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orningstaronline.sharepoint.com/sites/MIMUSFunds-PortfolioManagement/Shared Documents/General/US and Intl Equity/Positioning/Internalization/Monthly Opp Value Meetings/"/>
    </mc:Choice>
  </mc:AlternateContent>
  <xr:revisionPtr revIDLastSave="97065" documentId="11_F25DC773A252ABDACC1048B2615E55A25BDE58F1" xr6:coauthVersionLast="47" xr6:coauthVersionMax="47" xr10:uidLastSave="{B6545A14-3539-403B-AFB7-75D15129D779}"/>
  <bookViews>
    <workbookView minimized="1" xWindow="2620" yWindow="2620" windowWidth="14400" windowHeight="8170" firstSheet="1" activeTab="3" xr2:uid="{00000000-000D-0000-FFFF-FFFF00000000}"/>
  </bookViews>
  <sheets>
    <sheet name="PB_CACHE" sheetId="18" state="veryHidden" r:id="rId1"/>
    <sheet name="Portfolio Metrics " sheetId="6" r:id="rId2"/>
    <sheet name="xUS Opp Value (Values)" sheetId="20" state="hidden" r:id="rId3"/>
    <sheet name="xUS Opp Value" sheetId="4" r:id="rId4"/>
    <sheet name="CRIMs" sheetId="7" r:id="rId5"/>
    <sheet name="xUS TME" sheetId="1" r:id="rId6"/>
    <sheet name="Overrides" sheetId="3" r:id="rId7"/>
    <sheet name="Algo" sheetId="11" r:id="rId8"/>
    <sheet name="Sheet1" sheetId="21" r:id="rId9"/>
  </sheets>
  <definedNames>
    <definedName name="_xlnm._FilterDatabase" localSheetId="3" hidden="1">'xUS Opp Value'!$A$3:$P$2166</definedName>
    <definedName name="_xlnm._FilterDatabase" localSheetId="2" hidden="1">'xUS Opp Value (Values)'!$A$3:$P$2092</definedName>
    <definedName name="_xlnm._FilterDatabase" localSheetId="5" hidden="1">'xUS TME'!$A$2:$M$2196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41" i="4" l="1"/>
  <c r="K1675" i="4"/>
  <c r="O123" i="21"/>
  <c r="O124" i="21"/>
  <c r="O125" i="21"/>
  <c r="O120" i="21"/>
  <c r="O119" i="21"/>
  <c r="O121" i="21"/>
  <c r="O122" i="21"/>
  <c r="O118" i="21"/>
  <c r="O117" i="21"/>
  <c r="O115" i="21"/>
  <c r="O112" i="21"/>
  <c r="O96" i="21"/>
  <c r="O94" i="21"/>
  <c r="O93" i="21"/>
  <c r="O84" i="21"/>
  <c r="O85" i="21"/>
  <c r="O86" i="21"/>
  <c r="O87" i="21"/>
  <c r="O88" i="21"/>
  <c r="O89" i="21"/>
  <c r="O90" i="21"/>
  <c r="O91" i="21"/>
  <c r="O92" i="21"/>
  <c r="O97" i="21"/>
  <c r="O98" i="21"/>
  <c r="O99" i="21"/>
  <c r="O100" i="21"/>
  <c r="O101" i="21"/>
  <c r="O102" i="21"/>
  <c r="O103" i="21"/>
  <c r="O104" i="21"/>
  <c r="O105" i="21"/>
  <c r="O106" i="21"/>
  <c r="O107" i="21"/>
  <c r="O108" i="21"/>
  <c r="O109" i="21"/>
  <c r="O110" i="21"/>
  <c r="O111" i="21"/>
  <c r="O113" i="21"/>
  <c r="O114" i="21"/>
  <c r="O83" i="21"/>
  <c r="O78" i="21"/>
  <c r="O79" i="21"/>
  <c r="O80" i="21"/>
  <c r="O81" i="21"/>
  <c r="O82" i="21"/>
  <c r="O77" i="21"/>
  <c r="O75" i="21"/>
  <c r="O76" i="21"/>
  <c r="O74" i="21"/>
  <c r="O48" i="21"/>
  <c r="O34" i="21"/>
  <c r="O23" i="21"/>
  <c r="O24" i="21"/>
  <c r="O25" i="21"/>
  <c r="O26" i="21"/>
  <c r="O27" i="21"/>
  <c r="O28" i="21"/>
  <c r="O29" i="21"/>
  <c r="O30" i="21"/>
  <c r="O31" i="21"/>
  <c r="O32" i="21"/>
  <c r="O33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9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70" i="21"/>
  <c r="O71" i="21"/>
  <c r="O72" i="21"/>
  <c r="O73" i="21"/>
  <c r="O22" i="21"/>
  <c r="O21" i="21"/>
  <c r="O17" i="21"/>
  <c r="O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8" i="21"/>
  <c r="O19" i="21"/>
  <c r="O20" i="21"/>
  <c r="O3" i="21"/>
  <c r="B5" i="4"/>
  <c r="B6" i="4"/>
  <c r="B7" i="4"/>
  <c r="B8" i="4"/>
  <c r="N8" i="4" s="1"/>
  <c r="B9" i="4"/>
  <c r="P9" i="4" s="1"/>
  <c r="B10" i="4"/>
  <c r="L10" i="4" s="1"/>
  <c r="B11" i="4"/>
  <c r="B12" i="4"/>
  <c r="P12" i="4" s="1"/>
  <c r="B13" i="4"/>
  <c r="N13" i="4" s="1"/>
  <c r="B14" i="4"/>
  <c r="B15" i="4"/>
  <c r="O15" i="4" s="1"/>
  <c r="B16" i="4"/>
  <c r="B17" i="4"/>
  <c r="B18" i="4"/>
  <c r="B19" i="4"/>
  <c r="B20" i="4"/>
  <c r="M20" i="4" s="1"/>
  <c r="B21" i="4"/>
  <c r="P21" i="4" s="1"/>
  <c r="B22" i="4"/>
  <c r="B23" i="4"/>
  <c r="B24" i="4"/>
  <c r="B25" i="4"/>
  <c r="B26" i="4"/>
  <c r="B27" i="4"/>
  <c r="L27" i="4" s="1"/>
  <c r="B28" i="4"/>
  <c r="B29" i="4"/>
  <c r="B30" i="4"/>
  <c r="B31" i="4"/>
  <c r="B32" i="4"/>
  <c r="O32" i="4" s="1"/>
  <c r="B33" i="4"/>
  <c r="P33" i="4" s="1"/>
  <c r="B34" i="4"/>
  <c r="J34" i="4" s="1"/>
  <c r="B35" i="4"/>
  <c r="B36" i="4"/>
  <c r="P36" i="4" s="1"/>
  <c r="B37" i="4"/>
  <c r="B38" i="4"/>
  <c r="B39" i="4"/>
  <c r="J39" i="4" s="1"/>
  <c r="B40" i="4"/>
  <c r="B41" i="4"/>
  <c r="B42" i="4"/>
  <c r="B43" i="4"/>
  <c r="B44" i="4"/>
  <c r="P44" i="4" s="1"/>
  <c r="B45" i="4"/>
  <c r="P45" i="4" s="1"/>
  <c r="B46" i="4"/>
  <c r="N46" i="4" s="1"/>
  <c r="B47" i="4"/>
  <c r="B48" i="4"/>
  <c r="J48" i="4" s="1"/>
  <c r="B49" i="4"/>
  <c r="B50" i="4"/>
  <c r="B51" i="4"/>
  <c r="B52" i="4"/>
  <c r="B53" i="4"/>
  <c r="B54" i="4"/>
  <c r="B55" i="4"/>
  <c r="B56" i="4"/>
  <c r="P56" i="4" s="1"/>
  <c r="B57" i="4"/>
  <c r="P57" i="4" s="1"/>
  <c r="B58" i="4"/>
  <c r="N58" i="4" s="1"/>
  <c r="B59" i="4"/>
  <c r="B60" i="4"/>
  <c r="M60" i="4" s="1"/>
  <c r="B61" i="4"/>
  <c r="J61" i="4" s="1"/>
  <c r="B62" i="4"/>
  <c r="B63" i="4"/>
  <c r="P63" i="4" s="1"/>
  <c r="B64" i="4"/>
  <c r="B65" i="4"/>
  <c r="B66" i="4"/>
  <c r="B67" i="4"/>
  <c r="B68" i="4"/>
  <c r="P68" i="4" s="1"/>
  <c r="B69" i="4"/>
  <c r="P69" i="4" s="1"/>
  <c r="B70" i="4"/>
  <c r="L70" i="4" s="1"/>
  <c r="B71" i="4"/>
  <c r="B72" i="4"/>
  <c r="M72" i="4" s="1"/>
  <c r="B73" i="4"/>
  <c r="B74" i="4"/>
  <c r="L74" i="4" s="1"/>
  <c r="B75" i="4"/>
  <c r="N75" i="4" s="1"/>
  <c r="B76" i="4"/>
  <c r="B77" i="4"/>
  <c r="B78" i="4"/>
  <c r="B79" i="4"/>
  <c r="B80" i="4"/>
  <c r="P80" i="4" s="1"/>
  <c r="B81" i="4"/>
  <c r="P81" i="4" s="1"/>
  <c r="B82" i="4"/>
  <c r="B83" i="4"/>
  <c r="N83" i="4" s="1"/>
  <c r="B84" i="4"/>
  <c r="B85" i="4"/>
  <c r="L85" i="4" s="1"/>
  <c r="B86" i="4"/>
  <c r="B87" i="4"/>
  <c r="B88" i="4"/>
  <c r="B89" i="4"/>
  <c r="B90" i="4"/>
  <c r="B91" i="4"/>
  <c r="B92" i="4"/>
  <c r="P92" i="4" s="1"/>
  <c r="B93" i="4"/>
  <c r="B94" i="4"/>
  <c r="M94" i="4" s="1"/>
  <c r="B95" i="4"/>
  <c r="B96" i="4"/>
  <c r="O96" i="4" s="1"/>
  <c r="B97" i="4"/>
  <c r="B98" i="4"/>
  <c r="O98" i="4" s="1"/>
  <c r="B99" i="4"/>
  <c r="B100" i="4"/>
  <c r="B101" i="4"/>
  <c r="B102" i="4"/>
  <c r="B103" i="4"/>
  <c r="P103" i="4" s="1"/>
  <c r="B104" i="4"/>
  <c r="P104" i="4" s="1"/>
  <c r="B105" i="4"/>
  <c r="B106" i="4"/>
  <c r="J106" i="4" s="1"/>
  <c r="B107" i="4"/>
  <c r="N107" i="4" s="1"/>
  <c r="B108" i="4"/>
  <c r="B109" i="4"/>
  <c r="B110" i="4"/>
  <c r="N110" i="4" s="1"/>
  <c r="B111" i="4"/>
  <c r="M111" i="4" s="1"/>
  <c r="B112" i="4"/>
  <c r="B113" i="4"/>
  <c r="B114" i="4"/>
  <c r="B115" i="4"/>
  <c r="P115" i="4" s="1"/>
  <c r="B116" i="4"/>
  <c r="P116" i="4" s="1"/>
  <c r="B117" i="4"/>
  <c r="B118" i="4"/>
  <c r="P118" i="4" s="1"/>
  <c r="B119" i="4"/>
  <c r="L119" i="4" s="1"/>
  <c r="B120" i="4"/>
  <c r="N120" i="4" s="1"/>
  <c r="B121" i="4"/>
  <c r="L121" i="4" s="1"/>
  <c r="B122" i="4"/>
  <c r="O122" i="4" s="1"/>
  <c r="B123" i="4"/>
  <c r="B124" i="4"/>
  <c r="B125" i="4"/>
  <c r="B126" i="4"/>
  <c r="B127" i="4"/>
  <c r="P127" i="4" s="1"/>
  <c r="B128" i="4"/>
  <c r="P128" i="4" s="1"/>
  <c r="B129" i="4"/>
  <c r="B130" i="4"/>
  <c r="M130" i="4" s="1"/>
  <c r="B131" i="4"/>
  <c r="B132" i="4"/>
  <c r="B133" i="4"/>
  <c r="B134" i="4"/>
  <c r="B135" i="4"/>
  <c r="O135" i="4" s="1"/>
  <c r="B136" i="4"/>
  <c r="B137" i="4"/>
  <c r="B138" i="4"/>
  <c r="P138" i="4" s="1"/>
  <c r="B139" i="4"/>
  <c r="P139" i="4" s="1"/>
  <c r="B140" i="4"/>
  <c r="L140" i="4" s="1"/>
  <c r="B141" i="4"/>
  <c r="B142" i="4"/>
  <c r="P142" i="4" s="1"/>
  <c r="B143" i="4"/>
  <c r="B144" i="4"/>
  <c r="J144" i="4" s="1"/>
  <c r="B145" i="4"/>
  <c r="J145" i="4" s="1"/>
  <c r="B146" i="4"/>
  <c r="N146" i="4" s="1"/>
  <c r="B147" i="4"/>
  <c r="B148" i="4"/>
  <c r="B149" i="4"/>
  <c r="B150" i="4"/>
  <c r="B151" i="4"/>
  <c r="P151" i="4" s="1"/>
  <c r="B152" i="4"/>
  <c r="P152" i="4" s="1"/>
  <c r="B153" i="4"/>
  <c r="B154" i="4"/>
  <c r="B155" i="4"/>
  <c r="B156" i="4"/>
  <c r="L156" i="4" s="1"/>
  <c r="B157" i="4"/>
  <c r="B158" i="4"/>
  <c r="M158" i="4" s="1"/>
  <c r="B159" i="4"/>
  <c r="M159" i="4" s="1"/>
  <c r="B160" i="4"/>
  <c r="B161" i="4"/>
  <c r="B162" i="4"/>
  <c r="B163" i="4"/>
  <c r="B164" i="4"/>
  <c r="P164" i="4" s="1"/>
  <c r="B165" i="4"/>
  <c r="B166" i="4"/>
  <c r="J166" i="4" s="1"/>
  <c r="B167" i="4"/>
  <c r="B168" i="4"/>
  <c r="B169" i="4"/>
  <c r="J169" i="4" s="1"/>
  <c r="B170" i="4"/>
  <c r="M170" i="4" s="1"/>
  <c r="B171" i="4"/>
  <c r="J171" i="4" s="1"/>
  <c r="B172" i="4"/>
  <c r="B173" i="4"/>
  <c r="B174" i="4"/>
  <c r="P174" i="4" s="1"/>
  <c r="B175" i="4"/>
  <c r="B176" i="4"/>
  <c r="P176" i="4" s="1"/>
  <c r="B177" i="4"/>
  <c r="B178" i="4"/>
  <c r="O178" i="4" s="1"/>
  <c r="B179" i="4"/>
  <c r="L179" i="4" s="1"/>
  <c r="B180" i="4"/>
  <c r="O180" i="4" s="1"/>
  <c r="B181" i="4"/>
  <c r="O181" i="4" s="1"/>
  <c r="B182" i="4"/>
  <c r="B183" i="4"/>
  <c r="B184" i="4"/>
  <c r="B185" i="4"/>
  <c r="B186" i="4"/>
  <c r="P186" i="4" s="1"/>
  <c r="B187" i="4"/>
  <c r="M187" i="4" s="1"/>
  <c r="B188" i="4"/>
  <c r="P188" i="4" s="1"/>
  <c r="B189" i="4"/>
  <c r="B190" i="4"/>
  <c r="N190" i="4" s="1"/>
  <c r="B191" i="4"/>
  <c r="B192" i="4"/>
  <c r="N192" i="4" s="1"/>
  <c r="B193" i="4"/>
  <c r="B194" i="4"/>
  <c r="J194" i="4" s="1"/>
  <c r="B195" i="4"/>
  <c r="B196" i="4"/>
  <c r="B197" i="4"/>
  <c r="B198" i="4"/>
  <c r="P198" i="4" s="1"/>
  <c r="B199" i="4"/>
  <c r="B200" i="4"/>
  <c r="B201" i="4"/>
  <c r="B202" i="4"/>
  <c r="B203" i="4"/>
  <c r="P203" i="4" s="1"/>
  <c r="B204" i="4"/>
  <c r="B205" i="4"/>
  <c r="B206" i="4"/>
  <c r="P206" i="4" s="1"/>
  <c r="B207" i="4"/>
  <c r="M207" i="4" s="1"/>
  <c r="B208" i="4"/>
  <c r="B209" i="4"/>
  <c r="B210" i="4"/>
  <c r="P210" i="4" s="1"/>
  <c r="B211" i="4"/>
  <c r="O211" i="4" s="1"/>
  <c r="B212" i="4"/>
  <c r="O212" i="4" s="1"/>
  <c r="B213" i="4"/>
  <c r="B214" i="4"/>
  <c r="L214" i="4" s="1"/>
  <c r="B215" i="4"/>
  <c r="B216" i="4"/>
  <c r="B217" i="4"/>
  <c r="B218" i="4"/>
  <c r="J218" i="4" s="1"/>
  <c r="B219" i="4"/>
  <c r="B220" i="4"/>
  <c r="B221" i="4"/>
  <c r="B222" i="4"/>
  <c r="N222" i="4" s="1"/>
  <c r="B223" i="4"/>
  <c r="N223" i="4" s="1"/>
  <c r="B224" i="4"/>
  <c r="B225" i="4"/>
  <c r="B226" i="4"/>
  <c r="B227" i="4"/>
  <c r="P227" i="4" s="1"/>
  <c r="B228" i="4"/>
  <c r="J228" i="4" s="1"/>
  <c r="B229" i="4"/>
  <c r="B230" i="4"/>
  <c r="B231" i="4"/>
  <c r="O231" i="4" s="1"/>
  <c r="B232" i="4"/>
  <c r="B233" i="4"/>
  <c r="B234" i="4"/>
  <c r="B235" i="4"/>
  <c r="B236" i="4"/>
  <c r="P236" i="4" s="1"/>
  <c r="B237" i="4"/>
  <c r="B238" i="4"/>
  <c r="O238" i="4" s="1"/>
  <c r="B239" i="4"/>
  <c r="J239" i="4" s="1"/>
  <c r="B240" i="4"/>
  <c r="B241" i="4"/>
  <c r="B242" i="4"/>
  <c r="L242" i="4" s="1"/>
  <c r="B243" i="4"/>
  <c r="M243" i="4" s="1"/>
  <c r="B244" i="4"/>
  <c r="B245" i="4"/>
  <c r="B246" i="4"/>
  <c r="B247" i="4"/>
  <c r="B248" i="4"/>
  <c r="B249" i="4"/>
  <c r="B250" i="4"/>
  <c r="J250" i="4" s="1"/>
  <c r="B251" i="4"/>
  <c r="B252" i="4"/>
  <c r="N252" i="4" s="1"/>
  <c r="B253" i="4"/>
  <c r="B254" i="4"/>
  <c r="B255" i="4"/>
  <c r="L255" i="4" s="1"/>
  <c r="B256" i="4"/>
  <c r="B257" i="4"/>
  <c r="B258" i="4"/>
  <c r="P258" i="4" s="1"/>
  <c r="B259" i="4"/>
  <c r="B260" i="4"/>
  <c r="N260" i="4" s="1"/>
  <c r="B261" i="4"/>
  <c r="B262" i="4"/>
  <c r="L262" i="4" s="1"/>
  <c r="B263" i="4"/>
  <c r="O263" i="4" s="1"/>
  <c r="B264" i="4"/>
  <c r="O264" i="4" s="1"/>
  <c r="B265" i="4"/>
  <c r="B266" i="4"/>
  <c r="N266" i="4" s="1"/>
  <c r="B267" i="4"/>
  <c r="B268" i="4"/>
  <c r="B269" i="4"/>
  <c r="B270" i="4"/>
  <c r="P270" i="4" s="1"/>
  <c r="B271" i="4"/>
  <c r="B272" i="4"/>
  <c r="O272" i="4" s="1"/>
  <c r="B273" i="4"/>
  <c r="B274" i="4"/>
  <c r="J274" i="4" s="1"/>
  <c r="B275" i="4"/>
  <c r="B276" i="4"/>
  <c r="B277" i="4"/>
  <c r="B278" i="4"/>
  <c r="J278" i="4" s="1"/>
  <c r="B279" i="4"/>
  <c r="B280" i="4"/>
  <c r="B281" i="4"/>
  <c r="B282" i="4"/>
  <c r="P282" i="4" s="1"/>
  <c r="B283" i="4"/>
  <c r="B284" i="4"/>
  <c r="B285" i="4"/>
  <c r="B286" i="4"/>
  <c r="N286" i="4" s="1"/>
  <c r="B287" i="4"/>
  <c r="B288" i="4"/>
  <c r="O288" i="4" s="1"/>
  <c r="B289" i="4"/>
  <c r="J289" i="4" s="1"/>
  <c r="B290" i="4"/>
  <c r="N290" i="4" s="1"/>
  <c r="B291" i="4"/>
  <c r="O291" i="4" s="1"/>
  <c r="B292" i="4"/>
  <c r="B293" i="4"/>
  <c r="B294" i="4"/>
  <c r="B295" i="4"/>
  <c r="O295" i="4" s="1"/>
  <c r="B296" i="4"/>
  <c r="L296" i="4" s="1"/>
  <c r="B297" i="4"/>
  <c r="B298" i="4"/>
  <c r="B299" i="4"/>
  <c r="B300" i="4"/>
  <c r="J300" i="4" s="1"/>
  <c r="B301" i="4"/>
  <c r="B302" i="4"/>
  <c r="B303" i="4"/>
  <c r="B304" i="4"/>
  <c r="B305" i="4"/>
  <c r="B306" i="4"/>
  <c r="P306" i="4" s="1"/>
  <c r="B307" i="4"/>
  <c r="B308" i="4"/>
  <c r="L308" i="4" s="1"/>
  <c r="B309" i="4"/>
  <c r="B310" i="4"/>
  <c r="B311" i="4"/>
  <c r="N311" i="4" s="1"/>
  <c r="B312" i="4"/>
  <c r="B313" i="4"/>
  <c r="B314" i="4"/>
  <c r="B315" i="4"/>
  <c r="B316" i="4"/>
  <c r="B317" i="4"/>
  <c r="B318" i="4"/>
  <c r="P318" i="4" s="1"/>
  <c r="B319" i="4"/>
  <c r="B320" i="4"/>
  <c r="M320" i="4" s="1"/>
  <c r="B321" i="4"/>
  <c r="B322" i="4"/>
  <c r="L322" i="4" s="1"/>
  <c r="B323" i="4"/>
  <c r="B324" i="4"/>
  <c r="B325" i="4"/>
  <c r="B326" i="4"/>
  <c r="B327" i="4"/>
  <c r="B328" i="4"/>
  <c r="B329" i="4"/>
  <c r="B330" i="4"/>
  <c r="P330" i="4" s="1"/>
  <c r="B331" i="4"/>
  <c r="B332" i="4"/>
  <c r="N332" i="4" s="1"/>
  <c r="B333" i="4"/>
  <c r="B334" i="4"/>
  <c r="O334" i="4" s="1"/>
  <c r="B335" i="4"/>
  <c r="P335" i="4" s="1"/>
  <c r="B336" i="4"/>
  <c r="B337" i="4"/>
  <c r="B338" i="4"/>
  <c r="B339" i="4"/>
  <c r="B340" i="4"/>
  <c r="B341" i="4"/>
  <c r="B342" i="4"/>
  <c r="P342" i="4" s="1"/>
  <c r="B343" i="4"/>
  <c r="B344" i="4"/>
  <c r="J344" i="4" s="1"/>
  <c r="B345" i="4"/>
  <c r="B346" i="4"/>
  <c r="L346" i="4" s="1"/>
  <c r="B347" i="4"/>
  <c r="B348" i="4"/>
  <c r="M348" i="4" s="1"/>
  <c r="B349" i="4"/>
  <c r="B350" i="4"/>
  <c r="B351" i="4"/>
  <c r="J351" i="4" s="1"/>
  <c r="B352" i="4"/>
  <c r="B353" i="4"/>
  <c r="B354" i="4"/>
  <c r="N354" i="4" s="1"/>
  <c r="B355" i="4"/>
  <c r="B356" i="4"/>
  <c r="O356" i="4" s="1"/>
  <c r="B357" i="4"/>
  <c r="B358" i="4"/>
  <c r="B359" i="4"/>
  <c r="J359" i="4" s="1"/>
  <c r="B360" i="4"/>
  <c r="B361" i="4"/>
  <c r="B362" i="4"/>
  <c r="P362" i="4" s="1"/>
  <c r="B363" i="4"/>
  <c r="O363" i="4" s="1"/>
  <c r="B364" i="4"/>
  <c r="B365" i="4"/>
  <c r="B366" i="4"/>
  <c r="B367" i="4"/>
  <c r="N367" i="4" s="1"/>
  <c r="B368" i="4"/>
  <c r="J368" i="4" s="1"/>
  <c r="B369" i="4"/>
  <c r="B370" i="4"/>
  <c r="M370" i="4" s="1"/>
  <c r="B371" i="4"/>
  <c r="J371" i="4" s="1"/>
  <c r="B372" i="4"/>
  <c r="M372" i="4" s="1"/>
  <c r="B373" i="4"/>
  <c r="B374" i="4"/>
  <c r="B375" i="4"/>
  <c r="B376" i="4"/>
  <c r="B377" i="4"/>
  <c r="B378" i="4"/>
  <c r="P378" i="4" s="1"/>
  <c r="B379" i="4"/>
  <c r="J379" i="4" s="1"/>
  <c r="B380" i="4"/>
  <c r="P380" i="4" s="1"/>
  <c r="B381" i="4"/>
  <c r="B382" i="4"/>
  <c r="N382" i="4" s="1"/>
  <c r="B383" i="4"/>
  <c r="B384" i="4"/>
  <c r="B385" i="4"/>
  <c r="L385" i="4" s="1"/>
  <c r="B386" i="4"/>
  <c r="B387" i="4"/>
  <c r="P387" i="4" s="1"/>
  <c r="B388" i="4"/>
  <c r="B389" i="4"/>
  <c r="B390" i="4"/>
  <c r="N390" i="4" s="1"/>
  <c r="B391" i="4"/>
  <c r="B392" i="4"/>
  <c r="O392" i="4" s="1"/>
  <c r="B393" i="4"/>
  <c r="B394" i="4"/>
  <c r="B395" i="4"/>
  <c r="B396" i="4"/>
  <c r="B397" i="4"/>
  <c r="B398" i="4"/>
  <c r="B399" i="4"/>
  <c r="B400" i="4"/>
  <c r="B401" i="4"/>
  <c r="P401" i="4" s="1"/>
  <c r="B402" i="4"/>
  <c r="M402" i="4" s="1"/>
  <c r="B403" i="4"/>
  <c r="B404" i="4"/>
  <c r="B405" i="4"/>
  <c r="B406" i="4"/>
  <c r="B407" i="4"/>
  <c r="J407" i="4" s="1"/>
  <c r="B408" i="4"/>
  <c r="B409" i="4"/>
  <c r="B410" i="4"/>
  <c r="B411" i="4"/>
  <c r="B412" i="4"/>
  <c r="B413" i="4"/>
  <c r="O413" i="4" s="1"/>
  <c r="B414" i="4"/>
  <c r="B415" i="4"/>
  <c r="B416" i="4"/>
  <c r="B417" i="4"/>
  <c r="B418" i="4"/>
  <c r="B419" i="4"/>
  <c r="N419" i="4" s="1"/>
  <c r="B420" i="4"/>
  <c r="L420" i="4" s="1"/>
  <c r="B421" i="4"/>
  <c r="O421" i="4" s="1"/>
  <c r="B422" i="4"/>
  <c r="B423" i="4"/>
  <c r="B424" i="4"/>
  <c r="B425" i="4"/>
  <c r="P425" i="4" s="1"/>
  <c r="B426" i="4"/>
  <c r="B427" i="4"/>
  <c r="B428" i="4"/>
  <c r="B429" i="4"/>
  <c r="J429" i="4" s="1"/>
  <c r="B430" i="4"/>
  <c r="L430" i="4" s="1"/>
  <c r="B431" i="4"/>
  <c r="B432" i="4"/>
  <c r="L432" i="4" s="1"/>
  <c r="B433" i="4"/>
  <c r="L433" i="4" s="1"/>
  <c r="B434" i="4"/>
  <c r="B435" i="4"/>
  <c r="P435" i="4" s="1"/>
  <c r="B436" i="4"/>
  <c r="B437" i="4"/>
  <c r="B438" i="4"/>
  <c r="M438" i="4" s="1"/>
  <c r="B439" i="4"/>
  <c r="P439" i="4" s="1"/>
  <c r="B440" i="4"/>
  <c r="B441" i="4"/>
  <c r="N441" i="4" s="1"/>
  <c r="B442" i="4"/>
  <c r="J442" i="4" s="1"/>
  <c r="B443" i="4"/>
  <c r="M443" i="4" s="1"/>
  <c r="B444" i="4"/>
  <c r="B445" i="4"/>
  <c r="P445" i="4" s="1"/>
  <c r="B446" i="4"/>
  <c r="M446" i="4" s="1"/>
  <c r="B447" i="4"/>
  <c r="N447" i="4" s="1"/>
  <c r="B448" i="4"/>
  <c r="B449" i="4"/>
  <c r="B450" i="4"/>
  <c r="B451" i="4"/>
  <c r="B452" i="4"/>
  <c r="O452" i="4" s="1"/>
  <c r="B453" i="4"/>
  <c r="P453" i="4" s="1"/>
  <c r="B454" i="4"/>
  <c r="B455" i="4"/>
  <c r="P455" i="4" s="1"/>
  <c r="B456" i="4"/>
  <c r="B457" i="4"/>
  <c r="N457" i="4" s="1"/>
  <c r="B458" i="4"/>
  <c r="B459" i="4"/>
  <c r="B460" i="4"/>
  <c r="B461" i="4"/>
  <c r="B462" i="4"/>
  <c r="M462" i="4" s="1"/>
  <c r="B463" i="4"/>
  <c r="B464" i="4"/>
  <c r="B465" i="4"/>
  <c r="B466" i="4"/>
  <c r="B467" i="4"/>
  <c r="M467" i="4" s="1"/>
  <c r="B468" i="4"/>
  <c r="B469" i="4"/>
  <c r="M469" i="4" s="1"/>
  <c r="B470" i="4"/>
  <c r="B471" i="4"/>
  <c r="B472" i="4"/>
  <c r="B473" i="4"/>
  <c r="B474" i="4"/>
  <c r="O474" i="4" s="1"/>
  <c r="B475" i="4"/>
  <c r="B476" i="4"/>
  <c r="B477" i="4"/>
  <c r="B478" i="4"/>
  <c r="B479" i="4"/>
  <c r="B480" i="4"/>
  <c r="L480" i="4" s="1"/>
  <c r="B481" i="4"/>
  <c r="N481" i="4" s="1"/>
  <c r="B482" i="4"/>
  <c r="B483" i="4"/>
  <c r="B484" i="4"/>
  <c r="B485" i="4"/>
  <c r="B486" i="4"/>
  <c r="N486" i="4" s="1"/>
  <c r="B487" i="4"/>
  <c r="B488" i="4"/>
  <c r="B489" i="4"/>
  <c r="B490" i="4"/>
  <c r="O490" i="4" s="1"/>
  <c r="B491" i="4"/>
  <c r="B492" i="4"/>
  <c r="B493" i="4"/>
  <c r="B494" i="4"/>
  <c r="B495" i="4"/>
  <c r="B496" i="4"/>
  <c r="B497" i="4"/>
  <c r="N497" i="4" s="1"/>
  <c r="B498" i="4"/>
  <c r="B499" i="4"/>
  <c r="B500" i="4"/>
  <c r="B501" i="4"/>
  <c r="B502" i="4"/>
  <c r="L502" i="4" s="1"/>
  <c r="B503" i="4"/>
  <c r="B504" i="4"/>
  <c r="L504" i="4" s="1"/>
  <c r="B505" i="4"/>
  <c r="O505" i="4" s="1"/>
  <c r="B506" i="4"/>
  <c r="B507" i="4"/>
  <c r="B508" i="4"/>
  <c r="B509" i="4"/>
  <c r="M509" i="4" s="1"/>
  <c r="B510" i="4"/>
  <c r="B511" i="4"/>
  <c r="B512" i="4"/>
  <c r="M512" i="4" s="1"/>
  <c r="B513" i="4"/>
  <c r="B514" i="4"/>
  <c r="B515" i="4"/>
  <c r="J515" i="4" s="1"/>
  <c r="B516" i="4"/>
  <c r="B517" i="4"/>
  <c r="B518" i="4"/>
  <c r="B519" i="4"/>
  <c r="B520" i="4"/>
  <c r="B521" i="4"/>
  <c r="B522" i="4"/>
  <c r="J522" i="4" s="1"/>
  <c r="B523" i="4"/>
  <c r="B524" i="4"/>
  <c r="L524" i="4" s="1"/>
  <c r="B525" i="4"/>
  <c r="B526" i="4"/>
  <c r="J526" i="4" s="1"/>
  <c r="B527" i="4"/>
  <c r="L527" i="4" s="1"/>
  <c r="B528" i="4"/>
  <c r="J528" i="4" s="1"/>
  <c r="B529" i="4"/>
  <c r="L529" i="4" s="1"/>
  <c r="B530" i="4"/>
  <c r="B531" i="4"/>
  <c r="B532" i="4"/>
  <c r="B533" i="4"/>
  <c r="J533" i="4" s="1"/>
  <c r="B534" i="4"/>
  <c r="M534" i="4" s="1"/>
  <c r="B535" i="4"/>
  <c r="B536" i="4"/>
  <c r="J536" i="4" s="1"/>
  <c r="B537" i="4"/>
  <c r="N537" i="4" s="1"/>
  <c r="B538" i="4"/>
  <c r="M538" i="4" s="1"/>
  <c r="B539" i="4"/>
  <c r="B540" i="4"/>
  <c r="P540" i="4" s="1"/>
  <c r="B541" i="4"/>
  <c r="P541" i="4" s="1"/>
  <c r="B542" i="4"/>
  <c r="B543" i="4"/>
  <c r="B544" i="4"/>
  <c r="B545" i="4"/>
  <c r="B546" i="4"/>
  <c r="B547" i="4"/>
  <c r="B548" i="4"/>
  <c r="J548" i="4" s="1"/>
  <c r="B549" i="4"/>
  <c r="B550" i="4"/>
  <c r="B551" i="4"/>
  <c r="L551" i="4" s="1"/>
  <c r="B552" i="4"/>
  <c r="B553" i="4"/>
  <c r="O553" i="4" s="1"/>
  <c r="B554" i="4"/>
  <c r="B555" i="4"/>
  <c r="M555" i="4" s="1"/>
  <c r="B556" i="4"/>
  <c r="B557" i="4"/>
  <c r="B558" i="4"/>
  <c r="J558" i="4" s="1"/>
  <c r="B559" i="4"/>
  <c r="B560" i="4"/>
  <c r="L560" i="4" s="1"/>
  <c r="B561" i="4"/>
  <c r="B562" i="4"/>
  <c r="M562" i="4" s="1"/>
  <c r="B563" i="4"/>
  <c r="L563" i="4" s="1"/>
  <c r="B564" i="4"/>
  <c r="P564" i="4" s="1"/>
  <c r="B565" i="4"/>
  <c r="L565" i="4" s="1"/>
  <c r="B566" i="4"/>
  <c r="B567" i="4"/>
  <c r="B568" i="4"/>
  <c r="B569" i="4"/>
  <c r="O569" i="4" s="1"/>
  <c r="B570" i="4"/>
  <c r="L570" i="4" s="1"/>
  <c r="B571" i="4"/>
  <c r="B572" i="4"/>
  <c r="J572" i="4" s="1"/>
  <c r="B573" i="4"/>
  <c r="B574" i="4"/>
  <c r="L574" i="4" s="1"/>
  <c r="B575" i="4"/>
  <c r="J575" i="4" s="1"/>
  <c r="B576" i="4"/>
  <c r="B577" i="4"/>
  <c r="B578" i="4"/>
  <c r="B579" i="4"/>
  <c r="J579" i="4" s="1"/>
  <c r="B580" i="4"/>
  <c r="B581" i="4"/>
  <c r="J581" i="4" s="1"/>
  <c r="B582" i="4"/>
  <c r="B583" i="4"/>
  <c r="B584" i="4"/>
  <c r="N584" i="4" s="1"/>
  <c r="B585" i="4"/>
  <c r="B586" i="4"/>
  <c r="J586" i="4" s="1"/>
  <c r="B587" i="4"/>
  <c r="B588" i="4"/>
  <c r="B589" i="4"/>
  <c r="J589" i="4" s="1"/>
  <c r="B590" i="4"/>
  <c r="B591" i="4"/>
  <c r="N591" i="4" s="1"/>
  <c r="B592" i="4"/>
  <c r="B593" i="4"/>
  <c r="B594" i="4"/>
  <c r="B595" i="4"/>
  <c r="B596" i="4"/>
  <c r="M596" i="4" s="1"/>
  <c r="B597" i="4"/>
  <c r="L597" i="4" s="1"/>
  <c r="B598" i="4"/>
  <c r="B599" i="4"/>
  <c r="O599" i="4" s="1"/>
  <c r="B600" i="4"/>
  <c r="P600" i="4" s="1"/>
  <c r="B601" i="4"/>
  <c r="B602" i="4"/>
  <c r="L602" i="4" s="1"/>
  <c r="B603" i="4"/>
  <c r="B604" i="4"/>
  <c r="B605" i="4"/>
  <c r="M605" i="4" s="1"/>
  <c r="B606" i="4"/>
  <c r="L606" i="4" s="1"/>
  <c r="B607" i="4"/>
  <c r="B608" i="4"/>
  <c r="B609" i="4"/>
  <c r="B610" i="4"/>
  <c r="J610" i="4" s="1"/>
  <c r="B611" i="4"/>
  <c r="B612" i="4"/>
  <c r="O612" i="4" s="1"/>
  <c r="B613" i="4"/>
  <c r="P613" i="4" s="1"/>
  <c r="B614" i="4"/>
  <c r="P614" i="4" s="1"/>
  <c r="B615" i="4"/>
  <c r="B616" i="4"/>
  <c r="B617" i="4"/>
  <c r="B618" i="4"/>
  <c r="J618" i="4" s="1"/>
  <c r="B619" i="4"/>
  <c r="B620" i="4"/>
  <c r="O620" i="4" s="1"/>
  <c r="B621" i="4"/>
  <c r="B622" i="4"/>
  <c r="O622" i="4" s="1"/>
  <c r="B623" i="4"/>
  <c r="B624" i="4"/>
  <c r="M624" i="4" s="1"/>
  <c r="B625" i="4"/>
  <c r="B626" i="4"/>
  <c r="B627" i="4"/>
  <c r="B628" i="4"/>
  <c r="B629" i="4"/>
  <c r="B630" i="4"/>
  <c r="B631" i="4"/>
  <c r="B632" i="4"/>
  <c r="J632" i="4" s="1"/>
  <c r="B633" i="4"/>
  <c r="B634" i="4"/>
  <c r="M634" i="4" s="1"/>
  <c r="B635" i="4"/>
  <c r="B636" i="4"/>
  <c r="J636" i="4" s="1"/>
  <c r="B637" i="4"/>
  <c r="B638" i="4"/>
  <c r="B639" i="4"/>
  <c r="M639" i="4" s="1"/>
  <c r="B640" i="4"/>
  <c r="B641" i="4"/>
  <c r="B642" i="4"/>
  <c r="B643" i="4"/>
  <c r="B644" i="4"/>
  <c r="J644" i="4" s="1"/>
  <c r="B645" i="4"/>
  <c r="B646" i="4"/>
  <c r="L646" i="4" s="1"/>
  <c r="B647" i="4"/>
  <c r="B648" i="4"/>
  <c r="O648" i="4" s="1"/>
  <c r="B649" i="4"/>
  <c r="B650" i="4"/>
  <c r="B651" i="4"/>
  <c r="B652" i="4"/>
  <c r="B653" i="4"/>
  <c r="B654" i="4"/>
  <c r="B655" i="4"/>
  <c r="B656" i="4"/>
  <c r="J656" i="4" s="1"/>
  <c r="B657" i="4"/>
  <c r="B658" i="4"/>
  <c r="L658" i="4" s="1"/>
  <c r="B659" i="4"/>
  <c r="M659" i="4" s="1"/>
  <c r="B660" i="4"/>
  <c r="O660" i="4" s="1"/>
  <c r="B661" i="4"/>
  <c r="L661" i="4" s="1"/>
  <c r="B662" i="4"/>
  <c r="B663" i="4"/>
  <c r="B664" i="4"/>
  <c r="B665" i="4"/>
  <c r="B666" i="4"/>
  <c r="M666" i="4" s="1"/>
  <c r="B667" i="4"/>
  <c r="B668" i="4"/>
  <c r="B669" i="4"/>
  <c r="B670" i="4"/>
  <c r="J670" i="4" s="1"/>
  <c r="B671" i="4"/>
  <c r="B672" i="4"/>
  <c r="M672" i="4" s="1"/>
  <c r="B673" i="4"/>
  <c r="O673" i="4" s="1"/>
  <c r="B674" i="4"/>
  <c r="B675" i="4"/>
  <c r="M675" i="4" s="1"/>
  <c r="B676" i="4"/>
  <c r="B677" i="4"/>
  <c r="B678" i="4"/>
  <c r="L678" i="4" s="1"/>
  <c r="B679" i="4"/>
  <c r="B680" i="4"/>
  <c r="B681" i="4"/>
  <c r="B682" i="4"/>
  <c r="L682" i="4" s="1"/>
  <c r="B683" i="4"/>
  <c r="J683" i="4" s="1"/>
  <c r="B684" i="4"/>
  <c r="B685" i="4"/>
  <c r="B686" i="4"/>
  <c r="J686" i="4" s="1"/>
  <c r="B687" i="4"/>
  <c r="J687" i="4" s="1"/>
  <c r="B688" i="4"/>
  <c r="B689" i="4"/>
  <c r="B690" i="4"/>
  <c r="M690" i="4" s="1"/>
  <c r="B691" i="4"/>
  <c r="B692" i="4"/>
  <c r="J692" i="4" s="1"/>
  <c r="B693" i="4"/>
  <c r="B694" i="4"/>
  <c r="L694" i="4" s="1"/>
  <c r="B695" i="4"/>
  <c r="B696" i="4"/>
  <c r="P696" i="4" s="1"/>
  <c r="B697" i="4"/>
  <c r="L697" i="4" s="1"/>
  <c r="B698" i="4"/>
  <c r="B699" i="4"/>
  <c r="B700" i="4"/>
  <c r="O700" i="4" s="1"/>
  <c r="B701" i="4"/>
  <c r="B702" i="4"/>
  <c r="B703" i="4"/>
  <c r="M703" i="4" s="1"/>
  <c r="B704" i="4"/>
  <c r="J704" i="4" s="1"/>
  <c r="B705" i="4"/>
  <c r="J705" i="4" s="1"/>
  <c r="B706" i="4"/>
  <c r="N706" i="4" s="1"/>
  <c r="B707" i="4"/>
  <c r="L707" i="4" s="1"/>
  <c r="B708" i="4"/>
  <c r="L708" i="4" s="1"/>
  <c r="B709" i="4"/>
  <c r="N709" i="4" s="1"/>
  <c r="B710" i="4"/>
  <c r="B711" i="4"/>
  <c r="B712" i="4"/>
  <c r="B713" i="4"/>
  <c r="B714" i="4"/>
  <c r="B715" i="4"/>
  <c r="B716" i="4"/>
  <c r="L716" i="4" s="1"/>
  <c r="B717" i="4"/>
  <c r="M717" i="4" s="1"/>
  <c r="B718" i="4"/>
  <c r="B719" i="4"/>
  <c r="O719" i="4" s="1"/>
  <c r="B720" i="4"/>
  <c r="B721" i="4"/>
  <c r="B722" i="4"/>
  <c r="B723" i="4"/>
  <c r="B724" i="4"/>
  <c r="B725" i="4"/>
  <c r="B726" i="4"/>
  <c r="B727" i="4"/>
  <c r="B728" i="4"/>
  <c r="N728" i="4" s="1"/>
  <c r="B729" i="4"/>
  <c r="N729" i="4" s="1"/>
  <c r="B730" i="4"/>
  <c r="N730" i="4" s="1"/>
  <c r="B731" i="4"/>
  <c r="O731" i="4" s="1"/>
  <c r="B732" i="4"/>
  <c r="B733" i="4"/>
  <c r="B734" i="4"/>
  <c r="B735" i="4"/>
  <c r="B736" i="4"/>
  <c r="B737" i="4"/>
  <c r="B738" i="4"/>
  <c r="B739" i="4"/>
  <c r="B740" i="4"/>
  <c r="B741" i="4"/>
  <c r="J741" i="4" s="1"/>
  <c r="B742" i="4"/>
  <c r="L742" i="4" s="1"/>
  <c r="B743" i="4"/>
  <c r="B744" i="4"/>
  <c r="B745" i="4"/>
  <c r="B746" i="4"/>
  <c r="B747" i="4"/>
  <c r="B748" i="4"/>
  <c r="B749" i="4"/>
  <c r="B750" i="4"/>
  <c r="B751" i="4"/>
  <c r="B752" i="4"/>
  <c r="B753" i="4"/>
  <c r="P753" i="4" s="1"/>
  <c r="B754" i="4"/>
  <c r="B755" i="4"/>
  <c r="J755" i="4" s="1"/>
  <c r="B756" i="4"/>
  <c r="B757" i="4"/>
  <c r="M757" i="4" s="1"/>
  <c r="B758" i="4"/>
  <c r="B759" i="4"/>
  <c r="B760" i="4"/>
  <c r="B761" i="4"/>
  <c r="B762" i="4"/>
  <c r="B763" i="4"/>
  <c r="B764" i="4"/>
  <c r="L764" i="4" s="1"/>
  <c r="B765" i="4"/>
  <c r="J765" i="4" s="1"/>
  <c r="B766" i="4"/>
  <c r="O766" i="4" s="1"/>
  <c r="B767" i="4"/>
  <c r="B768" i="4"/>
  <c r="O768" i="4" s="1"/>
  <c r="B769" i="4"/>
  <c r="L769" i="4" s="1"/>
  <c r="B770" i="4"/>
  <c r="B771" i="4"/>
  <c r="B772" i="4"/>
  <c r="B773" i="4"/>
  <c r="B774" i="4"/>
  <c r="B775" i="4"/>
  <c r="B776" i="4"/>
  <c r="J776" i="4" s="1"/>
  <c r="B777" i="4"/>
  <c r="N777" i="4" s="1"/>
  <c r="B778" i="4"/>
  <c r="L778" i="4" s="1"/>
  <c r="B779" i="4"/>
  <c r="B780" i="4"/>
  <c r="N780" i="4" s="1"/>
  <c r="B781" i="4"/>
  <c r="B782" i="4"/>
  <c r="B783" i="4"/>
  <c r="M783" i="4" s="1"/>
  <c r="B784" i="4"/>
  <c r="B785" i="4"/>
  <c r="B786" i="4"/>
  <c r="J786" i="4" s="1"/>
  <c r="B787" i="4"/>
  <c r="J787" i="4" s="1"/>
  <c r="B788" i="4"/>
  <c r="L788" i="4" s="1"/>
  <c r="B789" i="4"/>
  <c r="B790" i="4"/>
  <c r="L790" i="4" s="1"/>
  <c r="B791" i="4"/>
  <c r="B792" i="4"/>
  <c r="N792" i="4" s="1"/>
  <c r="B793" i="4"/>
  <c r="J793" i="4" s="1"/>
  <c r="B794" i="4"/>
  <c r="B795" i="4"/>
  <c r="B796" i="4"/>
  <c r="B797" i="4"/>
  <c r="B798" i="4"/>
  <c r="N798" i="4" s="1"/>
  <c r="B799" i="4"/>
  <c r="B800" i="4"/>
  <c r="J800" i="4" s="1"/>
  <c r="B801" i="4"/>
  <c r="B802" i="4"/>
  <c r="L802" i="4" s="1"/>
  <c r="B803" i="4"/>
  <c r="L803" i="4" s="1"/>
  <c r="B804" i="4"/>
  <c r="B805" i="4"/>
  <c r="L805" i="4" s="1"/>
  <c r="B806" i="4"/>
  <c r="B807" i="4"/>
  <c r="B808" i="4"/>
  <c r="B809" i="4"/>
  <c r="L809" i="4" s="1"/>
  <c r="B810" i="4"/>
  <c r="L810" i="4" s="1"/>
  <c r="B811" i="4"/>
  <c r="B812" i="4"/>
  <c r="B813" i="4"/>
  <c r="J813" i="4" s="1"/>
  <c r="B814" i="4"/>
  <c r="J814" i="4" s="1"/>
  <c r="B815" i="4"/>
  <c r="B816" i="4"/>
  <c r="L816" i="4" s="1"/>
  <c r="B817" i="4"/>
  <c r="B818" i="4"/>
  <c r="B819" i="4"/>
  <c r="B820" i="4"/>
  <c r="B821" i="4"/>
  <c r="B822" i="4"/>
  <c r="B823" i="4"/>
  <c r="B824" i="4"/>
  <c r="J824" i="4" s="1"/>
  <c r="B825" i="4"/>
  <c r="J825" i="4" s="1"/>
  <c r="B826" i="4"/>
  <c r="M826" i="4" s="1"/>
  <c r="B827" i="4"/>
  <c r="J827" i="4" s="1"/>
  <c r="B828" i="4"/>
  <c r="O828" i="4" s="1"/>
  <c r="B829" i="4"/>
  <c r="L829" i="4" s="1"/>
  <c r="B830" i="4"/>
  <c r="J830" i="4" s="1"/>
  <c r="B831" i="4"/>
  <c r="M831" i="4" s="1"/>
  <c r="B832" i="4"/>
  <c r="B833" i="4"/>
  <c r="B834" i="4"/>
  <c r="O834" i="4" s="1"/>
  <c r="B835" i="4"/>
  <c r="O835" i="4" s="1"/>
  <c r="B836" i="4"/>
  <c r="B837" i="4"/>
  <c r="J837" i="4" s="1"/>
  <c r="B838" i="4"/>
  <c r="J838" i="4" s="1"/>
  <c r="B839" i="4"/>
  <c r="O839" i="4" s="1"/>
  <c r="B840" i="4"/>
  <c r="B841" i="4"/>
  <c r="B842" i="4"/>
  <c r="J842" i="4" s="1"/>
  <c r="B843" i="4"/>
  <c r="B844" i="4"/>
  <c r="B845" i="4"/>
  <c r="B846" i="4"/>
  <c r="J846" i="4" s="1"/>
  <c r="B847" i="4"/>
  <c r="B848" i="4"/>
  <c r="N848" i="4" s="1"/>
  <c r="B849" i="4"/>
  <c r="N849" i="4" s="1"/>
  <c r="B850" i="4"/>
  <c r="O850" i="4" s="1"/>
  <c r="B851" i="4"/>
  <c r="O851" i="4" s="1"/>
  <c r="B852" i="4"/>
  <c r="B853" i="4"/>
  <c r="B854" i="4"/>
  <c r="B855" i="4"/>
  <c r="B856" i="4"/>
  <c r="B857" i="4"/>
  <c r="B858" i="4"/>
  <c r="J858" i="4" s="1"/>
  <c r="B859" i="4"/>
  <c r="B860" i="4"/>
  <c r="L860" i="4" s="1"/>
  <c r="B861" i="4"/>
  <c r="B862" i="4"/>
  <c r="L862" i="4" s="1"/>
  <c r="B863" i="4"/>
  <c r="L863" i="4" s="1"/>
  <c r="B864" i="4"/>
  <c r="P864" i="4" s="1"/>
  <c r="B865" i="4"/>
  <c r="J865" i="4" s="1"/>
  <c r="B866" i="4"/>
  <c r="L866" i="4" s="1"/>
  <c r="B867" i="4"/>
  <c r="B868" i="4"/>
  <c r="B869" i="4"/>
  <c r="M869" i="4" s="1"/>
  <c r="B870" i="4"/>
  <c r="J870" i="4" s="1"/>
  <c r="B871" i="4"/>
  <c r="B872" i="4"/>
  <c r="J872" i="4" s="1"/>
  <c r="B873" i="4"/>
  <c r="L873" i="4" s="1"/>
  <c r="B874" i="4"/>
  <c r="M874" i="4" s="1"/>
  <c r="B875" i="4"/>
  <c r="O875" i="4" s="1"/>
  <c r="B876" i="4"/>
  <c r="P876" i="4" s="1"/>
  <c r="B877" i="4"/>
  <c r="J877" i="4" s="1"/>
  <c r="B878" i="4"/>
  <c r="B879" i="4"/>
  <c r="B880" i="4"/>
  <c r="B881" i="4"/>
  <c r="B882" i="4"/>
  <c r="L882" i="4" s="1"/>
  <c r="B883" i="4"/>
  <c r="B884" i="4"/>
  <c r="J884" i="4" s="1"/>
  <c r="B885" i="4"/>
  <c r="B886" i="4"/>
  <c r="P886" i="4" s="1"/>
  <c r="B887" i="4"/>
  <c r="L887" i="4" s="1"/>
  <c r="B888" i="4"/>
  <c r="O888" i="4" s="1"/>
  <c r="B889" i="4"/>
  <c r="B890" i="4"/>
  <c r="B891" i="4"/>
  <c r="B892" i="4"/>
  <c r="B893" i="4"/>
  <c r="B894" i="4"/>
  <c r="N894" i="4" s="1"/>
  <c r="B895" i="4"/>
  <c r="B896" i="4"/>
  <c r="L896" i="4" s="1"/>
  <c r="B897" i="4"/>
  <c r="B898" i="4"/>
  <c r="P898" i="4" s="1"/>
  <c r="B899" i="4"/>
  <c r="O899" i="4" s="1"/>
  <c r="B900" i="4"/>
  <c r="B901" i="4"/>
  <c r="L901" i="4" s="1"/>
  <c r="B902" i="4"/>
  <c r="J902" i="4" s="1"/>
  <c r="B903" i="4"/>
  <c r="B904" i="4"/>
  <c r="B905" i="4"/>
  <c r="B906" i="4"/>
  <c r="N906" i="4" s="1"/>
  <c r="B907" i="4"/>
  <c r="B908" i="4"/>
  <c r="J908" i="4" s="1"/>
  <c r="B909" i="4"/>
  <c r="N909" i="4" s="1"/>
  <c r="B910" i="4"/>
  <c r="P910" i="4" s="1"/>
  <c r="B911" i="4"/>
  <c r="B912" i="4"/>
  <c r="P912" i="4" s="1"/>
  <c r="B913" i="4"/>
  <c r="B914" i="4"/>
  <c r="B915" i="4"/>
  <c r="O915" i="4" s="1"/>
  <c r="B916" i="4"/>
  <c r="B917" i="4"/>
  <c r="B918" i="4"/>
  <c r="L918" i="4" s="1"/>
  <c r="B919" i="4"/>
  <c r="B920" i="4"/>
  <c r="L920" i="4" s="1"/>
  <c r="B921" i="4"/>
  <c r="B922" i="4"/>
  <c r="P922" i="4" s="1"/>
  <c r="B923" i="4"/>
  <c r="P923" i="4" s="1"/>
  <c r="B924" i="4"/>
  <c r="N924" i="4" s="1"/>
  <c r="B925" i="4"/>
  <c r="L925" i="4" s="1"/>
  <c r="B926" i="4"/>
  <c r="J926" i="4" s="1"/>
  <c r="B927" i="4"/>
  <c r="J927" i="4" s="1"/>
  <c r="B928" i="4"/>
  <c r="B929" i="4"/>
  <c r="B930" i="4"/>
  <c r="B931" i="4"/>
  <c r="B932" i="4"/>
  <c r="J932" i="4" s="1"/>
  <c r="B933" i="4"/>
  <c r="L933" i="4" s="1"/>
  <c r="B934" i="4"/>
  <c r="P934" i="4" s="1"/>
  <c r="B935" i="4"/>
  <c r="M935" i="4" s="1"/>
  <c r="B936" i="4"/>
  <c r="B937" i="4"/>
  <c r="B938" i="4"/>
  <c r="B939" i="4"/>
  <c r="B940" i="4"/>
  <c r="B941" i="4"/>
  <c r="B942" i="4"/>
  <c r="B943" i="4"/>
  <c r="B944" i="4"/>
  <c r="J944" i="4" s="1"/>
  <c r="B945" i="4"/>
  <c r="J945" i="4" s="1"/>
  <c r="B946" i="4"/>
  <c r="L946" i="4" s="1"/>
  <c r="B947" i="4"/>
  <c r="N947" i="4" s="1"/>
  <c r="B948" i="4"/>
  <c r="M948" i="4" s="1"/>
  <c r="B949" i="4"/>
  <c r="B950" i="4"/>
  <c r="J950" i="4" s="1"/>
  <c r="B951" i="4"/>
  <c r="B952" i="4"/>
  <c r="B953" i="4"/>
  <c r="B954" i="4"/>
  <c r="M954" i="4" s="1"/>
  <c r="B955" i="4"/>
  <c r="B956" i="4"/>
  <c r="B957" i="4"/>
  <c r="B958" i="4"/>
  <c r="N958" i="4" s="1"/>
  <c r="B959" i="4"/>
  <c r="B960" i="4"/>
  <c r="B961" i="4"/>
  <c r="J961" i="4" s="1"/>
  <c r="B962" i="4"/>
  <c r="L962" i="4" s="1"/>
  <c r="B963" i="4"/>
  <c r="B964" i="4"/>
  <c r="B965" i="4"/>
  <c r="B966" i="4"/>
  <c r="L966" i="4" s="1"/>
  <c r="B967" i="4"/>
  <c r="B968" i="4"/>
  <c r="N968" i="4" s="1"/>
  <c r="B969" i="4"/>
  <c r="J969" i="4" s="1"/>
  <c r="B970" i="4"/>
  <c r="M970" i="4" s="1"/>
  <c r="B971" i="4"/>
  <c r="B972" i="4"/>
  <c r="B973" i="4"/>
  <c r="B974" i="4"/>
  <c r="N974" i="4" s="1"/>
  <c r="B975" i="4"/>
  <c r="J975" i="4" s="1"/>
  <c r="B976" i="4"/>
  <c r="B977" i="4"/>
  <c r="B978" i="4"/>
  <c r="M978" i="4" s="1"/>
  <c r="B979" i="4"/>
  <c r="B980" i="4"/>
  <c r="M980" i="4" s="1"/>
  <c r="B981" i="4"/>
  <c r="O981" i="4" s="1"/>
  <c r="B982" i="4"/>
  <c r="N982" i="4" s="1"/>
  <c r="B983" i="4"/>
  <c r="O983" i="4" s="1"/>
  <c r="B984" i="4"/>
  <c r="N984" i="4" s="1"/>
  <c r="B985" i="4"/>
  <c r="B986" i="4"/>
  <c r="B987" i="4"/>
  <c r="J987" i="4" s="1"/>
  <c r="B988" i="4"/>
  <c r="B989" i="4"/>
  <c r="B990" i="4"/>
  <c r="B991" i="4"/>
  <c r="L991" i="4" s="1"/>
  <c r="B992" i="4"/>
  <c r="J992" i="4" s="1"/>
  <c r="B993" i="4"/>
  <c r="J993" i="4" s="1"/>
  <c r="B994" i="4"/>
  <c r="L994" i="4" s="1"/>
  <c r="B995" i="4"/>
  <c r="B996" i="4"/>
  <c r="B997" i="4"/>
  <c r="P997" i="4" s="1"/>
  <c r="B998" i="4"/>
  <c r="O998" i="4" s="1"/>
  <c r="B999" i="4"/>
  <c r="B1000" i="4"/>
  <c r="B1001" i="4"/>
  <c r="B1002" i="4"/>
  <c r="B1003" i="4"/>
  <c r="M1003" i="4" s="1"/>
  <c r="B1004" i="4"/>
  <c r="J1004" i="4" s="1"/>
  <c r="B1005" i="4"/>
  <c r="B1006" i="4"/>
  <c r="J1006" i="4" s="1"/>
  <c r="B1007" i="4"/>
  <c r="O1007" i="4" s="1"/>
  <c r="B1008" i="4"/>
  <c r="B1009" i="4"/>
  <c r="B1010" i="4"/>
  <c r="B1011" i="4"/>
  <c r="B1012" i="4"/>
  <c r="B1013" i="4"/>
  <c r="B1014" i="4"/>
  <c r="J1014" i="4" s="1"/>
  <c r="B1015" i="4"/>
  <c r="J1015" i="4" s="1"/>
  <c r="B1016" i="4"/>
  <c r="M1016" i="4" s="1"/>
  <c r="B1017" i="4"/>
  <c r="J1017" i="4" s="1"/>
  <c r="B1018" i="4"/>
  <c r="N1018" i="4" s="1"/>
  <c r="B1019" i="4"/>
  <c r="B1020" i="4"/>
  <c r="J1020" i="4" s="1"/>
  <c r="B1021" i="4"/>
  <c r="N1021" i="4" s="1"/>
  <c r="B1022" i="4"/>
  <c r="B1023" i="4"/>
  <c r="J1023" i="4" s="1"/>
  <c r="B1024" i="4"/>
  <c r="B1025" i="4"/>
  <c r="B1026" i="4"/>
  <c r="J1026" i="4" s="1"/>
  <c r="B1027" i="4"/>
  <c r="B1028" i="4"/>
  <c r="L1028" i="4" s="1"/>
  <c r="B1029" i="4"/>
  <c r="B1030" i="4"/>
  <c r="O1030" i="4" s="1"/>
  <c r="B1031" i="4"/>
  <c r="J1031" i="4" s="1"/>
  <c r="B1032" i="4"/>
  <c r="B1033" i="4"/>
  <c r="B1034" i="4"/>
  <c r="B1035" i="4"/>
  <c r="B1036" i="4"/>
  <c r="B1037" i="4"/>
  <c r="B1038" i="4"/>
  <c r="B1039" i="4"/>
  <c r="J1039" i="4" s="1"/>
  <c r="B1040" i="4"/>
  <c r="J1040" i="4" s="1"/>
  <c r="B1041" i="4"/>
  <c r="O1041" i="4" s="1"/>
  <c r="B1042" i="4"/>
  <c r="N1042" i="4" s="1"/>
  <c r="B1043" i="4"/>
  <c r="B1044" i="4"/>
  <c r="L1044" i="4" s="1"/>
  <c r="B1045" i="4"/>
  <c r="J1045" i="4" s="1"/>
  <c r="B1046" i="4"/>
  <c r="N1046" i="4" s="1"/>
  <c r="B1047" i="4"/>
  <c r="N1047" i="4" s="1"/>
  <c r="B1048" i="4"/>
  <c r="B1049" i="4"/>
  <c r="B1050" i="4"/>
  <c r="B1051" i="4"/>
  <c r="B1052" i="4"/>
  <c r="B1053" i="4"/>
  <c r="L1053" i="4" s="1"/>
  <c r="B1054" i="4"/>
  <c r="P1054" i="4" s="1"/>
  <c r="B1055" i="4"/>
  <c r="B1056" i="4"/>
  <c r="B1057" i="4"/>
  <c r="B1058" i="4"/>
  <c r="N1058" i="4" s="1"/>
  <c r="B1059" i="4"/>
  <c r="B1060" i="4"/>
  <c r="B1061" i="4"/>
  <c r="J1061" i="4" s="1"/>
  <c r="B1062" i="4"/>
  <c r="J1062" i="4" s="1"/>
  <c r="B1063" i="4"/>
  <c r="J1063" i="4" s="1"/>
  <c r="B1064" i="4"/>
  <c r="B1065" i="4"/>
  <c r="B1066" i="4"/>
  <c r="L1066" i="4" s="1"/>
  <c r="B1067" i="4"/>
  <c r="B1068" i="4"/>
  <c r="L1068" i="4" s="1"/>
  <c r="B1069" i="4"/>
  <c r="N1069" i="4" s="1"/>
  <c r="B1070" i="4"/>
  <c r="P1070" i="4" s="1"/>
  <c r="B1071" i="4"/>
  <c r="O1071" i="4" s="1"/>
  <c r="B1072" i="4"/>
  <c r="B1073" i="4"/>
  <c r="B1074" i="4"/>
  <c r="J1074" i="4" s="1"/>
  <c r="B1075" i="4"/>
  <c r="L1075" i="4" s="1"/>
  <c r="B1076" i="4"/>
  <c r="L1076" i="4" s="1"/>
  <c r="B1077" i="4"/>
  <c r="B1078" i="4"/>
  <c r="P1078" i="4" s="1"/>
  <c r="B1079" i="4"/>
  <c r="B1080" i="4"/>
  <c r="M1080" i="4" s="1"/>
  <c r="B1081" i="4"/>
  <c r="L1081" i="4" s="1"/>
  <c r="B1082" i="4"/>
  <c r="N1082" i="4" s="1"/>
  <c r="B1083" i="4"/>
  <c r="B1084" i="4"/>
  <c r="B1085" i="4"/>
  <c r="B1086" i="4"/>
  <c r="N1086" i="4" s="1"/>
  <c r="B1087" i="4"/>
  <c r="O1087" i="4" s="1"/>
  <c r="B1088" i="4"/>
  <c r="N1088" i="4" s="1"/>
  <c r="B1089" i="4"/>
  <c r="J1089" i="4" s="1"/>
  <c r="B1090" i="4"/>
  <c r="B1091" i="4"/>
  <c r="L1091" i="4" s="1"/>
  <c r="B1092" i="4"/>
  <c r="O1092" i="4" s="1"/>
  <c r="B1093" i="4"/>
  <c r="J1093" i="4" s="1"/>
  <c r="B1094" i="4"/>
  <c r="B1095" i="4"/>
  <c r="B1096" i="4"/>
  <c r="B1097" i="4"/>
  <c r="B1098" i="4"/>
  <c r="J1098" i="4" s="1"/>
  <c r="B1099" i="4"/>
  <c r="B1100" i="4"/>
  <c r="M1100" i="4" s="1"/>
  <c r="B1101" i="4"/>
  <c r="B1102" i="4"/>
  <c r="B1103" i="4"/>
  <c r="B1104" i="4"/>
  <c r="B1105" i="4"/>
  <c r="B1106" i="4"/>
  <c r="L1106" i="4" s="1"/>
  <c r="B1107" i="4"/>
  <c r="B1108" i="4"/>
  <c r="L1108" i="4" s="1"/>
  <c r="B1109" i="4"/>
  <c r="B1110" i="4"/>
  <c r="J1110" i="4" s="1"/>
  <c r="B1111" i="4"/>
  <c r="J1111" i="4" s="1"/>
  <c r="B1112" i="4"/>
  <c r="L1112" i="4" s="1"/>
  <c r="B1113" i="4"/>
  <c r="B1114" i="4"/>
  <c r="L1114" i="4" s="1"/>
  <c r="B1115" i="4"/>
  <c r="B1116" i="4"/>
  <c r="B1117" i="4"/>
  <c r="L1117" i="4" s="1"/>
  <c r="B1118" i="4"/>
  <c r="N1118" i="4" s="1"/>
  <c r="B1119" i="4"/>
  <c r="B1120" i="4"/>
  <c r="B1121" i="4"/>
  <c r="B1122" i="4"/>
  <c r="J1122" i="4" s="1"/>
  <c r="B1123" i="4"/>
  <c r="B1124" i="4"/>
  <c r="J1124" i="4" s="1"/>
  <c r="B1125" i="4"/>
  <c r="N1125" i="4" s="1"/>
  <c r="B1126" i="4"/>
  <c r="B1127" i="4"/>
  <c r="M1127" i="4" s="1"/>
  <c r="B1128" i="4"/>
  <c r="J1128" i="4" s="1"/>
  <c r="B1129" i="4"/>
  <c r="B1130" i="4"/>
  <c r="L1130" i="4" s="1"/>
  <c r="B1131" i="4"/>
  <c r="M1131" i="4" s="1"/>
  <c r="B1132" i="4"/>
  <c r="B1133" i="4"/>
  <c r="B1134" i="4"/>
  <c r="J1134" i="4" s="1"/>
  <c r="B1135" i="4"/>
  <c r="B1136" i="4"/>
  <c r="L1136" i="4" s="1"/>
  <c r="B1137" i="4"/>
  <c r="B1138" i="4"/>
  <c r="N1138" i="4" s="1"/>
  <c r="B1139" i="4"/>
  <c r="O1139" i="4" s="1"/>
  <c r="B1140" i="4"/>
  <c r="J1140" i="4" s="1"/>
  <c r="B1141" i="4"/>
  <c r="B1142" i="4"/>
  <c r="O1142" i="4" s="1"/>
  <c r="B1143" i="4"/>
  <c r="N1143" i="4" s="1"/>
  <c r="B1144" i="4"/>
  <c r="B1145" i="4"/>
  <c r="B1146" i="4"/>
  <c r="J1146" i="4" s="1"/>
  <c r="B1147" i="4"/>
  <c r="B1148" i="4"/>
  <c r="N1148" i="4" s="1"/>
  <c r="B1149" i="4"/>
  <c r="M1149" i="4" s="1"/>
  <c r="B1150" i="4"/>
  <c r="P1150" i="4" s="1"/>
  <c r="B1151" i="4"/>
  <c r="J1151" i="4" s="1"/>
  <c r="B1152" i="4"/>
  <c r="M1152" i="4" s="1"/>
  <c r="B1153" i="4"/>
  <c r="N1153" i="4" s="1"/>
  <c r="B1154" i="4"/>
  <c r="P1154" i="4" s="1"/>
  <c r="B1155" i="4"/>
  <c r="B1156" i="4"/>
  <c r="J1156" i="4" s="1"/>
  <c r="B1157" i="4"/>
  <c r="B1158" i="4"/>
  <c r="J1158" i="4" s="1"/>
  <c r="B1159" i="4"/>
  <c r="B1160" i="4"/>
  <c r="J1160" i="4" s="1"/>
  <c r="B1161" i="4"/>
  <c r="J1161" i="4" s="1"/>
  <c r="B1162" i="4"/>
  <c r="B1163" i="4"/>
  <c r="B1164" i="4"/>
  <c r="N1164" i="4" s="1"/>
  <c r="B1165" i="4"/>
  <c r="B1166" i="4"/>
  <c r="B1167" i="4"/>
  <c r="B1168" i="4"/>
  <c r="N1168" i="4" s="1"/>
  <c r="B1169" i="4"/>
  <c r="B1170" i="4"/>
  <c r="J1170" i="4" s="1"/>
  <c r="B1171" i="4"/>
  <c r="J1171" i="4" s="1"/>
  <c r="B1172" i="4"/>
  <c r="J1172" i="4" s="1"/>
  <c r="B1173" i="4"/>
  <c r="J1173" i="4" s="1"/>
  <c r="B1174" i="4"/>
  <c r="B1175" i="4"/>
  <c r="J1175" i="4" s="1"/>
  <c r="B1176" i="4"/>
  <c r="B1177" i="4"/>
  <c r="J1177" i="4" s="1"/>
  <c r="B1178" i="4"/>
  <c r="B1179" i="4"/>
  <c r="B1180" i="4"/>
  <c r="B1181" i="4"/>
  <c r="B1182" i="4"/>
  <c r="B1183" i="4"/>
  <c r="M1183" i="4" s="1"/>
  <c r="B1184" i="4"/>
  <c r="J1184" i="4" s="1"/>
  <c r="B1185" i="4"/>
  <c r="B1186" i="4"/>
  <c r="B1187" i="4"/>
  <c r="L1187" i="4" s="1"/>
  <c r="B1188" i="4"/>
  <c r="B1189" i="4"/>
  <c r="J1189" i="4" s="1"/>
  <c r="B1190" i="4"/>
  <c r="B1191" i="4"/>
  <c r="B1192" i="4"/>
  <c r="B1193" i="4"/>
  <c r="B1194" i="4"/>
  <c r="O1194" i="4" s="1"/>
  <c r="B1195" i="4"/>
  <c r="B1196" i="4"/>
  <c r="M1196" i="4" s="1"/>
  <c r="B1197" i="4"/>
  <c r="B1198" i="4"/>
  <c r="L1198" i="4" s="1"/>
  <c r="B1199" i="4"/>
  <c r="B1200" i="4"/>
  <c r="B1201" i="4"/>
  <c r="B1202" i="4"/>
  <c r="B1203" i="4"/>
  <c r="B1204" i="4"/>
  <c r="N1204" i="4" s="1"/>
  <c r="B1205" i="4"/>
  <c r="J1205" i="4" s="1"/>
  <c r="B1206" i="4"/>
  <c r="L1206" i="4" s="1"/>
  <c r="B1207" i="4"/>
  <c r="B1208" i="4"/>
  <c r="B1209" i="4"/>
  <c r="B1210" i="4"/>
  <c r="B1211" i="4"/>
  <c r="J1211" i="4" s="1"/>
  <c r="B1212" i="4"/>
  <c r="P1212" i="4" s="1"/>
  <c r="B1213" i="4"/>
  <c r="B1214" i="4"/>
  <c r="L1214" i="4" s="1"/>
  <c r="B1215" i="4"/>
  <c r="O1215" i="4" s="1"/>
  <c r="B1216" i="4"/>
  <c r="B1217" i="4"/>
  <c r="B1218" i="4"/>
  <c r="J1218" i="4" s="1"/>
  <c r="B1219" i="4"/>
  <c r="B1220" i="4"/>
  <c r="J1220" i="4" s="1"/>
  <c r="B1221" i="4"/>
  <c r="B1222" i="4"/>
  <c r="B1223" i="4"/>
  <c r="J1223" i="4" s="1"/>
  <c r="B1224" i="4"/>
  <c r="L1224" i="4" s="1"/>
  <c r="B1225" i="4"/>
  <c r="B1226" i="4"/>
  <c r="L1226" i="4" s="1"/>
  <c r="B1227" i="4"/>
  <c r="B1228" i="4"/>
  <c r="L1228" i="4" s="1"/>
  <c r="B1229" i="4"/>
  <c r="B1230" i="4"/>
  <c r="B1231" i="4"/>
  <c r="J1231" i="4" s="1"/>
  <c r="B1232" i="4"/>
  <c r="L1232" i="4" s="1"/>
  <c r="B1233" i="4"/>
  <c r="J1233" i="4" s="1"/>
  <c r="B1234" i="4"/>
  <c r="M1234" i="4" s="1"/>
  <c r="B1235" i="4"/>
  <c r="L1235" i="4" s="1"/>
  <c r="B1236" i="4"/>
  <c r="B1237" i="4"/>
  <c r="B1238" i="4"/>
  <c r="L1238" i="4" s="1"/>
  <c r="B1239" i="4"/>
  <c r="O1239" i="4" s="1"/>
  <c r="B1240" i="4"/>
  <c r="L1240" i="4" s="1"/>
  <c r="B1241" i="4"/>
  <c r="L1241" i="4" s="1"/>
  <c r="B1242" i="4"/>
  <c r="B1243" i="4"/>
  <c r="P1243" i="4" s="1"/>
  <c r="B1244" i="4"/>
  <c r="J1244" i="4" s="1"/>
  <c r="B1245" i="4"/>
  <c r="P1245" i="4" s="1"/>
  <c r="B1246" i="4"/>
  <c r="N1246" i="4" s="1"/>
  <c r="B1247" i="4"/>
  <c r="L1247" i="4" s="1"/>
  <c r="B1248" i="4"/>
  <c r="O1248" i="4" s="1"/>
  <c r="B1249" i="4"/>
  <c r="N1249" i="4" s="1"/>
  <c r="B1250" i="4"/>
  <c r="L1250" i="4" s="1"/>
  <c r="B1251" i="4"/>
  <c r="B1252" i="4"/>
  <c r="L1252" i="4" s="1"/>
  <c r="B1253" i="4"/>
  <c r="B1254" i="4"/>
  <c r="J1254" i="4" s="1"/>
  <c r="B1255" i="4"/>
  <c r="J1255" i="4" s="1"/>
  <c r="B1256" i="4"/>
  <c r="N1256" i="4" s="1"/>
  <c r="B1257" i="4"/>
  <c r="N1257" i="4" s="1"/>
  <c r="B1258" i="4"/>
  <c r="L1258" i="4" s="1"/>
  <c r="B1259" i="4"/>
  <c r="L1259" i="4" s="1"/>
  <c r="B1260" i="4"/>
  <c r="B1261" i="4"/>
  <c r="B1262" i="4"/>
  <c r="B1263" i="4"/>
  <c r="B1264" i="4"/>
  <c r="M1264" i="4" s="1"/>
  <c r="B1265" i="4"/>
  <c r="B1266" i="4"/>
  <c r="B1267" i="4"/>
  <c r="B1268" i="4"/>
  <c r="J1268" i="4" s="1"/>
  <c r="B1269" i="4"/>
  <c r="B1270" i="4"/>
  <c r="B1271" i="4"/>
  <c r="J1271" i="4" s="1"/>
  <c r="B1272" i="4"/>
  <c r="O1272" i="4" s="1"/>
  <c r="B1273" i="4"/>
  <c r="P1273" i="4" s="1"/>
  <c r="B1274" i="4"/>
  <c r="P1274" i="4" s="1"/>
  <c r="B1275" i="4"/>
  <c r="J1275" i="4" s="1"/>
  <c r="B1276" i="4"/>
  <c r="N1276" i="4" s="1"/>
  <c r="B1277" i="4"/>
  <c r="B1278" i="4"/>
  <c r="J1278" i="4" s="1"/>
  <c r="B1279" i="4"/>
  <c r="J1279" i="4" s="1"/>
  <c r="B1280" i="4"/>
  <c r="J1280" i="4" s="1"/>
  <c r="B1281" i="4"/>
  <c r="N1281" i="4" s="1"/>
  <c r="B1282" i="4"/>
  <c r="L1282" i="4" s="1"/>
  <c r="B1283" i="4"/>
  <c r="B1284" i="4"/>
  <c r="P1284" i="4" s="1"/>
  <c r="B1285" i="4"/>
  <c r="L1285" i="4" s="1"/>
  <c r="B1286" i="4"/>
  <c r="B1287" i="4"/>
  <c r="B1288" i="4"/>
  <c r="N1288" i="4" s="1"/>
  <c r="B1289" i="4"/>
  <c r="B1290" i="4"/>
  <c r="B1291" i="4"/>
  <c r="B1292" i="4"/>
  <c r="L1292" i="4" s="1"/>
  <c r="B1293" i="4"/>
  <c r="J1293" i="4" s="1"/>
  <c r="B1294" i="4"/>
  <c r="N1294" i="4" s="1"/>
  <c r="B1295" i="4"/>
  <c r="B1296" i="4"/>
  <c r="L1296" i="4" s="1"/>
  <c r="B1297" i="4"/>
  <c r="J1297" i="4" s="1"/>
  <c r="B1298" i="4"/>
  <c r="L1298" i="4" s="1"/>
  <c r="B1299" i="4"/>
  <c r="O1299" i="4" s="1"/>
  <c r="B1300" i="4"/>
  <c r="J1300" i="4" s="1"/>
  <c r="B1301" i="4"/>
  <c r="B1302" i="4"/>
  <c r="L1302" i="4" s="1"/>
  <c r="B1303" i="4"/>
  <c r="J1303" i="4" s="1"/>
  <c r="B1304" i="4"/>
  <c r="J1304" i="4" s="1"/>
  <c r="B1305" i="4"/>
  <c r="N1305" i="4" s="1"/>
  <c r="B1306" i="4"/>
  <c r="N1306" i="4" s="1"/>
  <c r="B1307" i="4"/>
  <c r="M1307" i="4" s="1"/>
  <c r="B1308" i="4"/>
  <c r="O1308" i="4" s="1"/>
  <c r="B1309" i="4"/>
  <c r="J1309" i="4" s="1"/>
  <c r="B1310" i="4"/>
  <c r="B1311" i="4"/>
  <c r="B1312" i="4"/>
  <c r="B1313" i="4"/>
  <c r="B1314" i="4"/>
  <c r="J1314" i="4" s="1"/>
  <c r="B1315" i="4"/>
  <c r="L1315" i="4" s="1"/>
  <c r="B1316" i="4"/>
  <c r="O1316" i="4" s="1"/>
  <c r="B1317" i="4"/>
  <c r="B1318" i="4"/>
  <c r="O1318" i="4" s="1"/>
  <c r="B1319" i="4"/>
  <c r="J1319" i="4" s="1"/>
  <c r="B1320" i="4"/>
  <c r="L1320" i="4" s="1"/>
  <c r="B1321" i="4"/>
  <c r="N1321" i="4" s="1"/>
  <c r="B1322" i="4"/>
  <c r="B1323" i="4"/>
  <c r="J1323" i="4" s="1"/>
  <c r="B1324" i="4"/>
  <c r="L1324" i="4" s="1"/>
  <c r="B1325" i="4"/>
  <c r="B1326" i="4"/>
  <c r="M1326" i="4" s="1"/>
  <c r="B1327" i="4"/>
  <c r="J1327" i="4" s="1"/>
  <c r="B1328" i="4"/>
  <c r="J1328" i="4" s="1"/>
  <c r="B1329" i="4"/>
  <c r="J1329" i="4" s="1"/>
  <c r="B1330" i="4"/>
  <c r="O1330" i="4" s="1"/>
  <c r="B1331" i="4"/>
  <c r="M1331" i="4" s="1"/>
  <c r="B1332" i="4"/>
  <c r="B1333" i="4"/>
  <c r="B1334" i="4"/>
  <c r="B1335" i="4"/>
  <c r="N1335" i="4" s="1"/>
  <c r="B1336" i="4"/>
  <c r="M1336" i="4" s="1"/>
  <c r="B1337" i="4"/>
  <c r="B1338" i="4"/>
  <c r="L1338" i="4" s="1"/>
  <c r="B1339" i="4"/>
  <c r="L1339" i="4" s="1"/>
  <c r="B1340" i="4"/>
  <c r="J1340" i="4" s="1"/>
  <c r="B1341" i="4"/>
  <c r="J1341" i="4" s="1"/>
  <c r="B1342" i="4"/>
  <c r="J1342" i="4" s="1"/>
  <c r="B1343" i="4"/>
  <c r="N1343" i="4" s="1"/>
  <c r="B1344" i="4"/>
  <c r="B1345" i="4"/>
  <c r="B1346" i="4"/>
  <c r="B1347" i="4"/>
  <c r="B1348" i="4"/>
  <c r="L1348" i="4" s="1"/>
  <c r="B1349" i="4"/>
  <c r="J1349" i="4" s="1"/>
  <c r="B1350" i="4"/>
  <c r="P1350" i="4" s="1"/>
  <c r="B1351" i="4"/>
  <c r="B1352" i="4"/>
  <c r="J1352" i="4" s="1"/>
  <c r="B1353" i="4"/>
  <c r="B1354" i="4"/>
  <c r="M1354" i="4" s="1"/>
  <c r="B1355" i="4"/>
  <c r="B1356" i="4"/>
  <c r="B1357" i="4"/>
  <c r="J1357" i="4" s="1"/>
  <c r="B1358" i="4"/>
  <c r="B1359" i="4"/>
  <c r="B1360" i="4"/>
  <c r="B1361" i="4"/>
  <c r="J1361" i="4" s="1"/>
  <c r="B1362" i="4"/>
  <c r="J1362" i="4" s="1"/>
  <c r="B1363" i="4"/>
  <c r="B1364" i="4"/>
  <c r="M1364" i="4" s="1"/>
  <c r="B1365" i="4"/>
  <c r="L1365" i="4" s="1"/>
  <c r="B1366" i="4"/>
  <c r="J1366" i="4" s="1"/>
  <c r="B1367" i="4"/>
  <c r="J1367" i="4" s="1"/>
  <c r="B1368" i="4"/>
  <c r="L1368" i="4" s="1"/>
  <c r="B1369" i="4"/>
  <c r="J1369" i="4" s="1"/>
  <c r="B1370" i="4"/>
  <c r="N1370" i="4" s="1"/>
  <c r="B1371" i="4"/>
  <c r="J1371" i="4" s="1"/>
  <c r="B1372" i="4"/>
  <c r="J1372" i="4" s="1"/>
  <c r="B1373" i="4"/>
  <c r="B1374" i="4"/>
  <c r="B1375" i="4"/>
  <c r="B1376" i="4"/>
  <c r="J1376" i="4" s="1"/>
  <c r="B1377" i="4"/>
  <c r="M1377" i="4" s="1"/>
  <c r="B1378" i="4"/>
  <c r="P1378" i="4" s="1"/>
  <c r="B1379" i="4"/>
  <c r="J1379" i="4" s="1"/>
  <c r="B1380" i="4"/>
  <c r="J1380" i="4" s="1"/>
  <c r="B1381" i="4"/>
  <c r="B1382" i="4"/>
  <c r="O1382" i="4" s="1"/>
  <c r="B1383" i="4"/>
  <c r="J1383" i="4" s="1"/>
  <c r="B1384" i="4"/>
  <c r="J1384" i="4" s="1"/>
  <c r="B1385" i="4"/>
  <c r="B1386" i="4"/>
  <c r="J1386" i="4" s="1"/>
  <c r="B1387" i="4"/>
  <c r="B1388" i="4"/>
  <c r="J1388" i="4" s="1"/>
  <c r="B1389" i="4"/>
  <c r="N1389" i="4" s="1"/>
  <c r="B1390" i="4"/>
  <c r="M1390" i="4" s="1"/>
  <c r="B1391" i="4"/>
  <c r="N1391" i="4" s="1"/>
  <c r="B1392" i="4"/>
  <c r="N1392" i="4" s="1"/>
  <c r="B1393" i="4"/>
  <c r="B1394" i="4"/>
  <c r="B1395" i="4"/>
  <c r="P1395" i="4" s="1"/>
  <c r="B1396" i="4"/>
  <c r="B1397" i="4"/>
  <c r="B1398" i="4"/>
  <c r="M1398" i="4" s="1"/>
  <c r="B1399" i="4"/>
  <c r="B1400" i="4"/>
  <c r="O1400" i="4" s="1"/>
  <c r="B1401" i="4"/>
  <c r="B1402" i="4"/>
  <c r="L1402" i="4" s="1"/>
  <c r="B1403" i="4"/>
  <c r="J1403" i="4" s="1"/>
  <c r="B1404" i="4"/>
  <c r="J1404" i="4" s="1"/>
  <c r="B1405" i="4"/>
  <c r="B1406" i="4"/>
  <c r="N1406" i="4" s="1"/>
  <c r="B1407" i="4"/>
  <c r="B1408" i="4"/>
  <c r="B1409" i="4"/>
  <c r="B1410" i="4"/>
  <c r="P1410" i="4" s="1"/>
  <c r="B1411" i="4"/>
  <c r="J1411" i="4" s="1"/>
  <c r="B1412" i="4"/>
  <c r="P1412" i="4" s="1"/>
  <c r="B1413" i="4"/>
  <c r="B1414" i="4"/>
  <c r="P1414" i="4" s="1"/>
  <c r="B1415" i="4"/>
  <c r="B1416" i="4"/>
  <c r="N1416" i="4" s="1"/>
  <c r="B1417" i="4"/>
  <c r="B1418" i="4"/>
  <c r="B1419" i="4"/>
  <c r="B1420" i="4"/>
  <c r="M1420" i="4" s="1"/>
  <c r="B1421" i="4"/>
  <c r="B1422" i="4"/>
  <c r="L1422" i="4" s="1"/>
  <c r="B1423" i="4"/>
  <c r="J1423" i="4" s="1"/>
  <c r="B1424" i="4"/>
  <c r="J1424" i="4" s="1"/>
  <c r="B1425" i="4"/>
  <c r="J1425" i="4" s="1"/>
  <c r="B1426" i="4"/>
  <c r="J1426" i="4" s="1"/>
  <c r="B1427" i="4"/>
  <c r="J1427" i="4" s="1"/>
  <c r="B1428" i="4"/>
  <c r="B1429" i="4"/>
  <c r="B1430" i="4"/>
  <c r="L1430" i="4" s="1"/>
  <c r="B1431" i="4"/>
  <c r="J1431" i="4" s="1"/>
  <c r="B1432" i="4"/>
  <c r="B1433" i="4"/>
  <c r="B1434" i="4"/>
  <c r="J1434" i="4" s="1"/>
  <c r="B1435" i="4"/>
  <c r="B1436" i="4"/>
  <c r="J1436" i="4" s="1"/>
  <c r="B1437" i="4"/>
  <c r="B1438" i="4"/>
  <c r="M1438" i="4" s="1"/>
  <c r="B1439" i="4"/>
  <c r="O1439" i="4" s="1"/>
  <c r="B1440" i="4"/>
  <c r="B1441" i="4"/>
  <c r="B1442" i="4"/>
  <c r="B1443" i="4"/>
  <c r="J1443" i="4" s="1"/>
  <c r="B1444" i="4"/>
  <c r="J1444" i="4" s="1"/>
  <c r="B1445" i="4"/>
  <c r="B1446" i="4"/>
  <c r="B1447" i="4"/>
  <c r="O1447" i="4" s="1"/>
  <c r="B1448" i="4"/>
  <c r="J1448" i="4" s="1"/>
  <c r="B1449" i="4"/>
  <c r="B1450" i="4"/>
  <c r="N1450" i="4" s="1"/>
  <c r="B1451" i="4"/>
  <c r="B1452" i="4"/>
  <c r="J1452" i="4" s="1"/>
  <c r="B1453" i="4"/>
  <c r="B1454" i="4"/>
  <c r="B1455" i="4"/>
  <c r="J1455" i="4" s="1"/>
  <c r="B1456" i="4"/>
  <c r="B1457" i="4"/>
  <c r="B1458" i="4"/>
  <c r="J1458" i="4" s="1"/>
  <c r="B1459" i="4"/>
  <c r="J1459" i="4" s="1"/>
  <c r="B1460" i="4"/>
  <c r="J1460" i="4" s="1"/>
  <c r="B1461" i="4"/>
  <c r="N1461" i="4" s="1"/>
  <c r="B1462" i="4"/>
  <c r="L1462" i="4" s="1"/>
  <c r="B1463" i="4"/>
  <c r="J1463" i="4" s="1"/>
  <c r="B1464" i="4"/>
  <c r="P1464" i="4" s="1"/>
  <c r="B1465" i="4"/>
  <c r="B1466" i="4"/>
  <c r="N1466" i="4" s="1"/>
  <c r="B1467" i="4"/>
  <c r="B1468" i="4"/>
  <c r="B1469" i="4"/>
  <c r="B1470" i="4"/>
  <c r="N1470" i="4" s="1"/>
  <c r="B1471" i="4"/>
  <c r="L1471" i="4" s="1"/>
  <c r="B1472" i="4"/>
  <c r="N1472" i="4" s="1"/>
  <c r="B1473" i="4"/>
  <c r="J1473" i="4" s="1"/>
  <c r="B1474" i="4"/>
  <c r="B1475" i="4"/>
  <c r="O1475" i="4" s="1"/>
  <c r="B1476" i="4"/>
  <c r="N1476" i="4" s="1"/>
  <c r="B1477" i="4"/>
  <c r="M1477" i="4" s="1"/>
  <c r="B1478" i="4"/>
  <c r="B1479" i="4"/>
  <c r="M1479" i="4" s="1"/>
  <c r="B1480" i="4"/>
  <c r="J1480" i="4" s="1"/>
  <c r="B1481" i="4"/>
  <c r="B1482" i="4"/>
  <c r="B1483" i="4"/>
  <c r="B1484" i="4"/>
  <c r="P1484" i="4" s="1"/>
  <c r="B1485" i="4"/>
  <c r="M1485" i="4" s="1"/>
  <c r="B1486" i="4"/>
  <c r="B1487" i="4"/>
  <c r="N1487" i="4" s="1"/>
  <c r="B1488" i="4"/>
  <c r="J1488" i="4" s="1"/>
  <c r="B1489" i="4"/>
  <c r="B1490" i="4"/>
  <c r="O1490" i="4" s="1"/>
  <c r="B1491" i="4"/>
  <c r="M1491" i="4" s="1"/>
  <c r="B1492" i="4"/>
  <c r="J1492" i="4" s="1"/>
  <c r="B1493" i="4"/>
  <c r="J1493" i="4" s="1"/>
  <c r="B1494" i="4"/>
  <c r="B1495" i="4"/>
  <c r="L1495" i="4" s="1"/>
  <c r="B1496" i="4"/>
  <c r="J1496" i="4" s="1"/>
  <c r="B1497" i="4"/>
  <c r="N1497" i="4" s="1"/>
  <c r="B1498" i="4"/>
  <c r="O1498" i="4" s="1"/>
  <c r="B1499" i="4"/>
  <c r="O1499" i="4" s="1"/>
  <c r="B1500" i="4"/>
  <c r="B1501" i="4"/>
  <c r="J1501" i="4" s="1"/>
  <c r="B1502" i="4"/>
  <c r="B1503" i="4"/>
  <c r="M1503" i="4" s="1"/>
  <c r="B1504" i="4"/>
  <c r="P1504" i="4" s="1"/>
  <c r="B1505" i="4"/>
  <c r="J1505" i="4" s="1"/>
  <c r="B1506" i="4"/>
  <c r="B1507" i="4"/>
  <c r="B1508" i="4"/>
  <c r="M1508" i="4" s="1"/>
  <c r="B1509" i="4"/>
  <c r="B1510" i="4"/>
  <c r="N1510" i="4" s="1"/>
  <c r="B1511" i="4"/>
  <c r="M1511" i="4" s="1"/>
  <c r="B1512" i="4"/>
  <c r="J1512" i="4" s="1"/>
  <c r="B1513" i="4"/>
  <c r="B1514" i="4"/>
  <c r="O1514" i="4" s="1"/>
  <c r="B1515" i="4"/>
  <c r="J1515" i="4" s="1"/>
  <c r="B1516" i="4"/>
  <c r="J1516" i="4" s="1"/>
  <c r="B1517" i="4"/>
  <c r="L1517" i="4" s="1"/>
  <c r="B1518" i="4"/>
  <c r="J1518" i="4" s="1"/>
  <c r="B1519" i="4"/>
  <c r="L1519" i="4" s="1"/>
  <c r="B1520" i="4"/>
  <c r="B1521" i="4"/>
  <c r="B1522" i="4"/>
  <c r="B1523" i="4"/>
  <c r="O1523" i="4" s="1"/>
  <c r="B1524" i="4"/>
  <c r="L1524" i="4" s="1"/>
  <c r="B1525" i="4"/>
  <c r="L1525" i="4" s="1"/>
  <c r="B1526" i="4"/>
  <c r="L1526" i="4" s="1"/>
  <c r="B1527" i="4"/>
  <c r="B1528" i="4"/>
  <c r="J1528" i="4" s="1"/>
  <c r="B1529" i="4"/>
  <c r="M1529" i="4" s="1"/>
  <c r="B1530" i="4"/>
  <c r="J1530" i="4" s="1"/>
  <c r="B1531" i="4"/>
  <c r="J1531" i="4" s="1"/>
  <c r="B1532" i="4"/>
  <c r="J1532" i="4" s="1"/>
  <c r="B1533" i="4"/>
  <c r="L1533" i="4" s="1"/>
  <c r="B1534" i="4"/>
  <c r="L1534" i="4" s="1"/>
  <c r="B1535" i="4"/>
  <c r="B1536" i="4"/>
  <c r="B1537" i="4"/>
  <c r="B1539" i="4"/>
  <c r="J1539" i="4" s="1"/>
  <c r="B1540" i="4"/>
  <c r="J1540" i="4" s="1"/>
  <c r="B1542" i="4"/>
  <c r="J1542" i="4" s="1"/>
  <c r="B1543" i="4"/>
  <c r="J1543" i="4" s="1"/>
  <c r="B1544" i="4"/>
  <c r="J1544" i="4" s="1"/>
  <c r="B1545" i="4"/>
  <c r="J1545" i="4" s="1"/>
  <c r="B1546" i="4"/>
  <c r="J1546" i="4" s="1"/>
  <c r="B1547" i="4"/>
  <c r="J1547" i="4" s="1"/>
  <c r="B1548" i="4"/>
  <c r="J1548" i="4" s="1"/>
  <c r="B1549" i="4"/>
  <c r="J1549" i="4" s="1"/>
  <c r="B1550" i="4"/>
  <c r="J1550" i="4" s="1"/>
  <c r="B1552" i="4"/>
  <c r="J1552" i="4" s="1"/>
  <c r="B1553" i="4"/>
  <c r="J1553" i="4" s="1"/>
  <c r="B1554" i="4"/>
  <c r="J1554" i="4" s="1"/>
  <c r="B1555" i="4"/>
  <c r="J1555" i="4" s="1"/>
  <c r="B1556" i="4"/>
  <c r="J1556" i="4" s="1"/>
  <c r="B1557" i="4"/>
  <c r="J1557" i="4" s="1"/>
  <c r="B1558" i="4"/>
  <c r="J1558" i="4" s="1"/>
  <c r="B1559" i="4"/>
  <c r="J1559" i="4" s="1"/>
  <c r="B1560" i="4"/>
  <c r="J1560" i="4" s="1"/>
  <c r="B1561" i="4"/>
  <c r="J1561" i="4" s="1"/>
  <c r="B1562" i="4"/>
  <c r="J1562" i="4" s="1"/>
  <c r="B1563" i="4"/>
  <c r="J1563" i="4" s="1"/>
  <c r="B1564" i="4"/>
  <c r="J1564" i="4" s="1"/>
  <c r="B1565" i="4"/>
  <c r="J1565" i="4" s="1"/>
  <c r="B1566" i="4"/>
  <c r="J1566" i="4" s="1"/>
  <c r="B1567" i="4"/>
  <c r="J1567" i="4" s="1"/>
  <c r="B1568" i="4"/>
  <c r="J1568" i="4" s="1"/>
  <c r="B1569" i="4"/>
  <c r="J1569" i="4" s="1"/>
  <c r="B1570" i="4"/>
  <c r="J1570" i="4" s="1"/>
  <c r="B1571" i="4"/>
  <c r="J1571" i="4" s="1"/>
  <c r="B1572" i="4"/>
  <c r="J1572" i="4" s="1"/>
  <c r="B1573" i="4"/>
  <c r="J1573" i="4" s="1"/>
  <c r="B1574" i="4"/>
  <c r="J1574" i="4" s="1"/>
  <c r="B1575" i="4"/>
  <c r="J1575" i="4" s="1"/>
  <c r="B1576" i="4"/>
  <c r="J1576" i="4" s="1"/>
  <c r="B1577" i="4"/>
  <c r="J1577" i="4" s="1"/>
  <c r="B1578" i="4"/>
  <c r="J1578" i="4" s="1"/>
  <c r="B1579" i="4"/>
  <c r="J1579" i="4" s="1"/>
  <c r="B1580" i="4"/>
  <c r="J1580" i="4" s="1"/>
  <c r="B1581" i="4"/>
  <c r="J1581" i="4" s="1"/>
  <c r="B1582" i="4"/>
  <c r="J1582" i="4" s="1"/>
  <c r="B1583" i="4"/>
  <c r="J1583" i="4" s="1"/>
  <c r="B1584" i="4"/>
  <c r="J1584" i="4" s="1"/>
  <c r="B1585" i="4"/>
  <c r="J1585" i="4" s="1"/>
  <c r="B1586" i="4"/>
  <c r="J1586" i="4" s="1"/>
  <c r="B1587" i="4"/>
  <c r="J1587" i="4" s="1"/>
  <c r="B1588" i="4"/>
  <c r="J1588" i="4" s="1"/>
  <c r="B1589" i="4"/>
  <c r="J1589" i="4" s="1"/>
  <c r="B1590" i="4"/>
  <c r="J1590" i="4" s="1"/>
  <c r="B1591" i="4"/>
  <c r="J1591" i="4" s="1"/>
  <c r="B1592" i="4"/>
  <c r="J1592" i="4" s="1"/>
  <c r="B1593" i="4"/>
  <c r="J1593" i="4" s="1"/>
  <c r="B1594" i="4"/>
  <c r="J1594" i="4" s="1"/>
  <c r="B1595" i="4"/>
  <c r="J1595" i="4" s="1"/>
  <c r="B1596" i="4"/>
  <c r="J1596" i="4" s="1"/>
  <c r="B1597" i="4"/>
  <c r="J1597" i="4" s="1"/>
  <c r="B1598" i="4"/>
  <c r="J1598" i="4" s="1"/>
  <c r="B1599" i="4"/>
  <c r="J1599" i="4" s="1"/>
  <c r="B1600" i="4"/>
  <c r="J1600" i="4" s="1"/>
  <c r="B1601" i="4"/>
  <c r="J1601" i="4" s="1"/>
  <c r="B1603" i="4"/>
  <c r="J1603" i="4" s="1"/>
  <c r="B1604" i="4"/>
  <c r="J1604" i="4" s="1"/>
  <c r="B1605" i="4"/>
  <c r="J1605" i="4" s="1"/>
  <c r="B1606" i="4"/>
  <c r="J1606" i="4" s="1"/>
  <c r="B1607" i="4"/>
  <c r="J1607" i="4" s="1"/>
  <c r="B1608" i="4"/>
  <c r="J1608" i="4" s="1"/>
  <c r="B1609" i="4"/>
  <c r="J1609" i="4" s="1"/>
  <c r="B1610" i="4"/>
  <c r="J1610" i="4" s="1"/>
  <c r="B1611" i="4"/>
  <c r="J1611" i="4" s="1"/>
  <c r="B1612" i="4"/>
  <c r="J1612" i="4" s="1"/>
  <c r="B1613" i="4"/>
  <c r="J1613" i="4" s="1"/>
  <c r="B1614" i="4"/>
  <c r="J1614" i="4" s="1"/>
  <c r="B1615" i="4"/>
  <c r="J1615" i="4" s="1"/>
  <c r="B1616" i="4"/>
  <c r="J1616" i="4" s="1"/>
  <c r="B1617" i="4"/>
  <c r="J1617" i="4" s="1"/>
  <c r="B1618" i="4"/>
  <c r="J1618" i="4" s="1"/>
  <c r="B1619" i="4"/>
  <c r="J1619" i="4" s="1"/>
  <c r="B1620" i="4"/>
  <c r="J1620" i="4" s="1"/>
  <c r="B1621" i="4"/>
  <c r="J1621" i="4" s="1"/>
  <c r="B1622" i="4"/>
  <c r="J1622" i="4" s="1"/>
  <c r="B1623" i="4"/>
  <c r="J1623" i="4" s="1"/>
  <c r="B1624" i="4"/>
  <c r="J1624" i="4" s="1"/>
  <c r="B1625" i="4"/>
  <c r="J1625" i="4" s="1"/>
  <c r="B1626" i="4"/>
  <c r="J1626" i="4" s="1"/>
  <c r="B1627" i="4"/>
  <c r="J1627" i="4" s="1"/>
  <c r="B1628" i="4"/>
  <c r="J1628" i="4" s="1"/>
  <c r="B1629" i="4"/>
  <c r="J1629" i="4" s="1"/>
  <c r="B1630" i="4"/>
  <c r="J1630" i="4" s="1"/>
  <c r="B1631" i="4"/>
  <c r="J1631" i="4" s="1"/>
  <c r="B1632" i="4"/>
  <c r="J1632" i="4" s="1"/>
  <c r="B1633" i="4"/>
  <c r="J1633" i="4" s="1"/>
  <c r="B1634" i="4"/>
  <c r="J1634" i="4" s="1"/>
  <c r="B1635" i="4"/>
  <c r="J1635" i="4" s="1"/>
  <c r="B1636" i="4"/>
  <c r="J1636" i="4" s="1"/>
  <c r="B1637" i="4"/>
  <c r="J1637" i="4" s="1"/>
  <c r="B1638" i="4"/>
  <c r="J1638" i="4" s="1"/>
  <c r="B1639" i="4"/>
  <c r="J1639" i="4" s="1"/>
  <c r="B1640" i="4"/>
  <c r="J1640" i="4" s="1"/>
  <c r="B1641" i="4"/>
  <c r="J1641" i="4" s="1"/>
  <c r="B1642" i="4"/>
  <c r="J1642" i="4" s="1"/>
  <c r="B1643" i="4"/>
  <c r="J1643" i="4" s="1"/>
  <c r="B1644" i="4"/>
  <c r="J1644" i="4" s="1"/>
  <c r="B1645" i="4"/>
  <c r="J1645" i="4" s="1"/>
  <c r="B1646" i="4"/>
  <c r="J1646" i="4" s="1"/>
  <c r="B1647" i="4"/>
  <c r="J1647" i="4" s="1"/>
  <c r="B1649" i="4"/>
  <c r="J1649" i="4" s="1"/>
  <c r="B1650" i="4"/>
  <c r="J1650" i="4" s="1"/>
  <c r="B1651" i="4"/>
  <c r="J1651" i="4" s="1"/>
  <c r="B1652" i="4"/>
  <c r="J1652" i="4" s="1"/>
  <c r="B1653" i="4"/>
  <c r="J1653" i="4" s="1"/>
  <c r="B1654" i="4"/>
  <c r="J1654" i="4" s="1"/>
  <c r="B1655" i="4"/>
  <c r="J1655" i="4" s="1"/>
  <c r="B1656" i="4"/>
  <c r="J1656" i="4" s="1"/>
  <c r="B1657" i="4"/>
  <c r="J1657" i="4" s="1"/>
  <c r="B1658" i="4"/>
  <c r="J1658" i="4" s="1"/>
  <c r="B1659" i="4"/>
  <c r="J1659" i="4" s="1"/>
  <c r="B1660" i="4"/>
  <c r="J1660" i="4" s="1"/>
  <c r="B1661" i="4"/>
  <c r="J1661" i="4" s="1"/>
  <c r="B1662" i="4"/>
  <c r="J1662" i="4" s="1"/>
  <c r="B1663" i="4"/>
  <c r="J1663" i="4" s="1"/>
  <c r="B1664" i="4"/>
  <c r="J1664" i="4" s="1"/>
  <c r="B1665" i="4"/>
  <c r="J1665" i="4" s="1"/>
  <c r="B1666" i="4"/>
  <c r="J1666" i="4" s="1"/>
  <c r="B1667" i="4"/>
  <c r="J1667" i="4" s="1"/>
  <c r="B1668" i="4"/>
  <c r="J1668" i="4" s="1"/>
  <c r="B1669" i="4"/>
  <c r="J1669" i="4" s="1"/>
  <c r="B1670" i="4"/>
  <c r="J1670" i="4" s="1"/>
  <c r="B1671" i="4"/>
  <c r="J1671" i="4" s="1"/>
  <c r="B1672" i="4"/>
  <c r="J1672" i="4" s="1"/>
  <c r="B1673" i="4"/>
  <c r="J1673" i="4" s="1"/>
  <c r="B1674" i="4"/>
  <c r="J1674" i="4" s="1"/>
  <c r="B1676" i="4"/>
  <c r="J1676" i="4" s="1"/>
  <c r="B1677" i="4"/>
  <c r="J1677" i="4" s="1"/>
  <c r="B1678" i="4"/>
  <c r="J1678" i="4" s="1"/>
  <c r="B1679" i="4"/>
  <c r="J1679" i="4" s="1"/>
  <c r="B1680" i="4"/>
  <c r="J1680" i="4" s="1"/>
  <c r="B1681" i="4"/>
  <c r="J1681" i="4" s="1"/>
  <c r="B1683" i="4"/>
  <c r="J1683" i="4" s="1"/>
  <c r="B1684" i="4"/>
  <c r="J1684" i="4" s="1"/>
  <c r="B1685" i="4"/>
  <c r="J1685" i="4" s="1"/>
  <c r="B1686" i="4"/>
  <c r="J1686" i="4" s="1"/>
  <c r="B1687" i="4"/>
  <c r="J1687" i="4" s="1"/>
  <c r="B1688" i="4"/>
  <c r="J1688" i="4" s="1"/>
  <c r="B1689" i="4"/>
  <c r="J1689" i="4" s="1"/>
  <c r="B1690" i="4"/>
  <c r="J1690" i="4" s="1"/>
  <c r="B1691" i="4"/>
  <c r="J1691" i="4" s="1"/>
  <c r="B1692" i="4"/>
  <c r="J1692" i="4" s="1"/>
  <c r="B1693" i="4"/>
  <c r="J1693" i="4" s="1"/>
  <c r="B1694" i="4"/>
  <c r="J1694" i="4" s="1"/>
  <c r="B1695" i="4"/>
  <c r="J1695" i="4" s="1"/>
  <c r="B1696" i="4"/>
  <c r="J1696" i="4" s="1"/>
  <c r="B1697" i="4"/>
  <c r="J1697" i="4" s="1"/>
  <c r="B1698" i="4"/>
  <c r="J1698" i="4" s="1"/>
  <c r="B1699" i="4"/>
  <c r="J1699" i="4" s="1"/>
  <c r="B1700" i="4"/>
  <c r="J1700" i="4" s="1"/>
  <c r="B1701" i="4"/>
  <c r="J1701" i="4" s="1"/>
  <c r="B1702" i="4"/>
  <c r="J1702" i="4" s="1"/>
  <c r="B1704" i="4"/>
  <c r="J1704" i="4" s="1"/>
  <c r="B1705" i="4"/>
  <c r="J1705" i="4" s="1"/>
  <c r="B1706" i="4"/>
  <c r="J1706" i="4" s="1"/>
  <c r="B1707" i="4"/>
  <c r="J1707" i="4" s="1"/>
  <c r="B1708" i="4"/>
  <c r="J1708" i="4" s="1"/>
  <c r="B1709" i="4"/>
  <c r="J1709" i="4" s="1"/>
  <c r="B1710" i="4"/>
  <c r="J1710" i="4" s="1"/>
  <c r="B1711" i="4"/>
  <c r="J1711" i="4" s="1"/>
  <c r="B1712" i="4"/>
  <c r="J1712" i="4" s="1"/>
  <c r="B1713" i="4"/>
  <c r="J1713" i="4" s="1"/>
  <c r="B1714" i="4"/>
  <c r="J1714" i="4" s="1"/>
  <c r="B1715" i="4"/>
  <c r="J1715" i="4" s="1"/>
  <c r="B1716" i="4"/>
  <c r="J1716" i="4" s="1"/>
  <c r="B1717" i="4"/>
  <c r="J1717" i="4" s="1"/>
  <c r="B1718" i="4"/>
  <c r="J1718" i="4" s="1"/>
  <c r="B1719" i="4"/>
  <c r="J1719" i="4" s="1"/>
  <c r="B1720" i="4"/>
  <c r="J1720" i="4" s="1"/>
  <c r="B1721" i="4"/>
  <c r="J1721" i="4" s="1"/>
  <c r="B1722" i="4"/>
  <c r="J1722" i="4" s="1"/>
  <c r="B1723" i="4"/>
  <c r="J1723" i="4" s="1"/>
  <c r="B1724" i="4"/>
  <c r="J1724" i="4" s="1"/>
  <c r="B1725" i="4"/>
  <c r="J1725" i="4" s="1"/>
  <c r="B1726" i="4"/>
  <c r="J1726" i="4" s="1"/>
  <c r="B1727" i="4"/>
  <c r="J1727" i="4" s="1"/>
  <c r="B1728" i="4"/>
  <c r="J1728" i="4" s="1"/>
  <c r="B1729" i="4"/>
  <c r="J1729" i="4" s="1"/>
  <c r="B1730" i="4"/>
  <c r="J1730" i="4" s="1"/>
  <c r="B1731" i="4"/>
  <c r="J1731" i="4" s="1"/>
  <c r="B1732" i="4"/>
  <c r="J1732" i="4" s="1"/>
  <c r="B1733" i="4"/>
  <c r="J1733" i="4" s="1"/>
  <c r="B1734" i="4"/>
  <c r="J1734" i="4" s="1"/>
  <c r="B1735" i="4"/>
  <c r="J1735" i="4" s="1"/>
  <c r="B1736" i="4"/>
  <c r="J1736" i="4" s="1"/>
  <c r="B1737" i="4"/>
  <c r="J1737" i="4" s="1"/>
  <c r="B1738" i="4"/>
  <c r="J1738" i="4" s="1"/>
  <c r="B1739" i="4"/>
  <c r="J1739" i="4" s="1"/>
  <c r="B1740" i="4"/>
  <c r="J1740" i="4" s="1"/>
  <c r="B1741" i="4"/>
  <c r="J1741" i="4" s="1"/>
  <c r="B1742" i="4"/>
  <c r="J1742" i="4" s="1"/>
  <c r="B1743" i="4"/>
  <c r="J1743" i="4" s="1"/>
  <c r="B1744" i="4"/>
  <c r="J1744" i="4" s="1"/>
  <c r="B1745" i="4"/>
  <c r="J1745" i="4" s="1"/>
  <c r="B1746" i="4"/>
  <c r="J1746" i="4" s="1"/>
  <c r="B1747" i="4"/>
  <c r="J1747" i="4" s="1"/>
  <c r="B1748" i="4"/>
  <c r="J1748" i="4" s="1"/>
  <c r="B1749" i="4"/>
  <c r="J1749" i="4" s="1"/>
  <c r="B1750" i="4"/>
  <c r="J1750" i="4" s="1"/>
  <c r="B1751" i="4"/>
  <c r="J1751" i="4" s="1"/>
  <c r="B1752" i="4"/>
  <c r="J1752" i="4" s="1"/>
  <c r="B1753" i="4"/>
  <c r="J1753" i="4" s="1"/>
  <c r="B1754" i="4"/>
  <c r="J1754" i="4" s="1"/>
  <c r="B1755" i="4"/>
  <c r="J1755" i="4" s="1"/>
  <c r="B1756" i="4"/>
  <c r="J1756" i="4" s="1"/>
  <c r="B1757" i="4"/>
  <c r="J1757" i="4" s="1"/>
  <c r="B1758" i="4"/>
  <c r="J1758" i="4" s="1"/>
  <c r="B1759" i="4"/>
  <c r="J1759" i="4" s="1"/>
  <c r="B1760" i="4"/>
  <c r="J1760" i="4" s="1"/>
  <c r="B1761" i="4"/>
  <c r="J1761" i="4" s="1"/>
  <c r="B1762" i="4"/>
  <c r="J1762" i="4" s="1"/>
  <c r="B1763" i="4"/>
  <c r="J1763" i="4" s="1"/>
  <c r="B1764" i="4"/>
  <c r="J1764" i="4" s="1"/>
  <c r="B1765" i="4"/>
  <c r="J1765" i="4" s="1"/>
  <c r="B1766" i="4"/>
  <c r="J1766" i="4" s="1"/>
  <c r="B1767" i="4"/>
  <c r="J1767" i="4" s="1"/>
  <c r="B1768" i="4"/>
  <c r="J1768" i="4" s="1"/>
  <c r="B1769" i="4"/>
  <c r="J1769" i="4" s="1"/>
  <c r="B1770" i="4"/>
  <c r="J1770" i="4" s="1"/>
  <c r="B1771" i="4"/>
  <c r="J1771" i="4" s="1"/>
  <c r="B1772" i="4"/>
  <c r="J1772" i="4" s="1"/>
  <c r="B1773" i="4"/>
  <c r="J1773" i="4" s="1"/>
  <c r="B1774" i="4"/>
  <c r="J1774" i="4" s="1"/>
  <c r="B1775" i="4"/>
  <c r="J1775" i="4" s="1"/>
  <c r="B1776" i="4"/>
  <c r="J1776" i="4" s="1"/>
  <c r="B1777" i="4"/>
  <c r="J1777" i="4" s="1"/>
  <c r="B1778" i="4"/>
  <c r="J1778" i="4" s="1"/>
  <c r="B1779" i="4"/>
  <c r="J1779" i="4" s="1"/>
  <c r="B1780" i="4"/>
  <c r="J1780" i="4" s="1"/>
  <c r="B1781" i="4"/>
  <c r="J1781" i="4" s="1"/>
  <c r="B1782" i="4"/>
  <c r="J1782" i="4" s="1"/>
  <c r="B1783" i="4"/>
  <c r="J1783" i="4" s="1"/>
  <c r="B1784" i="4"/>
  <c r="J1784" i="4" s="1"/>
  <c r="B1785" i="4"/>
  <c r="J1785" i="4" s="1"/>
  <c r="B1786" i="4"/>
  <c r="J1786" i="4" s="1"/>
  <c r="B1787" i="4"/>
  <c r="J1787" i="4" s="1"/>
  <c r="B1788" i="4"/>
  <c r="J1788" i="4" s="1"/>
  <c r="B1789" i="4"/>
  <c r="J1789" i="4" s="1"/>
  <c r="B1790" i="4"/>
  <c r="J1790" i="4" s="1"/>
  <c r="B1791" i="4"/>
  <c r="J1791" i="4" s="1"/>
  <c r="B1792" i="4"/>
  <c r="J1792" i="4" s="1"/>
  <c r="B1793" i="4"/>
  <c r="J1793" i="4" s="1"/>
  <c r="B1794" i="4"/>
  <c r="J1794" i="4" s="1"/>
  <c r="B1795" i="4"/>
  <c r="J1795" i="4" s="1"/>
  <c r="B1796" i="4"/>
  <c r="J1796" i="4" s="1"/>
  <c r="B1797" i="4"/>
  <c r="J1797" i="4" s="1"/>
  <c r="B1799" i="4"/>
  <c r="J1799" i="4" s="1"/>
  <c r="B1800" i="4"/>
  <c r="J1800" i="4" s="1"/>
  <c r="B1801" i="4"/>
  <c r="J1801" i="4" s="1"/>
  <c r="B1802" i="4"/>
  <c r="J1802" i="4" s="1"/>
  <c r="B1803" i="4"/>
  <c r="J1803" i="4" s="1"/>
  <c r="B1804" i="4"/>
  <c r="J1804" i="4" s="1"/>
  <c r="B1805" i="4"/>
  <c r="J1805" i="4" s="1"/>
  <c r="B1806" i="4"/>
  <c r="J1806" i="4" s="1"/>
  <c r="B1807" i="4"/>
  <c r="J1807" i="4" s="1"/>
  <c r="B1808" i="4"/>
  <c r="J1808" i="4" s="1"/>
  <c r="B1809" i="4"/>
  <c r="J1809" i="4" s="1"/>
  <c r="B1810" i="4"/>
  <c r="J1810" i="4" s="1"/>
  <c r="B1811" i="4"/>
  <c r="J1811" i="4" s="1"/>
  <c r="B1812" i="4"/>
  <c r="J1812" i="4" s="1"/>
  <c r="B1813" i="4"/>
  <c r="J1813" i="4" s="1"/>
  <c r="B1814" i="4"/>
  <c r="J1814" i="4" s="1"/>
  <c r="B1815" i="4"/>
  <c r="J1815" i="4" s="1"/>
  <c r="B1816" i="4"/>
  <c r="J1816" i="4" s="1"/>
  <c r="B1817" i="4"/>
  <c r="J1817" i="4" s="1"/>
  <c r="B1818" i="4"/>
  <c r="J1818" i="4" s="1"/>
  <c r="B1819" i="4"/>
  <c r="J1819" i="4" s="1"/>
  <c r="B1820" i="4"/>
  <c r="J1820" i="4" s="1"/>
  <c r="B1821" i="4"/>
  <c r="J1821" i="4" s="1"/>
  <c r="B1822" i="4"/>
  <c r="J1822" i="4" s="1"/>
  <c r="B1823" i="4"/>
  <c r="J1823" i="4" s="1"/>
  <c r="B1824" i="4"/>
  <c r="J1824" i="4" s="1"/>
  <c r="B1825" i="4"/>
  <c r="J1825" i="4" s="1"/>
  <c r="B1826" i="4"/>
  <c r="J1826" i="4" s="1"/>
  <c r="B1827" i="4"/>
  <c r="J1827" i="4" s="1"/>
  <c r="B1828" i="4"/>
  <c r="J1828" i="4" s="1"/>
  <c r="B1829" i="4"/>
  <c r="J1829" i="4" s="1"/>
  <c r="B1830" i="4"/>
  <c r="J1830" i="4" s="1"/>
  <c r="B1831" i="4"/>
  <c r="J1831" i="4" s="1"/>
  <c r="B1832" i="4"/>
  <c r="J1832" i="4" s="1"/>
  <c r="B1833" i="4"/>
  <c r="J1833" i="4" s="1"/>
  <c r="B1834" i="4"/>
  <c r="J1834" i="4" s="1"/>
  <c r="B1835" i="4"/>
  <c r="J1835" i="4" s="1"/>
  <c r="B1836" i="4"/>
  <c r="J1836" i="4" s="1"/>
  <c r="B1837" i="4"/>
  <c r="J1837" i="4" s="1"/>
  <c r="B1838" i="4"/>
  <c r="J1838" i="4" s="1"/>
  <c r="B1839" i="4"/>
  <c r="J1839" i="4" s="1"/>
  <c r="B1840" i="4"/>
  <c r="J1840" i="4" s="1"/>
  <c r="B1841" i="4"/>
  <c r="J1841" i="4" s="1"/>
  <c r="B1842" i="4"/>
  <c r="J1842" i="4" s="1"/>
  <c r="B1843" i="4"/>
  <c r="J1843" i="4" s="1"/>
  <c r="B1844" i="4"/>
  <c r="J1844" i="4" s="1"/>
  <c r="B1845" i="4"/>
  <c r="J1845" i="4" s="1"/>
  <c r="B1846" i="4"/>
  <c r="J1846" i="4" s="1"/>
  <c r="B1847" i="4"/>
  <c r="J1847" i="4" s="1"/>
  <c r="B1848" i="4"/>
  <c r="J1848" i="4" s="1"/>
  <c r="B1849" i="4"/>
  <c r="J1849" i="4" s="1"/>
  <c r="B1850" i="4"/>
  <c r="J1850" i="4" s="1"/>
  <c r="B1851" i="4"/>
  <c r="J1851" i="4" s="1"/>
  <c r="B1852" i="4"/>
  <c r="J1852" i="4" s="1"/>
  <c r="B1853" i="4"/>
  <c r="J1853" i="4" s="1"/>
  <c r="B1854" i="4"/>
  <c r="J1854" i="4" s="1"/>
  <c r="B1855" i="4"/>
  <c r="J1855" i="4" s="1"/>
  <c r="B1856" i="4"/>
  <c r="J1856" i="4" s="1"/>
  <c r="B1857" i="4"/>
  <c r="J1857" i="4" s="1"/>
  <c r="B1858" i="4"/>
  <c r="J1858" i="4" s="1"/>
  <c r="B1859" i="4"/>
  <c r="J1859" i="4" s="1"/>
  <c r="B1860" i="4"/>
  <c r="J1860" i="4" s="1"/>
  <c r="B1861" i="4"/>
  <c r="J1861" i="4" s="1"/>
  <c r="B1862" i="4"/>
  <c r="J1862" i="4" s="1"/>
  <c r="B1863" i="4"/>
  <c r="J1863" i="4" s="1"/>
  <c r="B1864" i="4"/>
  <c r="J1864" i="4" s="1"/>
  <c r="B1866" i="4"/>
  <c r="J1866" i="4" s="1"/>
  <c r="B1867" i="4"/>
  <c r="J1867" i="4" s="1"/>
  <c r="B1868" i="4"/>
  <c r="J1868" i="4" s="1"/>
  <c r="B1869" i="4"/>
  <c r="J1869" i="4" s="1"/>
  <c r="B1870" i="4"/>
  <c r="J1870" i="4" s="1"/>
  <c r="B1871" i="4"/>
  <c r="J1871" i="4" s="1"/>
  <c r="B1872" i="4"/>
  <c r="J1872" i="4" s="1"/>
  <c r="B1873" i="4"/>
  <c r="J1873" i="4" s="1"/>
  <c r="B1874" i="4"/>
  <c r="J1874" i="4" s="1"/>
  <c r="B1875" i="4"/>
  <c r="J1875" i="4" s="1"/>
  <c r="B1876" i="4"/>
  <c r="J1876" i="4" s="1"/>
  <c r="B1877" i="4"/>
  <c r="J1877" i="4" s="1"/>
  <c r="B1878" i="4"/>
  <c r="J1878" i="4" s="1"/>
  <c r="B1879" i="4"/>
  <c r="J1879" i="4" s="1"/>
  <c r="B1880" i="4"/>
  <c r="J1880" i="4" s="1"/>
  <c r="B1881" i="4"/>
  <c r="J1881" i="4" s="1"/>
  <c r="B1882" i="4"/>
  <c r="J1882" i="4" s="1"/>
  <c r="B1883" i="4"/>
  <c r="J1883" i="4" s="1"/>
  <c r="B1884" i="4"/>
  <c r="J1884" i="4" s="1"/>
  <c r="B1885" i="4"/>
  <c r="J1885" i="4" s="1"/>
  <c r="B1886" i="4"/>
  <c r="J1886" i="4" s="1"/>
  <c r="B1887" i="4"/>
  <c r="J1887" i="4" s="1"/>
  <c r="B1888" i="4"/>
  <c r="J1888" i="4" s="1"/>
  <c r="B1889" i="4"/>
  <c r="J1889" i="4" s="1"/>
  <c r="B1890" i="4"/>
  <c r="J1890" i="4" s="1"/>
  <c r="B1891" i="4"/>
  <c r="J1891" i="4" s="1"/>
  <c r="B1892" i="4"/>
  <c r="J1892" i="4" s="1"/>
  <c r="B1893" i="4"/>
  <c r="J1893" i="4" s="1"/>
  <c r="B1894" i="4"/>
  <c r="J1894" i="4" s="1"/>
  <c r="B1895" i="4"/>
  <c r="J1895" i="4" s="1"/>
  <c r="B1896" i="4"/>
  <c r="J1896" i="4" s="1"/>
  <c r="B1897" i="4"/>
  <c r="J1897" i="4" s="1"/>
  <c r="B1898" i="4"/>
  <c r="J1898" i="4" s="1"/>
  <c r="B1899" i="4"/>
  <c r="J1899" i="4" s="1"/>
  <c r="B1900" i="4"/>
  <c r="J1900" i="4" s="1"/>
  <c r="B1901" i="4"/>
  <c r="J1901" i="4" s="1"/>
  <c r="B1902" i="4"/>
  <c r="J1902" i="4" s="1"/>
  <c r="B1903" i="4"/>
  <c r="J1903" i="4" s="1"/>
  <c r="B1904" i="4"/>
  <c r="J1904" i="4" s="1"/>
  <c r="B1905" i="4"/>
  <c r="J1905" i="4" s="1"/>
  <c r="B1906" i="4"/>
  <c r="J1906" i="4" s="1"/>
  <c r="B1907" i="4"/>
  <c r="J1907" i="4" s="1"/>
  <c r="B1908" i="4"/>
  <c r="J1908" i="4" s="1"/>
  <c r="B1909" i="4"/>
  <c r="J1909" i="4" s="1"/>
  <c r="B1910" i="4"/>
  <c r="J1910" i="4" s="1"/>
  <c r="B1911" i="4"/>
  <c r="J1911" i="4" s="1"/>
  <c r="B1912" i="4"/>
  <c r="J1912" i="4" s="1"/>
  <c r="B1913" i="4"/>
  <c r="J1913" i="4" s="1"/>
  <c r="B1914" i="4"/>
  <c r="J1914" i="4" s="1"/>
  <c r="B1915" i="4"/>
  <c r="J1915" i="4" s="1"/>
  <c r="B1916" i="4"/>
  <c r="J1916" i="4" s="1"/>
  <c r="B1917" i="4"/>
  <c r="J1917" i="4" s="1"/>
  <c r="B1918" i="4"/>
  <c r="J1918" i="4" s="1"/>
  <c r="B1919" i="4"/>
  <c r="J1919" i="4" s="1"/>
  <c r="B1920" i="4"/>
  <c r="J1920" i="4" s="1"/>
  <c r="B1921" i="4"/>
  <c r="J1921" i="4" s="1"/>
  <c r="B1922" i="4"/>
  <c r="J1922" i="4" s="1"/>
  <c r="B1923" i="4"/>
  <c r="J1923" i="4" s="1"/>
  <c r="B1924" i="4"/>
  <c r="J1924" i="4" s="1"/>
  <c r="B1925" i="4"/>
  <c r="J1925" i="4" s="1"/>
  <c r="B1926" i="4"/>
  <c r="J1926" i="4" s="1"/>
  <c r="B1927" i="4"/>
  <c r="J1927" i="4" s="1"/>
  <c r="B1928" i="4"/>
  <c r="J1928" i="4" s="1"/>
  <c r="B1929" i="4"/>
  <c r="J1929" i="4" s="1"/>
  <c r="B1930" i="4"/>
  <c r="J1930" i="4" s="1"/>
  <c r="B1931" i="4"/>
  <c r="J1931" i="4" s="1"/>
  <c r="B1932" i="4"/>
  <c r="J1932" i="4" s="1"/>
  <c r="B1933" i="4"/>
  <c r="J1933" i="4" s="1"/>
  <c r="B1934" i="4"/>
  <c r="J1934" i="4" s="1"/>
  <c r="B1935" i="4"/>
  <c r="J1935" i="4" s="1"/>
  <c r="B1936" i="4"/>
  <c r="J1936" i="4" s="1"/>
  <c r="B1937" i="4"/>
  <c r="J1937" i="4" s="1"/>
  <c r="B1938" i="4"/>
  <c r="J1938" i="4" s="1"/>
  <c r="B1939" i="4"/>
  <c r="J1939" i="4" s="1"/>
  <c r="B1940" i="4"/>
  <c r="J1940" i="4" s="1"/>
  <c r="B1941" i="4"/>
  <c r="J1941" i="4" s="1"/>
  <c r="B1942" i="4"/>
  <c r="J1942" i="4" s="1"/>
  <c r="B1943" i="4"/>
  <c r="J1943" i="4" s="1"/>
  <c r="B1944" i="4"/>
  <c r="J1944" i="4" s="1"/>
  <c r="B1945" i="4"/>
  <c r="J1945" i="4" s="1"/>
  <c r="B1946" i="4"/>
  <c r="J1946" i="4" s="1"/>
  <c r="B1947" i="4"/>
  <c r="J1947" i="4" s="1"/>
  <c r="B1948" i="4"/>
  <c r="J1948" i="4" s="1"/>
  <c r="B1949" i="4"/>
  <c r="J1949" i="4" s="1"/>
  <c r="B1950" i="4"/>
  <c r="J1950" i="4" s="1"/>
  <c r="B1951" i="4"/>
  <c r="J1951" i="4" s="1"/>
  <c r="B1952" i="4"/>
  <c r="J1952" i="4" s="1"/>
  <c r="B1953" i="4"/>
  <c r="J1953" i="4" s="1"/>
  <c r="B1954" i="4"/>
  <c r="J1954" i="4" s="1"/>
  <c r="B1955" i="4"/>
  <c r="J1955" i="4" s="1"/>
  <c r="B1956" i="4"/>
  <c r="J1956" i="4" s="1"/>
  <c r="B1957" i="4"/>
  <c r="J1957" i="4" s="1"/>
  <c r="B1958" i="4"/>
  <c r="J1958" i="4" s="1"/>
  <c r="B1959" i="4"/>
  <c r="J1959" i="4" s="1"/>
  <c r="B1960" i="4"/>
  <c r="J1960" i="4" s="1"/>
  <c r="B1961" i="4"/>
  <c r="J1961" i="4" s="1"/>
  <c r="B1962" i="4"/>
  <c r="J1962" i="4" s="1"/>
  <c r="B1963" i="4"/>
  <c r="J1963" i="4" s="1"/>
  <c r="B1964" i="4"/>
  <c r="J1964" i="4" s="1"/>
  <c r="B1965" i="4"/>
  <c r="J1965" i="4" s="1"/>
  <c r="B1966" i="4"/>
  <c r="J1966" i="4" s="1"/>
  <c r="B1967" i="4"/>
  <c r="J1967" i="4" s="1"/>
  <c r="B1968" i="4"/>
  <c r="J1968" i="4" s="1"/>
  <c r="B1969" i="4"/>
  <c r="J1969" i="4" s="1"/>
  <c r="B1970" i="4"/>
  <c r="J1970" i="4" s="1"/>
  <c r="B1971" i="4"/>
  <c r="J1971" i="4" s="1"/>
  <c r="B1972" i="4"/>
  <c r="J1972" i="4" s="1"/>
  <c r="B1973" i="4"/>
  <c r="J1973" i="4" s="1"/>
  <c r="B1974" i="4"/>
  <c r="J1974" i="4" s="1"/>
  <c r="B1975" i="4"/>
  <c r="J1975" i="4" s="1"/>
  <c r="B1976" i="4"/>
  <c r="J1976" i="4" s="1"/>
  <c r="B1978" i="4"/>
  <c r="J1978" i="4" s="1"/>
  <c r="B1979" i="4"/>
  <c r="J1979" i="4" s="1"/>
  <c r="B1980" i="4"/>
  <c r="J1980" i="4" s="1"/>
  <c r="B1981" i="4"/>
  <c r="J1981" i="4" s="1"/>
  <c r="B1982" i="4"/>
  <c r="J1982" i="4" s="1"/>
  <c r="B1983" i="4"/>
  <c r="J1983" i="4" s="1"/>
  <c r="B1984" i="4"/>
  <c r="J1984" i="4" s="1"/>
  <c r="B1985" i="4"/>
  <c r="J1985" i="4" s="1"/>
  <c r="B1986" i="4"/>
  <c r="B1987" i="4"/>
  <c r="J1987" i="4" s="1"/>
  <c r="B1988" i="4"/>
  <c r="J1988" i="4" s="1"/>
  <c r="B1989" i="4"/>
  <c r="J1989" i="4" s="1"/>
  <c r="B1990" i="4"/>
  <c r="J1990" i="4" s="1"/>
  <c r="B1991" i="4"/>
  <c r="J1991" i="4" s="1"/>
  <c r="B1992" i="4"/>
  <c r="J1992" i="4" s="1"/>
  <c r="B1993" i="4"/>
  <c r="J1993" i="4" s="1"/>
  <c r="B1994" i="4"/>
  <c r="J1994" i="4" s="1"/>
  <c r="B1995" i="4"/>
  <c r="J1995" i="4" s="1"/>
  <c r="B1996" i="4"/>
  <c r="J1996" i="4" s="1"/>
  <c r="B1997" i="4"/>
  <c r="J1997" i="4" s="1"/>
  <c r="B1998" i="4"/>
  <c r="J1998" i="4" s="1"/>
  <c r="B1999" i="4"/>
  <c r="J1999" i="4" s="1"/>
  <c r="B2000" i="4"/>
  <c r="J2000" i="4" s="1"/>
  <c r="B2001" i="4"/>
  <c r="J2001" i="4" s="1"/>
  <c r="B2002" i="4"/>
  <c r="J2002" i="4" s="1"/>
  <c r="B2003" i="4"/>
  <c r="J2003" i="4" s="1"/>
  <c r="B2004" i="4"/>
  <c r="J2004" i="4" s="1"/>
  <c r="B2005" i="4"/>
  <c r="J2005" i="4" s="1"/>
  <c r="B2006" i="4"/>
  <c r="J2006" i="4" s="1"/>
  <c r="B2007" i="4"/>
  <c r="J2007" i="4" s="1"/>
  <c r="B2008" i="4"/>
  <c r="J2008" i="4" s="1"/>
  <c r="B2009" i="4"/>
  <c r="J2009" i="4" s="1"/>
  <c r="B2010" i="4"/>
  <c r="J2010" i="4" s="1"/>
  <c r="B2011" i="4"/>
  <c r="J2011" i="4" s="1"/>
  <c r="B2012" i="4"/>
  <c r="J2012" i="4" s="1"/>
  <c r="B2013" i="4"/>
  <c r="J2013" i="4" s="1"/>
  <c r="B2014" i="4"/>
  <c r="J2014" i="4" s="1"/>
  <c r="B2015" i="4"/>
  <c r="J2015" i="4" s="1"/>
  <c r="B2016" i="4"/>
  <c r="J2016" i="4" s="1"/>
  <c r="B2017" i="4"/>
  <c r="J2017" i="4" s="1"/>
  <c r="B2018" i="4"/>
  <c r="J2018" i="4" s="1"/>
  <c r="B2019" i="4"/>
  <c r="J2019" i="4" s="1"/>
  <c r="B2020" i="4"/>
  <c r="J2020" i="4" s="1"/>
  <c r="B2021" i="4"/>
  <c r="J2021" i="4" s="1"/>
  <c r="B2022" i="4"/>
  <c r="J2022" i="4" s="1"/>
  <c r="B2023" i="4"/>
  <c r="J2023" i="4" s="1"/>
  <c r="B2024" i="4"/>
  <c r="J2024" i="4" s="1"/>
  <c r="B2025" i="4"/>
  <c r="J2025" i="4" s="1"/>
  <c r="B2026" i="4"/>
  <c r="J2026" i="4" s="1"/>
  <c r="B2027" i="4"/>
  <c r="B2028" i="4"/>
  <c r="J2028" i="4" s="1"/>
  <c r="B2029" i="4"/>
  <c r="J2029" i="4" s="1"/>
  <c r="B2030" i="4"/>
  <c r="J2030" i="4" s="1"/>
  <c r="B2031" i="4"/>
  <c r="J2031" i="4" s="1"/>
  <c r="B2032" i="4"/>
  <c r="J2032" i="4" s="1"/>
  <c r="B2033" i="4"/>
  <c r="J2033" i="4" s="1"/>
  <c r="B2034" i="4"/>
  <c r="J2034" i="4" s="1"/>
  <c r="B2035" i="4"/>
  <c r="J2035" i="4" s="1"/>
  <c r="B2036" i="4"/>
  <c r="J2036" i="4" s="1"/>
  <c r="B2037" i="4"/>
  <c r="J2037" i="4" s="1"/>
  <c r="B2038" i="4"/>
  <c r="J2038" i="4" s="1"/>
  <c r="B2039" i="4"/>
  <c r="J2039" i="4" s="1"/>
  <c r="B2040" i="4"/>
  <c r="J2040" i="4" s="1"/>
  <c r="B2041" i="4"/>
  <c r="J2041" i="4" s="1"/>
  <c r="B2042" i="4"/>
  <c r="J2042" i="4" s="1"/>
  <c r="B2043" i="4"/>
  <c r="J2043" i="4" s="1"/>
  <c r="B2044" i="4"/>
  <c r="J2044" i="4" s="1"/>
  <c r="B2045" i="4"/>
  <c r="J2045" i="4" s="1"/>
  <c r="B2046" i="4"/>
  <c r="J2046" i="4" s="1"/>
  <c r="B2047" i="4"/>
  <c r="J2047" i="4" s="1"/>
  <c r="B2048" i="4"/>
  <c r="J2048" i="4" s="1"/>
  <c r="B2049" i="4"/>
  <c r="J2049" i="4" s="1"/>
  <c r="B2050" i="4"/>
  <c r="J2050" i="4" s="1"/>
  <c r="B2051" i="4"/>
  <c r="J2051" i="4" s="1"/>
  <c r="B2052" i="4"/>
  <c r="J2052" i="4" s="1"/>
  <c r="B2053" i="4"/>
  <c r="J2053" i="4" s="1"/>
  <c r="B2054" i="4"/>
  <c r="J2054" i="4" s="1"/>
  <c r="B2055" i="4"/>
  <c r="J2055" i="4" s="1"/>
  <c r="B2056" i="4"/>
  <c r="J2056" i="4" s="1"/>
  <c r="B2057" i="4"/>
  <c r="J2057" i="4" s="1"/>
  <c r="B2058" i="4"/>
  <c r="J2058" i="4" s="1"/>
  <c r="B2059" i="4"/>
  <c r="J2059" i="4" s="1"/>
  <c r="B2060" i="4"/>
  <c r="J2060" i="4" s="1"/>
  <c r="B2061" i="4"/>
  <c r="J2061" i="4" s="1"/>
  <c r="B2062" i="4"/>
  <c r="J2062" i="4" s="1"/>
  <c r="B2063" i="4"/>
  <c r="J2063" i="4" s="1"/>
  <c r="B2064" i="4"/>
  <c r="J2064" i="4" s="1"/>
  <c r="B2065" i="4"/>
  <c r="J2065" i="4" s="1"/>
  <c r="B2066" i="4"/>
  <c r="J2066" i="4" s="1"/>
  <c r="B2067" i="4"/>
  <c r="J2067" i="4" s="1"/>
  <c r="B2068" i="4"/>
  <c r="J2068" i="4" s="1"/>
  <c r="B2069" i="4"/>
  <c r="J2069" i="4" s="1"/>
  <c r="B2070" i="4"/>
  <c r="J2070" i="4" s="1"/>
  <c r="B2071" i="4"/>
  <c r="J2071" i="4" s="1"/>
  <c r="B2072" i="4"/>
  <c r="J2072" i="4" s="1"/>
  <c r="B2073" i="4"/>
  <c r="J2073" i="4" s="1"/>
  <c r="B2074" i="4"/>
  <c r="J2074" i="4" s="1"/>
  <c r="B2075" i="4"/>
  <c r="J2075" i="4" s="1"/>
  <c r="B2076" i="4"/>
  <c r="J2076" i="4" s="1"/>
  <c r="B2077" i="4"/>
  <c r="J2077" i="4" s="1"/>
  <c r="B2078" i="4"/>
  <c r="J2078" i="4" s="1"/>
  <c r="B2079" i="4"/>
  <c r="J2079" i="4" s="1"/>
  <c r="B2080" i="4"/>
  <c r="J2080" i="4" s="1"/>
  <c r="B2081" i="4"/>
  <c r="J2081" i="4" s="1"/>
  <c r="B2082" i="4"/>
  <c r="J2082" i="4" s="1"/>
  <c r="B2083" i="4"/>
  <c r="J2083" i="4" s="1"/>
  <c r="B2084" i="4"/>
  <c r="J2084" i="4" s="1"/>
  <c r="B2085" i="4"/>
  <c r="J2085" i="4" s="1"/>
  <c r="B2086" i="4"/>
  <c r="J2086" i="4" s="1"/>
  <c r="B2087" i="4"/>
  <c r="J2087" i="4" s="1"/>
  <c r="B2088" i="4"/>
  <c r="J2088" i="4" s="1"/>
  <c r="B2089" i="4"/>
  <c r="J2089" i="4" s="1"/>
  <c r="B2090" i="4"/>
  <c r="J2090" i="4" s="1"/>
  <c r="B2091" i="4"/>
  <c r="J2091" i="4" s="1"/>
  <c r="B2092" i="4"/>
  <c r="J2092" i="4" s="1"/>
  <c r="B2093" i="4"/>
  <c r="J2093" i="4" s="1"/>
  <c r="B2094" i="4"/>
  <c r="J2094" i="4" s="1"/>
  <c r="B2095" i="4"/>
  <c r="J2095" i="4" s="1"/>
  <c r="B2096" i="4"/>
  <c r="J2096" i="4" s="1"/>
  <c r="B2097" i="4"/>
  <c r="J2097" i="4" s="1"/>
  <c r="B2098" i="4"/>
  <c r="J2098" i="4" s="1"/>
  <c r="B2099" i="4"/>
  <c r="J2099" i="4" s="1"/>
  <c r="B2100" i="4"/>
  <c r="J2100" i="4" s="1"/>
  <c r="B2101" i="4"/>
  <c r="J2101" i="4" s="1"/>
  <c r="B2102" i="4"/>
  <c r="J2102" i="4" s="1"/>
  <c r="B2103" i="4"/>
  <c r="J2103" i="4" s="1"/>
  <c r="B2104" i="4"/>
  <c r="J2104" i="4" s="1"/>
  <c r="B2105" i="4"/>
  <c r="J2105" i="4" s="1"/>
  <c r="B2106" i="4"/>
  <c r="J2106" i="4" s="1"/>
  <c r="B2107" i="4"/>
  <c r="J2107" i="4" s="1"/>
  <c r="B2108" i="4"/>
  <c r="J2108" i="4" s="1"/>
  <c r="B2109" i="4"/>
  <c r="J2109" i="4" s="1"/>
  <c r="B2110" i="4"/>
  <c r="J2110" i="4" s="1"/>
  <c r="B2111" i="4"/>
  <c r="J2111" i="4" s="1"/>
  <c r="B2112" i="4"/>
  <c r="J2112" i="4" s="1"/>
  <c r="B2113" i="4"/>
  <c r="J2113" i="4" s="1"/>
  <c r="B2114" i="4"/>
  <c r="J2114" i="4" s="1"/>
  <c r="B2115" i="4"/>
  <c r="J2115" i="4" s="1"/>
  <c r="B2116" i="4"/>
  <c r="J2116" i="4" s="1"/>
  <c r="B2117" i="4"/>
  <c r="J2117" i="4" s="1"/>
  <c r="B2118" i="4"/>
  <c r="J2118" i="4" s="1"/>
  <c r="B2119" i="4"/>
  <c r="J2119" i="4" s="1"/>
  <c r="B2120" i="4"/>
  <c r="J2120" i="4" s="1"/>
  <c r="B2121" i="4"/>
  <c r="J2121" i="4" s="1"/>
  <c r="B2122" i="4"/>
  <c r="J2122" i="4" s="1"/>
  <c r="B2123" i="4"/>
  <c r="J2123" i="4" s="1"/>
  <c r="B2124" i="4"/>
  <c r="J2124" i="4" s="1"/>
  <c r="B2125" i="4"/>
  <c r="J2125" i="4" s="1"/>
  <c r="B2126" i="4"/>
  <c r="J2126" i="4" s="1"/>
  <c r="B2127" i="4"/>
  <c r="J2127" i="4" s="1"/>
  <c r="B2128" i="4"/>
  <c r="J2128" i="4" s="1"/>
  <c r="B2129" i="4"/>
  <c r="J2129" i="4" s="1"/>
  <c r="B2130" i="4"/>
  <c r="J2130" i="4" s="1"/>
  <c r="B2131" i="4"/>
  <c r="J2131" i="4" s="1"/>
  <c r="B2132" i="4"/>
  <c r="J2132" i="4" s="1"/>
  <c r="B2133" i="4"/>
  <c r="J2133" i="4" s="1"/>
  <c r="B2134" i="4"/>
  <c r="J2134" i="4" s="1"/>
  <c r="B2135" i="4"/>
  <c r="J2135" i="4" s="1"/>
  <c r="B2136" i="4"/>
  <c r="J2136" i="4" s="1"/>
  <c r="B2137" i="4"/>
  <c r="J2137" i="4" s="1"/>
  <c r="B2138" i="4"/>
  <c r="J2138" i="4" s="1"/>
  <c r="B2139" i="4"/>
  <c r="J2139" i="4" s="1"/>
  <c r="B2140" i="4"/>
  <c r="J2140" i="4" s="1"/>
  <c r="B2141" i="4"/>
  <c r="J2141" i="4" s="1"/>
  <c r="B2142" i="4"/>
  <c r="J2142" i="4" s="1"/>
  <c r="B2143" i="4"/>
  <c r="J2143" i="4" s="1"/>
  <c r="B2144" i="4"/>
  <c r="J2144" i="4" s="1"/>
  <c r="B2145" i="4"/>
  <c r="J2145" i="4" s="1"/>
  <c r="B2146" i="4"/>
  <c r="J2146" i="4" s="1"/>
  <c r="B2147" i="4"/>
  <c r="J2147" i="4" s="1"/>
  <c r="B2148" i="4"/>
  <c r="J2148" i="4" s="1"/>
  <c r="B2149" i="4"/>
  <c r="J2149" i="4" s="1"/>
  <c r="B2150" i="4"/>
  <c r="J2150" i="4" s="1"/>
  <c r="B2151" i="4"/>
  <c r="J2151" i="4" s="1"/>
  <c r="B2152" i="4"/>
  <c r="J2152" i="4" s="1"/>
  <c r="B2153" i="4"/>
  <c r="J2153" i="4" s="1"/>
  <c r="B2154" i="4"/>
  <c r="J2154" i="4" s="1"/>
  <c r="B2155" i="4"/>
  <c r="J2155" i="4" s="1"/>
  <c r="B2156" i="4"/>
  <c r="J2156" i="4" s="1"/>
  <c r="B2157" i="4"/>
  <c r="J2157" i="4" s="1"/>
  <c r="B2158" i="4"/>
  <c r="J2158" i="4" s="1"/>
  <c r="B2159" i="4"/>
  <c r="J2159" i="4" s="1"/>
  <c r="B2160" i="4"/>
  <c r="J2160" i="4" s="1"/>
  <c r="B2161" i="4"/>
  <c r="J2161" i="4" s="1"/>
  <c r="B2162" i="4"/>
  <c r="J2162" i="4" s="1"/>
  <c r="B2163" i="4"/>
  <c r="J2163" i="4" s="1"/>
  <c r="B2164" i="4"/>
  <c r="J2164" i="4" s="1"/>
  <c r="B2165" i="4"/>
  <c r="J2165" i="4" s="1"/>
  <c r="P5" i="4"/>
  <c r="P6" i="4"/>
  <c r="P7" i="4"/>
  <c r="P8" i="4"/>
  <c r="P14" i="4"/>
  <c r="P16" i="4"/>
  <c r="P17" i="4"/>
  <c r="P18" i="4"/>
  <c r="P19" i="4"/>
  <c r="P28" i="4"/>
  <c r="P29" i="4"/>
  <c r="P30" i="4"/>
  <c r="P31" i="4"/>
  <c r="P32" i="4"/>
  <c r="P40" i="4"/>
  <c r="P41" i="4"/>
  <c r="P42" i="4"/>
  <c r="P43" i="4"/>
  <c r="P46" i="4"/>
  <c r="P47" i="4"/>
  <c r="P50" i="4"/>
  <c r="P52" i="4"/>
  <c r="P53" i="4"/>
  <c r="P54" i="4"/>
  <c r="P55" i="4"/>
  <c r="P64" i="4"/>
  <c r="P65" i="4"/>
  <c r="P66" i="4"/>
  <c r="P67" i="4"/>
  <c r="P71" i="4"/>
  <c r="P76" i="4"/>
  <c r="P77" i="4"/>
  <c r="P78" i="4"/>
  <c r="P79" i="4"/>
  <c r="P86" i="4"/>
  <c r="P88" i="4"/>
  <c r="P89" i="4"/>
  <c r="P90" i="4"/>
  <c r="P91" i="4"/>
  <c r="P95" i="4"/>
  <c r="P98" i="4"/>
  <c r="P100" i="4"/>
  <c r="P101" i="4"/>
  <c r="P102" i="4"/>
  <c r="P107" i="4"/>
  <c r="P110" i="4"/>
  <c r="P112" i="4"/>
  <c r="P113" i="4"/>
  <c r="P114" i="4"/>
  <c r="P122" i="4"/>
  <c r="P124" i="4"/>
  <c r="P125" i="4"/>
  <c r="P126" i="4"/>
  <c r="P131" i="4"/>
  <c r="P136" i="4"/>
  <c r="P137" i="4"/>
  <c r="P140" i="4"/>
  <c r="P141" i="4"/>
  <c r="P146" i="4"/>
  <c r="P148" i="4"/>
  <c r="P149" i="4"/>
  <c r="P150" i="4"/>
  <c r="P153" i="4"/>
  <c r="P154" i="4"/>
  <c r="P158" i="4"/>
  <c r="P160" i="4"/>
  <c r="P161" i="4"/>
  <c r="P162" i="4"/>
  <c r="P167" i="4"/>
  <c r="P172" i="4"/>
  <c r="P173" i="4"/>
  <c r="P184" i="4"/>
  <c r="P185" i="4"/>
  <c r="P196" i="4"/>
  <c r="P197" i="4"/>
  <c r="P208" i="4"/>
  <c r="P209" i="4"/>
  <c r="P214" i="4"/>
  <c r="P220" i="4"/>
  <c r="P221" i="4"/>
  <c r="P222" i="4"/>
  <c r="P232" i="4"/>
  <c r="P233" i="4"/>
  <c r="P234" i="4"/>
  <c r="P244" i="4"/>
  <c r="P245" i="4"/>
  <c r="P246" i="4"/>
  <c r="P248" i="4"/>
  <c r="P256" i="4"/>
  <c r="P257" i="4"/>
  <c r="P263" i="4"/>
  <c r="P268" i="4"/>
  <c r="P269" i="4"/>
  <c r="P279" i="4"/>
  <c r="P280" i="4"/>
  <c r="P281" i="4"/>
  <c r="P292" i="4"/>
  <c r="P293" i="4"/>
  <c r="P294" i="4"/>
  <c r="P298" i="4"/>
  <c r="P299" i="4"/>
  <c r="P304" i="4"/>
  <c r="P305" i="4"/>
  <c r="P314" i="4"/>
  <c r="P316" i="4"/>
  <c r="P317" i="4"/>
  <c r="P328" i="4"/>
  <c r="P329" i="4"/>
  <c r="P340" i="4"/>
  <c r="P341" i="4"/>
  <c r="P352" i="4"/>
  <c r="P353" i="4"/>
  <c r="P364" i="4"/>
  <c r="P365" i="4"/>
  <c r="P368" i="4"/>
  <c r="P376" i="4"/>
  <c r="P377" i="4"/>
  <c r="P388" i="4"/>
  <c r="P400" i="4"/>
  <c r="P412" i="4"/>
  <c r="P413" i="4"/>
  <c r="P424" i="4"/>
  <c r="P436" i="4"/>
  <c r="P448" i="4"/>
  <c r="P460" i="4"/>
  <c r="P472" i="4"/>
  <c r="P486" i="4"/>
  <c r="P616" i="4"/>
  <c r="P664" i="4"/>
  <c r="P678" i="4"/>
  <c r="P790" i="4"/>
  <c r="P802" i="4"/>
  <c r="P838" i="4"/>
  <c r="P862" i="4"/>
  <c r="P904" i="4"/>
  <c r="O5" i="4"/>
  <c r="O6" i="4"/>
  <c r="O7" i="4"/>
  <c r="O8" i="4"/>
  <c r="O9" i="4"/>
  <c r="O16" i="4"/>
  <c r="O17" i="4"/>
  <c r="O18" i="4"/>
  <c r="O19" i="4"/>
  <c r="O20" i="4"/>
  <c r="O21" i="4"/>
  <c r="O22" i="4"/>
  <c r="O28" i="4"/>
  <c r="O29" i="4"/>
  <c r="O30" i="4"/>
  <c r="O31" i="4"/>
  <c r="O33" i="4"/>
  <c r="O38" i="4"/>
  <c r="O40" i="4"/>
  <c r="O41" i="4"/>
  <c r="O42" i="4"/>
  <c r="O43" i="4"/>
  <c r="O44" i="4"/>
  <c r="O45" i="4"/>
  <c r="O46" i="4"/>
  <c r="O50" i="4"/>
  <c r="O52" i="4"/>
  <c r="O53" i="4"/>
  <c r="O54" i="4"/>
  <c r="O55" i="4"/>
  <c r="O56" i="4"/>
  <c r="O57" i="4"/>
  <c r="O64" i="4"/>
  <c r="O65" i="4"/>
  <c r="O66" i="4"/>
  <c r="O67" i="4"/>
  <c r="O69" i="4"/>
  <c r="O76" i="4"/>
  <c r="O77" i="4"/>
  <c r="O78" i="4"/>
  <c r="O79" i="4"/>
  <c r="O80" i="4"/>
  <c r="O81" i="4"/>
  <c r="O87" i="4"/>
  <c r="O88" i="4"/>
  <c r="O89" i="4"/>
  <c r="O90" i="4"/>
  <c r="O91" i="4"/>
  <c r="O92" i="4"/>
  <c r="O100" i="4"/>
  <c r="O101" i="4"/>
  <c r="O102" i="4"/>
  <c r="O103" i="4"/>
  <c r="O107" i="4"/>
  <c r="O110" i="4"/>
  <c r="O112" i="4"/>
  <c r="O113" i="4"/>
  <c r="O114" i="4"/>
  <c r="O115" i="4"/>
  <c r="O116" i="4"/>
  <c r="O118" i="4"/>
  <c r="O124" i="4"/>
  <c r="O125" i="4"/>
  <c r="O126" i="4"/>
  <c r="O127" i="4"/>
  <c r="O136" i="4"/>
  <c r="O137" i="4"/>
  <c r="O138" i="4"/>
  <c r="O139" i="4"/>
  <c r="O140" i="4"/>
  <c r="O148" i="4"/>
  <c r="O149" i="4"/>
  <c r="O150" i="4"/>
  <c r="O151" i="4"/>
  <c r="O154" i="4"/>
  <c r="O155" i="4"/>
  <c r="O158" i="4"/>
  <c r="O160" i="4"/>
  <c r="O161" i="4"/>
  <c r="O162" i="4"/>
  <c r="O163" i="4"/>
  <c r="O172" i="4"/>
  <c r="O173" i="4"/>
  <c r="O174" i="4"/>
  <c r="O175" i="4"/>
  <c r="O176" i="4"/>
  <c r="O179" i="4"/>
  <c r="O184" i="4"/>
  <c r="O185" i="4"/>
  <c r="O186" i="4"/>
  <c r="O187" i="4"/>
  <c r="O188" i="4"/>
  <c r="O194" i="4"/>
  <c r="O196" i="4"/>
  <c r="O197" i="4"/>
  <c r="O198" i="4"/>
  <c r="O199" i="4"/>
  <c r="O200" i="4"/>
  <c r="O203" i="4"/>
  <c r="O208" i="4"/>
  <c r="O209" i="4"/>
  <c r="O210" i="4"/>
  <c r="O220" i="4"/>
  <c r="O221" i="4"/>
  <c r="O222" i="4"/>
  <c r="O223" i="4"/>
  <c r="O226" i="4"/>
  <c r="O227" i="4"/>
  <c r="O232" i="4"/>
  <c r="O233" i="4"/>
  <c r="O234" i="4"/>
  <c r="O235" i="4"/>
  <c r="O244" i="4"/>
  <c r="O245" i="4"/>
  <c r="O246" i="4"/>
  <c r="O247" i="4"/>
  <c r="O256" i="4"/>
  <c r="O257" i="4"/>
  <c r="O258" i="4"/>
  <c r="O259" i="4"/>
  <c r="O260" i="4"/>
  <c r="O268" i="4"/>
  <c r="O269" i="4"/>
  <c r="O270" i="4"/>
  <c r="O271" i="4"/>
  <c r="O280" i="4"/>
  <c r="O281" i="4"/>
  <c r="O282" i="4"/>
  <c r="O283" i="4"/>
  <c r="O284" i="4"/>
  <c r="O292" i="4"/>
  <c r="O293" i="4"/>
  <c r="O294" i="4"/>
  <c r="O299" i="4"/>
  <c r="O304" i="4"/>
  <c r="O305" i="4"/>
  <c r="O307" i="4"/>
  <c r="O308" i="4"/>
  <c r="O316" i="4"/>
  <c r="O317" i="4"/>
  <c r="O319" i="4"/>
  <c r="O322" i="4"/>
  <c r="O323" i="4"/>
  <c r="O328" i="4"/>
  <c r="O329" i="4"/>
  <c r="O331" i="4"/>
  <c r="O340" i="4"/>
  <c r="O341" i="4"/>
  <c r="O343" i="4"/>
  <c r="O344" i="4"/>
  <c r="O352" i="4"/>
  <c r="O353" i="4"/>
  <c r="O355" i="4"/>
  <c r="O364" i="4"/>
  <c r="O365" i="4"/>
  <c r="O367" i="4"/>
  <c r="O376" i="4"/>
  <c r="O377" i="4"/>
  <c r="O379" i="4"/>
  <c r="O388" i="4"/>
  <c r="O390" i="4"/>
  <c r="O391" i="4"/>
  <c r="O393" i="4"/>
  <c r="O400" i="4"/>
  <c r="O402" i="4"/>
  <c r="O412" i="4"/>
  <c r="O414" i="4"/>
  <c r="O424" i="4"/>
  <c r="O436" i="4"/>
  <c r="O438" i="4"/>
  <c r="O439" i="4"/>
  <c r="O448" i="4"/>
  <c r="O450" i="4"/>
  <c r="O451" i="4"/>
  <c r="O460" i="4"/>
  <c r="O462" i="4"/>
  <c r="O472" i="4"/>
  <c r="O485" i="4"/>
  <c r="O486" i="4"/>
  <c r="O497" i="4"/>
  <c r="O521" i="4"/>
  <c r="O533" i="4"/>
  <c r="O544" i="4"/>
  <c r="O545" i="4"/>
  <c r="O556" i="4"/>
  <c r="O558" i="4"/>
  <c r="O568" i="4"/>
  <c r="O597" i="4"/>
  <c r="O604" i="4"/>
  <c r="O605" i="4"/>
  <c r="O616" i="4"/>
  <c r="O617" i="4"/>
  <c r="O621" i="4"/>
  <c r="O629" i="4"/>
  <c r="O630" i="4"/>
  <c r="O641" i="4"/>
  <c r="O677" i="4"/>
  <c r="O688" i="4"/>
  <c r="O689" i="4"/>
  <c r="O703" i="4"/>
  <c r="O705" i="4"/>
  <c r="O707" i="4"/>
  <c r="O712" i="4"/>
  <c r="O724" i="4"/>
  <c r="O725" i="4"/>
  <c r="O748" i="4"/>
  <c r="O775" i="4"/>
  <c r="O874" i="4"/>
  <c r="O940" i="4"/>
  <c r="O946" i="4"/>
  <c r="O988" i="4"/>
  <c r="O1012" i="4"/>
  <c r="O1138" i="4"/>
  <c r="O1156" i="4"/>
  <c r="N5" i="4"/>
  <c r="N6" i="4"/>
  <c r="N7" i="4"/>
  <c r="N9" i="4"/>
  <c r="N10" i="4"/>
  <c r="N14" i="4"/>
  <c r="N16" i="4"/>
  <c r="N17" i="4"/>
  <c r="N18" i="4"/>
  <c r="N19" i="4"/>
  <c r="N20" i="4"/>
  <c r="N21" i="4"/>
  <c r="N26" i="4"/>
  <c r="N28" i="4"/>
  <c r="N29" i="4"/>
  <c r="N30" i="4"/>
  <c r="N31" i="4"/>
  <c r="N32" i="4"/>
  <c r="N33" i="4"/>
  <c r="N38" i="4"/>
  <c r="N40" i="4"/>
  <c r="N41" i="4"/>
  <c r="N42" i="4"/>
  <c r="N43" i="4"/>
  <c r="N44" i="4"/>
  <c r="N45" i="4"/>
  <c r="N47" i="4"/>
  <c r="N50" i="4"/>
  <c r="N52" i="4"/>
  <c r="N53" i="4"/>
  <c r="N54" i="4"/>
  <c r="N55" i="4"/>
  <c r="N57" i="4"/>
  <c r="N62" i="4"/>
  <c r="N64" i="4"/>
  <c r="N65" i="4"/>
  <c r="N66" i="4"/>
  <c r="N67" i="4"/>
  <c r="N69" i="4"/>
  <c r="N70" i="4"/>
  <c r="N71" i="4"/>
  <c r="N74" i="4"/>
  <c r="N76" i="4"/>
  <c r="N77" i="4"/>
  <c r="N78" i="4"/>
  <c r="N79" i="4"/>
  <c r="N81" i="4"/>
  <c r="N86" i="4"/>
  <c r="N88" i="4"/>
  <c r="N89" i="4"/>
  <c r="N90" i="4"/>
  <c r="N91" i="4"/>
  <c r="N93" i="4"/>
  <c r="N98" i="4"/>
  <c r="N100" i="4"/>
  <c r="N101" i="4"/>
  <c r="N102" i="4"/>
  <c r="N103" i="4"/>
  <c r="N105" i="4"/>
  <c r="N106" i="4"/>
  <c r="N112" i="4"/>
  <c r="N113" i="4"/>
  <c r="N114" i="4"/>
  <c r="N115" i="4"/>
  <c r="N116" i="4"/>
  <c r="N117" i="4"/>
  <c r="N124" i="4"/>
  <c r="N125" i="4"/>
  <c r="N126" i="4"/>
  <c r="N127" i="4"/>
  <c r="N128" i="4"/>
  <c r="N129" i="4"/>
  <c r="N136" i="4"/>
  <c r="N137" i="4"/>
  <c r="N138" i="4"/>
  <c r="N139" i="4"/>
  <c r="N140" i="4"/>
  <c r="N141" i="4"/>
  <c r="N148" i="4"/>
  <c r="N149" i="4"/>
  <c r="N150" i="4"/>
  <c r="N151" i="4"/>
  <c r="N152" i="4"/>
  <c r="N153" i="4"/>
  <c r="N158" i="4"/>
  <c r="N160" i="4"/>
  <c r="N161" i="4"/>
  <c r="N162" i="4"/>
  <c r="N163" i="4"/>
  <c r="N164" i="4"/>
  <c r="N165" i="4"/>
  <c r="N170" i="4"/>
  <c r="N172" i="4"/>
  <c r="N173" i="4"/>
  <c r="N174" i="4"/>
  <c r="N175" i="4"/>
  <c r="N177" i="4"/>
  <c r="N178" i="4"/>
  <c r="N184" i="4"/>
  <c r="N185" i="4"/>
  <c r="N186" i="4"/>
  <c r="N196" i="4"/>
  <c r="N197" i="4"/>
  <c r="N198" i="4"/>
  <c r="N199" i="4"/>
  <c r="N202" i="4"/>
  <c r="N203" i="4"/>
  <c r="N208" i="4"/>
  <c r="N209" i="4"/>
  <c r="N210" i="4"/>
  <c r="N211" i="4"/>
  <c r="N218" i="4"/>
  <c r="N220" i="4"/>
  <c r="N221" i="4"/>
  <c r="N225" i="4"/>
  <c r="N232" i="4"/>
  <c r="N233" i="4"/>
  <c r="N234" i="4"/>
  <c r="N239" i="4"/>
  <c r="N244" i="4"/>
  <c r="N245" i="4"/>
  <c r="N246" i="4"/>
  <c r="N256" i="4"/>
  <c r="N257" i="4"/>
  <c r="N258" i="4"/>
  <c r="N259" i="4"/>
  <c r="N268" i="4"/>
  <c r="N269" i="4"/>
  <c r="N270" i="4"/>
  <c r="N271" i="4"/>
  <c r="N280" i="4"/>
  <c r="N281" i="4"/>
  <c r="N282" i="4"/>
  <c r="N292" i="4"/>
  <c r="N293" i="4"/>
  <c r="N294" i="4"/>
  <c r="N295" i="4"/>
  <c r="N304" i="4"/>
  <c r="N305" i="4"/>
  <c r="N306" i="4"/>
  <c r="N307" i="4"/>
  <c r="N308" i="4"/>
  <c r="N316" i="4"/>
  <c r="N317" i="4"/>
  <c r="N318" i="4"/>
  <c r="N319" i="4"/>
  <c r="N320" i="4"/>
  <c r="N322" i="4"/>
  <c r="N328" i="4"/>
  <c r="N329" i="4"/>
  <c r="N331" i="4"/>
  <c r="N340" i="4"/>
  <c r="N341" i="4"/>
  <c r="N342" i="4"/>
  <c r="N345" i="4"/>
  <c r="N352" i="4"/>
  <c r="N353" i="4"/>
  <c r="N355" i="4"/>
  <c r="N364" i="4"/>
  <c r="N365" i="4"/>
  <c r="N376" i="4"/>
  <c r="N377" i="4"/>
  <c r="N378" i="4"/>
  <c r="N380" i="4"/>
  <c r="N388" i="4"/>
  <c r="N400" i="4"/>
  <c r="N402" i="4"/>
  <c r="N412" i="4"/>
  <c r="N413" i="4"/>
  <c r="N414" i="4"/>
  <c r="N424" i="4"/>
  <c r="N425" i="4"/>
  <c r="N426" i="4"/>
  <c r="N436" i="4"/>
  <c r="N437" i="4"/>
  <c r="N438" i="4"/>
  <c r="N439" i="4"/>
  <c r="N448" i="4"/>
  <c r="N450" i="4"/>
  <c r="N451" i="4"/>
  <c r="N453" i="4"/>
  <c r="N460" i="4"/>
  <c r="N463" i="4"/>
  <c r="N466" i="4"/>
  <c r="N472" i="4"/>
  <c r="N485" i="4"/>
  <c r="N498" i="4"/>
  <c r="N509" i="4"/>
  <c r="N513" i="4"/>
  <c r="N514" i="4"/>
  <c r="N532" i="4"/>
  <c r="N533" i="4"/>
  <c r="N538" i="4"/>
  <c r="N556" i="4"/>
  <c r="N569" i="4"/>
  <c r="N570" i="4"/>
  <c r="N581" i="4"/>
  <c r="N582" i="4"/>
  <c r="N593" i="4"/>
  <c r="N598" i="4"/>
  <c r="N608" i="4"/>
  <c r="N617" i="4"/>
  <c r="N628" i="4"/>
  <c r="N629" i="4"/>
  <c r="N641" i="4"/>
  <c r="N642" i="4"/>
  <c r="N653" i="4"/>
  <c r="N665" i="4"/>
  <c r="N677" i="4"/>
  <c r="N688" i="4"/>
  <c r="N700" i="4"/>
  <c r="N703" i="4"/>
  <c r="N712" i="4"/>
  <c r="N724" i="4"/>
  <c r="N736" i="4"/>
  <c r="N751" i="4"/>
  <c r="N753" i="4"/>
  <c r="N802" i="4"/>
  <c r="N814" i="4"/>
  <c r="N823" i="4"/>
  <c r="N832" i="4"/>
  <c r="N904" i="4"/>
  <c r="N922" i="4"/>
  <c r="N931" i="4"/>
  <c r="N934" i="4"/>
  <c r="N940" i="4"/>
  <c r="N1084" i="4"/>
  <c r="N1120" i="4"/>
  <c r="N1183" i="4"/>
  <c r="M5" i="4"/>
  <c r="M6" i="4"/>
  <c r="M7" i="4"/>
  <c r="M8" i="4"/>
  <c r="M9" i="4"/>
  <c r="M12" i="4"/>
  <c r="M14" i="4"/>
  <c r="M16" i="4"/>
  <c r="M17" i="4"/>
  <c r="M18" i="4"/>
  <c r="M19" i="4"/>
  <c r="M21" i="4"/>
  <c r="M26" i="4"/>
  <c r="M28" i="4"/>
  <c r="M29" i="4"/>
  <c r="M30" i="4"/>
  <c r="M31" i="4"/>
  <c r="M32" i="4"/>
  <c r="M33" i="4"/>
  <c r="M34" i="4"/>
  <c r="M38" i="4"/>
  <c r="M40" i="4"/>
  <c r="M41" i="4"/>
  <c r="M42" i="4"/>
  <c r="M43" i="4"/>
  <c r="M45" i="4"/>
  <c r="M52" i="4"/>
  <c r="M53" i="4"/>
  <c r="M54" i="4"/>
  <c r="M55" i="4"/>
  <c r="M57" i="4"/>
  <c r="M58" i="4"/>
  <c r="M59" i="4"/>
  <c r="M62" i="4"/>
  <c r="M63" i="4"/>
  <c r="M64" i="4"/>
  <c r="M65" i="4"/>
  <c r="M66" i="4"/>
  <c r="M67" i="4"/>
  <c r="M68" i="4"/>
  <c r="M69" i="4"/>
  <c r="M70" i="4"/>
  <c r="M71" i="4"/>
  <c r="M74" i="4"/>
  <c r="M76" i="4"/>
  <c r="M77" i="4"/>
  <c r="M78" i="4"/>
  <c r="M79" i="4"/>
  <c r="M80" i="4"/>
  <c r="M81" i="4"/>
  <c r="M86" i="4"/>
  <c r="M88" i="4"/>
  <c r="M89" i="4"/>
  <c r="M90" i="4"/>
  <c r="M91" i="4"/>
  <c r="M92" i="4"/>
  <c r="M93" i="4"/>
  <c r="M98" i="4"/>
  <c r="M100" i="4"/>
  <c r="M101" i="4"/>
  <c r="M102" i="4"/>
  <c r="M103" i="4"/>
  <c r="M104" i="4"/>
  <c r="M105" i="4"/>
  <c r="M106" i="4"/>
  <c r="M107" i="4"/>
  <c r="M110" i="4"/>
  <c r="M112" i="4"/>
  <c r="M113" i="4"/>
  <c r="M114" i="4"/>
  <c r="M115" i="4"/>
  <c r="M116" i="4"/>
  <c r="M117" i="4"/>
  <c r="M118" i="4"/>
  <c r="M119" i="4"/>
  <c r="M122" i="4"/>
  <c r="M124" i="4"/>
  <c r="M125" i="4"/>
  <c r="M126" i="4"/>
  <c r="M127" i="4"/>
  <c r="M128" i="4"/>
  <c r="M129" i="4"/>
  <c r="M134" i="4"/>
  <c r="M136" i="4"/>
  <c r="M137" i="4"/>
  <c r="M138" i="4"/>
  <c r="M139" i="4"/>
  <c r="M140" i="4"/>
  <c r="M141" i="4"/>
  <c r="M146" i="4"/>
  <c r="M148" i="4"/>
  <c r="M149" i="4"/>
  <c r="M150" i="4"/>
  <c r="M151" i="4"/>
  <c r="M153" i="4"/>
  <c r="M154" i="4"/>
  <c r="M160" i="4"/>
  <c r="M161" i="4"/>
  <c r="M162" i="4"/>
  <c r="M163" i="4"/>
  <c r="M164" i="4"/>
  <c r="M165" i="4"/>
  <c r="M172" i="4"/>
  <c r="M173" i="4"/>
  <c r="M174" i="4"/>
  <c r="M175" i="4"/>
  <c r="M176" i="4"/>
  <c r="M177" i="4"/>
  <c r="M184" i="4"/>
  <c r="M185" i="4"/>
  <c r="M186" i="4"/>
  <c r="M189" i="4"/>
  <c r="M196" i="4"/>
  <c r="M197" i="4"/>
  <c r="M198" i="4"/>
  <c r="M199" i="4"/>
  <c r="M200" i="4"/>
  <c r="M201" i="4"/>
  <c r="M203" i="4"/>
  <c r="M208" i="4"/>
  <c r="M209" i="4"/>
  <c r="M210" i="4"/>
  <c r="M211" i="4"/>
  <c r="M213" i="4"/>
  <c r="M220" i="4"/>
  <c r="M221" i="4"/>
  <c r="M222" i="4"/>
  <c r="M223" i="4"/>
  <c r="M224" i="4"/>
  <c r="M225" i="4"/>
  <c r="M227" i="4"/>
  <c r="M232" i="4"/>
  <c r="M233" i="4"/>
  <c r="M234" i="4"/>
  <c r="M235" i="4"/>
  <c r="M236" i="4"/>
  <c r="M244" i="4"/>
  <c r="M245" i="4"/>
  <c r="M246" i="4"/>
  <c r="M247" i="4"/>
  <c r="M248" i="4"/>
  <c r="M256" i="4"/>
  <c r="M257" i="4"/>
  <c r="M258" i="4"/>
  <c r="M260" i="4"/>
  <c r="M268" i="4"/>
  <c r="M269" i="4"/>
  <c r="M270" i="4"/>
  <c r="M271" i="4"/>
  <c r="M272" i="4"/>
  <c r="M274" i="4"/>
  <c r="M278" i="4"/>
  <c r="M280" i="4"/>
  <c r="M281" i="4"/>
  <c r="M282" i="4"/>
  <c r="M283" i="4"/>
  <c r="M284" i="4"/>
  <c r="M292" i="4"/>
  <c r="M293" i="4"/>
  <c r="M294" i="4"/>
  <c r="M295" i="4"/>
  <c r="M299" i="4"/>
  <c r="M304" i="4"/>
  <c r="M305" i="4"/>
  <c r="M306" i="4"/>
  <c r="M307" i="4"/>
  <c r="M316" i="4"/>
  <c r="M317" i="4"/>
  <c r="M318" i="4"/>
  <c r="M319" i="4"/>
  <c r="M328" i="4"/>
  <c r="M329" i="4"/>
  <c r="M330" i="4"/>
  <c r="M331" i="4"/>
  <c r="M332" i="4"/>
  <c r="M334" i="4"/>
  <c r="M340" i="4"/>
  <c r="M341" i="4"/>
  <c r="M342" i="4"/>
  <c r="M343" i="4"/>
  <c r="M352" i="4"/>
  <c r="M353" i="4"/>
  <c r="M354" i="4"/>
  <c r="M355" i="4"/>
  <c r="M356" i="4"/>
  <c r="M364" i="4"/>
  <c r="M365" i="4"/>
  <c r="M367" i="4"/>
  <c r="M376" i="4"/>
  <c r="M377" i="4"/>
  <c r="M379" i="4"/>
  <c r="M380" i="4"/>
  <c r="M388" i="4"/>
  <c r="M390" i="4"/>
  <c r="M391" i="4"/>
  <c r="M394" i="4"/>
  <c r="M400" i="4"/>
  <c r="M403" i="4"/>
  <c r="M404" i="4"/>
  <c r="M412" i="4"/>
  <c r="M414" i="4"/>
  <c r="M415" i="4"/>
  <c r="M417" i="4"/>
  <c r="M424" i="4"/>
  <c r="M431" i="4"/>
  <c r="M436" i="4"/>
  <c r="M448" i="4"/>
  <c r="M450" i="4"/>
  <c r="M454" i="4"/>
  <c r="M460" i="4"/>
  <c r="M472" i="4"/>
  <c r="M474" i="4"/>
  <c r="M475" i="4"/>
  <c r="M485" i="4"/>
  <c r="M497" i="4"/>
  <c r="M498" i="4"/>
  <c r="M502" i="4"/>
  <c r="M521" i="4"/>
  <c r="M533" i="4"/>
  <c r="M545" i="4"/>
  <c r="M557" i="4"/>
  <c r="M569" i="4"/>
  <c r="M570" i="4"/>
  <c r="M581" i="4"/>
  <c r="M582" i="4"/>
  <c r="M585" i="4"/>
  <c r="M593" i="4"/>
  <c r="M597" i="4"/>
  <c r="M617" i="4"/>
  <c r="M620" i="4"/>
  <c r="M629" i="4"/>
  <c r="M630" i="4"/>
  <c r="M641" i="4"/>
  <c r="M653" i="4"/>
  <c r="M665" i="4"/>
  <c r="M670" i="4"/>
  <c r="M677" i="4"/>
  <c r="M689" i="4"/>
  <c r="M700" i="4"/>
  <c r="M712" i="4"/>
  <c r="M719" i="4"/>
  <c r="M724" i="4"/>
  <c r="M731" i="4"/>
  <c r="M736" i="4"/>
  <c r="M741" i="4"/>
  <c r="M748" i="4"/>
  <c r="M753" i="4"/>
  <c r="M778" i="4"/>
  <c r="M820" i="4"/>
  <c r="M868" i="4"/>
  <c r="M871" i="4"/>
  <c r="M898" i="4"/>
  <c r="M910" i="4"/>
  <c r="M916" i="4"/>
  <c r="M928" i="4"/>
  <c r="M931" i="4"/>
  <c r="M932" i="4"/>
  <c r="M992" i="4"/>
  <c r="M1090" i="4"/>
  <c r="M1132" i="4"/>
  <c r="M1192" i="4"/>
  <c r="L5" i="4"/>
  <c r="L6" i="4"/>
  <c r="L7" i="4"/>
  <c r="L8" i="4"/>
  <c r="L9" i="4"/>
  <c r="L16" i="4"/>
  <c r="L17" i="4"/>
  <c r="L18" i="4"/>
  <c r="L19" i="4"/>
  <c r="L20" i="4"/>
  <c r="L21" i="4"/>
  <c r="L23" i="4"/>
  <c r="L28" i="4"/>
  <c r="L29" i="4"/>
  <c r="L30" i="4"/>
  <c r="L31" i="4"/>
  <c r="L33" i="4"/>
  <c r="L34" i="4"/>
  <c r="L40" i="4"/>
  <c r="L41" i="4"/>
  <c r="L42" i="4"/>
  <c r="L43" i="4"/>
  <c r="L44" i="4"/>
  <c r="L45" i="4"/>
  <c r="L46" i="4"/>
  <c r="L52" i="4"/>
  <c r="L53" i="4"/>
  <c r="L54" i="4"/>
  <c r="L55" i="4"/>
  <c r="L56" i="4"/>
  <c r="L57" i="4"/>
  <c r="L58" i="4"/>
  <c r="L59" i="4"/>
  <c r="L64" i="4"/>
  <c r="L65" i="4"/>
  <c r="L66" i="4"/>
  <c r="L67" i="4"/>
  <c r="L68" i="4"/>
  <c r="L69" i="4"/>
  <c r="L71" i="4"/>
  <c r="L76" i="4"/>
  <c r="L77" i="4"/>
  <c r="L78" i="4"/>
  <c r="L79" i="4"/>
  <c r="L80" i="4"/>
  <c r="L81" i="4"/>
  <c r="L83" i="4"/>
  <c r="L86" i="4"/>
  <c r="L88" i="4"/>
  <c r="L89" i="4"/>
  <c r="L90" i="4"/>
  <c r="L91" i="4"/>
  <c r="L93" i="4"/>
  <c r="L98" i="4"/>
  <c r="L100" i="4"/>
  <c r="L101" i="4"/>
  <c r="L102" i="4"/>
  <c r="L103" i="4"/>
  <c r="L104" i="4"/>
  <c r="L105" i="4"/>
  <c r="L110" i="4"/>
  <c r="L112" i="4"/>
  <c r="L113" i="4"/>
  <c r="L114" i="4"/>
  <c r="L115" i="4"/>
  <c r="L116" i="4"/>
  <c r="L117" i="4"/>
  <c r="L118" i="4"/>
  <c r="L122" i="4"/>
  <c r="L124" i="4"/>
  <c r="L125" i="4"/>
  <c r="L126" i="4"/>
  <c r="L127" i="4"/>
  <c r="L128" i="4"/>
  <c r="L129" i="4"/>
  <c r="L130" i="4"/>
  <c r="L131" i="4"/>
  <c r="L132" i="4"/>
  <c r="L136" i="4"/>
  <c r="L137" i="4"/>
  <c r="L138" i="4"/>
  <c r="L141" i="4"/>
  <c r="L142" i="4"/>
  <c r="L143" i="4"/>
  <c r="L146" i="4"/>
  <c r="L148" i="4"/>
  <c r="L149" i="4"/>
  <c r="L150" i="4"/>
  <c r="L152" i="4"/>
  <c r="L153" i="4"/>
  <c r="L158" i="4"/>
  <c r="L160" i="4"/>
  <c r="L161" i="4"/>
  <c r="L162" i="4"/>
  <c r="L165" i="4"/>
  <c r="L166" i="4"/>
  <c r="L170" i="4"/>
  <c r="L171" i="4"/>
  <c r="L172" i="4"/>
  <c r="L173" i="4"/>
  <c r="L174" i="4"/>
  <c r="L184" i="4"/>
  <c r="L185" i="4"/>
  <c r="L186" i="4"/>
  <c r="L190" i="4"/>
  <c r="L196" i="4"/>
  <c r="L197" i="4"/>
  <c r="L198" i="4"/>
  <c r="L200" i="4"/>
  <c r="L206" i="4"/>
  <c r="L208" i="4"/>
  <c r="L209" i="4"/>
  <c r="L210" i="4"/>
  <c r="L212" i="4"/>
  <c r="L220" i="4"/>
  <c r="L221" i="4"/>
  <c r="L222" i="4"/>
  <c r="L224" i="4"/>
  <c r="L226" i="4"/>
  <c r="L232" i="4"/>
  <c r="L233" i="4"/>
  <c r="L234" i="4"/>
  <c r="L237" i="4"/>
  <c r="L244" i="4"/>
  <c r="L245" i="4"/>
  <c r="L246" i="4"/>
  <c r="L250" i="4"/>
  <c r="L251" i="4"/>
  <c r="L256" i="4"/>
  <c r="L257" i="4"/>
  <c r="L258" i="4"/>
  <c r="L260" i="4"/>
  <c r="L261" i="4"/>
  <c r="L268" i="4"/>
  <c r="L269" i="4"/>
  <c r="L270" i="4"/>
  <c r="L272" i="4"/>
  <c r="L273" i="4"/>
  <c r="L274" i="4"/>
  <c r="L280" i="4"/>
  <c r="L281" i="4"/>
  <c r="L282" i="4"/>
  <c r="L284" i="4"/>
  <c r="L292" i="4"/>
  <c r="L293" i="4"/>
  <c r="L294" i="4"/>
  <c r="L298" i="4"/>
  <c r="L304" i="4"/>
  <c r="L305" i="4"/>
  <c r="L306" i="4"/>
  <c r="L310" i="4"/>
  <c r="L311" i="4"/>
  <c r="L316" i="4"/>
  <c r="L317" i="4"/>
  <c r="L318" i="4"/>
  <c r="L320" i="4"/>
  <c r="L328" i="4"/>
  <c r="L329" i="4"/>
  <c r="L330" i="4"/>
  <c r="L335" i="4"/>
  <c r="L340" i="4"/>
  <c r="L341" i="4"/>
  <c r="L342" i="4"/>
  <c r="L344" i="4"/>
  <c r="L352" i="4"/>
  <c r="L353" i="4"/>
  <c r="L354" i="4"/>
  <c r="L356" i="4"/>
  <c r="L364" i="4"/>
  <c r="L365" i="4"/>
  <c r="L366" i="4"/>
  <c r="L371" i="4"/>
  <c r="L376" i="4"/>
  <c r="L377" i="4"/>
  <c r="L378" i="4"/>
  <c r="L388" i="4"/>
  <c r="L389" i="4"/>
  <c r="L391" i="4"/>
  <c r="L400" i="4"/>
  <c r="L401" i="4"/>
  <c r="L403" i="4"/>
  <c r="L405" i="4"/>
  <c r="L412" i="4"/>
  <c r="L413" i="4"/>
  <c r="L415" i="4"/>
  <c r="L417" i="4"/>
  <c r="L424" i="4"/>
  <c r="L425" i="4"/>
  <c r="L427" i="4"/>
  <c r="L436" i="4"/>
  <c r="L437" i="4"/>
  <c r="L448" i="4"/>
  <c r="L449" i="4"/>
  <c r="L453" i="4"/>
  <c r="L460" i="4"/>
  <c r="L463" i="4"/>
  <c r="L467" i="4"/>
  <c r="L472" i="4"/>
  <c r="L473" i="4"/>
  <c r="L484" i="4"/>
  <c r="L486" i="4"/>
  <c r="L496" i="4"/>
  <c r="L508" i="4"/>
  <c r="L512" i="4"/>
  <c r="L514" i="4"/>
  <c r="L520" i="4"/>
  <c r="L525" i="4"/>
  <c r="L532" i="4"/>
  <c r="L534" i="4"/>
  <c r="L538" i="4"/>
  <c r="L556" i="4"/>
  <c r="L568" i="4"/>
  <c r="L580" i="4"/>
  <c r="L582" i="4"/>
  <c r="L592" i="4"/>
  <c r="L594" i="4"/>
  <c r="L620" i="4"/>
  <c r="L634" i="4"/>
  <c r="L640" i="4"/>
  <c r="L642" i="4"/>
  <c r="L644" i="4"/>
  <c r="L656" i="4"/>
  <c r="L664" i="4"/>
  <c r="L676" i="4"/>
  <c r="L688" i="4"/>
  <c r="L725" i="4"/>
  <c r="L729" i="4"/>
  <c r="L741" i="4"/>
  <c r="L743" i="4"/>
  <c r="L752" i="4"/>
  <c r="L784" i="4"/>
  <c r="L796" i="4"/>
  <c r="L800" i="4"/>
  <c r="L812" i="4"/>
  <c r="L814" i="4"/>
  <c r="L820" i="4"/>
  <c r="L834" i="4"/>
  <c r="L836" i="4"/>
  <c r="L838" i="4"/>
  <c r="L874" i="4"/>
  <c r="L892" i="4"/>
  <c r="L916" i="4"/>
  <c r="L928" i="4"/>
  <c r="L956" i="4"/>
  <c r="L958" i="4"/>
  <c r="L1012" i="4"/>
  <c r="L1024" i="4"/>
  <c r="L1030" i="4"/>
  <c r="L1042" i="4"/>
  <c r="L1050" i="4"/>
  <c r="L1120" i="4"/>
  <c r="L1132" i="4"/>
  <c r="L1208" i="4"/>
  <c r="L1268" i="4"/>
  <c r="J5" i="4"/>
  <c r="J6" i="4"/>
  <c r="J7" i="4"/>
  <c r="J8" i="4"/>
  <c r="J9" i="4"/>
  <c r="J14" i="4"/>
  <c r="J16" i="4"/>
  <c r="J17" i="4"/>
  <c r="J18" i="4"/>
  <c r="J19" i="4"/>
  <c r="J20" i="4"/>
  <c r="J21" i="4"/>
  <c r="J22" i="4"/>
  <c r="J26" i="4"/>
  <c r="J28" i="4"/>
  <c r="J29" i="4"/>
  <c r="J30" i="4"/>
  <c r="J31" i="4"/>
  <c r="J32" i="4"/>
  <c r="J33" i="4"/>
  <c r="J38" i="4"/>
  <c r="J40" i="4"/>
  <c r="J41" i="4"/>
  <c r="J42" i="4"/>
  <c r="J43" i="4"/>
  <c r="J44" i="4"/>
  <c r="J45" i="4"/>
  <c r="J46" i="4"/>
  <c r="J50" i="4"/>
  <c r="J51" i="4"/>
  <c r="J52" i="4"/>
  <c r="J53" i="4"/>
  <c r="J54" i="4"/>
  <c r="J55" i="4"/>
  <c r="J56" i="4"/>
  <c r="J57" i="4"/>
  <c r="J58" i="4"/>
  <c r="J62" i="4"/>
  <c r="J64" i="4"/>
  <c r="J65" i="4"/>
  <c r="J66" i="4"/>
  <c r="J67" i="4"/>
  <c r="J68" i="4"/>
  <c r="J69" i="4"/>
  <c r="J74" i="4"/>
  <c r="J76" i="4"/>
  <c r="J77" i="4"/>
  <c r="J78" i="4"/>
  <c r="J79" i="4"/>
  <c r="J80" i="4"/>
  <c r="J81" i="4"/>
  <c r="J88" i="4"/>
  <c r="J89" i="4"/>
  <c r="J90" i="4"/>
  <c r="J91" i="4"/>
  <c r="J92" i="4"/>
  <c r="J94" i="4"/>
  <c r="J95" i="4"/>
  <c r="J98" i="4"/>
  <c r="J100" i="4"/>
  <c r="J101" i="4"/>
  <c r="J102" i="4"/>
  <c r="J103" i="4"/>
  <c r="J104" i="4"/>
  <c r="J110" i="4"/>
  <c r="J112" i="4"/>
  <c r="J113" i="4"/>
  <c r="J114" i="4"/>
  <c r="J115" i="4"/>
  <c r="J116" i="4"/>
  <c r="J118" i="4"/>
  <c r="J119" i="4"/>
  <c r="J122" i="4"/>
  <c r="J124" i="4"/>
  <c r="J125" i="4"/>
  <c r="J126" i="4"/>
  <c r="J127" i="4"/>
  <c r="J128" i="4"/>
  <c r="J131" i="4"/>
  <c r="J133" i="4"/>
  <c r="J134" i="4"/>
  <c r="J136" i="4"/>
  <c r="J137" i="4"/>
  <c r="J138" i="4"/>
  <c r="J139" i="4"/>
  <c r="J140" i="4"/>
  <c r="J146" i="4"/>
  <c r="J148" i="4"/>
  <c r="J149" i="4"/>
  <c r="J150" i="4"/>
  <c r="J151" i="4"/>
  <c r="J154" i="4"/>
  <c r="J155" i="4"/>
  <c r="J158" i="4"/>
  <c r="J160" i="4"/>
  <c r="J161" i="4"/>
  <c r="J162" i="4"/>
  <c r="J163" i="4"/>
  <c r="J170" i="4"/>
  <c r="J172" i="4"/>
  <c r="J173" i="4"/>
  <c r="J174" i="4"/>
  <c r="J175" i="4"/>
  <c r="J176" i="4"/>
  <c r="J178" i="4"/>
  <c r="J179" i="4"/>
  <c r="J182" i="4"/>
  <c r="J184" i="4"/>
  <c r="J185" i="4"/>
  <c r="J186" i="4"/>
  <c r="J187" i="4"/>
  <c r="J188" i="4"/>
  <c r="J196" i="4"/>
  <c r="J197" i="4"/>
  <c r="J198" i="4"/>
  <c r="J199" i="4"/>
  <c r="J200" i="4"/>
  <c r="J208" i="4"/>
  <c r="J209" i="4"/>
  <c r="J210" i="4"/>
  <c r="J211" i="4"/>
  <c r="J212" i="4"/>
  <c r="J220" i="4"/>
  <c r="J221" i="4"/>
  <c r="J222" i="4"/>
  <c r="J223" i="4"/>
  <c r="J226" i="4"/>
  <c r="J227" i="4"/>
  <c r="J230" i="4"/>
  <c r="J232" i="4"/>
  <c r="J233" i="4"/>
  <c r="J234" i="4"/>
  <c r="J235" i="4"/>
  <c r="J236" i="4"/>
  <c r="J238" i="4"/>
  <c r="J244" i="4"/>
  <c r="J245" i="4"/>
  <c r="J246" i="4"/>
  <c r="J247" i="4"/>
  <c r="J248" i="4"/>
  <c r="J256" i="4"/>
  <c r="J257" i="4"/>
  <c r="J258" i="4"/>
  <c r="J262" i="4"/>
  <c r="J266" i="4"/>
  <c r="J268" i="4"/>
  <c r="J269" i="4"/>
  <c r="J270" i="4"/>
  <c r="J271" i="4"/>
  <c r="J272" i="4"/>
  <c r="J280" i="4"/>
  <c r="J281" i="4"/>
  <c r="J282" i="4"/>
  <c r="J283" i="4"/>
  <c r="J286" i="4"/>
  <c r="J292" i="4"/>
  <c r="J293" i="4"/>
  <c r="J294" i="4"/>
  <c r="J295" i="4"/>
  <c r="J298" i="4"/>
  <c r="J304" i="4"/>
  <c r="J305" i="4"/>
  <c r="J306" i="4"/>
  <c r="J307" i="4"/>
  <c r="J308" i="4"/>
  <c r="J316" i="4"/>
  <c r="J317" i="4"/>
  <c r="J318" i="4"/>
  <c r="J319" i="4"/>
  <c r="J320" i="4"/>
  <c r="J328" i="4"/>
  <c r="J329" i="4"/>
  <c r="J330" i="4"/>
  <c r="J331" i="4"/>
  <c r="J332" i="4"/>
  <c r="J340" i="4"/>
  <c r="J341" i="4"/>
  <c r="J342" i="4"/>
  <c r="J343" i="4"/>
  <c r="J352" i="4"/>
  <c r="J353" i="4"/>
  <c r="J354" i="4"/>
  <c r="J355" i="4"/>
  <c r="J356" i="4"/>
  <c r="J358" i="4"/>
  <c r="J364" i="4"/>
  <c r="J365" i="4"/>
  <c r="J366" i="4"/>
  <c r="J367" i="4"/>
  <c r="J370" i="4"/>
  <c r="J376" i="4"/>
  <c r="J377" i="4"/>
  <c r="J378" i="4"/>
  <c r="J380" i="4"/>
  <c r="J383" i="4"/>
  <c r="J388" i="4"/>
  <c r="J389" i="4"/>
  <c r="J390" i="4"/>
  <c r="J391" i="4"/>
  <c r="J394" i="4"/>
  <c r="J400" i="4"/>
  <c r="J401" i="4"/>
  <c r="J402" i="4"/>
  <c r="J403" i="4"/>
  <c r="J405" i="4"/>
  <c r="J412" i="4"/>
  <c r="J413" i="4"/>
  <c r="J414" i="4"/>
  <c r="J415" i="4"/>
  <c r="J424" i="4"/>
  <c r="J425" i="4"/>
  <c r="J426" i="4"/>
  <c r="J427" i="4"/>
  <c r="J436" i="4"/>
  <c r="J437" i="4"/>
  <c r="J438" i="4"/>
  <c r="J439" i="4"/>
  <c r="J441" i="4"/>
  <c r="J448" i="4"/>
  <c r="J449" i="4"/>
  <c r="J450" i="4"/>
  <c r="J451" i="4"/>
  <c r="J454" i="4"/>
  <c r="J455" i="4"/>
  <c r="J460" i="4"/>
  <c r="J461" i="4"/>
  <c r="J462" i="4"/>
  <c r="J463" i="4"/>
  <c r="J465" i="4"/>
  <c r="J472" i="4"/>
  <c r="J473" i="4"/>
  <c r="J474" i="4"/>
  <c r="J475" i="4"/>
  <c r="J484" i="4"/>
  <c r="J485" i="4"/>
  <c r="J489" i="4"/>
  <c r="J496" i="4"/>
  <c r="J497" i="4"/>
  <c r="J498" i="4"/>
  <c r="J508" i="4"/>
  <c r="J509" i="4"/>
  <c r="J510" i="4"/>
  <c r="J520" i="4"/>
  <c r="J521" i="4"/>
  <c r="J532" i="4"/>
  <c r="J534" i="4"/>
  <c r="J537" i="4"/>
  <c r="J544" i="4"/>
  <c r="J545" i="4"/>
  <c r="J546" i="4"/>
  <c r="J556" i="4"/>
  <c r="J557" i="4"/>
  <c r="J568" i="4"/>
  <c r="J569" i="4"/>
  <c r="J580" i="4"/>
  <c r="J582" i="4"/>
  <c r="J592" i="4"/>
  <c r="J593" i="4"/>
  <c r="J594" i="4"/>
  <c r="J604" i="4"/>
  <c r="J605" i="4"/>
  <c r="J606" i="4"/>
  <c r="J608" i="4"/>
  <c r="J616" i="4"/>
  <c r="J617" i="4"/>
  <c r="J620" i="4"/>
  <c r="J628" i="4"/>
  <c r="J629" i="4"/>
  <c r="J640" i="4"/>
  <c r="J641" i="4"/>
  <c r="J642" i="4"/>
  <c r="J652" i="4"/>
  <c r="J653" i="4"/>
  <c r="J654" i="4"/>
  <c r="J658" i="4"/>
  <c r="J664" i="4"/>
  <c r="J665" i="4"/>
  <c r="J676" i="4"/>
  <c r="J677" i="4"/>
  <c r="J678" i="4"/>
  <c r="J688" i="4"/>
  <c r="J689" i="4"/>
  <c r="J700" i="4"/>
  <c r="J701" i="4"/>
  <c r="J712" i="4"/>
  <c r="J713" i="4"/>
  <c r="J717" i="4"/>
  <c r="J719" i="4"/>
  <c r="J724" i="4"/>
  <c r="J725" i="4"/>
  <c r="J736" i="4"/>
  <c r="J737" i="4"/>
  <c r="J748" i="4"/>
  <c r="J753" i="4"/>
  <c r="J762" i="4"/>
  <c r="J775" i="4"/>
  <c r="J796" i="4"/>
  <c r="J799" i="4"/>
  <c r="J802" i="4"/>
  <c r="J808" i="4"/>
  <c r="J820" i="4"/>
  <c r="J832" i="4"/>
  <c r="J835" i="4"/>
  <c r="J844" i="4"/>
  <c r="J850" i="4"/>
  <c r="J856" i="4"/>
  <c r="J874" i="4"/>
  <c r="J885" i="4"/>
  <c r="J886" i="4"/>
  <c r="J904" i="4"/>
  <c r="J906" i="4"/>
  <c r="J918" i="4"/>
  <c r="J928" i="4"/>
  <c r="J940" i="4"/>
  <c r="J964" i="4"/>
  <c r="J967" i="4"/>
  <c r="J970" i="4"/>
  <c r="J976" i="4"/>
  <c r="J991" i="4"/>
  <c r="J1003" i="4"/>
  <c r="J1024" i="4"/>
  <c r="J1036" i="4"/>
  <c r="J1048" i="4"/>
  <c r="J1060" i="4"/>
  <c r="J1084" i="4"/>
  <c r="J1096" i="4"/>
  <c r="J1180" i="4"/>
  <c r="J1192" i="4"/>
  <c r="J1204" i="4"/>
  <c r="J1219" i="4"/>
  <c r="J1232" i="4"/>
  <c r="J1240" i="4"/>
  <c r="J1986" i="4"/>
  <c r="B4" i="4"/>
  <c r="J1602" i="4"/>
  <c r="J1682" i="4"/>
  <c r="J1648" i="4"/>
  <c r="J1798" i="4"/>
  <c r="J1977" i="4"/>
  <c r="J1551" i="4"/>
  <c r="B1602" i="4"/>
  <c r="B1865" i="4"/>
  <c r="B1682" i="4"/>
  <c r="B1703" i="4"/>
  <c r="B1538" i="4"/>
  <c r="B1551" i="4"/>
  <c r="B1648" i="4"/>
  <c r="B1977" i="4"/>
  <c r="B1675" i="4"/>
  <c r="B1798" i="4"/>
  <c r="G10" i="3"/>
  <c r="H10" i="3"/>
  <c r="G5" i="3"/>
  <c r="H5" i="3"/>
  <c r="G12" i="3"/>
  <c r="H12" i="3"/>
  <c r="G6" i="3"/>
  <c r="G7" i="3"/>
  <c r="H7" i="3"/>
  <c r="H6" i="3"/>
  <c r="D1390" i="20"/>
  <c r="G17" i="3"/>
  <c r="H17" i="3"/>
  <c r="G4" i="3"/>
  <c r="H4" i="3"/>
  <c r="D1881" i="20"/>
  <c r="D1939" i="20"/>
  <c r="G14" i="3"/>
  <c r="H14" i="3"/>
  <c r="G11" i="3"/>
  <c r="G8" i="3"/>
  <c r="H8" i="3"/>
  <c r="H11" i="3"/>
  <c r="G15" i="3"/>
  <c r="H15" i="3"/>
  <c r="G16" i="3"/>
  <c r="H16" i="3"/>
  <c r="G9" i="3"/>
  <c r="H9" i="3"/>
  <c r="N191" i="4" l="1"/>
  <c r="P191" i="4"/>
  <c r="M167" i="4"/>
  <c r="J167" i="4"/>
  <c r="J143" i="4"/>
  <c r="M143" i="4"/>
  <c r="O143" i="4"/>
  <c r="N131" i="4"/>
  <c r="M131" i="4"/>
  <c r="M95" i="4"/>
  <c r="O95" i="4"/>
  <c r="O71" i="4"/>
  <c r="J71" i="4"/>
  <c r="N59" i="4"/>
  <c r="P59" i="4"/>
  <c r="L47" i="4"/>
  <c r="M47" i="4"/>
  <c r="M23" i="4"/>
  <c r="N23" i="4"/>
  <c r="L11" i="4"/>
  <c r="M11" i="4"/>
  <c r="O11" i="4"/>
  <c r="N779" i="4"/>
  <c r="O779" i="4"/>
  <c r="N743" i="4"/>
  <c r="J743" i="4"/>
  <c r="J431" i="4"/>
  <c r="L431" i="4"/>
  <c r="L395" i="4"/>
  <c r="N395" i="4"/>
  <c r="J347" i="4"/>
  <c r="O347" i="4"/>
  <c r="M287" i="4"/>
  <c r="L287" i="4"/>
  <c r="M215" i="4"/>
  <c r="L215" i="4"/>
  <c r="M815" i="4"/>
  <c r="J815" i="4"/>
  <c r="J323" i="4"/>
  <c r="M323" i="4"/>
  <c r="L299" i="4"/>
  <c r="J299" i="4"/>
  <c r="L275" i="4"/>
  <c r="J275" i="4"/>
  <c r="O251" i="4"/>
  <c r="N251" i="4"/>
  <c r="O239" i="4"/>
  <c r="L239" i="4"/>
  <c r="J660" i="4"/>
  <c r="J191" i="4"/>
  <c r="N227" i="4"/>
  <c r="O407" i="4"/>
  <c r="O287" i="4"/>
  <c r="J707" i="4"/>
  <c r="J287" i="4"/>
  <c r="J263" i="4"/>
  <c r="L815" i="4"/>
  <c r="M827" i="4"/>
  <c r="O947" i="4"/>
  <c r="J767" i="4"/>
  <c r="O767" i="4"/>
  <c r="J13" i="4"/>
  <c r="L719" i="4"/>
  <c r="L227" i="4"/>
  <c r="M419" i="4"/>
  <c r="N299" i="4"/>
  <c r="J311" i="4"/>
  <c r="M311" i="4"/>
  <c r="N455" i="4"/>
  <c r="O60" i="4"/>
  <c r="M108" i="4"/>
  <c r="J108" i="4"/>
  <c r="P84" i="4"/>
  <c r="L84" i="4"/>
  <c r="M251" i="4"/>
  <c r="N180" i="4"/>
  <c r="J502" i="4"/>
  <c r="L106" i="4"/>
  <c r="M946" i="4"/>
  <c r="O682" i="4"/>
  <c r="N886" i="4"/>
  <c r="N490" i="4"/>
  <c r="N250" i="4"/>
  <c r="M346" i="4"/>
  <c r="M46" i="4"/>
  <c r="N346" i="4"/>
  <c r="L238" i="4"/>
  <c r="M238" i="4"/>
  <c r="O142" i="4"/>
  <c r="O94" i="4"/>
  <c r="J910" i="4"/>
  <c r="J646" i="4"/>
  <c r="J322" i="4"/>
  <c r="N214" i="4"/>
  <c r="O1282" i="4"/>
  <c r="P586" i="4"/>
  <c r="P178" i="4"/>
  <c r="J1030" i="4"/>
  <c r="J682" i="4"/>
  <c r="J538" i="4"/>
  <c r="J346" i="4"/>
  <c r="J142" i="4"/>
  <c r="L884" i="4"/>
  <c r="L178" i="4"/>
  <c r="N274" i="4"/>
  <c r="N142" i="4"/>
  <c r="L923" i="4"/>
  <c r="M1006" i="4"/>
  <c r="M862" i="4"/>
  <c r="N678" i="4"/>
  <c r="L1003" i="4"/>
  <c r="L1279" i="4"/>
  <c r="J1075" i="4"/>
  <c r="J1315" i="4"/>
  <c r="J954" i="4"/>
  <c r="J84" i="4"/>
  <c r="N84" i="4"/>
  <c r="L696" i="4"/>
  <c r="J934" i="4"/>
  <c r="J766" i="4"/>
  <c r="M838" i="4"/>
  <c r="N1327" i="4"/>
  <c r="O838" i="4"/>
  <c r="P1198" i="4"/>
  <c r="N181" i="4"/>
  <c r="M181" i="4"/>
  <c r="P181" i="4"/>
  <c r="O61" i="4"/>
  <c r="L61" i="4"/>
  <c r="N61" i="4"/>
  <c r="P180" i="4"/>
  <c r="J180" i="4"/>
  <c r="M180" i="4"/>
  <c r="N168" i="4"/>
  <c r="M168" i="4"/>
  <c r="L168" i="4"/>
  <c r="N156" i="4"/>
  <c r="O156" i="4"/>
  <c r="J132" i="4"/>
  <c r="M132" i="4"/>
  <c r="L120" i="4"/>
  <c r="O120" i="4"/>
  <c r="P120" i="4"/>
  <c r="J120" i="4"/>
  <c r="L96" i="4"/>
  <c r="P96" i="4"/>
  <c r="M84" i="4"/>
  <c r="O84" i="4"/>
  <c r="N72" i="4"/>
  <c r="L72" i="4"/>
  <c r="J72" i="4"/>
  <c r="P60" i="4"/>
  <c r="L60" i="4"/>
  <c r="N60" i="4"/>
  <c r="O48" i="4"/>
  <c r="L48" i="4"/>
  <c r="P48" i="4"/>
  <c r="J36" i="4"/>
  <c r="N36" i="4"/>
  <c r="L24" i="4"/>
  <c r="N24" i="4"/>
  <c r="L12" i="4"/>
  <c r="O12" i="4"/>
  <c r="J12" i="4"/>
  <c r="N12" i="4"/>
  <c r="M1032" i="4"/>
  <c r="J1032" i="4"/>
  <c r="J840" i="4"/>
  <c r="P840" i="4"/>
  <c r="L588" i="4"/>
  <c r="P588" i="4"/>
  <c r="P360" i="4"/>
  <c r="M360" i="4"/>
  <c r="N360" i="4"/>
  <c r="L888" i="4"/>
  <c r="O1140" i="4"/>
  <c r="M1103" i="4"/>
  <c r="J1103" i="4"/>
  <c r="L1079" i="4"/>
  <c r="O1079" i="4"/>
  <c r="P1055" i="4"/>
  <c r="L1055" i="4"/>
  <c r="O1102" i="4"/>
  <c r="M1102" i="4"/>
  <c r="J1102" i="4"/>
  <c r="J1090" i="4"/>
  <c r="L1090" i="4"/>
  <c r="O1090" i="4"/>
  <c r="N1090" i="4"/>
  <c r="J576" i="4"/>
  <c r="O576" i="4"/>
  <c r="P576" i="4"/>
  <c r="O516" i="4"/>
  <c r="M516" i="4"/>
  <c r="L384" i="4"/>
  <c r="N384" i="4"/>
  <c r="J384" i="4"/>
  <c r="L324" i="4"/>
  <c r="N324" i="4"/>
  <c r="O240" i="4"/>
  <c r="L240" i="4"/>
  <c r="M385" i="4"/>
  <c r="J1126" i="4"/>
  <c r="P1126" i="4"/>
  <c r="O1126" i="4"/>
  <c r="J888" i="4"/>
  <c r="J385" i="4"/>
  <c r="M1282" i="4"/>
  <c r="M120" i="4"/>
  <c r="P552" i="4"/>
  <c r="L552" i="4"/>
  <c r="O504" i="4"/>
  <c r="J504" i="4"/>
  <c r="M504" i="4"/>
  <c r="P216" i="4"/>
  <c r="N216" i="4"/>
  <c r="L564" i="4"/>
  <c r="N397" i="4"/>
  <c r="M397" i="4"/>
  <c r="M361" i="4"/>
  <c r="N361" i="4"/>
  <c r="J193" i="4"/>
  <c r="L193" i="4"/>
  <c r="M193" i="4"/>
  <c r="M157" i="4"/>
  <c r="N157" i="4"/>
  <c r="M145" i="4"/>
  <c r="P145" i="4"/>
  <c r="L97" i="4"/>
  <c r="J97" i="4"/>
  <c r="N97" i="4"/>
  <c r="O73" i="4"/>
  <c r="L73" i="4"/>
  <c r="P73" i="4"/>
  <c r="M49" i="4"/>
  <c r="L49" i="4"/>
  <c r="P49" i="4"/>
  <c r="J37" i="4"/>
  <c r="N37" i="4"/>
  <c r="M37" i="4"/>
  <c r="M13" i="4"/>
  <c r="L13" i="4"/>
  <c r="O13" i="4"/>
  <c r="O157" i="4"/>
  <c r="P37" i="4"/>
  <c r="P13" i="4"/>
  <c r="N1008" i="4"/>
  <c r="J1008" i="4"/>
  <c r="P996" i="4"/>
  <c r="L996" i="4"/>
  <c r="J804" i="4"/>
  <c r="N804" i="4"/>
  <c r="N540" i="4"/>
  <c r="J540" i="4"/>
  <c r="J492" i="4"/>
  <c r="N492" i="4"/>
  <c r="J336" i="4"/>
  <c r="L336" i="4"/>
  <c r="M312" i="4"/>
  <c r="L312" i="4"/>
  <c r="L300" i="4"/>
  <c r="N300" i="4"/>
  <c r="J288" i="4"/>
  <c r="L288" i="4"/>
  <c r="O276" i="4"/>
  <c r="M276" i="4"/>
  <c r="J276" i="4"/>
  <c r="N276" i="4"/>
  <c r="N264" i="4"/>
  <c r="L264" i="4"/>
  <c r="P264" i="4"/>
  <c r="N204" i="4"/>
  <c r="J204" i="4"/>
  <c r="J73" i="4"/>
  <c r="P1128" i="4"/>
  <c r="J1270" i="4"/>
  <c r="M1270" i="4"/>
  <c r="O1210" i="4"/>
  <c r="N1210" i="4"/>
  <c r="P1174" i="4"/>
  <c r="J1174" i="4"/>
  <c r="P1162" i="4"/>
  <c r="M1162" i="4"/>
  <c r="L1162" i="4"/>
  <c r="J1330" i="4"/>
  <c r="J264" i="4"/>
  <c r="J240" i="4"/>
  <c r="J157" i="4"/>
  <c r="L1270" i="4"/>
  <c r="M240" i="4"/>
  <c r="L481" i="4"/>
  <c r="M264" i="4"/>
  <c r="N1102" i="4"/>
  <c r="J564" i="4"/>
  <c r="M216" i="4"/>
  <c r="N1092" i="4"/>
  <c r="N145" i="4"/>
  <c r="M433" i="4"/>
  <c r="P433" i="4"/>
  <c r="P169" i="4"/>
  <c r="M169" i="4"/>
  <c r="L169" i="4"/>
  <c r="O121" i="4"/>
  <c r="J121" i="4"/>
  <c r="M85" i="4"/>
  <c r="P85" i="4"/>
  <c r="N85" i="4"/>
  <c r="O85" i="4"/>
  <c r="J85" i="4"/>
  <c r="M25" i="4"/>
  <c r="O25" i="4"/>
  <c r="L25" i="4"/>
  <c r="P720" i="4"/>
  <c r="J720" i="4"/>
  <c r="J252" i="4"/>
  <c r="P252" i="4"/>
  <c r="O252" i="4"/>
  <c r="M252" i="4"/>
  <c r="M300" i="4"/>
  <c r="L204" i="4"/>
  <c r="M324" i="4"/>
  <c r="O1522" i="4"/>
  <c r="N1522" i="4"/>
  <c r="N1486" i="4"/>
  <c r="O1486" i="4"/>
  <c r="P1474" i="4"/>
  <c r="N1474" i="4"/>
  <c r="J1222" i="4"/>
  <c r="N1222" i="4"/>
  <c r="J600" i="4"/>
  <c r="J324" i="4"/>
  <c r="J49" i="4"/>
  <c r="L636" i="4"/>
  <c r="M996" i="4"/>
  <c r="J348" i="4"/>
  <c r="L1006" i="4"/>
  <c r="P1030" i="4"/>
  <c r="M1232" i="4"/>
  <c r="M944" i="4"/>
  <c r="N1030" i="4"/>
  <c r="P1018" i="4"/>
  <c r="J1348" i="4"/>
  <c r="M934" i="4"/>
  <c r="N946" i="4"/>
  <c r="O1018" i="4"/>
  <c r="O815" i="4"/>
  <c r="P1006" i="4"/>
  <c r="J920" i="4"/>
  <c r="O982" i="4"/>
  <c r="J1243" i="4"/>
  <c r="J1007" i="4"/>
  <c r="J764" i="4"/>
  <c r="L1447" i="4"/>
  <c r="L1054" i="4"/>
  <c r="O958" i="4"/>
  <c r="J1228" i="4"/>
  <c r="O1300" i="4"/>
  <c r="N1528" i="4"/>
  <c r="J1336" i="4"/>
  <c r="J1324" i="4"/>
  <c r="N1300" i="4"/>
  <c r="N1480" i="4"/>
  <c r="M1480" i="4"/>
  <c r="O1496" i="4"/>
  <c r="J1412" i="4"/>
  <c r="J1508" i="4"/>
  <c r="J1028" i="4"/>
  <c r="J1495" i="4"/>
  <c r="J1316" i="4"/>
  <c r="L1423" i="4"/>
  <c r="L1160" i="4"/>
  <c r="M1534" i="4"/>
  <c r="J1294" i="4"/>
  <c r="J1088" i="4"/>
  <c r="L1438" i="4"/>
  <c r="L32" i="4"/>
  <c r="M1150" i="4"/>
  <c r="M296" i="4"/>
  <c r="M152" i="4"/>
  <c r="M44" i="4"/>
  <c r="O1270" i="4"/>
  <c r="O980" i="4"/>
  <c r="O152" i="4"/>
  <c r="O128" i="4"/>
  <c r="P1450" i="4"/>
  <c r="J1510" i="4"/>
  <c r="J1364" i="4"/>
  <c r="J1292" i="4"/>
  <c r="L1210" i="4"/>
  <c r="L92" i="4"/>
  <c r="M1486" i="4"/>
  <c r="M776" i="4"/>
  <c r="M188" i="4"/>
  <c r="O1246" i="4"/>
  <c r="P20" i="4"/>
  <c r="J1296" i="4"/>
  <c r="N1462" i="4"/>
  <c r="L1378" i="4"/>
  <c r="J860" i="4"/>
  <c r="J260" i="4"/>
  <c r="L1376" i="4"/>
  <c r="L908" i="4"/>
  <c r="L176" i="4"/>
  <c r="M1474" i="4"/>
  <c r="M392" i="4"/>
  <c r="M56" i="4"/>
  <c r="N56" i="4"/>
  <c r="O104" i="4"/>
  <c r="O68" i="4"/>
  <c r="P1282" i="4"/>
  <c r="M1471" i="4"/>
  <c r="L1390" i="4"/>
  <c r="M1342" i="4"/>
  <c r="N1402" i="4"/>
  <c r="O970" i="4"/>
  <c r="P1090" i="4"/>
  <c r="J1282" i="4"/>
  <c r="L1306" i="4"/>
  <c r="L922" i="4"/>
  <c r="M1522" i="4"/>
  <c r="N1078" i="4"/>
  <c r="N874" i="4"/>
  <c r="O1078" i="4"/>
  <c r="O922" i="4"/>
  <c r="P1402" i="4"/>
  <c r="L1150" i="4"/>
  <c r="M958" i="4"/>
  <c r="N1066" i="4"/>
  <c r="O1042" i="4"/>
  <c r="O910" i="4"/>
  <c r="P1390" i="4"/>
  <c r="P874" i="4"/>
  <c r="L1404" i="4"/>
  <c r="J1042" i="4"/>
  <c r="J922" i="4"/>
  <c r="L1078" i="4"/>
  <c r="L970" i="4"/>
  <c r="L886" i="4"/>
  <c r="M1138" i="4"/>
  <c r="N1438" i="4"/>
  <c r="P1102" i="4"/>
  <c r="L1960" i="4"/>
  <c r="J421" i="4"/>
  <c r="M421" i="4"/>
  <c r="M409" i="4"/>
  <c r="N409" i="4"/>
  <c r="O397" i="4"/>
  <c r="J397" i="4"/>
  <c r="O109" i="4"/>
  <c r="P109" i="4"/>
  <c r="L109" i="4"/>
  <c r="O49" i="4"/>
  <c r="N49" i="4"/>
  <c r="M600" i="4"/>
  <c r="L600" i="4"/>
  <c r="O552" i="4"/>
  <c r="N552" i="4"/>
  <c r="M540" i="4"/>
  <c r="L540" i="4"/>
  <c r="L528" i="4"/>
  <c r="P528" i="4"/>
  <c r="N516" i="4"/>
  <c r="J516" i="4"/>
  <c r="N480" i="4"/>
  <c r="M480" i="4"/>
  <c r="J372" i="4"/>
  <c r="N372" i="4"/>
  <c r="J312" i="4"/>
  <c r="N312" i="4"/>
  <c r="P276" i="4"/>
  <c r="L276" i="4"/>
  <c r="N228" i="4"/>
  <c r="M228" i="4"/>
  <c r="P192" i="4"/>
  <c r="J192" i="4"/>
  <c r="M192" i="4"/>
  <c r="L192" i="4"/>
  <c r="M156" i="4"/>
  <c r="P156" i="4"/>
  <c r="O132" i="4"/>
  <c r="P132" i="4"/>
  <c r="N132" i="4"/>
  <c r="P108" i="4"/>
  <c r="L108" i="4"/>
  <c r="J96" i="4"/>
  <c r="M96" i="4"/>
  <c r="N96" i="4"/>
  <c r="M48" i="4"/>
  <c r="N48" i="4"/>
  <c r="O36" i="4"/>
  <c r="L36" i="4"/>
  <c r="P24" i="4"/>
  <c r="M24" i="4"/>
  <c r="J24" i="4"/>
  <c r="O24" i="4"/>
  <c r="M1031" i="4"/>
  <c r="O1031" i="4"/>
  <c r="L1019" i="4"/>
  <c r="O1019" i="4"/>
  <c r="L911" i="4"/>
  <c r="M911" i="4"/>
  <c r="M707" i="4"/>
  <c r="P707" i="4"/>
  <c r="P467" i="4"/>
  <c r="O467" i="4"/>
  <c r="L419" i="4"/>
  <c r="O419" i="4"/>
  <c r="O395" i="4"/>
  <c r="J395" i="4"/>
  <c r="P383" i="4"/>
  <c r="L383" i="4"/>
  <c r="N335" i="4"/>
  <c r="M335" i="4"/>
  <c r="J335" i="4"/>
  <c r="N323" i="4"/>
  <c r="L323" i="4"/>
  <c r="N287" i="4"/>
  <c r="P287" i="4"/>
  <c r="P251" i="4"/>
  <c r="J251" i="4"/>
  <c r="P215" i="4"/>
  <c r="J215" i="4"/>
  <c r="O191" i="4"/>
  <c r="M191" i="4"/>
  <c r="L191" i="4"/>
  <c r="N179" i="4"/>
  <c r="P179" i="4"/>
  <c r="N155" i="4"/>
  <c r="P155" i="4"/>
  <c r="L155" i="4"/>
  <c r="N95" i="4"/>
  <c r="L95" i="4"/>
  <c r="P83" i="4"/>
  <c r="M83" i="4"/>
  <c r="J83" i="4"/>
  <c r="M35" i="4"/>
  <c r="L35" i="4"/>
  <c r="N35" i="4"/>
  <c r="P23" i="4"/>
  <c r="O23" i="4"/>
  <c r="P11" i="4"/>
  <c r="J11" i="4"/>
  <c r="P946" i="4"/>
  <c r="J946" i="4"/>
  <c r="O862" i="4"/>
  <c r="N862" i="4"/>
  <c r="M850" i="4"/>
  <c r="N850" i="4"/>
  <c r="P814" i="4"/>
  <c r="O814" i="4"/>
  <c r="M814" i="4"/>
  <c r="O802" i="4"/>
  <c r="M802" i="4"/>
  <c r="N790" i="4"/>
  <c r="O790" i="4"/>
  <c r="M766" i="4"/>
  <c r="L766" i="4"/>
  <c r="O634" i="4"/>
  <c r="J634" i="4"/>
  <c r="M598" i="4"/>
  <c r="J598" i="4"/>
  <c r="J550" i="4"/>
  <c r="L550" i="4"/>
  <c r="P166" i="4"/>
  <c r="O166" i="4"/>
  <c r="N166" i="4"/>
  <c r="N154" i="4"/>
  <c r="L154" i="4"/>
  <c r="O130" i="4"/>
  <c r="N130" i="4"/>
  <c r="J130" i="4"/>
  <c r="P94" i="4"/>
  <c r="N94" i="4"/>
  <c r="N82" i="4"/>
  <c r="M82" i="4"/>
  <c r="P58" i="4"/>
  <c r="O58" i="4"/>
  <c r="P34" i="4"/>
  <c r="N34" i="4"/>
  <c r="N22" i="4"/>
  <c r="L22" i="4"/>
  <c r="P10" i="4"/>
  <c r="J10" i="4"/>
  <c r="O10" i="4"/>
  <c r="M10" i="4"/>
  <c r="O681" i="4"/>
  <c r="P681" i="4"/>
  <c r="J1051" i="4"/>
  <c r="L1051" i="4"/>
  <c r="M1105" i="4"/>
  <c r="N1105" i="4"/>
  <c r="J2027" i="4"/>
  <c r="L2027" i="4"/>
  <c r="O1428" i="4"/>
  <c r="M1428" i="4"/>
  <c r="J1344" i="4"/>
  <c r="O1344" i="4"/>
  <c r="O1104" i="4"/>
  <c r="P1104" i="4"/>
  <c r="L960" i="4"/>
  <c r="M960" i="4"/>
  <c r="N912" i="4"/>
  <c r="M912" i="4"/>
  <c r="J1224" i="4"/>
  <c r="P1080" i="4"/>
  <c r="O1426" i="4"/>
  <c r="M1426" i="4"/>
  <c r="N1426" i="4"/>
  <c r="M1414" i="4"/>
  <c r="N1414" i="4"/>
  <c r="N1366" i="4"/>
  <c r="P1366" i="4"/>
  <c r="O1354" i="4"/>
  <c r="P1354" i="4"/>
  <c r="L1342" i="4"/>
  <c r="O1342" i="4"/>
  <c r="N1330" i="4"/>
  <c r="L1330" i="4"/>
  <c r="P1318" i="4"/>
  <c r="J1318" i="4"/>
  <c r="P1258" i="4"/>
  <c r="M1258" i="4"/>
  <c r="M1246" i="4"/>
  <c r="L1246" i="4"/>
  <c r="L1234" i="4"/>
  <c r="N1234" i="4"/>
  <c r="M1198" i="4"/>
  <c r="O1198" i="4"/>
  <c r="N1186" i="4"/>
  <c r="O1186" i="4"/>
  <c r="P1138" i="4"/>
  <c r="L1138" i="4"/>
  <c r="J1486" i="4"/>
  <c r="M828" i="4"/>
  <c r="N1174" i="4"/>
  <c r="P1270" i="4"/>
  <c r="J897" i="4"/>
  <c r="L897" i="4"/>
  <c r="J1258" i="4"/>
  <c r="J1150" i="4"/>
  <c r="J1069" i="4"/>
  <c r="L1498" i="4"/>
  <c r="M1078" i="4"/>
  <c r="P1246" i="4"/>
  <c r="M1448" i="4"/>
  <c r="L1448" i="4"/>
  <c r="N992" i="4"/>
  <c r="L992" i="4"/>
  <c r="O956" i="4"/>
  <c r="N956" i="4"/>
  <c r="L932" i="4"/>
  <c r="O932" i="4"/>
  <c r="J1534" i="4"/>
  <c r="J1474" i="4"/>
  <c r="J1378" i="4"/>
  <c r="J1210" i="4"/>
  <c r="J1138" i="4"/>
  <c r="J1066" i="4"/>
  <c r="L780" i="4"/>
  <c r="M1378" i="4"/>
  <c r="M1042" i="4"/>
  <c r="N1318" i="4"/>
  <c r="N1162" i="4"/>
  <c r="N1006" i="4"/>
  <c r="O1450" i="4"/>
  <c r="O1212" i="4"/>
  <c r="P1234" i="4"/>
  <c r="P780" i="4"/>
  <c r="J1533" i="4"/>
  <c r="J1248" i="4"/>
  <c r="J1019" i="4"/>
  <c r="J694" i="4"/>
  <c r="J574" i="4"/>
  <c r="J382" i="4"/>
  <c r="J156" i="4"/>
  <c r="J107" i="4"/>
  <c r="J60" i="4"/>
  <c r="L1486" i="4"/>
  <c r="L1318" i="4"/>
  <c r="L1018" i="4"/>
  <c r="L779" i="4"/>
  <c r="L397" i="4"/>
  <c r="L252" i="4"/>
  <c r="L180" i="4"/>
  <c r="L144" i="4"/>
  <c r="L82" i="4"/>
  <c r="M1366" i="4"/>
  <c r="M1186" i="4"/>
  <c r="M1030" i="4"/>
  <c r="M528" i="4"/>
  <c r="M239" i="4"/>
  <c r="M179" i="4"/>
  <c r="M144" i="4"/>
  <c r="N1150" i="4"/>
  <c r="N994" i="4"/>
  <c r="N838" i="4"/>
  <c r="N348" i="4"/>
  <c r="N263" i="4"/>
  <c r="N108" i="4"/>
  <c r="N25" i="4"/>
  <c r="N11" i="4"/>
  <c r="O1174" i="4"/>
  <c r="O1006" i="4"/>
  <c r="O898" i="4"/>
  <c r="O753" i="4"/>
  <c r="O600" i="4"/>
  <c r="O385" i="4"/>
  <c r="O348" i="4"/>
  <c r="O216" i="4"/>
  <c r="O192" i="4"/>
  <c r="P1222" i="4"/>
  <c r="P958" i="4"/>
  <c r="P778" i="4"/>
  <c r="P239" i="4"/>
  <c r="L1248" i="4"/>
  <c r="O1114" i="4"/>
  <c r="M1114" i="4"/>
  <c r="P1114" i="4"/>
  <c r="N1114" i="4"/>
  <c r="L1504" i="4"/>
  <c r="N1354" i="4"/>
  <c r="O1474" i="4"/>
  <c r="O1234" i="4"/>
  <c r="P792" i="4"/>
  <c r="J1390" i="4"/>
  <c r="J1212" i="4"/>
  <c r="M1222" i="4"/>
  <c r="O1462" i="4"/>
  <c r="O1222" i="4"/>
  <c r="J1450" i="4"/>
  <c r="J1246" i="4"/>
  <c r="J1018" i="4"/>
  <c r="J958" i="4"/>
  <c r="J778" i="4"/>
  <c r="J729" i="4"/>
  <c r="J433" i="4"/>
  <c r="L1474" i="4"/>
  <c r="L1222" i="4"/>
  <c r="L1102" i="4"/>
  <c r="L827" i="4"/>
  <c r="L753" i="4"/>
  <c r="L516" i="4"/>
  <c r="L228" i="4"/>
  <c r="M1174" i="4"/>
  <c r="M1018" i="4"/>
  <c r="M922" i="4"/>
  <c r="M790" i="4"/>
  <c r="N1149" i="4"/>
  <c r="N705" i="4"/>
  <c r="O1390" i="4"/>
  <c r="O1162" i="4"/>
  <c r="O886" i="4"/>
  <c r="O384" i="4"/>
  <c r="O108" i="4"/>
  <c r="P1534" i="4"/>
  <c r="P1210" i="4"/>
  <c r="P766" i="4"/>
  <c r="J1468" i="4"/>
  <c r="L1468" i="4"/>
  <c r="N1240" i="4"/>
  <c r="J1522" i="4"/>
  <c r="J1462" i="4"/>
  <c r="J1410" i="4"/>
  <c r="J1338" i="4"/>
  <c r="L1414" i="4"/>
  <c r="N1342" i="4"/>
  <c r="O290" i="4"/>
  <c r="O870" i="4"/>
  <c r="L1522" i="4"/>
  <c r="M1462" i="4"/>
  <c r="M1330" i="4"/>
  <c r="P1522" i="4"/>
  <c r="J1461" i="4"/>
  <c r="J666" i="4"/>
  <c r="M1450" i="4"/>
  <c r="M1318" i="4"/>
  <c r="N1534" i="4"/>
  <c r="N474" i="4"/>
  <c r="O1414" i="4"/>
  <c r="P1462" i="4"/>
  <c r="J690" i="4"/>
  <c r="L99" i="4"/>
  <c r="O99" i="4"/>
  <c r="M99" i="4"/>
  <c r="N87" i="4"/>
  <c r="M87" i="4"/>
  <c r="M518" i="4"/>
  <c r="N518" i="4"/>
  <c r="P505" i="4"/>
  <c r="M505" i="4"/>
  <c r="J493" i="4"/>
  <c r="M493" i="4"/>
  <c r="O469" i="4"/>
  <c r="N469" i="4"/>
  <c r="J469" i="4"/>
  <c r="P457" i="4"/>
  <c r="J457" i="4"/>
  <c r="O457" i="4"/>
  <c r="L457" i="4"/>
  <c r="N445" i="4"/>
  <c r="M445" i="4"/>
  <c r="N672" i="4"/>
  <c r="J672" i="4"/>
  <c r="L672" i="4"/>
  <c r="L660" i="4"/>
  <c r="M660" i="4"/>
  <c r="P648" i="4"/>
  <c r="M648" i="4"/>
  <c r="L648" i="4"/>
  <c r="J648" i="4"/>
  <c r="N648" i="4"/>
  <c r="M636" i="4"/>
  <c r="N636" i="4"/>
  <c r="P636" i="4"/>
  <c r="O636" i="4"/>
  <c r="N624" i="4"/>
  <c r="P624" i="4"/>
  <c r="L624" i="4"/>
  <c r="N612" i="4"/>
  <c r="P612" i="4"/>
  <c r="L612" i="4"/>
  <c r="M612" i="4"/>
  <c r="J612" i="4"/>
  <c r="O588" i="4"/>
  <c r="M588" i="4"/>
  <c r="N588" i="4"/>
  <c r="J588" i="4"/>
  <c r="N576" i="4"/>
  <c r="L576" i="4"/>
  <c r="M564" i="4"/>
  <c r="O564" i="4"/>
  <c r="N564" i="4"/>
  <c r="J731" i="4"/>
  <c r="P731" i="4"/>
  <c r="L731" i="4"/>
  <c r="J1071" i="4"/>
  <c r="L649" i="4"/>
  <c r="M649" i="4"/>
  <c r="J1236" i="4"/>
  <c r="L1236" i="4"/>
  <c r="M1188" i="4"/>
  <c r="N1188" i="4"/>
  <c r="L1188" i="4"/>
  <c r="J1152" i="4"/>
  <c r="O1152" i="4"/>
  <c r="O1116" i="4"/>
  <c r="N1116" i="4"/>
  <c r="L1116" i="4"/>
  <c r="P1116" i="4"/>
  <c r="M1116" i="4"/>
  <c r="J1116" i="4"/>
  <c r="N1056" i="4"/>
  <c r="L1056" i="4"/>
  <c r="O1056" i="4"/>
  <c r="J1056" i="4"/>
  <c r="P1056" i="4"/>
  <c r="P972" i="4"/>
  <c r="O972" i="4"/>
  <c r="M972" i="4"/>
  <c r="N972" i="4"/>
  <c r="L972" i="4"/>
  <c r="O936" i="4"/>
  <c r="M936" i="4"/>
  <c r="L936" i="4"/>
  <c r="P936" i="4"/>
  <c r="N900" i="4"/>
  <c r="M900" i="4"/>
  <c r="P900" i="4"/>
  <c r="L900" i="4"/>
  <c r="J900" i="4"/>
  <c r="O852" i="4"/>
  <c r="P852" i="4"/>
  <c r="L852" i="4"/>
  <c r="P804" i="4"/>
  <c r="L804" i="4"/>
  <c r="O804" i="4"/>
  <c r="J756" i="4"/>
  <c r="O756" i="4"/>
  <c r="P732" i="4"/>
  <c r="J732" i="4"/>
  <c r="L732" i="4"/>
  <c r="P684" i="4"/>
  <c r="N684" i="4"/>
  <c r="M684" i="4"/>
  <c r="L1104" i="4"/>
  <c r="N864" i="4"/>
  <c r="O1278" i="4"/>
  <c r="O1008" i="4"/>
  <c r="M1535" i="4"/>
  <c r="L1535" i="4"/>
  <c r="J1295" i="4"/>
  <c r="L1295" i="4"/>
  <c r="M1115" i="4"/>
  <c r="L1115" i="4"/>
  <c r="L995" i="4"/>
  <c r="O995" i="4"/>
  <c r="M899" i="4"/>
  <c r="J899" i="4"/>
  <c r="O755" i="4"/>
  <c r="M755" i="4"/>
  <c r="N755" i="4"/>
  <c r="P755" i="4"/>
  <c r="J1326" i="4"/>
  <c r="J624" i="4"/>
  <c r="L684" i="4"/>
  <c r="J1139" i="4"/>
  <c r="J947" i="4"/>
  <c r="J912" i="4"/>
  <c r="J518" i="4"/>
  <c r="L1152" i="4"/>
  <c r="L1092" i="4"/>
  <c r="L469" i="4"/>
  <c r="M888" i="4"/>
  <c r="N1068" i="4"/>
  <c r="N936" i="4"/>
  <c r="N852" i="4"/>
  <c r="N696" i="4"/>
  <c r="O912" i="4"/>
  <c r="P1215" i="4"/>
  <c r="L183" i="4"/>
  <c r="J183" i="4"/>
  <c r="M1068" i="4"/>
  <c r="J601" i="4"/>
  <c r="M601" i="4"/>
  <c r="O601" i="4"/>
  <c r="N99" i="4"/>
  <c r="N1260" i="4"/>
  <c r="O1260" i="4"/>
  <c r="L1164" i="4"/>
  <c r="J1164" i="4"/>
  <c r="N1080" i="4"/>
  <c r="J1080" i="4"/>
  <c r="M1020" i="4"/>
  <c r="O1020" i="4"/>
  <c r="N1020" i="4"/>
  <c r="L1020" i="4"/>
  <c r="L984" i="4"/>
  <c r="M984" i="4"/>
  <c r="O948" i="4"/>
  <c r="N948" i="4"/>
  <c r="J948" i="4"/>
  <c r="P948" i="4"/>
  <c r="P924" i="4"/>
  <c r="O924" i="4"/>
  <c r="L924" i="4"/>
  <c r="J924" i="4"/>
  <c r="M840" i="4"/>
  <c r="N840" i="4"/>
  <c r="O840" i="4"/>
  <c r="L840" i="4"/>
  <c r="P816" i="4"/>
  <c r="M816" i="4"/>
  <c r="M780" i="4"/>
  <c r="O780" i="4"/>
  <c r="M744" i="4"/>
  <c r="P744" i="4"/>
  <c r="J876" i="4"/>
  <c r="L1032" i="4"/>
  <c r="L876" i="4"/>
  <c r="P1175" i="4"/>
  <c r="L1175" i="4"/>
  <c r="N1067" i="4"/>
  <c r="L1067" i="4"/>
  <c r="J1067" i="4"/>
  <c r="O1067" i="4"/>
  <c r="M1067" i="4"/>
  <c r="J1043" i="4"/>
  <c r="M1043" i="4"/>
  <c r="N971" i="4"/>
  <c r="L971" i="4"/>
  <c r="N887" i="4"/>
  <c r="J887" i="4"/>
  <c r="M887" i="4"/>
  <c r="O863" i="4"/>
  <c r="M863" i="4"/>
  <c r="N803" i="4"/>
  <c r="O803" i="4"/>
  <c r="M803" i="4"/>
  <c r="P791" i="4"/>
  <c r="M791" i="4"/>
  <c r="J791" i="4"/>
  <c r="L755" i="4"/>
  <c r="M1368" i="4"/>
  <c r="M1139" i="4"/>
  <c r="M804" i="4"/>
  <c r="N1422" i="4"/>
  <c r="O624" i="4"/>
  <c r="O481" i="4"/>
  <c r="P1020" i="4"/>
  <c r="J1428" i="4"/>
  <c r="J1091" i="4"/>
  <c r="J984" i="4"/>
  <c r="J911" i="4"/>
  <c r="J780" i="4"/>
  <c r="J744" i="4"/>
  <c r="J684" i="4"/>
  <c r="L912" i="4"/>
  <c r="M1008" i="4"/>
  <c r="M135" i="4"/>
  <c r="N600" i="4"/>
  <c r="O827" i="4"/>
  <c r="O684" i="4"/>
  <c r="P1008" i="4"/>
  <c r="P863" i="4"/>
  <c r="J973" i="4"/>
  <c r="N973" i="4"/>
  <c r="L853" i="4"/>
  <c r="J853" i="4"/>
  <c r="L637" i="4"/>
  <c r="O637" i="4"/>
  <c r="O577" i="4"/>
  <c r="L577" i="4"/>
  <c r="J1068" i="4"/>
  <c r="M1356" i="4"/>
  <c r="J1356" i="4"/>
  <c r="M1308" i="4"/>
  <c r="J1308" i="4"/>
  <c r="J1284" i="4"/>
  <c r="M1284" i="4"/>
  <c r="O1200" i="4"/>
  <c r="N1200" i="4"/>
  <c r="N1176" i="4"/>
  <c r="M1176" i="4"/>
  <c r="M1140" i="4"/>
  <c r="P1140" i="4"/>
  <c r="N1128" i="4"/>
  <c r="L1128" i="4"/>
  <c r="P1092" i="4"/>
  <c r="J1092" i="4"/>
  <c r="O1044" i="4"/>
  <c r="N1044" i="4"/>
  <c r="M1044" i="4"/>
  <c r="P1044" i="4"/>
  <c r="O1032" i="4"/>
  <c r="P1032" i="4"/>
  <c r="N996" i="4"/>
  <c r="J996" i="4"/>
  <c r="O996" i="4"/>
  <c r="N960" i="4"/>
  <c r="J960" i="4"/>
  <c r="O876" i="4"/>
  <c r="N876" i="4"/>
  <c r="M876" i="4"/>
  <c r="M864" i="4"/>
  <c r="L864" i="4"/>
  <c r="O864" i="4"/>
  <c r="J864" i="4"/>
  <c r="P828" i="4"/>
  <c r="N828" i="4"/>
  <c r="J828" i="4"/>
  <c r="M792" i="4"/>
  <c r="L792" i="4"/>
  <c r="J792" i="4"/>
  <c r="O792" i="4"/>
  <c r="P768" i="4"/>
  <c r="M768" i="4"/>
  <c r="L768" i="4"/>
  <c r="N768" i="4"/>
  <c r="J696" i="4"/>
  <c r="O696" i="4"/>
  <c r="L756" i="4"/>
  <c r="M1260" i="4"/>
  <c r="M1283" i="4"/>
  <c r="L1283" i="4"/>
  <c r="N1199" i="4"/>
  <c r="J1199" i="4"/>
  <c r="M1163" i="4"/>
  <c r="J1163" i="4"/>
  <c r="N959" i="4"/>
  <c r="J959" i="4"/>
  <c r="O935" i="4"/>
  <c r="L935" i="4"/>
  <c r="N851" i="4"/>
  <c r="P851" i="4"/>
  <c r="L851" i="4"/>
  <c r="L767" i="4"/>
  <c r="M767" i="4"/>
  <c r="J875" i="4"/>
  <c r="M720" i="4"/>
  <c r="J1176" i="4"/>
  <c r="J983" i="4"/>
  <c r="J816" i="4"/>
  <c r="J779" i="4"/>
  <c r="J708" i="4"/>
  <c r="J577" i="4"/>
  <c r="J541" i="4"/>
  <c r="J481" i="4"/>
  <c r="L1140" i="4"/>
  <c r="L1080" i="4"/>
  <c r="L744" i="4"/>
  <c r="L601" i="4"/>
  <c r="M779" i="4"/>
  <c r="M637" i="4"/>
  <c r="M576" i="4"/>
  <c r="N1236" i="4"/>
  <c r="N1140" i="4"/>
  <c r="N1032" i="4"/>
  <c r="O1080" i="4"/>
  <c r="O900" i="4"/>
  <c r="O816" i="4"/>
  <c r="O732" i="4"/>
  <c r="J147" i="4"/>
  <c r="M147" i="4"/>
  <c r="J1299" i="4"/>
  <c r="P672" i="4"/>
  <c r="J1044" i="4"/>
  <c r="J852" i="4"/>
  <c r="L948" i="4"/>
  <c r="M696" i="4"/>
  <c r="M75" i="4"/>
  <c r="J123" i="4"/>
  <c r="M123" i="4"/>
  <c r="O75" i="4"/>
  <c r="J1260" i="4"/>
  <c r="J972" i="4"/>
  <c r="J936" i="4"/>
  <c r="L1008" i="4"/>
  <c r="M852" i="4"/>
  <c r="N731" i="4"/>
  <c r="O960" i="4"/>
  <c r="O672" i="4"/>
  <c r="P960" i="4"/>
  <c r="J971" i="4"/>
  <c r="J935" i="4"/>
  <c r="J851" i="4"/>
  <c r="J768" i="4"/>
  <c r="J99" i="4"/>
  <c r="L1211" i="4"/>
  <c r="L1007" i="4"/>
  <c r="L947" i="4"/>
  <c r="L828" i="4"/>
  <c r="M1187" i="4"/>
  <c r="M924" i="4"/>
  <c r="N1326" i="4"/>
  <c r="N1211" i="4"/>
  <c r="N816" i="4"/>
  <c r="N660" i="4"/>
  <c r="N421" i="4"/>
  <c r="O959" i="4"/>
  <c r="O791" i="4"/>
  <c r="O661" i="4"/>
  <c r="P660" i="4"/>
  <c r="P469" i="4"/>
  <c r="N134" i="4"/>
  <c r="O134" i="4"/>
  <c r="J86" i="4"/>
  <c r="O86" i="4"/>
  <c r="L50" i="4"/>
  <c r="M50" i="4"/>
  <c r="L26" i="4"/>
  <c r="O26" i="4"/>
  <c r="P26" i="4"/>
  <c r="L14" i="4"/>
  <c r="O14" i="4"/>
  <c r="L181" i="4"/>
  <c r="J181" i="4"/>
  <c r="N169" i="4"/>
  <c r="O169" i="4"/>
  <c r="M133" i="4"/>
  <c r="L133" i="4"/>
  <c r="P121" i="4"/>
  <c r="M121" i="4"/>
  <c r="N109" i="4"/>
  <c r="M109" i="4"/>
  <c r="J109" i="4"/>
  <c r="P97" i="4"/>
  <c r="M97" i="4"/>
  <c r="O97" i="4"/>
  <c r="M73" i="4"/>
  <c r="N73" i="4"/>
  <c r="M61" i="4"/>
  <c r="P61" i="4"/>
  <c r="L37" i="4"/>
  <c r="O37" i="4"/>
  <c r="P25" i="4"/>
  <c r="J25" i="4"/>
  <c r="N504" i="4"/>
  <c r="P504" i="4"/>
  <c r="P492" i="4"/>
  <c r="O492" i="4"/>
  <c r="O480" i="4"/>
  <c r="J480" i="4"/>
  <c r="P300" i="4"/>
  <c r="O300" i="4"/>
  <c r="P240" i="4"/>
  <c r="N240" i="4"/>
  <c r="O204" i="4"/>
  <c r="M204" i="4"/>
  <c r="P168" i="4"/>
  <c r="O168" i="4"/>
  <c r="J168" i="4"/>
  <c r="O311" i="4"/>
  <c r="P311" i="4"/>
  <c r="M263" i="4"/>
  <c r="L263" i="4"/>
  <c r="O215" i="4"/>
  <c r="N215" i="4"/>
  <c r="J203" i="4"/>
  <c r="L203" i="4"/>
  <c r="P274" i="4"/>
  <c r="O274" i="4"/>
  <c r="P719" i="4"/>
  <c r="N719" i="4"/>
  <c r="O540" i="4"/>
  <c r="P516" i="4"/>
  <c r="M994" i="4"/>
  <c r="P994" i="4"/>
  <c r="P970" i="4"/>
  <c r="N970" i="4"/>
  <c r="O778" i="4"/>
  <c r="N778" i="4"/>
  <c r="N562" i="4"/>
  <c r="J562" i="4"/>
  <c r="J1498" i="4"/>
  <c r="J1414" i="4"/>
  <c r="J1198" i="4"/>
  <c r="J1162" i="4"/>
  <c r="J862" i="4"/>
  <c r="J552" i="4"/>
  <c r="L1186" i="4"/>
  <c r="L622" i="4"/>
  <c r="M552" i="4"/>
  <c r="N1282" i="4"/>
  <c r="N1198" i="4"/>
  <c r="N1054" i="4"/>
  <c r="N766" i="4"/>
  <c r="O1534" i="4"/>
  <c r="O1066" i="4"/>
  <c r="O598" i="4"/>
  <c r="P1342" i="4"/>
  <c r="P1186" i="4"/>
  <c r="J1114" i="4"/>
  <c r="J1054" i="4"/>
  <c r="J994" i="4"/>
  <c r="J467" i="4"/>
  <c r="L850" i="4"/>
  <c r="P743" i="4"/>
  <c r="M743" i="4"/>
  <c r="N707" i="4"/>
  <c r="P1510" i="4"/>
  <c r="L1510" i="4"/>
  <c r="O1438" i="4"/>
  <c r="J1438" i="4"/>
  <c r="P1438" i="4"/>
  <c r="P1426" i="4"/>
  <c r="L1426" i="4"/>
  <c r="O1402" i="4"/>
  <c r="J1402" i="4"/>
  <c r="O1306" i="4"/>
  <c r="J1306" i="4"/>
  <c r="P1306" i="4"/>
  <c r="O1294" i="4"/>
  <c r="P1294" i="4"/>
  <c r="M1294" i="4"/>
  <c r="P1066" i="4"/>
  <c r="M1066" i="4"/>
  <c r="P982" i="4"/>
  <c r="J982" i="4"/>
  <c r="N910" i="4"/>
  <c r="L910" i="4"/>
  <c r="O826" i="4"/>
  <c r="L826" i="4"/>
  <c r="P826" i="4"/>
  <c r="L1294" i="4"/>
  <c r="L1126" i="4"/>
  <c r="L982" i="4"/>
  <c r="L934" i="4"/>
  <c r="L898" i="4"/>
  <c r="L492" i="4"/>
  <c r="L360" i="4"/>
  <c r="M1510" i="4"/>
  <c r="M1210" i="4"/>
  <c r="M1054" i="4"/>
  <c r="M886" i="4"/>
  <c r="M407" i="4"/>
  <c r="N1390" i="4"/>
  <c r="N528" i="4"/>
  <c r="O1378" i="4"/>
  <c r="P1498" i="4"/>
  <c r="P490" i="4"/>
  <c r="J1234" i="4"/>
  <c r="J826" i="4"/>
  <c r="L1450" i="4"/>
  <c r="L1366" i="4"/>
  <c r="M1306" i="4"/>
  <c r="M1126" i="4"/>
  <c r="M982" i="4"/>
  <c r="M492" i="4"/>
  <c r="N1498" i="4"/>
  <c r="N1270" i="4"/>
  <c r="N1126" i="4"/>
  <c r="O1510" i="4"/>
  <c r="O1366" i="4"/>
  <c r="O1258" i="4"/>
  <c r="O1150" i="4"/>
  <c r="O994" i="4"/>
  <c r="O934" i="4"/>
  <c r="O528" i="4"/>
  <c r="O27" i="4"/>
  <c r="P1486" i="4"/>
  <c r="P1330" i="4"/>
  <c r="P1042" i="4"/>
  <c r="J1354" i="4"/>
  <c r="J1186" i="4"/>
  <c r="J1078" i="4"/>
  <c r="J898" i="4"/>
  <c r="J790" i="4"/>
  <c r="L1354" i="4"/>
  <c r="L1174" i="4"/>
  <c r="M1498" i="4"/>
  <c r="M1402" i="4"/>
  <c r="M347" i="4"/>
  <c r="N1378" i="4"/>
  <c r="N1258" i="4"/>
  <c r="N898" i="4"/>
  <c r="N826" i="4"/>
  <c r="N467" i="4"/>
  <c r="O1146" i="4"/>
  <c r="O1054" i="4"/>
  <c r="O743" i="4"/>
  <c r="O409" i="4"/>
  <c r="P850" i="4"/>
  <c r="P480" i="4"/>
  <c r="P397" i="4"/>
  <c r="M822" i="4"/>
  <c r="J822" i="4"/>
  <c r="O678" i="4"/>
  <c r="M678" i="4"/>
  <c r="P144" i="4"/>
  <c r="N144" i="4"/>
  <c r="P72" i="4"/>
  <c r="O72" i="4"/>
  <c r="N167" i="4"/>
  <c r="O167" i="4"/>
  <c r="O119" i="4"/>
  <c r="P119" i="4"/>
  <c r="P22" i="4"/>
  <c r="M22" i="4"/>
  <c r="J1484" i="4"/>
  <c r="L167" i="4"/>
  <c r="L107" i="4"/>
  <c r="L94" i="4"/>
  <c r="M1484" i="4"/>
  <c r="M486" i="4"/>
  <c r="M155" i="4"/>
  <c r="M142" i="4"/>
  <c r="M36" i="4"/>
  <c r="N118" i="4"/>
  <c r="O131" i="4"/>
  <c r="O83" i="4"/>
  <c r="O34" i="4"/>
  <c r="O426" i="4"/>
  <c r="M426" i="4"/>
  <c r="N195" i="4"/>
  <c r="M195" i="4"/>
  <c r="P195" i="4"/>
  <c r="O195" i="4"/>
  <c r="L195" i="4"/>
  <c r="N183" i="4"/>
  <c r="O183" i="4"/>
  <c r="M183" i="4"/>
  <c r="P183" i="4"/>
  <c r="P171" i="4"/>
  <c r="M171" i="4"/>
  <c r="O171" i="4"/>
  <c r="N171" i="4"/>
  <c r="P159" i="4"/>
  <c r="N159" i="4"/>
  <c r="O159" i="4"/>
  <c r="L159" i="4"/>
  <c r="J159" i="4"/>
  <c r="O639" i="4"/>
  <c r="J639" i="4"/>
  <c r="P639" i="4"/>
  <c r="N639" i="4"/>
  <c r="O531" i="4"/>
  <c r="N531" i="4"/>
  <c r="P531" i="4"/>
  <c r="M531" i="4"/>
  <c r="L531" i="4"/>
  <c r="J531" i="4"/>
  <c r="O459" i="4"/>
  <c r="P459" i="4"/>
  <c r="N459" i="4"/>
  <c r="M459" i="4"/>
  <c r="N315" i="4"/>
  <c r="J315" i="4"/>
  <c r="P315" i="4"/>
  <c r="L315" i="4"/>
  <c r="N458" i="4"/>
  <c r="P458" i="4"/>
  <c r="M458" i="4"/>
  <c r="O458" i="4"/>
  <c r="J446" i="4"/>
  <c r="O446" i="4"/>
  <c r="L446" i="4"/>
  <c r="L434" i="4"/>
  <c r="M434" i="4"/>
  <c r="O422" i="4"/>
  <c r="L422" i="4"/>
  <c r="N410" i="4"/>
  <c r="O410" i="4"/>
  <c r="M410" i="4"/>
  <c r="P410" i="4"/>
  <c r="J410" i="4"/>
  <c r="N398" i="4"/>
  <c r="M398" i="4"/>
  <c r="O398" i="4"/>
  <c r="L398" i="4"/>
  <c r="L386" i="4"/>
  <c r="J386" i="4"/>
  <c r="M386" i="4"/>
  <c r="O386" i="4"/>
  <c r="N374" i="4"/>
  <c r="P374" i="4"/>
  <c r="O374" i="4"/>
  <c r="J374" i="4"/>
  <c r="L374" i="4"/>
  <c r="J362" i="4"/>
  <c r="M362" i="4"/>
  <c r="N362" i="4"/>
  <c r="O350" i="4"/>
  <c r="L350" i="4"/>
  <c r="N350" i="4"/>
  <c r="J350" i="4"/>
  <c r="P350" i="4"/>
  <c r="M350" i="4"/>
  <c r="M338" i="4"/>
  <c r="L338" i="4"/>
  <c r="N338" i="4"/>
  <c r="J338" i="4"/>
  <c r="P338" i="4"/>
  <c r="P326" i="4"/>
  <c r="O326" i="4"/>
  <c r="M326" i="4"/>
  <c r="J326" i="4"/>
  <c r="L326" i="4"/>
  <c r="N314" i="4"/>
  <c r="L314" i="4"/>
  <c r="J314" i="4"/>
  <c r="O302" i="4"/>
  <c r="N302" i="4"/>
  <c r="L302" i="4"/>
  <c r="M302" i="4"/>
  <c r="J302" i="4"/>
  <c r="P302" i="4"/>
  <c r="M290" i="4"/>
  <c r="L290" i="4"/>
  <c r="P290" i="4"/>
  <c r="J290" i="4"/>
  <c r="N278" i="4"/>
  <c r="L278" i="4"/>
  <c r="P278" i="4"/>
  <c r="O278" i="4"/>
  <c r="P266" i="4"/>
  <c r="M266" i="4"/>
  <c r="O266" i="4"/>
  <c r="L266" i="4"/>
  <c r="M254" i="4"/>
  <c r="P254" i="4"/>
  <c r="O254" i="4"/>
  <c r="J254" i="4"/>
  <c r="L254" i="4"/>
  <c r="N254" i="4"/>
  <c r="M242" i="4"/>
  <c r="O242" i="4"/>
  <c r="J242" i="4"/>
  <c r="P242" i="4"/>
  <c r="O230" i="4"/>
  <c r="M230" i="4"/>
  <c r="L230" i="4"/>
  <c r="N230" i="4"/>
  <c r="P218" i="4"/>
  <c r="M218" i="4"/>
  <c r="L218" i="4"/>
  <c r="O218" i="4"/>
  <c r="N206" i="4"/>
  <c r="O206" i="4"/>
  <c r="J206" i="4"/>
  <c r="M206" i="4"/>
  <c r="O938" i="4"/>
  <c r="J938" i="4"/>
  <c r="P890" i="4"/>
  <c r="N890" i="4"/>
  <c r="N806" i="4"/>
  <c r="J806" i="4"/>
  <c r="L806" i="4"/>
  <c r="N758" i="4"/>
  <c r="J758" i="4"/>
  <c r="L710" i="4"/>
  <c r="J710" i="4"/>
  <c r="M662" i="4"/>
  <c r="L662" i="4"/>
  <c r="N662" i="4"/>
  <c r="J662" i="4"/>
  <c r="P662" i="4"/>
  <c r="O638" i="4"/>
  <c r="P638" i="4"/>
  <c r="N638" i="4"/>
  <c r="J638" i="4"/>
  <c r="M638" i="4"/>
  <c r="O602" i="4"/>
  <c r="N602" i="4"/>
  <c r="M602" i="4"/>
  <c r="N590" i="4"/>
  <c r="L590" i="4"/>
  <c r="J590" i="4"/>
  <c r="P590" i="4"/>
  <c r="O554" i="4"/>
  <c r="L554" i="4"/>
  <c r="J554" i="4"/>
  <c r="O482" i="4"/>
  <c r="N482" i="4"/>
  <c r="M482" i="4"/>
  <c r="J482" i="4"/>
  <c r="P482" i="4"/>
  <c r="N1524" i="4"/>
  <c r="P1524" i="4"/>
  <c r="M1500" i="4"/>
  <c r="N1500" i="4"/>
  <c r="O1500" i="4"/>
  <c r="L1500" i="4"/>
  <c r="J1500" i="4"/>
  <c r="N1488" i="4"/>
  <c r="L1488" i="4"/>
  <c r="P1407" i="4"/>
  <c r="N1407" i="4"/>
  <c r="J1407" i="4"/>
  <c r="M1263" i="4"/>
  <c r="N1263" i="4"/>
  <c r="J1263" i="4"/>
  <c r="J1179" i="4"/>
  <c r="O1179" i="4"/>
  <c r="M1119" i="4"/>
  <c r="J1119" i="4"/>
  <c r="O1119" i="4"/>
  <c r="L1059" i="4"/>
  <c r="O1059" i="4"/>
  <c r="N1059" i="4"/>
  <c r="J1059" i="4"/>
  <c r="O999" i="4"/>
  <c r="M999" i="4"/>
  <c r="N939" i="4"/>
  <c r="M939" i="4"/>
  <c r="J939" i="4"/>
  <c r="J879" i="4"/>
  <c r="M879" i="4"/>
  <c r="J807" i="4"/>
  <c r="M807" i="4"/>
  <c r="N807" i="4"/>
  <c r="O807" i="4"/>
  <c r="J699" i="4"/>
  <c r="L699" i="4"/>
  <c r="O615" i="4"/>
  <c r="L615" i="4"/>
  <c r="J615" i="4"/>
  <c r="N615" i="4"/>
  <c r="O567" i="4"/>
  <c r="N567" i="4"/>
  <c r="M567" i="4"/>
  <c r="L567" i="4"/>
  <c r="P567" i="4"/>
  <c r="J567" i="4"/>
  <c r="M483" i="4"/>
  <c r="J483" i="4"/>
  <c r="N483" i="4"/>
  <c r="O483" i="4"/>
  <c r="O423" i="4"/>
  <c r="J423" i="4"/>
  <c r="P423" i="4"/>
  <c r="N351" i="4"/>
  <c r="P351" i="4"/>
  <c r="O351" i="4"/>
  <c r="L351" i="4"/>
  <c r="N219" i="4"/>
  <c r="O219" i="4"/>
  <c r="M219" i="4"/>
  <c r="L219" i="4"/>
  <c r="P219" i="4"/>
  <c r="L782" i="4"/>
  <c r="J782" i="4"/>
  <c r="N698" i="4"/>
  <c r="L698" i="4"/>
  <c r="J698" i="4"/>
  <c r="M698" i="4"/>
  <c r="N494" i="4"/>
  <c r="P494" i="4"/>
  <c r="L494" i="4"/>
  <c r="M494" i="4"/>
  <c r="J1479" i="4"/>
  <c r="O1537" i="4"/>
  <c r="N1537" i="4"/>
  <c r="M590" i="4"/>
  <c r="M554" i="4"/>
  <c r="M315" i="4"/>
  <c r="O662" i="4"/>
  <c r="P602" i="4"/>
  <c r="N1334" i="4"/>
  <c r="L1334" i="4"/>
  <c r="L1010" i="4"/>
  <c r="J1010" i="4"/>
  <c r="J770" i="4"/>
  <c r="L770" i="4"/>
  <c r="O770" i="4"/>
  <c r="P674" i="4"/>
  <c r="O674" i="4"/>
  <c r="L674" i="4"/>
  <c r="J674" i="4"/>
  <c r="M674" i="4"/>
  <c r="L470" i="4"/>
  <c r="J470" i="4"/>
  <c r="P470" i="4"/>
  <c r="O470" i="4"/>
  <c r="J1503" i="4"/>
  <c r="N1453" i="4"/>
  <c r="M1453" i="4"/>
  <c r="P1453" i="4"/>
  <c r="J1393" i="4"/>
  <c r="M1393" i="4"/>
  <c r="P1393" i="4"/>
  <c r="J1201" i="4"/>
  <c r="L1201" i="4"/>
  <c r="L1141" i="4"/>
  <c r="J1141" i="4"/>
  <c r="M1033" i="4"/>
  <c r="L1033" i="4"/>
  <c r="J1033" i="4"/>
  <c r="J985" i="4"/>
  <c r="L985" i="4"/>
  <c r="M937" i="4"/>
  <c r="L937" i="4"/>
  <c r="P937" i="4"/>
  <c r="J937" i="4"/>
  <c r="L817" i="4"/>
  <c r="N817" i="4"/>
  <c r="J1321" i="4"/>
  <c r="M1395" i="4"/>
  <c r="L483" i="4"/>
  <c r="M973" i="4"/>
  <c r="L902" i="4"/>
  <c r="L865" i="4"/>
  <c r="L482" i="4"/>
  <c r="J1153" i="4"/>
  <c r="J231" i="4"/>
  <c r="M1071" i="4"/>
  <c r="M1021" i="4"/>
  <c r="M314" i="4"/>
  <c r="N1525" i="4"/>
  <c r="P230" i="4"/>
  <c r="L1347" i="4"/>
  <c r="N1347" i="4"/>
  <c r="O1347" i="4"/>
  <c r="M1347" i="4"/>
  <c r="M1323" i="4"/>
  <c r="O1323" i="4"/>
  <c r="N1191" i="4"/>
  <c r="M1191" i="4"/>
  <c r="J1191" i="4"/>
  <c r="P1167" i="4"/>
  <c r="J1167" i="4"/>
  <c r="L1107" i="4"/>
  <c r="J1107" i="4"/>
  <c r="O1047" i="4"/>
  <c r="M1047" i="4"/>
  <c r="J1011" i="4"/>
  <c r="N1011" i="4"/>
  <c r="M1011" i="4"/>
  <c r="J951" i="4"/>
  <c r="O951" i="4"/>
  <c r="N903" i="4"/>
  <c r="O903" i="4"/>
  <c r="J903" i="4"/>
  <c r="N867" i="4"/>
  <c r="O867" i="4"/>
  <c r="J867" i="4"/>
  <c r="N795" i="4"/>
  <c r="M795" i="4"/>
  <c r="J795" i="4"/>
  <c r="J735" i="4"/>
  <c r="O735" i="4"/>
  <c r="O675" i="4"/>
  <c r="L675" i="4"/>
  <c r="P675" i="4"/>
  <c r="N675" i="4"/>
  <c r="J675" i="4"/>
  <c r="O663" i="4"/>
  <c r="P663" i="4"/>
  <c r="M663" i="4"/>
  <c r="J663" i="4"/>
  <c r="O591" i="4"/>
  <c r="J591" i="4"/>
  <c r="P591" i="4"/>
  <c r="M591" i="4"/>
  <c r="L591" i="4"/>
  <c r="O543" i="4"/>
  <c r="J543" i="4"/>
  <c r="L543" i="4"/>
  <c r="M543" i="4"/>
  <c r="N543" i="4"/>
  <c r="O507" i="4"/>
  <c r="N507" i="4"/>
  <c r="M507" i="4"/>
  <c r="L507" i="4"/>
  <c r="P507" i="4"/>
  <c r="J507" i="4"/>
  <c r="M447" i="4"/>
  <c r="L447" i="4"/>
  <c r="P447" i="4"/>
  <c r="J447" i="4"/>
  <c r="O447" i="4"/>
  <c r="N399" i="4"/>
  <c r="M399" i="4"/>
  <c r="L399" i="4"/>
  <c r="O399" i="4"/>
  <c r="L387" i="4"/>
  <c r="J387" i="4"/>
  <c r="M387" i="4"/>
  <c r="N339" i="4"/>
  <c r="P339" i="4"/>
  <c r="J339" i="4"/>
  <c r="M327" i="4"/>
  <c r="P327" i="4"/>
  <c r="N303" i="4"/>
  <c r="O303" i="4"/>
  <c r="M303" i="4"/>
  <c r="P303" i="4"/>
  <c r="L303" i="4"/>
  <c r="J303" i="4"/>
  <c r="N291" i="4"/>
  <c r="P291" i="4"/>
  <c r="M291" i="4"/>
  <c r="J291" i="4"/>
  <c r="N279" i="4"/>
  <c r="L279" i="4"/>
  <c r="O279" i="4"/>
  <c r="N267" i="4"/>
  <c r="P267" i="4"/>
  <c r="O267" i="4"/>
  <c r="J267" i="4"/>
  <c r="L267" i="4"/>
  <c r="M267" i="4"/>
  <c r="N231" i="4"/>
  <c r="P231" i="4"/>
  <c r="M231" i="4"/>
  <c r="L231" i="4"/>
  <c r="L914" i="4"/>
  <c r="J914" i="4"/>
  <c r="L818" i="4"/>
  <c r="J818" i="4"/>
  <c r="O746" i="4"/>
  <c r="M746" i="4"/>
  <c r="P746" i="4"/>
  <c r="L746" i="4"/>
  <c r="P686" i="4"/>
  <c r="O686" i="4"/>
  <c r="M686" i="4"/>
  <c r="L686" i="4"/>
  <c r="N686" i="4"/>
  <c r="O650" i="4"/>
  <c r="M650" i="4"/>
  <c r="P650" i="4"/>
  <c r="N650" i="4"/>
  <c r="L650" i="4"/>
  <c r="O626" i="4"/>
  <c r="P626" i="4"/>
  <c r="M626" i="4"/>
  <c r="L626" i="4"/>
  <c r="O614" i="4"/>
  <c r="L614" i="4"/>
  <c r="N614" i="4"/>
  <c r="J614" i="4"/>
  <c r="P578" i="4"/>
  <c r="O578" i="4"/>
  <c r="M578" i="4"/>
  <c r="N578" i="4"/>
  <c r="J578" i="4"/>
  <c r="P566" i="4"/>
  <c r="L566" i="4"/>
  <c r="J566" i="4"/>
  <c r="N566" i="4"/>
  <c r="M566" i="4"/>
  <c r="O566" i="4"/>
  <c r="P530" i="4"/>
  <c r="M530" i="4"/>
  <c r="J530" i="4"/>
  <c r="L530" i="4"/>
  <c r="L639" i="4"/>
  <c r="L459" i="4"/>
  <c r="M279" i="4"/>
  <c r="N1513" i="4"/>
  <c r="L1513" i="4"/>
  <c r="N1489" i="4"/>
  <c r="J1489" i="4"/>
  <c r="J1441" i="4"/>
  <c r="L1441" i="4"/>
  <c r="N1405" i="4"/>
  <c r="M1405" i="4"/>
  <c r="J1333" i="4"/>
  <c r="L1333" i="4"/>
  <c r="J1225" i="4"/>
  <c r="P1225" i="4"/>
  <c r="M1225" i="4"/>
  <c r="J1213" i="4"/>
  <c r="L1213" i="4"/>
  <c r="M1165" i="4"/>
  <c r="J1165" i="4"/>
  <c r="L1093" i="4"/>
  <c r="M1093" i="4"/>
  <c r="J1057" i="4"/>
  <c r="L1057" i="4"/>
  <c r="M925" i="4"/>
  <c r="J925" i="4"/>
  <c r="M841" i="4"/>
  <c r="J841" i="4"/>
  <c r="L841" i="4"/>
  <c r="J805" i="4"/>
  <c r="M805" i="4"/>
  <c r="O769" i="4"/>
  <c r="N769" i="4"/>
  <c r="M769" i="4"/>
  <c r="P745" i="4"/>
  <c r="M745" i="4"/>
  <c r="L745" i="4"/>
  <c r="O721" i="4"/>
  <c r="M721" i="4"/>
  <c r="N721" i="4"/>
  <c r="L721" i="4"/>
  <c r="P721" i="4"/>
  <c r="M709" i="4"/>
  <c r="L709" i="4"/>
  <c r="O709" i="4"/>
  <c r="J709" i="4"/>
  <c r="P709" i="4"/>
  <c r="P697" i="4"/>
  <c r="N697" i="4"/>
  <c r="J697" i="4"/>
  <c r="M697" i="4"/>
  <c r="M685" i="4"/>
  <c r="L685" i="4"/>
  <c r="O685" i="4"/>
  <c r="L458" i="4"/>
  <c r="M339" i="4"/>
  <c r="P1536" i="4"/>
  <c r="J1536" i="4"/>
  <c r="L423" i="4"/>
  <c r="N1201" i="4"/>
  <c r="O590" i="4"/>
  <c r="J1395" i="4"/>
  <c r="J1347" i="4"/>
  <c r="J1117" i="4"/>
  <c r="J422" i="4"/>
  <c r="J399" i="4"/>
  <c r="J195" i="4"/>
  <c r="J1215" i="4"/>
  <c r="J685" i="4"/>
  <c r="J459" i="4"/>
  <c r="L961" i="4"/>
  <c r="L363" i="4"/>
  <c r="L339" i="4"/>
  <c r="M1069" i="4"/>
  <c r="M423" i="4"/>
  <c r="M374" i="4"/>
  <c r="M351" i="4"/>
  <c r="N783" i="4"/>
  <c r="O530" i="4"/>
  <c r="O315" i="4"/>
  <c r="J458" i="4"/>
  <c r="J279" i="4"/>
  <c r="L997" i="4"/>
  <c r="L362" i="4"/>
  <c r="L291" i="4"/>
  <c r="N830" i="4"/>
  <c r="N242" i="4"/>
  <c r="O339" i="4"/>
  <c r="O314" i="4"/>
  <c r="P434" i="4"/>
  <c r="O1467" i="4"/>
  <c r="J1467" i="4"/>
  <c r="J1335" i="4"/>
  <c r="M1335" i="4"/>
  <c r="O1275" i="4"/>
  <c r="N1275" i="4"/>
  <c r="M1275" i="4"/>
  <c r="J1227" i="4"/>
  <c r="N1227" i="4"/>
  <c r="M1227" i="4"/>
  <c r="N1155" i="4"/>
  <c r="J1155" i="4"/>
  <c r="O1155" i="4"/>
  <c r="M1083" i="4"/>
  <c r="J1083" i="4"/>
  <c r="P1083" i="4"/>
  <c r="N1035" i="4"/>
  <c r="J1035" i="4"/>
  <c r="M1035" i="4"/>
  <c r="O1035" i="4"/>
  <c r="M975" i="4"/>
  <c r="O975" i="4"/>
  <c r="N891" i="4"/>
  <c r="O891" i="4"/>
  <c r="M891" i="4"/>
  <c r="N843" i="4"/>
  <c r="J843" i="4"/>
  <c r="O843" i="4"/>
  <c r="M843" i="4"/>
  <c r="O783" i="4"/>
  <c r="J783" i="4"/>
  <c r="N723" i="4"/>
  <c r="L723" i="4"/>
  <c r="O651" i="4"/>
  <c r="P651" i="4"/>
  <c r="M651" i="4"/>
  <c r="N651" i="4"/>
  <c r="L651" i="4"/>
  <c r="J651" i="4"/>
  <c r="O579" i="4"/>
  <c r="L579" i="4"/>
  <c r="P579" i="4"/>
  <c r="N579" i="4"/>
  <c r="M579" i="4"/>
  <c r="O495" i="4"/>
  <c r="M495" i="4"/>
  <c r="P495" i="4"/>
  <c r="L495" i="4"/>
  <c r="L435" i="4"/>
  <c r="N435" i="4"/>
  <c r="J435" i="4"/>
  <c r="M435" i="4"/>
  <c r="O435" i="4"/>
  <c r="N375" i="4"/>
  <c r="O375" i="4"/>
  <c r="M375" i="4"/>
  <c r="P375" i="4"/>
  <c r="J375" i="4"/>
  <c r="L375" i="4"/>
  <c r="N207" i="4"/>
  <c r="O207" i="4"/>
  <c r="P207" i="4"/>
  <c r="J207" i="4"/>
  <c r="M987" i="4"/>
  <c r="J542" i="4"/>
  <c r="M542" i="4"/>
  <c r="P542" i="4"/>
  <c r="N542" i="4"/>
  <c r="O1431" i="4"/>
  <c r="N1431" i="4"/>
  <c r="P1311" i="4"/>
  <c r="J1311" i="4"/>
  <c r="L1143" i="4"/>
  <c r="P1143" i="4"/>
  <c r="M1143" i="4"/>
  <c r="J1143" i="4"/>
  <c r="N1095" i="4"/>
  <c r="J1095" i="4"/>
  <c r="M1095" i="4"/>
  <c r="P1023" i="4"/>
  <c r="M1023" i="4"/>
  <c r="N1023" i="4"/>
  <c r="O963" i="4"/>
  <c r="N963" i="4"/>
  <c r="J963" i="4"/>
  <c r="M963" i="4"/>
  <c r="N915" i="4"/>
  <c r="M915" i="4"/>
  <c r="J915" i="4"/>
  <c r="O819" i="4"/>
  <c r="J819" i="4"/>
  <c r="N819" i="4"/>
  <c r="O759" i="4"/>
  <c r="M759" i="4"/>
  <c r="N759" i="4"/>
  <c r="J759" i="4"/>
  <c r="O687" i="4"/>
  <c r="N687" i="4"/>
  <c r="L687" i="4"/>
  <c r="O603" i="4"/>
  <c r="M603" i="4"/>
  <c r="J603" i="4"/>
  <c r="P603" i="4"/>
  <c r="N603" i="4"/>
  <c r="O519" i="4"/>
  <c r="P519" i="4"/>
  <c r="N519" i="4"/>
  <c r="L519" i="4"/>
  <c r="M255" i="4"/>
  <c r="J255" i="4"/>
  <c r="P255" i="4"/>
  <c r="N1107" i="4"/>
  <c r="P543" i="4"/>
  <c r="L794" i="4"/>
  <c r="O794" i="4"/>
  <c r="J794" i="4"/>
  <c r="M722" i="4"/>
  <c r="L722" i="4"/>
  <c r="M506" i="4"/>
  <c r="N506" i="4"/>
  <c r="J506" i="4"/>
  <c r="P506" i="4"/>
  <c r="O506" i="4"/>
  <c r="L506" i="4"/>
  <c r="P399" i="4"/>
  <c r="M1321" i="4"/>
  <c r="L1321" i="4"/>
  <c r="M1237" i="4"/>
  <c r="L1237" i="4"/>
  <c r="M1177" i="4"/>
  <c r="L1177" i="4"/>
  <c r="L1129" i="4"/>
  <c r="J1129" i="4"/>
  <c r="J1081" i="4"/>
  <c r="M1081" i="4"/>
  <c r="J949" i="4"/>
  <c r="L949" i="4"/>
  <c r="N901" i="4"/>
  <c r="J901" i="4"/>
  <c r="O889" i="4"/>
  <c r="L889" i="4"/>
  <c r="J889" i="4"/>
  <c r="M829" i="4"/>
  <c r="J829" i="4"/>
  <c r="O781" i="4"/>
  <c r="M781" i="4"/>
  <c r="L781" i="4"/>
  <c r="N781" i="4"/>
  <c r="J781" i="4"/>
  <c r="P733" i="4"/>
  <c r="L733" i="4"/>
  <c r="N733" i="4"/>
  <c r="M733" i="4"/>
  <c r="J733" i="4"/>
  <c r="O733" i="4"/>
  <c r="J817" i="4"/>
  <c r="J219" i="4"/>
  <c r="P398" i="4"/>
  <c r="N745" i="4"/>
  <c r="O542" i="4"/>
  <c r="J746" i="4"/>
  <c r="M1431" i="4"/>
  <c r="O362" i="4"/>
  <c r="O338" i="4"/>
  <c r="J1453" i="4"/>
  <c r="J999" i="4"/>
  <c r="J831" i="4"/>
  <c r="J745" i="4"/>
  <c r="J722" i="4"/>
  <c r="J626" i="4"/>
  <c r="J602" i="4"/>
  <c r="J495" i="4"/>
  <c r="J434" i="4"/>
  <c r="L1477" i="4"/>
  <c r="M819" i="4"/>
  <c r="M687" i="4"/>
  <c r="M614" i="4"/>
  <c r="N879" i="4"/>
  <c r="N674" i="4"/>
  <c r="N530" i="4"/>
  <c r="N423" i="4"/>
  <c r="N387" i="4"/>
  <c r="N326" i="4"/>
  <c r="O745" i="4"/>
  <c r="P1347" i="4"/>
  <c r="P1227" i="4"/>
  <c r="P889" i="4"/>
  <c r="P483" i="4"/>
  <c r="N1527" i="4"/>
  <c r="J1527" i="4"/>
  <c r="N1419" i="4"/>
  <c r="J1419" i="4"/>
  <c r="M1419" i="4"/>
  <c r="J1359" i="4"/>
  <c r="M1359" i="4"/>
  <c r="M1287" i="4"/>
  <c r="P1287" i="4"/>
  <c r="N1287" i="4"/>
  <c r="J1287" i="4"/>
  <c r="O1251" i="4"/>
  <c r="M1251" i="4"/>
  <c r="J1251" i="4"/>
  <c r="N1251" i="4"/>
  <c r="N1203" i="4"/>
  <c r="M1203" i="4"/>
  <c r="O1203" i="4"/>
  <c r="O1131" i="4"/>
  <c r="N1131" i="4"/>
  <c r="L1071" i="4"/>
  <c r="P1071" i="4"/>
  <c r="N1071" i="4"/>
  <c r="O927" i="4"/>
  <c r="N927" i="4"/>
  <c r="M927" i="4"/>
  <c r="N855" i="4"/>
  <c r="O855" i="4"/>
  <c r="N771" i="4"/>
  <c r="M771" i="4"/>
  <c r="J771" i="4"/>
  <c r="O771" i="4"/>
  <c r="O711" i="4"/>
  <c r="J711" i="4"/>
  <c r="L711" i="4"/>
  <c r="O627" i="4"/>
  <c r="N627" i="4"/>
  <c r="M627" i="4"/>
  <c r="J627" i="4"/>
  <c r="L627" i="4"/>
  <c r="L555" i="4"/>
  <c r="J555" i="4"/>
  <c r="M471" i="4"/>
  <c r="N471" i="4"/>
  <c r="L471" i="4"/>
  <c r="P471" i="4"/>
  <c r="O471" i="4"/>
  <c r="J411" i="4"/>
  <c r="L411" i="4"/>
  <c r="P411" i="4"/>
  <c r="M411" i="4"/>
  <c r="N411" i="4"/>
  <c r="O411" i="4"/>
  <c r="N363" i="4"/>
  <c r="J363" i="4"/>
  <c r="P363" i="4"/>
  <c r="M363" i="4"/>
  <c r="L243" i="4"/>
  <c r="P243" i="4"/>
  <c r="J243" i="4"/>
  <c r="M1239" i="4"/>
  <c r="M903" i="4"/>
  <c r="M519" i="4"/>
  <c r="P1419" i="4"/>
  <c r="J734" i="4"/>
  <c r="M734" i="4"/>
  <c r="O518" i="4"/>
  <c r="L518" i="4"/>
  <c r="P518" i="4"/>
  <c r="J327" i="4"/>
  <c r="O494" i="4"/>
  <c r="M1465" i="4"/>
  <c r="J1465" i="4"/>
  <c r="L1465" i="4"/>
  <c r="M1417" i="4"/>
  <c r="J1417" i="4"/>
  <c r="O1381" i="4"/>
  <c r="L1381" i="4"/>
  <c r="L1345" i="4"/>
  <c r="J1345" i="4"/>
  <c r="J1105" i="4"/>
  <c r="L1105" i="4"/>
  <c r="L1009" i="4"/>
  <c r="P1009" i="4"/>
  <c r="J1009" i="4"/>
  <c r="L913" i="4"/>
  <c r="J913" i="4"/>
  <c r="N913" i="4"/>
  <c r="O793" i="4"/>
  <c r="N793" i="4"/>
  <c r="L793" i="4"/>
  <c r="M793" i="4"/>
  <c r="P793" i="4"/>
  <c r="O757" i="4"/>
  <c r="N757" i="4"/>
  <c r="J757" i="4"/>
  <c r="L757" i="4"/>
  <c r="L638" i="4"/>
  <c r="N746" i="4"/>
  <c r="N555" i="4"/>
  <c r="L663" i="4"/>
  <c r="M710" i="4"/>
  <c r="N554" i="4"/>
  <c r="J1491" i="4"/>
  <c r="J1273" i="4"/>
  <c r="J891" i="4"/>
  <c r="J723" i="4"/>
  <c r="L1417" i="4"/>
  <c r="L578" i="4"/>
  <c r="L542" i="4"/>
  <c r="M615" i="4"/>
  <c r="N626" i="4"/>
  <c r="O697" i="4"/>
  <c r="J1203" i="4"/>
  <c r="J1047" i="4"/>
  <c r="J997" i="4"/>
  <c r="J855" i="4"/>
  <c r="J769" i="4"/>
  <c r="J721" i="4"/>
  <c r="J650" i="4"/>
  <c r="J519" i="4"/>
  <c r="J494" i="4"/>
  <c r="J471" i="4"/>
  <c r="L603" i="4"/>
  <c r="L410" i="4"/>
  <c r="L207" i="4"/>
  <c r="M1249" i="4"/>
  <c r="M1179" i="4"/>
  <c r="M867" i="4"/>
  <c r="O1383" i="4"/>
  <c r="O387" i="4"/>
  <c r="P1033" i="4"/>
  <c r="P554" i="4"/>
  <c r="L135" i="4"/>
  <c r="P135" i="4"/>
  <c r="N135" i="4"/>
  <c r="J135" i="4"/>
  <c r="P123" i="4"/>
  <c r="O123" i="4"/>
  <c r="L123" i="4"/>
  <c r="N123" i="4"/>
  <c r="L111" i="4"/>
  <c r="P111" i="4"/>
  <c r="O111" i="4"/>
  <c r="J111" i="4"/>
  <c r="P87" i="4"/>
  <c r="L87" i="4"/>
  <c r="J87" i="4"/>
  <c r="L75" i="4"/>
  <c r="P75" i="4"/>
  <c r="O63" i="4"/>
  <c r="N63" i="4"/>
  <c r="M51" i="4"/>
  <c r="P51" i="4"/>
  <c r="O51" i="4"/>
  <c r="N51" i="4"/>
  <c r="P39" i="4"/>
  <c r="L39" i="4"/>
  <c r="N39" i="4"/>
  <c r="N27" i="4"/>
  <c r="J27" i="4"/>
  <c r="N15" i="4"/>
  <c r="L15" i="4"/>
  <c r="J15" i="4"/>
  <c r="M194" i="4"/>
  <c r="L194" i="4"/>
  <c r="P194" i="4"/>
  <c r="N194" i="4"/>
  <c r="O182" i="4"/>
  <c r="L182" i="4"/>
  <c r="N661" i="4"/>
  <c r="M661" i="4"/>
  <c r="J661" i="4"/>
  <c r="P625" i="4"/>
  <c r="M625" i="4"/>
  <c r="L625" i="4"/>
  <c r="J625" i="4"/>
  <c r="O613" i="4"/>
  <c r="M613" i="4"/>
  <c r="N577" i="4"/>
  <c r="M577" i="4"/>
  <c r="P565" i="4"/>
  <c r="O565" i="4"/>
  <c r="M553" i="4"/>
  <c r="J553" i="4"/>
  <c r="P553" i="4"/>
  <c r="M541" i="4"/>
  <c r="L541" i="4"/>
  <c r="P529" i="4"/>
  <c r="O529" i="4"/>
  <c r="N517" i="4"/>
  <c r="J517" i="4"/>
  <c r="O517" i="4"/>
  <c r="L517" i="4"/>
  <c r="M517" i="4"/>
  <c r="N493" i="4"/>
  <c r="O493" i="4"/>
  <c r="L493" i="4"/>
  <c r="N1440" i="4"/>
  <c r="L1440" i="4"/>
  <c r="M1392" i="4"/>
  <c r="L1392" i="4"/>
  <c r="J1392" i="4"/>
  <c r="O1380" i="4"/>
  <c r="M1380" i="4"/>
  <c r="N1344" i="4"/>
  <c r="M1344" i="4"/>
  <c r="N1332" i="4"/>
  <c r="L1332" i="4"/>
  <c r="J1332" i="4"/>
  <c r="M1415" i="4"/>
  <c r="N1415" i="4"/>
  <c r="J1355" i="4"/>
  <c r="P1355" i="4"/>
  <c r="O1307" i="4"/>
  <c r="J1307" i="4"/>
  <c r="P147" i="4"/>
  <c r="L1464" i="4"/>
  <c r="M673" i="4"/>
  <c r="N147" i="4"/>
  <c r="J1476" i="4"/>
  <c r="N111" i="4"/>
  <c r="P99" i="4"/>
  <c r="J1470" i="4"/>
  <c r="J505" i="4"/>
  <c r="J63" i="4"/>
  <c r="L1278" i="4"/>
  <c r="L147" i="4"/>
  <c r="M182" i="4"/>
  <c r="N1296" i="4"/>
  <c r="P517" i="4"/>
  <c r="P182" i="4"/>
  <c r="L1290" i="4"/>
  <c r="J1290" i="4"/>
  <c r="N1254" i="4"/>
  <c r="M1254" i="4"/>
  <c r="L1518" i="4"/>
  <c r="P661" i="4"/>
  <c r="M1446" i="4"/>
  <c r="O1446" i="4"/>
  <c r="L1319" i="4"/>
  <c r="L63" i="4"/>
  <c r="J637" i="4"/>
  <c r="J1440" i="4"/>
  <c r="J613" i="4"/>
  <c r="J75" i="4"/>
  <c r="L51" i="4"/>
  <c r="N1355" i="4"/>
  <c r="O147" i="4"/>
  <c r="J1368" i="4"/>
  <c r="L1377" i="4"/>
  <c r="J1331" i="4"/>
  <c r="J673" i="4"/>
  <c r="L1446" i="4"/>
  <c r="L673" i="4"/>
  <c r="M565" i="4"/>
  <c r="N182" i="4"/>
  <c r="O445" i="4"/>
  <c r="J445" i="4"/>
  <c r="P421" i="4"/>
  <c r="L421" i="4"/>
  <c r="J409" i="4"/>
  <c r="L409" i="4"/>
  <c r="P385" i="4"/>
  <c r="N385" i="4"/>
  <c r="P1248" i="4"/>
  <c r="N1248" i="4"/>
  <c r="M1248" i="4"/>
  <c r="P1236" i="4"/>
  <c r="O1236" i="4"/>
  <c r="O1224" i="4"/>
  <c r="M1224" i="4"/>
  <c r="M1200" i="4"/>
  <c r="L1200" i="4"/>
  <c r="P1200" i="4"/>
  <c r="P1188" i="4"/>
  <c r="J1188" i="4"/>
  <c r="O1164" i="4"/>
  <c r="M1164" i="4"/>
  <c r="O1128" i="4"/>
  <c r="M1128" i="4"/>
  <c r="J1247" i="4"/>
  <c r="O1247" i="4"/>
  <c r="P776" i="4"/>
  <c r="O164" i="4"/>
  <c r="L164" i="4"/>
  <c r="O812" i="4"/>
  <c r="P812" i="4"/>
  <c r="O488" i="4"/>
  <c r="L488" i="4"/>
  <c r="O368" i="4"/>
  <c r="L368" i="4"/>
  <c r="P308" i="4"/>
  <c r="M308" i="4"/>
  <c r="P284" i="4"/>
  <c r="N284" i="4"/>
  <c r="J284" i="4"/>
  <c r="N248" i="4"/>
  <c r="O248" i="4"/>
  <c r="O236" i="4"/>
  <c r="N236" i="4"/>
  <c r="P224" i="4"/>
  <c r="N224" i="4"/>
  <c r="P212" i="4"/>
  <c r="M212" i="4"/>
  <c r="J848" i="4"/>
  <c r="J812" i="4"/>
  <c r="J488" i="4"/>
  <c r="J224" i="4"/>
  <c r="J164" i="4"/>
  <c r="L445" i="4"/>
  <c r="L380" i="4"/>
  <c r="L236" i="4"/>
  <c r="M1212" i="4"/>
  <c r="M1104" i="4"/>
  <c r="M848" i="4"/>
  <c r="M788" i="4"/>
  <c r="M457" i="4"/>
  <c r="M344" i="4"/>
  <c r="N1235" i="4"/>
  <c r="N932" i="4"/>
  <c r="N812" i="4"/>
  <c r="N122" i="4"/>
  <c r="O433" i="4"/>
  <c r="O380" i="4"/>
  <c r="O146" i="4"/>
  <c r="L1388" i="4"/>
  <c r="P1259" i="4"/>
  <c r="P409" i="4"/>
  <c r="P134" i="4"/>
  <c r="M812" i="4"/>
  <c r="N560" i="4"/>
  <c r="J1200" i="4"/>
  <c r="J1076" i="4"/>
  <c r="J788" i="4"/>
  <c r="J560" i="4"/>
  <c r="J296" i="4"/>
  <c r="L1212" i="4"/>
  <c r="L248" i="4"/>
  <c r="L134" i="4"/>
  <c r="M481" i="4"/>
  <c r="N1224" i="4"/>
  <c r="N764" i="4"/>
  <c r="N433" i="4"/>
  <c r="N212" i="4"/>
  <c r="N176" i="4"/>
  <c r="O224" i="4"/>
  <c r="O170" i="4"/>
  <c r="P170" i="4"/>
  <c r="O62" i="4"/>
  <c r="L62" i="4"/>
  <c r="P38" i="4"/>
  <c r="L38" i="4"/>
  <c r="N1146" i="4"/>
  <c r="P1115" i="4"/>
  <c r="J152" i="4"/>
  <c r="N104" i="4"/>
  <c r="N92" i="4"/>
  <c r="N80" i="4"/>
  <c r="N68" i="4"/>
  <c r="J1391" i="4"/>
  <c r="L1523" i="4"/>
  <c r="L1487" i="4"/>
  <c r="M1343" i="4"/>
  <c r="P1523" i="4"/>
  <c r="P1451" i="4"/>
  <c r="L1451" i="4"/>
  <c r="L1401" i="4"/>
  <c r="M1401" i="4"/>
  <c r="J1523" i="4"/>
  <c r="J1499" i="4"/>
  <c r="J1415" i="4"/>
  <c r="J1343" i="4"/>
  <c r="J1283" i="4"/>
  <c r="J1259" i="4"/>
  <c r="J1235" i="4"/>
  <c r="J1127" i="4"/>
  <c r="J1104" i="4"/>
  <c r="J839" i="4"/>
  <c r="J803" i="4"/>
  <c r="L1307" i="4"/>
  <c r="L1272" i="4"/>
  <c r="L1163" i="4"/>
  <c r="L1127" i="4"/>
  <c r="L659" i="4"/>
  <c r="M1092" i="4"/>
  <c r="M1056" i="4"/>
  <c r="M947" i="4"/>
  <c r="M851" i="4"/>
  <c r="N1295" i="4"/>
  <c r="N1212" i="4"/>
  <c r="O1524" i="4"/>
  <c r="O1188" i="4"/>
  <c r="O720" i="4"/>
  <c r="P1164" i="4"/>
  <c r="P971" i="4"/>
  <c r="L1475" i="4"/>
  <c r="M1536" i="4"/>
  <c r="O1283" i="4"/>
  <c r="P1254" i="4"/>
  <c r="L1254" i="4"/>
  <c r="J584" i="4"/>
  <c r="M584" i="4"/>
  <c r="J1475" i="4"/>
  <c r="J1187" i="4"/>
  <c r="J1079" i="4"/>
  <c r="L1428" i="4"/>
  <c r="L1380" i="4"/>
  <c r="M1332" i="4"/>
  <c r="N1499" i="4"/>
  <c r="L1511" i="4"/>
  <c r="M1079" i="4"/>
  <c r="M971" i="4"/>
  <c r="O1055" i="4"/>
  <c r="P947" i="4"/>
  <c r="J1239" i="4"/>
  <c r="N1239" i="4"/>
  <c r="O987" i="4"/>
  <c r="N987" i="4"/>
  <c r="N951" i="4"/>
  <c r="M951" i="4"/>
  <c r="O557" i="4"/>
  <c r="N557" i="4"/>
  <c r="M259" i="4"/>
  <c r="J259" i="4"/>
  <c r="J1451" i="4"/>
  <c r="J1511" i="4"/>
  <c r="M1464" i="4"/>
  <c r="N1380" i="4"/>
  <c r="P1067" i="4"/>
  <c r="P887" i="4"/>
  <c r="P839" i="4"/>
  <c r="P779" i="4"/>
  <c r="P1332" i="4"/>
  <c r="O1332" i="4"/>
  <c r="N1272" i="4"/>
  <c r="M1272" i="4"/>
  <c r="P1176" i="4"/>
  <c r="O1176" i="4"/>
  <c r="P1068" i="4"/>
  <c r="O1068" i="4"/>
  <c r="P984" i="4"/>
  <c r="O984" i="4"/>
  <c r="P888" i="4"/>
  <c r="N888" i="4"/>
  <c r="P1235" i="4"/>
  <c r="M1235" i="4"/>
  <c r="P1223" i="4"/>
  <c r="O1223" i="4"/>
  <c r="P1151" i="4"/>
  <c r="L1151" i="4"/>
  <c r="P983" i="4"/>
  <c r="M983" i="4"/>
  <c r="N756" i="4"/>
  <c r="M756" i="4"/>
  <c r="N732" i="4"/>
  <c r="M732" i="4"/>
  <c r="O589" i="4"/>
  <c r="L589" i="4"/>
  <c r="N565" i="4"/>
  <c r="J565" i="4"/>
  <c r="L1343" i="4"/>
  <c r="P875" i="4"/>
  <c r="M1532" i="4"/>
  <c r="N1532" i="4"/>
  <c r="P1532" i="4"/>
  <c r="L1532" i="4"/>
  <c r="P1520" i="4"/>
  <c r="M1520" i="4"/>
  <c r="L1520" i="4"/>
  <c r="N1520" i="4"/>
  <c r="O1520" i="4"/>
  <c r="J1520" i="4"/>
  <c r="O1508" i="4"/>
  <c r="P1508" i="4"/>
  <c r="N1508" i="4"/>
  <c r="L1508" i="4"/>
  <c r="M1496" i="4"/>
  <c r="L1496" i="4"/>
  <c r="N1496" i="4"/>
  <c r="P1496" i="4"/>
  <c r="N1484" i="4"/>
  <c r="O1484" i="4"/>
  <c r="L1484" i="4"/>
  <c r="M1472" i="4"/>
  <c r="P1472" i="4"/>
  <c r="L1472" i="4"/>
  <c r="O1472" i="4"/>
  <c r="J1472" i="4"/>
  <c r="L1460" i="4"/>
  <c r="P1460" i="4"/>
  <c r="O1460" i="4"/>
  <c r="N1460" i="4"/>
  <c r="P1448" i="4"/>
  <c r="N1448" i="4"/>
  <c r="L1436" i="4"/>
  <c r="M1436" i="4"/>
  <c r="O1436" i="4"/>
  <c r="P1436" i="4"/>
  <c r="N1436" i="4"/>
  <c r="M1424" i="4"/>
  <c r="N1424" i="4"/>
  <c r="O1424" i="4"/>
  <c r="L1424" i="4"/>
  <c r="P1424" i="4"/>
  <c r="O1412" i="4"/>
  <c r="L1412" i="4"/>
  <c r="N1412" i="4"/>
  <c r="M1412" i="4"/>
  <c r="J1400" i="4"/>
  <c r="N1400" i="4"/>
  <c r="P1400" i="4"/>
  <c r="M1400" i="4"/>
  <c r="N1388" i="4"/>
  <c r="P1388" i="4"/>
  <c r="O1388" i="4"/>
  <c r="M1388" i="4"/>
  <c r="O1376" i="4"/>
  <c r="M1376" i="4"/>
  <c r="P1376" i="4"/>
  <c r="N1376" i="4"/>
  <c r="P1364" i="4"/>
  <c r="N1364" i="4"/>
  <c r="O1352" i="4"/>
  <c r="M1352" i="4"/>
  <c r="P1352" i="4"/>
  <c r="N1352" i="4"/>
  <c r="L1352" i="4"/>
  <c r="L1340" i="4"/>
  <c r="N1340" i="4"/>
  <c r="P1340" i="4"/>
  <c r="M1340" i="4"/>
  <c r="O1340" i="4"/>
  <c r="O1328" i="4"/>
  <c r="P1328" i="4"/>
  <c r="N1328" i="4"/>
  <c r="M1328" i="4"/>
  <c r="L1328" i="4"/>
  <c r="L1316" i="4"/>
  <c r="P1316" i="4"/>
  <c r="N1316" i="4"/>
  <c r="M1316" i="4"/>
  <c r="P1304" i="4"/>
  <c r="O1304" i="4"/>
  <c r="M1304" i="4"/>
  <c r="L1304" i="4"/>
  <c r="N1292" i="4"/>
  <c r="P1292" i="4"/>
  <c r="M1292" i="4"/>
  <c r="O1292" i="4"/>
  <c r="P1280" i="4"/>
  <c r="O1280" i="4"/>
  <c r="L1280" i="4"/>
  <c r="O1268" i="4"/>
  <c r="N1268" i="4"/>
  <c r="P1268" i="4"/>
  <c r="M1268" i="4"/>
  <c r="P1256" i="4"/>
  <c r="J1256" i="4"/>
  <c r="O1256" i="4"/>
  <c r="M1256" i="4"/>
  <c r="L1256" i="4"/>
  <c r="O1244" i="4"/>
  <c r="L1244" i="4"/>
  <c r="M1244" i="4"/>
  <c r="N1244" i="4"/>
  <c r="N1232" i="4"/>
  <c r="P1232" i="4"/>
  <c r="O1232" i="4"/>
  <c r="N1220" i="4"/>
  <c r="O1220" i="4"/>
  <c r="P1220" i="4"/>
  <c r="L1220" i="4"/>
  <c r="M1220" i="4"/>
  <c r="O1208" i="4"/>
  <c r="N1208" i="4"/>
  <c r="P1208" i="4"/>
  <c r="J1208" i="4"/>
  <c r="P1196" i="4"/>
  <c r="N1196" i="4"/>
  <c r="O1196" i="4"/>
  <c r="L1196" i="4"/>
  <c r="J1196" i="4"/>
  <c r="L1184" i="4"/>
  <c r="P1184" i="4"/>
  <c r="N1184" i="4"/>
  <c r="O1184" i="4"/>
  <c r="N1172" i="4"/>
  <c r="P1172" i="4"/>
  <c r="L1172" i="4"/>
  <c r="O1172" i="4"/>
  <c r="M1172" i="4"/>
  <c r="P1160" i="4"/>
  <c r="N1160" i="4"/>
  <c r="O1160" i="4"/>
  <c r="M1160" i="4"/>
  <c r="J1148" i="4"/>
  <c r="M1148" i="4"/>
  <c r="P1148" i="4"/>
  <c r="L1148" i="4"/>
  <c r="O1136" i="4"/>
  <c r="M1136" i="4"/>
  <c r="P1136" i="4"/>
  <c r="N1136" i="4"/>
  <c r="J1136" i="4"/>
  <c r="N1124" i="4"/>
  <c r="P1124" i="4"/>
  <c r="O1124" i="4"/>
  <c r="L1124" i="4"/>
  <c r="P1112" i="4"/>
  <c r="M1112" i="4"/>
  <c r="N1112" i="4"/>
  <c r="J1112" i="4"/>
  <c r="O1112" i="4"/>
  <c r="P1100" i="4"/>
  <c r="J1100" i="4"/>
  <c r="O1100" i="4"/>
  <c r="L1100" i="4"/>
  <c r="N1100" i="4"/>
  <c r="P1088" i="4"/>
  <c r="O1088" i="4"/>
  <c r="L1088" i="4"/>
  <c r="M1088" i="4"/>
  <c r="N1076" i="4"/>
  <c r="M1076" i="4"/>
  <c r="P1076" i="4"/>
  <c r="O1076" i="4"/>
  <c r="O1064" i="4"/>
  <c r="N1064" i="4"/>
  <c r="P1064" i="4"/>
  <c r="M1064" i="4"/>
  <c r="J1064" i="4"/>
  <c r="L1064" i="4"/>
  <c r="P1052" i="4"/>
  <c r="L1052" i="4"/>
  <c r="N1052" i="4"/>
  <c r="O1052" i="4"/>
  <c r="M1052" i="4"/>
  <c r="J1052" i="4"/>
  <c r="P1040" i="4"/>
  <c r="O1040" i="4"/>
  <c r="L1040" i="4"/>
  <c r="M1040" i="4"/>
  <c r="N1040" i="4"/>
  <c r="P1028" i="4"/>
  <c r="N1028" i="4"/>
  <c r="M1028" i="4"/>
  <c r="O1028" i="4"/>
  <c r="P1016" i="4"/>
  <c r="O1016" i="4"/>
  <c r="J1016" i="4"/>
  <c r="L1016" i="4"/>
  <c r="N1016" i="4"/>
  <c r="P1004" i="4"/>
  <c r="L1004" i="4"/>
  <c r="N1004" i="4"/>
  <c r="O1004" i="4"/>
  <c r="O478" i="4"/>
  <c r="N478" i="4"/>
  <c r="P478" i="4"/>
  <c r="L478" i="4"/>
  <c r="J478" i="4"/>
  <c r="P466" i="4"/>
  <c r="M466" i="4"/>
  <c r="O466" i="4"/>
  <c r="J466" i="4"/>
  <c r="L466" i="4"/>
  <c r="P454" i="4"/>
  <c r="N454" i="4"/>
  <c r="L454" i="4"/>
  <c r="O454" i="4"/>
  <c r="O442" i="4"/>
  <c r="P442" i="4"/>
  <c r="M442" i="4"/>
  <c r="N442" i="4"/>
  <c r="L442" i="4"/>
  <c r="O430" i="4"/>
  <c r="J430" i="4"/>
  <c r="M430" i="4"/>
  <c r="N430" i="4"/>
  <c r="O418" i="4"/>
  <c r="P418" i="4"/>
  <c r="N418" i="4"/>
  <c r="M418" i="4"/>
  <c r="L418" i="4"/>
  <c r="J418" i="4"/>
  <c r="P406" i="4"/>
  <c r="O406" i="4"/>
  <c r="M406" i="4"/>
  <c r="J406" i="4"/>
  <c r="L406" i="4"/>
  <c r="N406" i="4"/>
  <c r="P394" i="4"/>
  <c r="N394" i="4"/>
  <c r="L394" i="4"/>
  <c r="O394" i="4"/>
  <c r="O383" i="4"/>
  <c r="M383" i="4"/>
  <c r="N383" i="4"/>
  <c r="P371" i="4"/>
  <c r="O371" i="4"/>
  <c r="N371" i="4"/>
  <c r="M371" i="4"/>
  <c r="P359" i="4"/>
  <c r="O359" i="4"/>
  <c r="M359" i="4"/>
  <c r="L359" i="4"/>
  <c r="N359" i="4"/>
  <c r="P1123" i="4"/>
  <c r="L1123" i="4"/>
  <c r="P1509" i="4"/>
  <c r="J1509" i="4"/>
  <c r="N1509" i="4"/>
  <c r="M1509" i="4"/>
  <c r="O1509" i="4"/>
  <c r="L1509" i="4"/>
  <c r="L1437" i="4"/>
  <c r="P1437" i="4"/>
  <c r="N1437" i="4"/>
  <c r="M1437" i="4"/>
  <c r="O1437" i="4"/>
  <c r="P1353" i="4"/>
  <c r="M1353" i="4"/>
  <c r="N1353" i="4"/>
  <c r="O1353" i="4"/>
  <c r="L1353" i="4"/>
  <c r="P1269" i="4"/>
  <c r="O1269" i="4"/>
  <c r="N1269" i="4"/>
  <c r="M1269" i="4"/>
  <c r="P1197" i="4"/>
  <c r="L1197" i="4"/>
  <c r="O1197" i="4"/>
  <c r="M1197" i="4"/>
  <c r="N1197" i="4"/>
  <c r="J1197" i="4"/>
  <c r="P1101" i="4"/>
  <c r="O1101" i="4"/>
  <c r="M1101" i="4"/>
  <c r="N1101" i="4"/>
  <c r="J1101" i="4"/>
  <c r="P1029" i="4"/>
  <c r="O1029" i="4"/>
  <c r="M1029" i="4"/>
  <c r="N1029" i="4"/>
  <c r="L1029" i="4"/>
  <c r="N957" i="4"/>
  <c r="M957" i="4"/>
  <c r="J957" i="4"/>
  <c r="N885" i="4"/>
  <c r="P885" i="4"/>
  <c r="M885" i="4"/>
  <c r="O801" i="4"/>
  <c r="N801" i="4"/>
  <c r="P801" i="4"/>
  <c r="M801" i="4"/>
  <c r="L801" i="4"/>
  <c r="J801" i="4"/>
  <c r="O718" i="4"/>
  <c r="N718" i="4"/>
  <c r="L718" i="4"/>
  <c r="P718" i="4"/>
  <c r="J718" i="4"/>
  <c r="O671" i="4"/>
  <c r="P671" i="4"/>
  <c r="N671" i="4"/>
  <c r="M671" i="4"/>
  <c r="L671" i="4"/>
  <c r="P587" i="4"/>
  <c r="M587" i="4"/>
  <c r="L587" i="4"/>
  <c r="O587" i="4"/>
  <c r="N539" i="4"/>
  <c r="M539" i="4"/>
  <c r="J539" i="4"/>
  <c r="L539" i="4"/>
  <c r="N468" i="4"/>
  <c r="P468" i="4"/>
  <c r="O468" i="4"/>
  <c r="M468" i="4"/>
  <c r="N420" i="4"/>
  <c r="O420" i="4"/>
  <c r="P420" i="4"/>
  <c r="M420" i="4"/>
  <c r="J420" i="4"/>
  <c r="P325" i="4"/>
  <c r="N325" i="4"/>
  <c r="O325" i="4"/>
  <c r="M325" i="4"/>
  <c r="O301" i="4"/>
  <c r="M301" i="4"/>
  <c r="L301" i="4"/>
  <c r="P301" i="4"/>
  <c r="P277" i="4"/>
  <c r="N277" i="4"/>
  <c r="O277" i="4"/>
  <c r="J277" i="4"/>
  <c r="M277" i="4"/>
  <c r="O241" i="4"/>
  <c r="N241" i="4"/>
  <c r="P241" i="4"/>
  <c r="M241" i="4"/>
  <c r="L241" i="4"/>
  <c r="J241" i="4"/>
  <c r="O217" i="4"/>
  <c r="L217" i="4"/>
  <c r="P217" i="4"/>
  <c r="J217" i="4"/>
  <c r="M217" i="4"/>
  <c r="J1149" i="4"/>
  <c r="N1507" i="4"/>
  <c r="P1507" i="4"/>
  <c r="O1507" i="4"/>
  <c r="L1507" i="4"/>
  <c r="M1459" i="4"/>
  <c r="P1459" i="4"/>
  <c r="O1459" i="4"/>
  <c r="N1459" i="4"/>
  <c r="L1459" i="4"/>
  <c r="L1399" i="4"/>
  <c r="O1399" i="4"/>
  <c r="P1399" i="4"/>
  <c r="M1399" i="4"/>
  <c r="N1399" i="4"/>
  <c r="P1315" i="4"/>
  <c r="N1315" i="4"/>
  <c r="N1279" i="4"/>
  <c r="O1279" i="4"/>
  <c r="P1279" i="4"/>
  <c r="P1219" i="4"/>
  <c r="O1219" i="4"/>
  <c r="M1219" i="4"/>
  <c r="N1219" i="4"/>
  <c r="L1219" i="4"/>
  <c r="L1159" i="4"/>
  <c r="O1159" i="4"/>
  <c r="M1159" i="4"/>
  <c r="P1159" i="4"/>
  <c r="N1159" i="4"/>
  <c r="M1099" i="4"/>
  <c r="O1099" i="4"/>
  <c r="J1099" i="4"/>
  <c r="P1063" i="4"/>
  <c r="L1063" i="4"/>
  <c r="M1063" i="4"/>
  <c r="O1063" i="4"/>
  <c r="O1027" i="4"/>
  <c r="J1027" i="4"/>
  <c r="N1027" i="4"/>
  <c r="P1027" i="4"/>
  <c r="M979" i="4"/>
  <c r="P979" i="4"/>
  <c r="N979" i="4"/>
  <c r="O979" i="4"/>
  <c r="O931" i="4"/>
  <c r="P931" i="4"/>
  <c r="L931" i="4"/>
  <c r="P907" i="4"/>
  <c r="O907" i="4"/>
  <c r="L907" i="4"/>
  <c r="N907" i="4"/>
  <c r="M907" i="4"/>
  <c r="L859" i="4"/>
  <c r="M859" i="4"/>
  <c r="N859" i="4"/>
  <c r="J859" i="4"/>
  <c r="P811" i="4"/>
  <c r="N811" i="4"/>
  <c r="L811" i="4"/>
  <c r="O811" i="4"/>
  <c r="M811" i="4"/>
  <c r="P763" i="4"/>
  <c r="O763" i="4"/>
  <c r="M763" i="4"/>
  <c r="N763" i="4"/>
  <c r="J763" i="4"/>
  <c r="N740" i="4"/>
  <c r="J740" i="4"/>
  <c r="M740" i="4"/>
  <c r="L740" i="4"/>
  <c r="P740" i="4"/>
  <c r="O740" i="4"/>
  <c r="P704" i="4"/>
  <c r="O704" i="4"/>
  <c r="N704" i="4"/>
  <c r="L704" i="4"/>
  <c r="P657" i="4"/>
  <c r="L657" i="4"/>
  <c r="N657" i="4"/>
  <c r="O657" i="4"/>
  <c r="M657" i="4"/>
  <c r="O645" i="4"/>
  <c r="N645" i="4"/>
  <c r="M645" i="4"/>
  <c r="P645" i="4"/>
  <c r="N597" i="4"/>
  <c r="P597" i="4"/>
  <c r="J597" i="4"/>
  <c r="P585" i="4"/>
  <c r="O585" i="4"/>
  <c r="O573" i="4"/>
  <c r="P573" i="4"/>
  <c r="M573" i="4"/>
  <c r="N573" i="4"/>
  <c r="L573" i="4"/>
  <c r="M561" i="4"/>
  <c r="N561" i="4"/>
  <c r="P561" i="4"/>
  <c r="O561" i="4"/>
  <c r="N549" i="4"/>
  <c r="P549" i="4"/>
  <c r="L549" i="4"/>
  <c r="J549" i="4"/>
  <c r="M549" i="4"/>
  <c r="P501" i="4"/>
  <c r="M501" i="4"/>
  <c r="O501" i="4"/>
  <c r="N501" i="4"/>
  <c r="L501" i="4"/>
  <c r="J657" i="4"/>
  <c r="N681" i="4"/>
  <c r="N587" i="4"/>
  <c r="N217" i="4"/>
  <c r="O1530" i="4"/>
  <c r="M1530" i="4"/>
  <c r="L1530" i="4"/>
  <c r="N1506" i="4"/>
  <c r="O1506" i="4"/>
  <c r="L1506" i="4"/>
  <c r="P1506" i="4"/>
  <c r="L1482" i="4"/>
  <c r="N1482" i="4"/>
  <c r="P1482" i="4"/>
  <c r="L1458" i="4"/>
  <c r="P1458" i="4"/>
  <c r="O1458" i="4"/>
  <c r="N1458" i="4"/>
  <c r="M1434" i="4"/>
  <c r="P1434" i="4"/>
  <c r="O1434" i="4"/>
  <c r="N1434" i="4"/>
  <c r="L1434" i="4"/>
  <c r="P1398" i="4"/>
  <c r="L1398" i="4"/>
  <c r="M1374" i="4"/>
  <c r="P1374" i="4"/>
  <c r="L1374" i="4"/>
  <c r="N1374" i="4"/>
  <c r="O1374" i="4"/>
  <c r="O1350" i="4"/>
  <c r="L1350" i="4"/>
  <c r="M1350" i="4"/>
  <c r="J1350" i="4"/>
  <c r="N1314" i="4"/>
  <c r="P1314" i="4"/>
  <c r="L1314" i="4"/>
  <c r="O1290" i="4"/>
  <c r="N1290" i="4"/>
  <c r="M1290" i="4"/>
  <c r="P1290" i="4"/>
  <c r="P1218" i="4"/>
  <c r="L1218" i="4"/>
  <c r="N1218" i="4"/>
  <c r="M1218" i="4"/>
  <c r="M1194" i="4"/>
  <c r="N1194" i="4"/>
  <c r="L1194" i="4"/>
  <c r="M1170" i="4"/>
  <c r="P1170" i="4"/>
  <c r="L1170" i="4"/>
  <c r="O1170" i="4"/>
  <c r="N1170" i="4"/>
  <c r="P1146" i="4"/>
  <c r="L1146" i="4"/>
  <c r="P1122" i="4"/>
  <c r="L1122" i="4"/>
  <c r="N1122" i="4"/>
  <c r="P1098" i="4"/>
  <c r="N1098" i="4"/>
  <c r="O1098" i="4"/>
  <c r="O1074" i="4"/>
  <c r="P1074" i="4"/>
  <c r="M1074" i="4"/>
  <c r="N1074" i="4"/>
  <c r="P1050" i="4"/>
  <c r="M1050" i="4"/>
  <c r="O1050" i="4"/>
  <c r="N1050" i="4"/>
  <c r="M1026" i="4"/>
  <c r="O1026" i="4"/>
  <c r="L1026" i="4"/>
  <c r="N1026" i="4"/>
  <c r="P1026" i="4"/>
  <c r="M1002" i="4"/>
  <c r="L1002" i="4"/>
  <c r="N1002" i="4"/>
  <c r="P1002" i="4"/>
  <c r="J1002" i="4"/>
  <c r="O1002" i="4"/>
  <c r="P966" i="4"/>
  <c r="O966" i="4"/>
  <c r="J966" i="4"/>
  <c r="M966" i="4"/>
  <c r="N966" i="4"/>
  <c r="P942" i="4"/>
  <c r="L942" i="4"/>
  <c r="O942" i="4"/>
  <c r="M942" i="4"/>
  <c r="J942" i="4"/>
  <c r="M930" i="4"/>
  <c r="P930" i="4"/>
  <c r="O930" i="4"/>
  <c r="N930" i="4"/>
  <c r="L930" i="4"/>
  <c r="J930" i="4"/>
  <c r="O894" i="4"/>
  <c r="P894" i="4"/>
  <c r="J894" i="4"/>
  <c r="M894" i="4"/>
  <c r="L894" i="4"/>
  <c r="P870" i="4"/>
  <c r="L870" i="4"/>
  <c r="N870" i="4"/>
  <c r="M870" i="4"/>
  <c r="P846" i="4"/>
  <c r="L846" i="4"/>
  <c r="M846" i="4"/>
  <c r="O846" i="4"/>
  <c r="N846" i="4"/>
  <c r="P822" i="4"/>
  <c r="L822" i="4"/>
  <c r="O822" i="4"/>
  <c r="N822" i="4"/>
  <c r="P798" i="4"/>
  <c r="L798" i="4"/>
  <c r="J798" i="4"/>
  <c r="M798" i="4"/>
  <c r="P774" i="4"/>
  <c r="M774" i="4"/>
  <c r="L774" i="4"/>
  <c r="O774" i="4"/>
  <c r="J774" i="4"/>
  <c r="L762" i="4"/>
  <c r="P762" i="4"/>
  <c r="N762" i="4"/>
  <c r="O762" i="4"/>
  <c r="P739" i="4"/>
  <c r="L739" i="4"/>
  <c r="O739" i="4"/>
  <c r="N739" i="4"/>
  <c r="J727" i="4"/>
  <c r="O727" i="4"/>
  <c r="P727" i="4"/>
  <c r="M727" i="4"/>
  <c r="L727" i="4"/>
  <c r="P715" i="4"/>
  <c r="N715" i="4"/>
  <c r="M715" i="4"/>
  <c r="O715" i="4"/>
  <c r="J1507" i="4"/>
  <c r="J1398" i="4"/>
  <c r="J1194" i="4"/>
  <c r="J1087" i="4"/>
  <c r="J979" i="4"/>
  <c r="J671" i="4"/>
  <c r="J563" i="4"/>
  <c r="J501" i="4"/>
  <c r="J468" i="4"/>
  <c r="J361" i="4"/>
  <c r="L1400" i="4"/>
  <c r="L1243" i="4"/>
  <c r="L1101" i="4"/>
  <c r="L585" i="4"/>
  <c r="M1506" i="4"/>
  <c r="M1280" i="4"/>
  <c r="M1184" i="4"/>
  <c r="M1124" i="4"/>
  <c r="M1098" i="4"/>
  <c r="M1004" i="4"/>
  <c r="M834" i="4"/>
  <c r="M813" i="4"/>
  <c r="M762" i="4"/>
  <c r="M718" i="4"/>
  <c r="N1280" i="4"/>
  <c r="N585" i="4"/>
  <c r="O1364" i="4"/>
  <c r="O1314" i="4"/>
  <c r="O798" i="4"/>
  <c r="P1194" i="4"/>
  <c r="P957" i="4"/>
  <c r="P813" i="4"/>
  <c r="P1521" i="4"/>
  <c r="O1521" i="4"/>
  <c r="L1521" i="4"/>
  <c r="M1521" i="4"/>
  <c r="N1521" i="4"/>
  <c r="P1449" i="4"/>
  <c r="J1449" i="4"/>
  <c r="O1449" i="4"/>
  <c r="M1449" i="4"/>
  <c r="L1449" i="4"/>
  <c r="P1401" i="4"/>
  <c r="N1401" i="4"/>
  <c r="J1401" i="4"/>
  <c r="O1317" i="4"/>
  <c r="M1317" i="4"/>
  <c r="N1317" i="4"/>
  <c r="J1317" i="4"/>
  <c r="M1281" i="4"/>
  <c r="P1281" i="4"/>
  <c r="O1281" i="4"/>
  <c r="L1281" i="4"/>
  <c r="N1209" i="4"/>
  <c r="P1209" i="4"/>
  <c r="O1209" i="4"/>
  <c r="L1209" i="4"/>
  <c r="M1209" i="4"/>
  <c r="M1161" i="4"/>
  <c r="P1161" i="4"/>
  <c r="N1161" i="4"/>
  <c r="O1161" i="4"/>
  <c r="P1077" i="4"/>
  <c r="O1077" i="4"/>
  <c r="M1077" i="4"/>
  <c r="L1077" i="4"/>
  <c r="N1077" i="4"/>
  <c r="L1065" i="4"/>
  <c r="P1065" i="4"/>
  <c r="N1065" i="4"/>
  <c r="O1065" i="4"/>
  <c r="M1065" i="4"/>
  <c r="M981" i="4"/>
  <c r="L981" i="4"/>
  <c r="P981" i="4"/>
  <c r="O933" i="4"/>
  <c r="N933" i="4"/>
  <c r="M933" i="4"/>
  <c r="P933" i="4"/>
  <c r="P861" i="4"/>
  <c r="L861" i="4"/>
  <c r="O861" i="4"/>
  <c r="M861" i="4"/>
  <c r="N861" i="4"/>
  <c r="P789" i="4"/>
  <c r="L789" i="4"/>
  <c r="O789" i="4"/>
  <c r="M789" i="4"/>
  <c r="N789" i="4"/>
  <c r="N754" i="4"/>
  <c r="P754" i="4"/>
  <c r="L754" i="4"/>
  <c r="O754" i="4"/>
  <c r="M754" i="4"/>
  <c r="L695" i="4"/>
  <c r="P695" i="4"/>
  <c r="N695" i="4"/>
  <c r="M695" i="4"/>
  <c r="O695" i="4"/>
  <c r="J695" i="4"/>
  <c r="P659" i="4"/>
  <c r="N659" i="4"/>
  <c r="O659" i="4"/>
  <c r="P599" i="4"/>
  <c r="M599" i="4"/>
  <c r="N599" i="4"/>
  <c r="N551" i="4"/>
  <c r="M551" i="4"/>
  <c r="O551" i="4"/>
  <c r="P551" i="4"/>
  <c r="P491" i="4"/>
  <c r="O491" i="4"/>
  <c r="L491" i="4"/>
  <c r="N491" i="4"/>
  <c r="J491" i="4"/>
  <c r="M491" i="4"/>
  <c r="O444" i="4"/>
  <c r="L444" i="4"/>
  <c r="N444" i="4"/>
  <c r="P444" i="4"/>
  <c r="M444" i="4"/>
  <c r="J432" i="4"/>
  <c r="P432" i="4"/>
  <c r="O432" i="4"/>
  <c r="N432" i="4"/>
  <c r="M432" i="4"/>
  <c r="M349" i="4"/>
  <c r="J349" i="4"/>
  <c r="N349" i="4"/>
  <c r="O349" i="4"/>
  <c r="P349" i="4"/>
  <c r="P337" i="4"/>
  <c r="J337" i="4"/>
  <c r="L337" i="4"/>
  <c r="M337" i="4"/>
  <c r="N337" i="4"/>
  <c r="P313" i="4"/>
  <c r="L313" i="4"/>
  <c r="N313" i="4"/>
  <c r="M313" i="4"/>
  <c r="O313" i="4"/>
  <c r="O289" i="4"/>
  <c r="P289" i="4"/>
  <c r="N289" i="4"/>
  <c r="L289" i="4"/>
  <c r="P265" i="4"/>
  <c r="O265" i="4"/>
  <c r="J265" i="4"/>
  <c r="M265" i="4"/>
  <c r="N253" i="4"/>
  <c r="P253" i="4"/>
  <c r="O253" i="4"/>
  <c r="M253" i="4"/>
  <c r="J253" i="4"/>
  <c r="J229" i="4"/>
  <c r="L229" i="4"/>
  <c r="M229" i="4"/>
  <c r="P205" i="4"/>
  <c r="O205" i="4"/>
  <c r="N205" i="4"/>
  <c r="M205" i="4"/>
  <c r="J933" i="4"/>
  <c r="J205" i="4"/>
  <c r="L1161" i="4"/>
  <c r="O229" i="4"/>
  <c r="P229" i="4"/>
  <c r="J861" i="4"/>
  <c r="O1495" i="4"/>
  <c r="P1495" i="4"/>
  <c r="N1495" i="4"/>
  <c r="M1495" i="4"/>
  <c r="P1471" i="4"/>
  <c r="N1471" i="4"/>
  <c r="O1471" i="4"/>
  <c r="J1471" i="4"/>
  <c r="P1411" i="4"/>
  <c r="N1411" i="4"/>
  <c r="M1411" i="4"/>
  <c r="L1411" i="4"/>
  <c r="P1363" i="4"/>
  <c r="N1363" i="4"/>
  <c r="M1363" i="4"/>
  <c r="O1363" i="4"/>
  <c r="N1339" i="4"/>
  <c r="P1339" i="4"/>
  <c r="M1339" i="4"/>
  <c r="O1339" i="4"/>
  <c r="J1291" i="4"/>
  <c r="P1291" i="4"/>
  <c r="N1291" i="4"/>
  <c r="M1291" i="4"/>
  <c r="P1231" i="4"/>
  <c r="N1231" i="4"/>
  <c r="M1231" i="4"/>
  <c r="L1231" i="4"/>
  <c r="O1231" i="4"/>
  <c r="N1195" i="4"/>
  <c r="M1195" i="4"/>
  <c r="P1195" i="4"/>
  <c r="O1195" i="4"/>
  <c r="L1195" i="4"/>
  <c r="P489" i="4"/>
  <c r="L489" i="4"/>
  <c r="O489" i="4"/>
  <c r="M489" i="4"/>
  <c r="J1399" i="4"/>
  <c r="J1195" i="4"/>
  <c r="J1125" i="4"/>
  <c r="J931" i="4"/>
  <c r="L1245" i="4"/>
  <c r="M1507" i="4"/>
  <c r="O1315" i="4"/>
  <c r="O337" i="4"/>
  <c r="P1518" i="4"/>
  <c r="O1518" i="4"/>
  <c r="N1518" i="4"/>
  <c r="L1494" i="4"/>
  <c r="J1494" i="4"/>
  <c r="P1494" i="4"/>
  <c r="O1494" i="4"/>
  <c r="M1494" i="4"/>
  <c r="P1470" i="4"/>
  <c r="O1470" i="4"/>
  <c r="M1470" i="4"/>
  <c r="P1446" i="4"/>
  <c r="N1446" i="4"/>
  <c r="P1422" i="4"/>
  <c r="O1422" i="4"/>
  <c r="J1422" i="4"/>
  <c r="N1410" i="4"/>
  <c r="O1410" i="4"/>
  <c r="M1410" i="4"/>
  <c r="L1410" i="4"/>
  <c r="P1386" i="4"/>
  <c r="N1386" i="4"/>
  <c r="O1386" i="4"/>
  <c r="M1386" i="4"/>
  <c r="L1386" i="4"/>
  <c r="N1362" i="4"/>
  <c r="P1362" i="4"/>
  <c r="M1362" i="4"/>
  <c r="L1362" i="4"/>
  <c r="O1338" i="4"/>
  <c r="M1338" i="4"/>
  <c r="N1338" i="4"/>
  <c r="P1338" i="4"/>
  <c r="P1326" i="4"/>
  <c r="O1326" i="4"/>
  <c r="L1326" i="4"/>
  <c r="N1302" i="4"/>
  <c r="M1302" i="4"/>
  <c r="O1302" i="4"/>
  <c r="J1302" i="4"/>
  <c r="P1278" i="4"/>
  <c r="M1278" i="4"/>
  <c r="O1266" i="4"/>
  <c r="P1266" i="4"/>
  <c r="M1266" i="4"/>
  <c r="N1266" i="4"/>
  <c r="J1266" i="4"/>
  <c r="L1242" i="4"/>
  <c r="P1242" i="4"/>
  <c r="N1242" i="4"/>
  <c r="O1242" i="4"/>
  <c r="J1242" i="4"/>
  <c r="M1242" i="4"/>
  <c r="N1230" i="4"/>
  <c r="P1230" i="4"/>
  <c r="M1230" i="4"/>
  <c r="L1230" i="4"/>
  <c r="O1230" i="4"/>
  <c r="J1230" i="4"/>
  <c r="O1206" i="4"/>
  <c r="N1206" i="4"/>
  <c r="P1206" i="4"/>
  <c r="M1206" i="4"/>
  <c r="P1182" i="4"/>
  <c r="N1182" i="4"/>
  <c r="O1182" i="4"/>
  <c r="M1182" i="4"/>
  <c r="J1182" i="4"/>
  <c r="L1158" i="4"/>
  <c r="O1158" i="4"/>
  <c r="P1158" i="4"/>
  <c r="N1158" i="4"/>
  <c r="M1158" i="4"/>
  <c r="N1134" i="4"/>
  <c r="M1134" i="4"/>
  <c r="P1134" i="4"/>
  <c r="O1134" i="4"/>
  <c r="M1110" i="4"/>
  <c r="N1110" i="4"/>
  <c r="P1110" i="4"/>
  <c r="O1110" i="4"/>
  <c r="L1110" i="4"/>
  <c r="O1086" i="4"/>
  <c r="J1086" i="4"/>
  <c r="P1086" i="4"/>
  <c r="L1086" i="4"/>
  <c r="M1086" i="4"/>
  <c r="P1062" i="4"/>
  <c r="O1062" i="4"/>
  <c r="L1062" i="4"/>
  <c r="O1038" i="4"/>
  <c r="N1038" i="4"/>
  <c r="M1038" i="4"/>
  <c r="P1038" i="4"/>
  <c r="L1038" i="4"/>
  <c r="J1038" i="4"/>
  <c r="P1014" i="4"/>
  <c r="O1014" i="4"/>
  <c r="L1014" i="4"/>
  <c r="N1014" i="4"/>
  <c r="M1014" i="4"/>
  <c r="P990" i="4"/>
  <c r="L990" i="4"/>
  <c r="O990" i="4"/>
  <c r="N990" i="4"/>
  <c r="M990" i="4"/>
  <c r="J990" i="4"/>
  <c r="N978" i="4"/>
  <c r="O978" i="4"/>
  <c r="P978" i="4"/>
  <c r="O954" i="4"/>
  <c r="P954" i="4"/>
  <c r="N954" i="4"/>
  <c r="L954" i="4"/>
  <c r="P918" i="4"/>
  <c r="O918" i="4"/>
  <c r="N918" i="4"/>
  <c r="M918" i="4"/>
  <c r="O906" i="4"/>
  <c r="P906" i="4"/>
  <c r="M906" i="4"/>
  <c r="P882" i="4"/>
  <c r="N882" i="4"/>
  <c r="M882" i="4"/>
  <c r="J882" i="4"/>
  <c r="O882" i="4"/>
  <c r="O858" i="4"/>
  <c r="N858" i="4"/>
  <c r="P858" i="4"/>
  <c r="M858" i="4"/>
  <c r="L858" i="4"/>
  <c r="N834" i="4"/>
  <c r="P834" i="4"/>
  <c r="J834" i="4"/>
  <c r="P810" i="4"/>
  <c r="J810" i="4"/>
  <c r="M810" i="4"/>
  <c r="N810" i="4"/>
  <c r="P786" i="4"/>
  <c r="M786" i="4"/>
  <c r="O786" i="4"/>
  <c r="N786" i="4"/>
  <c r="L786" i="4"/>
  <c r="P751" i="4"/>
  <c r="O751" i="4"/>
  <c r="M751" i="4"/>
  <c r="L751" i="4"/>
  <c r="J751" i="4"/>
  <c r="J1506" i="4"/>
  <c r="J1437" i="4"/>
  <c r="J1377" i="4"/>
  <c r="J1123" i="4"/>
  <c r="J1050" i="4"/>
  <c r="J978" i="4"/>
  <c r="J811" i="4"/>
  <c r="J715" i="4"/>
  <c r="J301" i="4"/>
  <c r="L1470" i="4"/>
  <c r="L1364" i="4"/>
  <c r="L1269" i="4"/>
  <c r="L1183" i="4"/>
  <c r="L1099" i="4"/>
  <c r="L1074" i="4"/>
  <c r="L957" i="4"/>
  <c r="M1422" i="4"/>
  <c r="M1279" i="4"/>
  <c r="M1208" i="4"/>
  <c r="M1123" i="4"/>
  <c r="M739" i="4"/>
  <c r="N1278" i="4"/>
  <c r="N1173" i="4"/>
  <c r="N981" i="4"/>
  <c r="O1482" i="4"/>
  <c r="O1362" i="4"/>
  <c r="O1218" i="4"/>
  <c r="P1317" i="4"/>
  <c r="P859" i="4"/>
  <c r="M1461" i="4"/>
  <c r="P1461" i="4"/>
  <c r="O1461" i="4"/>
  <c r="L1461" i="4"/>
  <c r="P1365" i="4"/>
  <c r="O1365" i="4"/>
  <c r="N1365" i="4"/>
  <c r="J1365" i="4"/>
  <c r="P1257" i="4"/>
  <c r="M1257" i="4"/>
  <c r="O1257" i="4"/>
  <c r="L1257" i="4"/>
  <c r="O1185" i="4"/>
  <c r="P1185" i="4"/>
  <c r="M1185" i="4"/>
  <c r="N1185" i="4"/>
  <c r="L1185" i="4"/>
  <c r="O1113" i="4"/>
  <c r="N1113" i="4"/>
  <c r="P1113" i="4"/>
  <c r="M1113" i="4"/>
  <c r="P1053" i="4"/>
  <c r="N1053" i="4"/>
  <c r="O1053" i="4"/>
  <c r="M1053" i="4"/>
  <c r="J1053" i="4"/>
  <c r="O969" i="4"/>
  <c r="N969" i="4"/>
  <c r="P969" i="4"/>
  <c r="L969" i="4"/>
  <c r="M969" i="4"/>
  <c r="O873" i="4"/>
  <c r="P873" i="4"/>
  <c r="N873" i="4"/>
  <c r="P765" i="4"/>
  <c r="O765" i="4"/>
  <c r="M765" i="4"/>
  <c r="L765" i="4"/>
  <c r="N765" i="4"/>
  <c r="P623" i="4"/>
  <c r="O623" i="4"/>
  <c r="N623" i="4"/>
  <c r="J623" i="4"/>
  <c r="P527" i="4"/>
  <c r="J527" i="4"/>
  <c r="O527" i="4"/>
  <c r="N527" i="4"/>
  <c r="M527" i="4"/>
  <c r="P408" i="4"/>
  <c r="M408" i="4"/>
  <c r="O408" i="4"/>
  <c r="N408" i="4"/>
  <c r="L408" i="4"/>
  <c r="J408" i="4"/>
  <c r="O1519" i="4"/>
  <c r="P1519" i="4"/>
  <c r="N1519" i="4"/>
  <c r="M1519" i="4"/>
  <c r="J1519" i="4"/>
  <c r="N1447" i="4"/>
  <c r="P1447" i="4"/>
  <c r="N1387" i="4"/>
  <c r="O1387" i="4"/>
  <c r="M1387" i="4"/>
  <c r="P1387" i="4"/>
  <c r="O1303" i="4"/>
  <c r="P1303" i="4"/>
  <c r="M1303" i="4"/>
  <c r="L1303" i="4"/>
  <c r="N1303" i="4"/>
  <c r="M1255" i="4"/>
  <c r="O1255" i="4"/>
  <c r="P1255" i="4"/>
  <c r="N1255" i="4"/>
  <c r="L1255" i="4"/>
  <c r="J1207" i="4"/>
  <c r="N1207" i="4"/>
  <c r="L1207" i="4"/>
  <c r="P1207" i="4"/>
  <c r="O1207" i="4"/>
  <c r="O1147" i="4"/>
  <c r="N1147" i="4"/>
  <c r="J1147" i="4"/>
  <c r="L1147" i="4"/>
  <c r="N1087" i="4"/>
  <c r="P1087" i="4"/>
  <c r="M1087" i="4"/>
  <c r="L1087" i="4"/>
  <c r="P1039" i="4"/>
  <c r="N1039" i="4"/>
  <c r="L1039" i="4"/>
  <c r="O1039" i="4"/>
  <c r="M1039" i="4"/>
  <c r="M991" i="4"/>
  <c r="P991" i="4"/>
  <c r="O991" i="4"/>
  <c r="N991" i="4"/>
  <c r="P943" i="4"/>
  <c r="O943" i="4"/>
  <c r="M943" i="4"/>
  <c r="N943" i="4"/>
  <c r="J943" i="4"/>
  <c r="O895" i="4"/>
  <c r="L895" i="4"/>
  <c r="M895" i="4"/>
  <c r="N895" i="4"/>
  <c r="O847" i="4"/>
  <c r="P847" i="4"/>
  <c r="L847" i="4"/>
  <c r="J847" i="4"/>
  <c r="N847" i="4"/>
  <c r="P787" i="4"/>
  <c r="O787" i="4"/>
  <c r="M787" i="4"/>
  <c r="N787" i="4"/>
  <c r="L787" i="4"/>
  <c r="P752" i="4"/>
  <c r="M752" i="4"/>
  <c r="P693" i="4"/>
  <c r="O693" i="4"/>
  <c r="M693" i="4"/>
  <c r="N693" i="4"/>
  <c r="J693" i="4"/>
  <c r="L633" i="4"/>
  <c r="P633" i="4"/>
  <c r="O633" i="4"/>
  <c r="M633" i="4"/>
  <c r="N633" i="4"/>
  <c r="P513" i="4"/>
  <c r="L513" i="4"/>
  <c r="M513" i="4"/>
  <c r="J1363" i="4"/>
  <c r="J752" i="4"/>
  <c r="J1159" i="4"/>
  <c r="J895" i="4"/>
  <c r="J873" i="4"/>
  <c r="J561" i="4"/>
  <c r="L1363" i="4"/>
  <c r="L1182" i="4"/>
  <c r="L1098" i="4"/>
  <c r="L763" i="4"/>
  <c r="L715" i="4"/>
  <c r="L693" i="4"/>
  <c r="M1460" i="4"/>
  <c r="M1315" i="4"/>
  <c r="M1207" i="4"/>
  <c r="M1147" i="4"/>
  <c r="M1122" i="4"/>
  <c r="N1494" i="4"/>
  <c r="N1449" i="4"/>
  <c r="N1350" i="4"/>
  <c r="N1099" i="4"/>
  <c r="N229" i="4"/>
  <c r="O1532" i="4"/>
  <c r="O859" i="4"/>
  <c r="O549" i="4"/>
  <c r="P1244" i="4"/>
  <c r="P895" i="4"/>
  <c r="O1497" i="4"/>
  <c r="P1497" i="4"/>
  <c r="M1497" i="4"/>
  <c r="P1425" i="4"/>
  <c r="N1425" i="4"/>
  <c r="M1425" i="4"/>
  <c r="O1425" i="4"/>
  <c r="P1341" i="4"/>
  <c r="N1341" i="4"/>
  <c r="O1341" i="4"/>
  <c r="N1245" i="4"/>
  <c r="M1245" i="4"/>
  <c r="O1245" i="4"/>
  <c r="J1245" i="4"/>
  <c r="P1137" i="4"/>
  <c r="L1137" i="4"/>
  <c r="O1137" i="4"/>
  <c r="N1137" i="4"/>
  <c r="M1137" i="4"/>
  <c r="P1005" i="4"/>
  <c r="O1005" i="4"/>
  <c r="M1005" i="4"/>
  <c r="N1005" i="4"/>
  <c r="J1005" i="4"/>
  <c r="P921" i="4"/>
  <c r="N921" i="4"/>
  <c r="M921" i="4"/>
  <c r="L921" i="4"/>
  <c r="N813" i="4"/>
  <c r="O813" i="4"/>
  <c r="P730" i="4"/>
  <c r="M730" i="4"/>
  <c r="J730" i="4"/>
  <c r="N635" i="4"/>
  <c r="P635" i="4"/>
  <c r="L635" i="4"/>
  <c r="O635" i="4"/>
  <c r="M635" i="4"/>
  <c r="P563" i="4"/>
  <c r="N563" i="4"/>
  <c r="O563" i="4"/>
  <c r="M563" i="4"/>
  <c r="O456" i="4"/>
  <c r="M456" i="4"/>
  <c r="J456" i="4"/>
  <c r="L456" i="4"/>
  <c r="N456" i="4"/>
  <c r="P361" i="4"/>
  <c r="O361" i="4"/>
  <c r="L361" i="4"/>
  <c r="J659" i="4"/>
  <c r="N683" i="4"/>
  <c r="P456" i="4"/>
  <c r="O1483" i="4"/>
  <c r="N1483" i="4"/>
  <c r="P1483" i="4"/>
  <c r="M1483" i="4"/>
  <c r="L1483" i="4"/>
  <c r="P1423" i="4"/>
  <c r="N1423" i="4"/>
  <c r="O1423" i="4"/>
  <c r="M1423" i="4"/>
  <c r="N1351" i="4"/>
  <c r="J1351" i="4"/>
  <c r="L1351" i="4"/>
  <c r="P1351" i="4"/>
  <c r="O1351" i="4"/>
  <c r="M1351" i="4"/>
  <c r="N1267" i="4"/>
  <c r="L1267" i="4"/>
  <c r="P1267" i="4"/>
  <c r="O1267" i="4"/>
  <c r="M1267" i="4"/>
  <c r="J1267" i="4"/>
  <c r="O1183" i="4"/>
  <c r="P1183" i="4"/>
  <c r="J1183" i="4"/>
  <c r="P1111" i="4"/>
  <c r="M1111" i="4"/>
  <c r="O1111" i="4"/>
  <c r="N1111" i="4"/>
  <c r="L1111" i="4"/>
  <c r="O1051" i="4"/>
  <c r="P1051" i="4"/>
  <c r="N1051" i="4"/>
  <c r="M1051" i="4"/>
  <c r="O1003" i="4"/>
  <c r="P1003" i="4"/>
  <c r="N1003" i="4"/>
  <c r="N955" i="4"/>
  <c r="P955" i="4"/>
  <c r="O955" i="4"/>
  <c r="M955" i="4"/>
  <c r="L955" i="4"/>
  <c r="P883" i="4"/>
  <c r="L883" i="4"/>
  <c r="O883" i="4"/>
  <c r="M883" i="4"/>
  <c r="N883" i="4"/>
  <c r="J883" i="4"/>
  <c r="P835" i="4"/>
  <c r="L835" i="4"/>
  <c r="N835" i="4"/>
  <c r="M835" i="4"/>
  <c r="P799" i="4"/>
  <c r="O799" i="4"/>
  <c r="N799" i="4"/>
  <c r="M799" i="4"/>
  <c r="M728" i="4"/>
  <c r="P728" i="4"/>
  <c r="O728" i="4"/>
  <c r="L728" i="4"/>
  <c r="P669" i="4"/>
  <c r="N669" i="4"/>
  <c r="M669" i="4"/>
  <c r="L669" i="4"/>
  <c r="O669" i="4"/>
  <c r="J669" i="4"/>
  <c r="N609" i="4"/>
  <c r="J609" i="4"/>
  <c r="O609" i="4"/>
  <c r="M609" i="4"/>
  <c r="P609" i="4"/>
  <c r="L609" i="4"/>
  <c r="L537" i="4"/>
  <c r="O537" i="4"/>
  <c r="M537" i="4"/>
  <c r="P537" i="4"/>
  <c r="J981" i="4"/>
  <c r="J1269" i="4"/>
  <c r="J513" i="4"/>
  <c r="J313" i="4"/>
  <c r="L1266" i="4"/>
  <c r="L979" i="4"/>
  <c r="L906" i="4"/>
  <c r="L885" i="4"/>
  <c r="L561" i="4"/>
  <c r="M1458" i="4"/>
  <c r="M1314" i="4"/>
  <c r="M1146" i="4"/>
  <c r="M1062" i="4"/>
  <c r="M1027" i="4"/>
  <c r="M623" i="4"/>
  <c r="N1304" i="4"/>
  <c r="N1063" i="4"/>
  <c r="N942" i="4"/>
  <c r="N727" i="4"/>
  <c r="O1411" i="4"/>
  <c r="O1254" i="4"/>
  <c r="O1123" i="4"/>
  <c r="O730" i="4"/>
  <c r="P1533" i="4"/>
  <c r="O1533" i="4"/>
  <c r="N1533" i="4"/>
  <c r="M1413" i="4"/>
  <c r="L1413" i="4"/>
  <c r="P1413" i="4"/>
  <c r="O1413" i="4"/>
  <c r="N1413" i="4"/>
  <c r="O1329" i="4"/>
  <c r="L1329" i="4"/>
  <c r="P1329" i="4"/>
  <c r="N1329" i="4"/>
  <c r="M1329" i="4"/>
  <c r="P1233" i="4"/>
  <c r="O1233" i="4"/>
  <c r="N1233" i="4"/>
  <c r="O1149" i="4"/>
  <c r="P1149" i="4"/>
  <c r="L1149" i="4"/>
  <c r="P1041" i="4"/>
  <c r="N1041" i="4"/>
  <c r="M1041" i="4"/>
  <c r="J1041" i="4"/>
  <c r="L1041" i="4"/>
  <c r="P945" i="4"/>
  <c r="M945" i="4"/>
  <c r="N945" i="4"/>
  <c r="L945" i="4"/>
  <c r="O945" i="4"/>
  <c r="P849" i="4"/>
  <c r="J849" i="4"/>
  <c r="O849" i="4"/>
  <c r="L849" i="4"/>
  <c r="P777" i="4"/>
  <c r="L777" i="4"/>
  <c r="O777" i="4"/>
  <c r="M777" i="4"/>
  <c r="J777" i="4"/>
  <c r="O683" i="4"/>
  <c r="P683" i="4"/>
  <c r="L683" i="4"/>
  <c r="M575" i="4"/>
  <c r="O575" i="4"/>
  <c r="P575" i="4"/>
  <c r="N575" i="4"/>
  <c r="L575" i="4"/>
  <c r="P479" i="4"/>
  <c r="O479" i="4"/>
  <c r="N479" i="4"/>
  <c r="L479" i="4"/>
  <c r="J479" i="4"/>
  <c r="O373" i="4"/>
  <c r="J373" i="4"/>
  <c r="P373" i="4"/>
  <c r="N373" i="4"/>
  <c r="M373" i="4"/>
  <c r="L373" i="4"/>
  <c r="J1257" i="4"/>
  <c r="L813" i="4"/>
  <c r="P1531" i="4"/>
  <c r="O1531" i="4"/>
  <c r="L1531" i="4"/>
  <c r="N1531" i="4"/>
  <c r="M1531" i="4"/>
  <c r="O1435" i="4"/>
  <c r="J1435" i="4"/>
  <c r="L1435" i="4"/>
  <c r="P1435" i="4"/>
  <c r="M1435" i="4"/>
  <c r="P1375" i="4"/>
  <c r="O1375" i="4"/>
  <c r="M1375" i="4"/>
  <c r="L1375" i="4"/>
  <c r="N1375" i="4"/>
  <c r="L1327" i="4"/>
  <c r="O1327" i="4"/>
  <c r="P1327" i="4"/>
  <c r="M1327" i="4"/>
  <c r="O1243" i="4"/>
  <c r="M1243" i="4"/>
  <c r="N1243" i="4"/>
  <c r="P1171" i="4"/>
  <c r="L1171" i="4"/>
  <c r="O1171" i="4"/>
  <c r="M1171" i="4"/>
  <c r="N1171" i="4"/>
  <c r="P1135" i="4"/>
  <c r="O1135" i="4"/>
  <c r="N1135" i="4"/>
  <c r="M1135" i="4"/>
  <c r="J1135" i="4"/>
  <c r="P1075" i="4"/>
  <c r="N1075" i="4"/>
  <c r="M1075" i="4"/>
  <c r="O1075" i="4"/>
  <c r="L1015" i="4"/>
  <c r="P1015" i="4"/>
  <c r="N1015" i="4"/>
  <c r="O1015" i="4"/>
  <c r="M1015" i="4"/>
  <c r="P967" i="4"/>
  <c r="O967" i="4"/>
  <c r="M967" i="4"/>
  <c r="L967" i="4"/>
  <c r="N919" i="4"/>
  <c r="P919" i="4"/>
  <c r="O919" i="4"/>
  <c r="M919" i="4"/>
  <c r="P871" i="4"/>
  <c r="O871" i="4"/>
  <c r="N871" i="4"/>
  <c r="L871" i="4"/>
  <c r="M823" i="4"/>
  <c r="L823" i="4"/>
  <c r="J823" i="4"/>
  <c r="O823" i="4"/>
  <c r="P823" i="4"/>
  <c r="M775" i="4"/>
  <c r="P775" i="4"/>
  <c r="N775" i="4"/>
  <c r="O716" i="4"/>
  <c r="N716" i="4"/>
  <c r="M716" i="4"/>
  <c r="P716" i="4"/>
  <c r="J716" i="4"/>
  <c r="M681" i="4"/>
  <c r="L681" i="4"/>
  <c r="J681" i="4"/>
  <c r="L621" i="4"/>
  <c r="J621" i="4"/>
  <c r="P621" i="4"/>
  <c r="N621" i="4"/>
  <c r="O525" i="4"/>
  <c r="N525" i="4"/>
  <c r="J525" i="4"/>
  <c r="P525" i="4"/>
  <c r="M525" i="4"/>
  <c r="J551" i="4"/>
  <c r="J1413" i="4"/>
  <c r="J1375" i="4"/>
  <c r="J1209" i="4"/>
  <c r="J1521" i="4"/>
  <c r="J1485" i="4"/>
  <c r="J1374" i="4"/>
  <c r="J1339" i="4"/>
  <c r="J1206" i="4"/>
  <c r="J1065" i="4"/>
  <c r="J1029" i="4"/>
  <c r="J955" i="4"/>
  <c r="J907" i="4"/>
  <c r="J871" i="4"/>
  <c r="J728" i="4"/>
  <c r="J635" i="4"/>
  <c r="J587" i="4"/>
  <c r="J573" i="4"/>
  <c r="J325" i="4"/>
  <c r="L1497" i="4"/>
  <c r="L1425" i="4"/>
  <c r="L1387" i="4"/>
  <c r="L1291" i="4"/>
  <c r="L1005" i="4"/>
  <c r="L978" i="4"/>
  <c r="L645" i="4"/>
  <c r="L599" i="4"/>
  <c r="L253" i="4"/>
  <c r="M1341" i="4"/>
  <c r="M621" i="4"/>
  <c r="N1530" i="4"/>
  <c r="N1398" i="4"/>
  <c r="N1062" i="4"/>
  <c r="N774" i="4"/>
  <c r="N752" i="4"/>
  <c r="N265" i="4"/>
  <c r="O1122" i="4"/>
  <c r="O513" i="4"/>
  <c r="P1530" i="4"/>
  <c r="P1302" i="4"/>
  <c r="P539" i="4"/>
  <c r="O1473" i="4"/>
  <c r="L1473" i="4"/>
  <c r="P1473" i="4"/>
  <c r="N1473" i="4"/>
  <c r="M1473" i="4"/>
  <c r="P1389" i="4"/>
  <c r="O1389" i="4"/>
  <c r="L1389" i="4"/>
  <c r="M1389" i="4"/>
  <c r="L1293" i="4"/>
  <c r="M1293" i="4"/>
  <c r="P1293" i="4"/>
  <c r="N1293" i="4"/>
  <c r="P1173" i="4"/>
  <c r="L1173" i="4"/>
  <c r="O1173" i="4"/>
  <c r="P1089" i="4"/>
  <c r="L1089" i="4"/>
  <c r="O1089" i="4"/>
  <c r="N1089" i="4"/>
  <c r="M1089" i="4"/>
  <c r="O993" i="4"/>
  <c r="N993" i="4"/>
  <c r="P993" i="4"/>
  <c r="L993" i="4"/>
  <c r="J909" i="4"/>
  <c r="P909" i="4"/>
  <c r="L909" i="4"/>
  <c r="M909" i="4"/>
  <c r="O909" i="4"/>
  <c r="O825" i="4"/>
  <c r="M825" i="4"/>
  <c r="L825" i="4"/>
  <c r="P825" i="4"/>
  <c r="N825" i="4"/>
  <c r="P706" i="4"/>
  <c r="O706" i="4"/>
  <c r="M706" i="4"/>
  <c r="L706" i="4"/>
  <c r="J706" i="4"/>
  <c r="O611" i="4"/>
  <c r="P611" i="4"/>
  <c r="N611" i="4"/>
  <c r="M611" i="4"/>
  <c r="J611" i="4"/>
  <c r="L611" i="4"/>
  <c r="N503" i="4"/>
  <c r="P503" i="4"/>
  <c r="J503" i="4"/>
  <c r="L503" i="4"/>
  <c r="O503" i="4"/>
  <c r="M503" i="4"/>
  <c r="J754" i="4"/>
  <c r="J1389" i="4"/>
  <c r="J921" i="4"/>
  <c r="L623" i="4"/>
  <c r="L468" i="4"/>
  <c r="L349" i="4"/>
  <c r="L265" i="4"/>
  <c r="M1533" i="4"/>
  <c r="M993" i="4"/>
  <c r="M479" i="4"/>
  <c r="O1401" i="4"/>
  <c r="O957" i="4"/>
  <c r="J789" i="4"/>
  <c r="J585" i="4"/>
  <c r="L1233" i="4"/>
  <c r="M704" i="4"/>
  <c r="M478" i="4"/>
  <c r="M289" i="4"/>
  <c r="N1123" i="4"/>
  <c r="N301" i="4"/>
  <c r="O1291" i="4"/>
  <c r="O885" i="4"/>
  <c r="P1099" i="4"/>
  <c r="O1535" i="4"/>
  <c r="N1535" i="4"/>
  <c r="P1535" i="4"/>
  <c r="J1535" i="4"/>
  <c r="N1523" i="4"/>
  <c r="M1523" i="4"/>
  <c r="P1511" i="4"/>
  <c r="N1511" i="4"/>
  <c r="O1511" i="4"/>
  <c r="L1499" i="4"/>
  <c r="M1499" i="4"/>
  <c r="P1499" i="4"/>
  <c r="P1487" i="4"/>
  <c r="O1487" i="4"/>
  <c r="M1487" i="4"/>
  <c r="J1487" i="4"/>
  <c r="P1475" i="4"/>
  <c r="M1475" i="4"/>
  <c r="N1475" i="4"/>
  <c r="P1463" i="4"/>
  <c r="N1463" i="4"/>
  <c r="O1463" i="4"/>
  <c r="M1463" i="4"/>
  <c r="L1463" i="4"/>
  <c r="O1451" i="4"/>
  <c r="M1451" i="4"/>
  <c r="N1451" i="4"/>
  <c r="N1439" i="4"/>
  <c r="L1439" i="4"/>
  <c r="P1439" i="4"/>
  <c r="M1439" i="4"/>
  <c r="J1439" i="4"/>
  <c r="P1427" i="4"/>
  <c r="O1427" i="4"/>
  <c r="N1427" i="4"/>
  <c r="M1427" i="4"/>
  <c r="L1427" i="4"/>
  <c r="O1415" i="4"/>
  <c r="L1415" i="4"/>
  <c r="P1415" i="4"/>
  <c r="N1403" i="4"/>
  <c r="P1403" i="4"/>
  <c r="M1403" i="4"/>
  <c r="O1403" i="4"/>
  <c r="L1403" i="4"/>
  <c r="M1391" i="4"/>
  <c r="O1391" i="4"/>
  <c r="L1391" i="4"/>
  <c r="P1391" i="4"/>
  <c r="N1379" i="4"/>
  <c r="O1379" i="4"/>
  <c r="P1379" i="4"/>
  <c r="M1379" i="4"/>
  <c r="L1379" i="4"/>
  <c r="O1367" i="4"/>
  <c r="P1367" i="4"/>
  <c r="L1367" i="4"/>
  <c r="N1367" i="4"/>
  <c r="M1367" i="4"/>
  <c r="M1355" i="4"/>
  <c r="O1355" i="4"/>
  <c r="L1355" i="4"/>
  <c r="N1485" i="4"/>
  <c r="P1485" i="4"/>
  <c r="O1485" i="4"/>
  <c r="L1485" i="4"/>
  <c r="N1377" i="4"/>
  <c r="P1377" i="4"/>
  <c r="O1377" i="4"/>
  <c r="L1305" i="4"/>
  <c r="J1305" i="4"/>
  <c r="O1305" i="4"/>
  <c r="P1305" i="4"/>
  <c r="M1305" i="4"/>
  <c r="O1221" i="4"/>
  <c r="P1221" i="4"/>
  <c r="M1221" i="4"/>
  <c r="N1221" i="4"/>
  <c r="L1221" i="4"/>
  <c r="M1125" i="4"/>
  <c r="L1125" i="4"/>
  <c r="O1125" i="4"/>
  <c r="P1125" i="4"/>
  <c r="O1017" i="4"/>
  <c r="N1017" i="4"/>
  <c r="M1017" i="4"/>
  <c r="P1017" i="4"/>
  <c r="L1017" i="4"/>
  <c r="P897" i="4"/>
  <c r="O897" i="4"/>
  <c r="N897" i="4"/>
  <c r="M897" i="4"/>
  <c r="P837" i="4"/>
  <c r="N837" i="4"/>
  <c r="O837" i="4"/>
  <c r="M837" i="4"/>
  <c r="M742" i="4"/>
  <c r="N742" i="4"/>
  <c r="O742" i="4"/>
  <c r="L647" i="4"/>
  <c r="P647" i="4"/>
  <c r="M647" i="4"/>
  <c r="O647" i="4"/>
  <c r="N647" i="4"/>
  <c r="J647" i="4"/>
  <c r="P515" i="4"/>
  <c r="O515" i="4"/>
  <c r="N515" i="4"/>
  <c r="M515" i="4"/>
  <c r="L515" i="4"/>
  <c r="O396" i="4"/>
  <c r="P396" i="4"/>
  <c r="M396" i="4"/>
  <c r="L396" i="4"/>
  <c r="N396" i="4"/>
  <c r="L837" i="4"/>
  <c r="J1137" i="4"/>
  <c r="J742" i="4"/>
  <c r="J396" i="4"/>
  <c r="L205" i="4"/>
  <c r="M1233" i="4"/>
  <c r="M849" i="4"/>
  <c r="N1435" i="4"/>
  <c r="O1293" i="4"/>
  <c r="J1483" i="4"/>
  <c r="J1447" i="4"/>
  <c r="J1353" i="4"/>
  <c r="J1221" i="4"/>
  <c r="J633" i="4"/>
  <c r="L1135" i="4"/>
  <c r="L1113" i="4"/>
  <c r="L1027" i="4"/>
  <c r="L730" i="4"/>
  <c r="L277" i="4"/>
  <c r="M1173" i="4"/>
  <c r="J1497" i="4"/>
  <c r="J1482" i="4"/>
  <c r="J1446" i="4"/>
  <c r="J1387" i="4"/>
  <c r="J1281" i="4"/>
  <c r="J1185" i="4"/>
  <c r="J1113" i="4"/>
  <c r="J1077" i="4"/>
  <c r="J919" i="4"/>
  <c r="J739" i="4"/>
  <c r="J645" i="4"/>
  <c r="J599" i="4"/>
  <c r="J444" i="4"/>
  <c r="L1341" i="4"/>
  <c r="L1317" i="4"/>
  <c r="L1134" i="4"/>
  <c r="L943" i="4"/>
  <c r="L919" i="4"/>
  <c r="L799" i="4"/>
  <c r="L775" i="4"/>
  <c r="L325" i="4"/>
  <c r="M1518" i="4"/>
  <c r="M1482" i="4"/>
  <c r="M1447" i="4"/>
  <c r="M1365" i="4"/>
  <c r="M873" i="4"/>
  <c r="M847" i="4"/>
  <c r="M683" i="4"/>
  <c r="N967" i="4"/>
  <c r="N489" i="4"/>
  <c r="O1448" i="4"/>
  <c r="O1398" i="4"/>
  <c r="O1148" i="4"/>
  <c r="O921" i="4"/>
  <c r="O810" i="4"/>
  <c r="O752" i="4"/>
  <c r="O539" i="4"/>
  <c r="P1147" i="4"/>
  <c r="P742" i="4"/>
  <c r="P430" i="4"/>
  <c r="P992" i="4"/>
  <c r="O992" i="4"/>
  <c r="L980" i="4"/>
  <c r="J980" i="4"/>
  <c r="P980" i="4"/>
  <c r="P968" i="4"/>
  <c r="L968" i="4"/>
  <c r="O968" i="4"/>
  <c r="M968" i="4"/>
  <c r="M956" i="4"/>
  <c r="P956" i="4"/>
  <c r="L944" i="4"/>
  <c r="O944" i="4"/>
  <c r="P944" i="4"/>
  <c r="P920" i="4"/>
  <c r="M920" i="4"/>
  <c r="O920" i="4"/>
  <c r="M908" i="4"/>
  <c r="O908" i="4"/>
  <c r="N908" i="4"/>
  <c r="P908" i="4"/>
  <c r="N896" i="4"/>
  <c r="J896" i="4"/>
  <c r="P896" i="4"/>
  <c r="O896" i="4"/>
  <c r="N884" i="4"/>
  <c r="O884" i="4"/>
  <c r="P884" i="4"/>
  <c r="M884" i="4"/>
  <c r="M872" i="4"/>
  <c r="P872" i="4"/>
  <c r="P860" i="4"/>
  <c r="O860" i="4"/>
  <c r="M860" i="4"/>
  <c r="N860" i="4"/>
  <c r="P848" i="4"/>
  <c r="L848" i="4"/>
  <c r="O836" i="4"/>
  <c r="J836" i="4"/>
  <c r="P836" i="4"/>
  <c r="M836" i="4"/>
  <c r="N824" i="4"/>
  <c r="M824" i="4"/>
  <c r="P824" i="4"/>
  <c r="O800" i="4"/>
  <c r="N800" i="4"/>
  <c r="P800" i="4"/>
  <c r="M800" i="4"/>
  <c r="N788" i="4"/>
  <c r="P788" i="4"/>
  <c r="O788" i="4"/>
  <c r="O776" i="4"/>
  <c r="N776" i="4"/>
  <c r="L776" i="4"/>
  <c r="O764" i="4"/>
  <c r="P764" i="4"/>
  <c r="M764" i="4"/>
  <c r="O741" i="4"/>
  <c r="N741" i="4"/>
  <c r="P729" i="4"/>
  <c r="O729" i="4"/>
  <c r="M729" i="4"/>
  <c r="N717" i="4"/>
  <c r="L717" i="4"/>
  <c r="O717" i="4"/>
  <c r="P705" i="4"/>
  <c r="L705" i="4"/>
  <c r="M705" i="4"/>
  <c r="N694" i="4"/>
  <c r="M694" i="4"/>
  <c r="O694" i="4"/>
  <c r="P694" i="4"/>
  <c r="N682" i="4"/>
  <c r="M682" i="4"/>
  <c r="P682" i="4"/>
  <c r="L670" i="4"/>
  <c r="P670" i="4"/>
  <c r="N670" i="4"/>
  <c r="N658" i="4"/>
  <c r="M658" i="4"/>
  <c r="P658" i="4"/>
  <c r="O658" i="4"/>
  <c r="P646" i="4"/>
  <c r="O646" i="4"/>
  <c r="N646" i="4"/>
  <c r="M646" i="4"/>
  <c r="N634" i="4"/>
  <c r="P634" i="4"/>
  <c r="M622" i="4"/>
  <c r="J622" i="4"/>
  <c r="P622" i="4"/>
  <c r="N622" i="4"/>
  <c r="O610" i="4"/>
  <c r="P610" i="4"/>
  <c r="N610" i="4"/>
  <c r="L610" i="4"/>
  <c r="M610" i="4"/>
  <c r="L598" i="4"/>
  <c r="P598" i="4"/>
  <c r="L586" i="4"/>
  <c r="N586" i="4"/>
  <c r="O586" i="4"/>
  <c r="M586" i="4"/>
  <c r="N574" i="4"/>
  <c r="O574" i="4"/>
  <c r="P574" i="4"/>
  <c r="M574" i="4"/>
  <c r="P562" i="4"/>
  <c r="L562" i="4"/>
  <c r="O562" i="4"/>
  <c r="M550" i="4"/>
  <c r="O550" i="4"/>
  <c r="P550" i="4"/>
  <c r="N550" i="4"/>
  <c r="O538" i="4"/>
  <c r="P538" i="4"/>
  <c r="P526" i="4"/>
  <c r="N526" i="4"/>
  <c r="L526" i="4"/>
  <c r="M526" i="4"/>
  <c r="O526" i="4"/>
  <c r="M514" i="4"/>
  <c r="P514" i="4"/>
  <c r="O514" i="4"/>
  <c r="J514" i="4"/>
  <c r="N502" i="4"/>
  <c r="O502" i="4"/>
  <c r="P502" i="4"/>
  <c r="L490" i="4"/>
  <c r="J490" i="4"/>
  <c r="M490" i="4"/>
  <c r="P441" i="4"/>
  <c r="L441" i="4"/>
  <c r="M441" i="4"/>
  <c r="O441" i="4"/>
  <c r="N429" i="4"/>
  <c r="L429" i="4"/>
  <c r="P429" i="4"/>
  <c r="M429" i="4"/>
  <c r="J417" i="4"/>
  <c r="O417" i="4"/>
  <c r="N417" i="4"/>
  <c r="P417" i="4"/>
  <c r="N405" i="4"/>
  <c r="O405" i="4"/>
  <c r="P405" i="4"/>
  <c r="M405" i="4"/>
  <c r="N393" i="4"/>
  <c r="L393" i="4"/>
  <c r="M393" i="4"/>
  <c r="P393" i="4"/>
  <c r="P382" i="4"/>
  <c r="M382" i="4"/>
  <c r="L382" i="4"/>
  <c r="O382" i="4"/>
  <c r="P370" i="4"/>
  <c r="O370" i="4"/>
  <c r="N370" i="4"/>
  <c r="L370" i="4"/>
  <c r="O358" i="4"/>
  <c r="N358" i="4"/>
  <c r="L358" i="4"/>
  <c r="P358" i="4"/>
  <c r="M358" i="4"/>
  <c r="P346" i="4"/>
  <c r="O346" i="4"/>
  <c r="J334" i="4"/>
  <c r="P334" i="4"/>
  <c r="L334" i="4"/>
  <c r="N334" i="4"/>
  <c r="M322" i="4"/>
  <c r="P322" i="4"/>
  <c r="P310" i="4"/>
  <c r="N310" i="4"/>
  <c r="J310" i="4"/>
  <c r="M310" i="4"/>
  <c r="O310" i="4"/>
  <c r="O298" i="4"/>
  <c r="N298" i="4"/>
  <c r="M298" i="4"/>
  <c r="P692" i="4"/>
  <c r="O692" i="4"/>
  <c r="M692" i="4"/>
  <c r="N692" i="4"/>
  <c r="M668" i="4"/>
  <c r="P668" i="4"/>
  <c r="L668" i="4"/>
  <c r="P632" i="4"/>
  <c r="M632" i="4"/>
  <c r="O632" i="4"/>
  <c r="N632" i="4"/>
  <c r="L632" i="4"/>
  <c r="O608" i="4"/>
  <c r="P608" i="4"/>
  <c r="M608" i="4"/>
  <c r="O572" i="4"/>
  <c r="N572" i="4"/>
  <c r="P572" i="4"/>
  <c r="M572" i="4"/>
  <c r="P548" i="4"/>
  <c r="N548" i="4"/>
  <c r="L548" i="4"/>
  <c r="O548" i="4"/>
  <c r="N524" i="4"/>
  <c r="P524" i="4"/>
  <c r="M524" i="4"/>
  <c r="O524" i="4"/>
  <c r="N500" i="4"/>
  <c r="J500" i="4"/>
  <c r="O500" i="4"/>
  <c r="P500" i="4"/>
  <c r="M500" i="4"/>
  <c r="P477" i="4"/>
  <c r="L477" i="4"/>
  <c r="J477" i="4"/>
  <c r="O477" i="4"/>
  <c r="M477" i="4"/>
  <c r="N477" i="4"/>
  <c r="O465" i="4"/>
  <c r="N465" i="4"/>
  <c r="M465" i="4"/>
  <c r="J453" i="4"/>
  <c r="J393" i="4"/>
  <c r="L872" i="4"/>
  <c r="L692" i="4"/>
  <c r="M453" i="4"/>
  <c r="N980" i="4"/>
  <c r="N668" i="4"/>
  <c r="O1343" i="4"/>
  <c r="P1343" i="4"/>
  <c r="P703" i="4"/>
  <c r="L703" i="4"/>
  <c r="N680" i="4"/>
  <c r="L680" i="4"/>
  <c r="P680" i="4"/>
  <c r="O680" i="4"/>
  <c r="M680" i="4"/>
  <c r="P656" i="4"/>
  <c r="N656" i="4"/>
  <c r="O656" i="4"/>
  <c r="O644" i="4"/>
  <c r="N644" i="4"/>
  <c r="M644" i="4"/>
  <c r="P644" i="4"/>
  <c r="P620" i="4"/>
  <c r="N620" i="4"/>
  <c r="J596" i="4"/>
  <c r="O596" i="4"/>
  <c r="L596" i="4"/>
  <c r="P596" i="4"/>
  <c r="N596" i="4"/>
  <c r="P584" i="4"/>
  <c r="L584" i="4"/>
  <c r="O560" i="4"/>
  <c r="M560" i="4"/>
  <c r="P536" i="4"/>
  <c r="O536" i="4"/>
  <c r="N536" i="4"/>
  <c r="L536" i="4"/>
  <c r="M536" i="4"/>
  <c r="O512" i="4"/>
  <c r="J512" i="4"/>
  <c r="P512" i="4"/>
  <c r="J956" i="4"/>
  <c r="J668" i="4"/>
  <c r="L824" i="4"/>
  <c r="L500" i="4"/>
  <c r="L465" i="4"/>
  <c r="M896" i="4"/>
  <c r="M656" i="4"/>
  <c r="O1235" i="4"/>
  <c r="O670" i="4"/>
  <c r="J680" i="4"/>
  <c r="J524" i="4"/>
  <c r="L608" i="4"/>
  <c r="M488" i="4"/>
  <c r="N920" i="4"/>
  <c r="N872" i="4"/>
  <c r="O824" i="4"/>
  <c r="O453" i="4"/>
  <c r="P1500" i="4"/>
  <c r="P932" i="4"/>
  <c r="L572" i="4"/>
  <c r="M548" i="4"/>
  <c r="N944" i="4"/>
  <c r="N836" i="4"/>
  <c r="O668" i="4"/>
  <c r="O584" i="4"/>
  <c r="P717" i="4"/>
  <c r="P560" i="4"/>
  <c r="P465" i="4"/>
  <c r="J968" i="4"/>
  <c r="J703" i="4"/>
  <c r="O872" i="4"/>
  <c r="O848" i="4"/>
  <c r="O429" i="4"/>
  <c r="P1380" i="4"/>
  <c r="P488" i="4"/>
  <c r="N1536" i="4"/>
  <c r="L1536" i="4"/>
  <c r="J1524" i="4"/>
  <c r="M1524" i="4"/>
  <c r="O1512" i="4"/>
  <c r="M1512" i="4"/>
  <c r="L1512" i="4"/>
  <c r="P1512" i="4"/>
  <c r="N1512" i="4"/>
  <c r="M1488" i="4"/>
  <c r="P1488" i="4"/>
  <c r="O1488" i="4"/>
  <c r="O1476" i="4"/>
  <c r="L1476" i="4"/>
  <c r="P1476" i="4"/>
  <c r="M1476" i="4"/>
  <c r="N1464" i="4"/>
  <c r="J1464" i="4"/>
  <c r="O1464" i="4"/>
  <c r="O1452" i="4"/>
  <c r="P1452" i="4"/>
  <c r="L1452" i="4"/>
  <c r="N1452" i="4"/>
  <c r="M1452" i="4"/>
  <c r="M1440" i="4"/>
  <c r="P1440" i="4"/>
  <c r="O1440" i="4"/>
  <c r="P1428" i="4"/>
  <c r="N1428" i="4"/>
  <c r="L1416" i="4"/>
  <c r="J1416" i="4"/>
  <c r="P1416" i="4"/>
  <c r="M1416" i="4"/>
  <c r="O1416" i="4"/>
  <c r="N1404" i="4"/>
  <c r="O1404" i="4"/>
  <c r="M1404" i="4"/>
  <c r="P1404" i="4"/>
  <c r="P1392" i="4"/>
  <c r="O1392" i="4"/>
  <c r="N1368" i="4"/>
  <c r="O1368" i="4"/>
  <c r="P1368" i="4"/>
  <c r="L1356" i="4"/>
  <c r="N1356" i="4"/>
  <c r="P1356" i="4"/>
  <c r="O1356" i="4"/>
  <c r="L1344" i="4"/>
  <c r="P1344" i="4"/>
  <c r="N1320" i="4"/>
  <c r="J1320" i="4"/>
  <c r="O1320" i="4"/>
  <c r="M1320" i="4"/>
  <c r="P1320" i="4"/>
  <c r="L1308" i="4"/>
  <c r="N1308" i="4"/>
  <c r="P1308" i="4"/>
  <c r="P1296" i="4"/>
  <c r="M1296" i="4"/>
  <c r="O1296" i="4"/>
  <c r="L1284" i="4"/>
  <c r="O1284" i="4"/>
  <c r="N1284" i="4"/>
  <c r="P1272" i="4"/>
  <c r="J1272" i="4"/>
  <c r="N1331" i="4"/>
  <c r="L1331" i="4"/>
  <c r="P1331" i="4"/>
  <c r="O1331" i="4"/>
  <c r="M1319" i="4"/>
  <c r="P1319" i="4"/>
  <c r="O1319" i="4"/>
  <c r="N1319" i="4"/>
  <c r="N1307" i="4"/>
  <c r="P1307" i="4"/>
  <c r="P1295" i="4"/>
  <c r="M1295" i="4"/>
  <c r="O1295" i="4"/>
  <c r="N1283" i="4"/>
  <c r="P1283" i="4"/>
  <c r="L1271" i="4"/>
  <c r="M1271" i="4"/>
  <c r="N1271" i="4"/>
  <c r="P1271" i="4"/>
  <c r="O1271" i="4"/>
  <c r="O1259" i="4"/>
  <c r="M1259" i="4"/>
  <c r="N1259" i="4"/>
  <c r="N1247" i="4"/>
  <c r="M1247" i="4"/>
  <c r="P1247" i="4"/>
  <c r="M1223" i="4"/>
  <c r="N1223" i="4"/>
  <c r="L1223" i="4"/>
  <c r="M1211" i="4"/>
  <c r="P1211" i="4"/>
  <c r="O1211" i="4"/>
  <c r="L1199" i="4"/>
  <c r="O1199" i="4"/>
  <c r="P1199" i="4"/>
  <c r="M1199" i="4"/>
  <c r="N1187" i="4"/>
  <c r="P1187" i="4"/>
  <c r="O1187" i="4"/>
  <c r="N1175" i="4"/>
  <c r="O1175" i="4"/>
  <c r="M1175" i="4"/>
  <c r="N1163" i="4"/>
  <c r="O1163" i="4"/>
  <c r="P1163" i="4"/>
  <c r="N1151" i="4"/>
  <c r="O1151" i="4"/>
  <c r="M1151" i="4"/>
  <c r="N1139" i="4"/>
  <c r="P1139" i="4"/>
  <c r="L1139" i="4"/>
  <c r="N1127" i="4"/>
  <c r="P1127" i="4"/>
  <c r="O1127" i="4"/>
  <c r="N1115" i="4"/>
  <c r="J1115" i="4"/>
  <c r="O1115" i="4"/>
  <c r="N1103" i="4"/>
  <c r="L1103" i="4"/>
  <c r="P1103" i="4"/>
  <c r="O1103" i="4"/>
  <c r="N1091" i="4"/>
  <c r="O1091" i="4"/>
  <c r="M1091" i="4"/>
  <c r="P1091" i="4"/>
  <c r="N1079" i="4"/>
  <c r="P1079" i="4"/>
  <c r="N512" i="4"/>
  <c r="N488" i="4"/>
  <c r="O1536" i="4"/>
  <c r="P741" i="4"/>
  <c r="P193" i="4"/>
  <c r="N193" i="4"/>
  <c r="M455" i="4"/>
  <c r="L455" i="4"/>
  <c r="O455" i="4"/>
  <c r="P443" i="4"/>
  <c r="N443" i="4"/>
  <c r="J443" i="4"/>
  <c r="O443" i="4"/>
  <c r="L443" i="4"/>
  <c r="O431" i="4"/>
  <c r="P431" i="4"/>
  <c r="N431" i="4"/>
  <c r="P419" i="4"/>
  <c r="J419" i="4"/>
  <c r="P407" i="4"/>
  <c r="L407" i="4"/>
  <c r="N407" i="4"/>
  <c r="M395" i="4"/>
  <c r="P395" i="4"/>
  <c r="P384" i="4"/>
  <c r="M384" i="4"/>
  <c r="L372" i="4"/>
  <c r="P372" i="4"/>
  <c r="O372" i="4"/>
  <c r="O286" i="4"/>
  <c r="L286" i="4"/>
  <c r="M262" i="4"/>
  <c r="O262" i="4"/>
  <c r="N262" i="4"/>
  <c r="P250" i="4"/>
  <c r="O250" i="4"/>
  <c r="M250" i="4"/>
  <c r="N238" i="4"/>
  <c r="P238" i="4"/>
  <c r="N226" i="4"/>
  <c r="P226" i="4"/>
  <c r="M226" i="4"/>
  <c r="O214" i="4"/>
  <c r="M214" i="4"/>
  <c r="J214" i="4"/>
  <c r="P202" i="4"/>
  <c r="L202" i="4"/>
  <c r="M202" i="4"/>
  <c r="O202" i="4"/>
  <c r="J202" i="4"/>
  <c r="M286" i="4"/>
  <c r="O193" i="4"/>
  <c r="P262" i="4"/>
  <c r="P286" i="4"/>
  <c r="N1055" i="4"/>
  <c r="J1055" i="4"/>
  <c r="M1055" i="4"/>
  <c r="N1043" i="4"/>
  <c r="L1043" i="4"/>
  <c r="P1043" i="4"/>
  <c r="O1043" i="4"/>
  <c r="N1031" i="4"/>
  <c r="L1031" i="4"/>
  <c r="P1031" i="4"/>
  <c r="N1019" i="4"/>
  <c r="M1019" i="4"/>
  <c r="P1019" i="4"/>
  <c r="N1007" i="4"/>
  <c r="P1007" i="4"/>
  <c r="M1007" i="4"/>
  <c r="N995" i="4"/>
  <c r="J995" i="4"/>
  <c r="M995" i="4"/>
  <c r="P995" i="4"/>
  <c r="N983" i="4"/>
  <c r="L983" i="4"/>
  <c r="P157" i="4"/>
  <c r="L157" i="4"/>
  <c r="O145" i="4"/>
  <c r="L145" i="4"/>
  <c r="P133" i="4"/>
  <c r="N133" i="4"/>
  <c r="O133" i="4"/>
  <c r="P74" i="4"/>
  <c r="O74" i="4"/>
  <c r="O39" i="4"/>
  <c r="M39" i="4"/>
  <c r="P27" i="4"/>
  <c r="M27" i="4"/>
  <c r="P15" i="4"/>
  <c r="M15" i="4"/>
  <c r="J360" i="4"/>
  <c r="O360" i="4"/>
  <c r="P348" i="4"/>
  <c r="L348" i="4"/>
  <c r="P336" i="4"/>
  <c r="N336" i="4"/>
  <c r="O336" i="4"/>
  <c r="M336" i="4"/>
  <c r="P324" i="4"/>
  <c r="O324" i="4"/>
  <c r="O312" i="4"/>
  <c r="P312" i="4"/>
  <c r="J190" i="4"/>
  <c r="P190" i="4"/>
  <c r="M190" i="4"/>
  <c r="O887" i="4"/>
  <c r="L1260" i="4"/>
  <c r="M1236" i="4"/>
  <c r="M959" i="4"/>
  <c r="N347" i="4"/>
  <c r="O190" i="4"/>
  <c r="P323" i="4"/>
  <c r="L959" i="4"/>
  <c r="L347" i="4"/>
  <c r="N121" i="4"/>
  <c r="O971" i="4"/>
  <c r="O335" i="4"/>
  <c r="P1260" i="4"/>
  <c r="P959" i="4"/>
  <c r="P756" i="4"/>
  <c r="P347" i="4"/>
  <c r="N935" i="4"/>
  <c r="P935" i="4"/>
  <c r="N923" i="4"/>
  <c r="M923" i="4"/>
  <c r="J923" i="4"/>
  <c r="O923" i="4"/>
  <c r="N911" i="4"/>
  <c r="O911" i="4"/>
  <c r="P911" i="4"/>
  <c r="N899" i="4"/>
  <c r="P899" i="4"/>
  <c r="L899" i="4"/>
  <c r="N875" i="4"/>
  <c r="L875" i="4"/>
  <c r="M875" i="4"/>
  <c r="N863" i="4"/>
  <c r="J863" i="4"/>
  <c r="N839" i="4"/>
  <c r="L839" i="4"/>
  <c r="M839" i="4"/>
  <c r="N827" i="4"/>
  <c r="P827" i="4"/>
  <c r="N815" i="4"/>
  <c r="P815" i="4"/>
  <c r="N791" i="4"/>
  <c r="L791" i="4"/>
  <c r="N767" i="4"/>
  <c r="P767" i="4"/>
  <c r="N744" i="4"/>
  <c r="O744" i="4"/>
  <c r="N720" i="4"/>
  <c r="L720" i="4"/>
  <c r="N708" i="4"/>
  <c r="P708" i="4"/>
  <c r="O708" i="4"/>
  <c r="M708" i="4"/>
  <c r="N685" i="4"/>
  <c r="P685" i="4"/>
  <c r="N673" i="4"/>
  <c r="P673" i="4"/>
  <c r="P1224" i="4"/>
  <c r="P803" i="4"/>
  <c r="P288" i="4"/>
  <c r="M288" i="4"/>
  <c r="P228" i="4"/>
  <c r="O228" i="4"/>
  <c r="L216" i="4"/>
  <c r="J216" i="4"/>
  <c r="N275" i="4"/>
  <c r="P275" i="4"/>
  <c r="M275" i="4"/>
  <c r="P589" i="4"/>
  <c r="M178" i="4"/>
  <c r="M166" i="4"/>
  <c r="N288" i="4"/>
  <c r="O275" i="4"/>
  <c r="P481" i="4"/>
  <c r="N649" i="4"/>
  <c r="P649" i="4"/>
  <c r="O649" i="4"/>
  <c r="J649" i="4"/>
  <c r="N637" i="4"/>
  <c r="P637" i="4"/>
  <c r="N625" i="4"/>
  <c r="O625" i="4"/>
  <c r="N613" i="4"/>
  <c r="L613" i="4"/>
  <c r="N601" i="4"/>
  <c r="P601" i="4"/>
  <c r="N589" i="4"/>
  <c r="M589" i="4"/>
  <c r="N553" i="4"/>
  <c r="L553" i="4"/>
  <c r="N541" i="4"/>
  <c r="O541" i="4"/>
  <c r="N529" i="4"/>
  <c r="M529" i="4"/>
  <c r="J529" i="4"/>
  <c r="N505" i="4"/>
  <c r="L505" i="4"/>
  <c r="N470" i="4"/>
  <c r="M470" i="4"/>
  <c r="N446" i="4"/>
  <c r="P446" i="4"/>
  <c r="N434" i="4"/>
  <c r="O434" i="4"/>
  <c r="N422" i="4"/>
  <c r="P422" i="4"/>
  <c r="M422" i="4"/>
  <c r="P577" i="4"/>
  <c r="P493" i="4"/>
  <c r="P204" i="4"/>
  <c r="P130" i="4"/>
  <c r="P143" i="4"/>
  <c r="N143" i="4"/>
  <c r="P106" i="4"/>
  <c r="O106" i="4"/>
  <c r="J1131" i="4"/>
  <c r="J398" i="4"/>
  <c r="L1176" i="4"/>
  <c r="L327" i="4"/>
  <c r="M1407" i="4"/>
  <c r="M1107" i="4"/>
  <c r="M1059" i="4"/>
  <c r="M855" i="4"/>
  <c r="N1104" i="4"/>
  <c r="N999" i="4"/>
  <c r="O144" i="4"/>
  <c r="P1152" i="4"/>
  <c r="N1152" i="4"/>
  <c r="N386" i="4"/>
  <c r="P386" i="4"/>
  <c r="N327" i="4"/>
  <c r="O327" i="4"/>
  <c r="N255" i="4"/>
  <c r="O255" i="4"/>
  <c r="N243" i="4"/>
  <c r="O243" i="4"/>
  <c r="N119" i="4"/>
  <c r="P62" i="4"/>
  <c r="P595" i="4"/>
  <c r="O595" i="4"/>
  <c r="J595" i="4"/>
  <c r="N595" i="4"/>
  <c r="L595" i="4"/>
  <c r="M595" i="4"/>
  <c r="P583" i="4"/>
  <c r="J583" i="4"/>
  <c r="N583" i="4"/>
  <c r="O583" i="4"/>
  <c r="M583" i="4"/>
  <c r="L583" i="4"/>
  <c r="N571" i="4"/>
  <c r="J571" i="4"/>
  <c r="P571" i="4"/>
  <c r="M571" i="4"/>
  <c r="L571" i="4"/>
  <c r="O571" i="4"/>
  <c r="P559" i="4"/>
  <c r="J559" i="4"/>
  <c r="O559" i="4"/>
  <c r="M559" i="4"/>
  <c r="L559" i="4"/>
  <c r="N559" i="4"/>
  <c r="N547" i="4"/>
  <c r="J547" i="4"/>
  <c r="P547" i="4"/>
  <c r="O547" i="4"/>
  <c r="M547" i="4"/>
  <c r="L547" i="4"/>
  <c r="O535" i="4"/>
  <c r="P535" i="4"/>
  <c r="J535" i="4"/>
  <c r="N535" i="4"/>
  <c r="M535" i="4"/>
  <c r="L535" i="4"/>
  <c r="P523" i="4"/>
  <c r="J523" i="4"/>
  <c r="M523" i="4"/>
  <c r="O523" i="4"/>
  <c r="L523" i="4"/>
  <c r="N523" i="4"/>
  <c r="P511" i="4"/>
  <c r="J511" i="4"/>
  <c r="L511" i="4"/>
  <c r="O511" i="4"/>
  <c r="M511" i="4"/>
  <c r="N511" i="4"/>
  <c r="J499" i="4"/>
  <c r="O499" i="4"/>
  <c r="P499" i="4"/>
  <c r="N499" i="4"/>
  <c r="L499" i="4"/>
  <c r="M499" i="4"/>
  <c r="N1469" i="4"/>
  <c r="M1469" i="4"/>
  <c r="P1469" i="4"/>
  <c r="L1469" i="4"/>
  <c r="J1469" i="4"/>
  <c r="O1469" i="4"/>
  <c r="N1373" i="4"/>
  <c r="O1373" i="4"/>
  <c r="P1373" i="4"/>
  <c r="M1373" i="4"/>
  <c r="L1373" i="4"/>
  <c r="J1373" i="4"/>
  <c r="N1301" i="4"/>
  <c r="P1301" i="4"/>
  <c r="L1301" i="4"/>
  <c r="J1301" i="4"/>
  <c r="M1301" i="4"/>
  <c r="P1217" i="4"/>
  <c r="N1217" i="4"/>
  <c r="O1217" i="4"/>
  <c r="L1217" i="4"/>
  <c r="O1157" i="4"/>
  <c r="P1157" i="4"/>
  <c r="N1157" i="4"/>
  <c r="J1157" i="4"/>
  <c r="M1157" i="4"/>
  <c r="L1157" i="4"/>
  <c r="P1073" i="4"/>
  <c r="O1073" i="4"/>
  <c r="N1073" i="4"/>
  <c r="L1073" i="4"/>
  <c r="M1073" i="4"/>
  <c r="N1001" i="4"/>
  <c r="P1001" i="4"/>
  <c r="J1001" i="4"/>
  <c r="L1001" i="4"/>
  <c r="M1001" i="4"/>
  <c r="O1001" i="4"/>
  <c r="J929" i="4"/>
  <c r="P929" i="4"/>
  <c r="O929" i="4"/>
  <c r="N929" i="4"/>
  <c r="L929" i="4"/>
  <c r="M929" i="4"/>
  <c r="P881" i="4"/>
  <c r="N881" i="4"/>
  <c r="J881" i="4"/>
  <c r="O881" i="4"/>
  <c r="L881" i="4"/>
  <c r="M881" i="4"/>
  <c r="N857" i="4"/>
  <c r="O857" i="4"/>
  <c r="J857" i="4"/>
  <c r="P857" i="4"/>
  <c r="L857" i="4"/>
  <c r="M857" i="4"/>
  <c r="O821" i="4"/>
  <c r="P821" i="4"/>
  <c r="J821" i="4"/>
  <c r="N821" i="4"/>
  <c r="M821" i="4"/>
  <c r="L821" i="4"/>
  <c r="N797" i="4"/>
  <c r="J797" i="4"/>
  <c r="P797" i="4"/>
  <c r="M797" i="4"/>
  <c r="O797" i="4"/>
  <c r="P761" i="4"/>
  <c r="O761" i="4"/>
  <c r="J761" i="4"/>
  <c r="M761" i="4"/>
  <c r="N761" i="4"/>
  <c r="L761" i="4"/>
  <c r="P738" i="4"/>
  <c r="J738" i="4"/>
  <c r="N738" i="4"/>
  <c r="M738" i="4"/>
  <c r="O738" i="4"/>
  <c r="N714" i="4"/>
  <c r="P714" i="4"/>
  <c r="J714" i="4"/>
  <c r="O714" i="4"/>
  <c r="L714" i="4"/>
  <c r="M714" i="4"/>
  <c r="J691" i="4"/>
  <c r="P691" i="4"/>
  <c r="O691" i="4"/>
  <c r="M691" i="4"/>
  <c r="N691" i="4"/>
  <c r="L691" i="4"/>
  <c r="P607" i="4"/>
  <c r="J607" i="4"/>
  <c r="O607" i="4"/>
  <c r="N607" i="4"/>
  <c r="M607" i="4"/>
  <c r="L607" i="4"/>
  <c r="J1241" i="4"/>
  <c r="M1217" i="4"/>
  <c r="N1385" i="4"/>
  <c r="P1385" i="4"/>
  <c r="L1385" i="4"/>
  <c r="O1385" i="4"/>
  <c r="M1385" i="4"/>
  <c r="J1073" i="4"/>
  <c r="L738" i="4"/>
  <c r="M1085" i="4"/>
  <c r="O1085" i="4"/>
  <c r="N1085" i="4"/>
  <c r="L1085" i="4"/>
  <c r="P1085" i="4"/>
  <c r="J1085" i="4"/>
  <c r="P989" i="4"/>
  <c r="J989" i="4"/>
  <c r="O989" i="4"/>
  <c r="M989" i="4"/>
  <c r="L989" i="4"/>
  <c r="N989" i="4"/>
  <c r="O905" i="4"/>
  <c r="J905" i="4"/>
  <c r="M905" i="4"/>
  <c r="N905" i="4"/>
  <c r="L905" i="4"/>
  <c r="J643" i="4"/>
  <c r="P643" i="4"/>
  <c r="L643" i="4"/>
  <c r="O643" i="4"/>
  <c r="M643" i="4"/>
  <c r="N643" i="4"/>
  <c r="N1493" i="4"/>
  <c r="L1493" i="4"/>
  <c r="O1493" i="4"/>
  <c r="P1493" i="4"/>
  <c r="M1493" i="4"/>
  <c r="N1409" i="4"/>
  <c r="O1409" i="4"/>
  <c r="M1409" i="4"/>
  <c r="L1409" i="4"/>
  <c r="P1409" i="4"/>
  <c r="J1409" i="4"/>
  <c r="N1313" i="4"/>
  <c r="P1313" i="4"/>
  <c r="M1313" i="4"/>
  <c r="L1313" i="4"/>
  <c r="J1313" i="4"/>
  <c r="O1313" i="4"/>
  <c r="P1253" i="4"/>
  <c r="O1253" i="4"/>
  <c r="N1253" i="4"/>
  <c r="M1253" i="4"/>
  <c r="J1253" i="4"/>
  <c r="L1253" i="4"/>
  <c r="P1169" i="4"/>
  <c r="M1169" i="4"/>
  <c r="L1169" i="4"/>
  <c r="J1169" i="4"/>
  <c r="O1169" i="4"/>
  <c r="N1169" i="4"/>
  <c r="N1097" i="4"/>
  <c r="M1097" i="4"/>
  <c r="O1097" i="4"/>
  <c r="L1097" i="4"/>
  <c r="P1097" i="4"/>
  <c r="J1013" i="4"/>
  <c r="P1013" i="4"/>
  <c r="M1013" i="4"/>
  <c r="L1013" i="4"/>
  <c r="N1013" i="4"/>
  <c r="O1013" i="4"/>
  <c r="L917" i="4"/>
  <c r="J917" i="4"/>
  <c r="P917" i="4"/>
  <c r="M917" i="4"/>
  <c r="O917" i="4"/>
  <c r="N917" i="4"/>
  <c r="P667" i="4"/>
  <c r="J667" i="4"/>
  <c r="M667" i="4"/>
  <c r="O667" i="4"/>
  <c r="N667" i="4"/>
  <c r="L667" i="4"/>
  <c r="N1505" i="4"/>
  <c r="O1505" i="4"/>
  <c r="L1505" i="4"/>
  <c r="M1505" i="4"/>
  <c r="P1505" i="4"/>
  <c r="N1433" i="4"/>
  <c r="O1433" i="4"/>
  <c r="L1433" i="4"/>
  <c r="P1433" i="4"/>
  <c r="J1433" i="4"/>
  <c r="P1337" i="4"/>
  <c r="O1337" i="4"/>
  <c r="N1337" i="4"/>
  <c r="M1337" i="4"/>
  <c r="J1337" i="4"/>
  <c r="L1337" i="4"/>
  <c r="N1265" i="4"/>
  <c r="P1265" i="4"/>
  <c r="O1265" i="4"/>
  <c r="M1265" i="4"/>
  <c r="L1265" i="4"/>
  <c r="J1265" i="4"/>
  <c r="P1193" i="4"/>
  <c r="O1193" i="4"/>
  <c r="N1193" i="4"/>
  <c r="M1193" i="4"/>
  <c r="J1193" i="4"/>
  <c r="L1193" i="4"/>
  <c r="P1109" i="4"/>
  <c r="O1109" i="4"/>
  <c r="N1109" i="4"/>
  <c r="L1109" i="4"/>
  <c r="M1109" i="4"/>
  <c r="J1109" i="4"/>
  <c r="O1025" i="4"/>
  <c r="J1025" i="4"/>
  <c r="P1025" i="4"/>
  <c r="L1025" i="4"/>
  <c r="N1025" i="4"/>
  <c r="M1025" i="4"/>
  <c r="O679" i="4"/>
  <c r="J679" i="4"/>
  <c r="N679" i="4"/>
  <c r="L679" i="4"/>
  <c r="P679" i="4"/>
  <c r="M679" i="4"/>
  <c r="J1217" i="4"/>
  <c r="J1097" i="4"/>
  <c r="L797" i="4"/>
  <c r="P1481" i="4"/>
  <c r="O1481" i="4"/>
  <c r="N1481" i="4"/>
  <c r="M1481" i="4"/>
  <c r="J1481" i="4"/>
  <c r="L1481" i="4"/>
  <c r="P1397" i="4"/>
  <c r="O1397" i="4"/>
  <c r="N1397" i="4"/>
  <c r="M1397" i="4"/>
  <c r="L1397" i="4"/>
  <c r="J1397" i="4"/>
  <c r="N1325" i="4"/>
  <c r="P1325" i="4"/>
  <c r="M1325" i="4"/>
  <c r="L1325" i="4"/>
  <c r="O1325" i="4"/>
  <c r="J1325" i="4"/>
  <c r="N1241" i="4"/>
  <c r="M1241" i="4"/>
  <c r="O1241" i="4"/>
  <c r="N1145" i="4"/>
  <c r="P1145" i="4"/>
  <c r="M1145" i="4"/>
  <c r="J1145" i="4"/>
  <c r="L1145" i="4"/>
  <c r="O1145" i="4"/>
  <c r="P1061" i="4"/>
  <c r="L1061" i="4"/>
  <c r="N1061" i="4"/>
  <c r="M1061" i="4"/>
  <c r="O1061" i="4"/>
  <c r="O965" i="4"/>
  <c r="J965" i="4"/>
  <c r="N965" i="4"/>
  <c r="P965" i="4"/>
  <c r="L965" i="4"/>
  <c r="M965" i="4"/>
  <c r="P655" i="4"/>
  <c r="J655" i="4"/>
  <c r="M655" i="4"/>
  <c r="L655" i="4"/>
  <c r="N655" i="4"/>
  <c r="O655" i="4"/>
  <c r="M1433" i="4"/>
  <c r="P1529" i="4"/>
  <c r="N1529" i="4"/>
  <c r="L1529" i="4"/>
  <c r="O1529" i="4"/>
  <c r="N1445" i="4"/>
  <c r="O1445" i="4"/>
  <c r="P1445" i="4"/>
  <c r="L1445" i="4"/>
  <c r="J1445" i="4"/>
  <c r="M1445" i="4"/>
  <c r="P1361" i="4"/>
  <c r="N1361" i="4"/>
  <c r="O1361" i="4"/>
  <c r="M1361" i="4"/>
  <c r="L1361" i="4"/>
  <c r="P1277" i="4"/>
  <c r="N1277" i="4"/>
  <c r="O1277" i="4"/>
  <c r="L1277" i="4"/>
  <c r="M1277" i="4"/>
  <c r="J1277" i="4"/>
  <c r="P1205" i="4"/>
  <c r="N1205" i="4"/>
  <c r="L1205" i="4"/>
  <c r="O1205" i="4"/>
  <c r="M1205" i="4"/>
  <c r="P1133" i="4"/>
  <c r="O1133" i="4"/>
  <c r="M1133" i="4"/>
  <c r="N1133" i="4"/>
  <c r="L1133" i="4"/>
  <c r="J1133" i="4"/>
  <c r="O1037" i="4"/>
  <c r="N1037" i="4"/>
  <c r="M1037" i="4"/>
  <c r="P1037" i="4"/>
  <c r="J1037" i="4"/>
  <c r="L1037" i="4"/>
  <c r="P941" i="4"/>
  <c r="J941" i="4"/>
  <c r="N941" i="4"/>
  <c r="M941" i="4"/>
  <c r="L941" i="4"/>
  <c r="O941" i="4"/>
  <c r="N631" i="4"/>
  <c r="P631" i="4"/>
  <c r="L631" i="4"/>
  <c r="J631" i="4"/>
  <c r="O631" i="4"/>
  <c r="M631" i="4"/>
  <c r="O1301" i="4"/>
  <c r="N1517" i="4"/>
  <c r="O1517" i="4"/>
  <c r="P1517" i="4"/>
  <c r="M1517" i="4"/>
  <c r="J1517" i="4"/>
  <c r="O1457" i="4"/>
  <c r="N1457" i="4"/>
  <c r="P1457" i="4"/>
  <c r="M1457" i="4"/>
  <c r="L1457" i="4"/>
  <c r="J1457" i="4"/>
  <c r="N1421" i="4"/>
  <c r="O1421" i="4"/>
  <c r="P1421" i="4"/>
  <c r="M1421" i="4"/>
  <c r="J1421" i="4"/>
  <c r="L1421" i="4"/>
  <c r="N1349" i="4"/>
  <c r="L1349" i="4"/>
  <c r="O1349" i="4"/>
  <c r="P1349" i="4"/>
  <c r="M1349" i="4"/>
  <c r="P1289" i="4"/>
  <c r="O1289" i="4"/>
  <c r="N1289" i="4"/>
  <c r="M1289" i="4"/>
  <c r="L1289" i="4"/>
  <c r="J1289" i="4"/>
  <c r="N1229" i="4"/>
  <c r="P1229" i="4"/>
  <c r="M1229" i="4"/>
  <c r="L1229" i="4"/>
  <c r="O1229" i="4"/>
  <c r="J1229" i="4"/>
  <c r="N1181" i="4"/>
  <c r="M1181" i="4"/>
  <c r="P1181" i="4"/>
  <c r="O1181" i="4"/>
  <c r="L1181" i="4"/>
  <c r="J1181" i="4"/>
  <c r="P1121" i="4"/>
  <c r="N1121" i="4"/>
  <c r="O1121" i="4"/>
  <c r="M1121" i="4"/>
  <c r="J1121" i="4"/>
  <c r="L1121" i="4"/>
  <c r="P1049" i="4"/>
  <c r="O1049" i="4"/>
  <c r="N1049" i="4"/>
  <c r="M1049" i="4"/>
  <c r="J1049" i="4"/>
  <c r="L1049" i="4"/>
  <c r="J977" i="4"/>
  <c r="N977" i="4"/>
  <c r="O977" i="4"/>
  <c r="L977" i="4"/>
  <c r="M977" i="4"/>
  <c r="P977" i="4"/>
  <c r="P953" i="4"/>
  <c r="J953" i="4"/>
  <c r="M953" i="4"/>
  <c r="N953" i="4"/>
  <c r="L953" i="4"/>
  <c r="O953" i="4"/>
  <c r="J893" i="4"/>
  <c r="N893" i="4"/>
  <c r="O893" i="4"/>
  <c r="M893" i="4"/>
  <c r="P893" i="4"/>
  <c r="L893" i="4"/>
  <c r="P869" i="4"/>
  <c r="J869" i="4"/>
  <c r="N869" i="4"/>
  <c r="O869" i="4"/>
  <c r="L869" i="4"/>
  <c r="P845" i="4"/>
  <c r="J845" i="4"/>
  <c r="M845" i="4"/>
  <c r="N845" i="4"/>
  <c r="O845" i="4"/>
  <c r="L845" i="4"/>
  <c r="J833" i="4"/>
  <c r="P833" i="4"/>
  <c r="O833" i="4"/>
  <c r="L833" i="4"/>
  <c r="M833" i="4"/>
  <c r="N833" i="4"/>
  <c r="J809" i="4"/>
  <c r="P809" i="4"/>
  <c r="M809" i="4"/>
  <c r="N809" i="4"/>
  <c r="O809" i="4"/>
  <c r="J785" i="4"/>
  <c r="P785" i="4"/>
  <c r="L785" i="4"/>
  <c r="M785" i="4"/>
  <c r="O785" i="4"/>
  <c r="N785" i="4"/>
  <c r="N773" i="4"/>
  <c r="L773" i="4"/>
  <c r="J773" i="4"/>
  <c r="P773" i="4"/>
  <c r="O773" i="4"/>
  <c r="M773" i="4"/>
  <c r="P750" i="4"/>
  <c r="J750" i="4"/>
  <c r="O750" i="4"/>
  <c r="M750" i="4"/>
  <c r="L750" i="4"/>
  <c r="N750" i="4"/>
  <c r="P726" i="4"/>
  <c r="J726" i="4"/>
  <c r="N726" i="4"/>
  <c r="M726" i="4"/>
  <c r="L726" i="4"/>
  <c r="O726" i="4"/>
  <c r="P702" i="4"/>
  <c r="J702" i="4"/>
  <c r="O702" i="4"/>
  <c r="N702" i="4"/>
  <c r="M702" i="4"/>
  <c r="L702" i="4"/>
  <c r="P619" i="4"/>
  <c r="O619" i="4"/>
  <c r="J619" i="4"/>
  <c r="N619" i="4"/>
  <c r="M619" i="4"/>
  <c r="L619" i="4"/>
  <c r="P905" i="4"/>
  <c r="J1529" i="4"/>
  <c r="J1385" i="4"/>
  <c r="P1241" i="4"/>
  <c r="N487" i="4"/>
  <c r="P487" i="4"/>
  <c r="L487" i="4"/>
  <c r="J487" i="4"/>
  <c r="O487" i="4"/>
  <c r="P476" i="4"/>
  <c r="J476" i="4"/>
  <c r="O476" i="4"/>
  <c r="M476" i="4"/>
  <c r="N476" i="4"/>
  <c r="P464" i="4"/>
  <c r="J464" i="4"/>
  <c r="M464" i="4"/>
  <c r="P452" i="4"/>
  <c r="J452" i="4"/>
  <c r="L452" i="4"/>
  <c r="M452" i="4"/>
  <c r="P440" i="4"/>
  <c r="J440" i="4"/>
  <c r="O440" i="4"/>
  <c r="N440" i="4"/>
  <c r="M440" i="4"/>
  <c r="J428" i="4"/>
  <c r="N428" i="4"/>
  <c r="O428" i="4"/>
  <c r="P428" i="4"/>
  <c r="L428" i="4"/>
  <c r="P416" i="4"/>
  <c r="N416" i="4"/>
  <c r="J416" i="4"/>
  <c r="O416" i="4"/>
  <c r="L416" i="4"/>
  <c r="N404" i="4"/>
  <c r="P404" i="4"/>
  <c r="J404" i="4"/>
  <c r="O404" i="4"/>
  <c r="L404" i="4"/>
  <c r="P392" i="4"/>
  <c r="J392" i="4"/>
  <c r="J381" i="4"/>
  <c r="M381" i="4"/>
  <c r="N381" i="4"/>
  <c r="P381" i="4"/>
  <c r="P369" i="4"/>
  <c r="J369" i="4"/>
  <c r="N369" i="4"/>
  <c r="M369" i="4"/>
  <c r="P357" i="4"/>
  <c r="N357" i="4"/>
  <c r="J357" i="4"/>
  <c r="P345" i="4"/>
  <c r="L345" i="4"/>
  <c r="J345" i="4"/>
  <c r="P333" i="4"/>
  <c r="J333" i="4"/>
  <c r="O333" i="4"/>
  <c r="L333" i="4"/>
  <c r="N333" i="4"/>
  <c r="P321" i="4"/>
  <c r="J321" i="4"/>
  <c r="N321" i="4"/>
  <c r="P309" i="4"/>
  <c r="N309" i="4"/>
  <c r="J309" i="4"/>
  <c r="L309" i="4"/>
  <c r="O309" i="4"/>
  <c r="P297" i="4"/>
  <c r="J297" i="4"/>
  <c r="O297" i="4"/>
  <c r="L297" i="4"/>
  <c r="P285" i="4"/>
  <c r="J285" i="4"/>
  <c r="O285" i="4"/>
  <c r="N285" i="4"/>
  <c r="L285" i="4"/>
  <c r="J273" i="4"/>
  <c r="O273" i="4"/>
  <c r="P273" i="4"/>
  <c r="N273" i="4"/>
  <c r="N261" i="4"/>
  <c r="J261" i="4"/>
  <c r="O261" i="4"/>
  <c r="P261" i="4"/>
  <c r="J249" i="4"/>
  <c r="O249" i="4"/>
  <c r="N249" i="4"/>
  <c r="P237" i="4"/>
  <c r="J237" i="4"/>
  <c r="N237" i="4"/>
  <c r="O237" i="4"/>
  <c r="P225" i="4"/>
  <c r="J225" i="4"/>
  <c r="O225" i="4"/>
  <c r="L225" i="4"/>
  <c r="N213" i="4"/>
  <c r="P213" i="4"/>
  <c r="J213" i="4"/>
  <c r="O213" i="4"/>
  <c r="L213" i="4"/>
  <c r="P201" i="4"/>
  <c r="L201" i="4"/>
  <c r="J201" i="4"/>
  <c r="O201" i="4"/>
  <c r="N201" i="4"/>
  <c r="P1432" i="4"/>
  <c r="L1432" i="4"/>
  <c r="N844" i="4"/>
  <c r="O844" i="4"/>
  <c r="P844" i="4"/>
  <c r="M844" i="4"/>
  <c r="L844" i="4"/>
  <c r="P832" i="4"/>
  <c r="M832" i="4"/>
  <c r="P820" i="4"/>
  <c r="O820" i="4"/>
  <c r="O808" i="4"/>
  <c r="N808" i="4"/>
  <c r="M808" i="4"/>
  <c r="P808" i="4"/>
  <c r="M796" i="4"/>
  <c r="P796" i="4"/>
  <c r="N796" i="4"/>
  <c r="N784" i="4"/>
  <c r="P784" i="4"/>
  <c r="O772" i="4"/>
  <c r="P772" i="4"/>
  <c r="L772" i="4"/>
  <c r="J772" i="4"/>
  <c r="N760" i="4"/>
  <c r="P760" i="4"/>
  <c r="O760" i="4"/>
  <c r="L760" i="4"/>
  <c r="P749" i="4"/>
  <c r="O749" i="4"/>
  <c r="N749" i="4"/>
  <c r="M749" i="4"/>
  <c r="L749" i="4"/>
  <c r="P737" i="4"/>
  <c r="M737" i="4"/>
  <c r="N737" i="4"/>
  <c r="L737" i="4"/>
  <c r="P725" i="4"/>
  <c r="N725" i="4"/>
  <c r="M725" i="4"/>
  <c r="P713" i="4"/>
  <c r="N713" i="4"/>
  <c r="O713" i="4"/>
  <c r="M713" i="4"/>
  <c r="N701" i="4"/>
  <c r="P701" i="4"/>
  <c r="O701" i="4"/>
  <c r="N690" i="4"/>
  <c r="P690" i="4"/>
  <c r="O690" i="4"/>
  <c r="O666" i="4"/>
  <c r="N666" i="4"/>
  <c r="L666" i="4"/>
  <c r="P654" i="4"/>
  <c r="M654" i="4"/>
  <c r="O654" i="4"/>
  <c r="L654" i="4"/>
  <c r="N654" i="4"/>
  <c r="P642" i="4"/>
  <c r="M642" i="4"/>
  <c r="O642" i="4"/>
  <c r="P630" i="4"/>
  <c r="N630" i="4"/>
  <c r="J630" i="4"/>
  <c r="L630" i="4"/>
  <c r="N618" i="4"/>
  <c r="L618" i="4"/>
  <c r="P618" i="4"/>
  <c r="M618" i="4"/>
  <c r="P606" i="4"/>
  <c r="O606" i="4"/>
  <c r="M606" i="4"/>
  <c r="N606" i="4"/>
  <c r="P594" i="4"/>
  <c r="N594" i="4"/>
  <c r="O594" i="4"/>
  <c r="M594" i="4"/>
  <c r="P582" i="4"/>
  <c r="O582" i="4"/>
  <c r="P570" i="4"/>
  <c r="J570" i="4"/>
  <c r="N558" i="4"/>
  <c r="P558" i="4"/>
  <c r="M558" i="4"/>
  <c r="L558" i="4"/>
  <c r="P546" i="4"/>
  <c r="O546" i="4"/>
  <c r="N546" i="4"/>
  <c r="M546" i="4"/>
  <c r="L546" i="4"/>
  <c r="N534" i="4"/>
  <c r="P534" i="4"/>
  <c r="O522" i="4"/>
  <c r="P522" i="4"/>
  <c r="N522" i="4"/>
  <c r="L522" i="4"/>
  <c r="M522" i="4"/>
  <c r="N510" i="4"/>
  <c r="P510" i="4"/>
  <c r="M510" i="4"/>
  <c r="O510" i="4"/>
  <c r="L510" i="4"/>
  <c r="O1370" i="4"/>
  <c r="P1490" i="4"/>
  <c r="P1528" i="4"/>
  <c r="O1528" i="4"/>
  <c r="L1528" i="4"/>
  <c r="M1528" i="4"/>
  <c r="P1516" i="4"/>
  <c r="N1516" i="4"/>
  <c r="L1516" i="4"/>
  <c r="P1492" i="4"/>
  <c r="O1492" i="4"/>
  <c r="N1492" i="4"/>
  <c r="P1480" i="4"/>
  <c r="L1480" i="4"/>
  <c r="O1480" i="4"/>
  <c r="P1468" i="4"/>
  <c r="O1468" i="4"/>
  <c r="N1468" i="4"/>
  <c r="M1468" i="4"/>
  <c r="P1456" i="4"/>
  <c r="N1456" i="4"/>
  <c r="M1456" i="4"/>
  <c r="P1444" i="4"/>
  <c r="N1444" i="4"/>
  <c r="O1444" i="4"/>
  <c r="M1444" i="4"/>
  <c r="P1420" i="4"/>
  <c r="O1420" i="4"/>
  <c r="L1420" i="4"/>
  <c r="P1408" i="4"/>
  <c r="O1408" i="4"/>
  <c r="N1408" i="4"/>
  <c r="P1396" i="4"/>
  <c r="M1396" i="4"/>
  <c r="N1396" i="4"/>
  <c r="L1396" i="4"/>
  <c r="P1384" i="4"/>
  <c r="O1384" i="4"/>
  <c r="M1384" i="4"/>
  <c r="L1384" i="4"/>
  <c r="P1372" i="4"/>
  <c r="N1372" i="4"/>
  <c r="O1372" i="4"/>
  <c r="L1372" i="4"/>
  <c r="P1360" i="4"/>
  <c r="O1360" i="4"/>
  <c r="M1360" i="4"/>
  <c r="N1360" i="4"/>
  <c r="P1348" i="4"/>
  <c r="M1348" i="4"/>
  <c r="P1336" i="4"/>
  <c r="L1336" i="4"/>
  <c r="N1336" i="4"/>
  <c r="O1336" i="4"/>
  <c r="P1324" i="4"/>
  <c r="O1324" i="4"/>
  <c r="N1324" i="4"/>
  <c r="M1324" i="4"/>
  <c r="P1312" i="4"/>
  <c r="N1312" i="4"/>
  <c r="M1312" i="4"/>
  <c r="L1312" i="4"/>
  <c r="O1312" i="4"/>
  <c r="P1300" i="4"/>
  <c r="M1300" i="4"/>
  <c r="L1300" i="4"/>
  <c r="P1288" i="4"/>
  <c r="M1288" i="4"/>
  <c r="L1288" i="4"/>
  <c r="P1276" i="4"/>
  <c r="O1276" i="4"/>
  <c r="L1276" i="4"/>
  <c r="P1264" i="4"/>
  <c r="O1264" i="4"/>
  <c r="N1264" i="4"/>
  <c r="P1252" i="4"/>
  <c r="N1252" i="4"/>
  <c r="P1240" i="4"/>
  <c r="O1240" i="4"/>
  <c r="P1228" i="4"/>
  <c r="N1228" i="4"/>
  <c r="M1228" i="4"/>
  <c r="O1228" i="4"/>
  <c r="P1216" i="4"/>
  <c r="O1216" i="4"/>
  <c r="M1216" i="4"/>
  <c r="P1204" i="4"/>
  <c r="L1204" i="4"/>
  <c r="M1204" i="4"/>
  <c r="P1192" i="4"/>
  <c r="O1192" i="4"/>
  <c r="L1192" i="4"/>
  <c r="N1192" i="4"/>
  <c r="P1180" i="4"/>
  <c r="O1180" i="4"/>
  <c r="N1180" i="4"/>
  <c r="M1180" i="4"/>
  <c r="L1180" i="4"/>
  <c r="P1168" i="4"/>
  <c r="M1168" i="4"/>
  <c r="O1168" i="4"/>
  <c r="L1168" i="4"/>
  <c r="P1156" i="4"/>
  <c r="N1156" i="4"/>
  <c r="M1156" i="4"/>
  <c r="P1144" i="4"/>
  <c r="N1144" i="4"/>
  <c r="M1144" i="4"/>
  <c r="P1132" i="4"/>
  <c r="N1132" i="4"/>
  <c r="O1132" i="4"/>
  <c r="P1120" i="4"/>
  <c r="O1120" i="4"/>
  <c r="P1108" i="4"/>
  <c r="N1108" i="4"/>
  <c r="O1108" i="4"/>
  <c r="P1096" i="4"/>
  <c r="O1096" i="4"/>
  <c r="L1096" i="4"/>
  <c r="N1096" i="4"/>
  <c r="P1084" i="4"/>
  <c r="M1084" i="4"/>
  <c r="L1084" i="4"/>
  <c r="P1072" i="4"/>
  <c r="M1072" i="4"/>
  <c r="O1072" i="4"/>
  <c r="P1060" i="4"/>
  <c r="N1060" i="4"/>
  <c r="L1060" i="4"/>
  <c r="P1048" i="4"/>
  <c r="L1048" i="4"/>
  <c r="O1048" i="4"/>
  <c r="N1048" i="4"/>
  <c r="M1048" i="4"/>
  <c r="P1036" i="4"/>
  <c r="O1036" i="4"/>
  <c r="N1036" i="4"/>
  <c r="M1036" i="4"/>
  <c r="P1024" i="4"/>
  <c r="N1024" i="4"/>
  <c r="M1024" i="4"/>
  <c r="O1024" i="4"/>
  <c r="P1012" i="4"/>
  <c r="N1012" i="4"/>
  <c r="P1000" i="4"/>
  <c r="O1000" i="4"/>
  <c r="L1000" i="4"/>
  <c r="M1000" i="4"/>
  <c r="N1000" i="4"/>
  <c r="N988" i="4"/>
  <c r="L988" i="4"/>
  <c r="P988" i="4"/>
  <c r="M988" i="4"/>
  <c r="N976" i="4"/>
  <c r="P976" i="4"/>
  <c r="O976" i="4"/>
  <c r="M976" i="4"/>
  <c r="P964" i="4"/>
  <c r="O964" i="4"/>
  <c r="N964" i="4"/>
  <c r="L964" i="4"/>
  <c r="M964" i="4"/>
  <c r="O952" i="4"/>
  <c r="P952" i="4"/>
  <c r="N952" i="4"/>
  <c r="L952" i="4"/>
  <c r="P940" i="4"/>
  <c r="M940" i="4"/>
  <c r="L940" i="4"/>
  <c r="P928" i="4"/>
  <c r="O928" i="4"/>
  <c r="O916" i="4"/>
  <c r="P916" i="4"/>
  <c r="J916" i="4"/>
  <c r="N916" i="4"/>
  <c r="L904" i="4"/>
  <c r="O904" i="4"/>
  <c r="O892" i="4"/>
  <c r="P892" i="4"/>
  <c r="M892" i="4"/>
  <c r="N892" i="4"/>
  <c r="P880" i="4"/>
  <c r="M880" i="4"/>
  <c r="O880" i="4"/>
  <c r="L880" i="4"/>
  <c r="P868" i="4"/>
  <c r="N868" i="4"/>
  <c r="O868" i="4"/>
  <c r="L868" i="4"/>
  <c r="N856" i="4"/>
  <c r="L856" i="4"/>
  <c r="J1504" i="4"/>
  <c r="J1477" i="4"/>
  <c r="J1360" i="4"/>
  <c r="J1216" i="4"/>
  <c r="J1072" i="4"/>
  <c r="J952" i="4"/>
  <c r="L1225" i="4"/>
  <c r="L808" i="4"/>
  <c r="L249" i="4"/>
  <c r="M1432" i="4"/>
  <c r="M1372" i="4"/>
  <c r="M416" i="4"/>
  <c r="N1420" i="4"/>
  <c r="O1144" i="4"/>
  <c r="O464" i="4"/>
  <c r="P249" i="4"/>
  <c r="P1527" i="4"/>
  <c r="L1527" i="4"/>
  <c r="O1527" i="4"/>
  <c r="M1527" i="4"/>
  <c r="O1515" i="4"/>
  <c r="L1515" i="4"/>
  <c r="N1515" i="4"/>
  <c r="P1515" i="4"/>
  <c r="M1515" i="4"/>
  <c r="L1503" i="4"/>
  <c r="O1503" i="4"/>
  <c r="N1503" i="4"/>
  <c r="P1503" i="4"/>
  <c r="L1491" i="4"/>
  <c r="P1491" i="4"/>
  <c r="O1491" i="4"/>
  <c r="N1491" i="4"/>
  <c r="L1479" i="4"/>
  <c r="O1479" i="4"/>
  <c r="P1479" i="4"/>
  <c r="N1479" i="4"/>
  <c r="P1467" i="4"/>
  <c r="L1467" i="4"/>
  <c r="N1467" i="4"/>
  <c r="M1467" i="4"/>
  <c r="O1455" i="4"/>
  <c r="L1455" i="4"/>
  <c r="P1455" i="4"/>
  <c r="N1455" i="4"/>
  <c r="M1455" i="4"/>
  <c r="L1443" i="4"/>
  <c r="P1443" i="4"/>
  <c r="O1443" i="4"/>
  <c r="N1443" i="4"/>
  <c r="M1443" i="4"/>
  <c r="L1431" i="4"/>
  <c r="P1431" i="4"/>
  <c r="L1419" i="4"/>
  <c r="O1419" i="4"/>
  <c r="L1407" i="4"/>
  <c r="O1407" i="4"/>
  <c r="L1395" i="4"/>
  <c r="O1395" i="4"/>
  <c r="N1395" i="4"/>
  <c r="P1383" i="4"/>
  <c r="L1383" i="4"/>
  <c r="M1383" i="4"/>
  <c r="N1383" i="4"/>
  <c r="O1371" i="4"/>
  <c r="L1371" i="4"/>
  <c r="P1371" i="4"/>
  <c r="M1371" i="4"/>
  <c r="N1371" i="4"/>
  <c r="L1359" i="4"/>
  <c r="P1359" i="4"/>
  <c r="N1359" i="4"/>
  <c r="O1359" i="4"/>
  <c r="M1238" i="4"/>
  <c r="P1238" i="4"/>
  <c r="J1238" i="4"/>
  <c r="N1238" i="4"/>
  <c r="P1166" i="4"/>
  <c r="M1166" i="4"/>
  <c r="N1166" i="4"/>
  <c r="J1166" i="4"/>
  <c r="O1166" i="4"/>
  <c r="L1166" i="4"/>
  <c r="P1046" i="4"/>
  <c r="M1046" i="4"/>
  <c r="J1046" i="4"/>
  <c r="L1046" i="4"/>
  <c r="P1022" i="4"/>
  <c r="M1022" i="4"/>
  <c r="N1022" i="4"/>
  <c r="O1022" i="4"/>
  <c r="P974" i="4"/>
  <c r="M974" i="4"/>
  <c r="O974" i="4"/>
  <c r="L974" i="4"/>
  <c r="N962" i="4"/>
  <c r="M962" i="4"/>
  <c r="O962" i="4"/>
  <c r="M950" i="4"/>
  <c r="N950" i="4"/>
  <c r="O950" i="4"/>
  <c r="P950" i="4"/>
  <c r="L950" i="4"/>
  <c r="P938" i="4"/>
  <c r="M938" i="4"/>
  <c r="N938" i="4"/>
  <c r="L938" i="4"/>
  <c r="O926" i="4"/>
  <c r="P926" i="4"/>
  <c r="M926" i="4"/>
  <c r="L926" i="4"/>
  <c r="P914" i="4"/>
  <c r="O914" i="4"/>
  <c r="M914" i="4"/>
  <c r="M902" i="4"/>
  <c r="P902" i="4"/>
  <c r="N902" i="4"/>
  <c r="O902" i="4"/>
  <c r="M890" i="4"/>
  <c r="L890" i="4"/>
  <c r="O890" i="4"/>
  <c r="J890" i="4"/>
  <c r="M878" i="4"/>
  <c r="P878" i="4"/>
  <c r="O878" i="4"/>
  <c r="L878" i="4"/>
  <c r="N878" i="4"/>
  <c r="O866" i="4"/>
  <c r="P866" i="4"/>
  <c r="M866" i="4"/>
  <c r="P854" i="4"/>
  <c r="N854" i="4"/>
  <c r="M854" i="4"/>
  <c r="L854" i="4"/>
  <c r="O854" i="4"/>
  <c r="M842" i="4"/>
  <c r="P842" i="4"/>
  <c r="N842" i="4"/>
  <c r="L842" i="4"/>
  <c r="P830" i="4"/>
  <c r="M830" i="4"/>
  <c r="L830" i="4"/>
  <c r="P818" i="4"/>
  <c r="N818" i="4"/>
  <c r="M818" i="4"/>
  <c r="O818" i="4"/>
  <c r="M806" i="4"/>
  <c r="O806" i="4"/>
  <c r="P806" i="4"/>
  <c r="M794" i="4"/>
  <c r="P794" i="4"/>
  <c r="O782" i="4"/>
  <c r="M782" i="4"/>
  <c r="P782" i="4"/>
  <c r="N782" i="4"/>
  <c r="N770" i="4"/>
  <c r="M770" i="4"/>
  <c r="P770" i="4"/>
  <c r="M758" i="4"/>
  <c r="P758" i="4"/>
  <c r="O758" i="4"/>
  <c r="L758" i="4"/>
  <c r="P747" i="4"/>
  <c r="O747" i="4"/>
  <c r="M747" i="4"/>
  <c r="L747" i="4"/>
  <c r="J747" i="4"/>
  <c r="N747" i="4"/>
  <c r="N735" i="4"/>
  <c r="P735" i="4"/>
  <c r="M735" i="4"/>
  <c r="L735" i="4"/>
  <c r="O723" i="4"/>
  <c r="M723" i="4"/>
  <c r="P723" i="4"/>
  <c r="O1465" i="4"/>
  <c r="P1465" i="4"/>
  <c r="O1213" i="4"/>
  <c r="P1213" i="4"/>
  <c r="M1213" i="4"/>
  <c r="O1201" i="4"/>
  <c r="P1201" i="4"/>
  <c r="M1201" i="4"/>
  <c r="O1189" i="4"/>
  <c r="P1189" i="4"/>
  <c r="N1189" i="4"/>
  <c r="L1189" i="4"/>
  <c r="M1189" i="4"/>
  <c r="O1177" i="4"/>
  <c r="P1177" i="4"/>
  <c r="N1177" i="4"/>
  <c r="O1165" i="4"/>
  <c r="P1165" i="4"/>
  <c r="L1165" i="4"/>
  <c r="N1165" i="4"/>
  <c r="O1153" i="4"/>
  <c r="P1153" i="4"/>
  <c r="M1153" i="4"/>
  <c r="L1153" i="4"/>
  <c r="O1141" i="4"/>
  <c r="P1141" i="4"/>
  <c r="M1141" i="4"/>
  <c r="N1141" i="4"/>
  <c r="O1129" i="4"/>
  <c r="N1129" i="4"/>
  <c r="M1129" i="4"/>
  <c r="P1129" i="4"/>
  <c r="O1117" i="4"/>
  <c r="N1117" i="4"/>
  <c r="M1117" i="4"/>
  <c r="O1105" i="4"/>
  <c r="P1105" i="4"/>
  <c r="O1093" i="4"/>
  <c r="N1093" i="4"/>
  <c r="P1093" i="4"/>
  <c r="O1081" i="4"/>
  <c r="N1081" i="4"/>
  <c r="O1069" i="4"/>
  <c r="P1069" i="4"/>
  <c r="L1069" i="4"/>
  <c r="O1057" i="4"/>
  <c r="P1057" i="4"/>
  <c r="N1057" i="4"/>
  <c r="M1057" i="4"/>
  <c r="O1045" i="4"/>
  <c r="P1045" i="4"/>
  <c r="N1045" i="4"/>
  <c r="M1045" i="4"/>
  <c r="L1045" i="4"/>
  <c r="O1033" i="4"/>
  <c r="N1033" i="4"/>
  <c r="O1021" i="4"/>
  <c r="P1021" i="4"/>
  <c r="L1021" i="4"/>
  <c r="J1021" i="4"/>
  <c r="O1009" i="4"/>
  <c r="N1009" i="4"/>
  <c r="M1009" i="4"/>
  <c r="M1526" i="4"/>
  <c r="P1526" i="4"/>
  <c r="J1526" i="4"/>
  <c r="O1526" i="4"/>
  <c r="M1478" i="4"/>
  <c r="O1478" i="4"/>
  <c r="J1478" i="4"/>
  <c r="N1478" i="4"/>
  <c r="L1478" i="4"/>
  <c r="O1442" i="4"/>
  <c r="M1442" i="4"/>
  <c r="N1442" i="4"/>
  <c r="J1442" i="4"/>
  <c r="M1394" i="4"/>
  <c r="O1394" i="4"/>
  <c r="J1394" i="4"/>
  <c r="P1346" i="4"/>
  <c r="O1346" i="4"/>
  <c r="M1346" i="4"/>
  <c r="N1346" i="4"/>
  <c r="J1346" i="4"/>
  <c r="P1310" i="4"/>
  <c r="M1310" i="4"/>
  <c r="N1310" i="4"/>
  <c r="L1310" i="4"/>
  <c r="J1310" i="4"/>
  <c r="O1310" i="4"/>
  <c r="M1274" i="4"/>
  <c r="O1274" i="4"/>
  <c r="N1274" i="4"/>
  <c r="J1274" i="4"/>
  <c r="L1274" i="4"/>
  <c r="P1226" i="4"/>
  <c r="M1226" i="4"/>
  <c r="O1226" i="4"/>
  <c r="J1226" i="4"/>
  <c r="P1190" i="4"/>
  <c r="M1190" i="4"/>
  <c r="O1190" i="4"/>
  <c r="N1190" i="4"/>
  <c r="J1190" i="4"/>
  <c r="L1190" i="4"/>
  <c r="M1142" i="4"/>
  <c r="P1142" i="4"/>
  <c r="J1142" i="4"/>
  <c r="N1106" i="4"/>
  <c r="M1106" i="4"/>
  <c r="O1106" i="4"/>
  <c r="J1106" i="4"/>
  <c r="P1106" i="4"/>
  <c r="P986" i="4"/>
  <c r="M986" i="4"/>
  <c r="L986" i="4"/>
  <c r="N986" i="4"/>
  <c r="O1525" i="4"/>
  <c r="P1525" i="4"/>
  <c r="M1525" i="4"/>
  <c r="O1489" i="4"/>
  <c r="P1489" i="4"/>
  <c r="O1429" i="4"/>
  <c r="P1429" i="4"/>
  <c r="N1429" i="4"/>
  <c r="M1429" i="4"/>
  <c r="O1405" i="4"/>
  <c r="L1405" i="4"/>
  <c r="O1357" i="4"/>
  <c r="P1357" i="4"/>
  <c r="M1357" i="4"/>
  <c r="N1357" i="4"/>
  <c r="L1357" i="4"/>
  <c r="O1249" i="4"/>
  <c r="P1249" i="4"/>
  <c r="L1249" i="4"/>
  <c r="J1396" i="4"/>
  <c r="J1252" i="4"/>
  <c r="J1108" i="4"/>
  <c r="J988" i="4"/>
  <c r="J962" i="4"/>
  <c r="J868" i="4"/>
  <c r="L1492" i="4"/>
  <c r="L1346" i="4"/>
  <c r="L1144" i="4"/>
  <c r="L1072" i="4"/>
  <c r="L1022" i="4"/>
  <c r="L976" i="4"/>
  <c r="L832" i="4"/>
  <c r="L357" i="4"/>
  <c r="M1537" i="4"/>
  <c r="M1492" i="4"/>
  <c r="M1240" i="4"/>
  <c r="M760" i="4"/>
  <c r="M701" i="4"/>
  <c r="N1504" i="4"/>
  <c r="N1432" i="4"/>
  <c r="N866" i="4"/>
  <c r="N794" i="4"/>
  <c r="O986" i="4"/>
  <c r="O737" i="4"/>
  <c r="O570" i="4"/>
  <c r="P1381" i="4"/>
  <c r="P1117" i="4"/>
  <c r="P1081" i="4"/>
  <c r="O1502" i="4"/>
  <c r="M1502" i="4"/>
  <c r="P1502" i="4"/>
  <c r="J1502" i="4"/>
  <c r="N1502" i="4"/>
  <c r="L1502" i="4"/>
  <c r="P1454" i="4"/>
  <c r="M1454" i="4"/>
  <c r="N1454" i="4"/>
  <c r="J1454" i="4"/>
  <c r="O1454" i="4"/>
  <c r="M1418" i="4"/>
  <c r="L1418" i="4"/>
  <c r="J1418" i="4"/>
  <c r="P1418" i="4"/>
  <c r="P1370" i="4"/>
  <c r="M1370" i="4"/>
  <c r="J1370" i="4"/>
  <c r="L1370" i="4"/>
  <c r="M1334" i="4"/>
  <c r="O1334" i="4"/>
  <c r="J1334" i="4"/>
  <c r="O1298" i="4"/>
  <c r="M1298" i="4"/>
  <c r="P1298" i="4"/>
  <c r="N1298" i="4"/>
  <c r="J1298" i="4"/>
  <c r="P1262" i="4"/>
  <c r="M1262" i="4"/>
  <c r="O1262" i="4"/>
  <c r="J1262" i="4"/>
  <c r="L1262" i="4"/>
  <c r="O1214" i="4"/>
  <c r="M1214" i="4"/>
  <c r="J1214" i="4"/>
  <c r="P1214" i="4"/>
  <c r="P1178" i="4"/>
  <c r="O1178" i="4"/>
  <c r="M1178" i="4"/>
  <c r="L1178" i="4"/>
  <c r="N1178" i="4"/>
  <c r="J1178" i="4"/>
  <c r="M1130" i="4"/>
  <c r="O1130" i="4"/>
  <c r="J1130" i="4"/>
  <c r="N1130" i="4"/>
  <c r="P1130" i="4"/>
  <c r="M1094" i="4"/>
  <c r="P1094" i="4"/>
  <c r="N1094" i="4"/>
  <c r="J1094" i="4"/>
  <c r="O1070" i="4"/>
  <c r="N1070" i="4"/>
  <c r="M1070" i="4"/>
  <c r="J1070" i="4"/>
  <c r="L1070" i="4"/>
  <c r="O1010" i="4"/>
  <c r="P1010" i="4"/>
  <c r="M1010" i="4"/>
  <c r="N1010" i="4"/>
  <c r="N1418" i="4"/>
  <c r="O1261" i="4"/>
  <c r="P1261" i="4"/>
  <c r="N1261" i="4"/>
  <c r="L1261" i="4"/>
  <c r="M1261" i="4"/>
  <c r="J1525" i="4"/>
  <c r="J1408" i="4"/>
  <c r="J1381" i="4"/>
  <c r="J1264" i="4"/>
  <c r="J1237" i="4"/>
  <c r="J1120" i="4"/>
  <c r="J1000" i="4"/>
  <c r="J974" i="4"/>
  <c r="J880" i="4"/>
  <c r="J854" i="4"/>
  <c r="J749" i="4"/>
  <c r="L1489" i="4"/>
  <c r="L1429" i="4"/>
  <c r="L1264" i="4"/>
  <c r="L1142" i="4"/>
  <c r="L1036" i="4"/>
  <c r="L690" i="4"/>
  <c r="L369" i="4"/>
  <c r="M1381" i="4"/>
  <c r="M1096" i="4"/>
  <c r="M357" i="4"/>
  <c r="M345" i="4"/>
  <c r="M333" i="4"/>
  <c r="M321" i="4"/>
  <c r="M309" i="4"/>
  <c r="M297" i="4"/>
  <c r="M285" i="4"/>
  <c r="M273" i="4"/>
  <c r="M261" i="4"/>
  <c r="M249" i="4"/>
  <c r="M237" i="4"/>
  <c r="N1465" i="4"/>
  <c r="N1216" i="4"/>
  <c r="N392" i="4"/>
  <c r="N297" i="4"/>
  <c r="O1084" i="4"/>
  <c r="O832" i="4"/>
  <c r="O784" i="4"/>
  <c r="O618" i="4"/>
  <c r="P666" i="4"/>
  <c r="P1514" i="4"/>
  <c r="M1514" i="4"/>
  <c r="L1514" i="4"/>
  <c r="J1514" i="4"/>
  <c r="M1466" i="4"/>
  <c r="L1466" i="4"/>
  <c r="O1466" i="4"/>
  <c r="J1466" i="4"/>
  <c r="P1466" i="4"/>
  <c r="M1406" i="4"/>
  <c r="J1406" i="4"/>
  <c r="L1406" i="4"/>
  <c r="O1406" i="4"/>
  <c r="P1034" i="4"/>
  <c r="M1034" i="4"/>
  <c r="L1034" i="4"/>
  <c r="O1034" i="4"/>
  <c r="J1034" i="4"/>
  <c r="L440" i="4"/>
  <c r="M487" i="4"/>
  <c r="M428" i="4"/>
  <c r="O1456" i="4"/>
  <c r="O1418" i="4"/>
  <c r="O321" i="4"/>
  <c r="O1513" i="4"/>
  <c r="P1513" i="4"/>
  <c r="M1513" i="4"/>
  <c r="O1501" i="4"/>
  <c r="P1501" i="4"/>
  <c r="N1501" i="4"/>
  <c r="L1501" i="4"/>
  <c r="M1501" i="4"/>
  <c r="O1453" i="4"/>
  <c r="L1453" i="4"/>
  <c r="O1417" i="4"/>
  <c r="P1417" i="4"/>
  <c r="N1417" i="4"/>
  <c r="O1345" i="4"/>
  <c r="P1345" i="4"/>
  <c r="N1345" i="4"/>
  <c r="O1333" i="4"/>
  <c r="N1333" i="4"/>
  <c r="P1333" i="4"/>
  <c r="M1333" i="4"/>
  <c r="O1321" i="4"/>
  <c r="P1321" i="4"/>
  <c r="O1309" i="4"/>
  <c r="L1309" i="4"/>
  <c r="P1309" i="4"/>
  <c r="N1309" i="4"/>
  <c r="O1297" i="4"/>
  <c r="P1297" i="4"/>
  <c r="N1297" i="4"/>
  <c r="M1297" i="4"/>
  <c r="L1297" i="4"/>
  <c r="O1285" i="4"/>
  <c r="N1285" i="4"/>
  <c r="P1285" i="4"/>
  <c r="M1285" i="4"/>
  <c r="O1273" i="4"/>
  <c r="N1273" i="4"/>
  <c r="L1273" i="4"/>
  <c r="M1273" i="4"/>
  <c r="O1225" i="4"/>
  <c r="N1225" i="4"/>
  <c r="J1537" i="4"/>
  <c r="J1420" i="4"/>
  <c r="J1276" i="4"/>
  <c r="J1249" i="4"/>
  <c r="J1132" i="4"/>
  <c r="J1012" i="4"/>
  <c r="J986" i="4"/>
  <c r="J866" i="4"/>
  <c r="J760" i="4"/>
  <c r="L1537" i="4"/>
  <c r="L1444" i="4"/>
  <c r="L1394" i="4"/>
  <c r="L1156" i="4"/>
  <c r="L701" i="4"/>
  <c r="L381" i="4"/>
  <c r="M1504" i="4"/>
  <c r="M1489" i="4"/>
  <c r="M1345" i="4"/>
  <c r="M1252" i="4"/>
  <c r="M952" i="4"/>
  <c r="M772" i="4"/>
  <c r="N1384" i="4"/>
  <c r="N1348" i="4"/>
  <c r="N1262" i="4"/>
  <c r="N1214" i="4"/>
  <c r="N914" i="4"/>
  <c r="O1432" i="4"/>
  <c r="O1396" i="4"/>
  <c r="O830" i="4"/>
  <c r="P1537" i="4"/>
  <c r="M1490" i="4"/>
  <c r="N1490" i="4"/>
  <c r="J1490" i="4"/>
  <c r="L1490" i="4"/>
  <c r="M1430" i="4"/>
  <c r="O1430" i="4"/>
  <c r="P1430" i="4"/>
  <c r="N1430" i="4"/>
  <c r="J1430" i="4"/>
  <c r="M1382" i="4"/>
  <c r="P1382" i="4"/>
  <c r="N1382" i="4"/>
  <c r="J1382" i="4"/>
  <c r="L1382" i="4"/>
  <c r="O1358" i="4"/>
  <c r="M1358" i="4"/>
  <c r="P1358" i="4"/>
  <c r="J1358" i="4"/>
  <c r="N1358" i="4"/>
  <c r="L1358" i="4"/>
  <c r="M1322" i="4"/>
  <c r="L1322" i="4"/>
  <c r="P1322" i="4"/>
  <c r="O1322" i="4"/>
  <c r="N1322" i="4"/>
  <c r="J1322" i="4"/>
  <c r="M1286" i="4"/>
  <c r="N1286" i="4"/>
  <c r="J1286" i="4"/>
  <c r="L1286" i="4"/>
  <c r="P1286" i="4"/>
  <c r="M1250" i="4"/>
  <c r="O1250" i="4"/>
  <c r="J1250" i="4"/>
  <c r="N1250" i="4"/>
  <c r="P1250" i="4"/>
  <c r="M1202" i="4"/>
  <c r="P1202" i="4"/>
  <c r="O1202" i="4"/>
  <c r="N1202" i="4"/>
  <c r="J1202" i="4"/>
  <c r="O1154" i="4"/>
  <c r="N1154" i="4"/>
  <c r="M1154" i="4"/>
  <c r="J1154" i="4"/>
  <c r="P1118" i="4"/>
  <c r="M1118" i="4"/>
  <c r="J1118" i="4"/>
  <c r="O1118" i="4"/>
  <c r="P1082" i="4"/>
  <c r="M1082" i="4"/>
  <c r="L1082" i="4"/>
  <c r="J1082" i="4"/>
  <c r="O1082" i="4"/>
  <c r="M1058" i="4"/>
  <c r="P1058" i="4"/>
  <c r="J1058" i="4"/>
  <c r="L1058" i="4"/>
  <c r="O1058" i="4"/>
  <c r="P998" i="4"/>
  <c r="M998" i="4"/>
  <c r="L1118" i="4"/>
  <c r="O1348" i="4"/>
  <c r="O1477" i="4"/>
  <c r="N1477" i="4"/>
  <c r="P1477" i="4"/>
  <c r="O1441" i="4"/>
  <c r="P1441" i="4"/>
  <c r="N1441" i="4"/>
  <c r="M1441" i="4"/>
  <c r="O1393" i="4"/>
  <c r="L1393" i="4"/>
  <c r="O1369" i="4"/>
  <c r="P1369" i="4"/>
  <c r="M1369" i="4"/>
  <c r="N1369" i="4"/>
  <c r="L1369" i="4"/>
  <c r="O1237" i="4"/>
  <c r="P1237" i="4"/>
  <c r="N1237" i="4"/>
  <c r="J1513" i="4"/>
  <c r="J1432" i="4"/>
  <c r="J1405" i="4"/>
  <c r="J1288" i="4"/>
  <c r="J1261" i="4"/>
  <c r="J1144" i="4"/>
  <c r="J998" i="4"/>
  <c r="J892" i="4"/>
  <c r="J878" i="4"/>
  <c r="L1442" i="4"/>
  <c r="L1360" i="4"/>
  <c r="L1154" i="4"/>
  <c r="L713" i="4"/>
  <c r="L392" i="4"/>
  <c r="M1108" i="4"/>
  <c r="M784" i="4"/>
  <c r="N1514" i="4"/>
  <c r="N1381" i="4"/>
  <c r="N1213" i="4"/>
  <c r="N1072" i="4"/>
  <c r="N928" i="4"/>
  <c r="N880" i="4"/>
  <c r="N452" i="4"/>
  <c r="O1504" i="4"/>
  <c r="O1238" i="4"/>
  <c r="O1204" i="4"/>
  <c r="O796" i="4"/>
  <c r="O345" i="4"/>
  <c r="P1442" i="4"/>
  <c r="P1394" i="4"/>
  <c r="P856" i="4"/>
  <c r="N1142" i="4"/>
  <c r="O1046" i="4"/>
  <c r="O357" i="4"/>
  <c r="P1478" i="4"/>
  <c r="J1456" i="4"/>
  <c r="J1429" i="4"/>
  <c r="J1312" i="4"/>
  <c r="J1285" i="4"/>
  <c r="J1168" i="4"/>
  <c r="J784" i="4"/>
  <c r="L1456" i="4"/>
  <c r="M1516" i="4"/>
  <c r="M1408" i="4"/>
  <c r="M1309" i="4"/>
  <c r="M1120" i="4"/>
  <c r="M904" i="4"/>
  <c r="N1394" i="4"/>
  <c r="N1226" i="4"/>
  <c r="N1034" i="4"/>
  <c r="N998" i="4"/>
  <c r="N926" i="4"/>
  <c r="N772" i="4"/>
  <c r="O1288" i="4"/>
  <c r="O1252" i="4"/>
  <c r="O1094" i="4"/>
  <c r="O842" i="4"/>
  <c r="O534" i="4"/>
  <c r="O369" i="4"/>
  <c r="P1406" i="4"/>
  <c r="L1202" i="4"/>
  <c r="L464" i="4"/>
  <c r="J1022" i="4"/>
  <c r="L1454" i="4"/>
  <c r="L1408" i="4"/>
  <c r="L1216" i="4"/>
  <c r="L1094" i="4"/>
  <c r="L998" i="4"/>
  <c r="L476" i="4"/>
  <c r="L321" i="4"/>
  <c r="M1276" i="4"/>
  <c r="M1060" i="4"/>
  <c r="M1012" i="4"/>
  <c r="M856" i="4"/>
  <c r="N1526" i="4"/>
  <c r="N1393" i="4"/>
  <c r="N820" i="4"/>
  <c r="N464" i="4"/>
  <c r="O1516" i="4"/>
  <c r="O1286" i="4"/>
  <c r="O1060" i="4"/>
  <c r="O856" i="4"/>
  <c r="O381" i="4"/>
  <c r="P1405" i="4"/>
  <c r="P1334" i="4"/>
  <c r="P962" i="4"/>
  <c r="P189" i="4"/>
  <c r="J189" i="4"/>
  <c r="O189" i="4"/>
  <c r="P177" i="4"/>
  <c r="J177" i="4"/>
  <c r="O177" i="4"/>
  <c r="P165" i="4"/>
  <c r="J165" i="4"/>
  <c r="O165" i="4"/>
  <c r="J153" i="4"/>
  <c r="O153" i="4"/>
  <c r="J141" i="4"/>
  <c r="O141" i="4"/>
  <c r="P129" i="4"/>
  <c r="J129" i="4"/>
  <c r="O129" i="4"/>
  <c r="P117" i="4"/>
  <c r="J117" i="4"/>
  <c r="O117" i="4"/>
  <c r="P105" i="4"/>
  <c r="J105" i="4"/>
  <c r="O105" i="4"/>
  <c r="P93" i="4"/>
  <c r="J93" i="4"/>
  <c r="O93" i="4"/>
  <c r="P82" i="4"/>
  <c r="J82" i="4"/>
  <c r="O82" i="4"/>
  <c r="P70" i="4"/>
  <c r="J70" i="4"/>
  <c r="O70" i="4"/>
  <c r="J59" i="4"/>
  <c r="O59" i="4"/>
  <c r="J47" i="4"/>
  <c r="O47" i="4"/>
  <c r="P35" i="4"/>
  <c r="J35" i="4"/>
  <c r="O35" i="4"/>
  <c r="P498" i="4"/>
  <c r="O498" i="4"/>
  <c r="N475" i="4"/>
  <c r="P475" i="4"/>
  <c r="L475" i="4"/>
  <c r="P463" i="4"/>
  <c r="O463" i="4"/>
  <c r="M463" i="4"/>
  <c r="P451" i="4"/>
  <c r="M451" i="4"/>
  <c r="P427" i="4"/>
  <c r="O427" i="4"/>
  <c r="P415" i="4"/>
  <c r="O415" i="4"/>
  <c r="N403" i="4"/>
  <c r="P403" i="4"/>
  <c r="O403" i="4"/>
  <c r="N391" i="4"/>
  <c r="P391" i="4"/>
  <c r="N368" i="4"/>
  <c r="M368" i="4"/>
  <c r="P356" i="4"/>
  <c r="N356" i="4"/>
  <c r="P344" i="4"/>
  <c r="N344" i="4"/>
  <c r="P332" i="4"/>
  <c r="L332" i="4"/>
  <c r="P320" i="4"/>
  <c r="O320" i="4"/>
  <c r="P296" i="4"/>
  <c r="N296" i="4"/>
  <c r="P272" i="4"/>
  <c r="N272" i="4"/>
  <c r="L1335" i="4"/>
  <c r="O1335" i="4"/>
  <c r="P1323" i="4"/>
  <c r="L1323" i="4"/>
  <c r="N1323" i="4"/>
  <c r="O1311" i="4"/>
  <c r="L1311" i="4"/>
  <c r="N1311" i="4"/>
  <c r="M1311" i="4"/>
  <c r="L1299" i="4"/>
  <c r="P1299" i="4"/>
  <c r="N1299" i="4"/>
  <c r="M1299" i="4"/>
  <c r="L1287" i="4"/>
  <c r="O1287" i="4"/>
  <c r="L1275" i="4"/>
  <c r="P1275" i="4"/>
  <c r="L1263" i="4"/>
  <c r="P1263" i="4"/>
  <c r="O1263" i="4"/>
  <c r="L1251" i="4"/>
  <c r="P1251" i="4"/>
  <c r="P1239" i="4"/>
  <c r="L1239" i="4"/>
  <c r="O1227" i="4"/>
  <c r="L1227" i="4"/>
  <c r="L1215" i="4"/>
  <c r="N1215" i="4"/>
  <c r="M1215" i="4"/>
  <c r="L1203" i="4"/>
  <c r="P1203" i="4"/>
  <c r="P1191" i="4"/>
  <c r="L1191" i="4"/>
  <c r="O1191" i="4"/>
  <c r="P1179" i="4"/>
  <c r="L1179" i="4"/>
  <c r="N1179" i="4"/>
  <c r="O1167" i="4"/>
  <c r="L1167" i="4"/>
  <c r="N1167" i="4"/>
  <c r="M1167" i="4"/>
  <c r="L1155" i="4"/>
  <c r="P1155" i="4"/>
  <c r="M1155" i="4"/>
  <c r="P711" i="4"/>
  <c r="M711" i="4"/>
  <c r="P699" i="4"/>
  <c r="N699" i="4"/>
  <c r="M699" i="4"/>
  <c r="P688" i="4"/>
  <c r="M688" i="4"/>
  <c r="N676" i="4"/>
  <c r="M676" i="4"/>
  <c r="P676" i="4"/>
  <c r="M664" i="4"/>
  <c r="O664" i="4"/>
  <c r="M652" i="4"/>
  <c r="N652" i="4"/>
  <c r="P640" i="4"/>
  <c r="O640" i="4"/>
  <c r="M640" i="4"/>
  <c r="N640" i="4"/>
  <c r="P628" i="4"/>
  <c r="M628" i="4"/>
  <c r="N616" i="4"/>
  <c r="M616" i="4"/>
  <c r="M604" i="4"/>
  <c r="L604" i="4"/>
  <c r="P604" i="4"/>
  <c r="N592" i="4"/>
  <c r="P592" i="4"/>
  <c r="M592" i="4"/>
  <c r="O592" i="4"/>
  <c r="O580" i="4"/>
  <c r="P580" i="4"/>
  <c r="M580" i="4"/>
  <c r="N580" i="4"/>
  <c r="P568" i="4"/>
  <c r="M568" i="4"/>
  <c r="M556" i="4"/>
  <c r="P556" i="4"/>
  <c r="P544" i="4"/>
  <c r="N544" i="4"/>
  <c r="M544" i="4"/>
  <c r="P532" i="4"/>
  <c r="M532" i="4"/>
  <c r="O532" i="4"/>
  <c r="P520" i="4"/>
  <c r="M520" i="4"/>
  <c r="N520" i="4"/>
  <c r="N508" i="4"/>
  <c r="M508" i="4"/>
  <c r="O508" i="4"/>
  <c r="P508" i="4"/>
  <c r="O496" i="4"/>
  <c r="N496" i="4"/>
  <c r="P496" i="4"/>
  <c r="M496" i="4"/>
  <c r="P484" i="4"/>
  <c r="O484" i="4"/>
  <c r="N484" i="4"/>
  <c r="M484" i="4"/>
  <c r="P473" i="4"/>
  <c r="O473" i="4"/>
  <c r="M473" i="4"/>
  <c r="N473" i="4"/>
  <c r="P461" i="4"/>
  <c r="O461" i="4"/>
  <c r="M461" i="4"/>
  <c r="L461" i="4"/>
  <c r="N461" i="4"/>
  <c r="N449" i="4"/>
  <c r="P449" i="4"/>
  <c r="O449" i="4"/>
  <c r="M449" i="4"/>
  <c r="O437" i="4"/>
  <c r="M437" i="4"/>
  <c r="P437" i="4"/>
  <c r="O997" i="4"/>
  <c r="N997" i="4"/>
  <c r="M997" i="4"/>
  <c r="P985" i="4"/>
  <c r="O985" i="4"/>
  <c r="O973" i="4"/>
  <c r="P973" i="4"/>
  <c r="O961" i="4"/>
  <c r="P961" i="4"/>
  <c r="N961" i="4"/>
  <c r="O949" i="4"/>
  <c r="N949" i="4"/>
  <c r="P949" i="4"/>
  <c r="O937" i="4"/>
  <c r="N937" i="4"/>
  <c r="O925" i="4"/>
  <c r="P925" i="4"/>
  <c r="N925" i="4"/>
  <c r="O913" i="4"/>
  <c r="P913" i="4"/>
  <c r="M913" i="4"/>
  <c r="O901" i="4"/>
  <c r="P901" i="4"/>
  <c r="O877" i="4"/>
  <c r="P877" i="4"/>
  <c r="L877" i="4"/>
  <c r="O865" i="4"/>
  <c r="P865" i="4"/>
  <c r="N865" i="4"/>
  <c r="M865" i="4"/>
  <c r="O853" i="4"/>
  <c r="P853" i="4"/>
  <c r="N853" i="4"/>
  <c r="M853" i="4"/>
  <c r="P841" i="4"/>
  <c r="O841" i="4"/>
  <c r="N841" i="4"/>
  <c r="O829" i="4"/>
  <c r="P829" i="4"/>
  <c r="O817" i="4"/>
  <c r="P817" i="4"/>
  <c r="O805" i="4"/>
  <c r="P805" i="4"/>
  <c r="N805" i="4"/>
  <c r="L616" i="4"/>
  <c r="L498" i="4"/>
  <c r="L177" i="4"/>
  <c r="M949" i="4"/>
  <c r="M877" i="4"/>
  <c r="M427" i="4"/>
  <c r="N829" i="4"/>
  <c r="N189" i="4"/>
  <c r="O676" i="4"/>
  <c r="O296" i="4"/>
  <c r="M439" i="4"/>
  <c r="N985" i="4"/>
  <c r="N604" i="4"/>
  <c r="O628" i="4"/>
  <c r="O520" i="4"/>
  <c r="O475" i="4"/>
  <c r="L628" i="4"/>
  <c r="L189" i="4"/>
  <c r="M961" i="4"/>
  <c r="M889" i="4"/>
  <c r="N877" i="4"/>
  <c r="N415" i="4"/>
  <c r="P1335" i="4"/>
  <c r="L439" i="4"/>
  <c r="M985" i="4"/>
  <c r="N889" i="4"/>
  <c r="N664" i="4"/>
  <c r="N427" i="4"/>
  <c r="O699" i="4"/>
  <c r="J486" i="4"/>
  <c r="L973" i="4"/>
  <c r="L652" i="4"/>
  <c r="L544" i="4"/>
  <c r="L451" i="4"/>
  <c r="M901" i="4"/>
  <c r="M817" i="4"/>
  <c r="N711" i="4"/>
  <c r="N568" i="4"/>
  <c r="O652" i="4"/>
  <c r="O332" i="4"/>
  <c r="P652" i="4"/>
  <c r="N200" i="4"/>
  <c r="P200" i="4"/>
  <c r="L1131" i="4"/>
  <c r="P1131" i="4"/>
  <c r="N1119" i="4"/>
  <c r="L1119" i="4"/>
  <c r="P1119" i="4"/>
  <c r="P1095" i="4"/>
  <c r="L1095" i="4"/>
  <c r="O1095" i="4"/>
  <c r="O1083" i="4"/>
  <c r="L1083" i="4"/>
  <c r="N1083" i="4"/>
  <c r="P1047" i="4"/>
  <c r="L1047" i="4"/>
  <c r="P1035" i="4"/>
  <c r="L1035" i="4"/>
  <c r="O1023" i="4"/>
  <c r="L1023" i="4"/>
  <c r="P1011" i="4"/>
  <c r="L1011" i="4"/>
  <c r="O1011" i="4"/>
  <c r="P999" i="4"/>
  <c r="L999" i="4"/>
  <c r="P987" i="4"/>
  <c r="L987" i="4"/>
  <c r="P975" i="4"/>
  <c r="N975" i="4"/>
  <c r="L975" i="4"/>
  <c r="P963" i="4"/>
  <c r="L963" i="4"/>
  <c r="P951" i="4"/>
  <c r="L951" i="4"/>
  <c r="P939" i="4"/>
  <c r="O939" i="4"/>
  <c r="L939" i="4"/>
  <c r="P927" i="4"/>
  <c r="L927" i="4"/>
  <c r="P915" i="4"/>
  <c r="L915" i="4"/>
  <c r="P903" i="4"/>
  <c r="L903" i="4"/>
  <c r="P891" i="4"/>
  <c r="L891" i="4"/>
  <c r="P879" i="4"/>
  <c r="O879" i="4"/>
  <c r="L879" i="4"/>
  <c r="P867" i="4"/>
  <c r="L867" i="4"/>
  <c r="P855" i="4"/>
  <c r="L855" i="4"/>
  <c r="P843" i="4"/>
  <c r="L843" i="4"/>
  <c r="P831" i="4"/>
  <c r="N831" i="4"/>
  <c r="L831" i="4"/>
  <c r="O831" i="4"/>
  <c r="P819" i="4"/>
  <c r="L819" i="4"/>
  <c r="P807" i="4"/>
  <c r="L807" i="4"/>
  <c r="P795" i="4"/>
  <c r="O795" i="4"/>
  <c r="L795" i="4"/>
  <c r="P783" i="4"/>
  <c r="L783" i="4"/>
  <c r="P771" i="4"/>
  <c r="L771" i="4"/>
  <c r="P759" i="4"/>
  <c r="L759" i="4"/>
  <c r="P748" i="4"/>
  <c r="N748" i="4"/>
  <c r="L748" i="4"/>
  <c r="P736" i="4"/>
  <c r="O736" i="4"/>
  <c r="L736" i="4"/>
  <c r="P724" i="4"/>
  <c r="L724" i="4"/>
  <c r="P712" i="4"/>
  <c r="L712" i="4"/>
  <c r="P700" i="4"/>
  <c r="L700" i="4"/>
  <c r="P689" i="4"/>
  <c r="N689" i="4"/>
  <c r="L689" i="4"/>
  <c r="P677" i="4"/>
  <c r="L677" i="4"/>
  <c r="P665" i="4"/>
  <c r="L665" i="4"/>
  <c r="O665" i="4"/>
  <c r="P653" i="4"/>
  <c r="O653" i="4"/>
  <c r="L653" i="4"/>
  <c r="P641" i="4"/>
  <c r="L641" i="4"/>
  <c r="P629" i="4"/>
  <c r="L629" i="4"/>
  <c r="P617" i="4"/>
  <c r="L617" i="4"/>
  <c r="P605" i="4"/>
  <c r="N605" i="4"/>
  <c r="L605" i="4"/>
  <c r="P593" i="4"/>
  <c r="O593" i="4"/>
  <c r="L593" i="4"/>
  <c r="P581" i="4"/>
  <c r="L581" i="4"/>
  <c r="O581" i="4"/>
  <c r="P569" i="4"/>
  <c r="L569" i="4"/>
  <c r="P557" i="4"/>
  <c r="L557" i="4"/>
  <c r="P545" i="4"/>
  <c r="L545" i="4"/>
  <c r="N545" i="4"/>
  <c r="P533" i="4"/>
  <c r="L533" i="4"/>
  <c r="P521" i="4"/>
  <c r="N521" i="4"/>
  <c r="L521" i="4"/>
  <c r="P509" i="4"/>
  <c r="O509" i="4"/>
  <c r="L509" i="4"/>
  <c r="P497" i="4"/>
  <c r="L497" i="4"/>
  <c r="P485" i="4"/>
  <c r="L485" i="4"/>
  <c r="P474" i="4"/>
  <c r="L474" i="4"/>
  <c r="P462" i="4"/>
  <c r="N462" i="4"/>
  <c r="L462" i="4"/>
  <c r="P450" i="4"/>
  <c r="L450" i="4"/>
  <c r="P438" i="4"/>
  <c r="L438" i="4"/>
  <c r="P426" i="4"/>
  <c r="L426" i="4"/>
  <c r="P414" i="4"/>
  <c r="L414" i="4"/>
  <c r="P402" i="4"/>
  <c r="L402" i="4"/>
  <c r="P390" i="4"/>
  <c r="L390" i="4"/>
  <c r="P379" i="4"/>
  <c r="N379" i="4"/>
  <c r="L379" i="4"/>
  <c r="P367" i="4"/>
  <c r="L367" i="4"/>
  <c r="P355" i="4"/>
  <c r="L355" i="4"/>
  <c r="P343" i="4"/>
  <c r="L343" i="4"/>
  <c r="N343" i="4"/>
  <c r="P331" i="4"/>
  <c r="L331" i="4"/>
  <c r="P319" i="4"/>
  <c r="L319" i="4"/>
  <c r="P307" i="4"/>
  <c r="L307" i="4"/>
  <c r="P295" i="4"/>
  <c r="L295" i="4"/>
  <c r="P283" i="4"/>
  <c r="N283" i="4"/>
  <c r="L283" i="4"/>
  <c r="P271" i="4"/>
  <c r="L271" i="4"/>
  <c r="P259" i="4"/>
  <c r="L259" i="4"/>
  <c r="P247" i="4"/>
  <c r="N247" i="4"/>
  <c r="L247" i="4"/>
  <c r="P235" i="4"/>
  <c r="N235" i="4"/>
  <c r="L235" i="4"/>
  <c r="P223" i="4"/>
  <c r="L223" i="4"/>
  <c r="P211" i="4"/>
  <c r="L211" i="4"/>
  <c r="P199" i="4"/>
  <c r="L199" i="4"/>
  <c r="O734" i="4"/>
  <c r="P734" i="4"/>
  <c r="L734" i="4"/>
  <c r="O722" i="4"/>
  <c r="N722" i="4"/>
  <c r="O710" i="4"/>
  <c r="P710" i="4"/>
  <c r="P698" i="4"/>
  <c r="O698" i="4"/>
  <c r="P260" i="4"/>
  <c r="N710" i="4"/>
  <c r="O1107" i="4"/>
  <c r="P757" i="4"/>
  <c r="P1107" i="4"/>
  <c r="P722" i="4"/>
  <c r="P1059" i="4"/>
  <c r="P769" i="4"/>
  <c r="N734" i="4"/>
  <c r="O1143" i="4"/>
  <c r="P781" i="4"/>
  <c r="P187" i="4"/>
  <c r="N187" i="4"/>
  <c r="L187" i="4"/>
  <c r="P175" i="4"/>
  <c r="L175" i="4"/>
  <c r="P163" i="4"/>
  <c r="L163" i="4"/>
  <c r="N389" i="4"/>
  <c r="P389" i="4"/>
  <c r="N366" i="4"/>
  <c r="P366" i="4"/>
  <c r="J23" i="4"/>
  <c r="L188" i="4"/>
  <c r="M425" i="4"/>
  <c r="M413" i="4"/>
  <c r="M401" i="4"/>
  <c r="M389" i="4"/>
  <c r="M378" i="4"/>
  <c r="M366" i="4"/>
  <c r="N401" i="4"/>
  <c r="N330" i="4"/>
  <c r="N188" i="4"/>
  <c r="O425" i="4"/>
  <c r="O401" i="4"/>
  <c r="O389" i="4"/>
  <c r="O378" i="4"/>
  <c r="O366" i="4"/>
  <c r="O354" i="4"/>
  <c r="O342" i="4"/>
  <c r="O330" i="4"/>
  <c r="O318" i="4"/>
  <c r="O306" i="4"/>
  <c r="P687" i="4"/>
  <c r="P354" i="4"/>
  <c r="P555" i="4"/>
  <c r="O555" i="4"/>
  <c r="L151" i="4"/>
  <c r="L139" i="4"/>
  <c r="N663" i="4"/>
  <c r="P615" i="4"/>
  <c r="P627" i="4"/>
  <c r="N495" i="4"/>
  <c r="C262" i="4"/>
  <c r="C2146" i="4"/>
  <c r="C2110" i="4"/>
  <c r="C2093" i="4"/>
  <c r="C2090" i="4"/>
  <c r="C2050" i="4"/>
  <c r="C2051" i="4"/>
  <c r="C2038" i="4"/>
  <c r="C2012" i="4"/>
  <c r="C2007" i="4"/>
  <c r="C2004" i="4"/>
  <c r="C1997" i="4"/>
  <c r="C1995" i="4"/>
  <c r="C1984" i="4"/>
  <c r="C1970" i="4"/>
  <c r="C1967" i="4"/>
  <c r="C1965" i="4"/>
  <c r="C1960" i="4"/>
  <c r="C1953" i="4"/>
  <c r="C1950" i="4"/>
  <c r="C1944" i="4"/>
  <c r="C1945" i="4"/>
  <c r="C1921" i="4"/>
  <c r="C1917" i="4"/>
  <c r="C1908" i="4"/>
  <c r="C1906" i="4"/>
  <c r="C1884" i="4"/>
  <c r="C1871" i="4"/>
  <c r="C1857" i="4"/>
  <c r="C1858" i="4"/>
  <c r="C1855" i="4"/>
  <c r="C1847" i="4"/>
  <c r="C1844" i="4"/>
  <c r="C1840" i="4"/>
  <c r="C1841" i="4"/>
  <c r="C1836" i="4"/>
  <c r="C1832" i="4"/>
  <c r="C1804" i="4"/>
  <c r="C1787" i="4"/>
  <c r="C1777" i="4"/>
  <c r="C1768" i="4"/>
  <c r="C1734" i="4"/>
  <c r="C1725" i="4"/>
  <c r="C1705" i="4"/>
  <c r="C1694" i="4"/>
  <c r="C1687" i="4"/>
  <c r="C1662" i="4"/>
  <c r="C1633" i="4"/>
  <c r="C1627" i="4"/>
  <c r="C1595" i="4"/>
  <c r="C1596" i="4"/>
  <c r="C1577" i="4"/>
  <c r="C1573" i="4"/>
  <c r="C1566" i="4"/>
  <c r="C537" i="4"/>
  <c r="C531" i="4"/>
  <c r="C447" i="4"/>
  <c r="C404" i="4"/>
  <c r="C299" i="4"/>
  <c r="C210" i="4"/>
  <c r="C145" i="4"/>
  <c r="C111" i="4"/>
  <c r="C106" i="4"/>
  <c r="AN130" i="7" l="1"/>
  <c r="AN127" i="7"/>
  <c r="AN128" i="7"/>
  <c r="AN129" i="7"/>
  <c r="AN126" i="7"/>
  <c r="AN119" i="7"/>
  <c r="AN120" i="7"/>
  <c r="AN121" i="7"/>
  <c r="AN122" i="7"/>
  <c r="AN123" i="7"/>
  <c r="AN124" i="7"/>
  <c r="AN125" i="7"/>
  <c r="AN118" i="7"/>
  <c r="AN113" i="7"/>
  <c r="AN114" i="7"/>
  <c r="AN116" i="7"/>
  <c r="AN117" i="7"/>
  <c r="AN112" i="7"/>
  <c r="AN111" i="7"/>
  <c r="AN110" i="7"/>
  <c r="AN108" i="7"/>
  <c r="AN109" i="7"/>
  <c r="AN107" i="7"/>
  <c r="AN105" i="7"/>
  <c r="AN106" i="7"/>
  <c r="AN104" i="7"/>
  <c r="AN103" i="7"/>
  <c r="AN88" i="7"/>
  <c r="AN89" i="7"/>
  <c r="AN90" i="7"/>
  <c r="AN91" i="7"/>
  <c r="AN92" i="7"/>
  <c r="AN93" i="7"/>
  <c r="AN94" i="7"/>
  <c r="AN95" i="7"/>
  <c r="AN96" i="7"/>
  <c r="AN97" i="7"/>
  <c r="AN98" i="7"/>
  <c r="AN99" i="7"/>
  <c r="AN100" i="7"/>
  <c r="AN101" i="7"/>
  <c r="AN102" i="7"/>
  <c r="AN87" i="7"/>
  <c r="AN75" i="7"/>
  <c r="AN76" i="7"/>
  <c r="AN77" i="7"/>
  <c r="AN78" i="7"/>
  <c r="AN79" i="7"/>
  <c r="AN80" i="7"/>
  <c r="AN81" i="7"/>
  <c r="AN82" i="7"/>
  <c r="AN83" i="7"/>
  <c r="AN84" i="7"/>
  <c r="AN85" i="7"/>
  <c r="AN86" i="7"/>
  <c r="AN74" i="7"/>
  <c r="AN65" i="7"/>
  <c r="AN66" i="7"/>
  <c r="AN67" i="7"/>
  <c r="AN68" i="7"/>
  <c r="AN69" i="7"/>
  <c r="AN70" i="7"/>
  <c r="AN71" i="7"/>
  <c r="AN72" i="7"/>
  <c r="AN73" i="7"/>
  <c r="AN64" i="7"/>
  <c r="AN52" i="7"/>
  <c r="AN53" i="7"/>
  <c r="AN54" i="7"/>
  <c r="AN55" i="7"/>
  <c r="AN56" i="7"/>
  <c r="AN57" i="7"/>
  <c r="AN58" i="7"/>
  <c r="AN59" i="7"/>
  <c r="AN60" i="7"/>
  <c r="AN61" i="7"/>
  <c r="AN62" i="7"/>
  <c r="AN63" i="7"/>
  <c r="AN5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N35" i="7"/>
  <c r="AN36" i="7"/>
  <c r="AN37" i="7"/>
  <c r="AN38" i="7"/>
  <c r="AN39" i="7"/>
  <c r="AN40" i="7"/>
  <c r="AN41" i="7"/>
  <c r="AN42" i="7"/>
  <c r="AN43" i="7"/>
  <c r="AN44" i="7"/>
  <c r="AN45" i="7"/>
  <c r="AN46" i="7"/>
  <c r="AN47" i="7"/>
  <c r="AN48" i="7"/>
  <c r="AN49" i="7"/>
  <c r="AN50" i="7"/>
  <c r="AN21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5" i="7"/>
  <c r="G2166" i="4" l="1"/>
  <c r="H2166" i="4"/>
  <c r="G154" i="4"/>
  <c r="G533" i="4"/>
  <c r="G1538" i="4"/>
  <c r="G1541" i="4"/>
  <c r="G1551" i="4"/>
  <c r="G1554" i="4"/>
  <c r="G1602" i="4"/>
  <c r="G1630" i="4"/>
  <c r="G1648" i="4"/>
  <c r="G1675" i="4"/>
  <c r="G1676" i="4"/>
  <c r="G1682" i="4"/>
  <c r="G1703" i="4"/>
  <c r="G1798" i="4"/>
  <c r="G1977" i="4"/>
  <c r="G2080" i="4"/>
  <c r="D6" i="4"/>
  <c r="D42" i="4"/>
  <c r="F55" i="4"/>
  <c r="C99" i="4"/>
  <c r="G99" i="4" s="1"/>
  <c r="E125" i="4"/>
  <c r="C137" i="4"/>
  <c r="G137" i="4" s="1"/>
  <c r="E141" i="4"/>
  <c r="D148" i="4"/>
  <c r="E164" i="4"/>
  <c r="C195" i="4"/>
  <c r="G195" i="4" s="1"/>
  <c r="D198" i="4"/>
  <c r="F199" i="4"/>
  <c r="F200" i="4"/>
  <c r="E208" i="4"/>
  <c r="C221" i="4"/>
  <c r="G221" i="4" s="1"/>
  <c r="D225" i="4"/>
  <c r="E243" i="4"/>
  <c r="E260" i="4"/>
  <c r="D296" i="4"/>
  <c r="D297" i="4"/>
  <c r="F321" i="4"/>
  <c r="C328" i="4"/>
  <c r="G328" i="4" s="1"/>
  <c r="C344" i="4"/>
  <c r="G344" i="4" s="1"/>
  <c r="D365" i="4"/>
  <c r="F375" i="4"/>
  <c r="F381" i="4"/>
  <c r="E392" i="4"/>
  <c r="D410" i="4"/>
  <c r="E412" i="4"/>
  <c r="D422" i="4"/>
  <c r="F436" i="4"/>
  <c r="E472" i="4"/>
  <c r="C506" i="4"/>
  <c r="G506" i="4" s="1"/>
  <c r="C521" i="4"/>
  <c r="G521" i="4" s="1"/>
  <c r="D543" i="4"/>
  <c r="D567" i="4"/>
  <c r="F583" i="4"/>
  <c r="E592" i="4"/>
  <c r="D595" i="4"/>
  <c r="D601" i="4"/>
  <c r="E607" i="4"/>
  <c r="F630" i="4"/>
  <c r="C637" i="4"/>
  <c r="G637" i="4" s="1"/>
  <c r="C639" i="4"/>
  <c r="G639" i="4" s="1"/>
  <c r="C641" i="4"/>
  <c r="G641" i="4" s="1"/>
  <c r="C651" i="4"/>
  <c r="G651" i="4" s="1"/>
  <c r="D655" i="4"/>
  <c r="D667" i="4"/>
  <c r="F677" i="4"/>
  <c r="F690" i="4"/>
  <c r="E700" i="4"/>
  <c r="D708" i="4"/>
  <c r="C710" i="4"/>
  <c r="G710" i="4" s="1"/>
  <c r="E756" i="4"/>
  <c r="E757" i="4"/>
  <c r="E758" i="4"/>
  <c r="C773" i="4"/>
  <c r="G773" i="4" s="1"/>
  <c r="C781" i="4"/>
  <c r="G781" i="4" s="1"/>
  <c r="F790" i="4"/>
  <c r="C791" i="4"/>
  <c r="G791" i="4" s="1"/>
  <c r="C805" i="4"/>
  <c r="G805" i="4" s="1"/>
  <c r="F817" i="4"/>
  <c r="D829" i="4"/>
  <c r="C833" i="4"/>
  <c r="G833" i="4" s="1"/>
  <c r="D841" i="4"/>
  <c r="F857" i="4"/>
  <c r="D869" i="4"/>
  <c r="C889" i="4"/>
  <c r="G889" i="4" s="1"/>
  <c r="E899" i="4"/>
  <c r="C901" i="4"/>
  <c r="G901" i="4" s="1"/>
  <c r="C925" i="4"/>
  <c r="G925" i="4" s="1"/>
  <c r="E973" i="4"/>
  <c r="E977" i="4"/>
  <c r="D985" i="4"/>
  <c r="F995" i="4"/>
  <c r="C1021" i="4"/>
  <c r="G1021" i="4" s="1"/>
  <c r="C1048" i="4"/>
  <c r="G1048" i="4" s="1"/>
  <c r="D1049" i="4"/>
  <c r="D1061" i="4"/>
  <c r="C1131" i="4"/>
  <c r="G1131" i="4" s="1"/>
  <c r="F1187" i="4"/>
  <c r="C1193" i="4"/>
  <c r="G1193" i="4" s="1"/>
  <c r="E1229" i="4"/>
  <c r="D1237" i="4"/>
  <c r="D1262" i="4"/>
  <c r="F1273" i="4"/>
  <c r="C1283" i="4"/>
  <c r="G1283" i="4" s="1"/>
  <c r="D1355" i="4"/>
  <c r="C1357" i="4"/>
  <c r="G1357" i="4" s="1"/>
  <c r="C1441" i="4"/>
  <c r="G1441" i="4" s="1"/>
  <c r="F1542" i="4"/>
  <c r="F1543" i="4"/>
  <c r="E1545" i="4"/>
  <c r="C1547" i="4"/>
  <c r="F1549" i="4"/>
  <c r="C1550" i="4"/>
  <c r="G1550" i="4" s="1"/>
  <c r="C1552" i="4"/>
  <c r="G1552" i="4" s="1"/>
  <c r="E1555" i="4"/>
  <c r="D1556" i="4"/>
  <c r="F1557" i="4"/>
  <c r="E1558" i="4"/>
  <c r="F1559" i="4"/>
  <c r="C1560" i="4"/>
  <c r="G1560" i="4" s="1"/>
  <c r="C1561" i="4"/>
  <c r="G1561" i="4" s="1"/>
  <c r="C1562" i="4"/>
  <c r="G1562" i="4" s="1"/>
  <c r="D1563" i="4"/>
  <c r="F1564" i="4"/>
  <c r="F1573" i="4"/>
  <c r="D1567" i="4"/>
  <c r="C1568" i="4"/>
  <c r="G1568" i="4" s="1"/>
  <c r="E1571" i="4"/>
  <c r="E1566" i="4"/>
  <c r="D1595" i="4"/>
  <c r="D1578" i="4"/>
  <c r="E1580" i="4"/>
  <c r="D1581" i="4"/>
  <c r="D1583" i="4"/>
  <c r="C1585" i="4"/>
  <c r="G1585" i="4" s="1"/>
  <c r="C1586" i="4"/>
  <c r="G1586" i="4" s="1"/>
  <c r="D1587" i="4"/>
  <c r="F1588" i="4"/>
  <c r="F1589" i="4"/>
  <c r="E1590" i="4"/>
  <c r="D1591" i="4"/>
  <c r="E1593" i="4"/>
  <c r="E1597" i="4"/>
  <c r="C1598" i="4"/>
  <c r="G1598" i="4" s="1"/>
  <c r="C1599" i="4"/>
  <c r="G1599" i="4" s="1"/>
  <c r="D1601" i="4"/>
  <c r="C1607" i="4"/>
  <c r="G1607" i="4" s="1"/>
  <c r="D1608" i="4"/>
  <c r="D1611" i="4"/>
  <c r="F1612" i="4"/>
  <c r="D1613" i="4"/>
  <c r="F1615" i="4"/>
  <c r="F1616" i="4"/>
  <c r="E1618" i="4"/>
  <c r="D1620" i="4"/>
  <c r="F1622" i="4"/>
  <c r="F1626" i="4"/>
  <c r="G1633" i="4"/>
  <c r="G1628" i="4"/>
  <c r="C1629" i="4"/>
  <c r="G1629" i="4" s="1"/>
  <c r="E1630" i="4"/>
  <c r="F1627" i="4"/>
  <c r="F1635" i="4"/>
  <c r="F1637" i="4"/>
  <c r="D1640" i="4"/>
  <c r="D1641" i="4"/>
  <c r="C1642" i="4"/>
  <c r="G1642" i="4" s="1"/>
  <c r="D1643" i="4"/>
  <c r="F1644" i="4"/>
  <c r="D1645" i="4"/>
  <c r="E1649" i="4"/>
  <c r="F1650" i="4"/>
  <c r="F1651" i="4"/>
  <c r="D1652" i="4"/>
  <c r="E1654" i="4"/>
  <c r="F1655" i="4"/>
  <c r="C1656" i="4"/>
  <c r="G1656" i="4" s="1"/>
  <c r="C1657" i="4"/>
  <c r="G1657" i="4" s="1"/>
  <c r="L1659" i="4"/>
  <c r="D1660" i="4"/>
  <c r="G1705" i="4"/>
  <c r="D1666" i="4"/>
  <c r="F1669" i="4"/>
  <c r="E1670" i="4"/>
  <c r="F1671" i="4"/>
  <c r="F1672" i="4"/>
  <c r="F1674" i="4"/>
  <c r="D1677" i="4"/>
  <c r="C1679" i="4"/>
  <c r="G1679" i="4" s="1"/>
  <c r="C1680" i="4"/>
  <c r="G1680" i="4" s="1"/>
  <c r="C1681" i="4"/>
  <c r="G1681" i="4" s="1"/>
  <c r="C1683" i="4"/>
  <c r="G1683" i="4" s="1"/>
  <c r="F1684" i="4"/>
  <c r="G1777" i="4"/>
  <c r="D1688" i="4"/>
  <c r="D1689" i="4"/>
  <c r="C1690" i="4"/>
  <c r="G1690" i="4" s="1"/>
  <c r="C1691" i="4"/>
  <c r="E1692" i="4"/>
  <c r="D1693" i="4"/>
  <c r="C1695" i="4"/>
  <c r="G1695" i="4" s="1"/>
  <c r="G1696" i="4"/>
  <c r="C1699" i="4"/>
  <c r="C1700" i="4"/>
  <c r="G1700" i="4" s="1"/>
  <c r="F1707" i="4"/>
  <c r="E1708" i="4"/>
  <c r="F1709" i="4"/>
  <c r="C1711" i="4"/>
  <c r="G1711" i="4" s="1"/>
  <c r="D1713" i="4"/>
  <c r="C1714" i="4"/>
  <c r="G1714" i="4" s="1"/>
  <c r="C1717" i="4"/>
  <c r="G1717" i="4" s="1"/>
  <c r="F1718" i="4"/>
  <c r="C1719" i="4"/>
  <c r="G1719" i="4" s="1"/>
  <c r="D1720" i="4"/>
  <c r="C1721" i="4"/>
  <c r="G1721" i="4" s="1"/>
  <c r="C1722" i="4"/>
  <c r="G1722" i="4" s="1"/>
  <c r="D1724" i="4"/>
  <c r="D1726" i="4"/>
  <c r="D1727" i="4"/>
  <c r="F1728" i="4"/>
  <c r="F1730" i="4"/>
  <c r="D1731" i="4"/>
  <c r="G1734" i="4"/>
  <c r="C1735" i="4"/>
  <c r="G1735" i="4" s="1"/>
  <c r="D1738" i="4"/>
  <c r="E1739" i="4"/>
  <c r="F1740" i="4"/>
  <c r="E1741" i="4"/>
  <c r="D1742" i="4"/>
  <c r="E1744" i="4"/>
  <c r="D1747" i="4"/>
  <c r="F1748" i="4"/>
  <c r="D1749" i="4"/>
  <c r="E1750" i="4"/>
  <c r="C1752" i="4"/>
  <c r="G1752" i="4" s="1"/>
  <c r="D1753" i="4"/>
  <c r="E1755" i="4"/>
  <c r="D1756" i="4"/>
  <c r="D1757" i="4"/>
  <c r="C1758" i="4"/>
  <c r="G1758" i="4" s="1"/>
  <c r="C1759" i="4"/>
  <c r="G1759" i="4" s="1"/>
  <c r="C1761" i="4"/>
  <c r="G1761" i="4" s="1"/>
  <c r="C1763" i="4"/>
  <c r="G1763" i="4" s="1"/>
  <c r="C1764" i="4"/>
  <c r="G1764" i="4" s="1"/>
  <c r="E1766" i="4"/>
  <c r="G1787" i="4"/>
  <c r="F1769" i="4"/>
  <c r="E1770" i="4"/>
  <c r="E1772" i="4"/>
  <c r="E1773" i="4"/>
  <c r="C1774" i="4"/>
  <c r="G1774" i="4" s="1"/>
  <c r="D1779" i="4"/>
  <c r="C1781" i="4"/>
  <c r="G1781" i="4" s="1"/>
  <c r="F1783" i="4"/>
  <c r="D1784" i="4"/>
  <c r="C1786" i="4"/>
  <c r="G1786" i="4" s="1"/>
  <c r="D1858" i="4"/>
  <c r="D1790" i="4"/>
  <c r="C1794" i="4"/>
  <c r="G1794" i="4" s="1"/>
  <c r="D1795" i="4"/>
  <c r="E1796" i="4"/>
  <c r="C1797" i="4"/>
  <c r="G1797" i="4" s="1"/>
  <c r="F1809" i="4"/>
  <c r="C1810" i="4"/>
  <c r="G1810" i="4" s="1"/>
  <c r="F1812" i="4"/>
  <c r="F1813" i="4"/>
  <c r="C1815" i="4"/>
  <c r="G1815" i="4" s="1"/>
  <c r="E1818" i="4"/>
  <c r="C1820" i="4"/>
  <c r="G1820" i="4" s="1"/>
  <c r="C1821" i="4"/>
  <c r="G1821" i="4" s="1"/>
  <c r="C1822" i="4"/>
  <c r="G1822" i="4" s="1"/>
  <c r="D1824" i="4"/>
  <c r="E1825" i="4"/>
  <c r="C1826" i="4"/>
  <c r="G1826" i="4" s="1"/>
  <c r="C1828" i="4"/>
  <c r="G1828" i="4" s="1"/>
  <c r="E1829" i="4"/>
  <c r="F1830" i="4"/>
  <c r="F1831" i="4"/>
  <c r="F1768" i="4"/>
  <c r="C1833" i="4"/>
  <c r="G1833" i="4" s="1"/>
  <c r="D1834" i="4"/>
  <c r="F1835" i="4"/>
  <c r="E1832" i="4"/>
  <c r="C1837" i="4"/>
  <c r="G1837" i="4" s="1"/>
  <c r="C1838" i="4"/>
  <c r="G1838" i="4" s="1"/>
  <c r="F1839" i="4"/>
  <c r="E1841" i="4"/>
  <c r="C1845" i="4"/>
  <c r="G1845" i="4" s="1"/>
  <c r="D1849" i="4"/>
  <c r="C1850" i="4"/>
  <c r="G1850" i="4" s="1"/>
  <c r="E1852" i="4"/>
  <c r="G1854" i="4"/>
  <c r="D1884" i="4"/>
  <c r="D1855" i="4"/>
  <c r="D1860" i="4"/>
  <c r="F1861" i="4"/>
  <c r="F1862" i="4"/>
  <c r="E1863" i="4"/>
  <c r="G1865" i="4"/>
  <c r="F1868" i="4"/>
  <c r="D1870" i="4"/>
  <c r="D1836" i="4"/>
  <c r="E1872" i="4"/>
  <c r="F1873" i="4"/>
  <c r="D1876" i="4"/>
  <c r="E1877" i="4"/>
  <c r="D1878" i="4"/>
  <c r="F1879" i="4"/>
  <c r="F1882" i="4"/>
  <c r="F1888" i="4"/>
  <c r="C1890" i="4"/>
  <c r="G1890" i="4" s="1"/>
  <c r="D1893" i="4"/>
  <c r="E1894" i="4"/>
  <c r="E1896" i="4"/>
  <c r="E1898" i="4"/>
  <c r="C1899" i="4"/>
  <c r="G1899" i="4" s="1"/>
  <c r="E1900" i="4"/>
  <c r="C1902" i="4"/>
  <c r="G1902" i="4" s="1"/>
  <c r="D1903" i="4"/>
  <c r="C1905" i="4"/>
  <c r="G1905" i="4" s="1"/>
  <c r="F1847" i="4"/>
  <c r="C1907" i="4"/>
  <c r="G1907" i="4" s="1"/>
  <c r="G1906" i="4"/>
  <c r="D1909" i="4"/>
  <c r="E1910" i="4"/>
  <c r="E1911" i="4"/>
  <c r="D1912" i="4"/>
  <c r="C1913" i="4"/>
  <c r="G1913" i="4" s="1"/>
  <c r="D1914" i="4"/>
  <c r="G1917" i="4"/>
  <c r="F1918" i="4"/>
  <c r="F1919" i="4"/>
  <c r="F1923" i="4"/>
  <c r="F1924" i="4"/>
  <c r="D1925" i="4"/>
  <c r="D1927" i="4"/>
  <c r="D1928" i="4"/>
  <c r="C1930" i="4"/>
  <c r="G1930" i="4" s="1"/>
  <c r="D1931" i="4"/>
  <c r="D1932" i="4"/>
  <c r="D1934" i="4"/>
  <c r="D1937" i="4"/>
  <c r="C1938" i="4"/>
  <c r="G1938" i="4" s="1"/>
  <c r="F1939" i="4"/>
  <c r="F1940" i="4"/>
  <c r="C1941" i="4"/>
  <c r="G1941" i="4" s="1"/>
  <c r="D1943" i="4"/>
  <c r="G1997" i="4"/>
  <c r="C1946" i="4"/>
  <c r="G1946" i="4" s="1"/>
  <c r="D1947" i="4"/>
  <c r="E1948" i="4"/>
  <c r="D1949" i="4"/>
  <c r="E1952" i="4"/>
  <c r="D1955" i="4"/>
  <c r="E1956" i="4"/>
  <c r="D1958" i="4"/>
  <c r="D1965" i="4"/>
  <c r="F1961" i="4"/>
  <c r="F1962" i="4"/>
  <c r="E1963" i="4"/>
  <c r="C1964" i="4"/>
  <c r="G1964" i="4" s="1"/>
  <c r="E1967" i="4"/>
  <c r="F1966" i="4"/>
  <c r="F1969" i="4"/>
  <c r="G1950" i="4"/>
  <c r="C1971" i="4"/>
  <c r="G1971" i="4" s="1"/>
  <c r="D1972" i="4"/>
  <c r="E1973" i="4"/>
  <c r="E1974" i="4"/>
  <c r="F1975" i="4"/>
  <c r="F1978" i="4"/>
  <c r="C1979" i="4"/>
  <c r="G1979" i="4" s="1"/>
  <c r="C1980" i="4"/>
  <c r="G1980" i="4" s="1"/>
  <c r="C1983" i="4"/>
  <c r="G1983" i="4" s="1"/>
  <c r="E1986" i="4"/>
  <c r="E1987" i="4"/>
  <c r="F1988" i="4"/>
  <c r="E1991" i="4"/>
  <c r="E1992" i="4"/>
  <c r="C1993" i="4"/>
  <c r="G1993" i="4" s="1"/>
  <c r="F1994" i="4"/>
  <c r="C1996" i="4"/>
  <c r="G1996" i="4" s="1"/>
  <c r="F1840" i="4"/>
  <c r="C1999" i="4"/>
  <c r="G1999" i="4" s="1"/>
  <c r="C2000" i="4"/>
  <c r="G2000" i="4" s="1"/>
  <c r="D2004" i="4"/>
  <c r="E2005" i="4"/>
  <c r="D2006" i="4"/>
  <c r="D1984" i="4"/>
  <c r="D2009" i="4"/>
  <c r="F2007" i="4"/>
  <c r="D2014" i="4"/>
  <c r="F2016" i="4"/>
  <c r="C2017" i="4"/>
  <c r="G2017" i="4" s="1"/>
  <c r="F2018" i="4"/>
  <c r="E2019" i="4"/>
  <c r="E2021" i="4"/>
  <c r="F2024" i="4"/>
  <c r="D2025" i="4"/>
  <c r="E2028" i="4"/>
  <c r="F2030" i="4"/>
  <c r="E2031" i="4"/>
  <c r="E2032" i="4"/>
  <c r="D2035" i="4"/>
  <c r="L2036" i="4"/>
  <c r="G2038" i="4"/>
  <c r="C2039" i="4"/>
  <c r="G2039" i="4" s="1"/>
  <c r="F2040" i="4"/>
  <c r="C2042" i="4"/>
  <c r="G2042" i="4" s="1"/>
  <c r="E2043" i="4"/>
  <c r="C2046" i="4"/>
  <c r="G2046" i="4" s="1"/>
  <c r="D2047" i="4"/>
  <c r="D2048" i="4"/>
  <c r="G2051" i="4"/>
  <c r="F2053" i="4"/>
  <c r="E2054" i="4"/>
  <c r="D2055" i="4"/>
  <c r="F2056" i="4"/>
  <c r="C2059" i="4"/>
  <c r="G2059" i="4" s="1"/>
  <c r="D2063" i="4"/>
  <c r="C2064" i="4"/>
  <c r="G2064" i="4" s="1"/>
  <c r="C2068" i="4"/>
  <c r="G2068" i="4" s="1"/>
  <c r="E2070" i="4"/>
  <c r="F2071" i="4"/>
  <c r="C2074" i="4"/>
  <c r="G2074" i="4" s="1"/>
  <c r="D2075" i="4"/>
  <c r="E2077" i="4"/>
  <c r="D2078" i="4"/>
  <c r="D2079" i="4"/>
  <c r="D2081" i="4"/>
  <c r="C2082" i="4"/>
  <c r="G2082" i="4" s="1"/>
  <c r="C2084" i="4"/>
  <c r="H2084" i="4" s="1"/>
  <c r="D2086" i="4"/>
  <c r="D2088" i="4"/>
  <c r="F2092" i="4"/>
  <c r="G2093" i="4"/>
  <c r="D2095" i="4"/>
  <c r="C2097" i="4"/>
  <c r="G2097" i="4" s="1"/>
  <c r="D2098" i="4"/>
  <c r="C2101" i="4"/>
  <c r="G2101" i="4" s="1"/>
  <c r="E2102" i="4"/>
  <c r="F2104" i="4"/>
  <c r="F2105" i="4"/>
  <c r="C2106" i="4"/>
  <c r="G2106" i="4" s="1"/>
  <c r="F2109" i="4"/>
  <c r="F2112" i="4"/>
  <c r="C2113" i="4"/>
  <c r="G2113" i="4" s="1"/>
  <c r="E2115" i="4"/>
  <c r="D2117" i="4"/>
  <c r="E2122" i="4"/>
  <c r="F2124" i="4"/>
  <c r="C2125" i="4"/>
  <c r="G2125" i="4" s="1"/>
  <c r="C2129" i="4"/>
  <c r="G2129" i="4" s="1"/>
  <c r="C2131" i="4"/>
  <c r="G2131" i="4" s="1"/>
  <c r="F2132" i="4"/>
  <c r="E2133" i="4"/>
  <c r="E2135" i="4"/>
  <c r="C2136" i="4"/>
  <c r="G2136" i="4" s="1"/>
  <c r="E2139" i="4"/>
  <c r="D2141" i="4"/>
  <c r="E2142" i="4"/>
  <c r="F2143" i="4"/>
  <c r="C2145" i="4"/>
  <c r="G2145" i="4" s="1"/>
  <c r="E2146" i="4"/>
  <c r="E2147" i="4"/>
  <c r="D2150" i="4"/>
  <c r="C2152" i="4"/>
  <c r="G2152" i="4" s="1"/>
  <c r="D2153" i="4"/>
  <c r="D2154" i="4"/>
  <c r="D2158" i="4"/>
  <c r="D2160" i="4"/>
  <c r="D2161" i="4"/>
  <c r="E2162" i="4"/>
  <c r="F2163" i="4"/>
  <c r="C2164" i="4"/>
  <c r="G2164" i="4" s="1"/>
  <c r="F2165" i="4"/>
  <c r="C4" i="4"/>
  <c r="H2080" i="4"/>
  <c r="H1676" i="4"/>
  <c r="H1554" i="4"/>
  <c r="H154" i="4"/>
  <c r="H1630" i="4"/>
  <c r="H533" i="4"/>
  <c r="H1977" i="4"/>
  <c r="H1703" i="4"/>
  <c r="H1602" i="4"/>
  <c r="H1538" i="4"/>
  <c r="H1551" i="4"/>
  <c r="H1682" i="4"/>
  <c r="H1648" i="4"/>
  <c r="H1675" i="4"/>
  <c r="H1798" i="4"/>
  <c r="H1541" i="4"/>
  <c r="C1062" i="4"/>
  <c r="G1062" i="4" s="1"/>
  <c r="C1073" i="4"/>
  <c r="G1073" i="4" s="1"/>
  <c r="E1105" i="4"/>
  <c r="G447" i="4"/>
  <c r="E452" i="4"/>
  <c r="E463" i="4"/>
  <c r="E233" i="4"/>
  <c r="E249" i="4"/>
  <c r="F261" i="4"/>
  <c r="C269" i="4"/>
  <c r="G269" i="4" s="1"/>
  <c r="D281" i="4"/>
  <c r="C293" i="4"/>
  <c r="G293" i="4" s="1"/>
  <c r="F295" i="4"/>
  <c r="F1871" i="4"/>
  <c r="C351" i="4"/>
  <c r="G351" i="4" s="1"/>
  <c r="C161" i="4"/>
  <c r="G161" i="4" s="1"/>
  <c r="D173" i="4"/>
  <c r="E174" i="4"/>
  <c r="D197" i="4"/>
  <c r="C53" i="4"/>
  <c r="G53" i="4" s="1"/>
  <c r="C76" i="4"/>
  <c r="G76" i="4" s="1"/>
  <c r="D78" i="4"/>
  <c r="C93" i="4"/>
  <c r="G93" i="4" s="1"/>
  <c r="E94" i="4"/>
  <c r="E95" i="4"/>
  <c r="D147" i="4"/>
  <c r="D149" i="4"/>
  <c r="D344" i="4" l="1"/>
  <c r="F1577" i="4"/>
  <c r="F1536" i="4"/>
  <c r="D1533" i="4"/>
  <c r="E1531" i="4"/>
  <c r="C1529" i="4"/>
  <c r="G1529" i="4" s="1"/>
  <c r="K1528" i="4"/>
  <c r="E1522" i="4"/>
  <c r="F1521" i="4"/>
  <c r="F1509" i="4"/>
  <c r="D1507" i="4"/>
  <c r="E1505" i="4"/>
  <c r="D1504" i="4"/>
  <c r="F1502" i="4"/>
  <c r="E1501" i="4"/>
  <c r="C1487" i="4"/>
  <c r="G1487" i="4" s="1"/>
  <c r="D1467" i="4"/>
  <c r="C1464" i="4"/>
  <c r="G1464" i="4" s="1"/>
  <c r="D1456" i="4"/>
  <c r="C1450" i="4"/>
  <c r="G1450" i="4" s="1"/>
  <c r="E1445" i="4"/>
  <c r="C1440" i="4"/>
  <c r="G1440" i="4" s="1"/>
  <c r="F1430" i="4"/>
  <c r="D1427" i="4"/>
  <c r="E1409" i="4"/>
  <c r="C1403" i="4"/>
  <c r="G1403" i="4" s="1"/>
  <c r="D1394" i="4"/>
  <c r="D1379" i="4"/>
  <c r="C1373" i="4"/>
  <c r="G1373" i="4" s="1"/>
  <c r="D1369" i="4"/>
  <c r="E1349" i="4"/>
  <c r="E1343" i="4"/>
  <c r="F1333" i="4"/>
  <c r="E1319" i="4"/>
  <c r="F1313" i="4"/>
  <c r="C1312" i="4"/>
  <c r="G1312" i="4" s="1"/>
  <c r="F1308" i="4"/>
  <c r="C1307" i="4"/>
  <c r="G1307" i="4" s="1"/>
  <c r="C1297" i="4"/>
  <c r="G1297" i="4" s="1"/>
  <c r="C1295" i="4"/>
  <c r="G1295" i="4" s="1"/>
  <c r="C1294" i="4"/>
  <c r="G1294" i="4" s="1"/>
  <c r="F1289" i="4"/>
  <c r="D1283" i="4"/>
  <c r="F1279" i="4"/>
  <c r="F1272" i="4"/>
  <c r="D1235" i="4"/>
  <c r="C1234" i="4"/>
  <c r="G1234" i="4" s="1"/>
  <c r="D1226" i="4"/>
  <c r="C1224" i="4"/>
  <c r="G1224" i="4" s="1"/>
  <c r="C1223" i="4"/>
  <c r="G1223" i="4" s="1"/>
  <c r="C1222" i="4"/>
  <c r="G1222" i="4" s="1"/>
  <c r="C1211" i="4"/>
  <c r="G1211" i="4" s="1"/>
  <c r="C1202" i="4"/>
  <c r="G1202" i="4" s="1"/>
  <c r="C1200" i="4"/>
  <c r="G1200" i="4" s="1"/>
  <c r="E1198" i="4"/>
  <c r="C1188" i="4"/>
  <c r="G1188" i="4" s="1"/>
  <c r="D1167" i="4"/>
  <c r="C1165" i="4"/>
  <c r="G1165" i="4" s="1"/>
  <c r="E1163" i="4"/>
  <c r="C1162" i="4"/>
  <c r="G1162" i="4" s="1"/>
  <c r="E1156" i="4"/>
  <c r="C1152" i="4"/>
  <c r="G1152" i="4" s="1"/>
  <c r="D1151" i="4"/>
  <c r="F1150" i="4"/>
  <c r="C1145" i="4"/>
  <c r="G1145" i="4" s="1"/>
  <c r="D1138" i="4"/>
  <c r="C1133" i="4"/>
  <c r="G1133" i="4" s="1"/>
  <c r="C1132" i="4"/>
  <c r="H1132" i="4" s="1"/>
  <c r="C1129" i="4"/>
  <c r="G1129" i="4" s="1"/>
  <c r="F1121" i="4"/>
  <c r="C1116" i="4"/>
  <c r="H1116" i="4" s="1"/>
  <c r="C1115" i="4"/>
  <c r="G1115" i="4" s="1"/>
  <c r="C1114" i="4"/>
  <c r="G1114" i="4" s="1"/>
  <c r="D1106" i="4"/>
  <c r="C1104" i="4"/>
  <c r="G1104" i="4" s="1"/>
  <c r="C1102" i="4"/>
  <c r="G1102" i="4" s="1"/>
  <c r="E1096" i="4"/>
  <c r="D1091" i="4"/>
  <c r="F1090" i="4"/>
  <c r="C1084" i="4"/>
  <c r="G1084" i="4" s="1"/>
  <c r="C1082" i="4"/>
  <c r="G1082" i="4" s="1"/>
  <c r="E1081" i="4"/>
  <c r="F1078" i="4"/>
  <c r="E1069" i="4"/>
  <c r="C1068" i="4"/>
  <c r="G1068" i="4" s="1"/>
  <c r="C1058" i="4"/>
  <c r="G1058" i="4" s="1"/>
  <c r="D1055" i="4"/>
  <c r="C1054" i="4"/>
  <c r="G1054" i="4" s="1"/>
  <c r="C1042" i="4"/>
  <c r="G1042" i="4" s="1"/>
  <c r="I1037" i="4"/>
  <c r="E1031" i="4"/>
  <c r="D1025" i="4"/>
  <c r="D1020" i="4"/>
  <c r="C1008" i="4"/>
  <c r="G1008" i="4" s="1"/>
  <c r="D1007" i="4"/>
  <c r="E1006" i="4"/>
  <c r="E1001" i="4"/>
  <c r="F999" i="4"/>
  <c r="C998" i="4"/>
  <c r="G998" i="4" s="1"/>
  <c r="E996" i="4"/>
  <c r="E988" i="4"/>
  <c r="E986" i="4"/>
  <c r="E984" i="4"/>
  <c r="F983" i="4"/>
  <c r="E982" i="4"/>
  <c r="D981" i="4"/>
  <c r="D980" i="4"/>
  <c r="F972" i="4"/>
  <c r="F971" i="4"/>
  <c r="C970" i="4"/>
  <c r="G970" i="4" s="1"/>
  <c r="E964" i="4"/>
  <c r="C953" i="4"/>
  <c r="G953" i="4" s="1"/>
  <c r="E952" i="4"/>
  <c r="C949" i="4"/>
  <c r="G949" i="4" s="1"/>
  <c r="F940" i="4"/>
  <c r="C938" i="4"/>
  <c r="G938" i="4" s="1"/>
  <c r="C934" i="4"/>
  <c r="G934" i="4" s="1"/>
  <c r="C923" i="4"/>
  <c r="G923" i="4" s="1"/>
  <c r="D922" i="4"/>
  <c r="F916" i="4"/>
  <c r="E911" i="4"/>
  <c r="F910" i="4"/>
  <c r="F898" i="4"/>
  <c r="E892" i="4"/>
  <c r="D890" i="4"/>
  <c r="C881" i="4"/>
  <c r="G881" i="4" s="1"/>
  <c r="F876" i="4"/>
  <c r="F875" i="4"/>
  <c r="D874" i="4"/>
  <c r="D868" i="4"/>
  <c r="C866" i="4"/>
  <c r="G866" i="4" s="1"/>
  <c r="E865" i="4"/>
  <c r="C856" i="4"/>
  <c r="G856" i="4" s="1"/>
  <c r="D851" i="4"/>
  <c r="F850" i="4"/>
  <c r="E839" i="4"/>
  <c r="C831" i="4"/>
  <c r="G831" i="4" s="1"/>
  <c r="C830" i="4"/>
  <c r="G830" i="4" s="1"/>
  <c r="C826" i="4"/>
  <c r="G826" i="4" s="1"/>
  <c r="E806" i="4"/>
  <c r="C803" i="4"/>
  <c r="G803" i="4" s="1"/>
  <c r="E802" i="4"/>
  <c r="C796" i="4"/>
  <c r="G796" i="4" s="1"/>
  <c r="E785" i="4"/>
  <c r="D784" i="4"/>
  <c r="D782" i="4"/>
  <c r="C780" i="4"/>
  <c r="G780" i="4" s="1"/>
  <c r="D778" i="4"/>
  <c r="F767" i="4"/>
  <c r="D766" i="4"/>
  <c r="E755" i="4"/>
  <c r="C750" i="4"/>
  <c r="G750" i="4" s="1"/>
  <c r="F745" i="4"/>
  <c r="F744" i="4"/>
  <c r="C743" i="4"/>
  <c r="G743" i="4" s="1"/>
  <c r="E731" i="4"/>
  <c r="C725" i="4"/>
  <c r="G725" i="4" s="1"/>
  <c r="C724" i="4"/>
  <c r="G724" i="4" s="1"/>
  <c r="D723" i="4"/>
  <c r="E722" i="4"/>
  <c r="E720" i="4"/>
  <c r="F714" i="4"/>
  <c r="C709" i="4"/>
  <c r="G709" i="4" s="1"/>
  <c r="F707" i="4"/>
  <c r="C701" i="4"/>
  <c r="G701" i="4" s="1"/>
  <c r="C699" i="4"/>
  <c r="G699" i="4" s="1"/>
  <c r="E697" i="4"/>
  <c r="C686" i="4"/>
  <c r="G686" i="4" s="1"/>
  <c r="F681" i="4"/>
  <c r="F676" i="4"/>
  <c r="D673" i="4"/>
  <c r="F672" i="4"/>
  <c r="C661" i="4"/>
  <c r="G661" i="4" s="1"/>
  <c r="F659" i="4"/>
  <c r="E654" i="4"/>
  <c r="C652" i="4"/>
  <c r="G652" i="4" s="1"/>
  <c r="F650" i="4"/>
  <c r="D649" i="4"/>
  <c r="C648" i="4"/>
  <c r="G648" i="4" s="1"/>
  <c r="E643" i="4"/>
  <c r="E642" i="4"/>
  <c r="D636" i="4"/>
  <c r="F625" i="4"/>
  <c r="C624" i="4"/>
  <c r="G624" i="4" s="1"/>
  <c r="C618" i="4"/>
  <c r="G618" i="4" s="1"/>
  <c r="E617" i="4"/>
  <c r="D616" i="4"/>
  <c r="F614" i="4"/>
  <c r="D607" i="4"/>
  <c r="E602" i="4"/>
  <c r="E600" i="4"/>
  <c r="C590" i="4"/>
  <c r="G590" i="4" s="1"/>
  <c r="F588" i="4"/>
  <c r="D582" i="4"/>
  <c r="D576" i="4"/>
  <c r="E570" i="4"/>
  <c r="F566" i="4"/>
  <c r="E559" i="4"/>
  <c r="F558" i="4"/>
  <c r="D542" i="4"/>
  <c r="E541" i="4"/>
  <c r="F530" i="4"/>
  <c r="C529" i="4"/>
  <c r="G529" i="4" s="1"/>
  <c r="D528" i="4"/>
  <c r="E522" i="4"/>
  <c r="E520" i="4"/>
  <c r="F510" i="4"/>
  <c r="F504" i="4"/>
  <c r="F499" i="4"/>
  <c r="F498" i="4"/>
  <c r="E496" i="4"/>
  <c r="C492" i="4"/>
  <c r="G492" i="4" s="1"/>
  <c r="F487" i="4"/>
  <c r="E481" i="4"/>
  <c r="C480" i="4"/>
  <c r="G480" i="4" s="1"/>
  <c r="F475" i="4"/>
  <c r="D474" i="4"/>
  <c r="F473" i="4"/>
  <c r="C471" i="4"/>
  <c r="G471" i="4" s="1"/>
  <c r="D470" i="4"/>
  <c r="C460" i="4"/>
  <c r="G460" i="4" s="1"/>
  <c r="E457" i="4"/>
  <c r="E451" i="4"/>
  <c r="D445" i="4"/>
  <c r="E440" i="4"/>
  <c r="D437" i="4"/>
  <c r="F434" i="4"/>
  <c r="F433" i="4"/>
  <c r="F427" i="4"/>
  <c r="E421" i="4"/>
  <c r="E409" i="4"/>
  <c r="D403" i="4"/>
  <c r="D399" i="4"/>
  <c r="C397" i="4"/>
  <c r="G397" i="4" s="1"/>
  <c r="C389" i="4"/>
  <c r="G389" i="4" s="1"/>
  <c r="D386" i="4"/>
  <c r="D380" i="4"/>
  <c r="F374" i="4"/>
  <c r="E368" i="4"/>
  <c r="C367" i="4"/>
  <c r="G367" i="4" s="1"/>
  <c r="C364" i="4"/>
  <c r="G364" i="4" s="1"/>
  <c r="E360" i="4"/>
  <c r="D357" i="4"/>
  <c r="F350" i="4"/>
  <c r="C345" i="4"/>
  <c r="G345" i="4" s="1"/>
  <c r="E344" i="4"/>
  <c r="C341" i="4"/>
  <c r="G341" i="4" s="1"/>
  <c r="F338" i="4"/>
  <c r="E333" i="4"/>
  <c r="D331" i="4"/>
  <c r="F326" i="4"/>
  <c r="E324" i="4"/>
  <c r="F320" i="4"/>
  <c r="E317" i="4"/>
  <c r="C316" i="4"/>
  <c r="G316" i="4" s="1"/>
  <c r="D315" i="4"/>
  <c r="F314" i="4"/>
  <c r="D308" i="4"/>
  <c r="C302" i="4"/>
  <c r="G302" i="4" s="1"/>
  <c r="F294" i="4"/>
  <c r="F284" i="4"/>
  <c r="E276" i="4"/>
  <c r="F274" i="4"/>
  <c r="D273" i="4"/>
  <c r="D272" i="4"/>
  <c r="C271" i="4"/>
  <c r="G271" i="4" s="1"/>
  <c r="E270" i="4"/>
  <c r="C266" i="4"/>
  <c r="G266" i="4" s="1"/>
  <c r="D257" i="4"/>
  <c r="E248" i="4"/>
  <c r="F242" i="4"/>
  <c r="D234" i="4"/>
  <c r="C232" i="4"/>
  <c r="G232" i="4" s="1"/>
  <c r="D231" i="4"/>
  <c r="D224" i="4"/>
  <c r="C220" i="4"/>
  <c r="G220" i="4" s="1"/>
  <c r="F219" i="4"/>
  <c r="F218" i="4"/>
  <c r="C212" i="4"/>
  <c r="G212" i="4" s="1"/>
  <c r="D206" i="4"/>
  <c r="E188" i="4"/>
  <c r="D185" i="4"/>
  <c r="C184" i="4"/>
  <c r="G184" i="4" s="1"/>
  <c r="C179" i="4"/>
  <c r="G179" i="4" s="1"/>
  <c r="E177" i="4"/>
  <c r="E176" i="4"/>
  <c r="D172" i="4"/>
  <c r="C171" i="4"/>
  <c r="G171" i="4" s="1"/>
  <c r="C170" i="4"/>
  <c r="G170" i="4" s="1"/>
  <c r="C165" i="4"/>
  <c r="G165" i="4" s="1"/>
  <c r="C153" i="4"/>
  <c r="G153" i="4" s="1"/>
  <c r="C146" i="4"/>
  <c r="G146" i="4" s="1"/>
  <c r="D140" i="4"/>
  <c r="E138" i="4"/>
  <c r="C135" i="4"/>
  <c r="G135" i="4" s="1"/>
  <c r="C134" i="4"/>
  <c r="G134" i="4" s="1"/>
  <c r="C129" i="4"/>
  <c r="G129" i="4" s="1"/>
  <c r="C128" i="4"/>
  <c r="G128" i="4" s="1"/>
  <c r="C126" i="4"/>
  <c r="G126" i="4" s="1"/>
  <c r="D124" i="4"/>
  <c r="D122" i="4"/>
  <c r="C117" i="4"/>
  <c r="G117" i="4" s="1"/>
  <c r="D116" i="4"/>
  <c r="C114" i="4"/>
  <c r="G114" i="4" s="1"/>
  <c r="C113" i="4"/>
  <c r="G113" i="4" s="1"/>
  <c r="C110" i="4"/>
  <c r="G110" i="4" s="1"/>
  <c r="D105" i="4"/>
  <c r="D104" i="4"/>
  <c r="C102" i="4"/>
  <c r="G102" i="4" s="1"/>
  <c r="C98" i="4"/>
  <c r="G98" i="4" s="1"/>
  <c r="D92" i="4"/>
  <c r="C91" i="4"/>
  <c r="G91" i="4" s="1"/>
  <c r="D89" i="4"/>
  <c r="E88" i="4"/>
  <c r="C87" i="4"/>
  <c r="G87" i="4" s="1"/>
  <c r="C84" i="4"/>
  <c r="G84" i="4" s="1"/>
  <c r="E81" i="4"/>
  <c r="D77" i="4"/>
  <c r="F70" i="4"/>
  <c r="F69" i="4"/>
  <c r="F64" i="4"/>
  <c r="F52" i="4"/>
  <c r="D49" i="4"/>
  <c r="F45" i="4"/>
  <c r="F40" i="4"/>
  <c r="D34" i="4"/>
  <c r="F29" i="4"/>
  <c r="K26" i="4"/>
  <c r="E25" i="4"/>
  <c r="C23" i="4"/>
  <c r="G23" i="4" s="1"/>
  <c r="D22" i="4"/>
  <c r="C21" i="4"/>
  <c r="G21" i="4" s="1"/>
  <c r="E11" i="4"/>
  <c r="C5" i="4"/>
  <c r="G5" i="4" s="1"/>
  <c r="D1466" i="4"/>
  <c r="F1241" i="4"/>
  <c r="E1678" i="4"/>
  <c r="L1678" i="4"/>
  <c r="E2026" i="4"/>
  <c r="L2026" i="4"/>
  <c r="D1771" i="4"/>
  <c r="L1771" i="4"/>
  <c r="F821" i="4"/>
  <c r="D820" i="4"/>
  <c r="C1349" i="4"/>
  <c r="G1349" i="4" s="1"/>
  <c r="D1169" i="4"/>
  <c r="C905" i="4"/>
  <c r="G905" i="4" s="1"/>
  <c r="C1325" i="4"/>
  <c r="G1325" i="4" s="1"/>
  <c r="D1013" i="4"/>
  <c r="C1001" i="4"/>
  <c r="G1001" i="4" s="1"/>
  <c r="C1338" i="4"/>
  <c r="G1338" i="4" s="1"/>
  <c r="F1019" i="4"/>
  <c r="D1403" i="4"/>
  <c r="F248" i="4"/>
  <c r="C510" i="4"/>
  <c r="G510" i="4" s="1"/>
  <c r="F1024" i="4"/>
  <c r="E772" i="4"/>
  <c r="C1180" i="4"/>
  <c r="G1180" i="4" s="1"/>
  <c r="G2084" i="4"/>
  <c r="C1513" i="4"/>
  <c r="G1513" i="4" s="1"/>
  <c r="D1691" i="4"/>
  <c r="C1477" i="4"/>
  <c r="G1477" i="4" s="1"/>
  <c r="D1000" i="4"/>
  <c r="C832" i="4"/>
  <c r="G832" i="4" s="1"/>
  <c r="D952" i="4"/>
  <c r="D1420" i="4"/>
  <c r="C1204" i="4"/>
  <c r="F1060" i="4"/>
  <c r="I1288" i="4"/>
  <c r="F1012" i="4"/>
  <c r="E1252" i="4"/>
  <c r="E1469" i="4"/>
  <c r="D1342" i="4"/>
  <c r="D1426" i="4"/>
  <c r="D1270" i="4"/>
  <c r="D218" i="4"/>
  <c r="E218" i="4"/>
  <c r="E1018" i="4"/>
  <c r="E1492" i="4"/>
  <c r="F1396" i="4"/>
  <c r="F1324" i="4"/>
  <c r="E1414" i="4"/>
  <c r="F934" i="4"/>
  <c r="E970" i="4"/>
  <c r="E1366" i="4"/>
  <c r="F862" i="4"/>
  <c r="C1462" i="4"/>
  <c r="C1282" i="4"/>
  <c r="G1282" i="4" s="1"/>
  <c r="C1066" i="4"/>
  <c r="G1066" i="4" s="1"/>
  <c r="F660" i="4"/>
  <c r="E1339" i="4"/>
  <c r="D1537" i="4"/>
  <c r="C1773" i="4"/>
  <c r="G1773" i="4" s="1"/>
  <c r="C1503" i="4"/>
  <c r="G1503" i="4" s="1"/>
  <c r="F673" i="4"/>
  <c r="D1395" i="4"/>
  <c r="E2024" i="4"/>
  <c r="C1367" i="4"/>
  <c r="I1385" i="4"/>
  <c r="C1337" i="4"/>
  <c r="G1337" i="4" s="1"/>
  <c r="E1690" i="4"/>
  <c r="D815" i="4"/>
  <c r="D1488" i="4"/>
  <c r="D1451" i="4"/>
  <c r="E1700" i="4"/>
  <c r="E958" i="4"/>
  <c r="F2035" i="4"/>
  <c r="D1481" i="4"/>
  <c r="G1768" i="4"/>
  <c r="D1378" i="4"/>
  <c r="C948" i="4"/>
  <c r="G948" i="4" s="1"/>
  <c r="C1463" i="4"/>
  <c r="G1463" i="4" s="1"/>
  <c r="F1527" i="4"/>
  <c r="C1515" i="4"/>
  <c r="G1515" i="4" s="1"/>
  <c r="F1479" i="4"/>
  <c r="F1490" i="4"/>
  <c r="E1454" i="4"/>
  <c r="D1442" i="4"/>
  <c r="D1406" i="4"/>
  <c r="E1382" i="4"/>
  <c r="C1310" i="4"/>
  <c r="G1310" i="4" s="1"/>
  <c r="C1286" i="4"/>
  <c r="G1286" i="4" s="1"/>
  <c r="C1274" i="4"/>
  <c r="G1274" i="4" s="1"/>
  <c r="E1250" i="4"/>
  <c r="E1214" i="4"/>
  <c r="C1190" i="4"/>
  <c r="G1190" i="4" s="1"/>
  <c r="D1118" i="4"/>
  <c r="E1046" i="4"/>
  <c r="F1034" i="4"/>
  <c r="F1022" i="4"/>
  <c r="F1010" i="4"/>
  <c r="E974" i="4"/>
  <c r="C962" i="4"/>
  <c r="G962" i="4" s="1"/>
  <c r="E950" i="4"/>
  <c r="E926" i="4"/>
  <c r="C914" i="4"/>
  <c r="G914" i="4" s="1"/>
  <c r="C854" i="4"/>
  <c r="G854" i="4" s="1"/>
  <c r="E794" i="4"/>
  <c r="F770" i="4"/>
  <c r="D735" i="4"/>
  <c r="C711" i="4"/>
  <c r="G711" i="4" s="1"/>
  <c r="D664" i="4"/>
  <c r="E640" i="4"/>
  <c r="F580" i="4"/>
  <c r="D568" i="4"/>
  <c r="C556" i="4"/>
  <c r="G556" i="4" s="1"/>
  <c r="F544" i="4"/>
  <c r="C532" i="4"/>
  <c r="G532" i="4" s="1"/>
  <c r="D508" i="4"/>
  <c r="F461" i="4"/>
  <c r="D449" i="4"/>
  <c r="E401" i="4"/>
  <c r="D378" i="4"/>
  <c r="C354" i="4"/>
  <c r="G354" i="4" s="1"/>
  <c r="E318" i="4"/>
  <c r="D306" i="4"/>
  <c r="C282" i="4"/>
  <c r="D258" i="4"/>
  <c r="D222" i="4"/>
  <c r="D186" i="4"/>
  <c r="C174" i="4"/>
  <c r="G174" i="4" s="1"/>
  <c r="I162" i="4"/>
  <c r="D150" i="4"/>
  <c r="E79" i="4"/>
  <c r="F43" i="4"/>
  <c r="F31" i="4"/>
  <c r="K7" i="4"/>
  <c r="D56" i="4"/>
  <c r="D912" i="4"/>
  <c r="D806" i="4"/>
  <c r="F1518" i="4"/>
  <c r="F1392" i="4"/>
  <c r="C1130" i="4"/>
  <c r="G1130" i="4" s="1"/>
  <c r="D1453" i="4"/>
  <c r="D1417" i="4"/>
  <c r="C1345" i="4"/>
  <c r="C1309" i="4"/>
  <c r="G1309" i="4" s="1"/>
  <c r="C1285" i="4"/>
  <c r="G1285" i="4" s="1"/>
  <c r="I1249" i="4"/>
  <c r="D1153" i="4"/>
  <c r="C1105" i="4"/>
  <c r="G1105" i="4" s="1"/>
  <c r="D1093" i="4"/>
  <c r="D1045" i="4"/>
  <c r="E1009" i="4"/>
  <c r="E997" i="4"/>
  <c r="C961" i="4"/>
  <c r="G961" i="4" s="1"/>
  <c r="D913" i="4"/>
  <c r="C877" i="4"/>
  <c r="G877" i="4" s="1"/>
  <c r="F853" i="4"/>
  <c r="F746" i="4"/>
  <c r="C687" i="4"/>
  <c r="G687" i="4" s="1"/>
  <c r="D651" i="4"/>
  <c r="D627" i="4"/>
  <c r="F579" i="4"/>
  <c r="C555" i="4"/>
  <c r="G555" i="4" s="1"/>
  <c r="F531" i="4"/>
  <c r="C507" i="4"/>
  <c r="D483" i="4"/>
  <c r="C448" i="4"/>
  <c r="G448" i="4" s="1"/>
  <c r="E424" i="4"/>
  <c r="C400" i="4"/>
  <c r="G400" i="4" s="1"/>
  <c r="E305" i="4"/>
  <c r="E209" i="4"/>
  <c r="C6" i="4"/>
  <c r="G6" i="4" s="1"/>
  <c r="F1080" i="4"/>
  <c r="C804" i="4"/>
  <c r="E1476" i="4"/>
  <c r="I1428" i="4"/>
  <c r="E1332" i="4"/>
  <c r="C1296" i="4"/>
  <c r="G1296" i="4" s="1"/>
  <c r="C1176" i="4"/>
  <c r="G1176" i="4" s="1"/>
  <c r="F1092" i="4"/>
  <c r="C1044" i="4"/>
  <c r="G1044" i="4" s="1"/>
  <c r="C256" i="4"/>
  <c r="G256" i="4" s="1"/>
  <c r="F936" i="4"/>
  <c r="C674" i="4"/>
  <c r="F626" i="4"/>
  <c r="E494" i="4"/>
  <c r="D1056" i="4"/>
  <c r="E1523" i="4"/>
  <c r="F1511" i="4"/>
  <c r="I1391" i="4"/>
  <c r="F1259" i="4"/>
  <c r="E1199" i="4"/>
  <c r="D1139" i="4"/>
  <c r="C1103" i="4"/>
  <c r="G1103" i="4" s="1"/>
  <c r="C1067" i="4"/>
  <c r="G1067" i="4" s="1"/>
  <c r="E935" i="4"/>
  <c r="C827" i="4"/>
  <c r="C779" i="4"/>
  <c r="G779" i="4" s="1"/>
  <c r="E685" i="4"/>
  <c r="C613" i="4"/>
  <c r="G613" i="4" s="1"/>
  <c r="D577" i="4"/>
  <c r="C48" i="4"/>
  <c r="G48" i="4" s="1"/>
  <c r="C1530" i="4"/>
  <c r="G1530" i="4" s="1"/>
  <c r="C1504" i="4"/>
  <c r="G1504" i="4" s="1"/>
  <c r="Q4" i="4"/>
  <c r="P4" i="4"/>
  <c r="O4" i="4"/>
  <c r="N4" i="4"/>
  <c r="M4" i="4"/>
  <c r="L4" i="4"/>
  <c r="D1516" i="4"/>
  <c r="C1532" i="4"/>
  <c r="G1532" i="4" s="1"/>
  <c r="I1496" i="4"/>
  <c r="D1484" i="4"/>
  <c r="D1472" i="4"/>
  <c r="D1448" i="4"/>
  <c r="D1520" i="4"/>
  <c r="D196" i="4"/>
  <c r="C160" i="4"/>
  <c r="G160" i="4" s="1"/>
  <c r="F924" i="4"/>
  <c r="D554" i="4"/>
  <c r="C518" i="4"/>
  <c r="G518" i="4" s="1"/>
  <c r="C482" i="4"/>
  <c r="E459" i="4"/>
  <c r="E423" i="4"/>
  <c r="D1404" i="4"/>
  <c r="D1497" i="4"/>
  <c r="C1425" i="4"/>
  <c r="G1425" i="4" s="1"/>
  <c r="D1401" i="4"/>
  <c r="C1389" i="4"/>
  <c r="G1389" i="4" s="1"/>
  <c r="E1329" i="4"/>
  <c r="F1317" i="4"/>
  <c r="E1269" i="4"/>
  <c r="F1257" i="4"/>
  <c r="C1245" i="4"/>
  <c r="G1245" i="4" s="1"/>
  <c r="I1233" i="4"/>
  <c r="D1221" i="4"/>
  <c r="D1209" i="4"/>
  <c r="E1197" i="4"/>
  <c r="C1173" i="4"/>
  <c r="G1173" i="4" s="1"/>
  <c r="C1149" i="4"/>
  <c r="G1149" i="4" s="1"/>
  <c r="C1137" i="4"/>
  <c r="G1137" i="4" s="1"/>
  <c r="D1101" i="4"/>
  <c r="D1089" i="4"/>
  <c r="C1077" i="4"/>
  <c r="G1077" i="4" s="1"/>
  <c r="E1065" i="4"/>
  <c r="C1053" i="4"/>
  <c r="G1053" i="4" s="1"/>
  <c r="D1041" i="4"/>
  <c r="C1017" i="4"/>
  <c r="G1017" i="4" s="1"/>
  <c r="D1005" i="4"/>
  <c r="D957" i="4"/>
  <c r="C933" i="4"/>
  <c r="G933" i="4" s="1"/>
  <c r="C921" i="4"/>
  <c r="G921" i="4" s="1"/>
  <c r="F909" i="4"/>
  <c r="E897" i="4"/>
  <c r="F873" i="4"/>
  <c r="C861" i="4"/>
  <c r="E837" i="4"/>
  <c r="E825" i="4"/>
  <c r="D813" i="4"/>
  <c r="E777" i="4"/>
  <c r="E765" i="4"/>
  <c r="D742" i="4"/>
  <c r="E730" i="4"/>
  <c r="C718" i="4"/>
  <c r="G718" i="4" s="1"/>
  <c r="E647" i="4"/>
  <c r="E635" i="4"/>
  <c r="F623" i="4"/>
  <c r="E611" i="4"/>
  <c r="E587" i="4"/>
  <c r="C563" i="4"/>
  <c r="C551" i="4"/>
  <c r="G551" i="4" s="1"/>
  <c r="D539" i="4"/>
  <c r="C527" i="4"/>
  <c r="G527" i="4" s="1"/>
  <c r="F503" i="4"/>
  <c r="F491" i="4"/>
  <c r="C479" i="4"/>
  <c r="G479" i="4" s="1"/>
  <c r="D468" i="4"/>
  <c r="C432" i="4"/>
  <c r="G432" i="4" s="1"/>
  <c r="C396" i="4"/>
  <c r="G396" i="4" s="1"/>
  <c r="C325" i="4"/>
  <c r="G325" i="4" s="1"/>
  <c r="D313" i="4"/>
  <c r="C289" i="4"/>
  <c r="G289" i="4" s="1"/>
  <c r="C265" i="4"/>
  <c r="G265" i="4" s="1"/>
  <c r="E241" i="4"/>
  <c r="E217" i="4"/>
  <c r="C205" i="4"/>
  <c r="G205" i="4" s="1"/>
  <c r="F181" i="4"/>
  <c r="F157" i="4"/>
  <c r="E145" i="4"/>
  <c r="C121" i="4"/>
  <c r="G121" i="4" s="1"/>
  <c r="E109" i="4"/>
  <c r="E97" i="4"/>
  <c r="F38" i="4"/>
  <c r="C26" i="4"/>
  <c r="G26" i="4" s="1"/>
  <c r="C1376" i="4"/>
  <c r="G1376" i="4" s="1"/>
  <c r="C1364" i="4"/>
  <c r="C1340" i="4"/>
  <c r="G1340" i="4" s="1"/>
  <c r="C1328" i="4"/>
  <c r="F1316" i="4"/>
  <c r="E1280" i="4"/>
  <c r="F1268" i="4"/>
  <c r="E1256" i="4"/>
  <c r="F1232" i="4"/>
  <c r="D1220" i="4"/>
  <c r="C1208" i="4"/>
  <c r="G1208" i="4" s="1"/>
  <c r="D1196" i="4"/>
  <c r="E1172" i="4"/>
  <c r="C1160" i="4"/>
  <c r="G1160" i="4" s="1"/>
  <c r="D1148" i="4"/>
  <c r="C1136" i="4"/>
  <c r="D1124" i="4"/>
  <c r="C1112" i="4"/>
  <c r="G1112" i="4" s="1"/>
  <c r="C1100" i="4"/>
  <c r="G1100" i="4" s="1"/>
  <c r="D1076" i="4"/>
  <c r="C1040" i="4"/>
  <c r="G1040" i="4" s="1"/>
  <c r="F1028" i="4"/>
  <c r="E1016" i="4"/>
  <c r="C1004" i="4"/>
  <c r="D968" i="4"/>
  <c r="D956" i="4"/>
  <c r="E944" i="4"/>
  <c r="C908" i="4"/>
  <c r="G908" i="4" s="1"/>
  <c r="C896" i="4"/>
  <c r="E884" i="4"/>
  <c r="C872" i="4"/>
  <c r="G872" i="4" s="1"/>
  <c r="E860" i="4"/>
  <c r="D836" i="4"/>
  <c r="C800" i="4"/>
  <c r="G800" i="4" s="1"/>
  <c r="C764" i="4"/>
  <c r="G764" i="4" s="1"/>
  <c r="C753" i="4"/>
  <c r="G753" i="4" s="1"/>
  <c r="C717" i="4"/>
  <c r="G717" i="4" s="1"/>
  <c r="C705" i="4"/>
  <c r="G705" i="4" s="1"/>
  <c r="E682" i="4"/>
  <c r="C670" i="4"/>
  <c r="G670" i="4" s="1"/>
  <c r="E658" i="4"/>
  <c r="C646" i="4"/>
  <c r="G646" i="4" s="1"/>
  <c r="D634" i="4"/>
  <c r="E622" i="4"/>
  <c r="E598" i="4"/>
  <c r="C586" i="4"/>
  <c r="G586" i="4" s="1"/>
  <c r="D574" i="4"/>
  <c r="F550" i="4"/>
  <c r="F538" i="4"/>
  <c r="F526" i="4"/>
  <c r="C467" i="4"/>
  <c r="G467" i="4" s="1"/>
  <c r="F455" i="4"/>
  <c r="D443" i="4"/>
  <c r="D431" i="4"/>
  <c r="E372" i="4"/>
  <c r="D348" i="4"/>
  <c r="E336" i="4"/>
  <c r="D216" i="4"/>
  <c r="F192" i="4"/>
  <c r="D96" i="4"/>
  <c r="C85" i="4"/>
  <c r="G85" i="4" s="1"/>
  <c r="F73" i="4"/>
  <c r="C62" i="4"/>
  <c r="G62" i="4" s="1"/>
  <c r="F50" i="4"/>
  <c r="D37" i="4"/>
  <c r="D1390" i="4"/>
  <c r="D1471" i="4"/>
  <c r="F1459" i="4"/>
  <c r="D1435" i="4"/>
  <c r="D1411" i="4"/>
  <c r="D1387" i="4"/>
  <c r="E1363" i="4"/>
  <c r="E1351" i="4"/>
  <c r="C1327" i="4"/>
  <c r="G1327" i="4" s="1"/>
  <c r="F1315" i="4"/>
  <c r="C1291" i="4"/>
  <c r="G1291" i="4" s="1"/>
  <c r="E1267" i="4"/>
  <c r="F1243" i="4"/>
  <c r="D1207" i="4"/>
  <c r="F1183" i="4"/>
  <c r="F1159" i="4"/>
  <c r="C1135" i="4"/>
  <c r="G1135" i="4" s="1"/>
  <c r="F1123" i="4"/>
  <c r="C1099" i="4"/>
  <c r="G1099" i="4" s="1"/>
  <c r="E1087" i="4"/>
  <c r="C1075" i="4"/>
  <c r="G1075" i="4" s="1"/>
  <c r="C1039" i="4"/>
  <c r="G1039" i="4" s="1"/>
  <c r="F1027" i="4"/>
  <c r="C1015" i="4"/>
  <c r="G1015" i="4" s="1"/>
  <c r="C1003" i="4"/>
  <c r="G1003" i="4" s="1"/>
  <c r="C991" i="4"/>
  <c r="G991" i="4" s="1"/>
  <c r="F967" i="4"/>
  <c r="E955" i="4"/>
  <c r="C943" i="4"/>
  <c r="G943" i="4" s="1"/>
  <c r="C931" i="4"/>
  <c r="G931" i="4" s="1"/>
  <c r="C907" i="4"/>
  <c r="D895" i="4"/>
  <c r="C871" i="4"/>
  <c r="G871" i="4" s="1"/>
  <c r="C859" i="4"/>
  <c r="G859" i="4" s="1"/>
  <c r="D847" i="4"/>
  <c r="F823" i="4"/>
  <c r="C811" i="4"/>
  <c r="G811" i="4" s="1"/>
  <c r="E775" i="4"/>
  <c r="D752" i="4"/>
  <c r="E740" i="4"/>
  <c r="D728" i="4"/>
  <c r="D716" i="4"/>
  <c r="D704" i="4"/>
  <c r="F693" i="4"/>
  <c r="E669" i="4"/>
  <c r="F657" i="4"/>
  <c r="C621" i="4"/>
  <c r="G621" i="4" s="1"/>
  <c r="C597" i="4"/>
  <c r="G597" i="4" s="1"/>
  <c r="E585" i="4"/>
  <c r="D573" i="4"/>
  <c r="G537" i="4"/>
  <c r="E501" i="4"/>
  <c r="F466" i="4"/>
  <c r="F454" i="4"/>
  <c r="C430" i="4"/>
  <c r="G430" i="4" s="1"/>
  <c r="D418" i="4"/>
  <c r="F394" i="4"/>
  <c r="D371" i="4"/>
  <c r="F359" i="4"/>
  <c r="D347" i="4"/>
  <c r="D335" i="4"/>
  <c r="C323" i="4"/>
  <c r="C311" i="4"/>
  <c r="G311" i="4" s="1"/>
  <c r="E299" i="4"/>
  <c r="F287" i="4"/>
  <c r="D251" i="4"/>
  <c r="C239" i="4"/>
  <c r="G239" i="4" s="1"/>
  <c r="E215" i="4"/>
  <c r="D167" i="4"/>
  <c r="D131" i="4"/>
  <c r="D119" i="4"/>
  <c r="D107" i="4"/>
  <c r="C61" i="4"/>
  <c r="G61" i="4" s="1"/>
  <c r="C36" i="4"/>
  <c r="G36" i="4" s="1"/>
  <c r="E1446" i="4"/>
  <c r="C1434" i="4"/>
  <c r="G1434" i="4" s="1"/>
  <c r="D1422" i="4"/>
  <c r="F1398" i="4"/>
  <c r="D1374" i="4"/>
  <c r="F1326" i="4"/>
  <c r="E1314" i="4"/>
  <c r="C1290" i="4"/>
  <c r="G1290" i="4" s="1"/>
  <c r="F1278" i="4"/>
  <c r="D1266" i="4"/>
  <c r="C1254" i="4"/>
  <c r="G1254" i="4" s="1"/>
  <c r="F1230" i="4"/>
  <c r="D1218" i="4"/>
  <c r="C1182" i="4"/>
  <c r="G1182" i="4" s="1"/>
  <c r="C1146" i="4"/>
  <c r="D1122" i="4"/>
  <c r="C1098" i="4"/>
  <c r="G1098" i="4" s="1"/>
  <c r="D1086" i="4"/>
  <c r="D1074" i="4"/>
  <c r="C1038" i="4"/>
  <c r="G1038" i="4" s="1"/>
  <c r="C1026" i="4"/>
  <c r="G1026" i="4" s="1"/>
  <c r="C954" i="4"/>
  <c r="C942" i="4"/>
  <c r="D918" i="4"/>
  <c r="F882" i="4"/>
  <c r="F870" i="4"/>
  <c r="E858" i="4"/>
  <c r="E810" i="4"/>
  <c r="D798" i="4"/>
  <c r="E751" i="4"/>
  <c r="E739" i="4"/>
  <c r="F715" i="4"/>
  <c r="C703" i="4"/>
  <c r="G703" i="4" s="1"/>
  <c r="E692" i="4"/>
  <c r="E644" i="4"/>
  <c r="D632" i="4"/>
  <c r="C620" i="4"/>
  <c r="G620" i="4" s="1"/>
  <c r="F596" i="4"/>
  <c r="F584" i="4"/>
  <c r="F536" i="4"/>
  <c r="F512" i="4"/>
  <c r="F500" i="4"/>
  <c r="F477" i="4"/>
  <c r="F465" i="4"/>
  <c r="E453" i="4"/>
  <c r="F417" i="4"/>
  <c r="D405" i="4"/>
  <c r="F382" i="4"/>
  <c r="E358" i="4"/>
  <c r="D346" i="4"/>
  <c r="C334" i="4"/>
  <c r="G334" i="4" s="1"/>
  <c r="D322" i="4"/>
  <c r="F310" i="4"/>
  <c r="D298" i="4"/>
  <c r="F286" i="4"/>
  <c r="D262" i="4"/>
  <c r="E250" i="4"/>
  <c r="C238" i="4"/>
  <c r="G238" i="4" s="1"/>
  <c r="C214" i="4"/>
  <c r="G214" i="4" s="1"/>
  <c r="D190" i="4"/>
  <c r="C178" i="4"/>
  <c r="G178" i="4" s="1"/>
  <c r="C166" i="4"/>
  <c r="G166" i="4" s="1"/>
  <c r="F142" i="4"/>
  <c r="C130" i="4"/>
  <c r="C118" i="4"/>
  <c r="D71" i="4"/>
  <c r="E60" i="4"/>
  <c r="D35" i="4"/>
  <c r="C1265" i="4"/>
  <c r="G1265" i="4" s="1"/>
  <c r="C1181" i="4"/>
  <c r="G1181" i="4" s="1"/>
  <c r="F1157" i="4"/>
  <c r="C1097" i="4"/>
  <c r="G1097" i="4" s="1"/>
  <c r="C1085" i="4"/>
  <c r="G1085" i="4" s="1"/>
  <c r="C809" i="4"/>
  <c r="E726" i="4"/>
  <c r="C631" i="4"/>
  <c r="G631" i="4" s="1"/>
  <c r="E523" i="4"/>
  <c r="D511" i="4"/>
  <c r="C428" i="4"/>
  <c r="G428" i="4" s="1"/>
  <c r="E404" i="4"/>
  <c r="D392" i="4"/>
  <c r="C213" i="4"/>
  <c r="G213" i="4" s="1"/>
  <c r="F82" i="4"/>
  <c r="D1264" i="4"/>
  <c r="F1228" i="4"/>
  <c r="D1192" i="4"/>
  <c r="C1168" i="4"/>
  <c r="G1168" i="4" s="1"/>
  <c r="D1108" i="4"/>
  <c r="K58" i="4"/>
  <c r="D1431" i="4"/>
  <c r="F1419" i="4"/>
  <c r="E1407" i="4"/>
  <c r="K1383" i="4"/>
  <c r="D1371" i="4"/>
  <c r="D1347" i="4"/>
  <c r="F1299" i="4"/>
  <c r="F1287" i="4"/>
  <c r="C1239" i="4"/>
  <c r="G1239" i="4" s="1"/>
  <c r="D1227" i="4"/>
  <c r="C1203" i="4"/>
  <c r="G1203" i="4" s="1"/>
  <c r="C1191" i="4"/>
  <c r="G1191" i="4" s="1"/>
  <c r="C1179" i="4"/>
  <c r="G1179" i="4" s="1"/>
  <c r="C1119" i="4"/>
  <c r="G1119" i="4" s="1"/>
  <c r="F1107" i="4"/>
  <c r="C1083" i="4"/>
  <c r="G1083" i="4" s="1"/>
  <c r="C1071" i="4"/>
  <c r="G1071" i="4" s="1"/>
  <c r="E1059" i="4"/>
  <c r="D1047" i="4"/>
  <c r="F1023" i="4"/>
  <c r="E1011" i="4"/>
  <c r="F987" i="4"/>
  <c r="F963" i="4"/>
  <c r="F927" i="4"/>
  <c r="E903" i="4"/>
  <c r="C807" i="4"/>
  <c r="G807" i="4" s="1"/>
  <c r="C771" i="4"/>
  <c r="G771" i="4" s="1"/>
  <c r="D712" i="4"/>
  <c r="D689" i="4"/>
  <c r="F629" i="4"/>
  <c r="D593" i="4"/>
  <c r="C581" i="4"/>
  <c r="E545" i="4"/>
  <c r="F533" i="4"/>
  <c r="F485" i="4"/>
  <c r="E462" i="4"/>
  <c r="E438" i="4"/>
  <c r="E426" i="4"/>
  <c r="E414" i="4"/>
  <c r="C402" i="4"/>
  <c r="D390" i="4"/>
  <c r="C379" i="4"/>
  <c r="G379" i="4" s="1"/>
  <c r="D355" i="4"/>
  <c r="C343" i="4"/>
  <c r="G343" i="4" s="1"/>
  <c r="E319" i="4"/>
  <c r="F307" i="4"/>
  <c r="E283" i="4"/>
  <c r="C259" i="4"/>
  <c r="G259" i="4" s="1"/>
  <c r="D187" i="4"/>
  <c r="E175" i="4"/>
  <c r="F151" i="4"/>
  <c r="F80" i="4"/>
  <c r="E68" i="4"/>
  <c r="E57" i="4"/>
  <c r="C44" i="4"/>
  <c r="G44" i="4" s="1"/>
  <c r="F32" i="4"/>
  <c r="C20" i="4"/>
  <c r="G20" i="4" s="1"/>
  <c r="E8" i="4"/>
  <c r="C449" i="4"/>
  <c r="G449" i="4" s="1"/>
  <c r="E31" i="4"/>
  <c r="F484" i="4"/>
  <c r="F401" i="4"/>
  <c r="D1872" i="4"/>
  <c r="D162" i="4"/>
  <c r="E162" i="4"/>
  <c r="F162" i="4"/>
  <c r="D1877" i="4"/>
  <c r="D1505" i="4"/>
  <c r="D1473" i="4"/>
  <c r="C1473" i="4"/>
  <c r="F1473" i="4"/>
  <c r="D1926" i="4"/>
  <c r="C1926" i="4"/>
  <c r="G1926" i="4" s="1"/>
  <c r="E2045" i="4"/>
  <c r="C2045" i="4"/>
  <c r="G2045" i="4" s="1"/>
  <c r="D920" i="4"/>
  <c r="C920" i="4"/>
  <c r="G920" i="4" s="1"/>
  <c r="D1495" i="4"/>
  <c r="C1495" i="4"/>
  <c r="G1495" i="4" s="1"/>
  <c r="F1014" i="4"/>
  <c r="E1014" i="4"/>
  <c r="C739" i="4"/>
  <c r="G739" i="4" s="1"/>
  <c r="F634" i="4"/>
  <c r="D1458" i="4"/>
  <c r="E1458" i="4"/>
  <c r="I990" i="4"/>
  <c r="C990" i="4"/>
  <c r="G990" i="4" s="1"/>
  <c r="E990" i="4"/>
  <c r="E943" i="4"/>
  <c r="F94" i="4"/>
  <c r="E378" i="4"/>
  <c r="F1832" i="4"/>
  <c r="C1567" i="4"/>
  <c r="G1567" i="4" s="1"/>
  <c r="F920" i="4"/>
  <c r="E913" i="4"/>
  <c r="E1090" i="4"/>
  <c r="C2021" i="4"/>
  <c r="G2021" i="4" s="1"/>
  <c r="G145" i="4"/>
  <c r="D69" i="4"/>
  <c r="E323" i="4"/>
  <c r="E234" i="4"/>
  <c r="D927" i="4"/>
  <c r="E920" i="4"/>
  <c r="E1812" i="4"/>
  <c r="C1090" i="4"/>
  <c r="G1090" i="4" s="1"/>
  <c r="C1940" i="4"/>
  <c r="G1940" i="4" s="1"/>
  <c r="E2053" i="4"/>
  <c r="D1590" i="4"/>
  <c r="C470" i="4"/>
  <c r="G470" i="4" s="1"/>
  <c r="E21" i="4"/>
  <c r="E912" i="4"/>
  <c r="F520" i="4"/>
  <c r="F397" i="4"/>
  <c r="F346" i="4"/>
  <c r="E2051" i="4"/>
  <c r="F2005" i="4"/>
  <c r="C964" i="4"/>
  <c r="G964" i="4" s="1"/>
  <c r="C131" i="4"/>
  <c r="E70" i="4"/>
  <c r="D853" i="4"/>
  <c r="E657" i="4"/>
  <c r="C2150" i="4"/>
  <c r="G2150" i="4" s="1"/>
  <c r="D52" i="4"/>
  <c r="G1595" i="4"/>
  <c r="D215" i="4"/>
  <c r="D2024" i="4"/>
  <c r="F907" i="4"/>
  <c r="C148" i="4"/>
  <c r="G148" i="4" s="1"/>
  <c r="C225" i="4"/>
  <c r="G225" i="4" s="1"/>
  <c r="C357" i="4"/>
  <c r="G357" i="4" s="1"/>
  <c r="F1009" i="4"/>
  <c r="C2018" i="4"/>
  <c r="G2018" i="4" s="1"/>
  <c r="C723" i="4"/>
  <c r="G723" i="4" s="1"/>
  <c r="F470" i="4"/>
  <c r="F262" i="4"/>
  <c r="F778" i="4"/>
  <c r="E567" i="4"/>
  <c r="E1727" i="4"/>
  <c r="E128" i="4"/>
  <c r="E87" i="4"/>
  <c r="F61" i="4"/>
  <c r="E262" i="4"/>
  <c r="C957" i="4"/>
  <c r="G957" i="4" s="1"/>
  <c r="F949" i="4"/>
  <c r="E833" i="4"/>
  <c r="C778" i="4"/>
  <c r="G778" i="4" s="1"/>
  <c r="C567" i="4"/>
  <c r="G567" i="4" s="1"/>
  <c r="D510" i="4"/>
  <c r="E539" i="4"/>
  <c r="F1409" i="4"/>
  <c r="Q1796" i="4"/>
  <c r="D1176" i="4"/>
  <c r="E1516" i="4"/>
  <c r="E1398" i="4"/>
  <c r="C1319" i="4"/>
  <c r="G1319" i="4" s="1"/>
  <c r="E1191" i="4"/>
  <c r="D1191" i="4"/>
  <c r="D2165" i="4"/>
  <c r="E1160" i="4"/>
  <c r="F1700" i="4"/>
  <c r="E69" i="4"/>
  <c r="F324" i="4"/>
  <c r="C2006" i="4"/>
  <c r="G2006" i="4" s="1"/>
  <c r="D942" i="4"/>
  <c r="E933" i="4"/>
  <c r="D1940" i="4"/>
  <c r="C742" i="4"/>
  <c r="G742" i="4" s="1"/>
  <c r="E735" i="4"/>
  <c r="C1870" i="4"/>
  <c r="G1870" i="4" s="1"/>
  <c r="D1160" i="4"/>
  <c r="F1048" i="4"/>
  <c r="D2143" i="4"/>
  <c r="E1861" i="4"/>
  <c r="F1790" i="4"/>
  <c r="C977" i="4"/>
  <c r="G977" i="4" s="1"/>
  <c r="C825" i="4"/>
  <c r="G825" i="4" s="1"/>
  <c r="C806" i="4"/>
  <c r="F1599" i="4"/>
  <c r="E707" i="4"/>
  <c r="C634" i="4"/>
  <c r="G634" i="4" s="1"/>
  <c r="E1536" i="4"/>
  <c r="C1355" i="4"/>
  <c r="G1355" i="4" s="1"/>
  <c r="C1316" i="4"/>
  <c r="G1316" i="4" s="1"/>
  <c r="C1121" i="4"/>
  <c r="G1121" i="4" s="1"/>
  <c r="D2016" i="4"/>
  <c r="C2016" i="4"/>
  <c r="G2016" i="4" s="1"/>
  <c r="D1952" i="4"/>
  <c r="C209" i="4"/>
  <c r="G209" i="4" s="1"/>
  <c r="E190" i="4"/>
  <c r="E949" i="4"/>
  <c r="C911" i="4"/>
  <c r="G911" i="4" s="1"/>
  <c r="E744" i="4"/>
  <c r="E714" i="4"/>
  <c r="C1613" i="4"/>
  <c r="G1613" i="4" s="1"/>
  <c r="E389" i="4"/>
  <c r="D744" i="4"/>
  <c r="F501" i="4"/>
  <c r="E434" i="4"/>
  <c r="E1839" i="4"/>
  <c r="D1441" i="4"/>
  <c r="C1209" i="4"/>
  <c r="G1209" i="4" s="1"/>
  <c r="F794" i="4"/>
  <c r="D611" i="4"/>
  <c r="C1545" i="4"/>
  <c r="G1545" i="4" s="1"/>
  <c r="F117" i="4"/>
  <c r="D1618" i="4"/>
  <c r="D368" i="4"/>
  <c r="C1666" i="4"/>
  <c r="D909" i="4"/>
  <c r="C752" i="4"/>
  <c r="G752" i="4" s="1"/>
  <c r="D743" i="4"/>
  <c r="C611" i="4"/>
  <c r="D570" i="4"/>
  <c r="D433" i="4"/>
  <c r="F1105" i="4"/>
  <c r="D770" i="4"/>
  <c r="F423" i="4"/>
  <c r="C199" i="4"/>
  <c r="G199" i="4" s="1"/>
  <c r="D270" i="4"/>
  <c r="D914" i="4"/>
  <c r="D899" i="4"/>
  <c r="C770" i="4"/>
  <c r="G770" i="4" s="1"/>
  <c r="E1774" i="4"/>
  <c r="D690" i="4"/>
  <c r="D423" i="4"/>
  <c r="F1394" i="4"/>
  <c r="F1340" i="4"/>
  <c r="E1278" i="4"/>
  <c r="C1157" i="4"/>
  <c r="G1157" i="4" s="1"/>
  <c r="F1734" i="4"/>
  <c r="D117" i="4"/>
  <c r="F1611" i="4"/>
  <c r="E53" i="4"/>
  <c r="D2030" i="4"/>
  <c r="D1961" i="4"/>
  <c r="C215" i="4"/>
  <c r="G215" i="4" s="1"/>
  <c r="E381" i="4"/>
  <c r="D1680" i="4"/>
  <c r="F953" i="4"/>
  <c r="C858" i="4"/>
  <c r="F806" i="4"/>
  <c r="D751" i="4"/>
  <c r="E1568" i="4"/>
  <c r="E728" i="4"/>
  <c r="E623" i="4"/>
  <c r="E468" i="4"/>
  <c r="C410" i="4"/>
  <c r="C1034" i="4"/>
  <c r="Q2110" i="4"/>
  <c r="C1378" i="4"/>
  <c r="G1378" i="4" s="1"/>
  <c r="E1233" i="4"/>
  <c r="C1187" i="4"/>
  <c r="C1150" i="4"/>
  <c r="G1150" i="4" s="1"/>
  <c r="D1107" i="4"/>
  <c r="F1099" i="4"/>
  <c r="F2019" i="4"/>
  <c r="F2161" i="4"/>
  <c r="F1649" i="4"/>
  <c r="E2059" i="4"/>
  <c r="F125" i="4"/>
  <c r="E107" i="4"/>
  <c r="C1611" i="4"/>
  <c r="C1738" i="4"/>
  <c r="G1738" i="4" s="1"/>
  <c r="E1645" i="4"/>
  <c r="C314" i="4"/>
  <c r="G314" i="4" s="1"/>
  <c r="E1588" i="4"/>
  <c r="D295" i="4"/>
  <c r="E576" i="4"/>
  <c r="F437" i="4"/>
  <c r="E1385" i="4"/>
  <c r="D1545" i="4"/>
  <c r="C1587" i="4"/>
  <c r="F1567" i="4"/>
  <c r="C347" i="4"/>
  <c r="G347" i="4" s="1"/>
  <c r="C295" i="4"/>
  <c r="G295" i="4" s="1"/>
  <c r="E259" i="4"/>
  <c r="E1937" i="4"/>
  <c r="D974" i="4"/>
  <c r="D967" i="4"/>
  <c r="F613" i="4"/>
  <c r="F597" i="4"/>
  <c r="C576" i="4"/>
  <c r="G576" i="4" s="1"/>
  <c r="E437" i="4"/>
  <c r="C1385" i="4"/>
  <c r="G1385" i="4" s="1"/>
  <c r="D958" i="4"/>
  <c r="D1598" i="4"/>
  <c r="E1731" i="4"/>
  <c r="E972" i="4"/>
  <c r="E1598" i="4"/>
  <c r="D862" i="4"/>
  <c r="F611" i="4"/>
  <c r="F452" i="4"/>
  <c r="D1383" i="4"/>
  <c r="D1333" i="4"/>
  <c r="F114" i="4"/>
  <c r="C1830" i="4"/>
  <c r="G1830" i="4" s="1"/>
  <c r="C1925" i="4"/>
  <c r="G1925" i="4" s="1"/>
  <c r="E1871" i="4"/>
  <c r="E251" i="4"/>
  <c r="G1847" i="4"/>
  <c r="D999" i="4"/>
  <c r="D990" i="4"/>
  <c r="C972" i="4"/>
  <c r="G972" i="4" s="1"/>
  <c r="C862" i="4"/>
  <c r="G862" i="4" s="1"/>
  <c r="F1825" i="4"/>
  <c r="C765" i="4"/>
  <c r="G765" i="4" s="1"/>
  <c r="D1786" i="4"/>
  <c r="D506" i="4"/>
  <c r="C1401" i="4"/>
  <c r="C1383" i="4"/>
  <c r="G1383" i="4" s="1"/>
  <c r="C1342" i="4"/>
  <c r="G1342" i="4" s="1"/>
  <c r="C1333" i="4"/>
  <c r="G1333" i="4" s="1"/>
  <c r="F1295" i="4"/>
  <c r="E1943" i="4"/>
  <c r="D1278" i="4"/>
  <c r="D1208" i="4"/>
  <c r="Q1774" i="4"/>
  <c r="C1943" i="4"/>
  <c r="G1943" i="4" s="1"/>
  <c r="E1268" i="4"/>
  <c r="C1216" i="4"/>
  <c r="E2165" i="4"/>
  <c r="D1162" i="4"/>
  <c r="E1671" i="4"/>
  <c r="F1749" i="4"/>
  <c r="F145" i="4"/>
  <c r="E117" i="4"/>
  <c r="C71" i="4"/>
  <c r="C31" i="4"/>
  <c r="G31" i="4" s="1"/>
  <c r="F1834" i="4"/>
  <c r="C305" i="4"/>
  <c r="G305" i="4" s="1"/>
  <c r="F283" i="4"/>
  <c r="D1009" i="4"/>
  <c r="D982" i="4"/>
  <c r="C967" i="4"/>
  <c r="E850" i="4"/>
  <c r="F780" i="4"/>
  <c r="C744" i="4"/>
  <c r="G744" i="4" s="1"/>
  <c r="C731" i="4"/>
  <c r="G731" i="4" s="1"/>
  <c r="C716" i="4"/>
  <c r="G716" i="4" s="1"/>
  <c r="F710" i="4"/>
  <c r="D597" i="4"/>
  <c r="F1417" i="4"/>
  <c r="C1409" i="4"/>
  <c r="G1409" i="4" s="1"/>
  <c r="D1328" i="4"/>
  <c r="E1310" i="4"/>
  <c r="F1943" i="4"/>
  <c r="F1270" i="4"/>
  <c r="C1264" i="4"/>
  <c r="G1264" i="4" s="1"/>
  <c r="E1560" i="4"/>
  <c r="C2154" i="4"/>
  <c r="G2154" i="4" s="1"/>
  <c r="E1427" i="4"/>
  <c r="C1270" i="4"/>
  <c r="G1270" i="4" s="1"/>
  <c r="C692" i="4"/>
  <c r="G692" i="4" s="1"/>
  <c r="E596" i="4"/>
  <c r="E1361" i="4"/>
  <c r="C1361" i="4"/>
  <c r="C1055" i="4"/>
  <c r="G1055" i="4" s="1"/>
  <c r="F1307" i="4"/>
  <c r="F1026" i="4"/>
  <c r="F1286" i="4"/>
  <c r="F866" i="4"/>
  <c r="F771" i="4"/>
  <c r="F205" i="4"/>
  <c r="D1644" i="4"/>
  <c r="E293" i="4"/>
  <c r="F260" i="4"/>
  <c r="F243" i="4"/>
  <c r="E1026" i="4"/>
  <c r="E866" i="4"/>
  <c r="D826" i="4"/>
  <c r="E798" i="4"/>
  <c r="E771" i="4"/>
  <c r="E484" i="4"/>
  <c r="E1411" i="4"/>
  <c r="E1286" i="4"/>
  <c r="E1934" i="4"/>
  <c r="D1992" i="4"/>
  <c r="F109" i="4"/>
  <c r="C1914" i="4"/>
  <c r="E1642" i="4"/>
  <c r="C1969" i="4"/>
  <c r="D217" i="4"/>
  <c r="F209" i="4"/>
  <c r="E1753" i="4"/>
  <c r="F174" i="4"/>
  <c r="C1644" i="4"/>
  <c r="G1644" i="4" s="1"/>
  <c r="E1835" i="4"/>
  <c r="F316" i="4"/>
  <c r="D293" i="4"/>
  <c r="D241" i="4"/>
  <c r="D1026" i="4"/>
  <c r="C1018" i="4"/>
  <c r="G1018" i="4" s="1"/>
  <c r="D866" i="4"/>
  <c r="F858" i="4"/>
  <c r="E851" i="4"/>
  <c r="C798" i="4"/>
  <c r="G798" i="4" s="1"/>
  <c r="D790" i="4"/>
  <c r="F712" i="4"/>
  <c r="F705" i="4"/>
  <c r="D676" i="4"/>
  <c r="C566" i="4"/>
  <c r="G566" i="4" s="1"/>
  <c r="C541" i="4"/>
  <c r="G541" i="4" s="1"/>
  <c r="D1967" i="4"/>
  <c r="D484" i="4"/>
  <c r="E1927" i="4"/>
  <c r="F463" i="4"/>
  <c r="F421" i="4"/>
  <c r="D1376" i="4"/>
  <c r="D1286" i="4"/>
  <c r="E1266" i="4"/>
  <c r="C1250" i="4"/>
  <c r="G1250" i="4" s="1"/>
  <c r="E1119" i="4"/>
  <c r="D1946" i="4"/>
  <c r="E1840" i="4"/>
  <c r="F1872" i="4"/>
  <c r="D1607" i="4"/>
  <c r="C1934" i="4"/>
  <c r="G1934" i="4" s="1"/>
  <c r="D109" i="4"/>
  <c r="D1830" i="4"/>
  <c r="E1650" i="4"/>
  <c r="C32" i="4"/>
  <c r="C217" i="4"/>
  <c r="D174" i="4"/>
  <c r="C1893" i="4"/>
  <c r="G1893" i="4" s="1"/>
  <c r="E348" i="4"/>
  <c r="F2147" i="4"/>
  <c r="C1564" i="4"/>
  <c r="E882" i="4"/>
  <c r="D872" i="4"/>
  <c r="C851" i="4"/>
  <c r="G851" i="4" s="1"/>
  <c r="C676" i="4"/>
  <c r="G676" i="4" s="1"/>
  <c r="C622" i="4"/>
  <c r="E614" i="4"/>
  <c r="C580" i="4"/>
  <c r="G580" i="4" s="1"/>
  <c r="C484" i="4"/>
  <c r="G484" i="4" s="1"/>
  <c r="C421" i="4"/>
  <c r="G421" i="4" s="1"/>
  <c r="C1471" i="4"/>
  <c r="G1471" i="4" s="1"/>
  <c r="F1440" i="4"/>
  <c r="E1430" i="4"/>
  <c r="F1383" i="4"/>
  <c r="E1294" i="4"/>
  <c r="E1208" i="4"/>
  <c r="D1119" i="4"/>
  <c r="F165" i="4"/>
  <c r="F542" i="4"/>
  <c r="E403" i="4"/>
  <c r="E165" i="4"/>
  <c r="D1690" i="4"/>
  <c r="D1854" i="4"/>
  <c r="E2143" i="4"/>
  <c r="F1913" i="4"/>
  <c r="C1692" i="4"/>
  <c r="F53" i="4"/>
  <c r="C42" i="4"/>
  <c r="G42" i="4" s="1"/>
  <c r="D32" i="4"/>
  <c r="D1969" i="4"/>
  <c r="E2125" i="4"/>
  <c r="C175" i="4"/>
  <c r="G175" i="4" s="1"/>
  <c r="E371" i="4"/>
  <c r="C1772" i="4"/>
  <c r="C1010" i="4"/>
  <c r="G1010" i="4" s="1"/>
  <c r="D1001" i="4"/>
  <c r="E909" i="4"/>
  <c r="C892" i="4"/>
  <c r="F833" i="4"/>
  <c r="E1795" i="4"/>
  <c r="C785" i="4"/>
  <c r="G785" i="4" s="1"/>
  <c r="E770" i="4"/>
  <c r="C730" i="4"/>
  <c r="D715" i="4"/>
  <c r="E676" i="4"/>
  <c r="C625" i="4"/>
  <c r="G625" i="4" s="1"/>
  <c r="C542" i="4"/>
  <c r="G542" i="4" s="1"/>
  <c r="C496" i="4"/>
  <c r="G496" i="4" s="1"/>
  <c r="D487" i="4"/>
  <c r="E1975" i="4"/>
  <c r="F414" i="4"/>
  <c r="C403" i="4"/>
  <c r="G403" i="4" s="1"/>
  <c r="D1528" i="4"/>
  <c r="C1497" i="4"/>
  <c r="G1497" i="4" s="1"/>
  <c r="C1488" i="4"/>
  <c r="C1387" i="4"/>
  <c r="E1328" i="4"/>
  <c r="C1299" i="4"/>
  <c r="G1299" i="4" s="1"/>
  <c r="E1273" i="4"/>
  <c r="E1264" i="4"/>
  <c r="E1211" i="4"/>
  <c r="D1202" i="4"/>
  <c r="C2148" i="4"/>
  <c r="G2148" i="4" s="1"/>
  <c r="E1176" i="4"/>
  <c r="E1121" i="4"/>
  <c r="D1078" i="4"/>
  <c r="E1055" i="4"/>
  <c r="D833" i="4"/>
  <c r="D1568" i="4"/>
  <c r="E1909" i="4"/>
  <c r="E402" i="4"/>
  <c r="F1378" i="4"/>
  <c r="F1347" i="4"/>
  <c r="E1335" i="4"/>
  <c r="F1298" i="4"/>
  <c r="E1254" i="4"/>
  <c r="D2136" i="4"/>
  <c r="E1089" i="4"/>
  <c r="F1902" i="4"/>
  <c r="D53" i="4"/>
  <c r="D1681" i="4"/>
  <c r="D1871" i="4"/>
  <c r="F318" i="4"/>
  <c r="F1741" i="4"/>
  <c r="E1677" i="4"/>
  <c r="F77" i="4"/>
  <c r="F179" i="4"/>
  <c r="D2032" i="4"/>
  <c r="D1630" i="4"/>
  <c r="G1871" i="4"/>
  <c r="D1741" i="4"/>
  <c r="E1024" i="4"/>
  <c r="D1016" i="4"/>
  <c r="C1000" i="4"/>
  <c r="G1000" i="4" s="1"/>
  <c r="F981" i="4"/>
  <c r="C973" i="4"/>
  <c r="G973" i="4" s="1"/>
  <c r="F890" i="4"/>
  <c r="F751" i="4"/>
  <c r="F1774" i="4"/>
  <c r="F728" i="4"/>
  <c r="E597" i="4"/>
  <c r="F1773" i="4"/>
  <c r="C1518" i="4"/>
  <c r="G1518" i="4" s="1"/>
  <c r="F1495" i="4"/>
  <c r="F1385" i="4"/>
  <c r="F1355" i="4"/>
  <c r="C1335" i="4"/>
  <c r="G1335" i="4" s="1"/>
  <c r="D1241" i="4"/>
  <c r="E1209" i="4"/>
  <c r="C1175" i="4"/>
  <c r="G1175" i="4" s="1"/>
  <c r="F1130" i="4"/>
  <c r="C757" i="4"/>
  <c r="G757" i="4" s="1"/>
  <c r="C1590" i="4"/>
  <c r="G1590" i="4" s="1"/>
  <c r="D532" i="4"/>
  <c r="C508" i="4"/>
  <c r="F443" i="4"/>
  <c r="D1385" i="4"/>
  <c r="E1239" i="4"/>
  <c r="F1139" i="4"/>
  <c r="C1060" i="4"/>
  <c r="G1060" i="4" s="1"/>
  <c r="E1052" i="4"/>
  <c r="E316" i="4"/>
  <c r="E613" i="4"/>
  <c r="F1493" i="4"/>
  <c r="F1462" i="4"/>
  <c r="C1556" i="4"/>
  <c r="G1556" i="4" s="1"/>
  <c r="D1997" i="4"/>
  <c r="D141" i="4"/>
  <c r="F126" i="4"/>
  <c r="C122" i="4"/>
  <c r="G122" i="4" s="1"/>
  <c r="D87" i="4"/>
  <c r="E2101" i="4"/>
  <c r="E1763" i="4"/>
  <c r="C1829" i="4"/>
  <c r="G1829" i="4" s="1"/>
  <c r="E44" i="4"/>
  <c r="E1547" i="4"/>
  <c r="D2113" i="4"/>
  <c r="D2112" i="4"/>
  <c r="C380" i="4"/>
  <c r="D367" i="4"/>
  <c r="F1689" i="4"/>
  <c r="D316" i="4"/>
  <c r="C281" i="4"/>
  <c r="G281" i="4" s="1"/>
  <c r="C270" i="4"/>
  <c r="D2135" i="4"/>
  <c r="D1022" i="4"/>
  <c r="F926" i="4"/>
  <c r="D907" i="4"/>
  <c r="F896" i="4"/>
  <c r="E875" i="4"/>
  <c r="D850" i="4"/>
  <c r="F810" i="4"/>
  <c r="F766" i="4"/>
  <c r="D613" i="4"/>
  <c r="D1759" i="4"/>
  <c r="F545" i="4"/>
  <c r="F523" i="4"/>
  <c r="E1720" i="4"/>
  <c r="F412" i="4"/>
  <c r="F405" i="4"/>
  <c r="C1839" i="4"/>
  <c r="G1839" i="4" s="1"/>
  <c r="E1493" i="4"/>
  <c r="E1472" i="4"/>
  <c r="E1462" i="4"/>
  <c r="F1197" i="4"/>
  <c r="F44" i="4"/>
  <c r="F1547" i="4"/>
  <c r="E1022" i="4"/>
  <c r="E907" i="4"/>
  <c r="C2088" i="4"/>
  <c r="G2088" i="4" s="1"/>
  <c r="E6" i="4"/>
  <c r="F2043" i="4"/>
  <c r="E134" i="4"/>
  <c r="E126" i="4"/>
  <c r="F106" i="4"/>
  <c r="D91" i="4"/>
  <c r="D1763" i="4"/>
  <c r="F2078" i="4"/>
  <c r="D44" i="4"/>
  <c r="D2007" i="4"/>
  <c r="C2112" i="4"/>
  <c r="F217" i="4"/>
  <c r="F214" i="4"/>
  <c r="E2132" i="4"/>
  <c r="D200" i="4"/>
  <c r="E173" i="4"/>
  <c r="E334" i="4"/>
  <c r="C2135" i="4"/>
  <c r="G2135" i="4" s="1"/>
  <c r="C1028" i="4"/>
  <c r="C1022" i="4"/>
  <c r="G1022" i="4" s="1"/>
  <c r="F1006" i="4"/>
  <c r="E2153" i="4"/>
  <c r="E896" i="4"/>
  <c r="E857" i="4"/>
  <c r="D805" i="4"/>
  <c r="F796" i="4"/>
  <c r="F779" i="4"/>
  <c r="F717" i="4"/>
  <c r="F703" i="4"/>
  <c r="E530" i="4"/>
  <c r="C483" i="4"/>
  <c r="G483" i="4" s="1"/>
  <c r="D1822" i="4"/>
  <c r="F459" i="4"/>
  <c r="D451" i="4"/>
  <c r="F1532" i="4"/>
  <c r="C1493" i="4"/>
  <c r="G1493" i="4" s="1"/>
  <c r="C1481" i="4"/>
  <c r="D1462" i="4"/>
  <c r="D1116" i="4"/>
  <c r="F1818" i="4"/>
  <c r="F140" i="4"/>
  <c r="D126" i="4"/>
  <c r="F110" i="4"/>
  <c r="D106" i="4"/>
  <c r="F102" i="4"/>
  <c r="F79" i="4"/>
  <c r="C186" i="4"/>
  <c r="C1678" i="4"/>
  <c r="G1678" i="4" s="1"/>
  <c r="D1906" i="4"/>
  <c r="D1894" i="4"/>
  <c r="E1688" i="4"/>
  <c r="C322" i="4"/>
  <c r="E286" i="4"/>
  <c r="D261" i="4"/>
  <c r="E231" i="4"/>
  <c r="E1013" i="4"/>
  <c r="E954" i="4"/>
  <c r="D884" i="4"/>
  <c r="F865" i="4"/>
  <c r="D821" i="4"/>
  <c r="E796" i="4"/>
  <c r="D772" i="4"/>
  <c r="F755" i="4"/>
  <c r="C1863" i="4"/>
  <c r="G1863" i="4" s="1"/>
  <c r="F655" i="4"/>
  <c r="E582" i="4"/>
  <c r="D530" i="4"/>
  <c r="C1896" i="4"/>
  <c r="G1896" i="4" s="1"/>
  <c r="C459" i="4"/>
  <c r="G459" i="4" s="1"/>
  <c r="E431" i="4"/>
  <c r="E422" i="4"/>
  <c r="C418" i="4"/>
  <c r="G418" i="4" s="1"/>
  <c r="F1523" i="4"/>
  <c r="C1502" i="4"/>
  <c r="E1391" i="4"/>
  <c r="E1383" i="4"/>
  <c r="F1361" i="4"/>
  <c r="E1248" i="4"/>
  <c r="F1226" i="4"/>
  <c r="C1214" i="4"/>
  <c r="G1214" i="4" s="1"/>
  <c r="E1190" i="4"/>
  <c r="E1137" i="4"/>
  <c r="D1069" i="4"/>
  <c r="F1049" i="4"/>
  <c r="C147" i="4"/>
  <c r="F130" i="4"/>
  <c r="D110" i="4"/>
  <c r="E36" i="4"/>
  <c r="D1868" i="4"/>
  <c r="F220" i="4"/>
  <c r="F1742" i="4"/>
  <c r="C1027" i="4"/>
  <c r="F970" i="4"/>
  <c r="C884" i="4"/>
  <c r="G884" i="4" s="1"/>
  <c r="F827" i="4"/>
  <c r="F804" i="4"/>
  <c r="F739" i="4"/>
  <c r="E716" i="4"/>
  <c r="F692" i="4"/>
  <c r="C655" i="4"/>
  <c r="G655" i="4" s="1"/>
  <c r="C530" i="4"/>
  <c r="G530" i="4" s="1"/>
  <c r="F404" i="4"/>
  <c r="C1849" i="4"/>
  <c r="G1849" i="4" s="1"/>
  <c r="F1815" i="4"/>
  <c r="C1235" i="4"/>
  <c r="G1235" i="4" s="1"/>
  <c r="E1123" i="4"/>
  <c r="C1069" i="4"/>
  <c r="G1069" i="4" s="1"/>
  <c r="F1056" i="4"/>
  <c r="F1349" i="4"/>
  <c r="E1815" i="4"/>
  <c r="F1167" i="4"/>
  <c r="D1123" i="4"/>
  <c r="E1056" i="4"/>
  <c r="D1815" i="4"/>
  <c r="F1193" i="4"/>
  <c r="E1167" i="4"/>
  <c r="D1135" i="4"/>
  <c r="C1123" i="4"/>
  <c r="G1123" i="4" s="1"/>
  <c r="C1056" i="4"/>
  <c r="G1056" i="4" s="1"/>
  <c r="F42" i="4"/>
  <c r="F403" i="4"/>
  <c r="F1690" i="4"/>
  <c r="E625" i="4"/>
  <c r="E42" i="4"/>
  <c r="F892" i="4"/>
  <c r="E32" i="4"/>
  <c r="F1795" i="4"/>
  <c r="E715" i="4"/>
  <c r="D625" i="4"/>
  <c r="E542" i="4"/>
  <c r="E487" i="4"/>
  <c r="E1528" i="4"/>
  <c r="F1488" i="4"/>
  <c r="F1211" i="4"/>
  <c r="F1202" i="4"/>
  <c r="E2148" i="4"/>
  <c r="F1047" i="4"/>
  <c r="H1585" i="4"/>
  <c r="H1752" i="4"/>
  <c r="H1714" i="4"/>
  <c r="H901" i="4"/>
  <c r="H2164" i="4"/>
  <c r="H1850" i="4"/>
  <c r="H1642" i="4"/>
  <c r="H2068" i="4"/>
  <c r="H1700" i="4"/>
  <c r="H1777" i="4"/>
  <c r="H1764" i="4"/>
  <c r="H99" i="4"/>
  <c r="H1996" i="4"/>
  <c r="H1719" i="4"/>
  <c r="H2129" i="4"/>
  <c r="H2093" i="4"/>
  <c r="H1705" i="4"/>
  <c r="H949" i="4"/>
  <c r="H725" i="4"/>
  <c r="H221" i="4"/>
  <c r="H1629" i="4"/>
  <c r="H1781" i="4"/>
  <c r="H1822" i="4"/>
  <c r="H1656" i="4"/>
  <c r="H1758" i="4"/>
  <c r="H710" i="4"/>
  <c r="H1902" i="4"/>
  <c r="H1628" i="4"/>
  <c r="E1627" i="4"/>
  <c r="E1946" i="4"/>
  <c r="C1736" i="4"/>
  <c r="G1736" i="4" s="1"/>
  <c r="F1736" i="4"/>
  <c r="E148" i="4"/>
  <c r="H2131" i="4"/>
  <c r="D1935" i="4"/>
  <c r="E1935" i="4"/>
  <c r="F1677" i="4"/>
  <c r="F1770" i="4"/>
  <c r="H76" i="4"/>
  <c r="E52" i="4"/>
  <c r="C41" i="4"/>
  <c r="G41" i="4" s="1"/>
  <c r="E41" i="4"/>
  <c r="D1842" i="4"/>
  <c r="C1842" i="4"/>
  <c r="G1842" i="4" s="1"/>
  <c r="E199" i="4"/>
  <c r="E2118" i="4"/>
  <c r="D2118" i="4"/>
  <c r="E369" i="4"/>
  <c r="D369" i="4"/>
  <c r="F348" i="4"/>
  <c r="C313" i="4"/>
  <c r="G313" i="4" s="1"/>
  <c r="D2070" i="4"/>
  <c r="C294" i="4"/>
  <c r="G294" i="4" s="1"/>
  <c r="D294" i="4"/>
  <c r="F259" i="4"/>
  <c r="F252" i="4"/>
  <c r="E252" i="4"/>
  <c r="F1937" i="4"/>
  <c r="F1016" i="4"/>
  <c r="H1941" i="4"/>
  <c r="D883" i="4"/>
  <c r="E883" i="4"/>
  <c r="C883" i="4"/>
  <c r="G883" i="4" s="1"/>
  <c r="C874" i="4"/>
  <c r="G874" i="4" s="1"/>
  <c r="D731" i="4"/>
  <c r="E690" i="4"/>
  <c r="C681" i="4"/>
  <c r="G681" i="4" s="1"/>
  <c r="C573" i="4"/>
  <c r="G573" i="4" s="1"/>
  <c r="D507" i="4"/>
  <c r="F451" i="4"/>
  <c r="E1518" i="4"/>
  <c r="D388" i="4"/>
  <c r="E388" i="4"/>
  <c r="H1487" i="4"/>
  <c r="F1457" i="4"/>
  <c r="C1457" i="4"/>
  <c r="G1457" i="4" s="1"/>
  <c r="H1946" i="4"/>
  <c r="H1997" i="4"/>
  <c r="C1873" i="4"/>
  <c r="E1734" i="4"/>
  <c r="C1936" i="4"/>
  <c r="D1936" i="4"/>
  <c r="E1936" i="4"/>
  <c r="C1727" i="4"/>
  <c r="G1727" i="4" s="1"/>
  <c r="D125" i="4"/>
  <c r="H93" i="4"/>
  <c r="H2101" i="4"/>
  <c r="C52" i="4"/>
  <c r="G52" i="4" s="1"/>
  <c r="C2048" i="4"/>
  <c r="G2048" i="4" s="1"/>
  <c r="D1835" i="4"/>
  <c r="C233" i="4"/>
  <c r="G233" i="4" s="1"/>
  <c r="D233" i="4"/>
  <c r="E1023" i="4"/>
  <c r="C1023" i="4"/>
  <c r="G1023" i="4" s="1"/>
  <c r="C1016" i="4"/>
  <c r="G1016" i="4" s="1"/>
  <c r="C997" i="4"/>
  <c r="G997" i="4" s="1"/>
  <c r="D997" i="4"/>
  <c r="D882" i="4"/>
  <c r="C790" i="4"/>
  <c r="G790" i="4" s="1"/>
  <c r="C775" i="4"/>
  <c r="G775" i="4" s="1"/>
  <c r="D775" i="4"/>
  <c r="D2053" i="4"/>
  <c r="D697" i="4"/>
  <c r="C690" i="4"/>
  <c r="G690" i="4" s="1"/>
  <c r="D566" i="4"/>
  <c r="E566" i="4"/>
  <c r="F1721" i="4"/>
  <c r="H1357" i="4"/>
  <c r="H521" i="4"/>
  <c r="E1862" i="4"/>
  <c r="H1794" i="4"/>
  <c r="D1534" i="4"/>
  <c r="C1534" i="4"/>
  <c r="G1534" i="4" s="1"/>
  <c r="I1486" i="4"/>
  <c r="E1486" i="4"/>
  <c r="C1486" i="4"/>
  <c r="G1486" i="4" s="1"/>
  <c r="D1486" i="4"/>
  <c r="F1486" i="4"/>
  <c r="H1930" i="4"/>
  <c r="H2125" i="4"/>
  <c r="C1982" i="4"/>
  <c r="G1982" i="4" s="1"/>
  <c r="D1982" i="4"/>
  <c r="E966" i="4"/>
  <c r="F966" i="4"/>
  <c r="H1774" i="4"/>
  <c r="F1253" i="4"/>
  <c r="D1253" i="4"/>
  <c r="E1253" i="4"/>
  <c r="C1253" i="4"/>
  <c r="G1253" i="4" s="1"/>
  <c r="E723" i="4"/>
  <c r="F723" i="4"/>
  <c r="H1983" i="4"/>
  <c r="E140" i="4"/>
  <c r="D1700" i="4"/>
  <c r="H1890" i="4"/>
  <c r="C2143" i="4"/>
  <c r="G2143" i="4" s="1"/>
  <c r="D1740" i="4"/>
  <c r="F1739" i="4"/>
  <c r="E2003" i="4"/>
  <c r="D2003" i="4"/>
  <c r="F1971" i="4"/>
  <c r="D1642" i="4"/>
  <c r="D214" i="4"/>
  <c r="D192" i="4"/>
  <c r="E347" i="4"/>
  <c r="F347" i="4"/>
  <c r="F249" i="4"/>
  <c r="E1847" i="4"/>
  <c r="F1000" i="4"/>
  <c r="F1910" i="4"/>
  <c r="F957" i="4"/>
  <c r="E957" i="4"/>
  <c r="D951" i="4"/>
  <c r="C951" i="4"/>
  <c r="G951" i="4" s="1"/>
  <c r="F951" i="4"/>
  <c r="C890" i="4"/>
  <c r="G890" i="4" s="1"/>
  <c r="C850" i="4"/>
  <c r="G850" i="4" s="1"/>
  <c r="E804" i="4"/>
  <c r="D780" i="4"/>
  <c r="H1568" i="4"/>
  <c r="C729" i="4"/>
  <c r="G729" i="4" s="1"/>
  <c r="E729" i="4"/>
  <c r="F711" i="4"/>
  <c r="E687" i="4"/>
  <c r="D578" i="4"/>
  <c r="E578" i="4"/>
  <c r="F1786" i="4"/>
  <c r="E1813" i="4"/>
  <c r="E476" i="4"/>
  <c r="F476" i="4"/>
  <c r="C476" i="4"/>
  <c r="G476" i="4" s="1"/>
  <c r="C1927" i="4"/>
  <c r="G1927" i="4" s="1"/>
  <c r="H1797" i="4"/>
  <c r="D1750" i="4"/>
  <c r="F1750" i="4"/>
  <c r="E768" i="4"/>
  <c r="F768" i="4"/>
  <c r="F1912" i="4"/>
  <c r="F2122" i="4"/>
  <c r="H1761" i="4"/>
  <c r="H1826" i="4"/>
  <c r="C140" i="4"/>
  <c r="G140" i="4" s="1"/>
  <c r="E2017" i="4"/>
  <c r="C1740" i="4"/>
  <c r="G1740" i="4" s="1"/>
  <c r="H1971" i="4"/>
  <c r="C1660" i="4"/>
  <c r="G1660" i="4" s="1"/>
  <c r="H2106" i="4"/>
  <c r="D2164" i="4"/>
  <c r="E2164" i="4"/>
  <c r="E307" i="4"/>
  <c r="D1781" i="4"/>
  <c r="E1781" i="4"/>
  <c r="D1847" i="4"/>
  <c r="D1621" i="4"/>
  <c r="C1621" i="4"/>
  <c r="G1621" i="4" s="1"/>
  <c r="H1021" i="4"/>
  <c r="C879" i="4"/>
  <c r="G879" i="4" s="1"/>
  <c r="E879" i="4"/>
  <c r="D1673" i="4"/>
  <c r="E1673" i="4"/>
  <c r="E1786" i="4"/>
  <c r="E411" i="4"/>
  <c r="D411" i="4"/>
  <c r="F411" i="4"/>
  <c r="C411" i="4"/>
  <c r="G411" i="4" s="1"/>
  <c r="D2157" i="4"/>
  <c r="C2157" i="4"/>
  <c r="G2157" i="4" s="1"/>
  <c r="D901" i="4"/>
  <c r="F901" i="4"/>
  <c r="H2039" i="4"/>
  <c r="H293" i="4"/>
  <c r="H1440" i="4"/>
  <c r="F1414" i="4"/>
  <c r="C1580" i="4"/>
  <c r="G1580" i="4" s="1"/>
  <c r="D1580" i="4"/>
  <c r="D317" i="4"/>
  <c r="F317" i="4"/>
  <c r="F89" i="4"/>
  <c r="E89" i="4"/>
  <c r="H1721" i="4"/>
  <c r="D485" i="4"/>
  <c r="E485" i="4"/>
  <c r="H1696" i="4"/>
  <c r="E332" i="4"/>
  <c r="F332" i="4"/>
  <c r="C332" i="4"/>
  <c r="G332" i="4" s="1"/>
  <c r="H1633" i="4"/>
  <c r="E64" i="4"/>
  <c r="D64" i="4"/>
  <c r="D1892" i="4"/>
  <c r="C1892" i="4"/>
  <c r="G1892" i="4" s="1"/>
  <c r="F986" i="4"/>
  <c r="D986" i="4"/>
  <c r="C986" i="4"/>
  <c r="G986" i="4" s="1"/>
  <c r="H1905" i="4"/>
  <c r="D864" i="4"/>
  <c r="E864" i="4"/>
  <c r="C864" i="4"/>
  <c r="G864" i="4" s="1"/>
  <c r="C695" i="4"/>
  <c r="G695" i="4" s="1"/>
  <c r="E695" i="4"/>
  <c r="D448" i="4"/>
  <c r="E448" i="4"/>
  <c r="F448" i="4"/>
  <c r="H2046" i="4"/>
  <c r="E150" i="4"/>
  <c r="E116" i="4"/>
  <c r="D1585" i="4"/>
  <c r="C2132" i="4"/>
  <c r="G2132" i="4" s="1"/>
  <c r="D2132" i="4"/>
  <c r="H1598" i="4"/>
  <c r="H1681" i="4"/>
  <c r="H1820" i="4"/>
  <c r="H1964" i="4"/>
  <c r="E993" i="4"/>
  <c r="D993" i="4"/>
  <c r="D932" i="4"/>
  <c r="F932" i="4"/>
  <c r="C722" i="4"/>
  <c r="G722" i="4" s="1"/>
  <c r="F722" i="4"/>
  <c r="C1724" i="4"/>
  <c r="G1724" i="4" s="1"/>
  <c r="E1724" i="4"/>
  <c r="H637" i="4"/>
  <c r="H1722" i="4"/>
  <c r="E556" i="4"/>
  <c r="H1786" i="4"/>
  <c r="H447" i="4"/>
  <c r="C1393" i="4"/>
  <c r="G1393" i="4" s="1"/>
  <c r="E1393" i="4"/>
  <c r="H1734" i="4"/>
  <c r="F1752" i="4"/>
  <c r="D1752" i="4"/>
  <c r="H1690" i="4"/>
  <c r="E132" i="4"/>
  <c r="D132" i="4"/>
  <c r="H805" i="4"/>
  <c r="H641" i="4"/>
  <c r="C257" i="4"/>
  <c r="G257" i="4" s="1"/>
  <c r="E257" i="4"/>
  <c r="F819" i="4"/>
  <c r="D819" i="4"/>
  <c r="H269" i="4"/>
  <c r="C1910" i="4"/>
  <c r="G1910" i="4" s="1"/>
  <c r="D1910" i="4"/>
  <c r="D839" i="4"/>
  <c r="F839" i="4"/>
  <c r="C519" i="4"/>
  <c r="G519" i="4" s="1"/>
  <c r="D519" i="4"/>
  <c r="F1855" i="4"/>
  <c r="E1749" i="4"/>
  <c r="H1979" i="4"/>
  <c r="H1950" i="4"/>
  <c r="H1993" i="4"/>
  <c r="E1855" i="4"/>
  <c r="H2000" i="4"/>
  <c r="E1573" i="4"/>
  <c r="F1999" i="4"/>
  <c r="F1836" i="4"/>
  <c r="D1865" i="4"/>
  <c r="C150" i="4"/>
  <c r="G150" i="4" s="1"/>
  <c r="D1708" i="4"/>
  <c r="C116" i="4"/>
  <c r="G116" i="4" s="1"/>
  <c r="D1810" i="4"/>
  <c r="D1888" i="4"/>
  <c r="E1888" i="4"/>
  <c r="E2097" i="4"/>
  <c r="D43" i="4"/>
  <c r="E43" i="4"/>
  <c r="E1834" i="4"/>
  <c r="E1693" i="4"/>
  <c r="F184" i="4"/>
  <c r="E1860" i="4"/>
  <c r="D1973" i="4"/>
  <c r="D1783" i="4"/>
  <c r="F336" i="4"/>
  <c r="E295" i="4"/>
  <c r="F276" i="4"/>
  <c r="D267" i="4"/>
  <c r="C267" i="4"/>
  <c r="G267" i="4" s="1"/>
  <c r="E1790" i="4"/>
  <c r="E1019" i="4"/>
  <c r="F955" i="4"/>
  <c r="D949" i="4"/>
  <c r="D940" i="4"/>
  <c r="E940" i="4"/>
  <c r="D896" i="4"/>
  <c r="E862" i="4"/>
  <c r="D1656" i="4"/>
  <c r="E815" i="4"/>
  <c r="C772" i="4"/>
  <c r="G772" i="4" s="1"/>
  <c r="F740" i="4"/>
  <c r="C715" i="4"/>
  <c r="G715" i="4" s="1"/>
  <c r="D652" i="4"/>
  <c r="E604" i="4"/>
  <c r="F604" i="4"/>
  <c r="F595" i="4"/>
  <c r="D556" i="4"/>
  <c r="E474" i="4"/>
  <c r="F453" i="4"/>
  <c r="D409" i="4"/>
  <c r="C1472" i="4"/>
  <c r="G1472" i="4" s="1"/>
  <c r="F1472" i="4"/>
  <c r="C1306" i="4"/>
  <c r="G1306" i="4" s="1"/>
  <c r="F1306" i="4"/>
  <c r="E1306" i="4"/>
  <c r="H2152" i="4"/>
  <c r="H1787" i="4"/>
  <c r="F1694" i="4"/>
  <c r="E1694" i="4"/>
  <c r="H1906" i="4"/>
  <c r="E96" i="4"/>
  <c r="F96" i="4"/>
  <c r="E72" i="4"/>
  <c r="D72" i="4"/>
  <c r="H889" i="4"/>
  <c r="H1999" i="4"/>
  <c r="H1865" i="4"/>
  <c r="C138" i="4"/>
  <c r="G138" i="4" s="1"/>
  <c r="F138" i="4"/>
  <c r="H2038" i="4"/>
  <c r="C1708" i="4"/>
  <c r="G1708" i="4" s="1"/>
  <c r="H1810" i="4"/>
  <c r="E1764" i="4"/>
  <c r="D1764" i="4"/>
  <c r="F1717" i="4"/>
  <c r="H2097" i="4"/>
  <c r="H1561" i="4"/>
  <c r="H53" i="4"/>
  <c r="D50" i="4"/>
  <c r="C50" i="4"/>
  <c r="G50" i="4" s="1"/>
  <c r="E1563" i="4"/>
  <c r="F2068" i="4"/>
  <c r="H170" i="4"/>
  <c r="F390" i="4"/>
  <c r="C390" i="4"/>
  <c r="G390" i="4" s="1"/>
  <c r="E390" i="4"/>
  <c r="C1783" i="4"/>
  <c r="G1783" i="4" s="1"/>
  <c r="H1845" i="4"/>
  <c r="D976" i="4"/>
  <c r="F976" i="4"/>
  <c r="C955" i="4"/>
  <c r="G955" i="4" s="1"/>
  <c r="D921" i="4"/>
  <c r="E823" i="4"/>
  <c r="C1929" i="4"/>
  <c r="G1929" i="4" s="1"/>
  <c r="F1929" i="4"/>
  <c r="E1929" i="4"/>
  <c r="C720" i="4"/>
  <c r="G720" i="4" s="1"/>
  <c r="E568" i="4"/>
  <c r="C568" i="4"/>
  <c r="G568" i="4" s="1"/>
  <c r="F568" i="4"/>
  <c r="F563" i="4"/>
  <c r="E497" i="4"/>
  <c r="F497" i="4"/>
  <c r="H1529" i="4"/>
  <c r="C1479" i="4"/>
  <c r="G1479" i="4" s="1"/>
  <c r="D1323" i="4"/>
  <c r="F1323" i="4"/>
  <c r="D1305" i="4"/>
  <c r="F1305" i="4"/>
  <c r="C1305" i="4"/>
  <c r="G1305" i="4" s="1"/>
  <c r="E1305" i="4"/>
  <c r="D641" i="4"/>
  <c r="F641" i="4"/>
  <c r="H2017" i="4"/>
  <c r="F2108" i="4"/>
  <c r="C2108" i="4"/>
  <c r="G2108" i="4" s="1"/>
  <c r="E2108" i="4"/>
  <c r="D1755" i="4"/>
  <c r="F1755" i="4"/>
  <c r="E315" i="4"/>
  <c r="F315" i="4"/>
  <c r="E22" i="4"/>
  <c r="H1735" i="4"/>
  <c r="F2086" i="4"/>
  <c r="E1915" i="4"/>
  <c r="D1915" i="4"/>
  <c r="H1586" i="4"/>
  <c r="F1991" i="4"/>
  <c r="H1717" i="4"/>
  <c r="H1683" i="4"/>
  <c r="E1903" i="4"/>
  <c r="H2113" i="4"/>
  <c r="E2068" i="4"/>
  <c r="D1777" i="4"/>
  <c r="F282" i="4"/>
  <c r="D282" i="4"/>
  <c r="E282" i="4"/>
  <c r="H1938" i="4"/>
  <c r="D998" i="4"/>
  <c r="F903" i="4"/>
  <c r="F868" i="4"/>
  <c r="E1656" i="4"/>
  <c r="F1656" i="4"/>
  <c r="C829" i="4"/>
  <c r="G829" i="4" s="1"/>
  <c r="E829" i="4"/>
  <c r="D823" i="4"/>
  <c r="F726" i="4"/>
  <c r="D709" i="4"/>
  <c r="E652" i="4"/>
  <c r="F652" i="4"/>
  <c r="F612" i="4"/>
  <c r="D612" i="4"/>
  <c r="D563" i="4"/>
  <c r="H2042" i="4"/>
  <c r="E1579" i="4"/>
  <c r="D1579" i="4"/>
  <c r="H1711" i="4"/>
  <c r="E1500" i="4"/>
  <c r="D1500" i="4"/>
  <c r="C1500" i="4"/>
  <c r="G1500" i="4" s="1"/>
  <c r="D1424" i="4"/>
  <c r="C1424" i="4"/>
  <c r="G1424" i="4" s="1"/>
  <c r="F1424" i="4"/>
  <c r="H195" i="4"/>
  <c r="D221" i="4"/>
  <c r="F221" i="4"/>
  <c r="C979" i="4"/>
  <c r="G979" i="4" s="1"/>
  <c r="D979" i="4"/>
  <c r="E671" i="4"/>
  <c r="C671" i="4"/>
  <c r="G671" i="4" s="1"/>
  <c r="D175" i="4"/>
  <c r="F175" i="4"/>
  <c r="H2074" i="4"/>
  <c r="C1958" i="4"/>
  <c r="G1958" i="4" s="1"/>
  <c r="E1958" i="4"/>
  <c r="F1947" i="4"/>
  <c r="F137" i="4"/>
  <c r="C22" i="4"/>
  <c r="G22" i="4" s="1"/>
  <c r="H2064" i="4"/>
  <c r="E2086" i="4"/>
  <c r="C149" i="4"/>
  <c r="G149" i="4" s="1"/>
  <c r="E137" i="4"/>
  <c r="E110" i="4"/>
  <c r="H1562" i="4"/>
  <c r="C1809" i="4"/>
  <c r="G1809" i="4" s="1"/>
  <c r="C2107" i="4"/>
  <c r="G2107" i="4" s="1"/>
  <c r="D2107" i="4"/>
  <c r="E2107" i="4"/>
  <c r="E224" i="4"/>
  <c r="D1804" i="4"/>
  <c r="E1804" i="4"/>
  <c r="C2060" i="4"/>
  <c r="G2060" i="4" s="1"/>
  <c r="D2060" i="4"/>
  <c r="F928" i="4"/>
  <c r="E928" i="4"/>
  <c r="F914" i="4"/>
  <c r="C868" i="4"/>
  <c r="G868" i="4" s="1"/>
  <c r="H1695" i="4"/>
  <c r="C823" i="4"/>
  <c r="G823" i="4" s="1"/>
  <c r="D726" i="4"/>
  <c r="D682" i="4"/>
  <c r="F674" i="4"/>
  <c r="E674" i="4"/>
  <c r="E1881" i="4"/>
  <c r="C1881" i="4"/>
  <c r="G1881" i="4" s="1"/>
  <c r="C574" i="4"/>
  <c r="G574" i="4" s="1"/>
  <c r="H1917" i="4"/>
  <c r="F460" i="4"/>
  <c r="D460" i="4"/>
  <c r="D1975" i="4"/>
  <c r="C1975" i="4"/>
  <c r="G1975" i="4" s="1"/>
  <c r="H161" i="4"/>
  <c r="F1653" i="4"/>
  <c r="C1653" i="4"/>
  <c r="G1653" i="4" s="1"/>
  <c r="F285" i="4"/>
  <c r="D285" i="4"/>
  <c r="D7" i="4"/>
  <c r="C7" i="4"/>
  <c r="G7" i="4" s="1"/>
  <c r="E1995" i="4"/>
  <c r="F1995" i="4"/>
  <c r="D1687" i="4"/>
  <c r="E1687" i="4"/>
  <c r="H1913" i="4"/>
  <c r="H1907" i="4"/>
  <c r="H724" i="4"/>
  <c r="F1856" i="4"/>
  <c r="C1856" i="4"/>
  <c r="G1856" i="4" s="1"/>
  <c r="H2059" i="4"/>
  <c r="C1728" i="4"/>
  <c r="G1728" i="4" s="1"/>
  <c r="D1728" i="4"/>
  <c r="H1763" i="4"/>
  <c r="H1828" i="4"/>
  <c r="H137" i="4"/>
  <c r="D1684" i="4"/>
  <c r="C1684" i="4"/>
  <c r="G1684" i="4" s="1"/>
  <c r="E1779" i="4"/>
  <c r="F1779" i="4"/>
  <c r="E207" i="4"/>
  <c r="D207" i="4"/>
  <c r="H1833" i="4"/>
  <c r="F163" i="4"/>
  <c r="C163" i="4"/>
  <c r="G163" i="4" s="1"/>
  <c r="F1777" i="4"/>
  <c r="E1777" i="4"/>
  <c r="F2070" i="4"/>
  <c r="H1680" i="4"/>
  <c r="E247" i="4"/>
  <c r="C247" i="4"/>
  <c r="G247" i="4" s="1"/>
  <c r="E948" i="4"/>
  <c r="F948" i="4"/>
  <c r="E874" i="4"/>
  <c r="C852" i="4"/>
  <c r="G852" i="4" s="1"/>
  <c r="D852" i="4"/>
  <c r="D846" i="4"/>
  <c r="C846" i="4"/>
  <c r="G846" i="4" s="1"/>
  <c r="E709" i="4"/>
  <c r="F709" i="4"/>
  <c r="E618" i="4"/>
  <c r="F618" i="4"/>
  <c r="D21" i="4"/>
  <c r="C2161" i="4"/>
  <c r="G2161" i="4" s="1"/>
  <c r="C1659" i="4"/>
  <c r="G1659" i="4" s="1"/>
  <c r="F1659" i="4"/>
  <c r="C1900" i="4"/>
  <c r="G1900" i="4" s="1"/>
  <c r="D2131" i="4"/>
  <c r="D130" i="4"/>
  <c r="D114" i="4"/>
  <c r="C105" i="4"/>
  <c r="G105" i="4" s="1"/>
  <c r="C94" i="4"/>
  <c r="G94" i="4" s="1"/>
  <c r="D94" i="4"/>
  <c r="F1842" i="4"/>
  <c r="C1620" i="4"/>
  <c r="G1620" i="4" s="1"/>
  <c r="F1580" i="4"/>
  <c r="F369" i="4"/>
  <c r="H344" i="4"/>
  <c r="E294" i="4"/>
  <c r="C260" i="4"/>
  <c r="G260" i="4" s="1"/>
  <c r="D260" i="4"/>
  <c r="D1024" i="4"/>
  <c r="C1011" i="4"/>
  <c r="G1011" i="4" s="1"/>
  <c r="F1011" i="4"/>
  <c r="E1941" i="4"/>
  <c r="C927" i="4"/>
  <c r="G927" i="4" s="1"/>
  <c r="C799" i="4"/>
  <c r="G799" i="4" s="1"/>
  <c r="F799" i="4"/>
  <c r="D799" i="4"/>
  <c r="H791" i="4"/>
  <c r="E1966" i="4"/>
  <c r="C1966" i="4"/>
  <c r="G1966" i="4" s="1"/>
  <c r="D1966" i="4"/>
  <c r="D472" i="4"/>
  <c r="C443" i="4"/>
  <c r="G443" i="4" s="1"/>
  <c r="C1636" i="4"/>
  <c r="G1636" i="4" s="1"/>
  <c r="D1636" i="4"/>
  <c r="F1636" i="4"/>
  <c r="C1446" i="4"/>
  <c r="G1446" i="4" s="1"/>
  <c r="D1446" i="4"/>
  <c r="F1446" i="4"/>
  <c r="E1360" i="4"/>
  <c r="C1360" i="4"/>
  <c r="G1360" i="4" s="1"/>
  <c r="D1360" i="4"/>
  <c r="H1759" i="4"/>
  <c r="H506" i="4"/>
  <c r="F1408" i="4"/>
  <c r="C1408" i="4"/>
  <c r="G1408" i="4" s="1"/>
  <c r="F190" i="4"/>
  <c r="H2082" i="4"/>
  <c r="D305" i="4"/>
  <c r="E261" i="4"/>
  <c r="E999" i="4"/>
  <c r="D970" i="4"/>
  <c r="H938" i="4"/>
  <c r="D825" i="4"/>
  <c r="D1863" i="4"/>
  <c r="D692" i="4"/>
  <c r="D622" i="4"/>
  <c r="D541" i="4"/>
  <c r="E483" i="4"/>
  <c r="D459" i="4"/>
  <c r="C1415" i="4"/>
  <c r="G1415" i="4" s="1"/>
  <c r="F1415" i="4"/>
  <c r="E1415" i="4"/>
  <c r="C1380" i="4"/>
  <c r="G1380" i="4" s="1"/>
  <c r="D1380" i="4"/>
  <c r="C1371" i="4"/>
  <c r="G1371" i="4" s="1"/>
  <c r="H1297" i="4"/>
  <c r="F1271" i="4"/>
  <c r="E1271" i="4"/>
  <c r="D1271" i="4"/>
  <c r="H2145" i="4"/>
  <c r="F416" i="4"/>
  <c r="E416" i="4"/>
  <c r="C1241" i="4"/>
  <c r="G1241" i="4" s="1"/>
  <c r="E1241" i="4"/>
  <c r="Q2010" i="4"/>
  <c r="C1394" i="4"/>
  <c r="G1394" i="4" s="1"/>
  <c r="I1279" i="4"/>
  <c r="D1279" i="4"/>
  <c r="C1279" i="4"/>
  <c r="G1279" i="4" s="1"/>
  <c r="C1329" i="4"/>
  <c r="G1329" i="4" s="1"/>
  <c r="F1329" i="4"/>
  <c r="E1304" i="4"/>
  <c r="C1304" i="4"/>
  <c r="G1304" i="4" s="1"/>
  <c r="D1304" i="4"/>
  <c r="D1294" i="4"/>
  <c r="F1294" i="4"/>
  <c r="D1392" i="4"/>
  <c r="C1392" i="4"/>
  <c r="G1392" i="4" s="1"/>
  <c r="F1293" i="4"/>
  <c r="C1293" i="4"/>
  <c r="G1293" i="4" s="1"/>
  <c r="E1238" i="4"/>
  <c r="F1238" i="4"/>
  <c r="D1238" i="4"/>
  <c r="H1552" i="4"/>
  <c r="H925" i="4"/>
  <c r="H833" i="4"/>
  <c r="H781" i="4"/>
  <c r="E1532" i="4"/>
  <c r="D1532" i="4"/>
  <c r="H1441" i="4"/>
  <c r="D1364" i="4"/>
  <c r="E1364" i="4"/>
  <c r="C1347" i="4"/>
  <c r="G1347" i="4" s="1"/>
  <c r="E1347" i="4"/>
  <c r="C1336" i="4"/>
  <c r="G1336" i="4" s="1"/>
  <c r="F1336" i="4"/>
  <c r="C1311" i="4"/>
  <c r="G1311" i="4" s="1"/>
  <c r="E1311" i="4"/>
  <c r="C1268" i="4"/>
  <c r="G1268" i="4" s="1"/>
  <c r="D1268" i="4"/>
  <c r="H1550" i="4"/>
  <c r="H351" i="4"/>
  <c r="H328" i="4"/>
  <c r="H2051" i="4"/>
  <c r="D1345" i="4"/>
  <c r="E1235" i="4"/>
  <c r="D1469" i="4"/>
  <c r="F1448" i="4"/>
  <c r="F1428" i="4"/>
  <c r="I1440" i="4"/>
  <c r="E1440" i="4"/>
  <c r="C1417" i="4"/>
  <c r="G1417" i="4" s="1"/>
  <c r="E1417" i="4"/>
  <c r="D1388" i="4"/>
  <c r="F1345" i="4"/>
  <c r="E1345" i="4"/>
  <c r="E1288" i="4"/>
  <c r="E1225" i="4"/>
  <c r="F1225" i="4"/>
  <c r="D1225" i="4"/>
  <c r="H639" i="4"/>
  <c r="C1344" i="4"/>
  <c r="G1344" i="4" s="1"/>
  <c r="D1344" i="4"/>
  <c r="H1560" i="4"/>
  <c r="C2056" i="4"/>
  <c r="G2056" i="4" s="1"/>
  <c r="D1911" i="4"/>
  <c r="H1607" i="4"/>
  <c r="C2102" i="4"/>
  <c r="G2102" i="4" s="1"/>
  <c r="H1980" i="4"/>
  <c r="H1768" i="4"/>
  <c r="H1679" i="4"/>
  <c r="H1657" i="4"/>
  <c r="H651" i="4"/>
  <c r="C498" i="4"/>
  <c r="G498" i="4" s="1"/>
  <c r="D498" i="4"/>
  <c r="I1713" i="4"/>
  <c r="F1713" i="4"/>
  <c r="E1713" i="4"/>
  <c r="D1415" i="4"/>
  <c r="F1371" i="4"/>
  <c r="K1560" i="4"/>
  <c r="D1560" i="4"/>
  <c r="F1560" i="4"/>
  <c r="H1048" i="4"/>
  <c r="H773" i="4"/>
  <c r="H1599" i="4"/>
  <c r="C1218" i="4"/>
  <c r="G1218" i="4" s="1"/>
  <c r="D1203" i="4"/>
  <c r="E1150" i="4"/>
  <c r="D1145" i="4"/>
  <c r="F1137" i="4"/>
  <c r="D1120" i="4"/>
  <c r="D1103" i="4"/>
  <c r="C1089" i="4"/>
  <c r="G1089" i="4" s="1"/>
  <c r="H1068" i="4"/>
  <c r="I1041" i="4"/>
  <c r="H1211" i="4"/>
  <c r="C1237" i="4"/>
  <c r="G1237" i="4" s="1"/>
  <c r="E1224" i="4"/>
  <c r="F1209" i="4"/>
  <c r="D1193" i="4"/>
  <c r="D1190" i="4"/>
  <c r="F1165" i="4"/>
  <c r="H1899" i="4"/>
  <c r="E1092" i="4"/>
  <c r="E1797" i="4"/>
  <c r="H1224" i="4"/>
  <c r="H1193" i="4"/>
  <c r="E1165" i="4"/>
  <c r="E1149" i="4"/>
  <c r="D1092" i="4"/>
  <c r="D1087" i="4"/>
  <c r="F1223" i="4"/>
  <c r="F2148" i="4"/>
  <c r="D1165" i="4"/>
  <c r="D1149" i="4"/>
  <c r="E1107" i="4"/>
  <c r="C1092" i="4"/>
  <c r="G1092" i="4" s="1"/>
  <c r="C1087" i="4"/>
  <c r="G1087" i="4" s="1"/>
  <c r="D1040" i="4"/>
  <c r="E1223" i="4"/>
  <c r="H1188" i="4"/>
  <c r="H1165" i="4"/>
  <c r="H1821" i="4"/>
  <c r="D1223" i="4"/>
  <c r="D2148" i="4"/>
  <c r="C1148" i="4"/>
  <c r="G1148" i="4" s="1"/>
  <c r="C1107" i="4"/>
  <c r="G1107" i="4" s="1"/>
  <c r="D1100" i="4"/>
  <c r="D1748" i="4"/>
  <c r="H1131" i="4"/>
  <c r="H1073" i="4"/>
  <c r="E1133" i="4"/>
  <c r="H1815" i="4"/>
  <c r="H1283" i="4"/>
  <c r="H1062" i="4"/>
  <c r="D1248" i="4"/>
  <c r="E1186" i="4"/>
  <c r="E2154" i="4"/>
  <c r="D1133" i="4"/>
  <c r="F1061" i="4"/>
  <c r="E1047" i="4"/>
  <c r="F1254" i="4"/>
  <c r="C1248" i="4"/>
  <c r="G1248" i="4" s="1"/>
  <c r="F1239" i="4"/>
  <c r="F1796" i="4"/>
  <c r="C1207" i="4"/>
  <c r="G1207" i="4" s="1"/>
  <c r="H2136" i="4"/>
  <c r="C1186" i="4"/>
  <c r="G1186" i="4" s="1"/>
  <c r="D1838" i="4"/>
  <c r="F1169" i="4"/>
  <c r="F1550" i="4"/>
  <c r="D1070" i="4"/>
  <c r="E1061" i="4"/>
  <c r="H1838" i="4"/>
  <c r="F1151" i="4"/>
  <c r="E1550" i="4"/>
  <c r="F1898" i="4"/>
  <c r="H1082" i="4"/>
  <c r="C1267" i="4"/>
  <c r="G1267" i="4" s="1"/>
  <c r="C1259" i="4"/>
  <c r="G1259" i="4" s="1"/>
  <c r="D1239" i="4"/>
  <c r="D1233" i="4"/>
  <c r="C1226" i="4"/>
  <c r="G1226" i="4" s="1"/>
  <c r="E1151" i="4"/>
  <c r="D1550" i="4"/>
  <c r="D1898" i="4"/>
  <c r="E1060" i="4"/>
  <c r="H1837" i="4"/>
  <c r="F1046" i="4"/>
  <c r="C1233" i="4"/>
  <c r="G1233" i="4" s="1"/>
  <c r="D1146" i="4"/>
  <c r="C1113" i="4"/>
  <c r="G1113" i="4" s="1"/>
  <c r="D1104" i="4"/>
  <c r="E1218" i="4"/>
  <c r="K1060" i="4"/>
  <c r="C1266" i="4"/>
  <c r="G1266" i="4" s="1"/>
  <c r="D1211" i="4"/>
  <c r="D1182" i="4"/>
  <c r="E1145" i="4"/>
  <c r="E1103" i="4"/>
  <c r="D1059" i="4"/>
  <c r="E1044" i="4"/>
  <c r="H1854" i="4"/>
  <c r="F1606" i="4"/>
  <c r="I1606" i="4"/>
  <c r="K1606" i="4"/>
  <c r="O1606" i="4"/>
  <c r="P1606" i="4"/>
  <c r="Q448" i="4"/>
  <c r="L1606" i="4"/>
  <c r="M1606" i="4"/>
  <c r="N1606" i="4"/>
  <c r="C1584" i="4"/>
  <c r="G1584" i="4" s="1"/>
  <c r="I1584" i="4"/>
  <c r="K1584" i="4"/>
  <c r="L1584" i="4"/>
  <c r="M1584" i="4"/>
  <c r="N1584" i="4"/>
  <c r="O1584" i="4"/>
  <c r="P1584" i="4"/>
  <c r="Q273" i="4"/>
  <c r="C1765" i="4"/>
  <c r="G1765" i="4" s="1"/>
  <c r="I1765" i="4"/>
  <c r="K1765" i="4"/>
  <c r="L1765" i="4"/>
  <c r="M1765" i="4"/>
  <c r="N1765" i="4"/>
  <c r="O1765" i="4"/>
  <c r="P1765" i="4"/>
  <c r="Q591" i="4"/>
  <c r="G210" i="4"/>
  <c r="Q574" i="4"/>
  <c r="I210" i="4"/>
  <c r="K210" i="4"/>
  <c r="D204" i="4"/>
  <c r="K204" i="4"/>
  <c r="I204" i="4"/>
  <c r="Q563" i="4"/>
  <c r="C204" i="4"/>
  <c r="G204" i="4" s="1"/>
  <c r="E1572" i="4"/>
  <c r="K1572" i="4"/>
  <c r="P1572" i="4"/>
  <c r="Q550" i="4"/>
  <c r="I1572" i="4"/>
  <c r="L1572" i="4"/>
  <c r="M1572" i="4"/>
  <c r="N1572" i="4"/>
  <c r="O1572" i="4"/>
  <c r="C191" i="4"/>
  <c r="G191" i="4" s="1"/>
  <c r="I191" i="4"/>
  <c r="Q541" i="4"/>
  <c r="K191" i="4"/>
  <c r="D191" i="4"/>
  <c r="F191" i="4"/>
  <c r="F189" i="4"/>
  <c r="K189" i="4"/>
  <c r="I189" i="4"/>
  <c r="Q537" i="4"/>
  <c r="D2062" i="4"/>
  <c r="I2062" i="4"/>
  <c r="K2062" i="4"/>
  <c r="L2062" i="4"/>
  <c r="M2062" i="4"/>
  <c r="N2062" i="4"/>
  <c r="O2062" i="4"/>
  <c r="P2062" i="4"/>
  <c r="Q530" i="4"/>
  <c r="I180" i="4"/>
  <c r="K180" i="4"/>
  <c r="Q523" i="4"/>
  <c r="F180" i="4"/>
  <c r="G1953" i="4"/>
  <c r="P1953" i="4"/>
  <c r="Q479" i="4"/>
  <c r="I1953" i="4"/>
  <c r="K1953" i="4"/>
  <c r="L1953" i="4"/>
  <c r="N1953" i="4"/>
  <c r="O1953" i="4"/>
  <c r="M1953" i="4"/>
  <c r="C384" i="4"/>
  <c r="G384" i="4" s="1"/>
  <c r="I384" i="4"/>
  <c r="K384" i="4"/>
  <c r="Q845" i="4"/>
  <c r="Q824" i="4"/>
  <c r="I370" i="4"/>
  <c r="K370" i="4"/>
  <c r="C370" i="4"/>
  <c r="G370" i="4" s="1"/>
  <c r="E370" i="4"/>
  <c r="I356" i="4"/>
  <c r="K356" i="4"/>
  <c r="Q805" i="4"/>
  <c r="F356" i="4"/>
  <c r="C1624" i="4"/>
  <c r="G1624" i="4" s="1"/>
  <c r="I1624" i="4"/>
  <c r="L1624" i="4"/>
  <c r="M1624" i="4"/>
  <c r="K1624" i="4"/>
  <c r="N1624" i="4"/>
  <c r="O1624" i="4"/>
  <c r="P1624" i="4"/>
  <c r="Q762" i="4"/>
  <c r="F1624" i="4"/>
  <c r="E312" i="4"/>
  <c r="I312" i="4"/>
  <c r="K312" i="4"/>
  <c r="Q739" i="4"/>
  <c r="E291" i="4"/>
  <c r="Q706" i="4"/>
  <c r="I291" i="4"/>
  <c r="K291" i="4"/>
  <c r="C291" i="4"/>
  <c r="G291" i="4" s="1"/>
  <c r="C275" i="4"/>
  <c r="G275" i="4" s="1"/>
  <c r="I275" i="4"/>
  <c r="K275" i="4"/>
  <c r="Q684" i="4"/>
  <c r="C2076" i="4"/>
  <c r="G2076" i="4" s="1"/>
  <c r="I2076" i="4"/>
  <c r="K2076" i="4"/>
  <c r="L2076" i="4"/>
  <c r="O2076" i="4"/>
  <c r="P2076" i="4"/>
  <c r="Q671" i="4"/>
  <c r="M2076" i="4"/>
  <c r="N2076" i="4"/>
  <c r="E1846" i="4"/>
  <c r="I1846" i="4"/>
  <c r="K1846" i="4"/>
  <c r="L1846" i="4"/>
  <c r="M1846" i="4"/>
  <c r="N1846" i="4"/>
  <c r="O1846" i="4"/>
  <c r="P1846" i="4"/>
  <c r="Q660" i="4"/>
  <c r="C236" i="4"/>
  <c r="G236" i="4" s="1"/>
  <c r="I236" i="4"/>
  <c r="K236" i="4"/>
  <c r="Q623" i="4"/>
  <c r="D969" i="4"/>
  <c r="I969" i="4"/>
  <c r="K969" i="4"/>
  <c r="Q1555" i="4"/>
  <c r="P1582" i="4"/>
  <c r="Q1549" i="4"/>
  <c r="K1582" i="4"/>
  <c r="N1582" i="4"/>
  <c r="I1582" i="4"/>
  <c r="L1582" i="4"/>
  <c r="O1582" i="4"/>
  <c r="M1582" i="4"/>
  <c r="D1582" i="4"/>
  <c r="F1582" i="4"/>
  <c r="E947" i="4"/>
  <c r="I947" i="4"/>
  <c r="K947" i="4"/>
  <c r="Q1531" i="4"/>
  <c r="F947" i="4"/>
  <c r="D939" i="4"/>
  <c r="Q1523" i="4"/>
  <c r="I939" i="4"/>
  <c r="K939" i="4"/>
  <c r="F939" i="4"/>
  <c r="F893" i="4"/>
  <c r="K893" i="4"/>
  <c r="Q1470" i="4"/>
  <c r="I893" i="4"/>
  <c r="C893" i="4"/>
  <c r="G893" i="4" s="1"/>
  <c r="C886" i="4"/>
  <c r="G886" i="4" s="1"/>
  <c r="I886" i="4"/>
  <c r="K886" i="4"/>
  <c r="Q1463" i="4"/>
  <c r="D886" i="4"/>
  <c r="D880" i="4"/>
  <c r="I880" i="4"/>
  <c r="K880" i="4"/>
  <c r="Q1457" i="4"/>
  <c r="I867" i="4"/>
  <c r="K867" i="4"/>
  <c r="Q1444" i="4"/>
  <c r="F867" i="4"/>
  <c r="C867" i="4"/>
  <c r="G867" i="4" s="1"/>
  <c r="E867" i="4"/>
  <c r="C838" i="4"/>
  <c r="G838" i="4" s="1"/>
  <c r="Q1411" i="4"/>
  <c r="I838" i="4"/>
  <c r="K838" i="4"/>
  <c r="E838" i="4"/>
  <c r="I1775" i="4"/>
  <c r="K1775" i="4"/>
  <c r="L1775" i="4"/>
  <c r="M1775" i="4"/>
  <c r="N1775" i="4"/>
  <c r="O1775" i="4"/>
  <c r="P1775" i="4"/>
  <c r="Q1364" i="4"/>
  <c r="D1775" i="4"/>
  <c r="C1775" i="4"/>
  <c r="G1775" i="4" s="1"/>
  <c r="F1775" i="4"/>
  <c r="D793" i="4"/>
  <c r="I793" i="4"/>
  <c r="K793" i="4"/>
  <c r="Q1358" i="4"/>
  <c r="F793" i="4"/>
  <c r="I786" i="4"/>
  <c r="K786" i="4"/>
  <c r="Q1349" i="4"/>
  <c r="C786" i="4"/>
  <c r="G786" i="4" s="1"/>
  <c r="K706" i="4"/>
  <c r="I706" i="4"/>
  <c r="Q1253" i="4"/>
  <c r="E698" i="4"/>
  <c r="Q1245" i="4"/>
  <c r="I698" i="4"/>
  <c r="K698" i="4"/>
  <c r="D698" i="4"/>
  <c r="I679" i="4"/>
  <c r="K679" i="4"/>
  <c r="Q1225" i="4"/>
  <c r="F679" i="4"/>
  <c r="E656" i="4"/>
  <c r="I656" i="4"/>
  <c r="K656" i="4"/>
  <c r="Q1197" i="4"/>
  <c r="F656" i="4"/>
  <c r="D656" i="4"/>
  <c r="Q1060" i="4"/>
  <c r="I540" i="4"/>
  <c r="K540" i="4"/>
  <c r="D2013" i="4"/>
  <c r="I2013" i="4"/>
  <c r="K2013" i="4"/>
  <c r="L2013" i="4"/>
  <c r="M2013" i="4"/>
  <c r="N2013" i="4"/>
  <c r="O2013" i="4"/>
  <c r="P2013" i="4"/>
  <c r="Q1021" i="4"/>
  <c r="C2013" i="4"/>
  <c r="G2013" i="4" s="1"/>
  <c r="E2013" i="4"/>
  <c r="I509" i="4"/>
  <c r="K509" i="4"/>
  <c r="Q1014" i="4"/>
  <c r="C509" i="4"/>
  <c r="G509" i="4" s="1"/>
  <c r="D509" i="4"/>
  <c r="I505" i="4"/>
  <c r="K505" i="4"/>
  <c r="Q1007" i="4"/>
  <c r="C505" i="4"/>
  <c r="G505" i="4" s="1"/>
  <c r="K490" i="4"/>
  <c r="I490" i="4"/>
  <c r="Q991" i="4"/>
  <c r="C441" i="4"/>
  <c r="G441" i="4" s="1"/>
  <c r="I441" i="4"/>
  <c r="K441" i="4"/>
  <c r="Q926" i="4"/>
  <c r="F441" i="4"/>
  <c r="I435" i="4"/>
  <c r="K435" i="4"/>
  <c r="Q919" i="4"/>
  <c r="C435" i="4"/>
  <c r="G435" i="4" s="1"/>
  <c r="D435" i="4"/>
  <c r="E435" i="4"/>
  <c r="D395" i="4"/>
  <c r="Q862" i="4"/>
  <c r="K395" i="4"/>
  <c r="I395" i="4"/>
  <c r="C395" i="4"/>
  <c r="G395" i="4" s="1"/>
  <c r="F395" i="4"/>
  <c r="D1524" i="4"/>
  <c r="I1524" i="4"/>
  <c r="K1524" i="4"/>
  <c r="Q2143" i="4"/>
  <c r="C1524" i="4"/>
  <c r="G1524" i="4" s="1"/>
  <c r="F1524" i="4"/>
  <c r="I1519" i="4"/>
  <c r="K1519" i="4"/>
  <c r="Q2136" i="4"/>
  <c r="F1519" i="4"/>
  <c r="D1519" i="4"/>
  <c r="C1519" i="4"/>
  <c r="G1519" i="4" s="1"/>
  <c r="E1519" i="4"/>
  <c r="D1510" i="4"/>
  <c r="I1510" i="4"/>
  <c r="K1510" i="4"/>
  <c r="Q2127" i="4"/>
  <c r="E1510" i="4"/>
  <c r="C1423" i="4"/>
  <c r="G1423" i="4" s="1"/>
  <c r="Q2038" i="4"/>
  <c r="E1423" i="4"/>
  <c r="I1423" i="4"/>
  <c r="K1423" i="4"/>
  <c r="Q347" i="4"/>
  <c r="L2023" i="4"/>
  <c r="M2023" i="4"/>
  <c r="N2023" i="4"/>
  <c r="O2023" i="4"/>
  <c r="P2023" i="4"/>
  <c r="I2023" i="4"/>
  <c r="K2023" i="4"/>
  <c r="C2120" i="4"/>
  <c r="G2120" i="4" s="1"/>
  <c r="Q247" i="4"/>
  <c r="M2120" i="4"/>
  <c r="N2120" i="4"/>
  <c r="O2120" i="4"/>
  <c r="P2120" i="4"/>
  <c r="I2120" i="4"/>
  <c r="K2120" i="4"/>
  <c r="L2120" i="4"/>
  <c r="E2120" i="4"/>
  <c r="F1603" i="4"/>
  <c r="L1603" i="4"/>
  <c r="K1603" i="4"/>
  <c r="I1603" i="4"/>
  <c r="D2130" i="4"/>
  <c r="I2130" i="4"/>
  <c r="K2130" i="4"/>
  <c r="L2130" i="4"/>
  <c r="M2130" i="4"/>
  <c r="N2130" i="4"/>
  <c r="P2130" i="4"/>
  <c r="Q73" i="4"/>
  <c r="O2130" i="4"/>
  <c r="C660" i="4"/>
  <c r="G660" i="4" s="1"/>
  <c r="I660" i="4"/>
  <c r="K660" i="4"/>
  <c r="Q1203" i="4"/>
  <c r="D660" i="4"/>
  <c r="E660" i="4"/>
  <c r="C1769" i="4"/>
  <c r="G1769" i="4" s="1"/>
  <c r="I1769" i="4"/>
  <c r="K1769" i="4"/>
  <c r="L1769" i="4"/>
  <c r="M1769" i="4"/>
  <c r="N1769" i="4"/>
  <c r="O1769" i="4"/>
  <c r="P1769" i="4"/>
  <c r="Q264" i="4"/>
  <c r="D41" i="4"/>
  <c r="I41" i="4"/>
  <c r="K41" i="4"/>
  <c r="Q243" i="4"/>
  <c r="E222" i="4"/>
  <c r="Q598" i="4"/>
  <c r="I222" i="4"/>
  <c r="K222" i="4"/>
  <c r="C222" i="4"/>
  <c r="G222" i="4" s="1"/>
  <c r="P1719" i="4"/>
  <c r="L1719" i="4"/>
  <c r="M1719" i="4"/>
  <c r="N1719" i="4"/>
  <c r="O1719" i="4"/>
  <c r="Q562" i="4"/>
  <c r="I1719" i="4"/>
  <c r="K1719" i="4"/>
  <c r="C1701" i="4"/>
  <c r="G1701" i="4" s="1"/>
  <c r="I1701" i="4"/>
  <c r="K1701" i="4"/>
  <c r="L1701" i="4"/>
  <c r="M1701" i="4"/>
  <c r="N1701" i="4"/>
  <c r="O1701" i="4"/>
  <c r="Q528" i="4"/>
  <c r="P1701" i="4"/>
  <c r="C157" i="4"/>
  <c r="G157" i="4" s="1"/>
  <c r="I157" i="4"/>
  <c r="K157" i="4"/>
  <c r="C346" i="4"/>
  <c r="G346" i="4" s="1"/>
  <c r="I346" i="4"/>
  <c r="K346" i="4"/>
  <c r="Q791" i="4"/>
  <c r="E346" i="4"/>
  <c r="C274" i="4"/>
  <c r="G274" i="4" s="1"/>
  <c r="K274" i="4"/>
  <c r="Q683" i="4"/>
  <c r="I274" i="4"/>
  <c r="E274" i="4"/>
  <c r="D274" i="4"/>
  <c r="Q964" i="4"/>
  <c r="I469" i="4"/>
  <c r="K469" i="4"/>
  <c r="C469" i="4"/>
  <c r="G469" i="4" s="1"/>
  <c r="I419" i="4"/>
  <c r="K419" i="4"/>
  <c r="Q897" i="4"/>
  <c r="D1509" i="4"/>
  <c r="I1509" i="4"/>
  <c r="K1509" i="4"/>
  <c r="Q2126" i="4"/>
  <c r="E1509" i="4"/>
  <c r="C1509" i="4"/>
  <c r="G1509" i="4" s="1"/>
  <c r="E1464" i="4"/>
  <c r="I1464" i="4"/>
  <c r="K1464" i="4"/>
  <c r="Q2080" i="4"/>
  <c r="D1464" i="4"/>
  <c r="F1464" i="4"/>
  <c r="E1457" i="4"/>
  <c r="Q2073" i="4"/>
  <c r="I1457" i="4"/>
  <c r="K1457" i="4"/>
  <c r="D1457" i="4"/>
  <c r="K167" i="4"/>
  <c r="I167" i="4"/>
  <c r="Q492" i="4"/>
  <c r="F167" i="4"/>
  <c r="F355" i="4"/>
  <c r="Q804" i="4"/>
  <c r="I355" i="4"/>
  <c r="K355" i="4"/>
  <c r="C355" i="4"/>
  <c r="G355" i="4" s="1"/>
  <c r="E355" i="4"/>
  <c r="D1664" i="4"/>
  <c r="I1664" i="4"/>
  <c r="K1664" i="4"/>
  <c r="L1664" i="4"/>
  <c r="N1664" i="4"/>
  <c r="O1664" i="4"/>
  <c r="P1664" i="4"/>
  <c r="M1664" i="4"/>
  <c r="Q771" i="4"/>
  <c r="C1664" i="4"/>
  <c r="G1664" i="4" s="1"/>
  <c r="F281" i="4"/>
  <c r="K281" i="4"/>
  <c r="Q693" i="4"/>
  <c r="I281" i="4"/>
  <c r="E281" i="4"/>
  <c r="D983" i="4"/>
  <c r="I983" i="4"/>
  <c r="K983" i="4"/>
  <c r="Q1571" i="4"/>
  <c r="Q1420" i="4"/>
  <c r="I846" i="4"/>
  <c r="K846" i="4"/>
  <c r="F846" i="4"/>
  <c r="E821" i="4"/>
  <c r="I821" i="4"/>
  <c r="K821" i="4"/>
  <c r="Q1390" i="4"/>
  <c r="C821" i="4"/>
  <c r="G821" i="4" s="1"/>
  <c r="Q1314" i="4"/>
  <c r="E666" i="4"/>
  <c r="Q1211" i="4"/>
  <c r="K666" i="4"/>
  <c r="I666" i="4"/>
  <c r="C666" i="4"/>
  <c r="G666" i="4" s="1"/>
  <c r="F666" i="4"/>
  <c r="Q1196" i="4"/>
  <c r="K1918" i="4"/>
  <c r="L1918" i="4"/>
  <c r="M1918" i="4"/>
  <c r="I1918" i="4"/>
  <c r="N1918" i="4"/>
  <c r="O1918" i="4"/>
  <c r="P1918" i="4"/>
  <c r="C1918" i="4"/>
  <c r="G1918" i="4" s="1"/>
  <c r="D1918" i="4"/>
  <c r="E1918" i="4"/>
  <c r="F1574" i="4"/>
  <c r="K1574" i="4"/>
  <c r="L1574" i="4"/>
  <c r="M1574" i="4"/>
  <c r="N1574" i="4"/>
  <c r="O1574" i="4"/>
  <c r="P1574" i="4"/>
  <c r="I1574" i="4"/>
  <c r="Q1102" i="4"/>
  <c r="C1574" i="4"/>
  <c r="G1574" i="4" s="1"/>
  <c r="C534" i="4"/>
  <c r="G534" i="4" s="1"/>
  <c r="I534" i="4"/>
  <c r="K534" i="4"/>
  <c r="Q1050" i="4"/>
  <c r="F534" i="4"/>
  <c r="I504" i="4"/>
  <c r="K504" i="4"/>
  <c r="Q1006" i="4"/>
  <c r="C1029" i="4"/>
  <c r="G1029" i="4" s="1"/>
  <c r="I1029" i="4"/>
  <c r="K1029" i="4"/>
  <c r="Q1620" i="4"/>
  <c r="F2021" i="4"/>
  <c r="L2021" i="4"/>
  <c r="M2021" i="4"/>
  <c r="N2021" i="4"/>
  <c r="O2021" i="4"/>
  <c r="P2021" i="4"/>
  <c r="Q175" i="4"/>
  <c r="I2021" i="4"/>
  <c r="K2021" i="4"/>
  <c r="C2092" i="4"/>
  <c r="G2092" i="4" s="1"/>
  <c r="O2092" i="4"/>
  <c r="P2092" i="4"/>
  <c r="Q167" i="4"/>
  <c r="I2092" i="4"/>
  <c r="K2092" i="4"/>
  <c r="L2092" i="4"/>
  <c r="M2092" i="4"/>
  <c r="N2092" i="4"/>
  <c r="F2000" i="4"/>
  <c r="E1633" i="4"/>
  <c r="D1902" i="4"/>
  <c r="I1902" i="4"/>
  <c r="K1902" i="4"/>
  <c r="L1902" i="4"/>
  <c r="M1902" i="4"/>
  <c r="O1902" i="4"/>
  <c r="P1902" i="4"/>
  <c r="N1902" i="4"/>
  <c r="Q137" i="4"/>
  <c r="C2155" i="4"/>
  <c r="G2155" i="4" s="1"/>
  <c r="O2155" i="4"/>
  <c r="P2155" i="4"/>
  <c r="Q117" i="4"/>
  <c r="I2155" i="4"/>
  <c r="K2155" i="4"/>
  <c r="L2155" i="4"/>
  <c r="M2155" i="4"/>
  <c r="N2155" i="4"/>
  <c r="C2065" i="4"/>
  <c r="G2065" i="4" s="1"/>
  <c r="Q109" i="4"/>
  <c r="K2065" i="4"/>
  <c r="L2065" i="4"/>
  <c r="I2065" i="4"/>
  <c r="M2065" i="4"/>
  <c r="N2065" i="4"/>
  <c r="O2065" i="4"/>
  <c r="P2065" i="4"/>
  <c r="F2158" i="4"/>
  <c r="D2045" i="4"/>
  <c r="F7" i="4"/>
  <c r="D1706" i="4"/>
  <c r="I1706" i="4"/>
  <c r="K1706" i="4"/>
  <c r="M1706" i="4"/>
  <c r="N1706" i="4"/>
  <c r="L1706" i="4"/>
  <c r="O1706" i="4"/>
  <c r="P1706" i="4"/>
  <c r="Q59" i="4"/>
  <c r="F1983" i="4"/>
  <c r="D1714" i="4"/>
  <c r="Q48" i="4"/>
  <c r="K1714" i="4"/>
  <c r="L1714" i="4"/>
  <c r="N1714" i="4"/>
  <c r="O1714" i="4"/>
  <c r="P1714" i="4"/>
  <c r="I1714" i="4"/>
  <c r="M1714" i="4"/>
  <c r="C2043" i="4"/>
  <c r="G2043" i="4" s="1"/>
  <c r="L2043" i="4"/>
  <c r="M2043" i="4"/>
  <c r="N2043" i="4"/>
  <c r="O2043" i="4"/>
  <c r="P2043" i="4"/>
  <c r="Q41" i="4"/>
  <c r="I2043" i="4"/>
  <c r="K2043" i="4"/>
  <c r="D1734" i="4"/>
  <c r="F2025" i="4"/>
  <c r="C2034" i="4"/>
  <c r="G2034" i="4" s="1"/>
  <c r="I2034" i="4"/>
  <c r="K2034" i="4"/>
  <c r="L2034" i="4"/>
  <c r="M2034" i="4"/>
  <c r="O2034" i="4"/>
  <c r="P2034" i="4"/>
  <c r="N2034" i="4"/>
  <c r="Q13" i="4"/>
  <c r="F149" i="4"/>
  <c r="F146" i="4"/>
  <c r="F2103" i="4"/>
  <c r="I2103" i="4"/>
  <c r="K2103" i="4"/>
  <c r="L2103" i="4"/>
  <c r="M2103" i="4"/>
  <c r="N2103" i="4"/>
  <c r="O2103" i="4"/>
  <c r="P2103" i="4"/>
  <c r="Q455" i="4"/>
  <c r="D138" i="4"/>
  <c r="F1936" i="4"/>
  <c r="L1936" i="4"/>
  <c r="M1936" i="4"/>
  <c r="N1936" i="4"/>
  <c r="O1936" i="4"/>
  <c r="P1936" i="4"/>
  <c r="Q447" i="4"/>
  <c r="I1936" i="4"/>
  <c r="K1936" i="4"/>
  <c r="E1972" i="4"/>
  <c r="F131" i="4"/>
  <c r="L1700" i="4"/>
  <c r="M1700" i="4"/>
  <c r="N1700" i="4"/>
  <c r="K1700" i="4"/>
  <c r="O1700" i="4"/>
  <c r="I1700" i="4"/>
  <c r="P1700" i="4"/>
  <c r="Q419" i="4"/>
  <c r="O2093" i="4"/>
  <c r="P2093" i="4"/>
  <c r="Q413" i="4"/>
  <c r="K2093" i="4"/>
  <c r="L2093" i="4"/>
  <c r="M2093" i="4"/>
  <c r="N2093" i="4"/>
  <c r="I2093" i="4"/>
  <c r="C1612" i="4"/>
  <c r="G1612" i="4" s="1"/>
  <c r="P1612" i="4"/>
  <c r="Q407" i="4"/>
  <c r="I1612" i="4"/>
  <c r="M1612" i="4"/>
  <c r="N1612" i="4"/>
  <c r="K1612" i="4"/>
  <c r="L1612" i="4"/>
  <c r="O1612" i="4"/>
  <c r="E2004" i="4"/>
  <c r="K2143" i="4"/>
  <c r="L2143" i="4"/>
  <c r="M2143" i="4"/>
  <c r="O2143" i="4"/>
  <c r="P2143" i="4"/>
  <c r="I2143" i="4"/>
  <c r="N2143" i="4"/>
  <c r="Q387" i="4"/>
  <c r="E106" i="4"/>
  <c r="I106" i="4"/>
  <c r="Q383" i="4"/>
  <c r="K106" i="4"/>
  <c r="F105" i="4"/>
  <c r="D102" i="4"/>
  <c r="I102" i="4"/>
  <c r="K102" i="4"/>
  <c r="Q371" i="4"/>
  <c r="E102" i="4"/>
  <c r="F98" i="4"/>
  <c r="I98" i="4"/>
  <c r="K98" i="4"/>
  <c r="Q364" i="4"/>
  <c r="F95" i="4"/>
  <c r="Q353" i="4"/>
  <c r="I92" i="4"/>
  <c r="K92" i="4"/>
  <c r="C92" i="4"/>
  <c r="G92" i="4" s="1"/>
  <c r="N1888" i="4"/>
  <c r="O1888" i="4"/>
  <c r="P1888" i="4"/>
  <c r="M1888" i="4"/>
  <c r="Q340" i="4"/>
  <c r="I1888" i="4"/>
  <c r="K1888" i="4"/>
  <c r="L1888" i="4"/>
  <c r="C1888" i="4"/>
  <c r="G1888" i="4" s="1"/>
  <c r="F84" i="4"/>
  <c r="D2101" i="4"/>
  <c r="F1764" i="4"/>
  <c r="I1764" i="4"/>
  <c r="K1764" i="4"/>
  <c r="L1764" i="4"/>
  <c r="N1764" i="4"/>
  <c r="M1764" i="4"/>
  <c r="O1764" i="4"/>
  <c r="Q322" i="4"/>
  <c r="P1764" i="4"/>
  <c r="E1788" i="4"/>
  <c r="M1788" i="4"/>
  <c r="N1788" i="4"/>
  <c r="O1788" i="4"/>
  <c r="P1788" i="4"/>
  <c r="Q313" i="4"/>
  <c r="I1788" i="4"/>
  <c r="K1788" i="4"/>
  <c r="L1788" i="4"/>
  <c r="I69" i="4"/>
  <c r="K69" i="4"/>
  <c r="Q308" i="4"/>
  <c r="C69" i="4"/>
  <c r="G69" i="4" s="1"/>
  <c r="E1971" i="4"/>
  <c r="C1952" i="4"/>
  <c r="G1952" i="4" s="1"/>
  <c r="I1952" i="4"/>
  <c r="K1952" i="4"/>
  <c r="L1952" i="4"/>
  <c r="M1952" i="4"/>
  <c r="N1952" i="4"/>
  <c r="O1952" i="4"/>
  <c r="P1952" i="4"/>
  <c r="Q277" i="4"/>
  <c r="F1952" i="4"/>
  <c r="D1561" i="4"/>
  <c r="F1876" i="4"/>
  <c r="I1683" i="4"/>
  <c r="K1683" i="4"/>
  <c r="L1683" i="4"/>
  <c r="M1683" i="4"/>
  <c r="N1683" i="4"/>
  <c r="O1683" i="4"/>
  <c r="P1683" i="4"/>
  <c r="Q254" i="4"/>
  <c r="I1875" i="4"/>
  <c r="K1875" i="4"/>
  <c r="L1875" i="4"/>
  <c r="Q235" i="4"/>
  <c r="M1875" i="4"/>
  <c r="P1875" i="4"/>
  <c r="O1875" i="4"/>
  <c r="N1875" i="4"/>
  <c r="F1932" i="4"/>
  <c r="C1903" i="4"/>
  <c r="G1903" i="4" s="1"/>
  <c r="M1903" i="4"/>
  <c r="N1903" i="4"/>
  <c r="O1903" i="4"/>
  <c r="P1903" i="4"/>
  <c r="Q215" i="4"/>
  <c r="I1903" i="4"/>
  <c r="K1903" i="4"/>
  <c r="L1903" i="4"/>
  <c r="F1903" i="4"/>
  <c r="D31" i="4"/>
  <c r="Q211" i="4"/>
  <c r="I31" i="4"/>
  <c r="K31" i="4"/>
  <c r="D29" i="4"/>
  <c r="I29" i="4"/>
  <c r="K29" i="4"/>
  <c r="Q204" i="4"/>
  <c r="C29" i="4"/>
  <c r="G29" i="4" s="1"/>
  <c r="F2152" i="4"/>
  <c r="D26" i="4"/>
  <c r="I154" i="4"/>
  <c r="K154" i="4"/>
  <c r="Q475" i="4"/>
  <c r="I1834" i="4"/>
  <c r="K1834" i="4"/>
  <c r="L1834" i="4"/>
  <c r="N1834" i="4"/>
  <c r="O1834" i="4"/>
  <c r="Q586" i="4"/>
  <c r="M1834" i="4"/>
  <c r="P1834" i="4"/>
  <c r="C1834" i="4"/>
  <c r="G1834" i="4" s="1"/>
  <c r="F1652" i="4"/>
  <c r="L1728" i="4"/>
  <c r="O1728" i="4"/>
  <c r="P1728" i="4"/>
  <c r="K1728" i="4"/>
  <c r="M1728" i="4"/>
  <c r="N1728" i="4"/>
  <c r="Q555" i="4"/>
  <c r="I1728" i="4"/>
  <c r="E1728" i="4"/>
  <c r="E187" i="4"/>
  <c r="O1805" i="4"/>
  <c r="I1805" i="4"/>
  <c r="K1805" i="4"/>
  <c r="L1805" i="4"/>
  <c r="M1805" i="4"/>
  <c r="N1805" i="4"/>
  <c r="P1805" i="4"/>
  <c r="Q527" i="4"/>
  <c r="I1678" i="4"/>
  <c r="M1678" i="4"/>
  <c r="N1678" i="4"/>
  <c r="O1678" i="4"/>
  <c r="P1678" i="4"/>
  <c r="K1678" i="4"/>
  <c r="Q522" i="4"/>
  <c r="D1678" i="4"/>
  <c r="F1678" i="4"/>
  <c r="E1768" i="4"/>
  <c r="D171" i="4"/>
  <c r="I171" i="4"/>
  <c r="K171" i="4"/>
  <c r="Q499" i="4"/>
  <c r="E166" i="4"/>
  <c r="C156" i="4"/>
  <c r="G156" i="4" s="1"/>
  <c r="Q478" i="4"/>
  <c r="K156" i="4"/>
  <c r="I156" i="4"/>
  <c r="E1756" i="4"/>
  <c r="I1598" i="4"/>
  <c r="K1598" i="4"/>
  <c r="L1598" i="4"/>
  <c r="M1598" i="4"/>
  <c r="N1598" i="4"/>
  <c r="O1598" i="4"/>
  <c r="P1598" i="4"/>
  <c r="Q838" i="4"/>
  <c r="F1598" i="4"/>
  <c r="E1689" i="4"/>
  <c r="D354" i="4"/>
  <c r="C1597" i="4"/>
  <c r="G1597" i="4" s="1"/>
  <c r="K1597" i="4"/>
  <c r="L1597" i="4"/>
  <c r="M1597" i="4"/>
  <c r="N1597" i="4"/>
  <c r="O1597" i="4"/>
  <c r="I1597" i="4"/>
  <c r="P1597" i="4"/>
  <c r="Q795" i="4"/>
  <c r="F345" i="4"/>
  <c r="D334" i="4"/>
  <c r="E330" i="4"/>
  <c r="Q770" i="4"/>
  <c r="I330" i="4"/>
  <c r="K330" i="4"/>
  <c r="F325" i="4"/>
  <c r="D323" i="4"/>
  <c r="C319" i="4"/>
  <c r="G319" i="4" s="1"/>
  <c r="I319" i="4"/>
  <c r="K319" i="4"/>
  <c r="Q748" i="4"/>
  <c r="C315" i="4"/>
  <c r="G315" i="4" s="1"/>
  <c r="I315" i="4"/>
  <c r="K315" i="4"/>
  <c r="Q744" i="4"/>
  <c r="E308" i="4"/>
  <c r="C1542" i="4"/>
  <c r="G1542" i="4" s="1"/>
  <c r="O1542" i="4"/>
  <c r="P1542" i="4"/>
  <c r="Q715" i="4"/>
  <c r="L1542" i="4"/>
  <c r="M1542" i="4"/>
  <c r="K1542" i="4"/>
  <c r="I1542" i="4"/>
  <c r="N1542" i="4"/>
  <c r="E1542" i="4"/>
  <c r="E1729" i="4"/>
  <c r="M1729" i="4"/>
  <c r="N1729" i="4"/>
  <c r="O1729" i="4"/>
  <c r="P1729" i="4"/>
  <c r="Q692" i="4"/>
  <c r="I1729" i="4"/>
  <c r="K1729" i="4"/>
  <c r="L1729" i="4"/>
  <c r="E273" i="4"/>
  <c r="F247" i="4"/>
  <c r="I247" i="4"/>
  <c r="K247" i="4"/>
  <c r="Q645" i="4"/>
  <c r="D247" i="4"/>
  <c r="C242" i="4"/>
  <c r="G242" i="4" s="1"/>
  <c r="Q635" i="4"/>
  <c r="I242" i="4"/>
  <c r="K242" i="4"/>
  <c r="D242" i="4"/>
  <c r="E242" i="4"/>
  <c r="E1679" i="4"/>
  <c r="Q616" i="4"/>
  <c r="I233" i="4"/>
  <c r="K233" i="4"/>
  <c r="F233" i="4"/>
  <c r="C228" i="4"/>
  <c r="G228" i="4" s="1"/>
  <c r="I228" i="4"/>
  <c r="K228" i="4"/>
  <c r="Q608" i="4"/>
  <c r="F228" i="4"/>
  <c r="Q1602" i="4"/>
  <c r="I1011" i="4"/>
  <c r="K1011" i="4"/>
  <c r="D1011" i="4"/>
  <c r="C996" i="4"/>
  <c r="G996" i="4" s="1"/>
  <c r="Q1585" i="4"/>
  <c r="K996" i="4"/>
  <c r="I996" i="4"/>
  <c r="F996" i="4"/>
  <c r="F1666" i="4"/>
  <c r="I1666" i="4"/>
  <c r="K1666" i="4"/>
  <c r="L1666" i="4"/>
  <c r="M1666" i="4"/>
  <c r="N1666" i="4"/>
  <c r="P1666" i="4"/>
  <c r="Q1522" i="4"/>
  <c r="O1666" i="4"/>
  <c r="E1666" i="4"/>
  <c r="F925" i="4"/>
  <c r="E915" i="4"/>
  <c r="I915" i="4"/>
  <c r="K915" i="4"/>
  <c r="Q1495" i="4"/>
  <c r="D905" i="4"/>
  <c r="I899" i="4"/>
  <c r="K899" i="4"/>
  <c r="Q1476" i="4"/>
  <c r="F899" i="4"/>
  <c r="C899" i="4"/>
  <c r="G899" i="4" s="1"/>
  <c r="C1712" i="4"/>
  <c r="G1712" i="4" s="1"/>
  <c r="L1712" i="4"/>
  <c r="M1712" i="4"/>
  <c r="N1712" i="4"/>
  <c r="O1712" i="4"/>
  <c r="P1712" i="4"/>
  <c r="Q1409" i="4"/>
  <c r="I1712" i="4"/>
  <c r="K1712" i="4"/>
  <c r="D1712" i="4"/>
  <c r="E1712" i="4"/>
  <c r="F1712" i="4"/>
  <c r="D831" i="4"/>
  <c r="I831" i="4"/>
  <c r="K831" i="4"/>
  <c r="Q1402" i="4"/>
  <c r="E831" i="4"/>
  <c r="F831" i="4"/>
  <c r="E811" i="4"/>
  <c r="I791" i="4"/>
  <c r="K791" i="4"/>
  <c r="Q1356" i="4"/>
  <c r="E791" i="4"/>
  <c r="F791" i="4"/>
  <c r="D791" i="4"/>
  <c r="F756" i="4"/>
  <c r="Q1307" i="4"/>
  <c r="I751" i="4"/>
  <c r="K751" i="4"/>
  <c r="C751" i="4"/>
  <c r="G751" i="4" s="1"/>
  <c r="C734" i="4"/>
  <c r="G734" i="4" s="1"/>
  <c r="K734" i="4"/>
  <c r="I734" i="4"/>
  <c r="Q1287" i="4"/>
  <c r="K705" i="4"/>
  <c r="I705" i="4"/>
  <c r="Q1252" i="4"/>
  <c r="D705" i="4"/>
  <c r="E705" i="4"/>
  <c r="I691" i="4"/>
  <c r="K691" i="4"/>
  <c r="Q1237" i="4"/>
  <c r="D691" i="4"/>
  <c r="F685" i="4"/>
  <c r="I685" i="4"/>
  <c r="K685" i="4"/>
  <c r="Q1231" i="4"/>
  <c r="D659" i="4"/>
  <c r="Q1202" i="4"/>
  <c r="I659" i="4"/>
  <c r="K659" i="4"/>
  <c r="C659" i="4"/>
  <c r="G659" i="4" s="1"/>
  <c r="I651" i="4"/>
  <c r="K651" i="4"/>
  <c r="Q1190" i="4"/>
  <c r="F651" i="4"/>
  <c r="E651" i="4"/>
  <c r="I626" i="4"/>
  <c r="K626" i="4"/>
  <c r="Q1159" i="4"/>
  <c r="C626" i="4"/>
  <c r="G626" i="4" s="1"/>
  <c r="D626" i="4"/>
  <c r="E626" i="4"/>
  <c r="F621" i="4"/>
  <c r="Q1154" i="4"/>
  <c r="I621" i="4"/>
  <c r="K621" i="4"/>
  <c r="E621" i="4"/>
  <c r="F594" i="4"/>
  <c r="Q1124" i="4"/>
  <c r="I594" i="4"/>
  <c r="K594" i="4"/>
  <c r="C594" i="4"/>
  <c r="G594" i="4" s="1"/>
  <c r="D572" i="4"/>
  <c r="I572" i="4"/>
  <c r="K572" i="4"/>
  <c r="Q1101" i="4"/>
  <c r="F572" i="4"/>
  <c r="E550" i="4"/>
  <c r="I550" i="4"/>
  <c r="K550" i="4"/>
  <c r="Q1072" i="4"/>
  <c r="C550" i="4"/>
  <c r="G550" i="4" s="1"/>
  <c r="D550" i="4"/>
  <c r="Q1013" i="4"/>
  <c r="I508" i="4"/>
  <c r="K508" i="4"/>
  <c r="E508" i="4"/>
  <c r="F508" i="4"/>
  <c r="D447" i="4"/>
  <c r="Q918" i="4"/>
  <c r="I434" i="4"/>
  <c r="K434" i="4"/>
  <c r="C434" i="4"/>
  <c r="G434" i="4" s="1"/>
  <c r="D434" i="4"/>
  <c r="F426" i="4"/>
  <c r="Q869" i="4"/>
  <c r="I401" i="4"/>
  <c r="K401" i="4"/>
  <c r="C401" i="4"/>
  <c r="G401" i="4" s="1"/>
  <c r="D401" i="4"/>
  <c r="E1530" i="4"/>
  <c r="K1501" i="4"/>
  <c r="Q2118" i="4"/>
  <c r="I1501" i="4"/>
  <c r="C1501" i="4"/>
  <c r="G1501" i="4" s="1"/>
  <c r="C1318" i="4"/>
  <c r="G1318" i="4" s="1"/>
  <c r="K1318" i="4"/>
  <c r="Q1930" i="4"/>
  <c r="I1318" i="4"/>
  <c r="D1318" i="4"/>
  <c r="D143" i="4"/>
  <c r="I143" i="4"/>
  <c r="K143" i="4"/>
  <c r="Q457" i="4"/>
  <c r="D1933" i="4"/>
  <c r="L1933" i="4"/>
  <c r="M1933" i="4"/>
  <c r="N1933" i="4"/>
  <c r="O1933" i="4"/>
  <c r="P1933" i="4"/>
  <c r="Q291" i="4"/>
  <c r="I1933" i="4"/>
  <c r="K1933" i="4"/>
  <c r="E1933" i="4"/>
  <c r="C1698" i="4"/>
  <c r="G1698" i="4" s="1"/>
  <c r="P1698" i="4"/>
  <c r="Q184" i="4"/>
  <c r="I1698" i="4"/>
  <c r="K1698" i="4"/>
  <c r="O1698" i="4"/>
  <c r="L1698" i="4"/>
  <c r="M1698" i="4"/>
  <c r="N1698" i="4"/>
  <c r="I153" i="4"/>
  <c r="K153" i="4"/>
  <c r="Q474" i="4"/>
  <c r="F90" i="4"/>
  <c r="I90" i="4"/>
  <c r="K90" i="4"/>
  <c r="Q346" i="4"/>
  <c r="E90" i="4"/>
  <c r="C290" i="4"/>
  <c r="G290" i="4" s="1"/>
  <c r="I290" i="4"/>
  <c r="K290" i="4"/>
  <c r="Q705" i="4"/>
  <c r="D686" i="4"/>
  <c r="Q1232" i="4"/>
  <c r="I686" i="4"/>
  <c r="K686" i="4"/>
  <c r="C615" i="4"/>
  <c r="G615" i="4" s="1"/>
  <c r="I615" i="4"/>
  <c r="Q1146" i="4"/>
  <c r="K615" i="4"/>
  <c r="D615" i="4"/>
  <c r="G1578" i="4"/>
  <c r="N1578" i="4"/>
  <c r="O1578" i="4"/>
  <c r="P1578" i="4"/>
  <c r="Q890" i="4"/>
  <c r="I1578" i="4"/>
  <c r="K1578" i="4"/>
  <c r="L1578" i="4"/>
  <c r="M1578" i="4"/>
  <c r="E1578" i="4"/>
  <c r="I6" i="4"/>
  <c r="K6" i="4"/>
  <c r="Q53" i="4"/>
  <c r="D134" i="4"/>
  <c r="Q441" i="4"/>
  <c r="I134" i="4"/>
  <c r="K134" i="4"/>
  <c r="E1604" i="4"/>
  <c r="Q345" i="4"/>
  <c r="I1604" i="4"/>
  <c r="K1604" i="4"/>
  <c r="L1604" i="4"/>
  <c r="M1604" i="4"/>
  <c r="P1604" i="4"/>
  <c r="N1604" i="4"/>
  <c r="O1604" i="4"/>
  <c r="Q272" i="4"/>
  <c r="I56" i="4"/>
  <c r="K56" i="4"/>
  <c r="D1950" i="4"/>
  <c r="M1950" i="4"/>
  <c r="N1950" i="4"/>
  <c r="O1950" i="4"/>
  <c r="P1950" i="4"/>
  <c r="Q236" i="4"/>
  <c r="I1950" i="4"/>
  <c r="K1950" i="4"/>
  <c r="L1950" i="4"/>
  <c r="F1950" i="4"/>
  <c r="C1618" i="4"/>
  <c r="G1618" i="4" s="1"/>
  <c r="I1618" i="4"/>
  <c r="K1618" i="4"/>
  <c r="L1618" i="4"/>
  <c r="M1618" i="4"/>
  <c r="N1618" i="4"/>
  <c r="O1618" i="4"/>
  <c r="Q197" i="4"/>
  <c r="P1618" i="4"/>
  <c r="F1618" i="4"/>
  <c r="C219" i="4"/>
  <c r="G219" i="4" s="1"/>
  <c r="I219" i="4"/>
  <c r="K219" i="4"/>
  <c r="Q590" i="4"/>
  <c r="C1558" i="4"/>
  <c r="G1558" i="4" s="1"/>
  <c r="I1558" i="4"/>
  <c r="K1558" i="4"/>
  <c r="L1558" i="4"/>
  <c r="M1558" i="4"/>
  <c r="O1558" i="4"/>
  <c r="P1558" i="4"/>
  <c r="Q573" i="4"/>
  <c r="N1558" i="4"/>
  <c r="D1558" i="4"/>
  <c r="F1558" i="4"/>
  <c r="F1973" i="4"/>
  <c r="M1973" i="4"/>
  <c r="P1973" i="4"/>
  <c r="Q505" i="4"/>
  <c r="L1973" i="4"/>
  <c r="N1973" i="4"/>
  <c r="O1973" i="4"/>
  <c r="I1973" i="4"/>
  <c r="K1973" i="4"/>
  <c r="C2069" i="4"/>
  <c r="G2069" i="4" s="1"/>
  <c r="I2069" i="4"/>
  <c r="K2069" i="4"/>
  <c r="L2069" i="4"/>
  <c r="M2069" i="4"/>
  <c r="N2069" i="4"/>
  <c r="O2069" i="4"/>
  <c r="P2069" i="4"/>
  <c r="Q669" i="4"/>
  <c r="E2069" i="4"/>
  <c r="F2069" i="4"/>
  <c r="D229" i="4"/>
  <c r="Q609" i="4"/>
  <c r="I229" i="4"/>
  <c r="K229" i="4"/>
  <c r="C229" i="4"/>
  <c r="G229" i="4" s="1"/>
  <c r="I2153" i="4"/>
  <c r="K2153" i="4"/>
  <c r="L2153" i="4"/>
  <c r="N2153" i="4"/>
  <c r="Q1565" i="4"/>
  <c r="M2153" i="4"/>
  <c r="O2153" i="4"/>
  <c r="P2153" i="4"/>
  <c r="C2153" i="4"/>
  <c r="G2153" i="4" s="1"/>
  <c r="D945" i="4"/>
  <c r="I945" i="4"/>
  <c r="K945" i="4"/>
  <c r="Q1529" i="4"/>
  <c r="F911" i="4"/>
  <c r="I911" i="4"/>
  <c r="K911" i="4"/>
  <c r="Q1490" i="4"/>
  <c r="D911" i="4"/>
  <c r="I766" i="4"/>
  <c r="K766" i="4"/>
  <c r="Q1324" i="4"/>
  <c r="C766" i="4"/>
  <c r="G766" i="4" s="1"/>
  <c r="E766" i="4"/>
  <c r="D672" i="4"/>
  <c r="I672" i="4"/>
  <c r="K672" i="4"/>
  <c r="Q1218" i="4"/>
  <c r="C672" i="4"/>
  <c r="G672" i="4" s="1"/>
  <c r="C413" i="4"/>
  <c r="G413" i="4" s="1"/>
  <c r="I413" i="4"/>
  <c r="K413" i="4"/>
  <c r="Q889" i="4"/>
  <c r="F413" i="4"/>
  <c r="C394" i="4"/>
  <c r="G394" i="4" s="1"/>
  <c r="I394" i="4"/>
  <c r="K394" i="4"/>
  <c r="Q861" i="4"/>
  <c r="E394" i="4"/>
  <c r="C1818" i="4"/>
  <c r="G1818" i="4" s="1"/>
  <c r="I1818" i="4"/>
  <c r="K1818" i="4"/>
  <c r="L1818" i="4"/>
  <c r="M1818" i="4"/>
  <c r="N1818" i="4"/>
  <c r="O1818" i="4"/>
  <c r="P1818" i="4"/>
  <c r="Q183" i="4"/>
  <c r="E1556" i="4"/>
  <c r="C2001" i="4"/>
  <c r="G2001" i="4" s="1"/>
  <c r="I2001" i="4"/>
  <c r="K2001" i="4"/>
  <c r="L2001" i="4"/>
  <c r="M2001" i="4"/>
  <c r="N2001" i="4"/>
  <c r="O2001" i="4"/>
  <c r="P2001" i="4"/>
  <c r="Q166" i="4"/>
  <c r="C1707" i="4"/>
  <c r="G1707" i="4" s="1"/>
  <c r="N1707" i="4"/>
  <c r="O1707" i="4"/>
  <c r="P1707" i="4"/>
  <c r="Q161" i="4"/>
  <c r="I1707" i="4"/>
  <c r="K1707" i="4"/>
  <c r="L1707" i="4"/>
  <c r="M1707" i="4"/>
  <c r="D1633" i="4"/>
  <c r="D1808" i="4"/>
  <c r="N1808" i="4"/>
  <c r="O1808" i="4"/>
  <c r="P1808" i="4"/>
  <c r="Q136" i="4"/>
  <c r="I1808" i="4"/>
  <c r="K1808" i="4"/>
  <c r="L1808" i="4"/>
  <c r="M1808" i="4"/>
  <c r="F1958" i="4"/>
  <c r="I1958" i="4"/>
  <c r="L1958" i="4"/>
  <c r="M1958" i="4"/>
  <c r="K1958" i="4"/>
  <c r="N1958" i="4"/>
  <c r="O1958" i="4"/>
  <c r="P1958" i="4"/>
  <c r="Q128" i="4"/>
  <c r="C2020" i="4"/>
  <c r="G2020" i="4" s="1"/>
  <c r="I2020" i="4"/>
  <c r="K2020" i="4"/>
  <c r="L2020" i="4"/>
  <c r="M2020" i="4"/>
  <c r="N2020" i="4"/>
  <c r="O2020" i="4"/>
  <c r="P2020" i="4"/>
  <c r="Q116" i="4"/>
  <c r="E1807" i="4"/>
  <c r="I1807" i="4"/>
  <c r="K1807" i="4"/>
  <c r="L1807" i="4"/>
  <c r="M1807" i="4"/>
  <c r="N1807" i="4"/>
  <c r="O1807" i="4"/>
  <c r="P1807" i="4"/>
  <c r="Q108" i="4"/>
  <c r="D1736" i="4"/>
  <c r="I1736" i="4"/>
  <c r="K1736" i="4"/>
  <c r="L1736" i="4"/>
  <c r="M1736" i="4"/>
  <c r="N1736" i="4"/>
  <c r="O1736" i="4"/>
  <c r="Q90" i="4"/>
  <c r="P1736" i="4"/>
  <c r="C2122" i="4"/>
  <c r="G2122" i="4" s="1"/>
  <c r="O2122" i="4"/>
  <c r="P2122" i="4"/>
  <c r="Q72" i="4"/>
  <c r="I2122" i="4"/>
  <c r="K2122" i="4"/>
  <c r="L2122" i="4"/>
  <c r="M2122" i="4"/>
  <c r="N2122" i="4"/>
  <c r="E7" i="4"/>
  <c r="F1841" i="4"/>
  <c r="D1983" i="4"/>
  <c r="D5" i="4"/>
  <c r="C1883" i="4"/>
  <c r="G1883" i="4" s="1"/>
  <c r="I1883" i="4"/>
  <c r="K1883" i="4"/>
  <c r="L1883" i="4"/>
  <c r="N1883" i="4"/>
  <c r="O1883" i="4"/>
  <c r="M1883" i="4"/>
  <c r="P1883" i="4"/>
  <c r="Q40" i="4"/>
  <c r="D1659" i="4"/>
  <c r="I1659" i="4"/>
  <c r="K1659" i="4"/>
  <c r="M1659" i="4"/>
  <c r="N1659" i="4"/>
  <c r="O1659" i="4"/>
  <c r="Q28" i="4"/>
  <c r="P1659" i="4"/>
  <c r="D2059" i="4"/>
  <c r="L2059" i="4"/>
  <c r="M2059" i="4"/>
  <c r="N2059" i="4"/>
  <c r="O2059" i="4"/>
  <c r="P2059" i="4"/>
  <c r="Q473" i="4"/>
  <c r="K2059" i="4"/>
  <c r="I2059" i="4"/>
  <c r="E149" i="4"/>
  <c r="D146" i="4"/>
  <c r="F141" i="4"/>
  <c r="F1613" i="4"/>
  <c r="E131" i="4"/>
  <c r="E130" i="4"/>
  <c r="Q430" i="4"/>
  <c r="I130" i="4"/>
  <c r="K130" i="4"/>
  <c r="C2109" i="4"/>
  <c r="G2109" i="4" s="1"/>
  <c r="I2109" i="4"/>
  <c r="K2109" i="4"/>
  <c r="L2109" i="4"/>
  <c r="M2109" i="4"/>
  <c r="Q423" i="4"/>
  <c r="N2109" i="4"/>
  <c r="O2109" i="4"/>
  <c r="P2109" i="4"/>
  <c r="E1552" i="4"/>
  <c r="F122" i="4"/>
  <c r="E2098" i="4"/>
  <c r="Q403" i="4"/>
  <c r="I117" i="4"/>
  <c r="K117" i="4"/>
  <c r="E114" i="4"/>
  <c r="I114" i="4"/>
  <c r="K114" i="4"/>
  <c r="Q398" i="4"/>
  <c r="F2102" i="4"/>
  <c r="L1751" i="4"/>
  <c r="M1751" i="4"/>
  <c r="N1751" i="4"/>
  <c r="P1751" i="4"/>
  <c r="Q382" i="4"/>
  <c r="I1751" i="4"/>
  <c r="K1751" i="4"/>
  <c r="O1751" i="4"/>
  <c r="E105" i="4"/>
  <c r="E1925" i="4"/>
  <c r="K1668" i="4"/>
  <c r="L1668" i="4"/>
  <c r="M1668" i="4"/>
  <c r="O1668" i="4"/>
  <c r="P1668" i="4"/>
  <c r="Q363" i="4"/>
  <c r="I1668" i="4"/>
  <c r="N1668" i="4"/>
  <c r="D1685" i="4"/>
  <c r="I1685" i="4"/>
  <c r="L1685" i="4"/>
  <c r="M1685" i="4"/>
  <c r="N1685" i="4"/>
  <c r="P1685" i="4"/>
  <c r="Q352" i="4"/>
  <c r="O1685" i="4"/>
  <c r="K1685" i="4"/>
  <c r="C1962" i="4"/>
  <c r="K1962" i="4"/>
  <c r="L1962" i="4"/>
  <c r="N1962" i="4"/>
  <c r="O1962" i="4"/>
  <c r="P1962" i="4"/>
  <c r="Q344" i="4"/>
  <c r="I1962" i="4"/>
  <c r="M1962" i="4"/>
  <c r="F88" i="4"/>
  <c r="F68" i="4"/>
  <c r="E1717" i="4"/>
  <c r="M1717" i="4"/>
  <c r="N1717" i="4"/>
  <c r="I1717" i="4"/>
  <c r="K1717" i="4"/>
  <c r="L1717" i="4"/>
  <c r="O1717" i="4"/>
  <c r="P1717" i="4"/>
  <c r="Q301" i="4"/>
  <c r="D1717" i="4"/>
  <c r="D1971" i="4"/>
  <c r="F2107" i="4"/>
  <c r="I2107" i="4"/>
  <c r="K2107" i="4"/>
  <c r="L2107" i="4"/>
  <c r="M2107" i="4"/>
  <c r="N2107" i="4"/>
  <c r="O2107" i="4"/>
  <c r="P2107" i="4"/>
  <c r="Q290" i="4"/>
  <c r="I1716" i="4"/>
  <c r="K1716" i="4"/>
  <c r="L1716" i="4"/>
  <c r="M1716" i="4"/>
  <c r="N1716" i="4"/>
  <c r="O1716" i="4"/>
  <c r="P1716" i="4"/>
  <c r="Q283" i="4"/>
  <c r="F2157" i="4"/>
  <c r="F1829" i="4"/>
  <c r="F49" i="4"/>
  <c r="F2117" i="4"/>
  <c r="L2117" i="4"/>
  <c r="M2117" i="4"/>
  <c r="N2117" i="4"/>
  <c r="O2117" i="4"/>
  <c r="P2117" i="4"/>
  <c r="Q242" i="4"/>
  <c r="I2117" i="4"/>
  <c r="K2117" i="4"/>
  <c r="C2117" i="4"/>
  <c r="G2117" i="4" s="1"/>
  <c r="E2117" i="4"/>
  <c r="E1932" i="4"/>
  <c r="E34" i="4"/>
  <c r="K34" i="4"/>
  <c r="Q223" i="4"/>
  <c r="I34" i="4"/>
  <c r="C34" i="4"/>
  <c r="G34" i="4" s="1"/>
  <c r="Q203" i="4"/>
  <c r="I28" i="4"/>
  <c r="K28" i="4"/>
  <c r="D2152" i="4"/>
  <c r="E225" i="4"/>
  <c r="F1993" i="4"/>
  <c r="E1652" i="4"/>
  <c r="C208" i="4"/>
  <c r="G208" i="4" s="1"/>
  <c r="Q568" i="4"/>
  <c r="I208" i="4"/>
  <c r="K208" i="4"/>
  <c r="D208" i="4"/>
  <c r="C202" i="4"/>
  <c r="G202" i="4" s="1"/>
  <c r="I202" i="4"/>
  <c r="K202" i="4"/>
  <c r="Q560" i="4"/>
  <c r="F198" i="4"/>
  <c r="D1833" i="4"/>
  <c r="L1833" i="4"/>
  <c r="N1833" i="4"/>
  <c r="O1833" i="4"/>
  <c r="P1833" i="4"/>
  <c r="Q548" i="4"/>
  <c r="I1833" i="4"/>
  <c r="K1833" i="4"/>
  <c r="M1833" i="4"/>
  <c r="Q540" i="4"/>
  <c r="I190" i="4"/>
  <c r="K190" i="4"/>
  <c r="C190" i="4"/>
  <c r="G190" i="4" s="1"/>
  <c r="E179" i="4"/>
  <c r="Q516" i="4"/>
  <c r="I179" i="4"/>
  <c r="K179" i="4"/>
  <c r="D179" i="4"/>
  <c r="C1608" i="4"/>
  <c r="G1608" i="4" s="1"/>
  <c r="I1608" i="4"/>
  <c r="K1608" i="4"/>
  <c r="L1608" i="4"/>
  <c r="M1608" i="4"/>
  <c r="O1608" i="4"/>
  <c r="P1608" i="4"/>
  <c r="Q504" i="4"/>
  <c r="N1608" i="4"/>
  <c r="E1608" i="4"/>
  <c r="E2060" i="4"/>
  <c r="I2060" i="4"/>
  <c r="M2060" i="4"/>
  <c r="N2060" i="4"/>
  <c r="K2060" i="4"/>
  <c r="L2060" i="4"/>
  <c r="O2060" i="4"/>
  <c r="P2060" i="4"/>
  <c r="Q486" i="4"/>
  <c r="E379" i="4"/>
  <c r="C374" i="4"/>
  <c r="G374" i="4" s="1"/>
  <c r="I374" i="4"/>
  <c r="K374" i="4"/>
  <c r="Q829" i="4"/>
  <c r="E365" i="4"/>
  <c r="Q817" i="4"/>
  <c r="I365" i="4"/>
  <c r="K365" i="4"/>
  <c r="C365" i="4"/>
  <c r="G365" i="4" s="1"/>
  <c r="E345" i="4"/>
  <c r="E341" i="4"/>
  <c r="Q785" i="4"/>
  <c r="I341" i="4"/>
  <c r="K341" i="4"/>
  <c r="D341" i="4"/>
  <c r="E325" i="4"/>
  <c r="E1820" i="4"/>
  <c r="E298" i="4"/>
  <c r="Q703" i="4"/>
  <c r="C283" i="4"/>
  <c r="G283" i="4" s="1"/>
  <c r="I283" i="4"/>
  <c r="K283" i="4"/>
  <c r="D283" i="4"/>
  <c r="E280" i="4"/>
  <c r="I280" i="4"/>
  <c r="K280" i="4"/>
  <c r="Q691" i="4"/>
  <c r="C280" i="4"/>
  <c r="G280" i="4" s="1"/>
  <c r="D280" i="4"/>
  <c r="D269" i="4"/>
  <c r="C2124" i="4"/>
  <c r="G2124" i="4" s="1"/>
  <c r="P2124" i="4"/>
  <c r="Q668" i="4"/>
  <c r="L2124" i="4"/>
  <c r="M2124" i="4"/>
  <c r="N2124" i="4"/>
  <c r="O2124" i="4"/>
  <c r="I2124" i="4"/>
  <c r="K2124" i="4"/>
  <c r="C251" i="4"/>
  <c r="G251" i="4" s="1"/>
  <c r="K251" i="4"/>
  <c r="Q650" i="4"/>
  <c r="I251" i="4"/>
  <c r="F251" i="4"/>
  <c r="E246" i="4"/>
  <c r="Q644" i="4"/>
  <c r="I246" i="4"/>
  <c r="K246" i="4"/>
  <c r="C2005" i="4"/>
  <c r="G2005" i="4" s="1"/>
  <c r="I2005" i="4"/>
  <c r="K2005" i="4"/>
  <c r="L2005" i="4"/>
  <c r="M2005" i="4"/>
  <c r="N2005" i="4"/>
  <c r="O2005" i="4"/>
  <c r="P2005" i="4"/>
  <c r="Q621" i="4"/>
  <c r="E232" i="4"/>
  <c r="G1921" i="4"/>
  <c r="O1921" i="4"/>
  <c r="P1921" i="4"/>
  <c r="Q607" i="4"/>
  <c r="K1921" i="4"/>
  <c r="L1921" i="4"/>
  <c r="M1921" i="4"/>
  <c r="I1921" i="4"/>
  <c r="N1921" i="4"/>
  <c r="D1021" i="4"/>
  <c r="C1006" i="4"/>
  <c r="G1006" i="4" s="1"/>
  <c r="Q1596" i="4"/>
  <c r="K1006" i="4"/>
  <c r="I1006" i="4"/>
  <c r="F988" i="4"/>
  <c r="E962" i="4"/>
  <c r="Q1547" i="4"/>
  <c r="I962" i="4"/>
  <c r="K962" i="4"/>
  <c r="D962" i="4"/>
  <c r="D944" i="4"/>
  <c r="Q1528" i="4"/>
  <c r="I944" i="4"/>
  <c r="K944" i="4"/>
  <c r="C944" i="4"/>
  <c r="G944" i="4" s="1"/>
  <c r="D938" i="4"/>
  <c r="E932" i="4"/>
  <c r="Q1515" i="4"/>
  <c r="I932" i="4"/>
  <c r="K932" i="4"/>
  <c r="C932" i="4"/>
  <c r="G932" i="4" s="1"/>
  <c r="D925" i="4"/>
  <c r="F1591" i="4"/>
  <c r="M1591" i="4"/>
  <c r="N1591" i="4"/>
  <c r="O1591" i="4"/>
  <c r="P1591" i="4"/>
  <c r="Q1502" i="4"/>
  <c r="I1591" i="4"/>
  <c r="K1591" i="4"/>
  <c r="L1591" i="4"/>
  <c r="C1591" i="4"/>
  <c r="G1591" i="4" s="1"/>
  <c r="E1591" i="4"/>
  <c r="Q1489" i="4"/>
  <c r="I910" i="4"/>
  <c r="K910" i="4"/>
  <c r="E910" i="4"/>
  <c r="C910" i="4"/>
  <c r="G910" i="4" s="1"/>
  <c r="D910" i="4"/>
  <c r="Q1449" i="4"/>
  <c r="I872" i="4"/>
  <c r="K872" i="4"/>
  <c r="F872" i="4"/>
  <c r="E872" i="4"/>
  <c r="Q1437" i="4"/>
  <c r="I861" i="4"/>
  <c r="K861" i="4"/>
  <c r="F861" i="4"/>
  <c r="D854" i="4"/>
  <c r="Q1430" i="4"/>
  <c r="I854" i="4"/>
  <c r="K854" i="4"/>
  <c r="F854" i="4"/>
  <c r="E854" i="4"/>
  <c r="D844" i="4"/>
  <c r="Q1418" i="4"/>
  <c r="I844" i="4"/>
  <c r="K844" i="4"/>
  <c r="F844" i="4"/>
  <c r="K1929" i="4"/>
  <c r="L1929" i="4"/>
  <c r="M1929" i="4"/>
  <c r="N1929" i="4"/>
  <c r="O1929" i="4"/>
  <c r="P1929" i="4"/>
  <c r="Q1348" i="4"/>
  <c r="I1929" i="4"/>
  <c r="D1929" i="4"/>
  <c r="E780" i="4"/>
  <c r="I780" i="4"/>
  <c r="K780" i="4"/>
  <c r="Q1341" i="4"/>
  <c r="E750" i="4"/>
  <c r="O1599" i="4"/>
  <c r="P1599" i="4"/>
  <c r="Q1275" i="4"/>
  <c r="M1599" i="4"/>
  <c r="N1599" i="4"/>
  <c r="I1599" i="4"/>
  <c r="K1599" i="4"/>
  <c r="L1599" i="4"/>
  <c r="E1599" i="4"/>
  <c r="D1599" i="4"/>
  <c r="F684" i="4"/>
  <c r="Q1230" i="4"/>
  <c r="I684" i="4"/>
  <c r="K684" i="4"/>
  <c r="C684" i="4"/>
  <c r="G684" i="4" s="1"/>
  <c r="F640" i="4"/>
  <c r="F608" i="4"/>
  <c r="Q1139" i="4"/>
  <c r="I608" i="4"/>
  <c r="K608" i="4"/>
  <c r="C608" i="4"/>
  <c r="G608" i="4" s="1"/>
  <c r="C600" i="4"/>
  <c r="G600" i="4" s="1"/>
  <c r="Q1130" i="4"/>
  <c r="I600" i="4"/>
  <c r="K600" i="4"/>
  <c r="F600" i="4"/>
  <c r="C562" i="4"/>
  <c r="G562" i="4" s="1"/>
  <c r="I562" i="4"/>
  <c r="K562" i="4"/>
  <c r="Q1087" i="4"/>
  <c r="F1917" i="4"/>
  <c r="I533" i="4"/>
  <c r="K533" i="4"/>
  <c r="Q1049" i="4"/>
  <c r="I497" i="4"/>
  <c r="K497" i="4"/>
  <c r="Q998" i="4"/>
  <c r="C497" i="4"/>
  <c r="G497" i="4" s="1"/>
  <c r="D497" i="4"/>
  <c r="C463" i="4"/>
  <c r="G463" i="4" s="1"/>
  <c r="Q955" i="4"/>
  <c r="I463" i="4"/>
  <c r="K463" i="4"/>
  <c r="I458" i="4"/>
  <c r="K458" i="4"/>
  <c r="Q948" i="4"/>
  <c r="C458" i="4"/>
  <c r="G458" i="4" s="1"/>
  <c r="C1537" i="4"/>
  <c r="G1537" i="4" s="1"/>
  <c r="Q888" i="4"/>
  <c r="I1537" i="4"/>
  <c r="K1537" i="4"/>
  <c r="F1537" i="4"/>
  <c r="E1537" i="4"/>
  <c r="C393" i="4"/>
  <c r="G393" i="4" s="1"/>
  <c r="I393" i="4"/>
  <c r="K393" i="4"/>
  <c r="Q859" i="4"/>
  <c r="F393" i="4"/>
  <c r="D1477" i="4"/>
  <c r="Q2094" i="4"/>
  <c r="K1477" i="4"/>
  <c r="I1477" i="4"/>
  <c r="F1477" i="4"/>
  <c r="E1477" i="4"/>
  <c r="I1456" i="4"/>
  <c r="K1456" i="4"/>
  <c r="Q2072" i="4"/>
  <c r="F1456" i="4"/>
  <c r="C1456" i="4"/>
  <c r="G1456" i="4" s="1"/>
  <c r="E1456" i="4"/>
  <c r="D24" i="4"/>
  <c r="I24" i="4"/>
  <c r="K24" i="4"/>
  <c r="Q176" i="4"/>
  <c r="C139" i="4"/>
  <c r="G139" i="4" s="1"/>
  <c r="I139" i="4"/>
  <c r="K139" i="4"/>
  <c r="Q452" i="4"/>
  <c r="K103" i="4"/>
  <c r="Q372" i="4"/>
  <c r="I103" i="4"/>
  <c r="C1922" i="4"/>
  <c r="G1922" i="4" s="1"/>
  <c r="L1922" i="4"/>
  <c r="M1922" i="4"/>
  <c r="N1922" i="4"/>
  <c r="O1922" i="4"/>
  <c r="P1922" i="4"/>
  <c r="Q82" i="4"/>
  <c r="I1922" i="4"/>
  <c r="K1922" i="4"/>
  <c r="D1954" i="4"/>
  <c r="L1954" i="4"/>
  <c r="M1954" i="4"/>
  <c r="N1954" i="4"/>
  <c r="O1954" i="4"/>
  <c r="Q738" i="4"/>
  <c r="I1954" i="4"/>
  <c r="K1954" i="4"/>
  <c r="P1954" i="4"/>
  <c r="C1954" i="4"/>
  <c r="G1954" i="4" s="1"/>
  <c r="C2115" i="4"/>
  <c r="G2115" i="4" s="1"/>
  <c r="I2115" i="4"/>
  <c r="K2115" i="4"/>
  <c r="L2115" i="4"/>
  <c r="M2115" i="4"/>
  <c r="N2115" i="4"/>
  <c r="O2115" i="4"/>
  <c r="P2115" i="4"/>
  <c r="Q651" i="4"/>
  <c r="D2115" i="4"/>
  <c r="I1851" i="4"/>
  <c r="K1851" i="4"/>
  <c r="L1851" i="4"/>
  <c r="M1851" i="4"/>
  <c r="N1851" i="4"/>
  <c r="P1851" i="4"/>
  <c r="Q1169" i="4"/>
  <c r="O1851" i="4"/>
  <c r="D1851" i="4"/>
  <c r="F489" i="4"/>
  <c r="Q990" i="4"/>
  <c r="I489" i="4"/>
  <c r="K489" i="4"/>
  <c r="C2071" i="4"/>
  <c r="G2071" i="4" s="1"/>
  <c r="K2071" i="4"/>
  <c r="L2071" i="4"/>
  <c r="M2071" i="4"/>
  <c r="N2071" i="4"/>
  <c r="O2071" i="4"/>
  <c r="P2071" i="4"/>
  <c r="Q60" i="4"/>
  <c r="I2071" i="4"/>
  <c r="C35" i="4"/>
  <c r="G35" i="4" s="1"/>
  <c r="I35" i="4"/>
  <c r="K35" i="4"/>
  <c r="Q224" i="4"/>
  <c r="C1904" i="4"/>
  <c r="G1904" i="4" s="1"/>
  <c r="M1904" i="4"/>
  <c r="N1904" i="4"/>
  <c r="I1904" i="4"/>
  <c r="K1904" i="4"/>
  <c r="O1904" i="4"/>
  <c r="P1904" i="4"/>
  <c r="Q476" i="4"/>
  <c r="L1904" i="4"/>
  <c r="F1693" i="4"/>
  <c r="I1693" i="4"/>
  <c r="K1693" i="4"/>
  <c r="L1693" i="4"/>
  <c r="M1693" i="4"/>
  <c r="N1693" i="4"/>
  <c r="P1693" i="4"/>
  <c r="Q569" i="4"/>
  <c r="O1693" i="4"/>
  <c r="E1771" i="4"/>
  <c r="P1771" i="4"/>
  <c r="I1771" i="4"/>
  <c r="K1771" i="4"/>
  <c r="M1771" i="4"/>
  <c r="N1771" i="4"/>
  <c r="Q549" i="4"/>
  <c r="O1771" i="4"/>
  <c r="C1771" i="4"/>
  <c r="G1771" i="4" s="1"/>
  <c r="F1771" i="4"/>
  <c r="C188" i="4"/>
  <c r="G188" i="4" s="1"/>
  <c r="Q536" i="4"/>
  <c r="K188" i="4"/>
  <c r="I188" i="4"/>
  <c r="D188" i="4"/>
  <c r="F388" i="4"/>
  <c r="I388" i="4"/>
  <c r="K388" i="4"/>
  <c r="Q853" i="4"/>
  <c r="C388" i="4"/>
  <c r="G388" i="4" s="1"/>
  <c r="E366" i="4"/>
  <c r="I366" i="4"/>
  <c r="K366" i="4"/>
  <c r="Q818" i="4"/>
  <c r="C326" i="4"/>
  <c r="G326" i="4" s="1"/>
  <c r="Q761" i="4"/>
  <c r="I326" i="4"/>
  <c r="K326" i="4"/>
  <c r="D326" i="4"/>
  <c r="E326" i="4"/>
  <c r="C1811" i="4"/>
  <c r="G1811" i="4" s="1"/>
  <c r="K1811" i="4"/>
  <c r="L1811" i="4"/>
  <c r="P1811" i="4"/>
  <c r="Q737" i="4"/>
  <c r="I1811" i="4"/>
  <c r="M1811" i="4"/>
  <c r="N1811" i="4"/>
  <c r="O1811" i="4"/>
  <c r="K990" i="4"/>
  <c r="Q1578" i="4"/>
  <c r="F990" i="4"/>
  <c r="F968" i="4"/>
  <c r="I968" i="4"/>
  <c r="K968" i="4"/>
  <c r="Q1554" i="4"/>
  <c r="C968" i="4"/>
  <c r="G968" i="4" s="1"/>
  <c r="E968" i="4"/>
  <c r="D837" i="4"/>
  <c r="I837" i="4"/>
  <c r="K837" i="4"/>
  <c r="Q1410" i="4"/>
  <c r="C837" i="4"/>
  <c r="G837" i="4" s="1"/>
  <c r="C812" i="4"/>
  <c r="G812" i="4" s="1"/>
  <c r="I812" i="4"/>
  <c r="K812" i="4"/>
  <c r="Q1381" i="4"/>
  <c r="C440" i="4"/>
  <c r="G440" i="4" s="1"/>
  <c r="Q925" i="4"/>
  <c r="I440" i="4"/>
  <c r="K440" i="4"/>
  <c r="F440" i="4"/>
  <c r="M1566" i="4"/>
  <c r="N1566" i="4"/>
  <c r="O1566" i="4"/>
  <c r="P1566" i="4"/>
  <c r="Q903" i="4"/>
  <c r="I1566" i="4"/>
  <c r="K1566" i="4"/>
  <c r="L1566" i="4"/>
  <c r="G1566" i="4"/>
  <c r="D1566" i="4"/>
  <c r="F1566" i="4"/>
  <c r="C2089" i="4"/>
  <c r="G2089" i="4" s="1"/>
  <c r="I2089" i="4"/>
  <c r="K2089" i="4"/>
  <c r="L2089" i="4"/>
  <c r="M2089" i="4"/>
  <c r="N2089" i="4"/>
  <c r="O2089" i="4"/>
  <c r="P2089" i="4"/>
  <c r="Q182" i="4"/>
  <c r="C1801" i="4"/>
  <c r="G1801" i="4" s="1"/>
  <c r="Q165" i="4"/>
  <c r="I1801" i="4"/>
  <c r="K1801" i="4"/>
  <c r="L1801" i="4"/>
  <c r="M1801" i="4"/>
  <c r="N1801" i="4"/>
  <c r="O1801" i="4"/>
  <c r="P1801" i="4"/>
  <c r="D2000" i="4"/>
  <c r="O2000" i="4"/>
  <c r="P2000" i="4"/>
  <c r="Q153" i="4"/>
  <c r="I2000" i="4"/>
  <c r="K2000" i="4"/>
  <c r="L2000" i="4"/>
  <c r="M2000" i="4"/>
  <c r="N2000" i="4"/>
  <c r="F15" i="4"/>
  <c r="K15" i="4"/>
  <c r="Q127" i="4"/>
  <c r="I15" i="4"/>
  <c r="C1816" i="4"/>
  <c r="G1816" i="4" s="1"/>
  <c r="Q107" i="4"/>
  <c r="K1816" i="4"/>
  <c r="L1816" i="4"/>
  <c r="N1816" i="4"/>
  <c r="O1816" i="4"/>
  <c r="P1816" i="4"/>
  <c r="I1816" i="4"/>
  <c r="M1816" i="4"/>
  <c r="E2158" i="4"/>
  <c r="N2158" i="4"/>
  <c r="O2158" i="4"/>
  <c r="P2158" i="4"/>
  <c r="Q98" i="4"/>
  <c r="I2158" i="4"/>
  <c r="K2158" i="4"/>
  <c r="L2158" i="4"/>
  <c r="M2158" i="4"/>
  <c r="D2140" i="4"/>
  <c r="P2140" i="4"/>
  <c r="Q89" i="4"/>
  <c r="K2140" i="4"/>
  <c r="O2140" i="4"/>
  <c r="I2140" i="4"/>
  <c r="L2140" i="4"/>
  <c r="M2140" i="4"/>
  <c r="N2140" i="4"/>
  <c r="F2045" i="4"/>
  <c r="I2045" i="4"/>
  <c r="K2045" i="4"/>
  <c r="L2045" i="4"/>
  <c r="N2045" i="4"/>
  <c r="O2045" i="4"/>
  <c r="M2045" i="4"/>
  <c r="P2045" i="4"/>
  <c r="Q81" i="4"/>
  <c r="C1985" i="4"/>
  <c r="G1985" i="4" s="1"/>
  <c r="I1985" i="4"/>
  <c r="K1985" i="4"/>
  <c r="L1985" i="4"/>
  <c r="M1985" i="4"/>
  <c r="N1985" i="4"/>
  <c r="O1985" i="4"/>
  <c r="P1985" i="4"/>
  <c r="Q71" i="4"/>
  <c r="C1594" i="4"/>
  <c r="M1594" i="4"/>
  <c r="N1594" i="4"/>
  <c r="O1594" i="4"/>
  <c r="P1594" i="4"/>
  <c r="Q39" i="4"/>
  <c r="I1594" i="4"/>
  <c r="K1594" i="4"/>
  <c r="L1594" i="4"/>
  <c r="N1734" i="4"/>
  <c r="O1734" i="4"/>
  <c r="P1734" i="4"/>
  <c r="Q35" i="4"/>
  <c r="I1734" i="4"/>
  <c r="K1734" i="4"/>
  <c r="L1734" i="4"/>
  <c r="M1734" i="4"/>
  <c r="D2036" i="4"/>
  <c r="O2036" i="4"/>
  <c r="P2036" i="4"/>
  <c r="Q27" i="4"/>
  <c r="I2036" i="4"/>
  <c r="K2036" i="4"/>
  <c r="M2036" i="4"/>
  <c r="N2036" i="4"/>
  <c r="E2025" i="4"/>
  <c r="L2025" i="4"/>
  <c r="M2025" i="4"/>
  <c r="N2025" i="4"/>
  <c r="O2025" i="4"/>
  <c r="P2025" i="4"/>
  <c r="Q20" i="4"/>
  <c r="I2025" i="4"/>
  <c r="K2025" i="4"/>
  <c r="E1984" i="4"/>
  <c r="M1984" i="4"/>
  <c r="N1984" i="4"/>
  <c r="O1984" i="4"/>
  <c r="P1984" i="4"/>
  <c r="Q12" i="4"/>
  <c r="I1984" i="4"/>
  <c r="K1984" i="4"/>
  <c r="L1984" i="4"/>
  <c r="C152" i="4"/>
  <c r="G152" i="4" s="1"/>
  <c r="I152" i="4"/>
  <c r="K152" i="4"/>
  <c r="Q472" i="4"/>
  <c r="Q451" i="4"/>
  <c r="I138" i="4"/>
  <c r="K138" i="4"/>
  <c r="C1972" i="4"/>
  <c r="G1972" i="4" s="1"/>
  <c r="I1972" i="4"/>
  <c r="K1972" i="4"/>
  <c r="Q440" i="4"/>
  <c r="L1972" i="4"/>
  <c r="M1972" i="4"/>
  <c r="N1972" i="4"/>
  <c r="P1972" i="4"/>
  <c r="O1972" i="4"/>
  <c r="C1686" i="4"/>
  <c r="L1686" i="4"/>
  <c r="M1686" i="4"/>
  <c r="N1686" i="4"/>
  <c r="O1686" i="4"/>
  <c r="P1686" i="4"/>
  <c r="Q422" i="4"/>
  <c r="K1686" i="4"/>
  <c r="I1686" i="4"/>
  <c r="G2004" i="4"/>
  <c r="Q390" i="4"/>
  <c r="I2004" i="4"/>
  <c r="K2004" i="4"/>
  <c r="O2004" i="4"/>
  <c r="P2004" i="4"/>
  <c r="L2004" i="4"/>
  <c r="M2004" i="4"/>
  <c r="N2004" i="4"/>
  <c r="C95" i="4"/>
  <c r="G95" i="4" s="1"/>
  <c r="Q357" i="4"/>
  <c r="I95" i="4"/>
  <c r="K95" i="4"/>
  <c r="D95" i="4"/>
  <c r="E84" i="4"/>
  <c r="I84" i="4"/>
  <c r="K84" i="4"/>
  <c r="Q333" i="4"/>
  <c r="D84" i="4"/>
  <c r="I2101" i="4"/>
  <c r="K2101" i="4"/>
  <c r="L2101" i="4"/>
  <c r="M2101" i="4"/>
  <c r="P2101" i="4"/>
  <c r="Q326" i="4"/>
  <c r="N2101" i="4"/>
  <c r="O2101" i="4"/>
  <c r="F2101" i="4"/>
  <c r="Q321" i="4"/>
  <c r="I78" i="4"/>
  <c r="K78" i="4"/>
  <c r="C78" i="4"/>
  <c r="G78" i="4" s="1"/>
  <c r="C73" i="4"/>
  <c r="G73" i="4" s="1"/>
  <c r="I73" i="4"/>
  <c r="K73" i="4"/>
  <c r="Q312" i="4"/>
  <c r="E1561" i="4"/>
  <c r="I1561" i="4"/>
  <c r="K1561" i="4"/>
  <c r="L1561" i="4"/>
  <c r="M1561" i="4"/>
  <c r="O1561" i="4"/>
  <c r="N1561" i="4"/>
  <c r="P1561" i="4"/>
  <c r="Q271" i="4"/>
  <c r="F1561" i="4"/>
  <c r="C1876" i="4"/>
  <c r="G1876" i="4" s="1"/>
  <c r="L1876" i="4"/>
  <c r="M1876" i="4"/>
  <c r="N1876" i="4"/>
  <c r="O1876" i="4"/>
  <c r="P1876" i="4"/>
  <c r="I1876" i="4"/>
  <c r="K1876" i="4"/>
  <c r="Q263" i="4"/>
  <c r="E1876" i="4"/>
  <c r="C33" i="4"/>
  <c r="G33" i="4" s="1"/>
  <c r="I33" i="4"/>
  <c r="K33" i="4"/>
  <c r="Q222" i="4"/>
  <c r="F1965" i="4"/>
  <c r="I1965" i="4"/>
  <c r="K1965" i="4"/>
  <c r="L1965" i="4"/>
  <c r="M1965" i="4"/>
  <c r="N1965" i="4"/>
  <c r="O1965" i="4"/>
  <c r="P1965" i="4"/>
  <c r="Q210" i="4"/>
  <c r="G1965" i="4"/>
  <c r="E1965" i="4"/>
  <c r="E26" i="4"/>
  <c r="I26" i="4"/>
  <c r="Q191" i="4"/>
  <c r="F216" i="4"/>
  <c r="Q585" i="4"/>
  <c r="K216" i="4"/>
  <c r="I216" i="4"/>
  <c r="E216" i="4"/>
  <c r="I201" i="4"/>
  <c r="K201" i="4"/>
  <c r="Q559" i="4"/>
  <c r="F187" i="4"/>
  <c r="I187" i="4"/>
  <c r="K187" i="4"/>
  <c r="Q535" i="4"/>
  <c r="C187" i="4"/>
  <c r="G187" i="4" s="1"/>
  <c r="C181" i="4"/>
  <c r="G181" i="4" s="1"/>
  <c r="K181" i="4"/>
  <c r="I181" i="4"/>
  <c r="Q526" i="4"/>
  <c r="D181" i="4"/>
  <c r="I1768" i="4"/>
  <c r="K1768" i="4"/>
  <c r="M1768" i="4"/>
  <c r="N1768" i="4"/>
  <c r="O1768" i="4"/>
  <c r="P1768" i="4"/>
  <c r="Q508" i="4"/>
  <c r="L1768" i="4"/>
  <c r="D1768" i="4"/>
  <c r="D170" i="4"/>
  <c r="Q498" i="4"/>
  <c r="I170" i="4"/>
  <c r="K170" i="4"/>
  <c r="K166" i="4"/>
  <c r="Q491" i="4"/>
  <c r="I166" i="4"/>
  <c r="D166" i="4"/>
  <c r="F166" i="4"/>
  <c r="F1756" i="4"/>
  <c r="P1756" i="4"/>
  <c r="Q852" i="4"/>
  <c r="I1756" i="4"/>
  <c r="K1756" i="4"/>
  <c r="L1756" i="4"/>
  <c r="N1756" i="4"/>
  <c r="M1756" i="4"/>
  <c r="O1756" i="4"/>
  <c r="C1756" i="4"/>
  <c r="G1756" i="4" s="1"/>
  <c r="C382" i="4"/>
  <c r="G382" i="4" s="1"/>
  <c r="I382" i="4"/>
  <c r="K382" i="4"/>
  <c r="Q842" i="4"/>
  <c r="C373" i="4"/>
  <c r="G373" i="4" s="1"/>
  <c r="Q828" i="4"/>
  <c r="I373" i="4"/>
  <c r="K373" i="4"/>
  <c r="G2090" i="4"/>
  <c r="I2090" i="4"/>
  <c r="K2090" i="4"/>
  <c r="L2090" i="4"/>
  <c r="M2090" i="4"/>
  <c r="N2090" i="4"/>
  <c r="O2090" i="4"/>
  <c r="P2090" i="4"/>
  <c r="Q816" i="4"/>
  <c r="I1689" i="4"/>
  <c r="K1689" i="4"/>
  <c r="L1689" i="4"/>
  <c r="M1689" i="4"/>
  <c r="N1689" i="4"/>
  <c r="O1689" i="4"/>
  <c r="P1689" i="4"/>
  <c r="Q808" i="4"/>
  <c r="C1689" i="4"/>
  <c r="G1689" i="4" s="1"/>
  <c r="E354" i="4"/>
  <c r="I354" i="4"/>
  <c r="K354" i="4"/>
  <c r="Q803" i="4"/>
  <c r="C340" i="4"/>
  <c r="G340" i="4" s="1"/>
  <c r="I340" i="4"/>
  <c r="K340" i="4"/>
  <c r="Q784" i="4"/>
  <c r="Q776" i="4"/>
  <c r="K334" i="4"/>
  <c r="I334" i="4"/>
  <c r="F334" i="4"/>
  <c r="F323" i="4"/>
  <c r="I323" i="4"/>
  <c r="K323" i="4"/>
  <c r="C1710" i="4"/>
  <c r="G1710" i="4" s="1"/>
  <c r="I1710" i="4"/>
  <c r="L1710" i="4"/>
  <c r="M1710" i="4"/>
  <c r="N1710" i="4"/>
  <c r="K1710" i="4"/>
  <c r="O1710" i="4"/>
  <c r="P1710" i="4"/>
  <c r="Q735" i="4"/>
  <c r="F1710" i="4"/>
  <c r="C308" i="4"/>
  <c r="G308" i="4" s="1"/>
  <c r="I308" i="4"/>
  <c r="K308" i="4"/>
  <c r="Q729" i="4"/>
  <c r="F308" i="4"/>
  <c r="C288" i="4"/>
  <c r="G288" i="4" s="1"/>
  <c r="Q702" i="4"/>
  <c r="I288" i="4"/>
  <c r="K288" i="4"/>
  <c r="D2138" i="4"/>
  <c r="O2138" i="4"/>
  <c r="P2138" i="4"/>
  <c r="Q690" i="4"/>
  <c r="L2138" i="4"/>
  <c r="M2138" i="4"/>
  <c r="I2138" i="4"/>
  <c r="K2138" i="4"/>
  <c r="N2138" i="4"/>
  <c r="C2138" i="4"/>
  <c r="G2138" i="4" s="1"/>
  <c r="C273" i="4"/>
  <c r="G273" i="4" s="1"/>
  <c r="I273" i="4"/>
  <c r="K273" i="4"/>
  <c r="Q682" i="4"/>
  <c r="F273" i="4"/>
  <c r="E245" i="4"/>
  <c r="I245" i="4"/>
  <c r="K245" i="4"/>
  <c r="Q643" i="4"/>
  <c r="C245" i="4"/>
  <c r="G245" i="4" s="1"/>
  <c r="D245" i="4"/>
  <c r="F1679" i="4"/>
  <c r="I1679" i="4"/>
  <c r="K1679" i="4"/>
  <c r="L1679" i="4"/>
  <c r="M1679" i="4"/>
  <c r="N1679" i="4"/>
  <c r="O1679" i="4"/>
  <c r="P1679" i="4"/>
  <c r="Q630" i="4"/>
  <c r="D1679" i="4"/>
  <c r="C227" i="4"/>
  <c r="G227" i="4" s="1"/>
  <c r="I227" i="4"/>
  <c r="K227" i="4"/>
  <c r="Q606" i="4"/>
  <c r="C995" i="4"/>
  <c r="G995" i="4" s="1"/>
  <c r="I995" i="4"/>
  <c r="K995" i="4"/>
  <c r="Q1584" i="4"/>
  <c r="D995" i="4"/>
  <c r="E995" i="4"/>
  <c r="E961" i="4"/>
  <c r="I961" i="4"/>
  <c r="K961" i="4"/>
  <c r="Q1546" i="4"/>
  <c r="E905" i="4"/>
  <c r="Q1483" i="4"/>
  <c r="I905" i="4"/>
  <c r="K905" i="4"/>
  <c r="F905" i="4"/>
  <c r="C898" i="4"/>
  <c r="G898" i="4" s="1"/>
  <c r="I898" i="4"/>
  <c r="K898" i="4"/>
  <c r="Q1475" i="4"/>
  <c r="C891" i="4"/>
  <c r="G891" i="4" s="1"/>
  <c r="Q1468" i="4"/>
  <c r="K891" i="4"/>
  <c r="I891" i="4"/>
  <c r="F1695" i="4"/>
  <c r="I1695" i="4"/>
  <c r="K1695" i="4"/>
  <c r="L1695" i="4"/>
  <c r="N1695" i="4"/>
  <c r="O1695" i="4"/>
  <c r="P1695" i="4"/>
  <c r="Q1408" i="4"/>
  <c r="M1695" i="4"/>
  <c r="Q1380" i="4"/>
  <c r="I811" i="4"/>
  <c r="K811" i="4"/>
  <c r="D811" i="4"/>
  <c r="F811" i="4"/>
  <c r="Q1374" i="4"/>
  <c r="K807" i="4"/>
  <c r="I807" i="4"/>
  <c r="D1654" i="4"/>
  <c r="Q1334" i="4"/>
  <c r="I1654" i="4"/>
  <c r="K1654" i="4"/>
  <c r="L1654" i="4"/>
  <c r="M1654" i="4"/>
  <c r="N1654" i="4"/>
  <c r="O1654" i="4"/>
  <c r="P1654" i="4"/>
  <c r="C1654" i="4"/>
  <c r="G1654" i="4" s="1"/>
  <c r="F1654" i="4"/>
  <c r="C756" i="4"/>
  <c r="G756" i="4" s="1"/>
  <c r="I756" i="4"/>
  <c r="K756" i="4"/>
  <c r="Q1313" i="4"/>
  <c r="D756" i="4"/>
  <c r="E738" i="4"/>
  <c r="I738" i="4"/>
  <c r="K738" i="4"/>
  <c r="Q1293" i="4"/>
  <c r="C732" i="4"/>
  <c r="G732" i="4" s="1"/>
  <c r="Q1285" i="4"/>
  <c r="I732" i="4"/>
  <c r="K732" i="4"/>
  <c r="F713" i="4"/>
  <c r="Q1262" i="4"/>
  <c r="I713" i="4"/>
  <c r="K713" i="4"/>
  <c r="E704" i="4"/>
  <c r="I704" i="4"/>
  <c r="K704" i="4"/>
  <c r="Q1251" i="4"/>
  <c r="F704" i="4"/>
  <c r="C704" i="4"/>
  <c r="G704" i="4" s="1"/>
  <c r="E683" i="4"/>
  <c r="I683" i="4"/>
  <c r="K683" i="4"/>
  <c r="Q1229" i="4"/>
  <c r="D683" i="4"/>
  <c r="C1956" i="4"/>
  <c r="G1956" i="4" s="1"/>
  <c r="I1956" i="4"/>
  <c r="K1956" i="4"/>
  <c r="L1956" i="4"/>
  <c r="M1956" i="4"/>
  <c r="N1956" i="4"/>
  <c r="O1956" i="4"/>
  <c r="Q1201" i="4"/>
  <c r="P1956" i="4"/>
  <c r="F1956" i="4"/>
  <c r="D650" i="4"/>
  <c r="Q1189" i="4"/>
  <c r="I650" i="4"/>
  <c r="K650" i="4"/>
  <c r="C650" i="4"/>
  <c r="G650" i="4" s="1"/>
  <c r="I599" i="4"/>
  <c r="Q1129" i="4"/>
  <c r="K599" i="4"/>
  <c r="F593" i="4"/>
  <c r="I593" i="4"/>
  <c r="K593" i="4"/>
  <c r="Q1123" i="4"/>
  <c r="E593" i="4"/>
  <c r="C584" i="4"/>
  <c r="G584" i="4" s="1"/>
  <c r="I584" i="4"/>
  <c r="K584" i="4"/>
  <c r="Q1114" i="4"/>
  <c r="E1638" i="4"/>
  <c r="I1638" i="4"/>
  <c r="N1638" i="4"/>
  <c r="O1638" i="4"/>
  <c r="P1638" i="4"/>
  <c r="Q1099" i="4"/>
  <c r="K1638" i="4"/>
  <c r="L1638" i="4"/>
  <c r="M1638" i="4"/>
  <c r="F548" i="4"/>
  <c r="I548" i="4"/>
  <c r="K548" i="4"/>
  <c r="Q1070" i="4"/>
  <c r="I1632" i="4"/>
  <c r="K1632" i="4"/>
  <c r="L1632" i="4"/>
  <c r="M1632" i="4"/>
  <c r="N1632" i="4"/>
  <c r="O1632" i="4"/>
  <c r="P1632" i="4"/>
  <c r="Q1057" i="4"/>
  <c r="C1897" i="4"/>
  <c r="G1897" i="4" s="1"/>
  <c r="I1897" i="4"/>
  <c r="K1897" i="4"/>
  <c r="L1897" i="4"/>
  <c r="M1897" i="4"/>
  <c r="N1897" i="4"/>
  <c r="O1897" i="4"/>
  <c r="P1897" i="4"/>
  <c r="Q1042" i="4"/>
  <c r="D1897" i="4"/>
  <c r="C513" i="4"/>
  <c r="G513" i="4" s="1"/>
  <c r="I513" i="4"/>
  <c r="K513" i="4"/>
  <c r="Q1018" i="4"/>
  <c r="D513" i="4"/>
  <c r="E513" i="4"/>
  <c r="K502" i="4"/>
  <c r="Q1004" i="4"/>
  <c r="I502" i="4"/>
  <c r="K488" i="4"/>
  <c r="Q988" i="4"/>
  <c r="I488" i="4"/>
  <c r="Q933" i="4"/>
  <c r="K447" i="4"/>
  <c r="I447" i="4"/>
  <c r="F447" i="4"/>
  <c r="E447" i="4"/>
  <c r="C426" i="4"/>
  <c r="G426" i="4" s="1"/>
  <c r="K426" i="4"/>
  <c r="Q909" i="4"/>
  <c r="I426" i="4"/>
  <c r="C1793" i="4"/>
  <c r="G1793" i="4" s="1"/>
  <c r="P1793" i="4"/>
  <c r="Q873" i="4"/>
  <c r="I1793" i="4"/>
  <c r="K1793" i="4"/>
  <c r="L1793" i="4"/>
  <c r="M1793" i="4"/>
  <c r="N1793" i="4"/>
  <c r="O1793" i="4"/>
  <c r="F1793" i="4"/>
  <c r="F1530" i="4"/>
  <c r="K1530" i="4"/>
  <c r="I1530" i="4"/>
  <c r="Q2149" i="4"/>
  <c r="D1530" i="4"/>
  <c r="D1485" i="4"/>
  <c r="I1485" i="4"/>
  <c r="K1485" i="4"/>
  <c r="Q2102" i="4"/>
  <c r="C1485" i="4"/>
  <c r="G1485" i="4" s="1"/>
  <c r="E1485" i="4"/>
  <c r="E1455" i="4"/>
  <c r="K1455" i="4"/>
  <c r="I1455" i="4"/>
  <c r="Q2071" i="4"/>
  <c r="D1455" i="4"/>
  <c r="F1455" i="4"/>
  <c r="C1455" i="4"/>
  <c r="G1455" i="4" s="1"/>
  <c r="I1676" i="4"/>
  <c r="K1676" i="4"/>
  <c r="L1676" i="4"/>
  <c r="M1676" i="4"/>
  <c r="N1676" i="4"/>
  <c r="O1676" i="4"/>
  <c r="P1676" i="4"/>
  <c r="Q129" i="4"/>
  <c r="E1869" i="4"/>
  <c r="K1869" i="4"/>
  <c r="L1869" i="4"/>
  <c r="M1869" i="4"/>
  <c r="N1869" i="4"/>
  <c r="O1869" i="4"/>
  <c r="P1869" i="4"/>
  <c r="Q285" i="4"/>
  <c r="I1869" i="4"/>
  <c r="E1634" i="4"/>
  <c r="I1634" i="4"/>
  <c r="K1634" i="4"/>
  <c r="L1634" i="4"/>
  <c r="M1634" i="4"/>
  <c r="N1634" i="4"/>
  <c r="O1634" i="4"/>
  <c r="P1634" i="4"/>
  <c r="Q237" i="4"/>
  <c r="C1634" i="4"/>
  <c r="G1634" i="4" s="1"/>
  <c r="D1959" i="4"/>
  <c r="I1959" i="4"/>
  <c r="K1959" i="4"/>
  <c r="L1959" i="4"/>
  <c r="M1959" i="4"/>
  <c r="N1959" i="4"/>
  <c r="O1959" i="4"/>
  <c r="P1959" i="4"/>
  <c r="Q168" i="4"/>
  <c r="E646" i="4"/>
  <c r="I646" i="4"/>
  <c r="K646" i="4"/>
  <c r="Q1184" i="4"/>
  <c r="F646" i="4"/>
  <c r="Q1073" i="4"/>
  <c r="I551" i="4"/>
  <c r="K551" i="4"/>
  <c r="P1916" i="4"/>
  <c r="Q940" i="4"/>
  <c r="O1916" i="4"/>
  <c r="I1916" i="4"/>
  <c r="K1916" i="4"/>
  <c r="M1916" i="4"/>
  <c r="N1916" i="4"/>
  <c r="L1916" i="4"/>
  <c r="C406" i="4"/>
  <c r="G406" i="4" s="1"/>
  <c r="Q875" i="4"/>
  <c r="I406" i="4"/>
  <c r="K406" i="4"/>
  <c r="E406" i="4"/>
  <c r="F406" i="4"/>
  <c r="C1968" i="4"/>
  <c r="G1968" i="4" s="1"/>
  <c r="I1968" i="4"/>
  <c r="N1968" i="4"/>
  <c r="O1968" i="4"/>
  <c r="K1968" i="4"/>
  <c r="L1968" i="4"/>
  <c r="M1968" i="4"/>
  <c r="P1968" i="4"/>
  <c r="Q145" i="4"/>
  <c r="F74" i="4"/>
  <c r="I74" i="4"/>
  <c r="K74" i="4"/>
  <c r="Q314" i="4"/>
  <c r="E74" i="4"/>
  <c r="G1841" i="4"/>
  <c r="L1841" i="4"/>
  <c r="M1841" i="4"/>
  <c r="N1841" i="4"/>
  <c r="O1841" i="4"/>
  <c r="P1841" i="4"/>
  <c r="Q58" i="4"/>
  <c r="I1841" i="4"/>
  <c r="K1841" i="4"/>
  <c r="D1552" i="4"/>
  <c r="I1552" i="4"/>
  <c r="K1552" i="4"/>
  <c r="L1552" i="4"/>
  <c r="M1552" i="4"/>
  <c r="N1552" i="4"/>
  <c r="O1552" i="4"/>
  <c r="Q418" i="4"/>
  <c r="P1552" i="4"/>
  <c r="C39" i="4"/>
  <c r="G39" i="4" s="1"/>
  <c r="I39" i="4"/>
  <c r="K39" i="4"/>
  <c r="Q233" i="4"/>
  <c r="I325" i="4"/>
  <c r="K325" i="4"/>
  <c r="Q760" i="4"/>
  <c r="D325" i="4"/>
  <c r="E1005" i="4"/>
  <c r="I1005" i="4"/>
  <c r="K1005" i="4"/>
  <c r="Q1595" i="4"/>
  <c r="C1005" i="4"/>
  <c r="G1005" i="4" s="1"/>
  <c r="F1005" i="4"/>
  <c r="Q1521" i="4"/>
  <c r="I938" i="4"/>
  <c r="K938" i="4"/>
  <c r="E938" i="4"/>
  <c r="F938" i="4"/>
  <c r="C633" i="4"/>
  <c r="G633" i="4" s="1"/>
  <c r="K633" i="4"/>
  <c r="I633" i="4"/>
  <c r="Q1167" i="4"/>
  <c r="L1917" i="4"/>
  <c r="M1917" i="4"/>
  <c r="N1917" i="4"/>
  <c r="O1917" i="4"/>
  <c r="P1917" i="4"/>
  <c r="Q1079" i="4"/>
  <c r="I1917" i="4"/>
  <c r="K1917" i="4"/>
  <c r="D1917" i="4"/>
  <c r="E1917" i="4"/>
  <c r="D547" i="4"/>
  <c r="Q1069" i="4"/>
  <c r="I547" i="4"/>
  <c r="K547" i="4"/>
  <c r="F547" i="4"/>
  <c r="C457" i="4"/>
  <c r="G457" i="4" s="1"/>
  <c r="I457" i="4"/>
  <c r="K457" i="4"/>
  <c r="Q947" i="4"/>
  <c r="D457" i="4"/>
  <c r="I1646" i="4"/>
  <c r="K1646" i="4"/>
  <c r="L1646" i="4"/>
  <c r="M1646" i="4"/>
  <c r="N1646" i="4"/>
  <c r="Q895" i="4"/>
  <c r="O1646" i="4"/>
  <c r="P1646" i="4"/>
  <c r="C1646" i="4"/>
  <c r="G1646" i="4" s="1"/>
  <c r="C1506" i="4"/>
  <c r="G1506" i="4" s="1"/>
  <c r="I1506" i="4"/>
  <c r="F1506" i="4"/>
  <c r="K1506" i="4"/>
  <c r="Q2123" i="4"/>
  <c r="E1484" i="4"/>
  <c r="F2116" i="4"/>
  <c r="P2116" i="4"/>
  <c r="Q111" i="4"/>
  <c r="K2116" i="4"/>
  <c r="I2116" i="4"/>
  <c r="L2116" i="4"/>
  <c r="M2116" i="4"/>
  <c r="N2116" i="4"/>
  <c r="O2116" i="4"/>
  <c r="D115" i="4"/>
  <c r="K115" i="4"/>
  <c r="Q399" i="4"/>
  <c r="I115" i="4"/>
  <c r="F223" i="4"/>
  <c r="I223" i="4"/>
  <c r="K223" i="4"/>
  <c r="Q599" i="4"/>
  <c r="D223" i="4"/>
  <c r="I119" i="4"/>
  <c r="Q408" i="4"/>
  <c r="K119" i="4"/>
  <c r="E832" i="4"/>
  <c r="Q1403" i="4"/>
  <c r="I832" i="4"/>
  <c r="K832" i="4"/>
  <c r="F832" i="4"/>
  <c r="E718" i="4"/>
  <c r="Q1269" i="4"/>
  <c r="I718" i="4"/>
  <c r="K718" i="4"/>
  <c r="F718" i="4"/>
  <c r="Q1020" i="4"/>
  <c r="I514" i="4"/>
  <c r="K514" i="4"/>
  <c r="E1794" i="4"/>
  <c r="I1794" i="4"/>
  <c r="K1794" i="4"/>
  <c r="L1794" i="4"/>
  <c r="M1794" i="4"/>
  <c r="N1794" i="4"/>
  <c r="O1794" i="4"/>
  <c r="P1794" i="4"/>
  <c r="Q898" i="4"/>
  <c r="D1794" i="4"/>
  <c r="E146" i="4"/>
  <c r="Q462" i="4"/>
  <c r="I146" i="4"/>
  <c r="K146" i="4"/>
  <c r="F2098" i="4"/>
  <c r="I2098" i="4"/>
  <c r="K2098" i="4"/>
  <c r="L2098" i="4"/>
  <c r="M2098" i="4"/>
  <c r="N2098" i="4"/>
  <c r="O2098" i="4"/>
  <c r="P2098" i="4"/>
  <c r="Q406" i="4"/>
  <c r="I1628" i="4"/>
  <c r="K1628" i="4"/>
  <c r="L1628" i="4"/>
  <c r="M1628" i="4"/>
  <c r="N1628" i="4"/>
  <c r="O1628" i="4"/>
  <c r="P1628" i="4"/>
  <c r="Q289" i="4"/>
  <c r="D1628" i="4"/>
  <c r="N1932" i="4"/>
  <c r="O1932" i="4"/>
  <c r="P1932" i="4"/>
  <c r="Q228" i="4"/>
  <c r="I1932" i="4"/>
  <c r="K1932" i="4"/>
  <c r="L1932" i="4"/>
  <c r="M1932" i="4"/>
  <c r="C1932" i="4"/>
  <c r="G1932" i="4" s="1"/>
  <c r="M1652" i="4"/>
  <c r="N1652" i="4"/>
  <c r="O1652" i="4"/>
  <c r="P1652" i="4"/>
  <c r="Q572" i="4"/>
  <c r="I1652" i="4"/>
  <c r="K1652" i="4"/>
  <c r="L1652" i="4"/>
  <c r="C1652" i="4"/>
  <c r="G1652" i="4" s="1"/>
  <c r="C2049" i="4"/>
  <c r="G2049" i="4" s="1"/>
  <c r="I2049" i="4"/>
  <c r="K2049" i="4"/>
  <c r="O2049" i="4"/>
  <c r="N2049" i="4"/>
  <c r="P2049" i="4"/>
  <c r="Q497" i="4"/>
  <c r="L2049" i="4"/>
  <c r="M2049" i="4"/>
  <c r="E2049" i="4"/>
  <c r="E1791" i="4"/>
  <c r="L1791" i="4"/>
  <c r="M1791" i="4"/>
  <c r="N1791" i="4"/>
  <c r="O1791" i="4"/>
  <c r="Q723" i="4"/>
  <c r="I1791" i="4"/>
  <c r="K1791" i="4"/>
  <c r="P1791" i="4"/>
  <c r="I931" i="4"/>
  <c r="K931" i="4"/>
  <c r="Q1514" i="4"/>
  <c r="F931" i="4"/>
  <c r="I640" i="4"/>
  <c r="K640" i="4"/>
  <c r="Q1175" i="4"/>
  <c r="C640" i="4"/>
  <c r="G640" i="4" s="1"/>
  <c r="D640" i="4"/>
  <c r="E2088" i="4"/>
  <c r="I2088" i="4"/>
  <c r="K2088" i="4"/>
  <c r="L2088" i="4"/>
  <c r="N2088" i="4"/>
  <c r="O2088" i="4"/>
  <c r="P2088" i="4"/>
  <c r="Q160" i="4"/>
  <c r="M2088" i="4"/>
  <c r="E1613" i="4"/>
  <c r="I1613" i="4"/>
  <c r="K1613" i="4"/>
  <c r="L1613" i="4"/>
  <c r="P1613" i="4"/>
  <c r="Q446" i="4"/>
  <c r="M1613" i="4"/>
  <c r="N1613" i="4"/>
  <c r="O1613" i="4"/>
  <c r="E122" i="4"/>
  <c r="I122" i="4"/>
  <c r="Q412" i="4"/>
  <c r="K122" i="4"/>
  <c r="F118" i="4"/>
  <c r="D2102" i="4"/>
  <c r="L2102" i="4"/>
  <c r="M2102" i="4"/>
  <c r="N2102" i="4"/>
  <c r="O2102" i="4"/>
  <c r="P2102" i="4"/>
  <c r="Q386" i="4"/>
  <c r="K2102" i="4"/>
  <c r="I2102" i="4"/>
  <c r="Q374" i="4"/>
  <c r="K105" i="4"/>
  <c r="I105" i="4"/>
  <c r="F1925" i="4"/>
  <c r="I1925" i="4"/>
  <c r="K1925" i="4"/>
  <c r="L1925" i="4"/>
  <c r="P1925" i="4"/>
  <c r="Q370" i="4"/>
  <c r="M1925" i="4"/>
  <c r="N1925" i="4"/>
  <c r="O1925" i="4"/>
  <c r="F2074" i="4"/>
  <c r="O2074" i="4"/>
  <c r="P2074" i="4"/>
  <c r="Q332" i="4"/>
  <c r="N2074" i="4"/>
  <c r="I2074" i="4"/>
  <c r="K2074" i="4"/>
  <c r="L2074" i="4"/>
  <c r="M2074" i="4"/>
  <c r="D1809" i="4"/>
  <c r="Q300" i="4"/>
  <c r="I1809" i="4"/>
  <c r="K1809" i="4"/>
  <c r="L1809" i="4"/>
  <c r="M1809" i="4"/>
  <c r="N1809" i="4"/>
  <c r="O1809" i="4"/>
  <c r="P1809" i="4"/>
  <c r="D63" i="4"/>
  <c r="I63" i="4"/>
  <c r="K63" i="4"/>
  <c r="Q288" i="4"/>
  <c r="E59" i="4"/>
  <c r="Q281" i="4"/>
  <c r="I59" i="4"/>
  <c r="K59" i="4"/>
  <c r="P2157" i="4"/>
  <c r="Q276" i="4"/>
  <c r="I2157" i="4"/>
  <c r="K2157" i="4"/>
  <c r="L2157" i="4"/>
  <c r="M2157" i="4"/>
  <c r="N2157" i="4"/>
  <c r="O2157" i="4"/>
  <c r="E2157" i="4"/>
  <c r="D1829" i="4"/>
  <c r="N1829" i="4"/>
  <c r="O1829" i="4"/>
  <c r="P1829" i="4"/>
  <c r="Q259" i="4"/>
  <c r="I1829" i="4"/>
  <c r="K1829" i="4"/>
  <c r="L1829" i="4"/>
  <c r="M1829" i="4"/>
  <c r="E2048" i="4"/>
  <c r="I2048" i="4"/>
  <c r="K2048" i="4"/>
  <c r="L2048" i="4"/>
  <c r="M2048" i="4"/>
  <c r="N2048" i="4"/>
  <c r="O2048" i="4"/>
  <c r="P2048" i="4"/>
  <c r="Q241" i="4"/>
  <c r="I225" i="4"/>
  <c r="K225" i="4"/>
  <c r="Q602" i="4"/>
  <c r="F225" i="4"/>
  <c r="F207" i="4"/>
  <c r="I207" i="4"/>
  <c r="K207" i="4"/>
  <c r="Q567" i="4"/>
  <c r="C207" i="4"/>
  <c r="G207" i="4" s="1"/>
  <c r="E163" i="4"/>
  <c r="Q485" i="4"/>
  <c r="I163" i="4"/>
  <c r="K163" i="4"/>
  <c r="D163" i="4"/>
  <c r="D364" i="4"/>
  <c r="Q815" i="4"/>
  <c r="K364" i="4"/>
  <c r="I364" i="4"/>
  <c r="C333" i="4"/>
  <c r="G333" i="4" s="1"/>
  <c r="K333" i="4"/>
  <c r="I333" i="4"/>
  <c r="Q775" i="4"/>
  <c r="D333" i="4"/>
  <c r="F333" i="4"/>
  <c r="C329" i="4"/>
  <c r="G329" i="4" s="1"/>
  <c r="I329" i="4"/>
  <c r="K329" i="4"/>
  <c r="Q768" i="4"/>
  <c r="C310" i="4"/>
  <c r="G310" i="4" s="1"/>
  <c r="Q734" i="4"/>
  <c r="I310" i="4"/>
  <c r="K310" i="4"/>
  <c r="D304" i="4"/>
  <c r="K304" i="4"/>
  <c r="Q722" i="4"/>
  <c r="I304" i="4"/>
  <c r="C304" i="4"/>
  <c r="G304" i="4" s="1"/>
  <c r="C272" i="4"/>
  <c r="G272" i="4" s="1"/>
  <c r="Q681" i="4"/>
  <c r="I272" i="4"/>
  <c r="K272" i="4"/>
  <c r="E272" i="4"/>
  <c r="F272" i="4"/>
  <c r="D1938" i="4"/>
  <c r="P1938" i="4"/>
  <c r="Q657" i="4"/>
  <c r="I1938" i="4"/>
  <c r="K1938" i="4"/>
  <c r="L1938" i="4"/>
  <c r="M1938" i="4"/>
  <c r="N1938" i="4"/>
  <c r="O1938" i="4"/>
  <c r="D1907" i="4"/>
  <c r="Q642" i="4"/>
  <c r="I1907" i="4"/>
  <c r="K1907" i="4"/>
  <c r="L1907" i="4"/>
  <c r="M1907" i="4"/>
  <c r="N1907" i="4"/>
  <c r="O1907" i="4"/>
  <c r="P1907" i="4"/>
  <c r="E1015" i="4"/>
  <c r="Q1606" i="4"/>
  <c r="K1015" i="4"/>
  <c r="I1015" i="4"/>
  <c r="E1882" i="4"/>
  <c r="M1882" i="4"/>
  <c r="N1882" i="4"/>
  <c r="O1882" i="4"/>
  <c r="P1882" i="4"/>
  <c r="Q1583" i="4"/>
  <c r="K1882" i="4"/>
  <c r="L1882" i="4"/>
  <c r="I1882" i="4"/>
  <c r="D959" i="4"/>
  <c r="K959" i="4"/>
  <c r="Q1544" i="4"/>
  <c r="I959" i="4"/>
  <c r="F959" i="4"/>
  <c r="D943" i="4"/>
  <c r="K943" i="4"/>
  <c r="Q1527" i="4"/>
  <c r="I943" i="4"/>
  <c r="F943" i="4"/>
  <c r="C937" i="4"/>
  <c r="G937" i="4" s="1"/>
  <c r="I937" i="4"/>
  <c r="K937" i="4"/>
  <c r="Q1520" i="4"/>
  <c r="E937" i="4"/>
  <c r="D937" i="4"/>
  <c r="D930" i="4"/>
  <c r="Q1513" i="4"/>
  <c r="K930" i="4"/>
  <c r="I930" i="4"/>
  <c r="N1976" i="4"/>
  <c r="O1976" i="4"/>
  <c r="P1976" i="4"/>
  <c r="Q1481" i="4"/>
  <c r="I1976" i="4"/>
  <c r="L1976" i="4"/>
  <c r="M1976" i="4"/>
  <c r="K1976" i="4"/>
  <c r="F897" i="4"/>
  <c r="K897" i="4"/>
  <c r="Q1474" i="4"/>
  <c r="I897" i="4"/>
  <c r="C897" i="4"/>
  <c r="G897" i="4" s="1"/>
  <c r="D897" i="4"/>
  <c r="E853" i="4"/>
  <c r="I853" i="4"/>
  <c r="K853" i="4"/>
  <c r="Q1429" i="4"/>
  <c r="C853" i="4"/>
  <c r="G853" i="4" s="1"/>
  <c r="I848" i="4"/>
  <c r="K848" i="4"/>
  <c r="Q1423" i="4"/>
  <c r="F848" i="4"/>
  <c r="E848" i="4"/>
  <c r="C836" i="4"/>
  <c r="G836" i="4" s="1"/>
  <c r="Q1407" i="4"/>
  <c r="K836" i="4"/>
  <c r="I836" i="4"/>
  <c r="E836" i="4"/>
  <c r="F836" i="4"/>
  <c r="K819" i="4"/>
  <c r="Q1388" i="4"/>
  <c r="I819" i="4"/>
  <c r="C819" i="4"/>
  <c r="G819" i="4" s="1"/>
  <c r="E819" i="4"/>
  <c r="F802" i="4"/>
  <c r="I802" i="4"/>
  <c r="K802" i="4"/>
  <c r="Q1368" i="4"/>
  <c r="C802" i="4"/>
  <c r="G802" i="4" s="1"/>
  <c r="D802" i="4"/>
  <c r="Q1355" i="4"/>
  <c r="I790" i="4"/>
  <c r="K790" i="4"/>
  <c r="E790" i="4"/>
  <c r="D764" i="4"/>
  <c r="I764" i="4"/>
  <c r="K764" i="4"/>
  <c r="Q1322" i="4"/>
  <c r="F764" i="4"/>
  <c r="C749" i="4"/>
  <c r="G749" i="4" s="1"/>
  <c r="Q1305" i="4"/>
  <c r="I749" i="4"/>
  <c r="K749" i="4"/>
  <c r="F749" i="4"/>
  <c r="D696" i="4"/>
  <c r="I696" i="4"/>
  <c r="K696" i="4"/>
  <c r="Q1242" i="4"/>
  <c r="C696" i="4"/>
  <c r="G696" i="4" s="1"/>
  <c r="I670" i="4"/>
  <c r="K670" i="4"/>
  <c r="Q1216" i="4"/>
  <c r="D670" i="4"/>
  <c r="F658" i="4"/>
  <c r="Q1200" i="4"/>
  <c r="I658" i="4"/>
  <c r="K658" i="4"/>
  <c r="C658" i="4"/>
  <c r="G658" i="4" s="1"/>
  <c r="D658" i="4"/>
  <c r="C649" i="4"/>
  <c r="G649" i="4" s="1"/>
  <c r="I649" i="4"/>
  <c r="K649" i="4"/>
  <c r="Q1188" i="4"/>
  <c r="E649" i="4"/>
  <c r="F649" i="4"/>
  <c r="D1881" i="4"/>
  <c r="I1881" i="4"/>
  <c r="L1881" i="4"/>
  <c r="M1881" i="4"/>
  <c r="N1881" i="4"/>
  <c r="K1881" i="4"/>
  <c r="O1881" i="4"/>
  <c r="P1881" i="4"/>
  <c r="Q1181" i="4"/>
  <c r="D639" i="4"/>
  <c r="D1823" i="4"/>
  <c r="K1823" i="4"/>
  <c r="L1823" i="4"/>
  <c r="M1823" i="4"/>
  <c r="N1823" i="4"/>
  <c r="O1823" i="4"/>
  <c r="P1823" i="4"/>
  <c r="I1823" i="4"/>
  <c r="Q1151" i="4"/>
  <c r="Q1128" i="4"/>
  <c r="I598" i="4"/>
  <c r="K598" i="4"/>
  <c r="D598" i="4"/>
  <c r="C598" i="4"/>
  <c r="G598" i="4" s="1"/>
  <c r="F598" i="4"/>
  <c r="C583" i="4"/>
  <c r="G583" i="4" s="1"/>
  <c r="Q1113" i="4"/>
  <c r="I583" i="4"/>
  <c r="K583" i="4"/>
  <c r="D583" i="4"/>
  <c r="E583" i="4"/>
  <c r="D555" i="4"/>
  <c r="E538" i="4"/>
  <c r="Q1056" i="4"/>
  <c r="I538" i="4"/>
  <c r="K538" i="4"/>
  <c r="C538" i="4"/>
  <c r="G538" i="4" s="1"/>
  <c r="D538" i="4"/>
  <c r="I532" i="4"/>
  <c r="K532" i="4"/>
  <c r="Q1048" i="4"/>
  <c r="E532" i="4"/>
  <c r="F532" i="4"/>
  <c r="D1721" i="4"/>
  <c r="C512" i="4"/>
  <c r="G512" i="4" s="1"/>
  <c r="K512" i="4"/>
  <c r="Q1017" i="4"/>
  <c r="I512" i="4"/>
  <c r="Q997" i="4"/>
  <c r="I496" i="4"/>
  <c r="K496" i="4"/>
  <c r="D496" i="4"/>
  <c r="F496" i="4"/>
  <c r="G1744" i="4"/>
  <c r="K1744" i="4"/>
  <c r="L1744" i="4"/>
  <c r="M1744" i="4"/>
  <c r="I1744" i="4"/>
  <c r="N1744" i="4"/>
  <c r="O1744" i="4"/>
  <c r="P1744" i="4"/>
  <c r="Q987" i="4"/>
  <c r="F1744" i="4"/>
  <c r="C472" i="4"/>
  <c r="G472" i="4" s="1"/>
  <c r="Q968" i="4"/>
  <c r="I472" i="4"/>
  <c r="K472" i="4"/>
  <c r="F472" i="4"/>
  <c r="K1806" i="4"/>
  <c r="L1806" i="4"/>
  <c r="M1806" i="4"/>
  <c r="N1806" i="4"/>
  <c r="O1806" i="4"/>
  <c r="I1806" i="4"/>
  <c r="P1806" i="4"/>
  <c r="Q961" i="4"/>
  <c r="C461" i="4"/>
  <c r="G461" i="4" s="1"/>
  <c r="Q953" i="4"/>
  <c r="I461" i="4"/>
  <c r="K461" i="4"/>
  <c r="D456" i="4"/>
  <c r="Q946" i="4"/>
  <c r="I456" i="4"/>
  <c r="K456" i="4"/>
  <c r="C456" i="4"/>
  <c r="G456" i="4" s="1"/>
  <c r="E1491" i="4"/>
  <c r="I1491" i="4"/>
  <c r="K1491" i="4"/>
  <c r="Q2108" i="4"/>
  <c r="D1491" i="4"/>
  <c r="D1908" i="4"/>
  <c r="M1908" i="4"/>
  <c r="N1908" i="4"/>
  <c r="O1908" i="4"/>
  <c r="P1908" i="4"/>
  <c r="Q169" i="4"/>
  <c r="I1908" i="4"/>
  <c r="K1908" i="4"/>
  <c r="L1908" i="4"/>
  <c r="D1844" i="4"/>
  <c r="M1844" i="4"/>
  <c r="N1844" i="4"/>
  <c r="O1844" i="4"/>
  <c r="P1844" i="4"/>
  <c r="Q74" i="4"/>
  <c r="I1844" i="4"/>
  <c r="K1844" i="4"/>
  <c r="L1844" i="4"/>
  <c r="C75" i="4"/>
  <c r="G75" i="4" s="1"/>
  <c r="I75" i="4"/>
  <c r="K75" i="4"/>
  <c r="Q316" i="4"/>
  <c r="E1884" i="4"/>
  <c r="L1884" i="4"/>
  <c r="M1884" i="4"/>
  <c r="N1884" i="4"/>
  <c r="O1884" i="4"/>
  <c r="P1884" i="4"/>
  <c r="Q146" i="4"/>
  <c r="I1884" i="4"/>
  <c r="K1884" i="4"/>
  <c r="F93" i="4"/>
  <c r="I93" i="4"/>
  <c r="K93" i="4"/>
  <c r="Q354" i="4"/>
  <c r="C155" i="4"/>
  <c r="G155" i="4" s="1"/>
  <c r="K155" i="4"/>
  <c r="I155" i="4"/>
  <c r="Q477" i="4"/>
  <c r="F155" i="4"/>
  <c r="C182" i="4"/>
  <c r="G182" i="4" s="1"/>
  <c r="Q529" i="4"/>
  <c r="I182" i="4"/>
  <c r="K182" i="4"/>
  <c r="E182" i="4"/>
  <c r="C167" i="4"/>
  <c r="G167" i="4" s="1"/>
  <c r="C335" i="4"/>
  <c r="G335" i="4" s="1"/>
  <c r="K335" i="4"/>
  <c r="I335" i="4"/>
  <c r="Q777" i="4"/>
  <c r="F335" i="4"/>
  <c r="D1845" i="4"/>
  <c r="I1845" i="4"/>
  <c r="K1845" i="4"/>
  <c r="L1845" i="4"/>
  <c r="M1845" i="4"/>
  <c r="N1845" i="4"/>
  <c r="O1845" i="4"/>
  <c r="Q610" i="4"/>
  <c r="P1845" i="4"/>
  <c r="E946" i="4"/>
  <c r="Q1530" i="4"/>
  <c r="I946" i="4"/>
  <c r="K946" i="4"/>
  <c r="F856" i="4"/>
  <c r="K856" i="4"/>
  <c r="Q1432" i="4"/>
  <c r="I856" i="4"/>
  <c r="D856" i="4"/>
  <c r="E856" i="4"/>
  <c r="I21" i="4"/>
  <c r="K21" i="4"/>
  <c r="Q162" i="4"/>
  <c r="E1854" i="4"/>
  <c r="M1854" i="4"/>
  <c r="N1854" i="4"/>
  <c r="O1854" i="4"/>
  <c r="P1854" i="4"/>
  <c r="Q14" i="4"/>
  <c r="I1854" i="4"/>
  <c r="K1854" i="4"/>
  <c r="L1854" i="4"/>
  <c r="C1948" i="4"/>
  <c r="G1948" i="4" s="1"/>
  <c r="I1948" i="4"/>
  <c r="K1948" i="4"/>
  <c r="L1948" i="4"/>
  <c r="M1948" i="4"/>
  <c r="N1948" i="4"/>
  <c r="O1948" i="4"/>
  <c r="Q135" i="4"/>
  <c r="P1948" i="4"/>
  <c r="E1983" i="4"/>
  <c r="P1983" i="4"/>
  <c r="Q52" i="4"/>
  <c r="I1983" i="4"/>
  <c r="K1983" i="4"/>
  <c r="L1983" i="4"/>
  <c r="M1983" i="4"/>
  <c r="N1983" i="4"/>
  <c r="O1983" i="4"/>
  <c r="I113" i="4"/>
  <c r="K113" i="4"/>
  <c r="Q397" i="4"/>
  <c r="Q270" i="4"/>
  <c r="I2002" i="4"/>
  <c r="K2002" i="4"/>
  <c r="L2002" i="4"/>
  <c r="M2002" i="4"/>
  <c r="N2002" i="4"/>
  <c r="O2002" i="4"/>
  <c r="P2002" i="4"/>
  <c r="C2002" i="4"/>
  <c r="G2002" i="4" s="1"/>
  <c r="D279" i="4"/>
  <c r="I279" i="4"/>
  <c r="K279" i="4"/>
  <c r="Q689" i="4"/>
  <c r="I1021" i="4"/>
  <c r="K1021" i="4"/>
  <c r="Q1612" i="4"/>
  <c r="E1021" i="4"/>
  <c r="F1021" i="4"/>
  <c r="Q1508" i="4"/>
  <c r="I925" i="4"/>
  <c r="K925" i="4"/>
  <c r="E925" i="4"/>
  <c r="Q1416" i="4"/>
  <c r="K842" i="4"/>
  <c r="I842" i="4"/>
  <c r="F1556" i="4"/>
  <c r="I1556" i="4"/>
  <c r="K1556" i="4"/>
  <c r="L1556" i="4"/>
  <c r="M1556" i="4"/>
  <c r="N1556" i="4"/>
  <c r="O1556" i="4"/>
  <c r="P1556" i="4"/>
  <c r="Q174" i="4"/>
  <c r="D1987" i="4"/>
  <c r="I1987" i="4"/>
  <c r="K1987" i="4"/>
  <c r="M1987" i="4"/>
  <c r="N1987" i="4"/>
  <c r="L1987" i="4"/>
  <c r="O1987" i="4"/>
  <c r="P1987" i="4"/>
  <c r="Q126" i="4"/>
  <c r="I7" i="4"/>
  <c r="Q65" i="4"/>
  <c r="F1826" i="4"/>
  <c r="Q467" i="4"/>
  <c r="I149" i="4"/>
  <c r="K149" i="4"/>
  <c r="C141" i="4"/>
  <c r="G141" i="4" s="1"/>
  <c r="K141" i="4"/>
  <c r="Q454" i="4"/>
  <c r="I141" i="4"/>
  <c r="G2146" i="4"/>
  <c r="Q151" i="4"/>
  <c r="L2146" i="4"/>
  <c r="N2146" i="4"/>
  <c r="O2146" i="4"/>
  <c r="P2146" i="4"/>
  <c r="I2146" i="4"/>
  <c r="K2146" i="4"/>
  <c r="M2146" i="4"/>
  <c r="I16" i="4"/>
  <c r="K16" i="4"/>
  <c r="Q133" i="4"/>
  <c r="C14" i="4"/>
  <c r="G14" i="4" s="1"/>
  <c r="K14" i="4"/>
  <c r="Q125" i="4"/>
  <c r="I14" i="4"/>
  <c r="C2019" i="4"/>
  <c r="G2019" i="4" s="1"/>
  <c r="I2019" i="4"/>
  <c r="K2019" i="4"/>
  <c r="L2019" i="4"/>
  <c r="M2019" i="4"/>
  <c r="N2019" i="4"/>
  <c r="O2019" i="4"/>
  <c r="P2019" i="4"/>
  <c r="Q88" i="4"/>
  <c r="D1996" i="4"/>
  <c r="I1996" i="4"/>
  <c r="K1996" i="4"/>
  <c r="L1996" i="4"/>
  <c r="M1996" i="4"/>
  <c r="N1996" i="4"/>
  <c r="O1996" i="4"/>
  <c r="P1996" i="4"/>
  <c r="Q69" i="4"/>
  <c r="F1960" i="4"/>
  <c r="I1960" i="4"/>
  <c r="K1960" i="4"/>
  <c r="M1960" i="4"/>
  <c r="N1960" i="4"/>
  <c r="O1960" i="4"/>
  <c r="P1960" i="4"/>
  <c r="E1826" i="4"/>
  <c r="E2055" i="4"/>
  <c r="Q46" i="4"/>
  <c r="K2055" i="4"/>
  <c r="L2055" i="4"/>
  <c r="I2055" i="4"/>
  <c r="M2055" i="4"/>
  <c r="N2055" i="4"/>
  <c r="O2055" i="4"/>
  <c r="P2055" i="4"/>
  <c r="F1957" i="4"/>
  <c r="N1957" i="4"/>
  <c r="O1957" i="4"/>
  <c r="P1957" i="4"/>
  <c r="Q33" i="4"/>
  <c r="I1957" i="4"/>
  <c r="K1957" i="4"/>
  <c r="L1957" i="4"/>
  <c r="M1957" i="4"/>
  <c r="I1891" i="4"/>
  <c r="K1891" i="4"/>
  <c r="L1891" i="4"/>
  <c r="M1891" i="4"/>
  <c r="N1891" i="4"/>
  <c r="O1891" i="4"/>
  <c r="P1891" i="4"/>
  <c r="Q466" i="4"/>
  <c r="Q445" i="4"/>
  <c r="I136" i="4"/>
  <c r="K136" i="4"/>
  <c r="D1605" i="4"/>
  <c r="M1605" i="4"/>
  <c r="N1605" i="4"/>
  <c r="O1605" i="4"/>
  <c r="I1605" i="4"/>
  <c r="K1605" i="4"/>
  <c r="L1605" i="4"/>
  <c r="P1605" i="4"/>
  <c r="Q434" i="4"/>
  <c r="F121" i="4"/>
  <c r="E118" i="4"/>
  <c r="D2108" i="4"/>
  <c r="K2108" i="4"/>
  <c r="L2108" i="4"/>
  <c r="M2108" i="4"/>
  <c r="I2108" i="4"/>
  <c r="N2108" i="4"/>
  <c r="O2108" i="4"/>
  <c r="P2108" i="4"/>
  <c r="Q402" i="4"/>
  <c r="E1979" i="4"/>
  <c r="E1830" i="4"/>
  <c r="I1830" i="4"/>
  <c r="K1830" i="4"/>
  <c r="L1830" i="4"/>
  <c r="M1830" i="4"/>
  <c r="N1830" i="4"/>
  <c r="O1830" i="4"/>
  <c r="P1830" i="4"/>
  <c r="Q381" i="4"/>
  <c r="F104" i="4"/>
  <c r="D1619" i="4"/>
  <c r="I1619" i="4"/>
  <c r="K1619" i="4"/>
  <c r="L1619" i="4"/>
  <c r="N1619" i="4"/>
  <c r="O1619" i="4"/>
  <c r="P1619" i="4"/>
  <c r="M1619" i="4"/>
  <c r="Q369" i="4"/>
  <c r="C1619" i="4"/>
  <c r="G1619" i="4" s="1"/>
  <c r="Q361" i="4"/>
  <c r="I97" i="4"/>
  <c r="K97" i="4"/>
  <c r="E1740" i="4"/>
  <c r="P1740" i="4"/>
  <c r="Q351" i="4"/>
  <c r="I1740" i="4"/>
  <c r="K1740" i="4"/>
  <c r="L1740" i="4"/>
  <c r="M1740" i="4"/>
  <c r="N1740" i="4"/>
  <c r="O1740" i="4"/>
  <c r="C89" i="4"/>
  <c r="G89" i="4" s="1"/>
  <c r="I89" i="4"/>
  <c r="K89" i="4"/>
  <c r="Q343" i="4"/>
  <c r="I83" i="4"/>
  <c r="K83" i="4"/>
  <c r="Q331" i="4"/>
  <c r="C79" i="4"/>
  <c r="G79" i="4" s="1"/>
  <c r="Q325" i="4"/>
  <c r="I79" i="4"/>
  <c r="K79" i="4"/>
  <c r="D79" i="4"/>
  <c r="C72" i="4"/>
  <c r="G72" i="4" s="1"/>
  <c r="Q311" i="4"/>
  <c r="I72" i="4"/>
  <c r="K72" i="4"/>
  <c r="F72" i="4"/>
  <c r="I66" i="4"/>
  <c r="K66" i="4"/>
  <c r="Q299" i="4"/>
  <c r="C58" i="4"/>
  <c r="G58" i="4" s="1"/>
  <c r="Q280" i="4"/>
  <c r="I58" i="4"/>
  <c r="F58" i="4"/>
  <c r="D48" i="4"/>
  <c r="I48" i="4"/>
  <c r="K48" i="4"/>
  <c r="Q252" i="4"/>
  <c r="F48" i="4"/>
  <c r="C2126" i="4"/>
  <c r="G2126" i="4" s="1"/>
  <c r="L2126" i="4"/>
  <c r="M2126" i="4"/>
  <c r="N2126" i="4"/>
  <c r="O2126" i="4"/>
  <c r="P2126" i="4"/>
  <c r="Q240" i="4"/>
  <c r="I2126" i="4"/>
  <c r="K2126" i="4"/>
  <c r="D2126" i="4"/>
  <c r="C38" i="4"/>
  <c r="G38" i="4" s="1"/>
  <c r="Q232" i="4"/>
  <c r="K38" i="4"/>
  <c r="I38" i="4"/>
  <c r="E1961" i="4"/>
  <c r="K1961" i="4"/>
  <c r="L1961" i="4"/>
  <c r="M1961" i="4"/>
  <c r="N1961" i="4"/>
  <c r="O1961" i="4"/>
  <c r="P1961" i="4"/>
  <c r="Q221" i="4"/>
  <c r="I1961" i="4"/>
  <c r="C1961" i="4"/>
  <c r="G1961" i="4" s="1"/>
  <c r="F2009" i="4"/>
  <c r="E2113" i="4"/>
  <c r="P2113" i="4"/>
  <c r="Q209" i="4"/>
  <c r="I2113" i="4"/>
  <c r="K2113" i="4"/>
  <c r="L2113" i="4"/>
  <c r="M2113" i="4"/>
  <c r="N2113" i="4"/>
  <c r="O2113" i="4"/>
  <c r="K195" i="4"/>
  <c r="Q546" i="4"/>
  <c r="I195" i="4"/>
  <c r="I2068" i="4"/>
  <c r="K2068" i="4"/>
  <c r="N2068" i="4"/>
  <c r="O2068" i="4"/>
  <c r="P2068" i="4"/>
  <c r="Q539" i="4"/>
  <c r="L2068" i="4"/>
  <c r="M2068" i="4"/>
  <c r="D2068" i="4"/>
  <c r="E186" i="4"/>
  <c r="Q534" i="4"/>
  <c r="I186" i="4"/>
  <c r="K186" i="4"/>
  <c r="C1753" i="4"/>
  <c r="G1753" i="4" s="1"/>
  <c r="P1753" i="4"/>
  <c r="I1753" i="4"/>
  <c r="K1753" i="4"/>
  <c r="L1753" i="4"/>
  <c r="M1753" i="4"/>
  <c r="N1753" i="4"/>
  <c r="Q525" i="4"/>
  <c r="O1753" i="4"/>
  <c r="F1753" i="4"/>
  <c r="D1705" i="4"/>
  <c r="P1705" i="4"/>
  <c r="I1705" i="4"/>
  <c r="K1705" i="4"/>
  <c r="L1705" i="4"/>
  <c r="M1705" i="4"/>
  <c r="N1705" i="4"/>
  <c r="O1705" i="4"/>
  <c r="Q514" i="4"/>
  <c r="I168" i="4"/>
  <c r="K168" i="4"/>
  <c r="Q495" i="4"/>
  <c r="C381" i="4"/>
  <c r="G381" i="4" s="1"/>
  <c r="Q841" i="4"/>
  <c r="I381" i="4"/>
  <c r="K381" i="4"/>
  <c r="D381" i="4"/>
  <c r="Q822" i="4"/>
  <c r="M1835" i="4"/>
  <c r="N1835" i="4"/>
  <c r="O1835" i="4"/>
  <c r="P1835" i="4"/>
  <c r="I1835" i="4"/>
  <c r="K1835" i="4"/>
  <c r="L1835" i="4"/>
  <c r="C1835" i="4"/>
  <c r="G1835" i="4" s="1"/>
  <c r="C363" i="4"/>
  <c r="G363" i="4" s="1"/>
  <c r="I363" i="4"/>
  <c r="K363" i="4"/>
  <c r="Q814" i="4"/>
  <c r="F363" i="4"/>
  <c r="C1688" i="4"/>
  <c r="G1688" i="4" s="1"/>
  <c r="K1688" i="4"/>
  <c r="L1688" i="4"/>
  <c r="M1688" i="4"/>
  <c r="N1688" i="4"/>
  <c r="O1688" i="4"/>
  <c r="P1688" i="4"/>
  <c r="Q807" i="4"/>
  <c r="I1688" i="4"/>
  <c r="F1688" i="4"/>
  <c r="C338" i="4"/>
  <c r="G338" i="4" s="1"/>
  <c r="I338" i="4"/>
  <c r="K338" i="4"/>
  <c r="Q782" i="4"/>
  <c r="C309" i="4"/>
  <c r="G309" i="4" s="1"/>
  <c r="I309" i="4"/>
  <c r="K309" i="4"/>
  <c r="Q733" i="4"/>
  <c r="F309" i="4"/>
  <c r="C1731" i="4"/>
  <c r="P1731" i="4"/>
  <c r="Q728" i="4"/>
  <c r="L1731" i="4"/>
  <c r="M1731" i="4"/>
  <c r="N1731" i="4"/>
  <c r="I1731" i="4"/>
  <c r="K1731" i="4"/>
  <c r="O1731" i="4"/>
  <c r="F1731" i="4"/>
  <c r="C303" i="4"/>
  <c r="G303" i="4" s="1"/>
  <c r="Q721" i="4"/>
  <c r="I303" i="4"/>
  <c r="K303" i="4"/>
  <c r="C297" i="4"/>
  <c r="G297" i="4" s="1"/>
  <c r="Q713" i="4"/>
  <c r="I297" i="4"/>
  <c r="K297" i="4"/>
  <c r="E297" i="4"/>
  <c r="F297" i="4"/>
  <c r="K2024" i="4"/>
  <c r="L2024" i="4"/>
  <c r="M2024" i="4"/>
  <c r="N2024" i="4"/>
  <c r="P2024" i="4"/>
  <c r="Q696" i="4"/>
  <c r="I2024" i="4"/>
  <c r="O2024" i="4"/>
  <c r="C2024" i="4"/>
  <c r="G2024" i="4" s="1"/>
  <c r="F271" i="4"/>
  <c r="C255" i="4"/>
  <c r="G255" i="4" s="1"/>
  <c r="I255" i="4"/>
  <c r="K255" i="4"/>
  <c r="Q656" i="4"/>
  <c r="F255" i="4"/>
  <c r="F241" i="4"/>
  <c r="Q629" i="4"/>
  <c r="K241" i="4"/>
  <c r="I241" i="4"/>
  <c r="C241" i="4"/>
  <c r="G241" i="4" s="1"/>
  <c r="C2040" i="4"/>
  <c r="G2040" i="4" s="1"/>
  <c r="I2040" i="4"/>
  <c r="K2040" i="4"/>
  <c r="L2040" i="4"/>
  <c r="M2040" i="4"/>
  <c r="N2040" i="4"/>
  <c r="O2040" i="4"/>
  <c r="P2040" i="4"/>
  <c r="Q619" i="4"/>
  <c r="E2040" i="4"/>
  <c r="C226" i="4"/>
  <c r="G226" i="4" s="1"/>
  <c r="I226" i="4"/>
  <c r="K226" i="4"/>
  <c r="Q604" i="4"/>
  <c r="C1020" i="4"/>
  <c r="G1020" i="4" s="1"/>
  <c r="Q1611" i="4"/>
  <c r="I1020" i="4"/>
  <c r="K1020" i="4"/>
  <c r="E1020" i="4"/>
  <c r="D1004" i="4"/>
  <c r="Q1594" i="4"/>
  <c r="I1004" i="4"/>
  <c r="K1004" i="4"/>
  <c r="F1004" i="4"/>
  <c r="F994" i="4"/>
  <c r="I994" i="4"/>
  <c r="K994" i="4"/>
  <c r="Q1582" i="4"/>
  <c r="E994" i="4"/>
  <c r="E987" i="4"/>
  <c r="Q1575" i="4"/>
  <c r="I987" i="4"/>
  <c r="K987" i="4"/>
  <c r="C987" i="4"/>
  <c r="G987" i="4" s="1"/>
  <c r="D987" i="4"/>
  <c r="C981" i="4"/>
  <c r="G981" i="4" s="1"/>
  <c r="I981" i="4"/>
  <c r="K981" i="4"/>
  <c r="Q1569" i="4"/>
  <c r="E981" i="4"/>
  <c r="E976" i="4"/>
  <c r="I976" i="4"/>
  <c r="K976" i="4"/>
  <c r="Q1563" i="4"/>
  <c r="D929" i="4"/>
  <c r="I929" i="4"/>
  <c r="K929" i="4"/>
  <c r="Q1512" i="4"/>
  <c r="I924" i="4"/>
  <c r="K924" i="4"/>
  <c r="Q1507" i="4"/>
  <c r="E924" i="4"/>
  <c r="E876" i="4"/>
  <c r="I876" i="4"/>
  <c r="K876" i="4"/>
  <c r="Q1453" i="4"/>
  <c r="C876" i="4"/>
  <c r="G876" i="4" s="1"/>
  <c r="D876" i="4"/>
  <c r="D870" i="4"/>
  <c r="Q1447" i="4"/>
  <c r="I870" i="4"/>
  <c r="K870" i="4"/>
  <c r="E859" i="4"/>
  <c r="Q1435" i="4"/>
  <c r="K859" i="4"/>
  <c r="I859" i="4"/>
  <c r="D859" i="4"/>
  <c r="F859" i="4"/>
  <c r="C841" i="4"/>
  <c r="G841" i="4" s="1"/>
  <c r="I841" i="4"/>
  <c r="K841" i="4"/>
  <c r="Q1415" i="4"/>
  <c r="C835" i="4"/>
  <c r="G835" i="4" s="1"/>
  <c r="I835" i="4"/>
  <c r="K835" i="4"/>
  <c r="Q1406" i="4"/>
  <c r="E818" i="4"/>
  <c r="I818" i="4"/>
  <c r="K818" i="4"/>
  <c r="Q1387" i="4"/>
  <c r="Q1367" i="4"/>
  <c r="I801" i="4"/>
  <c r="K801" i="4"/>
  <c r="F748" i="4"/>
  <c r="I748" i="4"/>
  <c r="K748" i="4"/>
  <c r="Q1304" i="4"/>
  <c r="D748" i="4"/>
  <c r="E748" i="4"/>
  <c r="C748" i="4"/>
  <c r="G748" i="4" s="1"/>
  <c r="E712" i="4"/>
  <c r="I712" i="4"/>
  <c r="Q1261" i="4"/>
  <c r="K712" i="4"/>
  <c r="C712" i="4"/>
  <c r="G712" i="4" s="1"/>
  <c r="C632" i="4"/>
  <c r="G632" i="4" s="1"/>
  <c r="Q1166" i="4"/>
  <c r="I632" i="4"/>
  <c r="K632" i="4"/>
  <c r="I619" i="4"/>
  <c r="K619" i="4"/>
  <c r="Q1150" i="4"/>
  <c r="Q1137" i="4"/>
  <c r="I606" i="4"/>
  <c r="K606" i="4"/>
  <c r="E591" i="4"/>
  <c r="I591" i="4"/>
  <c r="K591" i="4"/>
  <c r="Q1121" i="4"/>
  <c r="F591" i="4"/>
  <c r="D591" i="4"/>
  <c r="C495" i="4"/>
  <c r="G495" i="4" s="1"/>
  <c r="I495" i="4"/>
  <c r="K495" i="4"/>
  <c r="Q996" i="4"/>
  <c r="I477" i="4"/>
  <c r="K477" i="4"/>
  <c r="Q974" i="4"/>
  <c r="I1895" i="4"/>
  <c r="K1895" i="4"/>
  <c r="L1895" i="4"/>
  <c r="M1895" i="4"/>
  <c r="N1895" i="4"/>
  <c r="O1895" i="4"/>
  <c r="P1895" i="4"/>
  <c r="Q945" i="4"/>
  <c r="E432" i="4"/>
  <c r="Q916" i="4"/>
  <c r="I432" i="4"/>
  <c r="K432" i="4"/>
  <c r="D432" i="4"/>
  <c r="C417" i="4"/>
  <c r="G417" i="4" s="1"/>
  <c r="Q894" i="4"/>
  <c r="I417" i="4"/>
  <c r="K417" i="4"/>
  <c r="C391" i="4"/>
  <c r="G391" i="4" s="1"/>
  <c r="I391" i="4"/>
  <c r="K391" i="4"/>
  <c r="Q857" i="4"/>
  <c r="F1516" i="4"/>
  <c r="Q2133" i="4"/>
  <c r="I1516" i="4"/>
  <c r="K1516" i="4"/>
  <c r="C1516" i="4"/>
  <c r="G1516" i="4" s="1"/>
  <c r="F1484" i="4"/>
  <c r="Q2101" i="4"/>
  <c r="I1484" i="4"/>
  <c r="K1484" i="4"/>
  <c r="C1484" i="4"/>
  <c r="G1484" i="4" s="1"/>
  <c r="E2085" i="4"/>
  <c r="I2085" i="4"/>
  <c r="K2085" i="4"/>
  <c r="L2085" i="4"/>
  <c r="M2085" i="4"/>
  <c r="N2085" i="4"/>
  <c r="P2085" i="4"/>
  <c r="Q36" i="4"/>
  <c r="O2085" i="4"/>
  <c r="C2058" i="4"/>
  <c r="G2058" i="4" s="1"/>
  <c r="I2058" i="4"/>
  <c r="K2058" i="4"/>
  <c r="L2058" i="4"/>
  <c r="M2058" i="4"/>
  <c r="N2058" i="4"/>
  <c r="O2058" i="4"/>
  <c r="P2058" i="4"/>
  <c r="Q216" i="4"/>
  <c r="C1986" i="4"/>
  <c r="G1986" i="4" s="1"/>
  <c r="M1986" i="4"/>
  <c r="N1986" i="4"/>
  <c r="O1986" i="4"/>
  <c r="P1986" i="4"/>
  <c r="Q119" i="4"/>
  <c r="L1986" i="4"/>
  <c r="I1986" i="4"/>
  <c r="K1986" i="4"/>
  <c r="C1583" i="4"/>
  <c r="G1583" i="4" s="1"/>
  <c r="L1583" i="4"/>
  <c r="M1583" i="4"/>
  <c r="N1583" i="4"/>
  <c r="O1583" i="4"/>
  <c r="P1583" i="4"/>
  <c r="Q22" i="4"/>
  <c r="I1583" i="4"/>
  <c r="K1583" i="4"/>
  <c r="E2129" i="4"/>
  <c r="I2129" i="4"/>
  <c r="K2129" i="4"/>
  <c r="O2129" i="4"/>
  <c r="P2129" i="4"/>
  <c r="L2129" i="4"/>
  <c r="M2129" i="4"/>
  <c r="N2129" i="4"/>
  <c r="Q414" i="4"/>
  <c r="C2141" i="4"/>
  <c r="G2141" i="4" s="1"/>
  <c r="I2141" i="4"/>
  <c r="K2141" i="4"/>
  <c r="L2141" i="4"/>
  <c r="M2141" i="4"/>
  <c r="N2141" i="4"/>
  <c r="O2141" i="4"/>
  <c r="P2141" i="4"/>
  <c r="Q327" i="4"/>
  <c r="F2141" i="4"/>
  <c r="C383" i="4"/>
  <c r="G383" i="4" s="1"/>
  <c r="K383" i="4"/>
  <c r="Q844" i="4"/>
  <c r="I383" i="4"/>
  <c r="C320" i="4"/>
  <c r="G320" i="4" s="1"/>
  <c r="Q749" i="4"/>
  <c r="I320" i="4"/>
  <c r="K320" i="4"/>
  <c r="C263" i="4"/>
  <c r="G263" i="4" s="1"/>
  <c r="Q670" i="4"/>
  <c r="I263" i="4"/>
  <c r="K263" i="4"/>
  <c r="C667" i="4"/>
  <c r="G667" i="4" s="1"/>
  <c r="I667" i="4"/>
  <c r="K667" i="4"/>
  <c r="Q1212" i="4"/>
  <c r="E667" i="4"/>
  <c r="I2014" i="4"/>
  <c r="K2014" i="4"/>
  <c r="L2014" i="4"/>
  <c r="M2014" i="4"/>
  <c r="N2014" i="4"/>
  <c r="O2014" i="4"/>
  <c r="P2014" i="4"/>
  <c r="Q1029" i="4"/>
  <c r="C2014" i="4"/>
  <c r="G2014" i="4" s="1"/>
  <c r="C1639" i="4"/>
  <c r="G1639" i="4" s="1"/>
  <c r="I1639" i="4"/>
  <c r="K1639" i="4"/>
  <c r="L1639" i="4"/>
  <c r="M1639" i="4"/>
  <c r="Q154" i="4"/>
  <c r="N1639" i="4"/>
  <c r="O1639" i="4"/>
  <c r="P1639" i="4"/>
  <c r="C132" i="4"/>
  <c r="G132" i="4" s="1"/>
  <c r="Q436" i="4"/>
  <c r="I132" i="4"/>
  <c r="K132" i="4"/>
  <c r="F1633" i="4"/>
  <c r="L1633" i="4"/>
  <c r="M1633" i="4"/>
  <c r="N1633" i="4"/>
  <c r="O1633" i="4"/>
  <c r="P1633" i="4"/>
  <c r="Q144" i="4"/>
  <c r="I1633" i="4"/>
  <c r="K1633" i="4"/>
  <c r="C1617" i="4"/>
  <c r="G1617" i="4" s="1"/>
  <c r="Q70" i="4"/>
  <c r="I1617" i="4"/>
  <c r="L1617" i="4"/>
  <c r="K1617" i="4"/>
  <c r="M1617" i="4"/>
  <c r="N1617" i="4"/>
  <c r="O1617" i="4"/>
  <c r="P1617" i="4"/>
  <c r="F60" i="4"/>
  <c r="K60" i="4"/>
  <c r="I60" i="4"/>
  <c r="Q282" i="4"/>
  <c r="I2104" i="4"/>
  <c r="K2104" i="4"/>
  <c r="L2104" i="4"/>
  <c r="M2104" i="4"/>
  <c r="N2104" i="4"/>
  <c r="O2104" i="4"/>
  <c r="P2104" i="4"/>
  <c r="Q202" i="4"/>
  <c r="D2041" i="4"/>
  <c r="P2041" i="4"/>
  <c r="Q756" i="4"/>
  <c r="I2041" i="4"/>
  <c r="K2041" i="4"/>
  <c r="L2041" i="4"/>
  <c r="M2041" i="4"/>
  <c r="N2041" i="4"/>
  <c r="O2041" i="4"/>
  <c r="C2041" i="4"/>
  <c r="G2041" i="4" s="1"/>
  <c r="D960" i="4"/>
  <c r="Q1545" i="4"/>
  <c r="I960" i="4"/>
  <c r="K960" i="4"/>
  <c r="E960" i="4"/>
  <c r="D2145" i="4"/>
  <c r="I2145" i="4"/>
  <c r="K2145" i="4"/>
  <c r="L2145" i="4"/>
  <c r="M2145" i="4"/>
  <c r="N2145" i="4"/>
  <c r="P2145" i="4"/>
  <c r="O2145" i="4"/>
  <c r="Q1347" i="4"/>
  <c r="E2145" i="4"/>
  <c r="F1704" i="4"/>
  <c r="I1704" i="4"/>
  <c r="K1704" i="4"/>
  <c r="L1704" i="4"/>
  <c r="M1704" i="4"/>
  <c r="N1704" i="4"/>
  <c r="O1704" i="4"/>
  <c r="P1704" i="4"/>
  <c r="Q1312" i="4"/>
  <c r="I1886" i="4"/>
  <c r="K1886" i="4"/>
  <c r="L1886" i="4"/>
  <c r="M1886" i="4"/>
  <c r="N1886" i="4"/>
  <c r="O1886" i="4"/>
  <c r="P1886" i="4"/>
  <c r="Q180" i="4"/>
  <c r="F17" i="4"/>
  <c r="I17" i="4"/>
  <c r="K17" i="4"/>
  <c r="Q143" i="4"/>
  <c r="G1573" i="4"/>
  <c r="P1573" i="4"/>
  <c r="Q115" i="4"/>
  <c r="I1573" i="4"/>
  <c r="K1573" i="4"/>
  <c r="L1573" i="4"/>
  <c r="M1573" i="4"/>
  <c r="N1573" i="4"/>
  <c r="O1573" i="4"/>
  <c r="F1828" i="4"/>
  <c r="L1828" i="4"/>
  <c r="M1828" i="4"/>
  <c r="N1828" i="4"/>
  <c r="O1828" i="4"/>
  <c r="P1828" i="4"/>
  <c r="Q80" i="4"/>
  <c r="I1828" i="4"/>
  <c r="K1828" i="4"/>
  <c r="C1978" i="4"/>
  <c r="G1978" i="4" s="1"/>
  <c r="I1978" i="4"/>
  <c r="K1978" i="4"/>
  <c r="L1978" i="4"/>
  <c r="M1978" i="4"/>
  <c r="N1978" i="4"/>
  <c r="P1978" i="4"/>
  <c r="Q34" i="4"/>
  <c r="O1978" i="4"/>
  <c r="E1787" i="4"/>
  <c r="D23" i="4"/>
  <c r="Q173" i="4"/>
  <c r="I23" i="4"/>
  <c r="K23" i="4"/>
  <c r="C1874" i="4"/>
  <c r="G1874" i="4" s="1"/>
  <c r="K1874" i="4"/>
  <c r="L1874" i="4"/>
  <c r="M1874" i="4"/>
  <c r="N1874" i="4"/>
  <c r="O1874" i="4"/>
  <c r="P1874" i="4"/>
  <c r="I1874" i="4"/>
  <c r="Q150" i="4"/>
  <c r="C2100" i="4"/>
  <c r="G2100" i="4" s="1"/>
  <c r="I2100" i="4"/>
  <c r="L2100" i="4"/>
  <c r="M2100" i="4"/>
  <c r="N2100" i="4"/>
  <c r="O2100" i="4"/>
  <c r="P2100" i="4"/>
  <c r="Q132" i="4"/>
  <c r="K2100" i="4"/>
  <c r="D1999" i="4"/>
  <c r="Q105" i="4"/>
  <c r="I1999" i="4"/>
  <c r="L1999" i="4"/>
  <c r="K1999" i="4"/>
  <c r="M1999" i="4"/>
  <c r="N1999" i="4"/>
  <c r="O1999" i="4"/>
  <c r="P1999" i="4"/>
  <c r="D8" i="4"/>
  <c r="I8" i="4"/>
  <c r="K8" i="4"/>
  <c r="Q79" i="4"/>
  <c r="F2064" i="4"/>
  <c r="F2026" i="4"/>
  <c r="C1649" i="4"/>
  <c r="G1649" i="4" s="1"/>
  <c r="I1649" i="4"/>
  <c r="K1649" i="4"/>
  <c r="L1649" i="4"/>
  <c r="M1649" i="4"/>
  <c r="O1649" i="4"/>
  <c r="P1649" i="4"/>
  <c r="N1649" i="4"/>
  <c r="Q57" i="4"/>
  <c r="D1826" i="4"/>
  <c r="D1944" i="4"/>
  <c r="I1944" i="4"/>
  <c r="K1944" i="4"/>
  <c r="L1944" i="4"/>
  <c r="M1944" i="4"/>
  <c r="N1944" i="4"/>
  <c r="O1944" i="4"/>
  <c r="P1944" i="4"/>
  <c r="Q45" i="4"/>
  <c r="C2086" i="4"/>
  <c r="G2086" i="4" s="1"/>
  <c r="I2086" i="4"/>
  <c r="K2086" i="4"/>
  <c r="L2086" i="4"/>
  <c r="M2086" i="4"/>
  <c r="N2086" i="4"/>
  <c r="P2086" i="4"/>
  <c r="Q38" i="4"/>
  <c r="O2086" i="4"/>
  <c r="G1995" i="4"/>
  <c r="L1995" i="4"/>
  <c r="M1995" i="4"/>
  <c r="N1995" i="4"/>
  <c r="O1995" i="4"/>
  <c r="P1995" i="4"/>
  <c r="Q18" i="4"/>
  <c r="I1995" i="4"/>
  <c r="K1995" i="4"/>
  <c r="E1865" i="4"/>
  <c r="N1865" i="4"/>
  <c r="O1865" i="4"/>
  <c r="P1865" i="4"/>
  <c r="Q10" i="4"/>
  <c r="K1865" i="4"/>
  <c r="L1865" i="4"/>
  <c r="M1865" i="4"/>
  <c r="C151" i="4"/>
  <c r="G151" i="4" s="1"/>
  <c r="I151" i="4"/>
  <c r="K151" i="4"/>
  <c r="Q470" i="4"/>
  <c r="I1607" i="4"/>
  <c r="K1607" i="4"/>
  <c r="O1607" i="4"/>
  <c r="P1607" i="4"/>
  <c r="L1607" i="4"/>
  <c r="M1607" i="4"/>
  <c r="Q461" i="4"/>
  <c r="N1607" i="4"/>
  <c r="D137" i="4"/>
  <c r="I137" i="4"/>
  <c r="K137" i="4"/>
  <c r="Q450" i="4"/>
  <c r="C1935" i="4"/>
  <c r="G1935" i="4" s="1"/>
  <c r="K1935" i="4"/>
  <c r="L1935" i="4"/>
  <c r="M1935" i="4"/>
  <c r="P1935" i="4"/>
  <c r="Q438" i="4"/>
  <c r="I1935" i="4"/>
  <c r="N1935" i="4"/>
  <c r="O1935" i="4"/>
  <c r="E121" i="4"/>
  <c r="D118" i="4"/>
  <c r="D1979" i="4"/>
  <c r="C1789" i="4"/>
  <c r="G1789" i="4" s="1"/>
  <c r="M1789" i="4"/>
  <c r="N1789" i="4"/>
  <c r="O1789" i="4"/>
  <c r="Q380" i="4"/>
  <c r="I1789" i="4"/>
  <c r="K1789" i="4"/>
  <c r="L1789" i="4"/>
  <c r="P1789" i="4"/>
  <c r="E104" i="4"/>
  <c r="Q368" i="4"/>
  <c r="I101" i="4"/>
  <c r="K101" i="4"/>
  <c r="E1914" i="4"/>
  <c r="F2003" i="4"/>
  <c r="E77" i="4"/>
  <c r="Q319" i="4"/>
  <c r="I77" i="4"/>
  <c r="K77" i="4"/>
  <c r="C77" i="4"/>
  <c r="G77" i="4" s="1"/>
  <c r="E71" i="4"/>
  <c r="Q298" i="4"/>
  <c r="K65" i="4"/>
  <c r="I65" i="4"/>
  <c r="E65" i="4"/>
  <c r="C2078" i="4"/>
  <c r="G2078" i="4" s="1"/>
  <c r="Q293" i="4"/>
  <c r="I2078" i="4"/>
  <c r="K2078" i="4"/>
  <c r="L2078" i="4"/>
  <c r="M2078" i="4"/>
  <c r="N2078" i="4"/>
  <c r="O2078" i="4"/>
  <c r="P2078" i="4"/>
  <c r="E2078" i="4"/>
  <c r="F57" i="4"/>
  <c r="F1726" i="4"/>
  <c r="I1726" i="4"/>
  <c r="K1726" i="4"/>
  <c r="L1726" i="4"/>
  <c r="M1726" i="4"/>
  <c r="N1726" i="4"/>
  <c r="O1726" i="4"/>
  <c r="P1726" i="4"/>
  <c r="Q258" i="4"/>
  <c r="C1726" i="4"/>
  <c r="G1726" i="4" s="1"/>
  <c r="E1726" i="4"/>
  <c r="Q251" i="4"/>
  <c r="K47" i="4"/>
  <c r="I47" i="4"/>
  <c r="C43" i="4"/>
  <c r="G43" i="4" s="1"/>
  <c r="I43" i="4"/>
  <c r="K43" i="4"/>
  <c r="Q245" i="4"/>
  <c r="E37" i="4"/>
  <c r="E2009" i="4"/>
  <c r="C30" i="4"/>
  <c r="G30" i="4" s="1"/>
  <c r="I30" i="4"/>
  <c r="K30" i="4"/>
  <c r="Q208" i="4"/>
  <c r="D30" i="4"/>
  <c r="C1988" i="4"/>
  <c r="K1988" i="4"/>
  <c r="L1988" i="4"/>
  <c r="M1988" i="4"/>
  <c r="N1988" i="4"/>
  <c r="O1988" i="4"/>
  <c r="P1988" i="4"/>
  <c r="Q200" i="4"/>
  <c r="I1988" i="4"/>
  <c r="D2125" i="4"/>
  <c r="I2125" i="4"/>
  <c r="K2125" i="4"/>
  <c r="L2125" i="4"/>
  <c r="M2125" i="4"/>
  <c r="N2125" i="4"/>
  <c r="O2125" i="4"/>
  <c r="P2125" i="4"/>
  <c r="Q195" i="4"/>
  <c r="F2125" i="4"/>
  <c r="E220" i="4"/>
  <c r="Q596" i="4"/>
  <c r="I220" i="4"/>
  <c r="K220" i="4"/>
  <c r="D220" i="4"/>
  <c r="F1581" i="4"/>
  <c r="F1645" i="4"/>
  <c r="L1645" i="4"/>
  <c r="O1645" i="4"/>
  <c r="P1645" i="4"/>
  <c r="I1645" i="4"/>
  <c r="K1645" i="4"/>
  <c r="M1645" i="4"/>
  <c r="N1645" i="4"/>
  <c r="Q553" i="4"/>
  <c r="C1843" i="4"/>
  <c r="G1843" i="4" s="1"/>
  <c r="I1843" i="4"/>
  <c r="K1843" i="4"/>
  <c r="M1843" i="4"/>
  <c r="N1843" i="4"/>
  <c r="O1843" i="4"/>
  <c r="L1843" i="4"/>
  <c r="Q545" i="4"/>
  <c r="P1843" i="4"/>
  <c r="F1892" i="4"/>
  <c r="G1804" i="4"/>
  <c r="N1804" i="4"/>
  <c r="O1804" i="4"/>
  <c r="P1804" i="4"/>
  <c r="Q520" i="4"/>
  <c r="I1804" i="4"/>
  <c r="K1804" i="4"/>
  <c r="M1804" i="4"/>
  <c r="L1804" i="4"/>
  <c r="E172" i="4"/>
  <c r="I172" i="4"/>
  <c r="K172" i="4"/>
  <c r="Q502" i="4"/>
  <c r="C172" i="4"/>
  <c r="G172" i="4" s="1"/>
  <c r="F1643" i="4"/>
  <c r="I165" i="4"/>
  <c r="K165" i="4"/>
  <c r="Q490" i="4"/>
  <c r="D165" i="4"/>
  <c r="K162" i="4"/>
  <c r="Q484" i="4"/>
  <c r="C162" i="4"/>
  <c r="G162" i="4" s="1"/>
  <c r="F1630" i="4"/>
  <c r="E380" i="4"/>
  <c r="F378" i="4"/>
  <c r="I378" i="4"/>
  <c r="K378" i="4"/>
  <c r="Q836" i="4"/>
  <c r="C378" i="4"/>
  <c r="G378" i="4" s="1"/>
  <c r="F368" i="4"/>
  <c r="F357" i="4"/>
  <c r="E1893" i="4"/>
  <c r="I1893" i="4"/>
  <c r="N1893" i="4"/>
  <c r="P1893" i="4"/>
  <c r="Q801" i="4"/>
  <c r="K1893" i="4"/>
  <c r="M1893" i="4"/>
  <c r="L1893" i="4"/>
  <c r="O1893" i="4"/>
  <c r="C337" i="4"/>
  <c r="G337" i="4" s="1"/>
  <c r="I337" i="4"/>
  <c r="K337" i="4"/>
  <c r="Q781" i="4"/>
  <c r="D328" i="4"/>
  <c r="Q767" i="4"/>
  <c r="I328" i="4"/>
  <c r="K328" i="4"/>
  <c r="C324" i="4"/>
  <c r="G324" i="4" s="1"/>
  <c r="Q759" i="4"/>
  <c r="I324" i="4"/>
  <c r="K324" i="4"/>
  <c r="D324" i="4"/>
  <c r="I314" i="4"/>
  <c r="K314" i="4"/>
  <c r="Q742" i="4"/>
  <c r="D314" i="4"/>
  <c r="E314" i="4"/>
  <c r="F1974" i="4"/>
  <c r="F1878" i="4"/>
  <c r="F296" i="4"/>
  <c r="C2162" i="4"/>
  <c r="G2162" i="4" s="1"/>
  <c r="P2162" i="4"/>
  <c r="Q700" i="4"/>
  <c r="L2162" i="4"/>
  <c r="M2162" i="4"/>
  <c r="N2162" i="4"/>
  <c r="I2162" i="4"/>
  <c r="K2162" i="4"/>
  <c r="O2162" i="4"/>
  <c r="D271" i="4"/>
  <c r="I259" i="4"/>
  <c r="K259" i="4"/>
  <c r="Q663" i="4"/>
  <c r="D259" i="4"/>
  <c r="Q648" i="4"/>
  <c r="I249" i="4"/>
  <c r="K249" i="4"/>
  <c r="C249" i="4"/>
  <c r="G249" i="4" s="1"/>
  <c r="D249" i="4"/>
  <c r="C2094" i="4"/>
  <c r="G2094" i="4" s="1"/>
  <c r="I2094" i="4"/>
  <c r="L2094" i="4"/>
  <c r="N2094" i="4"/>
  <c r="O2094" i="4"/>
  <c r="P2094" i="4"/>
  <c r="Q603" i="4"/>
  <c r="K2094" i="4"/>
  <c r="M2094" i="4"/>
  <c r="F993" i="4"/>
  <c r="E975" i="4"/>
  <c r="Q1562" i="4"/>
  <c r="I975" i="4"/>
  <c r="K975" i="4"/>
  <c r="C975" i="4"/>
  <c r="G975" i="4" s="1"/>
  <c r="D975" i="4"/>
  <c r="C966" i="4"/>
  <c r="G966" i="4" s="1"/>
  <c r="I966" i="4"/>
  <c r="K966" i="4"/>
  <c r="Q1552" i="4"/>
  <c r="E936" i="4"/>
  <c r="Q1519" i="4"/>
  <c r="I936" i="4"/>
  <c r="K936" i="4"/>
  <c r="D923" i="4"/>
  <c r="E834" i="4"/>
  <c r="Q1405" i="4"/>
  <c r="I834" i="4"/>
  <c r="K834" i="4"/>
  <c r="F834" i="4"/>
  <c r="C834" i="4"/>
  <c r="G834" i="4" s="1"/>
  <c r="I824" i="4"/>
  <c r="K824" i="4"/>
  <c r="Q1394" i="4"/>
  <c r="F824" i="4"/>
  <c r="E809" i="4"/>
  <c r="Q1361" i="4"/>
  <c r="I796" i="4"/>
  <c r="K796" i="4"/>
  <c r="D796" i="4"/>
  <c r="D773" i="4"/>
  <c r="I769" i="4"/>
  <c r="K769" i="4"/>
  <c r="Q1328" i="4"/>
  <c r="F762" i="4"/>
  <c r="K762" i="4"/>
  <c r="Q1320" i="4"/>
  <c r="I762" i="4"/>
  <c r="E762" i="4"/>
  <c r="D762" i="4"/>
  <c r="Q1303" i="4"/>
  <c r="I747" i="4"/>
  <c r="K747" i="4"/>
  <c r="C721" i="4"/>
  <c r="G721" i="4" s="1"/>
  <c r="Q1273" i="4"/>
  <c r="I721" i="4"/>
  <c r="K721" i="4"/>
  <c r="F1670" i="4"/>
  <c r="F708" i="4"/>
  <c r="F689" i="4"/>
  <c r="I675" i="4"/>
  <c r="K675" i="4"/>
  <c r="Q1221" i="4"/>
  <c r="D675" i="4"/>
  <c r="I665" i="4"/>
  <c r="K665" i="4"/>
  <c r="Q1208" i="4"/>
  <c r="Q1174" i="4"/>
  <c r="I639" i="4"/>
  <c r="K639" i="4"/>
  <c r="E639" i="4"/>
  <c r="F639" i="4"/>
  <c r="I555" i="4"/>
  <c r="K555" i="4"/>
  <c r="Q1078" i="4"/>
  <c r="E555" i="4"/>
  <c r="F555" i="4"/>
  <c r="I537" i="4"/>
  <c r="K537" i="4"/>
  <c r="Q1055" i="4"/>
  <c r="K2042" i="4"/>
  <c r="L2042" i="4"/>
  <c r="M2042" i="4"/>
  <c r="N2042" i="4"/>
  <c r="O2042" i="4"/>
  <c r="P2042" i="4"/>
  <c r="Q1047" i="4"/>
  <c r="I2042" i="4"/>
  <c r="F2042" i="4"/>
  <c r="D2042" i="4"/>
  <c r="E2042" i="4"/>
  <c r="E528" i="4"/>
  <c r="I528" i="4"/>
  <c r="K528" i="4"/>
  <c r="Q1040" i="4"/>
  <c r="C528" i="4"/>
  <c r="G528" i="4" s="1"/>
  <c r="F528" i="4"/>
  <c r="K1721" i="4"/>
  <c r="L1721" i="4"/>
  <c r="M1721" i="4"/>
  <c r="N1721" i="4"/>
  <c r="O1721" i="4"/>
  <c r="P1721" i="4"/>
  <c r="Q1032" i="4"/>
  <c r="I1721" i="4"/>
  <c r="E1721" i="4"/>
  <c r="D518" i="4"/>
  <c r="Q1026" i="4"/>
  <c r="I518" i="4"/>
  <c r="K518" i="4"/>
  <c r="C511" i="4"/>
  <c r="G511" i="4" s="1"/>
  <c r="I511" i="4"/>
  <c r="K511" i="4"/>
  <c r="Q1016" i="4"/>
  <c r="E511" i="4"/>
  <c r="F511" i="4"/>
  <c r="I471" i="4"/>
  <c r="K471" i="4"/>
  <c r="Q967" i="4"/>
  <c r="D471" i="4"/>
  <c r="E471" i="4"/>
  <c r="F471" i="4"/>
  <c r="C450" i="4"/>
  <c r="G450" i="4" s="1"/>
  <c r="K450" i="4"/>
  <c r="Q937" i="4"/>
  <c r="I450" i="4"/>
  <c r="F450" i="4"/>
  <c r="C445" i="4"/>
  <c r="G445" i="4" s="1"/>
  <c r="I445" i="4"/>
  <c r="K445" i="4"/>
  <c r="Q930" i="4"/>
  <c r="E1849" i="4"/>
  <c r="K1849" i="4"/>
  <c r="L1849" i="4"/>
  <c r="M1849" i="4"/>
  <c r="N1849" i="4"/>
  <c r="O1849" i="4"/>
  <c r="P1849" i="4"/>
  <c r="Q866" i="4"/>
  <c r="I1849" i="4"/>
  <c r="E1035" i="4"/>
  <c r="I1035" i="4"/>
  <c r="K1035" i="4"/>
  <c r="Q1626" i="4"/>
  <c r="D1035" i="4"/>
  <c r="C1035" i="4"/>
  <c r="G1035" i="4" s="1"/>
  <c r="E1534" i="4"/>
  <c r="Q2153" i="4"/>
  <c r="I1534" i="4"/>
  <c r="K1534" i="4"/>
  <c r="F1534" i="4"/>
  <c r="C1490" i="4"/>
  <c r="G1490" i="4" s="1"/>
  <c r="I1490" i="4"/>
  <c r="K1490" i="4"/>
  <c r="Q2107" i="4"/>
  <c r="D1470" i="4"/>
  <c r="Q2086" i="4"/>
  <c r="I1470" i="4"/>
  <c r="K1470" i="4"/>
  <c r="C1470" i="4"/>
  <c r="G1470" i="4" s="1"/>
  <c r="E1470" i="4"/>
  <c r="E1426" i="4"/>
  <c r="I1426" i="4"/>
  <c r="K1426" i="4"/>
  <c r="Q2041" i="4"/>
  <c r="C1426" i="4"/>
  <c r="G1426" i="4" s="1"/>
  <c r="F1426" i="4"/>
  <c r="E2123" i="4"/>
  <c r="I2123" i="4"/>
  <c r="K2123" i="4"/>
  <c r="L2123" i="4"/>
  <c r="N2123" i="4"/>
  <c r="O2123" i="4"/>
  <c r="M2123" i="4"/>
  <c r="P2123" i="4"/>
  <c r="Q83" i="4"/>
  <c r="F1799" i="4"/>
  <c r="I1799" i="4"/>
  <c r="K1799" i="4"/>
  <c r="L1799" i="4"/>
  <c r="M1799" i="4"/>
  <c r="O1799" i="4"/>
  <c r="P1799" i="4"/>
  <c r="N1799" i="4"/>
  <c r="Q15" i="4"/>
  <c r="C10" i="4"/>
  <c r="G10" i="4" s="1"/>
  <c r="Q91" i="4"/>
  <c r="I10" i="4"/>
  <c r="K10" i="4"/>
  <c r="C67" i="4"/>
  <c r="G67" i="4" s="1"/>
  <c r="I67" i="4"/>
  <c r="K67" i="4"/>
  <c r="Q302" i="4"/>
  <c r="C284" i="4"/>
  <c r="G284" i="4" s="1"/>
  <c r="I284" i="4"/>
  <c r="K284" i="4"/>
  <c r="Q697" i="4"/>
  <c r="D284" i="4"/>
  <c r="E284" i="4"/>
  <c r="I1007" i="4"/>
  <c r="K1007" i="4"/>
  <c r="Q1597" i="4"/>
  <c r="C1007" i="4"/>
  <c r="G1007" i="4" s="1"/>
  <c r="Q1160" i="4"/>
  <c r="I627" i="4"/>
  <c r="K627" i="4"/>
  <c r="K1585" i="4"/>
  <c r="L1585" i="4"/>
  <c r="I1585" i="4"/>
  <c r="M1585" i="4"/>
  <c r="P1585" i="4"/>
  <c r="Q358" i="4"/>
  <c r="O1585" i="4"/>
  <c r="N1585" i="4"/>
  <c r="F1585" i="4"/>
  <c r="C2057" i="4"/>
  <c r="G2057" i="4" s="1"/>
  <c r="I2057" i="4"/>
  <c r="K2057" i="4"/>
  <c r="L2057" i="4"/>
  <c r="M2057" i="4"/>
  <c r="N2057" i="4"/>
  <c r="O2057" i="4"/>
  <c r="P2057" i="4"/>
  <c r="Q106" i="4"/>
  <c r="C1565" i="4"/>
  <c r="G1565" i="4" s="1"/>
  <c r="I1565" i="4"/>
  <c r="K1565" i="4"/>
  <c r="L1565" i="4"/>
  <c r="N1565" i="4"/>
  <c r="O1565" i="4"/>
  <c r="M1565" i="4"/>
  <c r="P1565" i="4"/>
  <c r="Q19" i="4"/>
  <c r="E49" i="4"/>
  <c r="Q253" i="4"/>
  <c r="I49" i="4"/>
  <c r="K49" i="4"/>
  <c r="C49" i="4"/>
  <c r="G49" i="4" s="1"/>
  <c r="F269" i="4"/>
  <c r="Q677" i="4"/>
  <c r="I269" i="4"/>
  <c r="K269" i="4"/>
  <c r="E269" i="4"/>
  <c r="D877" i="4"/>
  <c r="I877" i="4"/>
  <c r="K877" i="4"/>
  <c r="Q1454" i="4"/>
  <c r="D750" i="4"/>
  <c r="I750" i="4"/>
  <c r="Q1306" i="4"/>
  <c r="K750" i="4"/>
  <c r="F750" i="4"/>
  <c r="C2011" i="4"/>
  <c r="G2011" i="4" s="1"/>
  <c r="P2011" i="4"/>
  <c r="Q134" i="4"/>
  <c r="K2011" i="4"/>
  <c r="I2011" i="4"/>
  <c r="L2011" i="4"/>
  <c r="M2011" i="4"/>
  <c r="N2011" i="4"/>
  <c r="O2011" i="4"/>
  <c r="M1651" i="4"/>
  <c r="N1651" i="4"/>
  <c r="O1651" i="4"/>
  <c r="P1651" i="4"/>
  <c r="Q471" i="4"/>
  <c r="I1651" i="4"/>
  <c r="K1651" i="4"/>
  <c r="L1651" i="4"/>
  <c r="I131" i="4"/>
  <c r="K131" i="4"/>
  <c r="Q435" i="4"/>
  <c r="F1817" i="4"/>
  <c r="N1817" i="4"/>
  <c r="O1817" i="4"/>
  <c r="P1817" i="4"/>
  <c r="Q159" i="4"/>
  <c r="I1817" i="4"/>
  <c r="K1817" i="4"/>
  <c r="L1817" i="4"/>
  <c r="M1817" i="4"/>
  <c r="D1787" i="4"/>
  <c r="G1855" i="4"/>
  <c r="I1855" i="4"/>
  <c r="K1855" i="4"/>
  <c r="L1855" i="4"/>
  <c r="M1855" i="4"/>
  <c r="N1855" i="4"/>
  <c r="O1855" i="4"/>
  <c r="P1855" i="4"/>
  <c r="Q164" i="4"/>
  <c r="E1641" i="4"/>
  <c r="D2028" i="4"/>
  <c r="M2028" i="4"/>
  <c r="N2028" i="4"/>
  <c r="O2028" i="4"/>
  <c r="P2028" i="4"/>
  <c r="Q142" i="4"/>
  <c r="I2028" i="4"/>
  <c r="K2028" i="4"/>
  <c r="L2028" i="4"/>
  <c r="E2111" i="4"/>
  <c r="I2111" i="4"/>
  <c r="K2111" i="4"/>
  <c r="M2111" i="4"/>
  <c r="N2111" i="4"/>
  <c r="L2111" i="4"/>
  <c r="O2111" i="4"/>
  <c r="P2111" i="4"/>
  <c r="Q124" i="4"/>
  <c r="G1725" i="4"/>
  <c r="I1725" i="4"/>
  <c r="K1725" i="4"/>
  <c r="L1725" i="4"/>
  <c r="M1725" i="4"/>
  <c r="N1725" i="4"/>
  <c r="O1725" i="4"/>
  <c r="P1725" i="4"/>
  <c r="Q87" i="4"/>
  <c r="E1778" i="4"/>
  <c r="I1778" i="4"/>
  <c r="K1778" i="4"/>
  <c r="L1778" i="4"/>
  <c r="M1778" i="4"/>
  <c r="N1778" i="4"/>
  <c r="O1778" i="4"/>
  <c r="P1778" i="4"/>
  <c r="Q172" i="4"/>
  <c r="F22" i="4"/>
  <c r="C18" i="4"/>
  <c r="G18" i="4" s="1"/>
  <c r="I18" i="4"/>
  <c r="K18" i="4"/>
  <c r="Q149" i="4"/>
  <c r="C1546" i="4"/>
  <c r="G1546" i="4" s="1"/>
  <c r="K1546" i="4"/>
  <c r="L1546" i="4"/>
  <c r="M1546" i="4"/>
  <c r="N1546" i="4"/>
  <c r="O1546" i="4"/>
  <c r="P1546" i="4"/>
  <c r="Q123" i="4"/>
  <c r="I1546" i="4"/>
  <c r="E1947" i="4"/>
  <c r="I1947" i="4"/>
  <c r="K1947" i="4"/>
  <c r="L1947" i="4"/>
  <c r="M1947" i="4"/>
  <c r="N1947" i="4"/>
  <c r="O1947" i="4"/>
  <c r="P1947" i="4"/>
  <c r="Q114" i="4"/>
  <c r="D1970" i="4"/>
  <c r="K1970" i="4"/>
  <c r="L1970" i="4"/>
  <c r="M1970" i="4"/>
  <c r="N1970" i="4"/>
  <c r="O1970" i="4"/>
  <c r="P1970" i="4"/>
  <c r="Q104" i="4"/>
  <c r="I1970" i="4"/>
  <c r="F1545" i="4"/>
  <c r="N1545" i="4"/>
  <c r="O1545" i="4"/>
  <c r="P1545" i="4"/>
  <c r="Q96" i="4"/>
  <c r="I1545" i="4"/>
  <c r="K1545" i="4"/>
  <c r="L1545" i="4"/>
  <c r="M1545" i="4"/>
  <c r="C9" i="4"/>
  <c r="G9" i="4" s="1"/>
  <c r="Q86" i="4"/>
  <c r="I9" i="4"/>
  <c r="K9" i="4"/>
  <c r="C1800" i="4"/>
  <c r="G1800" i="4" s="1"/>
  <c r="M1800" i="4"/>
  <c r="N1800" i="4"/>
  <c r="O1800" i="4"/>
  <c r="P1800" i="4"/>
  <c r="Q78" i="4"/>
  <c r="I1800" i="4"/>
  <c r="K1800" i="4"/>
  <c r="L1800" i="4"/>
  <c r="C2015" i="4"/>
  <c r="G2015" i="4" s="1"/>
  <c r="N2015" i="4"/>
  <c r="O2015" i="4"/>
  <c r="P2015" i="4"/>
  <c r="Q56" i="4"/>
  <c r="I2015" i="4"/>
  <c r="K2015" i="4"/>
  <c r="L2015" i="4"/>
  <c r="M2015" i="4"/>
  <c r="I1690" i="4"/>
  <c r="K1690" i="4"/>
  <c r="L1690" i="4"/>
  <c r="M1690" i="4"/>
  <c r="N1690" i="4"/>
  <c r="O1690" i="4"/>
  <c r="P1690" i="4"/>
  <c r="Q26" i="4"/>
  <c r="C2128" i="4"/>
  <c r="G2128" i="4" s="1"/>
  <c r="I2128" i="4"/>
  <c r="K2128" i="4"/>
  <c r="L2128" i="4"/>
  <c r="M2128" i="4"/>
  <c r="N2128" i="4"/>
  <c r="O2128" i="4"/>
  <c r="Q9" i="4"/>
  <c r="P2128" i="4"/>
  <c r="F150" i="4"/>
  <c r="E1614" i="4"/>
  <c r="M1614" i="4"/>
  <c r="N1614" i="4"/>
  <c r="O1614" i="4"/>
  <c r="P1614" i="4"/>
  <c r="Q460" i="4"/>
  <c r="I1614" i="4"/>
  <c r="K1614" i="4"/>
  <c r="L1614" i="4"/>
  <c r="E2131" i="4"/>
  <c r="E1831" i="4"/>
  <c r="I1831" i="4"/>
  <c r="K1831" i="4"/>
  <c r="L1831" i="4"/>
  <c r="P1831" i="4"/>
  <c r="Q444" i="4"/>
  <c r="M1831" i="4"/>
  <c r="N1831" i="4"/>
  <c r="O1831" i="4"/>
  <c r="F1727" i="4"/>
  <c r="E1752" i="4"/>
  <c r="Q428" i="4"/>
  <c r="I1752" i="4"/>
  <c r="K1752" i="4"/>
  <c r="O1752" i="4"/>
  <c r="P1752" i="4"/>
  <c r="L1752" i="4"/>
  <c r="M1752" i="4"/>
  <c r="N1752" i="4"/>
  <c r="K126" i="4"/>
  <c r="I126" i="4"/>
  <c r="Q421" i="4"/>
  <c r="F1708" i="4"/>
  <c r="L1708" i="4"/>
  <c r="M1708" i="4"/>
  <c r="N1708" i="4"/>
  <c r="P1708" i="4"/>
  <c r="Q417" i="4"/>
  <c r="I1708" i="4"/>
  <c r="K1708" i="4"/>
  <c r="O1708" i="4"/>
  <c r="E2016" i="4"/>
  <c r="O2016" i="4"/>
  <c r="P2016" i="4"/>
  <c r="Q396" i="4"/>
  <c r="I2016" i="4"/>
  <c r="K2016" i="4"/>
  <c r="L2016" i="4"/>
  <c r="M2016" i="4"/>
  <c r="N2016" i="4"/>
  <c r="I110" i="4"/>
  <c r="K110" i="4"/>
  <c r="Q389" i="4"/>
  <c r="I1889" i="4"/>
  <c r="K1889" i="4"/>
  <c r="L1889" i="4"/>
  <c r="M1889" i="4"/>
  <c r="Q379" i="4"/>
  <c r="O1889" i="4"/>
  <c r="P1889" i="4"/>
  <c r="N1889" i="4"/>
  <c r="F1810" i="4"/>
  <c r="C1635" i="4"/>
  <c r="G1635" i="4" s="1"/>
  <c r="I1635" i="4"/>
  <c r="K1635" i="4"/>
  <c r="L1635" i="4"/>
  <c r="M1635" i="4"/>
  <c r="N1635" i="4"/>
  <c r="O1635" i="4"/>
  <c r="P1635" i="4"/>
  <c r="Q360" i="4"/>
  <c r="I94" i="4"/>
  <c r="Q356" i="4"/>
  <c r="K94" i="4"/>
  <c r="Q350" i="4"/>
  <c r="F87" i="4"/>
  <c r="I87" i="4"/>
  <c r="K87" i="4"/>
  <c r="Q338" i="4"/>
  <c r="F1763" i="4"/>
  <c r="I1763" i="4"/>
  <c r="K1763" i="4"/>
  <c r="L1763" i="4"/>
  <c r="M1763" i="4"/>
  <c r="N1763" i="4"/>
  <c r="O1763" i="4"/>
  <c r="P1763" i="4"/>
  <c r="Q306" i="4"/>
  <c r="F2097" i="4"/>
  <c r="E1913" i="4"/>
  <c r="P1913" i="4"/>
  <c r="Q287" i="4"/>
  <c r="I1913" i="4"/>
  <c r="K1913" i="4"/>
  <c r="L1913" i="4"/>
  <c r="M1913" i="4"/>
  <c r="N1913" i="4"/>
  <c r="O1913" i="4"/>
  <c r="D1913" i="4"/>
  <c r="D1692" i="4"/>
  <c r="I1692" i="4"/>
  <c r="K1692" i="4"/>
  <c r="L1692" i="4"/>
  <c r="M1692" i="4"/>
  <c r="N1692" i="4"/>
  <c r="O1692" i="4"/>
  <c r="P1692" i="4"/>
  <c r="Q275" i="4"/>
  <c r="F1692" i="4"/>
  <c r="F1819" i="4"/>
  <c r="I1819" i="4"/>
  <c r="K1819" i="4"/>
  <c r="L1819" i="4"/>
  <c r="M1819" i="4"/>
  <c r="N1819" i="4"/>
  <c r="O1819" i="4"/>
  <c r="P1819" i="4"/>
  <c r="Q250" i="4"/>
  <c r="D1699" i="4"/>
  <c r="I1699" i="4"/>
  <c r="K1699" i="4"/>
  <c r="L1699" i="4"/>
  <c r="M1699" i="4"/>
  <c r="N1699" i="4"/>
  <c r="O1699" i="4"/>
  <c r="P1699" i="4"/>
  <c r="Q220" i="4"/>
  <c r="F1699" i="4"/>
  <c r="E2112" i="4"/>
  <c r="I2112" i="4"/>
  <c r="K2112" i="4"/>
  <c r="L2112" i="4"/>
  <c r="M2112" i="4"/>
  <c r="N2112" i="4"/>
  <c r="O2112" i="4"/>
  <c r="P2112" i="4"/>
  <c r="Q189" i="4"/>
  <c r="K212" i="4"/>
  <c r="Q578" i="4"/>
  <c r="I212" i="4"/>
  <c r="I209" i="4"/>
  <c r="K209" i="4"/>
  <c r="Q571" i="4"/>
  <c r="D209" i="4"/>
  <c r="E1620" i="4"/>
  <c r="M1620" i="4"/>
  <c r="P1620" i="4"/>
  <c r="Q566" i="4"/>
  <c r="O1620" i="4"/>
  <c r="I1620" i="4"/>
  <c r="K1620" i="4"/>
  <c r="L1620" i="4"/>
  <c r="N1620" i="4"/>
  <c r="E185" i="4"/>
  <c r="K185" i="4"/>
  <c r="I185" i="4"/>
  <c r="Q533" i="4"/>
  <c r="C185" i="4"/>
  <c r="G185" i="4" s="1"/>
  <c r="F185" i="4"/>
  <c r="C177" i="4"/>
  <c r="G177" i="4" s="1"/>
  <c r="I177" i="4"/>
  <c r="Q513" i="4"/>
  <c r="K177" i="4"/>
  <c r="C377" i="4"/>
  <c r="G377" i="4" s="1"/>
  <c r="I377" i="4"/>
  <c r="K377" i="4"/>
  <c r="Q835" i="4"/>
  <c r="G1832" i="4"/>
  <c r="O1832" i="4"/>
  <c r="P1832" i="4"/>
  <c r="Q826" i="4"/>
  <c r="I1832" i="4"/>
  <c r="K1832" i="4"/>
  <c r="L1832" i="4"/>
  <c r="M1832" i="4"/>
  <c r="N1832" i="4"/>
  <c r="C361" i="4"/>
  <c r="G361" i="4" s="1"/>
  <c r="I361" i="4"/>
  <c r="K361" i="4"/>
  <c r="Q812" i="4"/>
  <c r="M1783" i="4"/>
  <c r="N1783" i="4"/>
  <c r="O1783" i="4"/>
  <c r="P1783" i="4"/>
  <c r="Q789" i="4"/>
  <c r="I1783" i="4"/>
  <c r="K1783" i="4"/>
  <c r="L1783" i="4"/>
  <c r="E1783" i="4"/>
  <c r="C1782" i="4"/>
  <c r="G1782" i="4" s="1"/>
  <c r="K1782" i="4"/>
  <c r="L1782" i="4"/>
  <c r="M1782" i="4"/>
  <c r="N1782" i="4"/>
  <c r="P1782" i="4"/>
  <c r="O1782" i="4"/>
  <c r="Q780" i="4"/>
  <c r="I1782" i="4"/>
  <c r="F1782" i="4"/>
  <c r="M2147" i="4"/>
  <c r="N2147" i="4"/>
  <c r="O2147" i="4"/>
  <c r="P2147" i="4"/>
  <c r="Q774" i="4"/>
  <c r="I2147" i="4"/>
  <c r="K2147" i="4"/>
  <c r="L2147" i="4"/>
  <c r="C2147" i="4"/>
  <c r="G2147" i="4" s="1"/>
  <c r="D2147" i="4"/>
  <c r="C1743" i="4"/>
  <c r="G1743" i="4" s="1"/>
  <c r="I1743" i="4"/>
  <c r="K1743" i="4"/>
  <c r="L1743" i="4"/>
  <c r="M1743" i="4"/>
  <c r="N1743" i="4"/>
  <c r="O1743" i="4"/>
  <c r="P1743" i="4"/>
  <c r="Q766" i="4"/>
  <c r="F1743" i="4"/>
  <c r="E322" i="4"/>
  <c r="Q754" i="4"/>
  <c r="I322" i="4"/>
  <c r="K322" i="4"/>
  <c r="E1982" i="4"/>
  <c r="C277" i="4"/>
  <c r="G277" i="4" s="1"/>
  <c r="Q686" i="4"/>
  <c r="I277" i="4"/>
  <c r="K277" i="4"/>
  <c r="C253" i="4"/>
  <c r="G253" i="4" s="1"/>
  <c r="I253" i="4"/>
  <c r="K253" i="4"/>
  <c r="Q654" i="4"/>
  <c r="C1622" i="4"/>
  <c r="G1622" i="4" s="1"/>
  <c r="I1622" i="4"/>
  <c r="K1622" i="4"/>
  <c r="L1622" i="4"/>
  <c r="M1622" i="4"/>
  <c r="O1622" i="4"/>
  <c r="Q640" i="4"/>
  <c r="N1622" i="4"/>
  <c r="P1622" i="4"/>
  <c r="C1937" i="4"/>
  <c r="G1937" i="4" s="1"/>
  <c r="M1937" i="4"/>
  <c r="N1937" i="4"/>
  <c r="O1937" i="4"/>
  <c r="P1937" i="4"/>
  <c r="Q633" i="4"/>
  <c r="I1937" i="4"/>
  <c r="K1937" i="4"/>
  <c r="L1937" i="4"/>
  <c r="Q1615" i="4"/>
  <c r="K1024" i="4"/>
  <c r="I1024" i="4"/>
  <c r="C1024" i="4"/>
  <c r="G1024" i="4" s="1"/>
  <c r="C1014" i="4"/>
  <c r="G1014" i="4" s="1"/>
  <c r="I1014" i="4"/>
  <c r="K1014" i="4"/>
  <c r="Q1605" i="4"/>
  <c r="D1014" i="4"/>
  <c r="F1003" i="4"/>
  <c r="I1003" i="4"/>
  <c r="K1003" i="4"/>
  <c r="Q1593" i="4"/>
  <c r="D1003" i="4"/>
  <c r="E1003" i="4"/>
  <c r="E998" i="4"/>
  <c r="I998" i="4"/>
  <c r="K998" i="4"/>
  <c r="Q1588" i="4"/>
  <c r="C971" i="4"/>
  <c r="G971" i="4" s="1"/>
  <c r="I971" i="4"/>
  <c r="K971" i="4"/>
  <c r="Q1557" i="4"/>
  <c r="E965" i="4"/>
  <c r="Q1551" i="4"/>
  <c r="I965" i="4"/>
  <c r="K965" i="4"/>
  <c r="C965" i="4"/>
  <c r="G965" i="4" s="1"/>
  <c r="F958" i="4"/>
  <c r="I958" i="4"/>
  <c r="K958" i="4"/>
  <c r="Q1543" i="4"/>
  <c r="C958" i="4"/>
  <c r="G958" i="4" s="1"/>
  <c r="F954" i="4"/>
  <c r="Q1538" i="4"/>
  <c r="I954" i="4"/>
  <c r="K954" i="4"/>
  <c r="D954" i="4"/>
  <c r="I942" i="4"/>
  <c r="K942" i="4"/>
  <c r="Q1526" i="4"/>
  <c r="E942" i="4"/>
  <c r="F942" i="4"/>
  <c r="C919" i="4"/>
  <c r="G919" i="4" s="1"/>
  <c r="Q1500" i="4"/>
  <c r="I919" i="4"/>
  <c r="K919" i="4"/>
  <c r="C913" i="4"/>
  <c r="G913" i="4" s="1"/>
  <c r="I913" i="4"/>
  <c r="K913" i="4"/>
  <c r="Q1493" i="4"/>
  <c r="F913" i="4"/>
  <c r="C1747" i="4"/>
  <c r="G1747" i="4" s="1"/>
  <c r="L1747" i="4"/>
  <c r="M1747" i="4"/>
  <c r="N1747" i="4"/>
  <c r="O1747" i="4"/>
  <c r="P1747" i="4"/>
  <c r="Q1487" i="4"/>
  <c r="K1747" i="4"/>
  <c r="I1747" i="4"/>
  <c r="D903" i="4"/>
  <c r="I903" i="4"/>
  <c r="K903" i="4"/>
  <c r="Q1480" i="4"/>
  <c r="C903" i="4"/>
  <c r="G903" i="4" s="1"/>
  <c r="Q1428" i="4"/>
  <c r="I852" i="4"/>
  <c r="K852" i="4"/>
  <c r="E852" i="4"/>
  <c r="F852" i="4"/>
  <c r="I795" i="4"/>
  <c r="K795" i="4"/>
  <c r="Q1360" i="4"/>
  <c r="I789" i="4"/>
  <c r="K789" i="4"/>
  <c r="Q1353" i="4"/>
  <c r="C761" i="4"/>
  <c r="G761" i="4" s="1"/>
  <c r="I761" i="4"/>
  <c r="K761" i="4"/>
  <c r="Q1319" i="4"/>
  <c r="C754" i="4"/>
  <c r="G754" i="4" s="1"/>
  <c r="I754" i="4"/>
  <c r="K754" i="4"/>
  <c r="Q1310" i="4"/>
  <c r="Q1241" i="4"/>
  <c r="I695" i="4"/>
  <c r="K695" i="4"/>
  <c r="D695" i="4"/>
  <c r="F695" i="4"/>
  <c r="D624" i="4"/>
  <c r="I624" i="4"/>
  <c r="K624" i="4"/>
  <c r="Q1157" i="4"/>
  <c r="F624" i="4"/>
  <c r="E1814" i="4"/>
  <c r="Q1135" i="4"/>
  <c r="P1814" i="4"/>
  <c r="K1814" i="4"/>
  <c r="L1814" i="4"/>
  <c r="I1814" i="4"/>
  <c r="M1814" i="4"/>
  <c r="N1814" i="4"/>
  <c r="O1814" i="4"/>
  <c r="C1814" i="4"/>
  <c r="G1814" i="4" s="1"/>
  <c r="E590" i="4"/>
  <c r="I590" i="4"/>
  <c r="K590" i="4"/>
  <c r="Q1120" i="4"/>
  <c r="I582" i="4"/>
  <c r="Q1112" i="4"/>
  <c r="K582" i="4"/>
  <c r="F582" i="4"/>
  <c r="C582" i="4"/>
  <c r="G582" i="4" s="1"/>
  <c r="I1759" i="4"/>
  <c r="K1759" i="4"/>
  <c r="M1759" i="4"/>
  <c r="L1759" i="4"/>
  <c r="N1759" i="4"/>
  <c r="O1759" i="4"/>
  <c r="P1759" i="4"/>
  <c r="Q1093" i="4"/>
  <c r="E1759" i="4"/>
  <c r="F1759" i="4"/>
  <c r="C2052" i="4"/>
  <c r="G2052" i="4" s="1"/>
  <c r="I2052" i="4"/>
  <c r="K2052" i="4"/>
  <c r="L2052" i="4"/>
  <c r="M2052" i="4"/>
  <c r="N2052" i="4"/>
  <c r="O2052" i="4"/>
  <c r="P2052" i="4"/>
  <c r="Q1010" i="4"/>
  <c r="Q929" i="4"/>
  <c r="I444" i="4"/>
  <c r="K444" i="4"/>
  <c r="D412" i="4"/>
  <c r="Q886" i="4"/>
  <c r="I412" i="4"/>
  <c r="K412" i="4"/>
  <c r="C412" i="4"/>
  <c r="G412" i="4" s="1"/>
  <c r="N2010" i="4"/>
  <c r="O2010" i="4"/>
  <c r="P2010" i="4"/>
  <c r="Q278" i="4"/>
  <c r="I2010" i="4"/>
  <c r="K2010" i="4"/>
  <c r="L2010" i="4"/>
  <c r="M2010" i="4"/>
  <c r="F306" i="4"/>
  <c r="K306" i="4"/>
  <c r="Q725" i="4"/>
  <c r="I306" i="4"/>
  <c r="C306" i="4"/>
  <c r="G306" i="4" s="1"/>
  <c r="C885" i="4"/>
  <c r="G885" i="4" s="1"/>
  <c r="Q1462" i="4"/>
  <c r="I885" i="4"/>
  <c r="K885" i="4"/>
  <c r="Q1109" i="4"/>
  <c r="K579" i="4"/>
  <c r="I579" i="4"/>
  <c r="E579" i="4"/>
  <c r="C579" i="4"/>
  <c r="G579" i="4" s="1"/>
  <c r="D579" i="4"/>
  <c r="C13" i="4"/>
  <c r="G13" i="4" s="1"/>
  <c r="I13" i="4"/>
  <c r="K13" i="4"/>
  <c r="Q118" i="4"/>
  <c r="C2119" i="4"/>
  <c r="G2119" i="4" s="1"/>
  <c r="I2119" i="4"/>
  <c r="K2119" i="4"/>
  <c r="L2119" i="4"/>
  <c r="N2119" i="4"/>
  <c r="O2119" i="4"/>
  <c r="M2119" i="4"/>
  <c r="P2119" i="4"/>
  <c r="Q21" i="4"/>
  <c r="C1697" i="4"/>
  <c r="G1697" i="4" s="1"/>
  <c r="L1697" i="4"/>
  <c r="M1697" i="4"/>
  <c r="N1697" i="4"/>
  <c r="O1697" i="4"/>
  <c r="P1697" i="4"/>
  <c r="Q181" i="4"/>
  <c r="I1697" i="4"/>
  <c r="K1697" i="4"/>
  <c r="C1667" i="4"/>
  <c r="G1667" i="4" s="1"/>
  <c r="I1667" i="4"/>
  <c r="K1667" i="4"/>
  <c r="L1667" i="4"/>
  <c r="M1667" i="4"/>
  <c r="N1667" i="4"/>
  <c r="P1667" i="4"/>
  <c r="Q97" i="4"/>
  <c r="O1667" i="4"/>
  <c r="D2037" i="4"/>
  <c r="I2037" i="4"/>
  <c r="K2037" i="4"/>
  <c r="L2037" i="4"/>
  <c r="M2037" i="4"/>
  <c r="N2037" i="4"/>
  <c r="O2037" i="4"/>
  <c r="P2037" i="4"/>
  <c r="Q320" i="4"/>
  <c r="C387" i="4"/>
  <c r="G387" i="4" s="1"/>
  <c r="I387" i="4"/>
  <c r="K387" i="4"/>
  <c r="Q851" i="4"/>
  <c r="Q790" i="4"/>
  <c r="I345" i="4"/>
  <c r="K345" i="4"/>
  <c r="D345" i="4"/>
  <c r="C298" i="4"/>
  <c r="G298" i="4" s="1"/>
  <c r="I298" i="4"/>
  <c r="K298" i="4"/>
  <c r="Q714" i="4"/>
  <c r="F298" i="4"/>
  <c r="C250" i="4"/>
  <c r="G250" i="4" s="1"/>
  <c r="I250" i="4"/>
  <c r="K250" i="4"/>
  <c r="Q649" i="4"/>
  <c r="D250" i="4"/>
  <c r="F250" i="4"/>
  <c r="C860" i="4"/>
  <c r="G860" i="4" s="1"/>
  <c r="I860" i="4"/>
  <c r="K860" i="4"/>
  <c r="Q1436" i="4"/>
  <c r="D860" i="4"/>
  <c r="D2046" i="4"/>
  <c r="I2046" i="4"/>
  <c r="K2046" i="4"/>
  <c r="O2046" i="4"/>
  <c r="P2046" i="4"/>
  <c r="L2046" i="4"/>
  <c r="M2046" i="4"/>
  <c r="N2046" i="4"/>
  <c r="Q141" i="4"/>
  <c r="D2064" i="4"/>
  <c r="I2064" i="4"/>
  <c r="L2064" i="4"/>
  <c r="M2064" i="4"/>
  <c r="K2064" i="4"/>
  <c r="N2064" i="4"/>
  <c r="O2064" i="4"/>
  <c r="P2064" i="4"/>
  <c r="Q68" i="4"/>
  <c r="Q411" i="4"/>
  <c r="I121" i="4"/>
  <c r="K121" i="4"/>
  <c r="C1540" i="4"/>
  <c r="G1540" i="4" s="1"/>
  <c r="M1540" i="4"/>
  <c r="N1540" i="4"/>
  <c r="O1540" i="4"/>
  <c r="Q378" i="4"/>
  <c r="I1540" i="4"/>
  <c r="K1540" i="4"/>
  <c r="L1540" i="4"/>
  <c r="P1540" i="4"/>
  <c r="I76" i="4"/>
  <c r="K76" i="4"/>
  <c r="Q318" i="4"/>
  <c r="C57" i="4"/>
  <c r="G57" i="4" s="1"/>
  <c r="I57" i="4"/>
  <c r="K57" i="4"/>
  <c r="Q279" i="4"/>
  <c r="D57" i="4"/>
  <c r="K2096" i="4"/>
  <c r="L2096" i="4"/>
  <c r="M2096" i="4"/>
  <c r="N2096" i="4"/>
  <c r="O2096" i="4"/>
  <c r="P2096" i="4"/>
  <c r="Q219" i="4"/>
  <c r="I2096" i="4"/>
  <c r="C2009" i="4"/>
  <c r="G2009" i="4" s="1"/>
  <c r="O2009" i="4"/>
  <c r="P2009" i="4"/>
  <c r="Q213" i="4"/>
  <c r="M2009" i="4"/>
  <c r="N2009" i="4"/>
  <c r="I2009" i="4"/>
  <c r="L2009" i="4"/>
  <c r="K2009" i="4"/>
  <c r="D1859" i="4"/>
  <c r="O1859" i="4"/>
  <c r="P1859" i="4"/>
  <c r="Q188" i="4"/>
  <c r="I1859" i="4"/>
  <c r="K1859" i="4"/>
  <c r="L1859" i="4"/>
  <c r="M1859" i="4"/>
  <c r="N1859" i="4"/>
  <c r="C1859" i="4"/>
  <c r="G1859" i="4" s="1"/>
  <c r="D1980" i="4"/>
  <c r="I1980" i="4"/>
  <c r="K1980" i="4"/>
  <c r="L1980" i="4"/>
  <c r="M1980" i="4"/>
  <c r="N1980" i="4"/>
  <c r="O1980" i="4"/>
  <c r="Q595" i="4"/>
  <c r="P1980" i="4"/>
  <c r="I211" i="4"/>
  <c r="K211" i="4"/>
  <c r="Q577" i="4"/>
  <c r="C1581" i="4"/>
  <c r="G1581" i="4" s="1"/>
  <c r="K1581" i="4"/>
  <c r="N1581" i="4"/>
  <c r="O1581" i="4"/>
  <c r="P1581" i="4"/>
  <c r="Q557" i="4"/>
  <c r="I1581" i="4"/>
  <c r="L1581" i="4"/>
  <c r="M1581" i="4"/>
  <c r="E1581" i="4"/>
  <c r="G197" i="4"/>
  <c r="I197" i="4"/>
  <c r="Q552" i="4"/>
  <c r="K197" i="4"/>
  <c r="E197" i="4"/>
  <c r="C193" i="4"/>
  <c r="G193" i="4" s="1"/>
  <c r="Q543" i="4"/>
  <c r="K193" i="4"/>
  <c r="I193" i="4"/>
  <c r="C1643" i="4"/>
  <c r="G1643" i="4" s="1"/>
  <c r="M1643" i="4"/>
  <c r="P1643" i="4"/>
  <c r="Q494" i="4"/>
  <c r="L1643" i="4"/>
  <c r="N1643" i="4"/>
  <c r="O1643" i="4"/>
  <c r="I1643" i="4"/>
  <c r="K1643" i="4"/>
  <c r="F164" i="4"/>
  <c r="I164" i="4"/>
  <c r="K164" i="4"/>
  <c r="Q489" i="4"/>
  <c r="D164" i="4"/>
  <c r="D161" i="4"/>
  <c r="Q483" i="4"/>
  <c r="I161" i="4"/>
  <c r="K161" i="4"/>
  <c r="E386" i="4"/>
  <c r="K386" i="4"/>
  <c r="I386" i="4"/>
  <c r="Q849" i="4"/>
  <c r="C386" i="4"/>
  <c r="G386" i="4" s="1"/>
  <c r="E376" i="4"/>
  <c r="K376" i="4"/>
  <c r="I376" i="4"/>
  <c r="Q834" i="4"/>
  <c r="C2144" i="4"/>
  <c r="G2144" i="4" s="1"/>
  <c r="I2144" i="4"/>
  <c r="K2144" i="4"/>
  <c r="L2144" i="4"/>
  <c r="M2144" i="4"/>
  <c r="N2144" i="4"/>
  <c r="O2144" i="4"/>
  <c r="Q779" i="4"/>
  <c r="P2144" i="4"/>
  <c r="E2144" i="4"/>
  <c r="C1767" i="4"/>
  <c r="G1767" i="4" s="1"/>
  <c r="L1767" i="4"/>
  <c r="M1767" i="4"/>
  <c r="N1767" i="4"/>
  <c r="O1767" i="4"/>
  <c r="P1767" i="4"/>
  <c r="Q765" i="4"/>
  <c r="I1767" i="4"/>
  <c r="K1767" i="4"/>
  <c r="C1974" i="4"/>
  <c r="G1974" i="4" s="1"/>
  <c r="O1974" i="4"/>
  <c r="P1974" i="4"/>
  <c r="Q732" i="4"/>
  <c r="K1974" i="4"/>
  <c r="L1974" i="4"/>
  <c r="M1974" i="4"/>
  <c r="I1974" i="4"/>
  <c r="N1974" i="4"/>
  <c r="I1878" i="4"/>
  <c r="K1878" i="4"/>
  <c r="L1878" i="4"/>
  <c r="N1878" i="4"/>
  <c r="O1878" i="4"/>
  <c r="P1878" i="4"/>
  <c r="M1878" i="4"/>
  <c r="Q727" i="4"/>
  <c r="C1878" i="4"/>
  <c r="G1878" i="4" s="1"/>
  <c r="E1878" i="4"/>
  <c r="C301" i="4"/>
  <c r="G301" i="4" s="1"/>
  <c r="Q719" i="4"/>
  <c r="K301" i="4"/>
  <c r="I301" i="4"/>
  <c r="F301" i="4"/>
  <c r="C296" i="4"/>
  <c r="G296" i="4" s="1"/>
  <c r="I296" i="4"/>
  <c r="K296" i="4"/>
  <c r="Q712" i="4"/>
  <c r="E296" i="4"/>
  <c r="I271" i="4"/>
  <c r="K271" i="4"/>
  <c r="Q680" i="4"/>
  <c r="E271" i="4"/>
  <c r="F258" i="4"/>
  <c r="I258" i="4"/>
  <c r="Q662" i="4"/>
  <c r="K258" i="4"/>
  <c r="C258" i="4"/>
  <c r="G258" i="4" s="1"/>
  <c r="E258" i="4"/>
  <c r="C244" i="4"/>
  <c r="G244" i="4" s="1"/>
  <c r="K244" i="4"/>
  <c r="I244" i="4"/>
  <c r="Q639" i="4"/>
  <c r="D239" i="4"/>
  <c r="K239" i="4"/>
  <c r="Q627" i="4"/>
  <c r="I239" i="4"/>
  <c r="D1002" i="4"/>
  <c r="I1002" i="4"/>
  <c r="K1002" i="4"/>
  <c r="Q1592" i="4"/>
  <c r="F923" i="4"/>
  <c r="Q1506" i="4"/>
  <c r="I923" i="4"/>
  <c r="K923" i="4"/>
  <c r="E923" i="4"/>
  <c r="Q1479" i="4"/>
  <c r="I902" i="4"/>
  <c r="K902" i="4"/>
  <c r="E902" i="4"/>
  <c r="F902" i="4"/>
  <c r="D889" i="4"/>
  <c r="Q1466" i="4"/>
  <c r="I889" i="4"/>
  <c r="K889" i="4"/>
  <c r="E889" i="4"/>
  <c r="F889" i="4"/>
  <c r="D809" i="4"/>
  <c r="Q1378" i="4"/>
  <c r="K809" i="4"/>
  <c r="I809" i="4"/>
  <c r="C784" i="4"/>
  <c r="G784" i="4" s="1"/>
  <c r="I784" i="4"/>
  <c r="K784" i="4"/>
  <c r="Q1345" i="4"/>
  <c r="E784" i="4"/>
  <c r="F784" i="4"/>
  <c r="I773" i="4"/>
  <c r="K773" i="4"/>
  <c r="Q1332" i="4"/>
  <c r="E773" i="4"/>
  <c r="F773" i="4"/>
  <c r="C760" i="4"/>
  <c r="G760" i="4" s="1"/>
  <c r="Q1318" i="4"/>
  <c r="I760" i="4"/>
  <c r="K760" i="4"/>
  <c r="D746" i="4"/>
  <c r="I746" i="4"/>
  <c r="K746" i="4"/>
  <c r="Q1302" i="4"/>
  <c r="C746" i="4"/>
  <c r="G746" i="4" s="1"/>
  <c r="E746" i="4"/>
  <c r="D1670" i="4"/>
  <c r="I1670" i="4"/>
  <c r="K1670" i="4"/>
  <c r="L1670" i="4"/>
  <c r="M1670" i="4"/>
  <c r="N1670" i="4"/>
  <c r="Q1266" i="4"/>
  <c r="O1670" i="4"/>
  <c r="P1670" i="4"/>
  <c r="C1670" i="4"/>
  <c r="G1670" i="4" s="1"/>
  <c r="C708" i="4"/>
  <c r="G708" i="4" s="1"/>
  <c r="I708" i="4"/>
  <c r="K708" i="4"/>
  <c r="Q1255" i="4"/>
  <c r="C694" i="4"/>
  <c r="G694" i="4" s="1"/>
  <c r="I694" i="4"/>
  <c r="K694" i="4"/>
  <c r="Q1240" i="4"/>
  <c r="E689" i="4"/>
  <c r="I689" i="4"/>
  <c r="K689" i="4"/>
  <c r="Q1235" i="4"/>
  <c r="C689" i="4"/>
  <c r="G689" i="4" s="1"/>
  <c r="I664" i="4"/>
  <c r="K664" i="4"/>
  <c r="Q1207" i="4"/>
  <c r="F664" i="4"/>
  <c r="D653" i="4"/>
  <c r="I653" i="4"/>
  <c r="K653" i="4"/>
  <c r="Q1192" i="4"/>
  <c r="F1955" i="4"/>
  <c r="I1955" i="4"/>
  <c r="K1955" i="4"/>
  <c r="M1955" i="4"/>
  <c r="N1955" i="4"/>
  <c r="O1955" i="4"/>
  <c r="L1955" i="4"/>
  <c r="P1955" i="4"/>
  <c r="Q1179" i="4"/>
  <c r="Q1164" i="4"/>
  <c r="I630" i="4"/>
  <c r="K630" i="4"/>
  <c r="E589" i="4"/>
  <c r="I589" i="4"/>
  <c r="K589" i="4"/>
  <c r="Q1119" i="4"/>
  <c r="D589" i="4"/>
  <c r="F589" i="4"/>
  <c r="C575" i="4"/>
  <c r="G575" i="4" s="1"/>
  <c r="Q1105" i="4"/>
  <c r="K575" i="4"/>
  <c r="I575" i="4"/>
  <c r="M1928" i="4"/>
  <c r="N1928" i="4"/>
  <c r="O1928" i="4"/>
  <c r="P1928" i="4"/>
  <c r="Q1077" i="4"/>
  <c r="I1928" i="4"/>
  <c r="K1928" i="4"/>
  <c r="L1928" i="4"/>
  <c r="E1928" i="4"/>
  <c r="C1928" i="4"/>
  <c r="G1928" i="4" s="1"/>
  <c r="F1928" i="4"/>
  <c r="C2083" i="4"/>
  <c r="G2083" i="4" s="1"/>
  <c r="I2083" i="4"/>
  <c r="K2083" i="4"/>
  <c r="L2083" i="4"/>
  <c r="M2083" i="4"/>
  <c r="N2083" i="4"/>
  <c r="O2083" i="4"/>
  <c r="P2083" i="4"/>
  <c r="Q1066" i="4"/>
  <c r="D2083" i="4"/>
  <c r="F2083" i="4"/>
  <c r="I531" i="4"/>
  <c r="K531" i="4"/>
  <c r="Q1046" i="4"/>
  <c r="D531" i="4"/>
  <c r="E531" i="4"/>
  <c r="G531" i="4"/>
  <c r="Q1039" i="4"/>
  <c r="I527" i="4"/>
  <c r="K527" i="4"/>
  <c r="I521" i="4"/>
  <c r="K521" i="4"/>
  <c r="Q1031" i="4"/>
  <c r="E521" i="4"/>
  <c r="D521" i="4"/>
  <c r="F521" i="4"/>
  <c r="E516" i="4"/>
  <c r="Q1024" i="4"/>
  <c r="I516" i="4"/>
  <c r="K516" i="4"/>
  <c r="F516" i="4"/>
  <c r="C516" i="4"/>
  <c r="G516" i="4" s="1"/>
  <c r="D516" i="4"/>
  <c r="Q994" i="4"/>
  <c r="I493" i="4"/>
  <c r="K493" i="4"/>
  <c r="C1757" i="4"/>
  <c r="G1757" i="4" s="1"/>
  <c r="I1757" i="4"/>
  <c r="K1757" i="4"/>
  <c r="L1757" i="4"/>
  <c r="M1757" i="4"/>
  <c r="N1757" i="4"/>
  <c r="O1757" i="4"/>
  <c r="P1757" i="4"/>
  <c r="Q936" i="4"/>
  <c r="E1757" i="4"/>
  <c r="F1757" i="4"/>
  <c r="I1533" i="4"/>
  <c r="K1533" i="4"/>
  <c r="Q2152" i="4"/>
  <c r="C1533" i="4"/>
  <c r="G1533" i="4" s="1"/>
  <c r="E1533" i="4"/>
  <c r="F1533" i="4"/>
  <c r="Q2131" i="4"/>
  <c r="I1514" i="4"/>
  <c r="K1514" i="4"/>
  <c r="D1514" i="4"/>
  <c r="E1434" i="4"/>
  <c r="I1434" i="4"/>
  <c r="K1434" i="4"/>
  <c r="Q2050" i="4"/>
  <c r="F1434" i="4"/>
  <c r="D1434" i="4"/>
  <c r="D1760" i="4"/>
  <c r="I1760" i="4"/>
  <c r="K1760" i="4"/>
  <c r="L1760" i="4"/>
  <c r="M1760" i="4"/>
  <c r="N1760" i="4"/>
  <c r="O1760" i="4"/>
  <c r="P1760" i="4"/>
  <c r="Q42" i="4"/>
  <c r="D1661" i="4"/>
  <c r="O1661" i="4"/>
  <c r="P1661" i="4"/>
  <c r="Q431" i="4"/>
  <c r="K1661" i="4"/>
  <c r="L1661" i="4"/>
  <c r="M1661" i="4"/>
  <c r="N1661" i="4"/>
  <c r="I1661" i="4"/>
  <c r="M1989" i="4"/>
  <c r="N1989" i="4"/>
  <c r="O1989" i="4"/>
  <c r="P1989" i="4"/>
  <c r="Q315" i="4"/>
  <c r="L1989" i="4"/>
  <c r="I1989" i="4"/>
  <c r="K1989" i="4"/>
  <c r="E1784" i="4"/>
  <c r="L1784" i="4"/>
  <c r="M1784" i="4"/>
  <c r="N1784" i="4"/>
  <c r="O1784" i="4"/>
  <c r="I1784" i="4"/>
  <c r="K1784" i="4"/>
  <c r="P1784" i="4"/>
  <c r="Q819" i="4"/>
  <c r="C1784" i="4"/>
  <c r="G1784" i="4" s="1"/>
  <c r="C1994" i="4"/>
  <c r="G1994" i="4" s="1"/>
  <c r="I1994" i="4"/>
  <c r="K1994" i="4"/>
  <c r="L1994" i="4"/>
  <c r="M1994" i="4"/>
  <c r="N1994" i="4"/>
  <c r="O1994" i="4"/>
  <c r="P1994" i="4"/>
  <c r="Q636" i="4"/>
  <c r="C956" i="4"/>
  <c r="G956" i="4" s="1"/>
  <c r="I956" i="4"/>
  <c r="K956" i="4"/>
  <c r="Q1541" i="4"/>
  <c r="F956" i="4"/>
  <c r="E1997" i="4"/>
  <c r="I1997" i="4"/>
  <c r="L1997" i="4"/>
  <c r="M1997" i="4"/>
  <c r="K1997" i="4"/>
  <c r="N1997" i="4"/>
  <c r="O1997" i="4"/>
  <c r="P1997" i="4"/>
  <c r="Q66" i="4"/>
  <c r="C142" i="4"/>
  <c r="G142" i="4" s="1"/>
  <c r="Q456" i="4"/>
  <c r="I142" i="4"/>
  <c r="K142" i="4"/>
  <c r="D19" i="4"/>
  <c r="I19" i="4"/>
  <c r="K19" i="4"/>
  <c r="Q152" i="4"/>
  <c r="D1857" i="4"/>
  <c r="I1857" i="4"/>
  <c r="K1857" i="4"/>
  <c r="L1857" i="4"/>
  <c r="M1857" i="4"/>
  <c r="O1857" i="4"/>
  <c r="P1857" i="4"/>
  <c r="Q11" i="4"/>
  <c r="N1857" i="4"/>
  <c r="D68" i="4"/>
  <c r="Q307" i="4"/>
  <c r="I68" i="4"/>
  <c r="K68" i="4"/>
  <c r="C68" i="4"/>
  <c r="G68" i="4" s="1"/>
  <c r="N2152" i="4"/>
  <c r="O2152" i="4"/>
  <c r="P2152" i="4"/>
  <c r="Q196" i="4"/>
  <c r="I2152" i="4"/>
  <c r="K2152" i="4"/>
  <c r="L2152" i="4"/>
  <c r="M2152" i="4"/>
  <c r="E2152" i="4"/>
  <c r="D988" i="4"/>
  <c r="I988" i="4"/>
  <c r="K988" i="4"/>
  <c r="Q1576" i="4"/>
  <c r="F1641" i="4"/>
  <c r="I1641" i="4"/>
  <c r="K1641" i="4"/>
  <c r="L1641" i="4"/>
  <c r="M1641" i="4"/>
  <c r="Q158" i="4"/>
  <c r="N1641" i="4"/>
  <c r="O1641" i="4"/>
  <c r="P1641" i="4"/>
  <c r="C12" i="4"/>
  <c r="G12" i="4" s="1"/>
  <c r="Q113" i="4"/>
  <c r="I12" i="4"/>
  <c r="K12" i="4"/>
  <c r="E2044" i="4"/>
  <c r="I2044" i="4"/>
  <c r="K2044" i="4"/>
  <c r="L2044" i="4"/>
  <c r="M2044" i="4"/>
  <c r="O2044" i="4"/>
  <c r="P2044" i="4"/>
  <c r="N2044" i="4"/>
  <c r="Q77" i="4"/>
  <c r="G1548" i="4"/>
  <c r="P1548" i="4"/>
  <c r="Q8" i="4"/>
  <c r="K1548" i="4"/>
  <c r="I1548" i="4"/>
  <c r="L1548" i="4"/>
  <c r="M1548" i="4"/>
  <c r="N1548" i="4"/>
  <c r="O1548" i="4"/>
  <c r="Q405" i="4"/>
  <c r="I118" i="4"/>
  <c r="K118" i="4"/>
  <c r="F1979" i="4"/>
  <c r="K1979" i="4"/>
  <c r="L1979" i="4"/>
  <c r="M1979" i="4"/>
  <c r="O1979" i="4"/>
  <c r="P1979" i="4"/>
  <c r="Q385" i="4"/>
  <c r="I1979" i="4"/>
  <c r="N1979" i="4"/>
  <c r="C104" i="4"/>
  <c r="G104" i="4" s="1"/>
  <c r="I104" i="4"/>
  <c r="K104" i="4"/>
  <c r="Q373" i="4"/>
  <c r="C1990" i="4"/>
  <c r="G1990" i="4" s="1"/>
  <c r="I1990" i="4"/>
  <c r="K1990" i="4"/>
  <c r="L1990" i="4"/>
  <c r="M1990" i="4"/>
  <c r="P1990" i="4"/>
  <c r="N1990" i="4"/>
  <c r="O1990" i="4"/>
  <c r="Q337" i="4"/>
  <c r="M2031" i="4"/>
  <c r="N2031" i="4"/>
  <c r="I2031" i="4"/>
  <c r="K2031" i="4"/>
  <c r="L2031" i="4"/>
  <c r="O2031" i="4"/>
  <c r="P2031" i="4"/>
  <c r="Q297" i="4"/>
  <c r="C37" i="4"/>
  <c r="G37" i="4" s="1"/>
  <c r="I37" i="4"/>
  <c r="K37" i="4"/>
  <c r="Q231" i="4"/>
  <c r="F37" i="4"/>
  <c r="E2008" i="4"/>
  <c r="I2008" i="4"/>
  <c r="K2008" i="4"/>
  <c r="L2008" i="4"/>
  <c r="M2008" i="4"/>
  <c r="N2008" i="4"/>
  <c r="O2008" i="4"/>
  <c r="P2008" i="4"/>
  <c r="Q178" i="4"/>
  <c r="C1802" i="4"/>
  <c r="G1802" i="4" s="1"/>
  <c r="I1802" i="4"/>
  <c r="K1802" i="4"/>
  <c r="L1802" i="4"/>
  <c r="M1802" i="4"/>
  <c r="N1802" i="4"/>
  <c r="O1802" i="4"/>
  <c r="P1802" i="4"/>
  <c r="Q170" i="4"/>
  <c r="G1694" i="4"/>
  <c r="I1694" i="4"/>
  <c r="K1694" i="4"/>
  <c r="L1694" i="4"/>
  <c r="M1694" i="4"/>
  <c r="N1694" i="4"/>
  <c r="O1694" i="4"/>
  <c r="P1694" i="4"/>
  <c r="Q131" i="4"/>
  <c r="C11" i="4"/>
  <c r="G11" i="4" s="1"/>
  <c r="I11" i="4"/>
  <c r="K11" i="4"/>
  <c r="Q103" i="4"/>
  <c r="G1945" i="4"/>
  <c r="M1945" i="4"/>
  <c r="N1945" i="4"/>
  <c r="O1945" i="4"/>
  <c r="P1945" i="4"/>
  <c r="Q76" i="4"/>
  <c r="I1945" i="4"/>
  <c r="K1945" i="4"/>
  <c r="L1945" i="4"/>
  <c r="D1873" i="4"/>
  <c r="Q44" i="4"/>
  <c r="K1873" i="4"/>
  <c r="L1873" i="4"/>
  <c r="I1873" i="4"/>
  <c r="M1873" i="4"/>
  <c r="N1873" i="4"/>
  <c r="O1873" i="4"/>
  <c r="P1873" i="4"/>
  <c r="C1911" i="4"/>
  <c r="N1911" i="4"/>
  <c r="O1911" i="4"/>
  <c r="P1911" i="4"/>
  <c r="Q37" i="4"/>
  <c r="I1911" i="4"/>
  <c r="K1911" i="4"/>
  <c r="L1911" i="4"/>
  <c r="M1911" i="4"/>
  <c r="C1872" i="4"/>
  <c r="G1872" i="4" s="1"/>
  <c r="I1872" i="4"/>
  <c r="K1872" i="4"/>
  <c r="L1872" i="4"/>
  <c r="M1872" i="4"/>
  <c r="N1872" i="4"/>
  <c r="O1872" i="4"/>
  <c r="Q32" i="4"/>
  <c r="P1872" i="4"/>
  <c r="C2099" i="4"/>
  <c r="G2099" i="4" s="1"/>
  <c r="K2099" i="4"/>
  <c r="L2099" i="4"/>
  <c r="M2099" i="4"/>
  <c r="N2099" i="4"/>
  <c r="O2099" i="4"/>
  <c r="P2099" i="4"/>
  <c r="Q24" i="4"/>
  <c r="I2099" i="4"/>
  <c r="F1900" i="4"/>
  <c r="I1900" i="4"/>
  <c r="K1900" i="4"/>
  <c r="L1900" i="4"/>
  <c r="N1900" i="4"/>
  <c r="O1900" i="4"/>
  <c r="Q17" i="4"/>
  <c r="M1900" i="4"/>
  <c r="P1900" i="4"/>
  <c r="F148" i="4"/>
  <c r="I148" i="4"/>
  <c r="K148" i="4"/>
  <c r="Q465" i="4"/>
  <c r="K140" i="4"/>
  <c r="Q453" i="4"/>
  <c r="I140" i="4"/>
  <c r="F1934" i="4"/>
  <c r="Q433" i="4"/>
  <c r="L1934" i="4"/>
  <c r="M1934" i="4"/>
  <c r="I1934" i="4"/>
  <c r="K1934" i="4"/>
  <c r="N1934" i="4"/>
  <c r="O1934" i="4"/>
  <c r="P1934" i="4"/>
  <c r="C124" i="4"/>
  <c r="G124" i="4" s="1"/>
  <c r="I124" i="4"/>
  <c r="K124" i="4"/>
  <c r="Q416" i="4"/>
  <c r="I120" i="4"/>
  <c r="Q410" i="4"/>
  <c r="K120" i="4"/>
  <c r="F116" i="4"/>
  <c r="Q401" i="4"/>
  <c r="I116" i="4"/>
  <c r="K116" i="4"/>
  <c r="I1890" i="4"/>
  <c r="K1890" i="4"/>
  <c r="L1890" i="4"/>
  <c r="M1890" i="4"/>
  <c r="N1890" i="4"/>
  <c r="O1890" i="4"/>
  <c r="P1890" i="4"/>
  <c r="Q395" i="4"/>
  <c r="I108" i="4"/>
  <c r="K108" i="4"/>
  <c r="F103" i="4"/>
  <c r="L1914" i="4"/>
  <c r="M1914" i="4"/>
  <c r="N1914" i="4"/>
  <c r="P1914" i="4"/>
  <c r="Q342" i="4"/>
  <c r="I1914" i="4"/>
  <c r="K1914" i="4"/>
  <c r="O1914" i="4"/>
  <c r="F1914" i="4"/>
  <c r="Q336" i="4"/>
  <c r="I86" i="4"/>
  <c r="K86" i="4"/>
  <c r="D86" i="4"/>
  <c r="I81" i="4"/>
  <c r="K81" i="4"/>
  <c r="Q329" i="4"/>
  <c r="I2003" i="4"/>
  <c r="K2003" i="4"/>
  <c r="L2003" i="4"/>
  <c r="N2003" i="4"/>
  <c r="M2003" i="4"/>
  <c r="O2003" i="4"/>
  <c r="P2003" i="4"/>
  <c r="Q324" i="4"/>
  <c r="C2003" i="4"/>
  <c r="G2003" i="4" s="1"/>
  <c r="I71" i="4"/>
  <c r="K71" i="4"/>
  <c r="Q310" i="4"/>
  <c r="F71" i="4"/>
  <c r="L1858" i="4"/>
  <c r="M1858" i="4"/>
  <c r="N1858" i="4"/>
  <c r="O1858" i="4"/>
  <c r="P1858" i="4"/>
  <c r="Q305" i="4"/>
  <c r="I1858" i="4"/>
  <c r="K1858" i="4"/>
  <c r="G1858" i="4"/>
  <c r="F2010" i="4"/>
  <c r="D55" i="4"/>
  <c r="Q268" i="4"/>
  <c r="I55" i="4"/>
  <c r="K55" i="4"/>
  <c r="C55" i="4"/>
  <c r="G55" i="4" s="1"/>
  <c r="E1660" i="4"/>
  <c r="N1660" i="4"/>
  <c r="O1660" i="4"/>
  <c r="P1660" i="4"/>
  <c r="Q257" i="4"/>
  <c r="I1660" i="4"/>
  <c r="K1660" i="4"/>
  <c r="L1660" i="4"/>
  <c r="M1660" i="4"/>
  <c r="G2007" i="4"/>
  <c r="I2007" i="4"/>
  <c r="K2007" i="4"/>
  <c r="L2007" i="4"/>
  <c r="M2007" i="4"/>
  <c r="N2007" i="4"/>
  <c r="O2007" i="4"/>
  <c r="P2007" i="4"/>
  <c r="Q199" i="4"/>
  <c r="E2007" i="4"/>
  <c r="D1702" i="4"/>
  <c r="P1702" i="4"/>
  <c r="Q594" i="4"/>
  <c r="K1702" i="4"/>
  <c r="I1702" i="4"/>
  <c r="L1702" i="4"/>
  <c r="M1702" i="4"/>
  <c r="N1702" i="4"/>
  <c r="O1702" i="4"/>
  <c r="C1702" i="4"/>
  <c r="G1702" i="4" s="1"/>
  <c r="E206" i="4"/>
  <c r="I206" i="4"/>
  <c r="K206" i="4"/>
  <c r="Q565" i="4"/>
  <c r="C206" i="4"/>
  <c r="G206" i="4" s="1"/>
  <c r="F206" i="4"/>
  <c r="I1892" i="4"/>
  <c r="L1892" i="4"/>
  <c r="M1892" i="4"/>
  <c r="N1892" i="4"/>
  <c r="O1892" i="4"/>
  <c r="P1892" i="4"/>
  <c r="Q524" i="4"/>
  <c r="K1892" i="4"/>
  <c r="E1892" i="4"/>
  <c r="F1926" i="4"/>
  <c r="I1926" i="4"/>
  <c r="K1926" i="4"/>
  <c r="L1926" i="4"/>
  <c r="M1926" i="4"/>
  <c r="N1926" i="4"/>
  <c r="O1926" i="4"/>
  <c r="P1926" i="4"/>
  <c r="Q519" i="4"/>
  <c r="E1926" i="4"/>
  <c r="C1803" i="4"/>
  <c r="G1803" i="4" s="1"/>
  <c r="I1803" i="4"/>
  <c r="M1803" i="4"/>
  <c r="N1803" i="4"/>
  <c r="O1803" i="4"/>
  <c r="P1803" i="4"/>
  <c r="K1803" i="4"/>
  <c r="L1803" i="4"/>
  <c r="Q511" i="4"/>
  <c r="I1630" i="4"/>
  <c r="K1630" i="4"/>
  <c r="L1630" i="4"/>
  <c r="M1630" i="4"/>
  <c r="N1630" i="4"/>
  <c r="O1630" i="4"/>
  <c r="P1630" i="4"/>
  <c r="Q855" i="4"/>
  <c r="C1848" i="4"/>
  <c r="G1848" i="4" s="1"/>
  <c r="P1848" i="4"/>
  <c r="Q848" i="4"/>
  <c r="I1848" i="4"/>
  <c r="K1848" i="4"/>
  <c r="L1848" i="4"/>
  <c r="N1848" i="4"/>
  <c r="M1848" i="4"/>
  <c r="O1848" i="4"/>
  <c r="I380" i="4"/>
  <c r="K380" i="4"/>
  <c r="Q840" i="4"/>
  <c r="F380" i="4"/>
  <c r="D2149" i="4"/>
  <c r="I2149" i="4"/>
  <c r="K2149" i="4"/>
  <c r="L2149" i="4"/>
  <c r="M2149" i="4"/>
  <c r="N2149" i="4"/>
  <c r="O2149" i="4"/>
  <c r="P2149" i="4"/>
  <c r="Q833" i="4"/>
  <c r="G2149" i="4"/>
  <c r="K368" i="4"/>
  <c r="I368" i="4"/>
  <c r="Q821" i="4"/>
  <c r="C368" i="4"/>
  <c r="G368" i="4" s="1"/>
  <c r="C360" i="4"/>
  <c r="G360" i="4" s="1"/>
  <c r="Q811" i="4"/>
  <c r="I360" i="4"/>
  <c r="K360" i="4"/>
  <c r="I357" i="4"/>
  <c r="K357" i="4"/>
  <c r="Q806" i="4"/>
  <c r="E357" i="4"/>
  <c r="D351" i="4"/>
  <c r="I351" i="4"/>
  <c r="K351" i="4"/>
  <c r="Q799" i="4"/>
  <c r="D2012" i="4"/>
  <c r="I2012" i="4"/>
  <c r="K2012" i="4"/>
  <c r="O2012" i="4"/>
  <c r="Q752" i="4"/>
  <c r="L2012" i="4"/>
  <c r="M2012" i="4"/>
  <c r="N2012" i="4"/>
  <c r="P2012" i="4"/>
  <c r="G2012" i="4"/>
  <c r="F1772" i="4"/>
  <c r="Q741" i="4"/>
  <c r="I1772" i="4"/>
  <c r="M1772" i="4"/>
  <c r="N1772" i="4"/>
  <c r="O1772" i="4"/>
  <c r="K1772" i="4"/>
  <c r="L1772" i="4"/>
  <c r="P1772" i="4"/>
  <c r="D1772" i="4"/>
  <c r="I248" i="4"/>
  <c r="K248" i="4"/>
  <c r="Q647" i="4"/>
  <c r="C248" i="4"/>
  <c r="G248" i="4" s="1"/>
  <c r="D248" i="4"/>
  <c r="C2121" i="4"/>
  <c r="G2121" i="4" s="1"/>
  <c r="O2121" i="4"/>
  <c r="P2121" i="4"/>
  <c r="Q638" i="4"/>
  <c r="K2121" i="4"/>
  <c r="L2121" i="4"/>
  <c r="M2121" i="4"/>
  <c r="N2121" i="4"/>
  <c r="I2121" i="4"/>
  <c r="E1621" i="4"/>
  <c r="K1621" i="4"/>
  <c r="L1621" i="4"/>
  <c r="M1621" i="4"/>
  <c r="N1621" i="4"/>
  <c r="O1621" i="4"/>
  <c r="P1621" i="4"/>
  <c r="Q613" i="4"/>
  <c r="I1621" i="4"/>
  <c r="D1028" i="4"/>
  <c r="Q1619" i="4"/>
  <c r="I1028" i="4"/>
  <c r="K1028" i="4"/>
  <c r="E1028" i="4"/>
  <c r="Q1581" i="4"/>
  <c r="K993" i="4"/>
  <c r="I993" i="4"/>
  <c r="C993" i="4"/>
  <c r="G993" i="4" s="1"/>
  <c r="E918" i="4"/>
  <c r="I918" i="4"/>
  <c r="K918" i="4"/>
  <c r="Q1499" i="4"/>
  <c r="C918" i="4"/>
  <c r="G918" i="4" s="1"/>
  <c r="I888" i="4"/>
  <c r="K888" i="4"/>
  <c r="Q1465" i="4"/>
  <c r="F783" i="4"/>
  <c r="Q1344" i="4"/>
  <c r="I783" i="4"/>
  <c r="K783" i="4"/>
  <c r="I759" i="4"/>
  <c r="K759" i="4"/>
  <c r="Q1317" i="4"/>
  <c r="E753" i="4"/>
  <c r="K753" i="4"/>
  <c r="Q1309" i="4"/>
  <c r="I753" i="4"/>
  <c r="F753" i="4"/>
  <c r="Q1297" i="4"/>
  <c r="I742" i="4"/>
  <c r="K742" i="4"/>
  <c r="E742" i="4"/>
  <c r="F742" i="4"/>
  <c r="F720" i="4"/>
  <c r="I720" i="4"/>
  <c r="K720" i="4"/>
  <c r="Q1272" i="4"/>
  <c r="D720" i="4"/>
  <c r="D688" i="4"/>
  <c r="Q1234" i="4"/>
  <c r="I688" i="4"/>
  <c r="K688" i="4"/>
  <c r="C688" i="4"/>
  <c r="G688" i="4" s="1"/>
  <c r="F688" i="4"/>
  <c r="D680" i="4"/>
  <c r="Q1226" i="4"/>
  <c r="I680" i="4"/>
  <c r="K680" i="4"/>
  <c r="C680" i="4"/>
  <c r="G680" i="4" s="1"/>
  <c r="C663" i="4"/>
  <c r="G663" i="4" s="1"/>
  <c r="Q1206" i="4"/>
  <c r="I663" i="4"/>
  <c r="K663" i="4"/>
  <c r="F648" i="4"/>
  <c r="I648" i="4"/>
  <c r="K648" i="4"/>
  <c r="Q1186" i="4"/>
  <c r="D648" i="4"/>
  <c r="E648" i="4"/>
  <c r="F637" i="4"/>
  <c r="Q1172" i="4"/>
  <c r="I637" i="4"/>
  <c r="K637" i="4"/>
  <c r="D637" i="4"/>
  <c r="E637" i="4"/>
  <c r="Q1143" i="4"/>
  <c r="I612" i="4"/>
  <c r="K612" i="4"/>
  <c r="C612" i="4"/>
  <c r="G612" i="4" s="1"/>
  <c r="E612" i="4"/>
  <c r="Q1111" i="4"/>
  <c r="K581" i="4"/>
  <c r="I581" i="4"/>
  <c r="D581" i="4"/>
  <c r="E581" i="4"/>
  <c r="F581" i="4"/>
  <c r="C564" i="4"/>
  <c r="G564" i="4" s="1"/>
  <c r="I564" i="4"/>
  <c r="K564" i="4"/>
  <c r="Q1091" i="4"/>
  <c r="E564" i="4"/>
  <c r="D564" i="4"/>
  <c r="C559" i="4"/>
  <c r="G559" i="4" s="1"/>
  <c r="K559" i="4"/>
  <c r="Q1083" i="4"/>
  <c r="I559" i="4"/>
  <c r="F559" i="4"/>
  <c r="I515" i="4"/>
  <c r="K515" i="4"/>
  <c r="Q1023" i="4"/>
  <c r="C1669" i="4"/>
  <c r="G1669" i="4" s="1"/>
  <c r="P1669" i="4"/>
  <c r="Q1001" i="4"/>
  <c r="I1669" i="4"/>
  <c r="K1669" i="4"/>
  <c r="L1669" i="4"/>
  <c r="M1669" i="4"/>
  <c r="N1669" i="4"/>
  <c r="O1669" i="4"/>
  <c r="C486" i="4"/>
  <c r="G486" i="4" s="1"/>
  <c r="I486" i="4"/>
  <c r="K486" i="4"/>
  <c r="Q985" i="4"/>
  <c r="F486" i="4"/>
  <c r="D1821" i="4"/>
  <c r="C1569" i="4"/>
  <c r="G1569" i="4" s="1"/>
  <c r="L1569" i="4"/>
  <c r="M1569" i="4"/>
  <c r="N1569" i="4"/>
  <c r="O1569" i="4"/>
  <c r="P1569" i="4"/>
  <c r="Q879" i="4"/>
  <c r="K1569" i="4"/>
  <c r="I1569" i="4"/>
  <c r="E1527" i="4"/>
  <c r="Q2146" i="4"/>
  <c r="I1527" i="4"/>
  <c r="K1527" i="4"/>
  <c r="C1527" i="4"/>
  <c r="G1527" i="4" s="1"/>
  <c r="D1527" i="4"/>
  <c r="D1503" i="4"/>
  <c r="E1497" i="4"/>
  <c r="Q2114" i="4"/>
  <c r="I1497" i="4"/>
  <c r="K1497" i="4"/>
  <c r="F1497" i="4"/>
  <c r="C2067" i="4"/>
  <c r="G2067" i="4" s="1"/>
  <c r="M2067" i="4"/>
  <c r="N2067" i="4"/>
  <c r="O2067" i="4"/>
  <c r="P2067" i="4"/>
  <c r="Q138" i="4"/>
  <c r="I2067" i="4"/>
  <c r="K2067" i="4"/>
  <c r="L2067" i="4"/>
  <c r="E1901" i="4"/>
  <c r="I1901" i="4"/>
  <c r="K1901" i="4"/>
  <c r="L1901" i="4"/>
  <c r="M1901" i="4"/>
  <c r="N1901" i="4"/>
  <c r="O1901" i="4"/>
  <c r="Q30" i="4"/>
  <c r="P1901" i="4"/>
  <c r="E27" i="4"/>
  <c r="I27" i="4"/>
  <c r="K27" i="4"/>
  <c r="Q193" i="4"/>
  <c r="G4" i="4"/>
  <c r="Q29" i="4"/>
  <c r="I4" i="4"/>
  <c r="J4" i="4"/>
  <c r="K4" i="4" s="1"/>
  <c r="C176" i="4"/>
  <c r="G176" i="4" s="1"/>
  <c r="Q509" i="4"/>
  <c r="I176" i="4"/>
  <c r="K176" i="4"/>
  <c r="D176" i="4"/>
  <c r="F331" i="4"/>
  <c r="Q772" i="4"/>
  <c r="I331" i="4"/>
  <c r="K331" i="4"/>
  <c r="C331" i="4"/>
  <c r="G331" i="4" s="1"/>
  <c r="C1671" i="4"/>
  <c r="G1671" i="4" s="1"/>
  <c r="I1671" i="4"/>
  <c r="K1671" i="4"/>
  <c r="L1671" i="4"/>
  <c r="M1671" i="4"/>
  <c r="N1671" i="4"/>
  <c r="P1671" i="4"/>
  <c r="Q99" i="4"/>
  <c r="O1671" i="4"/>
  <c r="C1915" i="4"/>
  <c r="G1915" i="4" s="1"/>
  <c r="I1915" i="4"/>
  <c r="K1915" i="4"/>
  <c r="L1915" i="4"/>
  <c r="M1915" i="4"/>
  <c r="N1915" i="4"/>
  <c r="P1915" i="4"/>
  <c r="Q468" i="4"/>
  <c r="O1915" i="4"/>
  <c r="E5" i="4"/>
  <c r="I5" i="4"/>
  <c r="K5" i="4"/>
  <c r="Q47" i="4"/>
  <c r="D1993" i="4"/>
  <c r="I1993" i="4"/>
  <c r="K1993" i="4"/>
  <c r="L1993" i="4"/>
  <c r="M1993" i="4"/>
  <c r="N1993" i="4"/>
  <c r="O1993" i="4"/>
  <c r="P1993" i="4"/>
  <c r="Q580" i="4"/>
  <c r="Q837" i="4"/>
  <c r="I379" i="4"/>
  <c r="K379" i="4"/>
  <c r="D379" i="4"/>
  <c r="F379" i="4"/>
  <c r="I232" i="4"/>
  <c r="K232" i="4"/>
  <c r="Q615" i="4"/>
  <c r="D232" i="4"/>
  <c r="F232" i="4"/>
  <c r="C2029" i="4"/>
  <c r="G2029" i="4" s="1"/>
  <c r="L2029" i="4"/>
  <c r="M2029" i="4"/>
  <c r="N2029" i="4"/>
  <c r="O2029" i="4"/>
  <c r="P2029" i="4"/>
  <c r="Q148" i="4"/>
  <c r="I2029" i="4"/>
  <c r="K2029" i="4"/>
  <c r="C2026" i="4"/>
  <c r="G2026" i="4" s="1"/>
  <c r="K2026" i="4"/>
  <c r="M2026" i="4"/>
  <c r="N2026" i="4"/>
  <c r="O2026" i="4"/>
  <c r="P2026" i="4"/>
  <c r="Q64" i="4"/>
  <c r="I2026" i="4"/>
  <c r="E1949" i="4"/>
  <c r="M1949" i="4"/>
  <c r="N1949" i="4"/>
  <c r="O1949" i="4"/>
  <c r="P1949" i="4"/>
  <c r="Q140" i="4"/>
  <c r="I1949" i="4"/>
  <c r="K1949" i="4"/>
  <c r="L1949" i="4"/>
  <c r="D2133" i="4"/>
  <c r="O2133" i="4"/>
  <c r="P2133" i="4"/>
  <c r="Q94" i="4"/>
  <c r="I2133" i="4"/>
  <c r="K2133" i="4"/>
  <c r="L2133" i="4"/>
  <c r="M2133" i="4"/>
  <c r="N2133" i="4"/>
  <c r="C2151" i="4"/>
  <c r="G2151" i="4" s="1"/>
  <c r="I2151" i="4"/>
  <c r="K2151" i="4"/>
  <c r="M2151" i="4"/>
  <c r="N2151" i="4"/>
  <c r="Q23" i="4"/>
  <c r="L2151" i="4"/>
  <c r="O2151" i="4"/>
  <c r="P2151" i="4"/>
  <c r="F139" i="4"/>
  <c r="F2131" i="4"/>
  <c r="L2131" i="4"/>
  <c r="M2131" i="4"/>
  <c r="N2131" i="4"/>
  <c r="O2131" i="4"/>
  <c r="P2131" i="4"/>
  <c r="Q449" i="4"/>
  <c r="I2131" i="4"/>
  <c r="K2131" i="4"/>
  <c r="D128" i="4"/>
  <c r="I128" i="4"/>
  <c r="K128" i="4"/>
  <c r="Q427" i="4"/>
  <c r="D123" i="4"/>
  <c r="Q415" i="4"/>
  <c r="I123" i="4"/>
  <c r="K123" i="4"/>
  <c r="Q394" i="4"/>
  <c r="I112" i="4"/>
  <c r="K112" i="4"/>
  <c r="I1963" i="4"/>
  <c r="K1963" i="4"/>
  <c r="P1963" i="4"/>
  <c r="Q377" i="4"/>
  <c r="L1963" i="4"/>
  <c r="M1963" i="4"/>
  <c r="N1963" i="4"/>
  <c r="O1963" i="4"/>
  <c r="E103" i="4"/>
  <c r="E1810" i="4"/>
  <c r="K1810" i="4"/>
  <c r="L1810" i="4"/>
  <c r="N1810" i="4"/>
  <c r="O1810" i="4"/>
  <c r="P1810" i="4"/>
  <c r="I1810" i="4"/>
  <c r="M1810" i="4"/>
  <c r="Q367" i="4"/>
  <c r="D1770" i="4"/>
  <c r="P1770" i="4"/>
  <c r="Q355" i="4"/>
  <c r="I1770" i="4"/>
  <c r="K1770" i="4"/>
  <c r="N1770" i="4"/>
  <c r="O1770" i="4"/>
  <c r="L1770" i="4"/>
  <c r="M1770" i="4"/>
  <c r="C1770" i="4"/>
  <c r="G1770" i="4" s="1"/>
  <c r="E91" i="4"/>
  <c r="Q349" i="4"/>
  <c r="I91" i="4"/>
  <c r="K91" i="4"/>
  <c r="F91" i="4"/>
  <c r="I2022" i="4"/>
  <c r="K2022" i="4"/>
  <c r="L2022" i="4"/>
  <c r="M2022" i="4"/>
  <c r="N2022" i="4"/>
  <c r="Q304" i="4"/>
  <c r="O2022" i="4"/>
  <c r="P2022" i="4"/>
  <c r="I2097" i="4"/>
  <c r="K2097" i="4"/>
  <c r="L2097" i="4"/>
  <c r="M2097" i="4"/>
  <c r="N2097" i="4"/>
  <c r="O2097" i="4"/>
  <c r="P2097" i="4"/>
  <c r="Q292" i="4"/>
  <c r="D2097" i="4"/>
  <c r="F1869" i="4"/>
  <c r="E2010" i="4"/>
  <c r="I2110" i="4"/>
  <c r="K2110" i="4"/>
  <c r="L2110" i="4"/>
  <c r="M2110" i="4"/>
  <c r="N2110" i="4"/>
  <c r="P2110" i="4"/>
  <c r="O2110" i="4"/>
  <c r="Q267" i="4"/>
  <c r="C45" i="4"/>
  <c r="G45" i="4" s="1"/>
  <c r="I45" i="4"/>
  <c r="K45" i="4"/>
  <c r="Q248" i="4"/>
  <c r="M2106" i="4"/>
  <c r="N2106" i="4"/>
  <c r="O2106" i="4"/>
  <c r="P2106" i="4"/>
  <c r="Q238" i="4"/>
  <c r="I2106" i="4"/>
  <c r="K2106" i="4"/>
  <c r="L2106" i="4"/>
  <c r="F36" i="4"/>
  <c r="I36" i="4"/>
  <c r="K36" i="4"/>
  <c r="Q226" i="4"/>
  <c r="D36" i="4"/>
  <c r="I1554" i="4"/>
  <c r="K1554" i="4"/>
  <c r="L1554" i="4"/>
  <c r="M1554" i="4"/>
  <c r="N1554" i="4"/>
  <c r="O1554" i="4"/>
  <c r="P1554" i="4"/>
  <c r="Q206" i="4"/>
  <c r="C224" i="4"/>
  <c r="G224" i="4" s="1"/>
  <c r="Q600" i="4"/>
  <c r="I224" i="4"/>
  <c r="K224" i="4"/>
  <c r="I2127" i="4"/>
  <c r="K2127" i="4"/>
  <c r="L2127" i="4"/>
  <c r="N2127" i="4"/>
  <c r="O2127" i="4"/>
  <c r="M2127" i="4"/>
  <c r="P2127" i="4"/>
  <c r="Q575" i="4"/>
  <c r="Q551" i="4"/>
  <c r="I196" i="4"/>
  <c r="K196" i="4"/>
  <c r="C196" i="4"/>
  <c r="G196" i="4" s="1"/>
  <c r="D184" i="4"/>
  <c r="Q532" i="4"/>
  <c r="I184" i="4"/>
  <c r="K184" i="4"/>
  <c r="E180" i="4"/>
  <c r="D385" i="4"/>
  <c r="I385" i="4"/>
  <c r="K385" i="4"/>
  <c r="Q847" i="4"/>
  <c r="C1732" i="4"/>
  <c r="G1732" i="4" s="1"/>
  <c r="L1732" i="4"/>
  <c r="M1732" i="4"/>
  <c r="N1732" i="4"/>
  <c r="O1732" i="4"/>
  <c r="P1732" i="4"/>
  <c r="Q832" i="4"/>
  <c r="K1732" i="4"/>
  <c r="I1732" i="4"/>
  <c r="C371" i="4"/>
  <c r="G371" i="4" s="1"/>
  <c r="I371" i="4"/>
  <c r="K371" i="4"/>
  <c r="Q825" i="4"/>
  <c r="F371" i="4"/>
  <c r="E356" i="4"/>
  <c r="C1939" i="4"/>
  <c r="G1939" i="4" s="1"/>
  <c r="I1939" i="4"/>
  <c r="K1939" i="4"/>
  <c r="L1939" i="4"/>
  <c r="M1939" i="4"/>
  <c r="N1939" i="4"/>
  <c r="O1939" i="4"/>
  <c r="P1939" i="4"/>
  <c r="Q764" i="4"/>
  <c r="C1730" i="4"/>
  <c r="G1730" i="4" s="1"/>
  <c r="I1730" i="4"/>
  <c r="K1730" i="4"/>
  <c r="M1730" i="4"/>
  <c r="N1730" i="4"/>
  <c r="O1730" i="4"/>
  <c r="L1730" i="4"/>
  <c r="P1730" i="4"/>
  <c r="Q718" i="4"/>
  <c r="F1982" i="4"/>
  <c r="L1982" i="4"/>
  <c r="M1982" i="4"/>
  <c r="N1982" i="4"/>
  <c r="O1982" i="4"/>
  <c r="P1982" i="4"/>
  <c r="I1982" i="4"/>
  <c r="K1982" i="4"/>
  <c r="Q708" i="4"/>
  <c r="I2051" i="4"/>
  <c r="K2051" i="4"/>
  <c r="P2051" i="4"/>
  <c r="Q632" i="4"/>
  <c r="L2051" i="4"/>
  <c r="M2051" i="4"/>
  <c r="N2051" i="4"/>
  <c r="O2051" i="4"/>
  <c r="D2051" i="4"/>
  <c r="F2051" i="4"/>
  <c r="D1941" i="4"/>
  <c r="M1941" i="4"/>
  <c r="N1941" i="4"/>
  <c r="O1941" i="4"/>
  <c r="P1941" i="4"/>
  <c r="Q1587" i="4"/>
  <c r="K1941" i="4"/>
  <c r="I1941" i="4"/>
  <c r="L1941" i="4"/>
  <c r="F1941" i="4"/>
  <c r="D992" i="4"/>
  <c r="I992" i="4"/>
  <c r="K992" i="4"/>
  <c r="Q1580" i="4"/>
  <c r="F992" i="4"/>
  <c r="E992" i="4"/>
  <c r="E979" i="4"/>
  <c r="I979" i="4"/>
  <c r="K979" i="4"/>
  <c r="Q1567" i="4"/>
  <c r="F979" i="4"/>
  <c r="F964" i="4"/>
  <c r="I964" i="4"/>
  <c r="K964" i="4"/>
  <c r="Q1550" i="4"/>
  <c r="D964" i="4"/>
  <c r="I953" i="4"/>
  <c r="K953" i="4"/>
  <c r="Q1537" i="4"/>
  <c r="D953" i="4"/>
  <c r="E953" i="4"/>
  <c r="I922" i="4"/>
  <c r="K922" i="4"/>
  <c r="Q1505" i="4"/>
  <c r="C922" i="4"/>
  <c r="G922" i="4" s="1"/>
  <c r="E922" i="4"/>
  <c r="F922" i="4"/>
  <c r="I912" i="4"/>
  <c r="K912" i="4"/>
  <c r="Q1492" i="4"/>
  <c r="C912" i="4"/>
  <c r="G912" i="4" s="1"/>
  <c r="F912" i="4"/>
  <c r="D863" i="4"/>
  <c r="I863" i="4"/>
  <c r="K863" i="4"/>
  <c r="Q1440" i="4"/>
  <c r="E863" i="4"/>
  <c r="D827" i="4"/>
  <c r="I827" i="4"/>
  <c r="K827" i="4"/>
  <c r="Q1398" i="4"/>
  <c r="E827" i="4"/>
  <c r="D777" i="4"/>
  <c r="Q1338" i="4"/>
  <c r="I777" i="4"/>
  <c r="K777" i="4"/>
  <c r="C777" i="4"/>
  <c r="G777" i="4" s="1"/>
  <c r="F777" i="4"/>
  <c r="E745" i="4"/>
  <c r="Q1301" i="4"/>
  <c r="I745" i="4"/>
  <c r="K745" i="4"/>
  <c r="C745" i="4"/>
  <c r="G745" i="4" s="1"/>
  <c r="Q1271" i="4"/>
  <c r="I719" i="4"/>
  <c r="K719" i="4"/>
  <c r="F700" i="4"/>
  <c r="Q1247" i="4"/>
  <c r="I700" i="4"/>
  <c r="K700" i="4"/>
  <c r="E679" i="4"/>
  <c r="I674" i="4"/>
  <c r="K674" i="4"/>
  <c r="Q1220" i="4"/>
  <c r="D674" i="4"/>
  <c r="I662" i="4"/>
  <c r="K662" i="4"/>
  <c r="Q1205" i="4"/>
  <c r="D662" i="4"/>
  <c r="C1665" i="4"/>
  <c r="G1665" i="4" s="1"/>
  <c r="O1665" i="4"/>
  <c r="P1665" i="4"/>
  <c r="Q1090" i="4"/>
  <c r="I1665" i="4"/>
  <c r="K1665" i="4"/>
  <c r="L1665" i="4"/>
  <c r="M1665" i="4"/>
  <c r="N1665" i="4"/>
  <c r="C554" i="4"/>
  <c r="G554" i="4" s="1"/>
  <c r="I554" i="4"/>
  <c r="K554" i="4"/>
  <c r="Q1076" i="4"/>
  <c r="C544" i="4"/>
  <c r="G544" i="4" s="1"/>
  <c r="I544" i="4"/>
  <c r="K544" i="4"/>
  <c r="Q1065" i="4"/>
  <c r="D536" i="4"/>
  <c r="I536" i="4"/>
  <c r="K536" i="4"/>
  <c r="Q1053" i="4"/>
  <c r="K492" i="4"/>
  <c r="I492" i="4"/>
  <c r="Q993" i="4"/>
  <c r="I482" i="4"/>
  <c r="K482" i="4"/>
  <c r="Q980" i="4"/>
  <c r="D482" i="4"/>
  <c r="L1631" i="4"/>
  <c r="M1631" i="4"/>
  <c r="N1631" i="4"/>
  <c r="O1631" i="4"/>
  <c r="I1631" i="4"/>
  <c r="K1631" i="4"/>
  <c r="P1631" i="4"/>
  <c r="Q972" i="4"/>
  <c r="Q951" i="4"/>
  <c r="K460" i="4"/>
  <c r="I460" i="4"/>
  <c r="E460" i="4"/>
  <c r="C454" i="4"/>
  <c r="G454" i="4" s="1"/>
  <c r="Q942" i="4"/>
  <c r="I454" i="4"/>
  <c r="K454" i="4"/>
  <c r="E430" i="4"/>
  <c r="Q914" i="4"/>
  <c r="I430" i="4"/>
  <c r="K430" i="4"/>
  <c r="D430" i="4"/>
  <c r="C1880" i="4"/>
  <c r="G1880" i="4" s="1"/>
  <c r="M1880" i="4"/>
  <c r="N1880" i="4"/>
  <c r="O1880" i="4"/>
  <c r="P1880" i="4"/>
  <c r="Q905" i="4"/>
  <c r="I1880" i="4"/>
  <c r="K1880" i="4"/>
  <c r="L1880" i="4"/>
  <c r="F1880" i="4"/>
  <c r="C408" i="4"/>
  <c r="G408" i="4" s="1"/>
  <c r="I408" i="4"/>
  <c r="K408" i="4"/>
  <c r="Q878" i="4"/>
  <c r="F408" i="4"/>
  <c r="D1033" i="4"/>
  <c r="I1033" i="4"/>
  <c r="K1033" i="4"/>
  <c r="Q1624" i="4"/>
  <c r="C1033" i="4"/>
  <c r="G1033" i="4" s="1"/>
  <c r="C1593" i="4"/>
  <c r="G1593" i="4" s="1"/>
  <c r="K1593" i="4"/>
  <c r="L1593" i="4"/>
  <c r="I1593" i="4"/>
  <c r="M1593" i="4"/>
  <c r="N1593" i="4"/>
  <c r="O1593" i="4"/>
  <c r="P1593" i="4"/>
  <c r="Q2138" i="4"/>
  <c r="D1593" i="4"/>
  <c r="C1442" i="4"/>
  <c r="G1442" i="4" s="1"/>
  <c r="K1442" i="4"/>
  <c r="Q2058" i="4"/>
  <c r="I1442" i="4"/>
  <c r="E1442" i="4"/>
  <c r="C1867" i="4"/>
  <c r="G1867" i="4" s="1"/>
  <c r="I1867" i="4"/>
  <c r="K1867" i="4"/>
  <c r="M1867" i="4"/>
  <c r="N1867" i="4"/>
  <c r="L1867" i="4"/>
  <c r="O1867" i="4"/>
  <c r="P1867" i="4"/>
  <c r="Q61" i="4"/>
  <c r="E99" i="4"/>
  <c r="K99" i="4"/>
  <c r="Q365" i="4"/>
  <c r="I99" i="4"/>
  <c r="D99" i="4"/>
  <c r="E343" i="4"/>
  <c r="Q787" i="4"/>
  <c r="I343" i="4"/>
  <c r="K343" i="4"/>
  <c r="Q424" i="4"/>
  <c r="N1992" i="4"/>
  <c r="O1992" i="4"/>
  <c r="P1992" i="4"/>
  <c r="I1992" i="4"/>
  <c r="M1992" i="4"/>
  <c r="K1992" i="4"/>
  <c r="L1992" i="4"/>
  <c r="Q334" i="4"/>
  <c r="I85" i="4"/>
  <c r="K85" i="4"/>
  <c r="I129" i="4"/>
  <c r="K129" i="4"/>
  <c r="Q429" i="4"/>
  <c r="I1971" i="4"/>
  <c r="K1971" i="4"/>
  <c r="M1971" i="4"/>
  <c r="L1971" i="4"/>
  <c r="N1971" i="4"/>
  <c r="O1971" i="4"/>
  <c r="P1971" i="4"/>
  <c r="Q294" i="4"/>
  <c r="O1820" i="4"/>
  <c r="P1820" i="4"/>
  <c r="Q743" i="4"/>
  <c r="L1820" i="4"/>
  <c r="M1820" i="4"/>
  <c r="I1820" i="4"/>
  <c r="K1820" i="4"/>
  <c r="N1820" i="4"/>
  <c r="D1820" i="4"/>
  <c r="F1820" i="4"/>
  <c r="D904" i="4"/>
  <c r="I904" i="4"/>
  <c r="K904" i="4"/>
  <c r="Q1482" i="4"/>
  <c r="E904" i="4"/>
  <c r="F904" i="4"/>
  <c r="C904" i="4"/>
  <c r="G904" i="4" s="1"/>
  <c r="F577" i="4"/>
  <c r="Q1107" i="4"/>
  <c r="I577" i="4"/>
  <c r="K577" i="4"/>
  <c r="E577" i="4"/>
  <c r="C577" i="4"/>
  <c r="G577" i="4" s="1"/>
  <c r="F1787" i="4"/>
  <c r="L1787" i="4"/>
  <c r="M1787" i="4"/>
  <c r="N1787" i="4"/>
  <c r="O1787" i="4"/>
  <c r="P1787" i="4"/>
  <c r="Q179" i="4"/>
  <c r="I1787" i="4"/>
  <c r="K1787" i="4"/>
  <c r="C2066" i="4"/>
  <c r="G2066" i="4" s="1"/>
  <c r="I2066" i="4"/>
  <c r="K2066" i="4"/>
  <c r="M2066" i="4"/>
  <c r="N2066" i="4"/>
  <c r="L2066" i="4"/>
  <c r="O2066" i="4"/>
  <c r="P2066" i="4"/>
  <c r="Q122" i="4"/>
  <c r="C2072" i="4"/>
  <c r="G2072" i="4" s="1"/>
  <c r="I2072" i="4"/>
  <c r="K2072" i="4"/>
  <c r="L2072" i="4"/>
  <c r="N2072" i="4"/>
  <c r="O2072" i="4"/>
  <c r="M2072" i="4"/>
  <c r="P2072" i="4"/>
  <c r="Q85" i="4"/>
  <c r="I1826" i="4"/>
  <c r="K1826" i="4"/>
  <c r="L1826" i="4"/>
  <c r="M1826" i="4"/>
  <c r="N1826" i="4"/>
  <c r="O1826" i="4"/>
  <c r="P1826" i="4"/>
  <c r="Q51" i="4"/>
  <c r="C1866" i="4"/>
  <c r="G1866" i="4" s="1"/>
  <c r="Q25" i="4"/>
  <c r="I1866" i="4"/>
  <c r="L1866" i="4"/>
  <c r="K1866" i="4"/>
  <c r="M1866" i="4"/>
  <c r="N1866" i="4"/>
  <c r="O1866" i="4"/>
  <c r="P1866" i="4"/>
  <c r="C1998" i="4"/>
  <c r="G1998" i="4" s="1"/>
  <c r="L1998" i="4"/>
  <c r="M1998" i="4"/>
  <c r="N1998" i="4"/>
  <c r="O1998" i="4"/>
  <c r="P1998" i="4"/>
  <c r="Q102" i="4"/>
  <c r="I1998" i="4"/>
  <c r="K1998" i="4"/>
  <c r="C1827" i="4"/>
  <c r="G1827" i="4" s="1"/>
  <c r="I1827" i="4"/>
  <c r="K1827" i="4"/>
  <c r="L1827" i="4"/>
  <c r="M1827" i="4"/>
  <c r="O1827" i="4"/>
  <c r="P1827" i="4"/>
  <c r="N1827" i="4"/>
  <c r="Q75" i="4"/>
  <c r="D1761" i="4"/>
  <c r="I1761" i="4"/>
  <c r="K1761" i="4"/>
  <c r="M1761" i="4"/>
  <c r="N1761" i="4"/>
  <c r="L1761" i="4"/>
  <c r="O1761" i="4"/>
  <c r="P1761" i="4"/>
  <c r="Q63" i="4"/>
  <c r="C1571" i="4"/>
  <c r="G1571" i="4" s="1"/>
  <c r="I1571" i="4"/>
  <c r="K1571" i="4"/>
  <c r="L1571" i="4"/>
  <c r="M1571" i="4"/>
  <c r="N1571" i="4"/>
  <c r="O1571" i="4"/>
  <c r="P1571" i="4"/>
  <c r="Q7" i="4"/>
  <c r="E1908" i="4"/>
  <c r="D1856" i="4"/>
  <c r="L1856" i="4"/>
  <c r="M1856" i="4"/>
  <c r="N1856" i="4"/>
  <c r="O1856" i="4"/>
  <c r="P1856" i="4"/>
  <c r="Q121" i="4"/>
  <c r="I1856" i="4"/>
  <c r="K1856" i="4"/>
  <c r="I1885" i="4"/>
  <c r="K1885" i="4"/>
  <c r="L1885" i="4"/>
  <c r="M1885" i="4"/>
  <c r="O1885" i="4"/>
  <c r="P1885" i="4"/>
  <c r="Q101" i="4"/>
  <c r="N1885" i="4"/>
  <c r="G1840" i="4"/>
  <c r="L1840" i="4"/>
  <c r="M1840" i="4"/>
  <c r="N1840" i="4"/>
  <c r="O1840" i="4"/>
  <c r="P1840" i="4"/>
  <c r="Q84" i="4"/>
  <c r="I1840" i="4"/>
  <c r="K1840" i="4"/>
  <c r="F1844" i="4"/>
  <c r="E2087" i="4"/>
  <c r="K2087" i="4"/>
  <c r="L2087" i="4"/>
  <c r="M2087" i="4"/>
  <c r="N2087" i="4"/>
  <c r="O2087" i="4"/>
  <c r="P2087" i="4"/>
  <c r="Q62" i="4"/>
  <c r="I2087" i="4"/>
  <c r="D2056" i="4"/>
  <c r="P2056" i="4"/>
  <c r="Q54" i="4"/>
  <c r="I2056" i="4"/>
  <c r="K2056" i="4"/>
  <c r="N2056" i="4"/>
  <c r="O2056" i="4"/>
  <c r="L2056" i="4"/>
  <c r="M2056" i="4"/>
  <c r="D1696" i="4"/>
  <c r="I1696" i="4"/>
  <c r="K1696" i="4"/>
  <c r="L1696" i="4"/>
  <c r="M1696" i="4"/>
  <c r="N1696" i="4"/>
  <c r="O1696" i="4"/>
  <c r="P1696" i="4"/>
  <c r="Q43" i="4"/>
  <c r="D2085" i="4"/>
  <c r="F1583" i="4"/>
  <c r="I2080" i="4"/>
  <c r="L2080" i="4"/>
  <c r="M2080" i="4"/>
  <c r="K2080" i="4"/>
  <c r="N2080" i="4"/>
  <c r="O2080" i="4"/>
  <c r="P2080" i="4"/>
  <c r="Q6" i="4"/>
  <c r="Q469" i="4"/>
  <c r="I150" i="4"/>
  <c r="K150" i="4"/>
  <c r="F2039" i="4"/>
  <c r="I2039" i="4"/>
  <c r="K2039" i="4"/>
  <c r="L2039" i="4"/>
  <c r="M2039" i="4"/>
  <c r="N2039" i="4"/>
  <c r="O2039" i="4"/>
  <c r="P2039" i="4"/>
  <c r="Q464" i="4"/>
  <c r="D145" i="4"/>
  <c r="I145" i="4"/>
  <c r="K145" i="4"/>
  <c r="Q459" i="4"/>
  <c r="E139" i="4"/>
  <c r="E1606" i="4"/>
  <c r="I1727" i="4"/>
  <c r="K1727" i="4"/>
  <c r="L1727" i="4"/>
  <c r="P1727" i="4"/>
  <c r="Q437" i="4"/>
  <c r="N1727" i="4"/>
  <c r="O1727" i="4"/>
  <c r="M1727" i="4"/>
  <c r="N2038" i="4"/>
  <c r="O2038" i="4"/>
  <c r="P2038" i="4"/>
  <c r="I2038" i="4"/>
  <c r="K2038" i="4"/>
  <c r="L2038" i="4"/>
  <c r="M2038" i="4"/>
  <c r="Q432" i="4"/>
  <c r="Q426" i="4"/>
  <c r="I127" i="4"/>
  <c r="K127" i="4"/>
  <c r="C125" i="4"/>
  <c r="G125" i="4" s="1"/>
  <c r="K125" i="4"/>
  <c r="Q420" i="4"/>
  <c r="I125" i="4"/>
  <c r="F2129" i="4"/>
  <c r="D1543" i="4"/>
  <c r="P1543" i="4"/>
  <c r="Q409" i="4"/>
  <c r="I1543" i="4"/>
  <c r="K1543" i="4"/>
  <c r="L1543" i="4"/>
  <c r="M1543" i="4"/>
  <c r="N1543" i="4"/>
  <c r="O1543" i="4"/>
  <c r="L1586" i="4"/>
  <c r="M1586" i="4"/>
  <c r="N1586" i="4"/>
  <c r="P1586" i="4"/>
  <c r="Q400" i="4"/>
  <c r="K1586" i="4"/>
  <c r="O1586" i="4"/>
  <c r="I1586" i="4"/>
  <c r="D1780" i="4"/>
  <c r="K1780" i="4"/>
  <c r="L1780" i="4"/>
  <c r="O1780" i="4"/>
  <c r="P1780" i="4"/>
  <c r="Q393" i="4"/>
  <c r="I1780" i="4"/>
  <c r="M1780" i="4"/>
  <c r="N1780" i="4"/>
  <c r="C109" i="4"/>
  <c r="G109" i="4" s="1"/>
  <c r="Q388" i="4"/>
  <c r="I109" i="4"/>
  <c r="K109" i="4"/>
  <c r="D103" i="4"/>
  <c r="C100" i="4"/>
  <c r="G100" i="4" s="1"/>
  <c r="I100" i="4"/>
  <c r="K100" i="4"/>
  <c r="Q366" i="4"/>
  <c r="C96" i="4"/>
  <c r="G96" i="4" s="1"/>
  <c r="Q359" i="4"/>
  <c r="I96" i="4"/>
  <c r="K96" i="4"/>
  <c r="E93" i="4"/>
  <c r="C80" i="4"/>
  <c r="G80" i="4" s="1"/>
  <c r="Q328" i="4"/>
  <c r="K80" i="4"/>
  <c r="I80" i="4"/>
  <c r="E2150" i="4"/>
  <c r="M2150" i="4"/>
  <c r="N2150" i="4"/>
  <c r="O2150" i="4"/>
  <c r="P2150" i="4"/>
  <c r="Q317" i="4"/>
  <c r="L2150" i="4"/>
  <c r="I2150" i="4"/>
  <c r="K2150" i="4"/>
  <c r="F2150" i="4"/>
  <c r="F1933" i="4"/>
  <c r="D1869" i="4"/>
  <c r="D2010" i="4"/>
  <c r="C1779" i="4"/>
  <c r="G1779" i="4" s="1"/>
  <c r="M1779" i="4"/>
  <c r="N1779" i="4"/>
  <c r="O1779" i="4"/>
  <c r="P1779" i="4"/>
  <c r="Q261" i="4"/>
  <c r="I1779" i="4"/>
  <c r="K1779" i="4"/>
  <c r="L1779" i="4"/>
  <c r="F2120" i="4"/>
  <c r="F1634" i="4"/>
  <c r="P2030" i="4"/>
  <c r="Q230" i="4"/>
  <c r="I2030" i="4"/>
  <c r="K2030" i="4"/>
  <c r="L2030" i="4"/>
  <c r="M2030" i="4"/>
  <c r="N2030" i="4"/>
  <c r="O2030" i="4"/>
  <c r="C2030" i="4"/>
  <c r="G2030" i="4" s="1"/>
  <c r="E2030" i="4"/>
  <c r="C1610" i="4"/>
  <c r="G1610" i="4" s="1"/>
  <c r="L1610" i="4"/>
  <c r="M1610" i="4"/>
  <c r="N1610" i="4"/>
  <c r="O1610" i="4"/>
  <c r="P1610" i="4"/>
  <c r="Q217" i="4"/>
  <c r="I1610" i="4"/>
  <c r="K1610" i="4"/>
  <c r="D27" i="4"/>
  <c r="O1923" i="4"/>
  <c r="P1923" i="4"/>
  <c r="Q186" i="4"/>
  <c r="I1923" i="4"/>
  <c r="K1923" i="4"/>
  <c r="L1923" i="4"/>
  <c r="M1923" i="4"/>
  <c r="N1923" i="4"/>
  <c r="E223" i="4"/>
  <c r="D1905" i="4"/>
  <c r="I1905" i="4"/>
  <c r="K1905" i="4"/>
  <c r="L1905" i="4"/>
  <c r="M1905" i="4"/>
  <c r="N1905" i="4"/>
  <c r="O1905" i="4"/>
  <c r="P1905" i="4"/>
  <c r="Q593" i="4"/>
  <c r="F210" i="4"/>
  <c r="D1572" i="4"/>
  <c r="C192" i="4"/>
  <c r="G192" i="4" s="1"/>
  <c r="I192" i="4"/>
  <c r="K192" i="4"/>
  <c r="Q542" i="4"/>
  <c r="E189" i="4"/>
  <c r="D183" i="4"/>
  <c r="Q531" i="4"/>
  <c r="K183" i="4"/>
  <c r="I183" i="4"/>
  <c r="C183" i="4"/>
  <c r="G183" i="4" s="1"/>
  <c r="D180" i="4"/>
  <c r="E2075" i="4"/>
  <c r="M2075" i="4"/>
  <c r="P2075" i="4"/>
  <c r="Q518" i="4"/>
  <c r="I2075" i="4"/>
  <c r="K2075" i="4"/>
  <c r="L2075" i="4"/>
  <c r="N2075" i="4"/>
  <c r="O2075" i="4"/>
  <c r="C2075" i="4"/>
  <c r="G2075" i="4" s="1"/>
  <c r="C2079" i="4"/>
  <c r="G2079" i="4" s="1"/>
  <c r="P2079" i="4"/>
  <c r="Q510" i="4"/>
  <c r="K2079" i="4"/>
  <c r="L2079" i="4"/>
  <c r="I2079" i="4"/>
  <c r="M2079" i="4"/>
  <c r="N2079" i="4"/>
  <c r="O2079" i="4"/>
  <c r="F2079" i="4"/>
  <c r="C2118" i="4"/>
  <c r="G2118" i="4" s="1"/>
  <c r="I2118" i="4"/>
  <c r="K2118" i="4"/>
  <c r="L2118" i="4"/>
  <c r="Q493" i="4"/>
  <c r="N2118" i="4"/>
  <c r="O2118" i="4"/>
  <c r="P2118" i="4"/>
  <c r="M2118" i="4"/>
  <c r="F2118" i="4"/>
  <c r="C2032" i="4"/>
  <c r="G2032" i="4" s="1"/>
  <c r="Q488" i="4"/>
  <c r="L2032" i="4"/>
  <c r="M2032" i="4"/>
  <c r="N2032" i="4"/>
  <c r="O2032" i="4"/>
  <c r="P2032" i="4"/>
  <c r="I2032" i="4"/>
  <c r="K2032" i="4"/>
  <c r="C159" i="4"/>
  <c r="G159" i="4" s="1"/>
  <c r="Q481" i="4"/>
  <c r="I159" i="4"/>
  <c r="K159" i="4"/>
  <c r="F370" i="4"/>
  <c r="C359" i="4"/>
  <c r="G359" i="4" s="1"/>
  <c r="I359" i="4"/>
  <c r="K359" i="4"/>
  <c r="Q810" i="4"/>
  <c r="E359" i="4"/>
  <c r="D356" i="4"/>
  <c r="C350" i="4"/>
  <c r="G350" i="4" s="1"/>
  <c r="Q798" i="4"/>
  <c r="I350" i="4"/>
  <c r="K350" i="4"/>
  <c r="I332" i="4"/>
  <c r="K332" i="4"/>
  <c r="Q773" i="4"/>
  <c r="D332" i="4"/>
  <c r="C327" i="4"/>
  <c r="G327" i="4" s="1"/>
  <c r="I327" i="4"/>
  <c r="K327" i="4"/>
  <c r="Q763" i="4"/>
  <c r="E327" i="4"/>
  <c r="C321" i="4"/>
  <c r="G321" i="4" s="1"/>
  <c r="K321" i="4"/>
  <c r="I321" i="4"/>
  <c r="Q751" i="4"/>
  <c r="Q726" i="4"/>
  <c r="I307" i="4"/>
  <c r="K307" i="4"/>
  <c r="C307" i="4"/>
  <c r="G307" i="4" s="1"/>
  <c r="D307" i="4"/>
  <c r="F275" i="4"/>
  <c r="C1981" i="4"/>
  <c r="G1981" i="4" s="1"/>
  <c r="K1981" i="4"/>
  <c r="L1981" i="4"/>
  <c r="M1981" i="4"/>
  <c r="N1981" i="4"/>
  <c r="O1981" i="4"/>
  <c r="P1981" i="4"/>
  <c r="Q652" i="4"/>
  <c r="I1981" i="4"/>
  <c r="F1981" i="4"/>
  <c r="D237" i="4"/>
  <c r="I237" i="4"/>
  <c r="K237" i="4"/>
  <c r="Q625" i="4"/>
  <c r="C237" i="4"/>
  <c r="G237" i="4" s="1"/>
  <c r="F1018" i="4"/>
  <c r="I1018" i="4"/>
  <c r="K1018" i="4"/>
  <c r="Q1609" i="4"/>
  <c r="D1018" i="4"/>
  <c r="F1007" i="4"/>
  <c r="C985" i="4"/>
  <c r="G985" i="4" s="1"/>
  <c r="I985" i="4"/>
  <c r="K985" i="4"/>
  <c r="Q1573" i="4"/>
  <c r="E985" i="4"/>
  <c r="E1582" i="4"/>
  <c r="E934" i="4"/>
  <c r="Q1517" i="4"/>
  <c r="K934" i="4"/>
  <c r="I934" i="4"/>
  <c r="D934" i="4"/>
  <c r="C895" i="4"/>
  <c r="G895" i="4" s="1"/>
  <c r="K895" i="4"/>
  <c r="Q1472" i="4"/>
  <c r="I895" i="4"/>
  <c r="F895" i="4"/>
  <c r="E895" i="4"/>
  <c r="F886" i="4"/>
  <c r="E847" i="4"/>
  <c r="I847" i="4"/>
  <c r="K847" i="4"/>
  <c r="Q1421" i="4"/>
  <c r="I839" i="4"/>
  <c r="K839" i="4"/>
  <c r="Q1412" i="4"/>
  <c r="C839" i="4"/>
  <c r="G839" i="4" s="1"/>
  <c r="Q1384" i="4"/>
  <c r="I815" i="4"/>
  <c r="K815" i="4"/>
  <c r="E799" i="4"/>
  <c r="Q1365" i="4"/>
  <c r="I799" i="4"/>
  <c r="K799" i="4"/>
  <c r="E793" i="4"/>
  <c r="C782" i="4"/>
  <c r="G782" i="4" s="1"/>
  <c r="I782" i="4"/>
  <c r="K782" i="4"/>
  <c r="Q1343" i="4"/>
  <c r="E782" i="4"/>
  <c r="F782" i="4"/>
  <c r="C776" i="4"/>
  <c r="G776" i="4" s="1"/>
  <c r="I776" i="4"/>
  <c r="K776" i="4"/>
  <c r="Q1337" i="4"/>
  <c r="D767" i="4"/>
  <c r="I767" i="4"/>
  <c r="K767" i="4"/>
  <c r="Q1326" i="4"/>
  <c r="C767" i="4"/>
  <c r="G767" i="4" s="1"/>
  <c r="E767" i="4"/>
  <c r="Q1316" i="4"/>
  <c r="I758" i="4"/>
  <c r="K758" i="4"/>
  <c r="C758" i="4"/>
  <c r="G758" i="4" s="1"/>
  <c r="D758" i="4"/>
  <c r="F758" i="4"/>
  <c r="D737" i="4"/>
  <c r="Q1290" i="4"/>
  <c r="I737" i="4"/>
  <c r="K737" i="4"/>
  <c r="C737" i="4"/>
  <c r="G737" i="4" s="1"/>
  <c r="F737" i="4"/>
  <c r="D679" i="4"/>
  <c r="F1723" i="4"/>
  <c r="N1723" i="4"/>
  <c r="O1723" i="4"/>
  <c r="P1723" i="4"/>
  <c r="Q1162" i="4"/>
  <c r="I1723" i="4"/>
  <c r="K1723" i="4"/>
  <c r="L1723" i="4"/>
  <c r="M1723" i="4"/>
  <c r="C558" i="4"/>
  <c r="G558" i="4" s="1"/>
  <c r="I558" i="4"/>
  <c r="K558" i="4"/>
  <c r="Q1082" i="4"/>
  <c r="D558" i="4"/>
  <c r="D540" i="4"/>
  <c r="Q1052" i="4"/>
  <c r="I535" i="4"/>
  <c r="K535" i="4"/>
  <c r="I525" i="4"/>
  <c r="K525" i="4"/>
  <c r="Q1037" i="4"/>
  <c r="C525" i="4"/>
  <c r="G525" i="4" s="1"/>
  <c r="F2014" i="4"/>
  <c r="F509" i="4"/>
  <c r="C499" i="4"/>
  <c r="G499" i="4" s="1"/>
  <c r="I499" i="4"/>
  <c r="K499" i="4"/>
  <c r="Q1000" i="4"/>
  <c r="D499" i="4"/>
  <c r="E499" i="4"/>
  <c r="C2063" i="4"/>
  <c r="G2063" i="4" s="1"/>
  <c r="I2063" i="4"/>
  <c r="K2063" i="4"/>
  <c r="L2063" i="4"/>
  <c r="M2063" i="4"/>
  <c r="N2063" i="4"/>
  <c r="O2063" i="4"/>
  <c r="P2063" i="4"/>
  <c r="Q984" i="4"/>
  <c r="E2063" i="4"/>
  <c r="F2063" i="4"/>
  <c r="C466" i="4"/>
  <c r="G466" i="4" s="1"/>
  <c r="I466" i="4"/>
  <c r="K466" i="4"/>
  <c r="Q958" i="4"/>
  <c r="I1544" i="4"/>
  <c r="K1544" i="4"/>
  <c r="L1544" i="4"/>
  <c r="M1544" i="4"/>
  <c r="N1544" i="4"/>
  <c r="O1544" i="4"/>
  <c r="P1544" i="4"/>
  <c r="Q950" i="4"/>
  <c r="C1544" i="4"/>
  <c r="G1544" i="4" s="1"/>
  <c r="D1544" i="4"/>
  <c r="E1544" i="4"/>
  <c r="F1544" i="4"/>
  <c r="I2073" i="4"/>
  <c r="K2073" i="4"/>
  <c r="L2073" i="4"/>
  <c r="M2073" i="4"/>
  <c r="N2073" i="4"/>
  <c r="O2073" i="4"/>
  <c r="P2073" i="4"/>
  <c r="Q913" i="4"/>
  <c r="E1821" i="4"/>
  <c r="I1821" i="4"/>
  <c r="K1821" i="4"/>
  <c r="L1821" i="4"/>
  <c r="M1821" i="4"/>
  <c r="N1821" i="4"/>
  <c r="O1821" i="4"/>
  <c r="P1821" i="4"/>
  <c r="Q900" i="4"/>
  <c r="E1525" i="4"/>
  <c r="Q2144" i="4"/>
  <c r="D1525" i="4"/>
  <c r="C1525" i="4"/>
  <c r="G1525" i="4" s="1"/>
  <c r="I1525" i="4"/>
  <c r="K1525" i="4"/>
  <c r="F1525" i="4"/>
  <c r="I1503" i="4"/>
  <c r="K1503" i="4"/>
  <c r="F1503" i="4"/>
  <c r="Q2120" i="4"/>
  <c r="E1503" i="4"/>
  <c r="C1449" i="4"/>
  <c r="G1449" i="4" s="1"/>
  <c r="I1449" i="4"/>
  <c r="K1449" i="4"/>
  <c r="Q2065" i="4"/>
  <c r="C2027" i="4"/>
  <c r="G2027" i="4" s="1"/>
  <c r="I2027" i="4"/>
  <c r="K2027" i="4"/>
  <c r="M2027" i="4"/>
  <c r="N2027" i="4"/>
  <c r="O2027" i="4"/>
  <c r="P2027" i="4"/>
  <c r="Q392" i="4"/>
  <c r="I111" i="4"/>
  <c r="K111" i="4"/>
  <c r="E1557" i="4"/>
  <c r="L1557" i="4"/>
  <c r="M1557" i="4"/>
  <c r="K1557" i="4"/>
  <c r="N1557" i="4"/>
  <c r="O1557" i="4"/>
  <c r="P1557" i="4"/>
  <c r="Q303" i="4"/>
  <c r="I1557" i="4"/>
  <c r="C1557" i="4"/>
  <c r="G1557" i="4" s="1"/>
  <c r="C2047" i="4"/>
  <c r="G2047" i="4" s="1"/>
  <c r="O2047" i="4"/>
  <c r="P2047" i="4"/>
  <c r="Q155" i="4"/>
  <c r="I2047" i="4"/>
  <c r="N2047" i="4"/>
  <c r="K2047" i="4"/>
  <c r="L2047" i="4"/>
  <c r="M2047" i="4"/>
  <c r="F1735" i="4"/>
  <c r="I1735" i="4"/>
  <c r="K1735" i="4"/>
  <c r="L1735" i="4"/>
  <c r="M1735" i="4"/>
  <c r="N1735" i="4"/>
  <c r="O1735" i="4"/>
  <c r="P1735" i="4"/>
  <c r="Q49" i="4"/>
  <c r="E2082" i="4"/>
  <c r="I2082" i="4"/>
  <c r="K2082" i="4"/>
  <c r="L2082" i="4"/>
  <c r="M2082" i="4"/>
  <c r="N2082" i="4"/>
  <c r="O2082" i="4"/>
  <c r="P2082" i="4"/>
  <c r="Q517" i="4"/>
  <c r="F2082" i="4"/>
  <c r="C358" i="4"/>
  <c r="G358" i="4" s="1"/>
  <c r="I358" i="4"/>
  <c r="Q809" i="4"/>
  <c r="K358" i="4"/>
  <c r="D358" i="4"/>
  <c r="G299" i="4"/>
  <c r="I299" i="4"/>
  <c r="K299" i="4"/>
  <c r="Q716" i="4"/>
  <c r="D1494" i="4"/>
  <c r="Q2111" i="4"/>
  <c r="I1494" i="4"/>
  <c r="K1494" i="4"/>
  <c r="D1555" i="4"/>
  <c r="I1555" i="4"/>
  <c r="K1555" i="4"/>
  <c r="L1555" i="4"/>
  <c r="M1555" i="4"/>
  <c r="N1555" i="4"/>
  <c r="O1555" i="4"/>
  <c r="P1555" i="4"/>
  <c r="Q110" i="4"/>
  <c r="I147" i="4"/>
  <c r="Q463" i="4"/>
  <c r="K147" i="4"/>
  <c r="C2163" i="4"/>
  <c r="G2163" i="4" s="1"/>
  <c r="I2163" i="4"/>
  <c r="K2163" i="4"/>
  <c r="L2163" i="4"/>
  <c r="M2163" i="4"/>
  <c r="P2163" i="4"/>
  <c r="Q391" i="4"/>
  <c r="N2163" i="4"/>
  <c r="O2163" i="4"/>
  <c r="F133" i="4"/>
  <c r="I133" i="4"/>
  <c r="K133" i="4"/>
  <c r="Q439" i="4"/>
  <c r="D88" i="4"/>
  <c r="I88" i="4"/>
  <c r="K88" i="4"/>
  <c r="Q339" i="4"/>
  <c r="C88" i="4"/>
  <c r="G88" i="4" s="1"/>
  <c r="I198" i="4"/>
  <c r="K198" i="4"/>
  <c r="Q554" i="4"/>
  <c r="C198" i="4"/>
  <c r="G198" i="4" s="1"/>
  <c r="E198" i="4"/>
  <c r="D339" i="4"/>
  <c r="Q783" i="4"/>
  <c r="I339" i="4"/>
  <c r="K339" i="4"/>
  <c r="C339" i="4"/>
  <c r="G339" i="4" s="1"/>
  <c r="Q1424" i="4"/>
  <c r="I849" i="4"/>
  <c r="K849" i="4"/>
  <c r="G1553" i="4"/>
  <c r="M1553" i="4"/>
  <c r="N1553" i="4"/>
  <c r="O1553" i="4"/>
  <c r="P1553" i="4"/>
  <c r="Q171" i="4"/>
  <c r="I1553" i="4"/>
  <c r="K1553" i="4"/>
  <c r="L1553" i="4"/>
  <c r="F1609" i="4"/>
  <c r="I1609" i="4"/>
  <c r="K1609" i="4"/>
  <c r="L1609" i="4"/>
  <c r="M1609" i="4"/>
  <c r="N1609" i="4"/>
  <c r="P1609" i="4"/>
  <c r="Q95" i="4"/>
  <c r="O1609" i="4"/>
  <c r="I1776" i="4"/>
  <c r="K1776" i="4"/>
  <c r="L1776" i="4"/>
  <c r="M1776" i="4"/>
  <c r="N1776" i="4"/>
  <c r="O1776" i="4"/>
  <c r="Q55" i="4"/>
  <c r="P1776" i="4"/>
  <c r="F1908" i="4"/>
  <c r="D20" i="4"/>
  <c r="Q157" i="4"/>
  <c r="I20" i="4"/>
  <c r="K20" i="4"/>
  <c r="F2085" i="4"/>
  <c r="D2017" i="4"/>
  <c r="O2017" i="4"/>
  <c r="P2017" i="4"/>
  <c r="Q443" i="4"/>
  <c r="K2017" i="4"/>
  <c r="L2017" i="4"/>
  <c r="M2017" i="4"/>
  <c r="N2017" i="4"/>
  <c r="I2017" i="4"/>
  <c r="C25" i="4"/>
  <c r="G25" i="4" s="1"/>
  <c r="Q177" i="4"/>
  <c r="I25" i="4"/>
  <c r="K25" i="4"/>
  <c r="Q163" i="4"/>
  <c r="I22" i="4"/>
  <c r="K22" i="4"/>
  <c r="G1627" i="4"/>
  <c r="I1627" i="4"/>
  <c r="N1627" i="4"/>
  <c r="O1627" i="4"/>
  <c r="M1627" i="4"/>
  <c r="P1627" i="4"/>
  <c r="Q147" i="4"/>
  <c r="K1627" i="4"/>
  <c r="L1627" i="4"/>
  <c r="C1762" i="4"/>
  <c r="G1762" i="4" s="1"/>
  <c r="I1762" i="4"/>
  <c r="K1762" i="4"/>
  <c r="L1762" i="4"/>
  <c r="M1762" i="4"/>
  <c r="N1762" i="4"/>
  <c r="O1762" i="4"/>
  <c r="Q93" i="4"/>
  <c r="P1762" i="4"/>
  <c r="C24" i="4"/>
  <c r="G24" i="4" s="1"/>
  <c r="G1908" i="4"/>
  <c r="F21" i="4"/>
  <c r="E1640" i="4"/>
  <c r="I1640" i="4"/>
  <c r="K1640" i="4"/>
  <c r="L1640" i="4"/>
  <c r="M1640" i="4"/>
  <c r="Q156" i="4"/>
  <c r="N1640" i="4"/>
  <c r="O1640" i="4"/>
  <c r="P1640" i="4"/>
  <c r="F1884" i="4"/>
  <c r="I1931" i="4"/>
  <c r="K1931" i="4"/>
  <c r="M1931" i="4"/>
  <c r="O1931" i="4"/>
  <c r="P1931" i="4"/>
  <c r="L1931" i="4"/>
  <c r="N1931" i="4"/>
  <c r="Q139" i="4"/>
  <c r="E1912" i="4"/>
  <c r="I1912" i="4"/>
  <c r="L1912" i="4"/>
  <c r="M1912" i="4"/>
  <c r="K1912" i="4"/>
  <c r="N1912" i="4"/>
  <c r="O1912" i="4"/>
  <c r="P1912" i="4"/>
  <c r="Q130" i="4"/>
  <c r="D1737" i="4"/>
  <c r="I1737" i="4"/>
  <c r="K1737" i="4"/>
  <c r="L1737" i="4"/>
  <c r="N1737" i="4"/>
  <c r="O1737" i="4"/>
  <c r="M1737" i="4"/>
  <c r="P1737" i="4"/>
  <c r="Q120" i="4"/>
  <c r="F1946" i="4"/>
  <c r="I1946" i="4"/>
  <c r="K1946" i="4"/>
  <c r="L1946" i="4"/>
  <c r="M1946" i="4"/>
  <c r="N1946" i="4"/>
  <c r="O1946" i="4"/>
  <c r="P1946" i="4"/>
  <c r="Q112" i="4"/>
  <c r="C2091" i="4"/>
  <c r="G2091" i="4" s="1"/>
  <c r="N2091" i="4"/>
  <c r="O2091" i="4"/>
  <c r="P2091" i="4"/>
  <c r="Q100" i="4"/>
  <c r="I2091" i="4"/>
  <c r="K2091" i="4"/>
  <c r="L2091" i="4"/>
  <c r="M2091" i="4"/>
  <c r="E1576" i="4"/>
  <c r="O1576" i="4"/>
  <c r="P1576" i="4"/>
  <c r="Q92" i="4"/>
  <c r="I1576" i="4"/>
  <c r="K1576" i="4"/>
  <c r="L1576" i="4"/>
  <c r="M1576" i="4"/>
  <c r="N1576" i="4"/>
  <c r="D2123" i="4"/>
  <c r="G1844" i="4"/>
  <c r="E2161" i="4"/>
  <c r="I2161" i="4"/>
  <c r="K2161" i="4"/>
  <c r="L2161" i="4"/>
  <c r="M2161" i="4"/>
  <c r="N2161" i="4"/>
  <c r="O2161" i="4"/>
  <c r="P2161" i="4"/>
  <c r="Q67" i="4"/>
  <c r="D1867" i="4"/>
  <c r="F6" i="4"/>
  <c r="C1749" i="4"/>
  <c r="G1749" i="4" s="1"/>
  <c r="P1749" i="4"/>
  <c r="Q50" i="4"/>
  <c r="I1749" i="4"/>
  <c r="K1749" i="4"/>
  <c r="L1749" i="4"/>
  <c r="M1749" i="4"/>
  <c r="N1749" i="4"/>
  <c r="O1749" i="4"/>
  <c r="C1760" i="4"/>
  <c r="G1760" i="4" s="1"/>
  <c r="C2085" i="4"/>
  <c r="G2085" i="4" s="1"/>
  <c r="G1836" i="4"/>
  <c r="O1836" i="4"/>
  <c r="P1836" i="4"/>
  <c r="Q31" i="4"/>
  <c r="I1836" i="4"/>
  <c r="K1836" i="4"/>
  <c r="L1836" i="4"/>
  <c r="M1836" i="4"/>
  <c r="N1836" i="4"/>
  <c r="E1583" i="4"/>
  <c r="C2035" i="4"/>
  <c r="G2035" i="4" s="1"/>
  <c r="M2035" i="4"/>
  <c r="N2035" i="4"/>
  <c r="O2035" i="4"/>
  <c r="P2035" i="4"/>
  <c r="Q16" i="4"/>
  <c r="I2035" i="4"/>
  <c r="K2035" i="4"/>
  <c r="L2035" i="4"/>
  <c r="C2033" i="4"/>
  <c r="G2033" i="4" s="1"/>
  <c r="I2033" i="4"/>
  <c r="K2033" i="4"/>
  <c r="L2033" i="4"/>
  <c r="M2033" i="4"/>
  <c r="N2033" i="4"/>
  <c r="O2033" i="4"/>
  <c r="P2033" i="4"/>
  <c r="Q5" i="4"/>
  <c r="F1915" i="4"/>
  <c r="E147" i="4"/>
  <c r="C144" i="4"/>
  <c r="G144" i="4" s="1"/>
  <c r="Q458" i="4"/>
  <c r="I144" i="4"/>
  <c r="K144" i="4"/>
  <c r="D139" i="4"/>
  <c r="C1606" i="4"/>
  <c r="G1606" i="4" s="1"/>
  <c r="I135" i="4"/>
  <c r="K135" i="4"/>
  <c r="Q442" i="4"/>
  <c r="F132" i="4"/>
  <c r="E1661" i="4"/>
  <c r="D1662" i="4"/>
  <c r="I1662" i="4"/>
  <c r="K1662" i="4"/>
  <c r="L1662" i="4"/>
  <c r="M1662" i="4"/>
  <c r="N1662" i="4"/>
  <c r="O1662" i="4"/>
  <c r="P1662" i="4"/>
  <c r="Q425" i="4"/>
  <c r="D2129" i="4"/>
  <c r="E119" i="4"/>
  <c r="C1677" i="4"/>
  <c r="G1677" i="4" s="1"/>
  <c r="K1677" i="4"/>
  <c r="L1677" i="4"/>
  <c r="I1677" i="4"/>
  <c r="M1677" i="4"/>
  <c r="N1677" i="4"/>
  <c r="O1677" i="4"/>
  <c r="P1677" i="4"/>
  <c r="Q404" i="4"/>
  <c r="E115" i="4"/>
  <c r="E111" i="4"/>
  <c r="K107" i="4"/>
  <c r="Q384" i="4"/>
  <c r="I107" i="4"/>
  <c r="C1718" i="4"/>
  <c r="G1718" i="4" s="1"/>
  <c r="N1718" i="4"/>
  <c r="O1718" i="4"/>
  <c r="P1718" i="4"/>
  <c r="I1718" i="4"/>
  <c r="K1718" i="4"/>
  <c r="Q376" i="4"/>
  <c r="L1718" i="4"/>
  <c r="M1718" i="4"/>
  <c r="C103" i="4"/>
  <c r="G103" i="4" s="1"/>
  <c r="F99" i="4"/>
  <c r="E1585" i="4"/>
  <c r="D93" i="4"/>
  <c r="I1562" i="4"/>
  <c r="K1562" i="4"/>
  <c r="M1562" i="4"/>
  <c r="N1562" i="4"/>
  <c r="O1562" i="4"/>
  <c r="L1562" i="4"/>
  <c r="P1562" i="4"/>
  <c r="Q348" i="4"/>
  <c r="C1739" i="4"/>
  <c r="G1739" i="4" s="1"/>
  <c r="I1739" i="4"/>
  <c r="K1739" i="4"/>
  <c r="L1739" i="4"/>
  <c r="M1739" i="4"/>
  <c r="N1739" i="4"/>
  <c r="O1739" i="4"/>
  <c r="P1739" i="4"/>
  <c r="Q341" i="4"/>
  <c r="D1739" i="4"/>
  <c r="E2141" i="4"/>
  <c r="D1650" i="4"/>
  <c r="L1650" i="4"/>
  <c r="M1650" i="4"/>
  <c r="N1650" i="4"/>
  <c r="O1650" i="4"/>
  <c r="P1650" i="4"/>
  <c r="Q323" i="4"/>
  <c r="K1650" i="4"/>
  <c r="I1650" i="4"/>
  <c r="C1650" i="4"/>
  <c r="G1650" i="4" s="1"/>
  <c r="F75" i="4"/>
  <c r="C70" i="4"/>
  <c r="G70" i="4" s="1"/>
  <c r="Q309" i="4"/>
  <c r="I70" i="4"/>
  <c r="K70" i="4"/>
  <c r="D70" i="4"/>
  <c r="D1557" i="4"/>
  <c r="C1933" i="4"/>
  <c r="G1933" i="4" s="1"/>
  <c r="C1869" i="4"/>
  <c r="G1869" i="4" s="1"/>
  <c r="C2010" i="4"/>
  <c r="G2010" i="4" s="1"/>
  <c r="D1584" i="4"/>
  <c r="E1924" i="4"/>
  <c r="Q266" i="4"/>
  <c r="I1924" i="4"/>
  <c r="K1924" i="4"/>
  <c r="L1924" i="4"/>
  <c r="M1924" i="4"/>
  <c r="N1924" i="4"/>
  <c r="O1924" i="4"/>
  <c r="P1924" i="4"/>
  <c r="D2120" i="4"/>
  <c r="F41" i="4"/>
  <c r="D1634" i="4"/>
  <c r="F2058" i="4"/>
  <c r="E1868" i="4"/>
  <c r="L1868" i="4"/>
  <c r="M1868" i="4"/>
  <c r="N1868" i="4"/>
  <c r="O1868" i="4"/>
  <c r="P1868" i="4"/>
  <c r="Q198" i="4"/>
  <c r="I1868" i="4"/>
  <c r="K1868" i="4"/>
  <c r="C1868" i="4"/>
  <c r="G1868" i="4" s="1"/>
  <c r="C27" i="4"/>
  <c r="G27" i="4" s="1"/>
  <c r="C1887" i="4"/>
  <c r="G1887" i="4" s="1"/>
  <c r="I1887" i="4"/>
  <c r="K1887" i="4"/>
  <c r="L1887" i="4"/>
  <c r="M1887" i="4"/>
  <c r="N1887" i="4"/>
  <c r="O1887" i="4"/>
  <c r="P1887" i="4"/>
  <c r="Q185" i="4"/>
  <c r="C223" i="4"/>
  <c r="G223" i="4" s="1"/>
  <c r="L1755" i="4"/>
  <c r="M1755" i="4"/>
  <c r="N1755" i="4"/>
  <c r="O1755" i="4"/>
  <c r="P1755" i="4"/>
  <c r="Q587" i="4"/>
  <c r="I1755" i="4"/>
  <c r="K1755" i="4"/>
  <c r="C1755" i="4"/>
  <c r="G1755" i="4" s="1"/>
  <c r="E1587" i="4"/>
  <c r="I1587" i="4"/>
  <c r="K1587" i="4"/>
  <c r="L1587" i="4"/>
  <c r="M1587" i="4"/>
  <c r="N1587" i="4"/>
  <c r="O1587" i="4"/>
  <c r="Q582" i="4"/>
  <c r="P1587" i="4"/>
  <c r="D210" i="4"/>
  <c r="D205" i="4"/>
  <c r="Q564" i="4"/>
  <c r="K205" i="4"/>
  <c r="I205" i="4"/>
  <c r="I199" i="4"/>
  <c r="K199" i="4"/>
  <c r="Q556" i="4"/>
  <c r="D199" i="4"/>
  <c r="C1572" i="4"/>
  <c r="G1572" i="4" s="1"/>
  <c r="E191" i="4"/>
  <c r="D189" i="4"/>
  <c r="C2062" i="4"/>
  <c r="G2062" i="4" s="1"/>
  <c r="C180" i="4"/>
  <c r="G180" i="4" s="1"/>
  <c r="D2082" i="4"/>
  <c r="F176" i="4"/>
  <c r="E167" i="4"/>
  <c r="Q854" i="4"/>
  <c r="I389" i="4"/>
  <c r="K389" i="4"/>
  <c r="D389" i="4"/>
  <c r="F389" i="4"/>
  <c r="C1894" i="4"/>
  <c r="G1894" i="4" s="1"/>
  <c r="N1894" i="4"/>
  <c r="P1894" i="4"/>
  <c r="Q839" i="4"/>
  <c r="L1894" i="4"/>
  <c r="M1894" i="4"/>
  <c r="O1894" i="4"/>
  <c r="K1894" i="4"/>
  <c r="I1894" i="4"/>
  <c r="F1894" i="4"/>
  <c r="D370" i="4"/>
  <c r="F367" i="4"/>
  <c r="Q820" i="4"/>
  <c r="I367" i="4"/>
  <c r="K367" i="4"/>
  <c r="E367" i="4"/>
  <c r="F358" i="4"/>
  <c r="C356" i="4"/>
  <c r="G356" i="4" s="1"/>
  <c r="D343" i="4"/>
  <c r="E335" i="4"/>
  <c r="E331" i="4"/>
  <c r="E1624" i="4"/>
  <c r="E306" i="4"/>
  <c r="F299" i="4"/>
  <c r="D291" i="4"/>
  <c r="C285" i="4"/>
  <c r="G285" i="4" s="1"/>
  <c r="Q698" i="4"/>
  <c r="K285" i="4"/>
  <c r="I285" i="4"/>
  <c r="E285" i="4"/>
  <c r="F1680" i="4"/>
  <c r="L1680" i="4"/>
  <c r="M1680" i="4"/>
  <c r="N1680" i="4"/>
  <c r="O1680" i="4"/>
  <c r="P1680" i="4"/>
  <c r="I1680" i="4"/>
  <c r="K1680" i="4"/>
  <c r="Q694" i="4"/>
  <c r="E1680" i="4"/>
  <c r="E275" i="4"/>
  <c r="C264" i="4"/>
  <c r="G264" i="4" s="1"/>
  <c r="Q672" i="4"/>
  <c r="I264" i="4"/>
  <c r="K264" i="4"/>
  <c r="F2115" i="4"/>
  <c r="G2050" i="4"/>
  <c r="M2050" i="4"/>
  <c r="N2050" i="4"/>
  <c r="O2050" i="4"/>
  <c r="P2050" i="4"/>
  <c r="Q624" i="4"/>
  <c r="I2050" i="4"/>
  <c r="K2050" i="4"/>
  <c r="L2050" i="4"/>
  <c r="F2050" i="4"/>
  <c r="C234" i="4"/>
  <c r="G234" i="4" s="1"/>
  <c r="I234" i="4"/>
  <c r="K234" i="4"/>
  <c r="Q617" i="4"/>
  <c r="F234" i="4"/>
  <c r="D1964" i="4"/>
  <c r="L1964" i="4"/>
  <c r="M1964" i="4"/>
  <c r="N1964" i="4"/>
  <c r="O1964" i="4"/>
  <c r="P1964" i="4"/>
  <c r="Q611" i="4"/>
  <c r="K1964" i="4"/>
  <c r="I1964" i="4"/>
  <c r="D1012" i="4"/>
  <c r="I1012" i="4"/>
  <c r="K1012" i="4"/>
  <c r="Q1603" i="4"/>
  <c r="C1012" i="4"/>
  <c r="G1012" i="4" s="1"/>
  <c r="E1012" i="4"/>
  <c r="E1007" i="4"/>
  <c r="K1001" i="4"/>
  <c r="Q1591" i="4"/>
  <c r="I1001" i="4"/>
  <c r="F1001" i="4"/>
  <c r="E991" i="4"/>
  <c r="Q1579" i="4"/>
  <c r="I991" i="4"/>
  <c r="K991" i="4"/>
  <c r="F2153" i="4"/>
  <c r="C1582" i="4"/>
  <c r="G1582" i="4" s="1"/>
  <c r="E956" i="4"/>
  <c r="C940" i="4"/>
  <c r="G940" i="4" s="1"/>
  <c r="I940" i="4"/>
  <c r="K940" i="4"/>
  <c r="Q1524" i="4"/>
  <c r="C2054" i="4"/>
  <c r="G2054" i="4" s="1"/>
  <c r="M2054" i="4"/>
  <c r="N2054" i="4"/>
  <c r="O2054" i="4"/>
  <c r="P2054" i="4"/>
  <c r="Q1504" i="4"/>
  <c r="I2054" i="4"/>
  <c r="L2054" i="4"/>
  <c r="K2054" i="4"/>
  <c r="D2054" i="4"/>
  <c r="C894" i="4"/>
  <c r="G894" i="4" s="1"/>
  <c r="I894" i="4"/>
  <c r="K894" i="4"/>
  <c r="Q1471" i="4"/>
  <c r="E886" i="4"/>
  <c r="I881" i="4"/>
  <c r="K881" i="4"/>
  <c r="Q1458" i="4"/>
  <c r="D881" i="4"/>
  <c r="F874" i="4"/>
  <c r="K874" i="4"/>
  <c r="Q1451" i="4"/>
  <c r="I874" i="4"/>
  <c r="D867" i="4"/>
  <c r="D857" i="4"/>
  <c r="I857" i="4"/>
  <c r="K857" i="4"/>
  <c r="Q1433" i="4"/>
  <c r="C857" i="4"/>
  <c r="G857" i="4" s="1"/>
  <c r="E846" i="4"/>
  <c r="F838" i="4"/>
  <c r="D832" i="4"/>
  <c r="I822" i="4"/>
  <c r="K822" i="4"/>
  <c r="Q1391" i="4"/>
  <c r="E822" i="4"/>
  <c r="C814" i="4"/>
  <c r="G814" i="4" s="1"/>
  <c r="I814" i="4"/>
  <c r="K814" i="4"/>
  <c r="Q1383" i="4"/>
  <c r="D814" i="4"/>
  <c r="F808" i="4"/>
  <c r="Q1376" i="4"/>
  <c r="K808" i="4"/>
  <c r="I808" i="4"/>
  <c r="C808" i="4"/>
  <c r="G808" i="4" s="1"/>
  <c r="E805" i="4"/>
  <c r="I805" i="4"/>
  <c r="K805" i="4"/>
  <c r="Q1371" i="4"/>
  <c r="F805" i="4"/>
  <c r="E1775" i="4"/>
  <c r="C793" i="4"/>
  <c r="G793" i="4" s="1"/>
  <c r="E2156" i="4"/>
  <c r="O2156" i="4"/>
  <c r="P2156" i="4"/>
  <c r="Q1325" i="4"/>
  <c r="I2156" i="4"/>
  <c r="N2156" i="4"/>
  <c r="L2156" i="4"/>
  <c r="K2156" i="4"/>
  <c r="M2156" i="4"/>
  <c r="I736" i="4"/>
  <c r="K736" i="4"/>
  <c r="Q1289" i="4"/>
  <c r="D729" i="4"/>
  <c r="I729" i="4"/>
  <c r="Q1282" i="4"/>
  <c r="K729" i="4"/>
  <c r="F729" i="4"/>
  <c r="D1919" i="4"/>
  <c r="I1919" i="4"/>
  <c r="K1919" i="4"/>
  <c r="L1919" i="4"/>
  <c r="O1919" i="4"/>
  <c r="M1919" i="4"/>
  <c r="N1919" i="4"/>
  <c r="P1919" i="4"/>
  <c r="Q1270" i="4"/>
  <c r="C1919" i="4"/>
  <c r="G1919" i="4" s="1"/>
  <c r="E1919" i="4"/>
  <c r="D706" i="4"/>
  <c r="C679" i="4"/>
  <c r="G679" i="4" s="1"/>
  <c r="F667" i="4"/>
  <c r="Q1204" i="4"/>
  <c r="I661" i="4"/>
  <c r="K661" i="4"/>
  <c r="E661" i="4"/>
  <c r="F661" i="4"/>
  <c r="D661" i="4"/>
  <c r="C656" i="4"/>
  <c r="G656" i="4" s="1"/>
  <c r="D646" i="4"/>
  <c r="C642" i="4"/>
  <c r="G642" i="4" s="1"/>
  <c r="I642" i="4"/>
  <c r="K642" i="4"/>
  <c r="Q1177" i="4"/>
  <c r="F642" i="4"/>
  <c r="Q1126" i="4"/>
  <c r="I596" i="4"/>
  <c r="K596" i="4"/>
  <c r="C596" i="4"/>
  <c r="G596" i="4" s="1"/>
  <c r="D596" i="4"/>
  <c r="D587" i="4"/>
  <c r="K587" i="4"/>
  <c r="Q1117" i="4"/>
  <c r="I587" i="4"/>
  <c r="C587" i="4"/>
  <c r="G587" i="4" s="1"/>
  <c r="F587" i="4"/>
  <c r="I580" i="4"/>
  <c r="K580" i="4"/>
  <c r="Q1110" i="4"/>
  <c r="D580" i="4"/>
  <c r="E580" i="4"/>
  <c r="C557" i="4"/>
  <c r="G557" i="4" s="1"/>
  <c r="K557" i="4"/>
  <c r="Q1081" i="4"/>
  <c r="I557" i="4"/>
  <c r="F557" i="4"/>
  <c r="I543" i="4"/>
  <c r="K543" i="4"/>
  <c r="Q1064" i="4"/>
  <c r="C543" i="4"/>
  <c r="G543" i="4" s="1"/>
  <c r="E543" i="4"/>
  <c r="F543" i="4"/>
  <c r="C540" i="4"/>
  <c r="G540" i="4" s="1"/>
  <c r="K524" i="4"/>
  <c r="Q1036" i="4"/>
  <c r="I524" i="4"/>
  <c r="E2014" i="4"/>
  <c r="F2013" i="4"/>
  <c r="E509" i="4"/>
  <c r="C490" i="4"/>
  <c r="G490" i="4" s="1"/>
  <c r="C475" i="4"/>
  <c r="G475" i="4" s="1"/>
  <c r="Q971" i="4"/>
  <c r="I475" i="4"/>
  <c r="K475" i="4"/>
  <c r="E475" i="4"/>
  <c r="F435" i="4"/>
  <c r="E429" i="4"/>
  <c r="Q912" i="4"/>
  <c r="I429" i="4"/>
  <c r="K429" i="4"/>
  <c r="C429" i="4"/>
  <c r="G429" i="4" s="1"/>
  <c r="D429" i="4"/>
  <c r="F429" i="4"/>
  <c r="F1578" i="4"/>
  <c r="Q877" i="4"/>
  <c r="I396" i="4"/>
  <c r="K396" i="4"/>
  <c r="Q863" i="4"/>
  <c r="E1524" i="4"/>
  <c r="E1520" i="4"/>
  <c r="I1520" i="4"/>
  <c r="K1520" i="4"/>
  <c r="Q2137" i="4"/>
  <c r="C1520" i="4"/>
  <c r="G1520" i="4" s="1"/>
  <c r="F1520" i="4"/>
  <c r="C1510" i="4"/>
  <c r="G1510" i="4" s="1"/>
  <c r="C1358" i="4"/>
  <c r="G1358" i="4" s="1"/>
  <c r="I1358" i="4"/>
  <c r="K1358" i="4"/>
  <c r="Q1974" i="4"/>
  <c r="D1358" i="4"/>
  <c r="E1684" i="4"/>
  <c r="I1684" i="4"/>
  <c r="K1684" i="4"/>
  <c r="L1684" i="4"/>
  <c r="M1684" i="4"/>
  <c r="N1684" i="4"/>
  <c r="P1684" i="4"/>
  <c r="O1684" i="4"/>
  <c r="Q269" i="4"/>
  <c r="D1547" i="4"/>
  <c r="I1547" i="4"/>
  <c r="K1547" i="4"/>
  <c r="L1547" i="4"/>
  <c r="M1547" i="4"/>
  <c r="N1547" i="4"/>
  <c r="O1547" i="4"/>
  <c r="P1547" i="4"/>
  <c r="Q227" i="4"/>
  <c r="E1969" i="4"/>
  <c r="Q205" i="4"/>
  <c r="I1969" i="4"/>
  <c r="K1969" i="4"/>
  <c r="L1969" i="4"/>
  <c r="M1969" i="4"/>
  <c r="N1969" i="4"/>
  <c r="O1969" i="4"/>
  <c r="P1969" i="4"/>
  <c r="E221" i="4"/>
  <c r="I221" i="4"/>
  <c r="K221" i="4"/>
  <c r="Q597" i="4"/>
  <c r="C200" i="4"/>
  <c r="G200" i="4" s="1"/>
  <c r="I200" i="4"/>
  <c r="K200" i="4"/>
  <c r="Q558" i="4"/>
  <c r="C2061" i="4"/>
  <c r="G2061" i="4" s="1"/>
  <c r="I2061" i="4"/>
  <c r="K2061" i="4"/>
  <c r="L2061" i="4"/>
  <c r="M2061" i="4"/>
  <c r="O2061" i="4"/>
  <c r="P2061" i="4"/>
  <c r="Q512" i="4"/>
  <c r="N2061" i="4"/>
  <c r="C173" i="4"/>
  <c r="G173" i="4" s="1"/>
  <c r="I173" i="4"/>
  <c r="K173" i="4"/>
  <c r="Q503" i="4"/>
  <c r="D160" i="4"/>
  <c r="I160" i="4"/>
  <c r="K160" i="4"/>
  <c r="Q482" i="4"/>
  <c r="E1906" i="4"/>
  <c r="Q850" i="4"/>
  <c r="I1906" i="4"/>
  <c r="K1906" i="4"/>
  <c r="L1906" i="4"/>
  <c r="M1906" i="4"/>
  <c r="O1906" i="4"/>
  <c r="N1906" i="4"/>
  <c r="P1906" i="4"/>
  <c r="D1653" i="4"/>
  <c r="I1653" i="4"/>
  <c r="K1653" i="4"/>
  <c r="L1653" i="4"/>
  <c r="M1653" i="4"/>
  <c r="N1653" i="4"/>
  <c r="O1653" i="4"/>
  <c r="P1653" i="4"/>
  <c r="Q831" i="4"/>
  <c r="C349" i="4"/>
  <c r="G349" i="4" s="1"/>
  <c r="I349" i="4"/>
  <c r="K349" i="4"/>
  <c r="Q797" i="4"/>
  <c r="I347" i="4"/>
  <c r="K347" i="4"/>
  <c r="Q792" i="4"/>
  <c r="E313" i="4"/>
  <c r="I313" i="4"/>
  <c r="K313" i="4"/>
  <c r="Q740" i="4"/>
  <c r="F305" i="4"/>
  <c r="I305" i="4"/>
  <c r="K305" i="4"/>
  <c r="Q724" i="4"/>
  <c r="E292" i="4"/>
  <c r="K292" i="4"/>
  <c r="Q707" i="4"/>
  <c r="I292" i="4"/>
  <c r="C286" i="4"/>
  <c r="G286" i="4" s="1"/>
  <c r="I286" i="4"/>
  <c r="K286" i="4"/>
  <c r="Q699" i="4"/>
  <c r="D266" i="4"/>
  <c r="Q674" i="4"/>
  <c r="I266" i="4"/>
  <c r="K266" i="4"/>
  <c r="F2135" i="4"/>
  <c r="N2135" i="4"/>
  <c r="O2135" i="4"/>
  <c r="P2135" i="4"/>
  <c r="Q646" i="4"/>
  <c r="I2135" i="4"/>
  <c r="K2135" i="4"/>
  <c r="L2135" i="4"/>
  <c r="M2135" i="4"/>
  <c r="C1709" i="4"/>
  <c r="G1709" i="4" s="1"/>
  <c r="N1709" i="4"/>
  <c r="O1709" i="4"/>
  <c r="P1709" i="4"/>
  <c r="Q620" i="4"/>
  <c r="I1709" i="4"/>
  <c r="K1709" i="4"/>
  <c r="L1709" i="4"/>
  <c r="M1709" i="4"/>
  <c r="D1027" i="4"/>
  <c r="I1027" i="4"/>
  <c r="K1027" i="4"/>
  <c r="Q1618" i="4"/>
  <c r="D1023" i="4"/>
  <c r="I1023" i="4"/>
  <c r="K1023" i="4"/>
  <c r="Q1614" i="4"/>
  <c r="C1019" i="4"/>
  <c r="G1019" i="4" s="1"/>
  <c r="I1019" i="4"/>
  <c r="K1019" i="4"/>
  <c r="Q1610" i="4"/>
  <c r="D1010" i="4"/>
  <c r="I1010" i="4"/>
  <c r="K1010" i="4"/>
  <c r="Q1601" i="4"/>
  <c r="F982" i="4"/>
  <c r="K982" i="4"/>
  <c r="Q1570" i="4"/>
  <c r="I982" i="4"/>
  <c r="C982" i="4"/>
  <c r="G982" i="4" s="1"/>
  <c r="D955" i="4"/>
  <c r="I955" i="4"/>
  <c r="K955" i="4"/>
  <c r="Q1539" i="4"/>
  <c r="E951" i="4"/>
  <c r="I951" i="4"/>
  <c r="K951" i="4"/>
  <c r="Q1535" i="4"/>
  <c r="F935" i="4"/>
  <c r="I935" i="4"/>
  <c r="K935" i="4"/>
  <c r="Q1518" i="4"/>
  <c r="D917" i="4"/>
  <c r="I917" i="4"/>
  <c r="K917" i="4"/>
  <c r="Q1497" i="4"/>
  <c r="C1616" i="4"/>
  <c r="G1616" i="4" s="1"/>
  <c r="L1616" i="4"/>
  <c r="M1616" i="4"/>
  <c r="N1616" i="4"/>
  <c r="O1616" i="4"/>
  <c r="P1616" i="4"/>
  <c r="Q1491" i="4"/>
  <c r="I1616" i="4"/>
  <c r="K1616" i="4"/>
  <c r="F908" i="4"/>
  <c r="I908" i="4"/>
  <c r="K908" i="4"/>
  <c r="Q1486" i="4"/>
  <c r="I892" i="4"/>
  <c r="K892" i="4"/>
  <c r="Q1469" i="4"/>
  <c r="D892" i="4"/>
  <c r="I850" i="4"/>
  <c r="K850" i="4"/>
  <c r="Q1425" i="4"/>
  <c r="E845" i="4"/>
  <c r="I845" i="4"/>
  <c r="K845" i="4"/>
  <c r="Q1419" i="4"/>
  <c r="D1930" i="4"/>
  <c r="I1930" i="4"/>
  <c r="K1930" i="4"/>
  <c r="L1930" i="4"/>
  <c r="M1930" i="4"/>
  <c r="N1930" i="4"/>
  <c r="O1930" i="4"/>
  <c r="P1930" i="4"/>
  <c r="Q1354" i="4"/>
  <c r="F1930" i="4"/>
  <c r="C755" i="4"/>
  <c r="G755" i="4" s="1"/>
  <c r="I755" i="4"/>
  <c r="K755" i="4"/>
  <c r="Q1311" i="4"/>
  <c r="D755" i="4"/>
  <c r="F735" i="4"/>
  <c r="Q1288" i="4"/>
  <c r="I735" i="4"/>
  <c r="K735" i="4"/>
  <c r="I723" i="4"/>
  <c r="K723" i="4"/>
  <c r="Q1276" i="4"/>
  <c r="M1863" i="4"/>
  <c r="N1863" i="4"/>
  <c r="O1863" i="4"/>
  <c r="P1863" i="4"/>
  <c r="Q1260" i="4"/>
  <c r="I1863" i="4"/>
  <c r="K1863" i="4"/>
  <c r="L1863" i="4"/>
  <c r="F1863" i="4"/>
  <c r="C678" i="4"/>
  <c r="G678" i="4" s="1"/>
  <c r="Q1224" i="4"/>
  <c r="I678" i="4"/>
  <c r="K678" i="4"/>
  <c r="E673" i="4"/>
  <c r="Q1219" i="4"/>
  <c r="I673" i="4"/>
  <c r="K673" i="4"/>
  <c r="C673" i="4"/>
  <c r="G673" i="4" s="1"/>
  <c r="E668" i="4"/>
  <c r="Q1213" i="4"/>
  <c r="I668" i="4"/>
  <c r="K668" i="4"/>
  <c r="E655" i="4"/>
  <c r="I655" i="4"/>
  <c r="K655" i="4"/>
  <c r="Q1195" i="4"/>
  <c r="I636" i="4"/>
  <c r="K636" i="4"/>
  <c r="Q1171" i="4"/>
  <c r="C629" i="4"/>
  <c r="G629" i="4" s="1"/>
  <c r="I629" i="4"/>
  <c r="K629" i="4"/>
  <c r="Q1163" i="4"/>
  <c r="D629" i="4"/>
  <c r="E629" i="4"/>
  <c r="I613" i="4"/>
  <c r="K613" i="4"/>
  <c r="Q1144" i="4"/>
  <c r="F607" i="4"/>
  <c r="I607" i="4"/>
  <c r="K607" i="4"/>
  <c r="Q1138" i="4"/>
  <c r="C595" i="4"/>
  <c r="G595" i="4" s="1"/>
  <c r="I595" i="4"/>
  <c r="K595" i="4"/>
  <c r="Q1125" i="4"/>
  <c r="I567" i="4"/>
  <c r="Q1095" i="4"/>
  <c r="K567" i="4"/>
  <c r="F567" i="4"/>
  <c r="I1722" i="4"/>
  <c r="K1722" i="4"/>
  <c r="L1722" i="4"/>
  <c r="M1722" i="4"/>
  <c r="N1722" i="4"/>
  <c r="P1722" i="4"/>
  <c r="O1722" i="4"/>
  <c r="Q1089" i="4"/>
  <c r="C1637" i="4"/>
  <c r="G1637" i="4" s="1"/>
  <c r="I1637" i="4"/>
  <c r="K1637" i="4"/>
  <c r="L1637" i="4"/>
  <c r="M1637" i="4"/>
  <c r="N1637" i="4"/>
  <c r="O1637" i="4"/>
  <c r="P1637" i="4"/>
  <c r="Q1033" i="4"/>
  <c r="Q1022" i="4"/>
  <c r="I1672" i="4"/>
  <c r="K1672" i="4"/>
  <c r="L1672" i="4"/>
  <c r="M1672" i="4"/>
  <c r="N1672" i="4"/>
  <c r="O1672" i="4"/>
  <c r="P1672" i="4"/>
  <c r="C1720" i="4"/>
  <c r="G1720" i="4" s="1"/>
  <c r="M1720" i="4"/>
  <c r="O1720" i="4"/>
  <c r="P1720" i="4"/>
  <c r="I1720" i="4"/>
  <c r="K1720" i="4"/>
  <c r="L1720" i="4"/>
  <c r="N1720" i="4"/>
  <c r="Q1011" i="4"/>
  <c r="C501" i="4"/>
  <c r="G501" i="4" s="1"/>
  <c r="Q1003" i="4"/>
  <c r="I501" i="4"/>
  <c r="K501" i="4"/>
  <c r="C481" i="4"/>
  <c r="G481" i="4" s="1"/>
  <c r="Q979" i="4"/>
  <c r="I481" i="4"/>
  <c r="K481" i="4"/>
  <c r="D481" i="4"/>
  <c r="E1822" i="4"/>
  <c r="L1822" i="4"/>
  <c r="M1822" i="4"/>
  <c r="N1822" i="4"/>
  <c r="O1822" i="4"/>
  <c r="P1822" i="4"/>
  <c r="Q960" i="4"/>
  <c r="I1822" i="4"/>
  <c r="K1822" i="4"/>
  <c r="F1822" i="4"/>
  <c r="C1549" i="4"/>
  <c r="G1549" i="4" s="1"/>
  <c r="I1549" i="4"/>
  <c r="K1549" i="4"/>
  <c r="L1549" i="4"/>
  <c r="M1549" i="4"/>
  <c r="N1549" i="4"/>
  <c r="O1549" i="4"/>
  <c r="P1549" i="4"/>
  <c r="Q952" i="4"/>
  <c r="D1549" i="4"/>
  <c r="E1549" i="4"/>
  <c r="C452" i="4"/>
  <c r="G452" i="4" s="1"/>
  <c r="I452" i="4"/>
  <c r="K452" i="4"/>
  <c r="Q939" i="4"/>
  <c r="C1579" i="4"/>
  <c r="G1579" i="4" s="1"/>
  <c r="L1579" i="4"/>
  <c r="M1579" i="4"/>
  <c r="N1579" i="4"/>
  <c r="O1579" i="4"/>
  <c r="P1579" i="4"/>
  <c r="Q920" i="4"/>
  <c r="I1579" i="4"/>
  <c r="K1579" i="4"/>
  <c r="F1579" i="4"/>
  <c r="C1489" i="4"/>
  <c r="G1489" i="4" s="1"/>
  <c r="I1489" i="4"/>
  <c r="K1489" i="4"/>
  <c r="E1489" i="4"/>
  <c r="Q2106" i="4"/>
  <c r="D1489" i="4"/>
  <c r="E1592" i="4"/>
  <c r="I1592" i="4"/>
  <c r="K1592" i="4"/>
  <c r="L1592" i="4"/>
  <c r="M1592" i="4"/>
  <c r="N1592" i="4"/>
  <c r="Q2048" i="4"/>
  <c r="P1592" i="4"/>
  <c r="O1592" i="4"/>
  <c r="C1592" i="4"/>
  <c r="G1592" i="4" s="1"/>
  <c r="D1592" i="4"/>
  <c r="F1592" i="4"/>
  <c r="D1425" i="4"/>
  <c r="Q2040" i="4"/>
  <c r="K1425" i="4"/>
  <c r="I1425" i="4"/>
  <c r="E1425" i="4"/>
  <c r="F1425" i="4"/>
  <c r="E1410" i="4"/>
  <c r="I1410" i="4"/>
  <c r="K1410" i="4"/>
  <c r="Q2025" i="4"/>
  <c r="F1410" i="4"/>
  <c r="C1410" i="4"/>
  <c r="G1410" i="4" s="1"/>
  <c r="D1410" i="4"/>
  <c r="E1403" i="4"/>
  <c r="K1403" i="4"/>
  <c r="Q2018" i="4"/>
  <c r="I1403" i="4"/>
  <c r="F1403" i="4"/>
  <c r="E1381" i="4"/>
  <c r="I1381" i="4"/>
  <c r="K1381" i="4"/>
  <c r="Q1997" i="4"/>
  <c r="N2142" i="4"/>
  <c r="O2142" i="4"/>
  <c r="P2142" i="4"/>
  <c r="Q362" i="4"/>
  <c r="I2142" i="4"/>
  <c r="K2142" i="4"/>
  <c r="L2142" i="4"/>
  <c r="M2142" i="4"/>
  <c r="E82" i="4"/>
  <c r="Q330" i="4"/>
  <c r="I82" i="4"/>
  <c r="K82" i="4"/>
  <c r="D61" i="4"/>
  <c r="K61" i="4"/>
  <c r="I61" i="4"/>
  <c r="Q284" i="4"/>
  <c r="F1642" i="4"/>
  <c r="P1642" i="4"/>
  <c r="Q274" i="4"/>
  <c r="I1642" i="4"/>
  <c r="K1642" i="4"/>
  <c r="L1642" i="4"/>
  <c r="M1642" i="4"/>
  <c r="N1642" i="4"/>
  <c r="O1642" i="4"/>
  <c r="I53" i="4"/>
  <c r="Q262" i="4"/>
  <c r="K53" i="4"/>
  <c r="K44" i="4"/>
  <c r="Q246" i="4"/>
  <c r="I44" i="4"/>
  <c r="E1842" i="4"/>
  <c r="I1842" i="4"/>
  <c r="K1842" i="4"/>
  <c r="L1842" i="4"/>
  <c r="M1842" i="4"/>
  <c r="N1842" i="4"/>
  <c r="O1842" i="4"/>
  <c r="P1842" i="4"/>
  <c r="Q214" i="4"/>
  <c r="F2164" i="4"/>
  <c r="N2164" i="4"/>
  <c r="O2164" i="4"/>
  <c r="P2164" i="4"/>
  <c r="Q194" i="4"/>
  <c r="I2164" i="4"/>
  <c r="K2164" i="4"/>
  <c r="L2164" i="4"/>
  <c r="M2164" i="4"/>
  <c r="I1951" i="4"/>
  <c r="K1951" i="4"/>
  <c r="L1951" i="4"/>
  <c r="M1951" i="4"/>
  <c r="N1951" i="4"/>
  <c r="O1951" i="4"/>
  <c r="P1951" i="4"/>
  <c r="Q187" i="4"/>
  <c r="F1563" i="4"/>
  <c r="I1563" i="4"/>
  <c r="K1563" i="4"/>
  <c r="L1563" i="4"/>
  <c r="N1563" i="4"/>
  <c r="P1563" i="4"/>
  <c r="Q601" i="4"/>
  <c r="M1563" i="4"/>
  <c r="O1563" i="4"/>
  <c r="C218" i="4"/>
  <c r="G218" i="4" s="1"/>
  <c r="K218" i="4"/>
  <c r="Q589" i="4"/>
  <c r="I218" i="4"/>
  <c r="E214" i="4"/>
  <c r="Q581" i="4"/>
  <c r="I214" i="4"/>
  <c r="K214" i="4"/>
  <c r="N2132" i="4"/>
  <c r="O2132" i="4"/>
  <c r="P2132" i="4"/>
  <c r="Q570" i="4"/>
  <c r="I2132" i="4"/>
  <c r="K2132" i="4"/>
  <c r="L2132" i="4"/>
  <c r="M2132" i="4"/>
  <c r="O1580" i="4"/>
  <c r="I1580" i="4"/>
  <c r="K1580" i="4"/>
  <c r="M1580" i="4"/>
  <c r="N1580" i="4"/>
  <c r="P1580" i="4"/>
  <c r="L1580" i="4"/>
  <c r="Q538" i="4"/>
  <c r="Q507" i="4"/>
  <c r="K175" i="4"/>
  <c r="I175" i="4"/>
  <c r="C169" i="4"/>
  <c r="G169" i="4" s="1"/>
  <c r="Q496" i="4"/>
  <c r="I169" i="4"/>
  <c r="K169" i="4"/>
  <c r="C1877" i="4"/>
  <c r="G1877" i="4" s="1"/>
  <c r="K1877" i="4"/>
  <c r="M1877" i="4"/>
  <c r="N1877" i="4"/>
  <c r="O1877" i="4"/>
  <c r="P1877" i="4"/>
  <c r="I1877" i="4"/>
  <c r="L1877" i="4"/>
  <c r="Q487" i="4"/>
  <c r="C158" i="4"/>
  <c r="G158" i="4" s="1"/>
  <c r="I158" i="4"/>
  <c r="K158" i="4"/>
  <c r="Q480" i="4"/>
  <c r="C375" i="4"/>
  <c r="G375" i="4" s="1"/>
  <c r="Q830" i="4"/>
  <c r="K375" i="4"/>
  <c r="I375" i="4"/>
  <c r="C362" i="4"/>
  <c r="G362" i="4" s="1"/>
  <c r="Q813" i="4"/>
  <c r="I362" i="4"/>
  <c r="K362" i="4"/>
  <c r="G1879" i="4"/>
  <c r="K1879" i="4"/>
  <c r="L1879" i="4"/>
  <c r="M1879" i="4"/>
  <c r="N1879" i="4"/>
  <c r="O1879" i="4"/>
  <c r="P1879" i="4"/>
  <c r="Q796" i="4"/>
  <c r="I1879" i="4"/>
  <c r="F344" i="4"/>
  <c r="I344" i="4"/>
  <c r="K344" i="4"/>
  <c r="Q788" i="4"/>
  <c r="E1596" i="4"/>
  <c r="I1596" i="4"/>
  <c r="K1596" i="4"/>
  <c r="L1596" i="4"/>
  <c r="N1596" i="4"/>
  <c r="O1596" i="4"/>
  <c r="P1596" i="4"/>
  <c r="M1596" i="4"/>
  <c r="Q755" i="4"/>
  <c r="C318" i="4"/>
  <c r="G318" i="4" s="1"/>
  <c r="Q747" i="4"/>
  <c r="K318" i="4"/>
  <c r="I318" i="4"/>
  <c r="C1588" i="4"/>
  <c r="G1588" i="4" s="1"/>
  <c r="I1588" i="4"/>
  <c r="K1588" i="4"/>
  <c r="M1588" i="4"/>
  <c r="N1588" i="4"/>
  <c r="O1588" i="4"/>
  <c r="L1588" i="4"/>
  <c r="P1588" i="4"/>
  <c r="Q731" i="4"/>
  <c r="Q711" i="4"/>
  <c r="I295" i="4"/>
  <c r="K295" i="4"/>
  <c r="Q679" i="4"/>
  <c r="I270" i="4"/>
  <c r="K270" i="4"/>
  <c r="F270" i="4"/>
  <c r="D265" i="4"/>
  <c r="I265" i="4"/>
  <c r="K265" i="4"/>
  <c r="Q673" i="4"/>
  <c r="C261" i="4"/>
  <c r="G261" i="4" s="1"/>
  <c r="Q666" i="4"/>
  <c r="I261" i="4"/>
  <c r="K261" i="4"/>
  <c r="C254" i="4"/>
  <c r="G254" i="4" s="1"/>
  <c r="Q655" i="4"/>
  <c r="I254" i="4"/>
  <c r="K254" i="4"/>
  <c r="C243" i="4"/>
  <c r="G243" i="4" s="1"/>
  <c r="I243" i="4"/>
  <c r="Q637" i="4"/>
  <c r="K243" i="4"/>
  <c r="E240" i="4"/>
  <c r="I240" i="4"/>
  <c r="K240" i="4"/>
  <c r="Q628" i="4"/>
  <c r="F997" i="4"/>
  <c r="I997" i="4"/>
  <c r="K997" i="4"/>
  <c r="Q1586" i="4"/>
  <c r="D977" i="4"/>
  <c r="Q1564" i="4"/>
  <c r="I977" i="4"/>
  <c r="K977" i="4"/>
  <c r="D972" i="4"/>
  <c r="I972" i="4"/>
  <c r="K972" i="4"/>
  <c r="Q1559" i="4"/>
  <c r="F950" i="4"/>
  <c r="Q1534" i="4"/>
  <c r="I950" i="4"/>
  <c r="K950" i="4"/>
  <c r="Q1511" i="4"/>
  <c r="I928" i="4"/>
  <c r="K928" i="4"/>
  <c r="D916" i="4"/>
  <c r="Q1496" i="4"/>
  <c r="I916" i="4"/>
  <c r="K916" i="4"/>
  <c r="D858" i="4"/>
  <c r="I858" i="4"/>
  <c r="K858" i="4"/>
  <c r="Q1434" i="4"/>
  <c r="I843" i="4"/>
  <c r="K843" i="4"/>
  <c r="Q1417" i="4"/>
  <c r="C1795" i="4"/>
  <c r="G1795" i="4" s="1"/>
  <c r="I1795" i="4"/>
  <c r="K1795" i="4"/>
  <c r="L1795" i="4"/>
  <c r="M1795" i="4"/>
  <c r="N1795" i="4"/>
  <c r="O1795" i="4"/>
  <c r="P1795" i="4"/>
  <c r="Q1375" i="4"/>
  <c r="D804" i="4"/>
  <c r="I804" i="4"/>
  <c r="K804" i="4"/>
  <c r="Q1370" i="4"/>
  <c r="D785" i="4"/>
  <c r="Q1346" i="4"/>
  <c r="I785" i="4"/>
  <c r="K785" i="4"/>
  <c r="Q1340" i="4"/>
  <c r="I779" i="4"/>
  <c r="K779" i="4"/>
  <c r="D779" i="4"/>
  <c r="E779" i="4"/>
  <c r="D771" i="4"/>
  <c r="I771" i="4"/>
  <c r="K771" i="4"/>
  <c r="Q1330" i="4"/>
  <c r="F743" i="4"/>
  <c r="Q1299" i="4"/>
  <c r="I743" i="4"/>
  <c r="K743" i="4"/>
  <c r="E743" i="4"/>
  <c r="D739" i="4"/>
  <c r="Q1294" i="4"/>
  <c r="I739" i="4"/>
  <c r="K739" i="4"/>
  <c r="C733" i="4"/>
  <c r="G733" i="4" s="1"/>
  <c r="I733" i="4"/>
  <c r="K733" i="4"/>
  <c r="Q1286" i="4"/>
  <c r="C728" i="4"/>
  <c r="G728" i="4" s="1"/>
  <c r="Q1281" i="4"/>
  <c r="I728" i="4"/>
  <c r="K728" i="4"/>
  <c r="Q1254" i="4"/>
  <c r="I707" i="4"/>
  <c r="K707" i="4"/>
  <c r="C707" i="4"/>
  <c r="G707" i="4" s="1"/>
  <c r="D707" i="4"/>
  <c r="I701" i="4"/>
  <c r="K701" i="4"/>
  <c r="Q1248" i="4"/>
  <c r="K690" i="4"/>
  <c r="Q1236" i="4"/>
  <c r="I690" i="4"/>
  <c r="C677" i="4"/>
  <c r="G677" i="4" s="1"/>
  <c r="I677" i="4"/>
  <c r="K677" i="4"/>
  <c r="Q1223" i="4"/>
  <c r="D677" i="4"/>
  <c r="I657" i="4"/>
  <c r="K657" i="4"/>
  <c r="Q1199" i="4"/>
  <c r="C1852" i="4"/>
  <c r="G1852" i="4" s="1"/>
  <c r="I1852" i="4"/>
  <c r="K1852" i="4"/>
  <c r="L1852" i="4"/>
  <c r="M1852" i="4"/>
  <c r="N1852" i="4"/>
  <c r="O1852" i="4"/>
  <c r="P1852" i="4"/>
  <c r="Q1194" i="4"/>
  <c r="I644" i="4"/>
  <c r="K644" i="4"/>
  <c r="Q1182" i="4"/>
  <c r="Q1176" i="4"/>
  <c r="I641" i="4"/>
  <c r="K641" i="4"/>
  <c r="E641" i="4"/>
  <c r="E628" i="4"/>
  <c r="I628" i="4"/>
  <c r="K628" i="4"/>
  <c r="Q1161" i="4"/>
  <c r="C623" i="4"/>
  <c r="G623" i="4" s="1"/>
  <c r="Q1156" i="4"/>
  <c r="I623" i="4"/>
  <c r="K623" i="4"/>
  <c r="D618" i="4"/>
  <c r="Q1149" i="4"/>
  <c r="I618" i="4"/>
  <c r="K618" i="4"/>
  <c r="D605" i="4"/>
  <c r="I605" i="4"/>
  <c r="K605" i="4"/>
  <c r="Q1136" i="4"/>
  <c r="C571" i="4"/>
  <c r="G571" i="4" s="1"/>
  <c r="Q1100" i="4"/>
  <c r="I571" i="4"/>
  <c r="K571" i="4"/>
  <c r="I546" i="4"/>
  <c r="K546" i="4"/>
  <c r="Q1068" i="4"/>
  <c r="Q1015" i="4"/>
  <c r="I510" i="4"/>
  <c r="K510" i="4"/>
  <c r="E510" i="4"/>
  <c r="C500" i="4"/>
  <c r="G500" i="4" s="1"/>
  <c r="I500" i="4"/>
  <c r="K500" i="4"/>
  <c r="Q1002" i="4"/>
  <c r="D500" i="4"/>
  <c r="E500" i="4"/>
  <c r="D1896" i="4"/>
  <c r="I1896" i="4"/>
  <c r="L1896" i="4"/>
  <c r="M1896" i="4"/>
  <c r="K1896" i="4"/>
  <c r="N1896" i="4"/>
  <c r="O1896" i="4"/>
  <c r="P1896" i="4"/>
  <c r="Q989" i="4"/>
  <c r="Q983" i="4"/>
  <c r="I485" i="4"/>
  <c r="K485" i="4"/>
  <c r="C485" i="4"/>
  <c r="G485" i="4" s="1"/>
  <c r="D480" i="4"/>
  <c r="I480" i="4"/>
  <c r="K480" i="4"/>
  <c r="Q978" i="4"/>
  <c r="C424" i="4"/>
  <c r="G424" i="4" s="1"/>
  <c r="Q907" i="4"/>
  <c r="I424" i="4"/>
  <c r="K424" i="4"/>
  <c r="F424" i="4"/>
  <c r="E418" i="4"/>
  <c r="Q896" i="4"/>
  <c r="I418" i="4"/>
  <c r="K418" i="4"/>
  <c r="F418" i="4"/>
  <c r="E410" i="4"/>
  <c r="Q884" i="4"/>
  <c r="I410" i="4"/>
  <c r="K410" i="4"/>
  <c r="I407" i="4"/>
  <c r="K407" i="4"/>
  <c r="Q876" i="4"/>
  <c r="E1508" i="4"/>
  <c r="K1508" i="4"/>
  <c r="I1508" i="4"/>
  <c r="Q2125" i="4"/>
  <c r="I1502" i="4"/>
  <c r="K1502" i="4"/>
  <c r="D1502" i="4"/>
  <c r="Q2119" i="4"/>
  <c r="E1502" i="4"/>
  <c r="C1474" i="4"/>
  <c r="G1474" i="4" s="1"/>
  <c r="I1474" i="4"/>
  <c r="K1474" i="4"/>
  <c r="Q2091" i="4"/>
  <c r="F1474" i="4"/>
  <c r="I1471" i="4"/>
  <c r="K1471" i="4"/>
  <c r="Q2087" i="4"/>
  <c r="E1471" i="4"/>
  <c r="F1471" i="4"/>
  <c r="E1448" i="4"/>
  <c r="Q2064" i="4"/>
  <c r="I1448" i="4"/>
  <c r="K1448" i="4"/>
  <c r="C1448" i="4"/>
  <c r="G1448" i="4" s="1"/>
  <c r="F1431" i="4"/>
  <c r="F1277" i="4"/>
  <c r="Q1886" i="4"/>
  <c r="I1277" i="4"/>
  <c r="K1277" i="4"/>
  <c r="D1277" i="4"/>
  <c r="C1277" i="4"/>
  <c r="G1277" i="4" s="1"/>
  <c r="E1277" i="4"/>
  <c r="Q1996" i="4"/>
  <c r="I1380" i="4"/>
  <c r="K1380" i="4"/>
  <c r="E1380" i="4"/>
  <c r="F1380" i="4"/>
  <c r="Q2124" i="4"/>
  <c r="I1507" i="4"/>
  <c r="K1507" i="4"/>
  <c r="E1507" i="4"/>
  <c r="E1495" i="4"/>
  <c r="I1495" i="4"/>
  <c r="K1495" i="4"/>
  <c r="Q2112" i="4"/>
  <c r="E1488" i="4"/>
  <c r="Q2105" i="4"/>
  <c r="I1488" i="4"/>
  <c r="K1488" i="4"/>
  <c r="I1431" i="4"/>
  <c r="K1431" i="4"/>
  <c r="Q2046" i="4"/>
  <c r="C1431" i="4"/>
  <c r="G1431" i="4" s="1"/>
  <c r="E1431" i="4"/>
  <c r="F1400" i="4"/>
  <c r="Q2016" i="4"/>
  <c r="I1400" i="4"/>
  <c r="K1400" i="4"/>
  <c r="C1363" i="4"/>
  <c r="G1363" i="4" s="1"/>
  <c r="I1363" i="4"/>
  <c r="K1363" i="4"/>
  <c r="Q1979" i="4"/>
  <c r="D1363" i="4"/>
  <c r="K1399" i="4"/>
  <c r="I1399" i="4"/>
  <c r="Q2015" i="4"/>
  <c r="D1399" i="4"/>
  <c r="E1399" i="4"/>
  <c r="C1399" i="4"/>
  <c r="G1399" i="4" s="1"/>
  <c r="F1399" i="4"/>
  <c r="E1362" i="4"/>
  <c r="K1362" i="4"/>
  <c r="Q1978" i="4"/>
  <c r="I1362" i="4"/>
  <c r="D1362" i="4"/>
  <c r="C1362" i="4"/>
  <c r="G1362" i="4" s="1"/>
  <c r="F1362" i="4"/>
  <c r="E342" i="4"/>
  <c r="I342" i="4"/>
  <c r="K342" i="4"/>
  <c r="Q786" i="4"/>
  <c r="C336" i="4"/>
  <c r="G336" i="4" s="1"/>
  <c r="I336" i="4"/>
  <c r="K336" i="4"/>
  <c r="Q778" i="4"/>
  <c r="I1871" i="4"/>
  <c r="K1871" i="4"/>
  <c r="L1871" i="4"/>
  <c r="M1871" i="4"/>
  <c r="N1871" i="4"/>
  <c r="O1871" i="4"/>
  <c r="P1871" i="4"/>
  <c r="Q758" i="4"/>
  <c r="C2134" i="4"/>
  <c r="G2134" i="4" s="1"/>
  <c r="K2134" i="4"/>
  <c r="L2134" i="4"/>
  <c r="M2134" i="4"/>
  <c r="N2134" i="4"/>
  <c r="P2134" i="4"/>
  <c r="Q753" i="4"/>
  <c r="I2134" i="4"/>
  <c r="O2134" i="4"/>
  <c r="C317" i="4"/>
  <c r="G317" i="4" s="1"/>
  <c r="I317" i="4"/>
  <c r="K317" i="4"/>
  <c r="Q746" i="4"/>
  <c r="D311" i="4"/>
  <c r="Q736" i="4"/>
  <c r="I311" i="4"/>
  <c r="K311" i="4"/>
  <c r="C2070" i="4"/>
  <c r="G2070" i="4" s="1"/>
  <c r="P2070" i="4"/>
  <c r="Q730" i="4"/>
  <c r="L2070" i="4"/>
  <c r="M2070" i="4"/>
  <c r="N2070" i="4"/>
  <c r="I2070" i="4"/>
  <c r="K2070" i="4"/>
  <c r="O2070" i="4"/>
  <c r="D302" i="4"/>
  <c r="I302" i="4"/>
  <c r="K302" i="4"/>
  <c r="Q720" i="4"/>
  <c r="D289" i="4"/>
  <c r="Q704" i="4"/>
  <c r="K289" i="4"/>
  <c r="I289" i="4"/>
  <c r="I282" i="4"/>
  <c r="K282" i="4"/>
  <c r="Q695" i="4"/>
  <c r="G1577" i="4"/>
  <c r="Q688" i="4"/>
  <c r="M1577" i="4"/>
  <c r="N1577" i="4"/>
  <c r="O1577" i="4"/>
  <c r="I1577" i="4"/>
  <c r="K1577" i="4"/>
  <c r="L1577" i="4"/>
  <c r="P1577" i="4"/>
  <c r="F1781" i="4"/>
  <c r="K1781" i="4"/>
  <c r="L1781" i="4"/>
  <c r="M1781" i="4"/>
  <c r="N1781" i="4"/>
  <c r="O1781" i="4"/>
  <c r="I1781" i="4"/>
  <c r="P1781" i="4"/>
  <c r="Q678" i="4"/>
  <c r="C1790" i="4"/>
  <c r="G1790" i="4" s="1"/>
  <c r="I1790" i="4"/>
  <c r="K1790" i="4"/>
  <c r="L1790" i="4"/>
  <c r="M1790" i="4"/>
  <c r="N1790" i="4"/>
  <c r="O1790" i="4"/>
  <c r="P1790" i="4"/>
  <c r="Q665" i="4"/>
  <c r="C252" i="4"/>
  <c r="G252" i="4" s="1"/>
  <c r="Q653" i="4"/>
  <c r="I252" i="4"/>
  <c r="K252" i="4"/>
  <c r="D238" i="4"/>
  <c r="I238" i="4"/>
  <c r="K238" i="4"/>
  <c r="Q626" i="4"/>
  <c r="D1017" i="4"/>
  <c r="K1017" i="4"/>
  <c r="Q1608" i="4"/>
  <c r="I1017" i="4"/>
  <c r="F1017" i="4"/>
  <c r="D1008" i="4"/>
  <c r="I1008" i="4"/>
  <c r="K1008" i="4"/>
  <c r="Q1599" i="4"/>
  <c r="I986" i="4"/>
  <c r="K986" i="4"/>
  <c r="Q1574" i="4"/>
  <c r="C980" i="4"/>
  <c r="G980" i="4" s="1"/>
  <c r="K980" i="4"/>
  <c r="Q1568" i="4"/>
  <c r="I980" i="4"/>
  <c r="D963" i="4"/>
  <c r="I963" i="4"/>
  <c r="K963" i="4"/>
  <c r="Q1548" i="4"/>
  <c r="Q1542" i="4"/>
  <c r="I957" i="4"/>
  <c r="K957" i="4"/>
  <c r="E927" i="4"/>
  <c r="K927" i="4"/>
  <c r="Q1510" i="4"/>
  <c r="I927" i="4"/>
  <c r="C906" i="4"/>
  <c r="G906" i="4" s="1"/>
  <c r="I906" i="4"/>
  <c r="K906" i="4"/>
  <c r="Q1484" i="4"/>
  <c r="Q1439" i="4"/>
  <c r="I862" i="4"/>
  <c r="K862" i="4"/>
  <c r="C1853" i="4"/>
  <c r="G1853" i="4" s="1"/>
  <c r="I1853" i="4"/>
  <c r="K1853" i="4"/>
  <c r="L1853" i="4"/>
  <c r="M1853" i="4"/>
  <c r="O1853" i="4"/>
  <c r="P1853" i="4"/>
  <c r="Q1414" i="4"/>
  <c r="N1853" i="4"/>
  <c r="D1853" i="4"/>
  <c r="F1853" i="4"/>
  <c r="I823" i="4"/>
  <c r="K823" i="4"/>
  <c r="Q1393" i="4"/>
  <c r="D817" i="4"/>
  <c r="K817" i="4"/>
  <c r="Q1386" i="4"/>
  <c r="I817" i="4"/>
  <c r="E1655" i="4"/>
  <c r="I1655" i="4"/>
  <c r="K1655" i="4"/>
  <c r="L1655" i="4"/>
  <c r="M1655" i="4"/>
  <c r="N1655" i="4"/>
  <c r="O1655" i="4"/>
  <c r="P1655" i="4"/>
  <c r="Q1373" i="4"/>
  <c r="C1655" i="4"/>
  <c r="G1655" i="4" s="1"/>
  <c r="E792" i="4"/>
  <c r="Q1357" i="4"/>
  <c r="I792" i="4"/>
  <c r="K792" i="4"/>
  <c r="C787" i="4"/>
  <c r="G787" i="4" s="1"/>
  <c r="K787" i="4"/>
  <c r="Q1350" i="4"/>
  <c r="I787" i="4"/>
  <c r="E778" i="4"/>
  <c r="I778" i="4"/>
  <c r="K778" i="4"/>
  <c r="Q1339" i="4"/>
  <c r="E2018" i="4"/>
  <c r="K2018" i="4"/>
  <c r="L2018" i="4"/>
  <c r="M2018" i="4"/>
  <c r="N2018" i="4"/>
  <c r="O2018" i="4"/>
  <c r="P2018" i="4"/>
  <c r="Q1333" i="4"/>
  <c r="I2018" i="4"/>
  <c r="F765" i="4"/>
  <c r="Q1323" i="4"/>
  <c r="I765" i="4"/>
  <c r="K765" i="4"/>
  <c r="D765" i="4"/>
  <c r="D757" i="4"/>
  <c r="I757" i="4"/>
  <c r="K757" i="4"/>
  <c r="Q1315" i="4"/>
  <c r="D1774" i="4"/>
  <c r="K1774" i="4"/>
  <c r="L1774" i="4"/>
  <c r="M1774" i="4"/>
  <c r="N1774" i="4"/>
  <c r="O1774" i="4"/>
  <c r="I1774" i="4"/>
  <c r="P1774" i="4"/>
  <c r="Q1298" i="4"/>
  <c r="D710" i="4"/>
  <c r="Q1258" i="4"/>
  <c r="I710" i="4"/>
  <c r="K710" i="4"/>
  <c r="F699" i="4"/>
  <c r="I699" i="4"/>
  <c r="K699" i="4"/>
  <c r="Q1246" i="4"/>
  <c r="C682" i="4"/>
  <c r="G682" i="4" s="1"/>
  <c r="Q1228" i="4"/>
  <c r="I682" i="4"/>
  <c r="K682" i="4"/>
  <c r="F682" i="4"/>
  <c r="C1625" i="4"/>
  <c r="G1625" i="4" s="1"/>
  <c r="I1625" i="4"/>
  <c r="K1625" i="4"/>
  <c r="L1625" i="4"/>
  <c r="M1625" i="4"/>
  <c r="N1625" i="4"/>
  <c r="O1625" i="4"/>
  <c r="P1625" i="4"/>
  <c r="Q1210" i="4"/>
  <c r="F1590" i="4"/>
  <c r="Q1198" i="4"/>
  <c r="K1590" i="4"/>
  <c r="L1590" i="4"/>
  <c r="M1590" i="4"/>
  <c r="I1590" i="4"/>
  <c r="N1590" i="4"/>
  <c r="O1590" i="4"/>
  <c r="P1590" i="4"/>
  <c r="F616" i="4"/>
  <c r="Q1147" i="4"/>
  <c r="I616" i="4"/>
  <c r="K616" i="4"/>
  <c r="D604" i="4"/>
  <c r="I604" i="4"/>
  <c r="K604" i="4"/>
  <c r="Q1134" i="4"/>
  <c r="C570" i="4"/>
  <c r="G570" i="4" s="1"/>
  <c r="Q1098" i="4"/>
  <c r="I570" i="4"/>
  <c r="K570" i="4"/>
  <c r="F561" i="4"/>
  <c r="I561" i="4"/>
  <c r="K561" i="4"/>
  <c r="Q1086" i="4"/>
  <c r="C553" i="4"/>
  <c r="G553" i="4" s="1"/>
  <c r="Q1075" i="4"/>
  <c r="I553" i="4"/>
  <c r="K553" i="4"/>
  <c r="D553" i="4"/>
  <c r="E553" i="4"/>
  <c r="Q1045" i="4"/>
  <c r="I530" i="4"/>
  <c r="K530" i="4"/>
  <c r="E506" i="4"/>
  <c r="I506" i="4"/>
  <c r="K506" i="4"/>
  <c r="Q1008" i="4"/>
  <c r="F506" i="4"/>
  <c r="Q976" i="4"/>
  <c r="C473" i="4"/>
  <c r="G473" i="4" s="1"/>
  <c r="I473" i="4"/>
  <c r="K473" i="4"/>
  <c r="Q969" i="4"/>
  <c r="I1927" i="4"/>
  <c r="K1927" i="4"/>
  <c r="P1927" i="4"/>
  <c r="Q965" i="4"/>
  <c r="L1927" i="4"/>
  <c r="M1927" i="4"/>
  <c r="N1927" i="4"/>
  <c r="O1927" i="4"/>
  <c r="F1927" i="4"/>
  <c r="E465" i="4"/>
  <c r="Q957" i="4"/>
  <c r="I465" i="4"/>
  <c r="K465" i="4"/>
  <c r="E455" i="4"/>
  <c r="Q944" i="4"/>
  <c r="I455" i="4"/>
  <c r="K455" i="4"/>
  <c r="D455" i="4"/>
  <c r="C455" i="4"/>
  <c r="G455" i="4" s="1"/>
  <c r="C1785" i="4"/>
  <c r="G1785" i="4" s="1"/>
  <c r="I1785" i="4"/>
  <c r="K1785" i="4"/>
  <c r="L1785" i="4"/>
  <c r="M1785" i="4"/>
  <c r="N1785" i="4"/>
  <c r="O1785" i="4"/>
  <c r="P1785" i="4"/>
  <c r="Q932" i="4"/>
  <c r="C405" i="4"/>
  <c r="G405" i="4" s="1"/>
  <c r="I405" i="4"/>
  <c r="K405" i="4"/>
  <c r="Q874" i="4"/>
  <c r="E405" i="4"/>
  <c r="D1034" i="4"/>
  <c r="Q1625" i="4"/>
  <c r="I1034" i="4"/>
  <c r="K1034" i="4"/>
  <c r="I1529" i="4"/>
  <c r="K1529" i="4"/>
  <c r="Q2148" i="4"/>
  <c r="D1513" i="4"/>
  <c r="I1487" i="4"/>
  <c r="K1487" i="4"/>
  <c r="Q2104" i="4"/>
  <c r="D1487" i="4"/>
  <c r="E1487" i="4"/>
  <c r="F1487" i="4"/>
  <c r="E1481" i="4"/>
  <c r="K1481" i="4"/>
  <c r="I1481" i="4"/>
  <c r="Q2098" i="4"/>
  <c r="C1469" i="4"/>
  <c r="G1469" i="4" s="1"/>
  <c r="I1469" i="4"/>
  <c r="K1469" i="4"/>
  <c r="Q2085" i="4"/>
  <c r="E1461" i="4"/>
  <c r="Q2077" i="4"/>
  <c r="I1461" i="4"/>
  <c r="K1461" i="4"/>
  <c r="E1439" i="4"/>
  <c r="Q2055" i="4"/>
  <c r="K1439" i="4"/>
  <c r="I1439" i="4"/>
  <c r="C1439" i="4"/>
  <c r="G1439" i="4" s="1"/>
  <c r="D1439" i="4"/>
  <c r="F1439" i="4"/>
  <c r="C1942" i="4"/>
  <c r="G1942" i="4" s="1"/>
  <c r="O1942" i="4"/>
  <c r="P1942" i="4"/>
  <c r="Q1862" i="4"/>
  <c r="I1942" i="4"/>
  <c r="K1942" i="4"/>
  <c r="L1942" i="4"/>
  <c r="M1942" i="4"/>
  <c r="N1942" i="4"/>
  <c r="D1942" i="4"/>
  <c r="F1942" i="4"/>
  <c r="E1942" i="4"/>
  <c r="C1240" i="4"/>
  <c r="G1240" i="4" s="1"/>
  <c r="Q1846" i="4"/>
  <c r="I1240" i="4"/>
  <c r="K1240" i="4"/>
  <c r="E1240" i="4"/>
  <c r="D1240" i="4"/>
  <c r="F1240" i="4"/>
  <c r="E1611" i="4"/>
  <c r="K1611" i="4"/>
  <c r="L1611" i="4"/>
  <c r="M1611" i="4"/>
  <c r="P1611" i="4"/>
  <c r="I1611" i="4"/>
  <c r="Q335" i="4"/>
  <c r="N1611" i="4"/>
  <c r="O1611" i="4"/>
  <c r="Q296" i="4"/>
  <c r="E54" i="4"/>
  <c r="I54" i="4"/>
  <c r="K54" i="4"/>
  <c r="Q265" i="4"/>
  <c r="D51" i="4"/>
  <c r="I51" i="4"/>
  <c r="K51" i="4"/>
  <c r="Q256" i="4"/>
  <c r="Q249" i="4"/>
  <c r="I46" i="4"/>
  <c r="K46" i="4"/>
  <c r="Q234" i="4"/>
  <c r="I40" i="4"/>
  <c r="K40" i="4"/>
  <c r="C1750" i="4"/>
  <c r="G1750" i="4" s="1"/>
  <c r="I1750" i="4"/>
  <c r="K1750" i="4"/>
  <c r="L1750" i="4"/>
  <c r="M1750" i="4"/>
  <c r="N1750" i="4"/>
  <c r="O1750" i="4"/>
  <c r="P1750" i="4"/>
  <c r="Q229" i="4"/>
  <c r="E1595" i="4"/>
  <c r="I1595" i="4"/>
  <c r="K1595" i="4"/>
  <c r="L1595" i="4"/>
  <c r="M1595" i="4"/>
  <c r="N1595" i="4"/>
  <c r="O1595" i="4"/>
  <c r="P1595" i="4"/>
  <c r="Q225" i="4"/>
  <c r="C2105" i="4"/>
  <c r="G2105" i="4" s="1"/>
  <c r="I2105" i="4"/>
  <c r="K2105" i="4"/>
  <c r="L2105" i="4"/>
  <c r="O2105" i="4"/>
  <c r="P2105" i="4"/>
  <c r="Q218" i="4"/>
  <c r="M2105" i="4"/>
  <c r="N2105" i="4"/>
  <c r="C2137" i="4"/>
  <c r="G2137" i="4" s="1"/>
  <c r="Q201" i="4"/>
  <c r="I2137" i="4"/>
  <c r="K2137" i="4"/>
  <c r="L2137" i="4"/>
  <c r="M2137" i="4"/>
  <c r="N2137" i="4"/>
  <c r="O2137" i="4"/>
  <c r="P2137" i="4"/>
  <c r="C2081" i="4"/>
  <c r="G2081" i="4" s="1"/>
  <c r="N2081" i="4"/>
  <c r="O2081" i="4"/>
  <c r="P2081" i="4"/>
  <c r="Q192" i="4"/>
  <c r="I2081" i="4"/>
  <c r="K2081" i="4"/>
  <c r="L2081" i="4"/>
  <c r="M2081" i="4"/>
  <c r="I217" i="4"/>
  <c r="K217" i="4"/>
  <c r="Q588" i="4"/>
  <c r="G1687" i="4"/>
  <c r="I1687" i="4"/>
  <c r="K1687" i="4"/>
  <c r="L1687" i="4"/>
  <c r="M1687" i="4"/>
  <c r="O1687" i="4"/>
  <c r="P1687" i="4"/>
  <c r="Q584" i="4"/>
  <c r="N1687" i="4"/>
  <c r="D213" i="4"/>
  <c r="Q579" i="4"/>
  <c r="I213" i="4"/>
  <c r="K213" i="4"/>
  <c r="D1629" i="4"/>
  <c r="Q547" i="4"/>
  <c r="I1629" i="4"/>
  <c r="K1629" i="4"/>
  <c r="L1629" i="4"/>
  <c r="N1629" i="4"/>
  <c r="O1629" i="4"/>
  <c r="P1629" i="4"/>
  <c r="M1629" i="4"/>
  <c r="F1860" i="4"/>
  <c r="N1860" i="4"/>
  <c r="O1860" i="4"/>
  <c r="P1860" i="4"/>
  <c r="Q521" i="4"/>
  <c r="I1860" i="4"/>
  <c r="K1860" i="4"/>
  <c r="L1860" i="4"/>
  <c r="M1860" i="4"/>
  <c r="I174" i="4"/>
  <c r="K174" i="4"/>
  <c r="Q506" i="4"/>
  <c r="E1567" i="4"/>
  <c r="Q501" i="4"/>
  <c r="I1567" i="4"/>
  <c r="K1567" i="4"/>
  <c r="L1567" i="4"/>
  <c r="M1567" i="4"/>
  <c r="N1567" i="4"/>
  <c r="P1567" i="4"/>
  <c r="O1567" i="4"/>
  <c r="Q846" i="4"/>
  <c r="C372" i="4"/>
  <c r="G372" i="4" s="1"/>
  <c r="I372" i="4"/>
  <c r="Q827" i="4"/>
  <c r="K372" i="4"/>
  <c r="C369" i="4"/>
  <c r="G369" i="4" s="1"/>
  <c r="I369" i="4"/>
  <c r="K369" i="4"/>
  <c r="Q823" i="4"/>
  <c r="E353" i="4"/>
  <c r="I353" i="4"/>
  <c r="K353" i="4"/>
  <c r="Q802" i="4"/>
  <c r="C1861" i="4"/>
  <c r="G1861" i="4" s="1"/>
  <c r="I1861" i="4"/>
  <c r="K1861" i="4"/>
  <c r="L1861" i="4"/>
  <c r="M1861" i="4"/>
  <c r="N1861" i="4"/>
  <c r="O1861" i="4"/>
  <c r="P1861" i="4"/>
  <c r="Q794" i="4"/>
  <c r="E1681" i="4"/>
  <c r="I1681" i="4"/>
  <c r="K1681" i="4"/>
  <c r="L1681" i="4"/>
  <c r="M1681" i="4"/>
  <c r="O1681" i="4"/>
  <c r="P1681" i="4"/>
  <c r="Q769" i="4"/>
  <c r="N1681" i="4"/>
  <c r="K294" i="4"/>
  <c r="Q710" i="4"/>
  <c r="I294" i="4"/>
  <c r="C278" i="4"/>
  <c r="G278" i="4" s="1"/>
  <c r="I278" i="4"/>
  <c r="K278" i="4"/>
  <c r="Q687" i="4"/>
  <c r="F257" i="4"/>
  <c r="Q661" i="4"/>
  <c r="I257" i="4"/>
  <c r="K257" i="4"/>
  <c r="C1741" i="4"/>
  <c r="G1741" i="4" s="1"/>
  <c r="O1741" i="4"/>
  <c r="P1741" i="4"/>
  <c r="Q618" i="4"/>
  <c r="I1741" i="4"/>
  <c r="L1741" i="4"/>
  <c r="N1741" i="4"/>
  <c r="K1741" i="4"/>
  <c r="M1741" i="4"/>
  <c r="F231" i="4"/>
  <c r="I231" i="4"/>
  <c r="K231" i="4"/>
  <c r="Q614" i="4"/>
  <c r="C231" i="4"/>
  <c r="G231" i="4" s="1"/>
  <c r="C1766" i="4"/>
  <c r="G1766" i="4" s="1"/>
  <c r="P1766" i="4"/>
  <c r="Q605" i="4"/>
  <c r="K1766" i="4"/>
  <c r="I1766" i="4"/>
  <c r="L1766" i="4"/>
  <c r="M1766" i="4"/>
  <c r="N1766" i="4"/>
  <c r="O1766" i="4"/>
  <c r="F1766" i="4"/>
  <c r="C1025" i="4"/>
  <c r="G1025" i="4" s="1"/>
  <c r="I1025" i="4"/>
  <c r="K1025" i="4"/>
  <c r="Q1616" i="4"/>
  <c r="F1539" i="4"/>
  <c r="O1539" i="4"/>
  <c r="P1539" i="4"/>
  <c r="Q1598" i="4"/>
  <c r="I1539" i="4"/>
  <c r="M1539" i="4"/>
  <c r="K1539" i="4"/>
  <c r="N1539" i="4"/>
  <c r="L1539" i="4"/>
  <c r="C999" i="4"/>
  <c r="G999" i="4" s="1"/>
  <c r="Q1589" i="4"/>
  <c r="I999" i="4"/>
  <c r="K999" i="4"/>
  <c r="O1910" i="4"/>
  <c r="P1910" i="4"/>
  <c r="Q1558" i="4"/>
  <c r="K1910" i="4"/>
  <c r="M1910" i="4"/>
  <c r="I1910" i="4"/>
  <c r="L1910" i="4"/>
  <c r="N1910" i="4"/>
  <c r="Q1553" i="4"/>
  <c r="I967" i="4"/>
  <c r="K967" i="4"/>
  <c r="I949" i="4"/>
  <c r="K949" i="4"/>
  <c r="Q1533" i="4"/>
  <c r="I933" i="4"/>
  <c r="K933" i="4"/>
  <c r="Q1516" i="4"/>
  <c r="E914" i="4"/>
  <c r="Q1494" i="4"/>
  <c r="I914" i="4"/>
  <c r="K914" i="4"/>
  <c r="E901" i="4"/>
  <c r="I901" i="4"/>
  <c r="K901" i="4"/>
  <c r="Q1478" i="4"/>
  <c r="Q1460" i="4"/>
  <c r="K883" i="4"/>
  <c r="I883" i="4"/>
  <c r="F883" i="4"/>
  <c r="I871" i="4"/>
  <c r="K871" i="4"/>
  <c r="Q1448" i="4"/>
  <c r="C1864" i="4"/>
  <c r="G1864" i="4" s="1"/>
  <c r="I1864" i="4"/>
  <c r="K1864" i="4"/>
  <c r="L1864" i="4"/>
  <c r="M1864" i="4"/>
  <c r="N1864" i="4"/>
  <c r="O1864" i="4"/>
  <c r="P1864" i="4"/>
  <c r="Q1438" i="4"/>
  <c r="C840" i="4"/>
  <c r="G840" i="4" s="1"/>
  <c r="K840" i="4"/>
  <c r="Q1413" i="4"/>
  <c r="I840" i="4"/>
  <c r="E826" i="4"/>
  <c r="Q1397" i="4"/>
  <c r="K826" i="4"/>
  <c r="I826" i="4"/>
  <c r="I1746" i="4"/>
  <c r="K1746" i="4"/>
  <c r="L1746" i="4"/>
  <c r="M1746" i="4"/>
  <c r="N1746" i="4"/>
  <c r="O1746" i="4"/>
  <c r="P1746" i="4"/>
  <c r="Q1392" i="4"/>
  <c r="I752" i="4"/>
  <c r="K752" i="4"/>
  <c r="Q1308" i="4"/>
  <c r="E752" i="4"/>
  <c r="F752" i="4"/>
  <c r="N2053" i="4"/>
  <c r="O2053" i="4"/>
  <c r="P2053" i="4"/>
  <c r="Q1292" i="4"/>
  <c r="I2053" i="4"/>
  <c r="K2053" i="4"/>
  <c r="L2053" i="4"/>
  <c r="M2053" i="4"/>
  <c r="C2053" i="4"/>
  <c r="G2053" i="4" s="1"/>
  <c r="I731" i="4"/>
  <c r="K731" i="4"/>
  <c r="Q1284" i="4"/>
  <c r="F731" i="4"/>
  <c r="C726" i="4"/>
  <c r="G726" i="4" s="1"/>
  <c r="Q1279" i="4"/>
  <c r="I726" i="4"/>
  <c r="K726" i="4"/>
  <c r="I717" i="4"/>
  <c r="K717" i="4"/>
  <c r="Q1268" i="4"/>
  <c r="D717" i="4"/>
  <c r="E717" i="4"/>
  <c r="C714" i="4"/>
  <c r="G714" i="4" s="1"/>
  <c r="I714" i="4"/>
  <c r="K714" i="4"/>
  <c r="Q1263" i="4"/>
  <c r="C693" i="4"/>
  <c r="G693" i="4" s="1"/>
  <c r="Q1239" i="4"/>
  <c r="K693" i="4"/>
  <c r="I693" i="4"/>
  <c r="D693" i="4"/>
  <c r="F1870" i="4"/>
  <c r="N1870" i="4"/>
  <c r="O1870" i="4"/>
  <c r="P1870" i="4"/>
  <c r="Q1187" i="4"/>
  <c r="I1870" i="4"/>
  <c r="K1870" i="4"/>
  <c r="L1870" i="4"/>
  <c r="M1870" i="4"/>
  <c r="E634" i="4"/>
  <c r="Q1168" i="4"/>
  <c r="I634" i="4"/>
  <c r="K634" i="4"/>
  <c r="I603" i="4"/>
  <c r="K603" i="4"/>
  <c r="Q1133" i="4"/>
  <c r="C585" i="4"/>
  <c r="G585" i="4" s="1"/>
  <c r="Q1115" i="4"/>
  <c r="I585" i="4"/>
  <c r="K585" i="4"/>
  <c r="F585" i="4"/>
  <c r="F576" i="4"/>
  <c r="I576" i="4"/>
  <c r="K576" i="4"/>
  <c r="Q1106" i="4"/>
  <c r="C569" i="4"/>
  <c r="G569" i="4" s="1"/>
  <c r="I569" i="4"/>
  <c r="K569" i="4"/>
  <c r="Q1097" i="4"/>
  <c r="F569" i="4"/>
  <c r="I556" i="4"/>
  <c r="K556" i="4"/>
  <c r="Q1080" i="4"/>
  <c r="F556" i="4"/>
  <c r="C552" i="4"/>
  <c r="G552" i="4" s="1"/>
  <c r="I552" i="4"/>
  <c r="K552" i="4"/>
  <c r="Q1074" i="4"/>
  <c r="Q1062" i="4"/>
  <c r="I541" i="4"/>
  <c r="K541" i="4"/>
  <c r="F541" i="4"/>
  <c r="I526" i="4"/>
  <c r="K526" i="4"/>
  <c r="Q1038" i="4"/>
  <c r="C1909" i="4"/>
  <c r="G1909" i="4" s="1"/>
  <c r="I1909" i="4"/>
  <c r="K1909" i="4"/>
  <c r="L1909" i="4"/>
  <c r="M1909" i="4"/>
  <c r="N1909" i="4"/>
  <c r="O1909" i="4"/>
  <c r="P1909" i="4"/>
  <c r="Q1027" i="4"/>
  <c r="C1862" i="4"/>
  <c r="G1862" i="4" s="1"/>
  <c r="I1862" i="4"/>
  <c r="K1862" i="4"/>
  <c r="L1862" i="4"/>
  <c r="M1862" i="4"/>
  <c r="N1862" i="4"/>
  <c r="O1862" i="4"/>
  <c r="P1862" i="4"/>
  <c r="Q1019" i="4"/>
  <c r="C494" i="4"/>
  <c r="G494" i="4" s="1"/>
  <c r="I494" i="4"/>
  <c r="Q995" i="4"/>
  <c r="K494" i="4"/>
  <c r="D494" i="4"/>
  <c r="C478" i="4"/>
  <c r="G478" i="4" s="1"/>
  <c r="I478" i="4"/>
  <c r="K478" i="4"/>
  <c r="Q975" i="4"/>
  <c r="I464" i="4"/>
  <c r="K464" i="4"/>
  <c r="Q956" i="4"/>
  <c r="Q943" i="4"/>
  <c r="C446" i="4"/>
  <c r="G446" i="4" s="1"/>
  <c r="Q931" i="4"/>
  <c r="I446" i="4"/>
  <c r="K446" i="4"/>
  <c r="D446" i="4"/>
  <c r="E446" i="4"/>
  <c r="C438" i="4"/>
  <c r="G438" i="4" s="1"/>
  <c r="I438" i="4"/>
  <c r="K438" i="4"/>
  <c r="Q923" i="4"/>
  <c r="F438" i="4"/>
  <c r="Q901" i="4"/>
  <c r="I421" i="4"/>
  <c r="K421" i="4"/>
  <c r="D421" i="4"/>
  <c r="I1812" i="4"/>
  <c r="K1812" i="4"/>
  <c r="L1812" i="4"/>
  <c r="M1812" i="4"/>
  <c r="N1812" i="4"/>
  <c r="O1812" i="4"/>
  <c r="P1812" i="4"/>
  <c r="Q887" i="4"/>
  <c r="C1812" i="4"/>
  <c r="G1812" i="4" s="1"/>
  <c r="D1812" i="4"/>
  <c r="E1711" i="4"/>
  <c r="Q882" i="4"/>
  <c r="I1711" i="4"/>
  <c r="K1711" i="4"/>
  <c r="L1711" i="4"/>
  <c r="M1711" i="4"/>
  <c r="N1711" i="4"/>
  <c r="O1711" i="4"/>
  <c r="P1711" i="4"/>
  <c r="D1711" i="4"/>
  <c r="C1454" i="4"/>
  <c r="G1454" i="4" s="1"/>
  <c r="I1454" i="4"/>
  <c r="K1454" i="4"/>
  <c r="Q2070" i="4"/>
  <c r="C1438" i="4"/>
  <c r="G1438" i="4" s="1"/>
  <c r="I1438" i="4"/>
  <c r="K1438" i="4"/>
  <c r="Q2054" i="4"/>
  <c r="E1438" i="4"/>
  <c r="C1422" i="4"/>
  <c r="G1422" i="4" s="1"/>
  <c r="I1422" i="4"/>
  <c r="K1422" i="4"/>
  <c r="Q2037" i="4"/>
  <c r="E1261" i="4"/>
  <c r="Q1870" i="4"/>
  <c r="I1261" i="4"/>
  <c r="K1261" i="4"/>
  <c r="C1261" i="4"/>
  <c r="G1261" i="4" s="1"/>
  <c r="D1261" i="4"/>
  <c r="F1261" i="4"/>
  <c r="E1513" i="4"/>
  <c r="I1513" i="4"/>
  <c r="K1513" i="4"/>
  <c r="Q2130" i="4"/>
  <c r="F1513" i="4"/>
  <c r="C1437" i="4"/>
  <c r="G1437" i="4" s="1"/>
  <c r="Q2053" i="4"/>
  <c r="K1437" i="4"/>
  <c r="I1437" i="4"/>
  <c r="D1437" i="4"/>
  <c r="E1429" i="4"/>
  <c r="I1429" i="4"/>
  <c r="K1429" i="4"/>
  <c r="Q2044" i="4"/>
  <c r="E1658" i="4"/>
  <c r="P1658" i="4"/>
  <c r="Q1969" i="4"/>
  <c r="I1658" i="4"/>
  <c r="K1658" i="4"/>
  <c r="L1658" i="4"/>
  <c r="N1658" i="4"/>
  <c r="O1658" i="4"/>
  <c r="F1658" i="4"/>
  <c r="M1658" i="4"/>
  <c r="C1658" i="4"/>
  <c r="G1658" i="4" s="1"/>
  <c r="D1658" i="4"/>
  <c r="K1315" i="4"/>
  <c r="I1315" i="4"/>
  <c r="Q1927" i="4"/>
  <c r="C1315" i="4"/>
  <c r="G1315" i="4" s="1"/>
  <c r="D1315" i="4"/>
  <c r="E1315" i="4"/>
  <c r="I1467" i="4"/>
  <c r="K1467" i="4"/>
  <c r="Q2083" i="4"/>
  <c r="C1459" i="4"/>
  <c r="G1459" i="4" s="1"/>
  <c r="Q2075" i="4"/>
  <c r="I1459" i="4"/>
  <c r="K1459" i="4"/>
  <c r="D1377" i="4"/>
  <c r="K1377" i="4"/>
  <c r="Q1993" i="4"/>
  <c r="F1377" i="4"/>
  <c r="I1377" i="4"/>
  <c r="C1377" i="4"/>
  <c r="G1377" i="4" s="1"/>
  <c r="E1377" i="4"/>
  <c r="E1369" i="4"/>
  <c r="I1369" i="4"/>
  <c r="Q1985" i="4"/>
  <c r="K1369" i="4"/>
  <c r="C1369" i="4"/>
  <c r="G1369" i="4" s="1"/>
  <c r="F1369" i="4"/>
  <c r="F1353" i="4"/>
  <c r="I1353" i="4"/>
  <c r="Q1968" i="4"/>
  <c r="K1353" i="4"/>
  <c r="E1338" i="4"/>
  <c r="Q1952" i="4"/>
  <c r="I1338" i="4"/>
  <c r="K1338" i="4"/>
  <c r="D1338" i="4"/>
  <c r="F1338" i="4"/>
  <c r="K1331" i="4"/>
  <c r="C1331" i="4"/>
  <c r="G1331" i="4" s="1"/>
  <c r="D1331" i="4"/>
  <c r="I1331" i="4"/>
  <c r="Q1943" i="4"/>
  <c r="E1331" i="4"/>
  <c r="F1331" i="4"/>
  <c r="C1308" i="4"/>
  <c r="G1308" i="4" s="1"/>
  <c r="Q1919" i="4"/>
  <c r="I1308" i="4"/>
  <c r="K1308" i="4"/>
  <c r="C1177" i="4"/>
  <c r="G1177" i="4" s="1"/>
  <c r="I1177" i="4"/>
  <c r="K1177" i="4"/>
  <c r="Q1776" i="4"/>
  <c r="I1523" i="4"/>
  <c r="K1523" i="4"/>
  <c r="Q2141" i="4"/>
  <c r="C1499" i="4"/>
  <c r="G1499" i="4" s="1"/>
  <c r="Q2116" i="4"/>
  <c r="I1499" i="4"/>
  <c r="K1499" i="4"/>
  <c r="E1479" i="4"/>
  <c r="Q2096" i="4"/>
  <c r="K1479" i="4"/>
  <c r="I1479" i="4"/>
  <c r="D1479" i="4"/>
  <c r="E1352" i="4"/>
  <c r="Q1967" i="4"/>
  <c r="K1352" i="4"/>
  <c r="I1352" i="4"/>
  <c r="C1352" i="4"/>
  <c r="G1352" i="4" s="1"/>
  <c r="D1352" i="4"/>
  <c r="F1352" i="4"/>
  <c r="I1330" i="4"/>
  <c r="K1330" i="4"/>
  <c r="Q1942" i="4"/>
  <c r="C1330" i="4"/>
  <c r="G1330" i="4" s="1"/>
  <c r="D1330" i="4"/>
  <c r="E1330" i="4"/>
  <c r="F1330" i="4"/>
  <c r="I1322" i="4"/>
  <c r="K1322" i="4"/>
  <c r="Q1934" i="4"/>
  <c r="C1322" i="4"/>
  <c r="G1322" i="4" s="1"/>
  <c r="D1322" i="4"/>
  <c r="E1322" i="4"/>
  <c r="F1322" i="4"/>
  <c r="F1184" i="4"/>
  <c r="K1184" i="4"/>
  <c r="I1184" i="4"/>
  <c r="Q1785" i="4"/>
  <c r="E1184" i="4"/>
  <c r="C1991" i="4"/>
  <c r="G1991" i="4" s="1"/>
  <c r="I1991" i="4"/>
  <c r="L1991" i="4"/>
  <c r="M1991" i="4"/>
  <c r="K1991" i="4"/>
  <c r="N1991" i="4"/>
  <c r="O1991" i="4"/>
  <c r="P1991" i="4"/>
  <c r="Q375" i="4"/>
  <c r="C64" i="4"/>
  <c r="G64" i="4" s="1"/>
  <c r="Q295" i="4"/>
  <c r="I64" i="4"/>
  <c r="K64" i="4"/>
  <c r="K62" i="4"/>
  <c r="I62" i="4"/>
  <c r="Q286" i="4"/>
  <c r="I52" i="4"/>
  <c r="K52" i="4"/>
  <c r="Q260" i="4"/>
  <c r="E50" i="4"/>
  <c r="Q255" i="4"/>
  <c r="K50" i="4"/>
  <c r="I50" i="4"/>
  <c r="Q244" i="4"/>
  <c r="I42" i="4"/>
  <c r="K42" i="4"/>
  <c r="E1738" i="4"/>
  <c r="I1738" i="4"/>
  <c r="K1738" i="4"/>
  <c r="P1738" i="4"/>
  <c r="Q239" i="4"/>
  <c r="L1738" i="4"/>
  <c r="M1738" i="4"/>
  <c r="N1738" i="4"/>
  <c r="O1738" i="4"/>
  <c r="I32" i="4"/>
  <c r="K32" i="4"/>
  <c r="Q212" i="4"/>
  <c r="E1691" i="4"/>
  <c r="P1691" i="4"/>
  <c r="Q207" i="4"/>
  <c r="I1691" i="4"/>
  <c r="K1691" i="4"/>
  <c r="L1691" i="4"/>
  <c r="M1691" i="4"/>
  <c r="N1691" i="4"/>
  <c r="O1691" i="4"/>
  <c r="C1715" i="4"/>
  <c r="G1715" i="4" s="1"/>
  <c r="O1715" i="4"/>
  <c r="P1715" i="4"/>
  <c r="Q190" i="4"/>
  <c r="I1715" i="4"/>
  <c r="K1715" i="4"/>
  <c r="N1715" i="4"/>
  <c r="L1715" i="4"/>
  <c r="M1715" i="4"/>
  <c r="C2114" i="4"/>
  <c r="G2114" i="4" s="1"/>
  <c r="I2114" i="4"/>
  <c r="L2114" i="4"/>
  <c r="M2114" i="4"/>
  <c r="P2114" i="4"/>
  <c r="Q592" i="4"/>
  <c r="K2114" i="4"/>
  <c r="N2114" i="4"/>
  <c r="O2114" i="4"/>
  <c r="F215" i="4"/>
  <c r="Q583" i="4"/>
  <c r="I215" i="4"/>
  <c r="K215" i="4"/>
  <c r="C1754" i="4"/>
  <c r="G1754" i="4" s="1"/>
  <c r="L1754" i="4"/>
  <c r="M1754" i="4"/>
  <c r="N1754" i="4"/>
  <c r="O1754" i="4"/>
  <c r="P1754" i="4"/>
  <c r="Q576" i="4"/>
  <c r="I1754" i="4"/>
  <c r="K1754" i="4"/>
  <c r="C203" i="4"/>
  <c r="G203" i="4" s="1"/>
  <c r="I203" i="4"/>
  <c r="K203" i="4"/>
  <c r="Q561" i="4"/>
  <c r="C194" i="4"/>
  <c r="G194" i="4" s="1"/>
  <c r="I194" i="4"/>
  <c r="K194" i="4"/>
  <c r="Q544" i="4"/>
  <c r="D178" i="4"/>
  <c r="K178" i="4"/>
  <c r="I178" i="4"/>
  <c r="Q515" i="4"/>
  <c r="E1644" i="4"/>
  <c r="I1644" i="4"/>
  <c r="L1644" i="4"/>
  <c r="M1644" i="4"/>
  <c r="N1644" i="4"/>
  <c r="O1644" i="4"/>
  <c r="K1644" i="4"/>
  <c r="P1644" i="4"/>
  <c r="Q500" i="4"/>
  <c r="Q856" i="4"/>
  <c r="I390" i="4"/>
  <c r="K390" i="4"/>
  <c r="C2077" i="4"/>
  <c r="G2077" i="4" s="1"/>
  <c r="L2077" i="4"/>
  <c r="N2077" i="4"/>
  <c r="O2077" i="4"/>
  <c r="I2077" i="4"/>
  <c r="K2077" i="4"/>
  <c r="M2077" i="4"/>
  <c r="Q843" i="4"/>
  <c r="P2077" i="4"/>
  <c r="C352" i="4"/>
  <c r="G352" i="4" s="1"/>
  <c r="Q800" i="4"/>
  <c r="I352" i="4"/>
  <c r="K352" i="4"/>
  <c r="C348" i="4"/>
  <c r="G348" i="4" s="1"/>
  <c r="I348" i="4"/>
  <c r="K348" i="4"/>
  <c r="Q793" i="4"/>
  <c r="O1777" i="4"/>
  <c r="P1777" i="4"/>
  <c r="Q757" i="4"/>
  <c r="I1777" i="4"/>
  <c r="K1777" i="4"/>
  <c r="M1777" i="4"/>
  <c r="L1777" i="4"/>
  <c r="N1777" i="4"/>
  <c r="C1623" i="4"/>
  <c r="G1623" i="4" s="1"/>
  <c r="K1623" i="4"/>
  <c r="L1623" i="4"/>
  <c r="M1623" i="4"/>
  <c r="Q750" i="4"/>
  <c r="P1623" i="4"/>
  <c r="N1623" i="4"/>
  <c r="I1623" i="4"/>
  <c r="O1623" i="4"/>
  <c r="Q745" i="4"/>
  <c r="K316" i="4"/>
  <c r="I316" i="4"/>
  <c r="C300" i="4"/>
  <c r="G300" i="4" s="1"/>
  <c r="Q717" i="4"/>
  <c r="K300" i="4"/>
  <c r="I300" i="4"/>
  <c r="F293" i="4"/>
  <c r="I293" i="4"/>
  <c r="K293" i="4"/>
  <c r="Q709" i="4"/>
  <c r="C287" i="4"/>
  <c r="G287" i="4" s="1"/>
  <c r="I287" i="4"/>
  <c r="K287" i="4"/>
  <c r="Q701" i="4"/>
  <c r="C276" i="4"/>
  <c r="G276" i="4" s="1"/>
  <c r="I276" i="4"/>
  <c r="K276" i="4"/>
  <c r="Q685" i="4"/>
  <c r="E268" i="4"/>
  <c r="Q676" i="4"/>
  <c r="I268" i="4"/>
  <c r="K268" i="4"/>
  <c r="I260" i="4"/>
  <c r="K260" i="4"/>
  <c r="Q664" i="4"/>
  <c r="E2006" i="4"/>
  <c r="N2006" i="4"/>
  <c r="O2006" i="4"/>
  <c r="P2006" i="4"/>
  <c r="Q659" i="4"/>
  <c r="L2006" i="4"/>
  <c r="M2006" i="4"/>
  <c r="I2006" i="4"/>
  <c r="K2006" i="4"/>
  <c r="D1663" i="4"/>
  <c r="K1663" i="4"/>
  <c r="L1663" i="4"/>
  <c r="M1663" i="4"/>
  <c r="N1663" i="4"/>
  <c r="O1663" i="4"/>
  <c r="I1663" i="4"/>
  <c r="P1663" i="4"/>
  <c r="Q641" i="4"/>
  <c r="C1663" i="4"/>
  <c r="G1663" i="4" s="1"/>
  <c r="C1742" i="4"/>
  <c r="G1742" i="4" s="1"/>
  <c r="I1742" i="4"/>
  <c r="K1742" i="4"/>
  <c r="L1742" i="4"/>
  <c r="M1742" i="4"/>
  <c r="O1742" i="4"/>
  <c r="Q634" i="4"/>
  <c r="N1742" i="4"/>
  <c r="P1742" i="4"/>
  <c r="E1742" i="4"/>
  <c r="C235" i="4"/>
  <c r="G235" i="4" s="1"/>
  <c r="Q622" i="4"/>
  <c r="I235" i="4"/>
  <c r="K235" i="4"/>
  <c r="E230" i="4"/>
  <c r="I230" i="4"/>
  <c r="K230" i="4"/>
  <c r="Q612" i="4"/>
  <c r="I1016" i="4"/>
  <c r="K1016" i="4"/>
  <c r="Q1607" i="4"/>
  <c r="Q1577" i="4"/>
  <c r="K989" i="4"/>
  <c r="I989" i="4"/>
  <c r="C984" i="4"/>
  <c r="G984" i="4" s="1"/>
  <c r="K984" i="4"/>
  <c r="Q1572" i="4"/>
  <c r="I984" i="4"/>
  <c r="F978" i="4"/>
  <c r="K978" i="4"/>
  <c r="Q1566" i="4"/>
  <c r="I978" i="4"/>
  <c r="I974" i="4"/>
  <c r="K974" i="4"/>
  <c r="Q1561" i="4"/>
  <c r="D948" i="4"/>
  <c r="Q1532" i="4"/>
  <c r="I948" i="4"/>
  <c r="K948" i="4"/>
  <c r="D887" i="4"/>
  <c r="Q1464" i="4"/>
  <c r="I887" i="4"/>
  <c r="K887" i="4"/>
  <c r="C882" i="4"/>
  <c r="G882" i="4" s="1"/>
  <c r="I882" i="4"/>
  <c r="K882" i="4"/>
  <c r="Q1459" i="4"/>
  <c r="C869" i="4"/>
  <c r="G869" i="4" s="1"/>
  <c r="I869" i="4"/>
  <c r="K869" i="4"/>
  <c r="Q1446" i="4"/>
  <c r="E869" i="4"/>
  <c r="C865" i="4"/>
  <c r="G865" i="4" s="1"/>
  <c r="I865" i="4"/>
  <c r="K865" i="4"/>
  <c r="Q1442" i="4"/>
  <c r="N1615" i="4"/>
  <c r="O1615" i="4"/>
  <c r="P1615" i="4"/>
  <c r="Q1426" i="4"/>
  <c r="M1615" i="4"/>
  <c r="K1615" i="4"/>
  <c r="I1615" i="4"/>
  <c r="L1615" i="4"/>
  <c r="D830" i="4"/>
  <c r="Q1401" i="4"/>
  <c r="I830" i="4"/>
  <c r="K830" i="4"/>
  <c r="F830" i="4"/>
  <c r="I1940" i="4"/>
  <c r="K1940" i="4"/>
  <c r="L1940" i="4"/>
  <c r="M1940" i="4"/>
  <c r="N1940" i="4"/>
  <c r="O1940" i="4"/>
  <c r="P1940" i="4"/>
  <c r="Q1396" i="4"/>
  <c r="E1940" i="4"/>
  <c r="D800" i="4"/>
  <c r="I800" i="4"/>
  <c r="K800" i="4"/>
  <c r="Q1366" i="4"/>
  <c r="E800" i="4"/>
  <c r="F800" i="4"/>
  <c r="C768" i="4"/>
  <c r="G768" i="4" s="1"/>
  <c r="Q1327" i="4"/>
  <c r="I768" i="4"/>
  <c r="K768" i="4"/>
  <c r="I741" i="4"/>
  <c r="K741" i="4"/>
  <c r="Q1296" i="4"/>
  <c r="F1568" i="4"/>
  <c r="I1568" i="4"/>
  <c r="K1568" i="4"/>
  <c r="L1568" i="4"/>
  <c r="O1568" i="4"/>
  <c r="P1568" i="4"/>
  <c r="Q1291" i="4"/>
  <c r="M1568" i="4"/>
  <c r="N1568" i="4"/>
  <c r="E724" i="4"/>
  <c r="Q1277" i="4"/>
  <c r="I724" i="4"/>
  <c r="K724" i="4"/>
  <c r="F724" i="4"/>
  <c r="F716" i="4"/>
  <c r="Q1267" i="4"/>
  <c r="K716" i="4"/>
  <c r="I716" i="4"/>
  <c r="I709" i="4"/>
  <c r="K709" i="4"/>
  <c r="Q1257" i="4"/>
  <c r="C697" i="4"/>
  <c r="G697" i="4" s="1"/>
  <c r="I697" i="4"/>
  <c r="K697" i="4"/>
  <c r="Q1244" i="4"/>
  <c r="F697" i="4"/>
  <c r="F669" i="4"/>
  <c r="Q1215" i="4"/>
  <c r="I669" i="4"/>
  <c r="K669" i="4"/>
  <c r="I1966" i="4"/>
  <c r="L1966" i="4"/>
  <c r="M1966" i="4"/>
  <c r="K1966" i="4"/>
  <c r="N1966" i="4"/>
  <c r="O1966" i="4"/>
  <c r="P1966" i="4"/>
  <c r="Q1209" i="4"/>
  <c r="C647" i="4"/>
  <c r="G647" i="4" s="1"/>
  <c r="Q1185" i="4"/>
  <c r="I647" i="4"/>
  <c r="K647" i="4"/>
  <c r="C1824" i="4"/>
  <c r="G1824" i="4" s="1"/>
  <c r="K1824" i="4"/>
  <c r="L1824" i="4"/>
  <c r="M1824" i="4"/>
  <c r="N1824" i="4"/>
  <c r="O1824" i="4"/>
  <c r="P1824" i="4"/>
  <c r="Q1178" i="4"/>
  <c r="I1824" i="4"/>
  <c r="E638" i="4"/>
  <c r="I638" i="4"/>
  <c r="K638" i="4"/>
  <c r="Q1173" i="4"/>
  <c r="E620" i="4"/>
  <c r="I620" i="4"/>
  <c r="K620" i="4"/>
  <c r="Q1153" i="4"/>
  <c r="I609" i="4"/>
  <c r="K609" i="4"/>
  <c r="Q1140" i="4"/>
  <c r="C601" i="4"/>
  <c r="G601" i="4" s="1"/>
  <c r="I601" i="4"/>
  <c r="K601" i="4"/>
  <c r="Q1131" i="4"/>
  <c r="E574" i="4"/>
  <c r="I574" i="4"/>
  <c r="K574" i="4"/>
  <c r="Q1104" i="4"/>
  <c r="F574" i="4"/>
  <c r="G1967" i="4"/>
  <c r="M1967" i="4"/>
  <c r="N1967" i="4"/>
  <c r="O1967" i="4"/>
  <c r="P1967" i="4"/>
  <c r="Q1043" i="4"/>
  <c r="I1967" i="4"/>
  <c r="K1967" i="4"/>
  <c r="L1967" i="4"/>
  <c r="Q981" i="4"/>
  <c r="I483" i="4"/>
  <c r="K483" i="4"/>
  <c r="F483" i="4"/>
  <c r="C437" i="4"/>
  <c r="G437" i="4" s="1"/>
  <c r="Q922" i="4"/>
  <c r="K437" i="4"/>
  <c r="I437" i="4"/>
  <c r="I433" i="4"/>
  <c r="K433" i="4"/>
  <c r="Q917" i="4"/>
  <c r="E433" i="4"/>
  <c r="C433" i="4"/>
  <c r="G433" i="4" s="1"/>
  <c r="C422" i="4"/>
  <c r="G422" i="4" s="1"/>
  <c r="I422" i="4"/>
  <c r="K422" i="4"/>
  <c r="Q904" i="4"/>
  <c r="F422" i="4"/>
  <c r="C420" i="4"/>
  <c r="G420" i="4" s="1"/>
  <c r="Q899" i="4"/>
  <c r="I420" i="4"/>
  <c r="K420" i="4"/>
  <c r="D420" i="4"/>
  <c r="E420" i="4"/>
  <c r="G404" i="4"/>
  <c r="I404" i="4"/>
  <c r="K404" i="4"/>
  <c r="Q872" i="4"/>
  <c r="D404" i="4"/>
  <c r="M1792" i="4"/>
  <c r="N1792" i="4"/>
  <c r="O1792" i="4"/>
  <c r="P1792" i="4"/>
  <c r="Q860" i="4"/>
  <c r="K1792" i="4"/>
  <c r="I1792" i="4"/>
  <c r="L1792" i="4"/>
  <c r="C1031" i="4"/>
  <c r="G1031" i="4" s="1"/>
  <c r="I1031" i="4"/>
  <c r="K1031" i="4"/>
  <c r="Q1622" i="4"/>
  <c r="E1511" i="4"/>
  <c r="I1511" i="4"/>
  <c r="K1511" i="4"/>
  <c r="Q2128" i="4"/>
  <c r="C1511" i="4"/>
  <c r="G1511" i="4" s="1"/>
  <c r="D1511" i="4"/>
  <c r="E1504" i="4"/>
  <c r="I1504" i="4"/>
  <c r="K1504" i="4"/>
  <c r="Q2121" i="4"/>
  <c r="F1504" i="4"/>
  <c r="D1498" i="4"/>
  <c r="I1498" i="4"/>
  <c r="K1498" i="4"/>
  <c r="Q2115" i="4"/>
  <c r="F1492" i="4"/>
  <c r="Q2109" i="4"/>
  <c r="K1492" i="4"/>
  <c r="I1492" i="4"/>
  <c r="C1478" i="4"/>
  <c r="G1478" i="4" s="1"/>
  <c r="I1478" i="4"/>
  <c r="Q2095" i="4"/>
  <c r="K1478" i="4"/>
  <c r="E1466" i="4"/>
  <c r="I1466" i="4"/>
  <c r="Q2082" i="4"/>
  <c r="C1466" i="4"/>
  <c r="G1466" i="4" s="1"/>
  <c r="K1466" i="4"/>
  <c r="E1444" i="4"/>
  <c r="K1444" i="4"/>
  <c r="I1444" i="4"/>
  <c r="Q2060" i="4"/>
  <c r="C1435" i="4"/>
  <c r="G1435" i="4" s="1"/>
  <c r="Q2051" i="4"/>
  <c r="I1435" i="4"/>
  <c r="K1435" i="4"/>
  <c r="E1413" i="4"/>
  <c r="I1413" i="4"/>
  <c r="K1413" i="4"/>
  <c r="Q2028" i="4"/>
  <c r="C1396" i="4"/>
  <c r="G1396" i="4" s="1"/>
  <c r="Q2012" i="4"/>
  <c r="I1396" i="4"/>
  <c r="K1396" i="4"/>
  <c r="C1390" i="4"/>
  <c r="G1390" i="4" s="1"/>
  <c r="I1390" i="4"/>
  <c r="K1390" i="4"/>
  <c r="Q2006" i="4"/>
  <c r="E1367" i="4"/>
  <c r="D1321" i="4"/>
  <c r="I1321" i="4"/>
  <c r="K1321" i="4"/>
  <c r="Q1933" i="4"/>
  <c r="C1321" i="4"/>
  <c r="G1321" i="4" s="1"/>
  <c r="E1321" i="4"/>
  <c r="F1321" i="4"/>
  <c r="E1301" i="4"/>
  <c r="I1301" i="4"/>
  <c r="K1301" i="4"/>
  <c r="Q1912" i="4"/>
  <c r="C1301" i="4"/>
  <c r="G1301" i="4" s="1"/>
  <c r="D1301" i="4"/>
  <c r="D631" i="4"/>
  <c r="K631" i="4"/>
  <c r="I631" i="4"/>
  <c r="Q1165" i="4"/>
  <c r="F631" i="4"/>
  <c r="E1570" i="4"/>
  <c r="P1570" i="4"/>
  <c r="Q1152" i="4"/>
  <c r="I1570" i="4"/>
  <c r="K1570" i="4"/>
  <c r="L1570" i="4"/>
  <c r="M1570" i="4"/>
  <c r="N1570" i="4"/>
  <c r="O1570" i="4"/>
  <c r="C1570" i="4"/>
  <c r="G1570" i="4" s="1"/>
  <c r="D1570" i="4"/>
  <c r="C523" i="4"/>
  <c r="G523" i="4" s="1"/>
  <c r="I523" i="4"/>
  <c r="K523" i="4"/>
  <c r="Q1035" i="4"/>
  <c r="Q1030" i="4"/>
  <c r="K520" i="4"/>
  <c r="I520" i="4"/>
  <c r="C520" i="4"/>
  <c r="G520" i="4" s="1"/>
  <c r="D520" i="4"/>
  <c r="Q999" i="4"/>
  <c r="I498" i="4"/>
  <c r="K498" i="4"/>
  <c r="E498" i="4"/>
  <c r="E491" i="4"/>
  <c r="Q992" i="4"/>
  <c r="I491" i="4"/>
  <c r="K491" i="4"/>
  <c r="C491" i="4"/>
  <c r="G491" i="4" s="1"/>
  <c r="D491" i="4"/>
  <c r="C1647" i="4"/>
  <c r="G1647" i="4" s="1"/>
  <c r="Q962" i="4"/>
  <c r="O1647" i="4"/>
  <c r="P1647" i="4"/>
  <c r="I1647" i="4"/>
  <c r="K1647" i="4"/>
  <c r="L1647" i="4"/>
  <c r="M1647" i="4"/>
  <c r="N1647" i="4"/>
  <c r="C462" i="4"/>
  <c r="G462" i="4" s="1"/>
  <c r="I462" i="4"/>
  <c r="K462" i="4"/>
  <c r="Q954" i="4"/>
  <c r="D462" i="4"/>
  <c r="F462" i="4"/>
  <c r="Q935" i="4"/>
  <c r="I449" i="4"/>
  <c r="K449" i="4"/>
  <c r="E449" i="4"/>
  <c r="F449" i="4"/>
  <c r="C427" i="4"/>
  <c r="G427" i="4" s="1"/>
  <c r="I427" i="4"/>
  <c r="Q910" i="4"/>
  <c r="K427" i="4"/>
  <c r="C414" i="4"/>
  <c r="G414" i="4" s="1"/>
  <c r="I414" i="4"/>
  <c r="K414" i="4"/>
  <c r="Q891" i="4"/>
  <c r="E1636" i="4"/>
  <c r="I1636" i="4"/>
  <c r="K1636" i="4"/>
  <c r="L1636" i="4"/>
  <c r="M1636" i="4"/>
  <c r="N1636" i="4"/>
  <c r="O1636" i="4"/>
  <c r="P1636" i="4"/>
  <c r="Q880" i="4"/>
  <c r="C399" i="4"/>
  <c r="G399" i="4" s="1"/>
  <c r="I399" i="4"/>
  <c r="K399" i="4"/>
  <c r="Q867" i="4"/>
  <c r="C1030" i="4"/>
  <c r="G1030" i="4" s="1"/>
  <c r="Q1621" i="4"/>
  <c r="I1030" i="4"/>
  <c r="K1030" i="4"/>
  <c r="D1522" i="4"/>
  <c r="Q2140" i="4"/>
  <c r="I1522" i="4"/>
  <c r="K1522" i="4"/>
  <c r="Q2081" i="4"/>
  <c r="I1465" i="4"/>
  <c r="K1465" i="4"/>
  <c r="C1443" i="4"/>
  <c r="G1443" i="4" s="1"/>
  <c r="K1443" i="4"/>
  <c r="I1443" i="4"/>
  <c r="Q2059" i="4"/>
  <c r="F1443" i="4"/>
  <c r="E1419" i="4"/>
  <c r="Q2034" i="4"/>
  <c r="I1419" i="4"/>
  <c r="K1419" i="4"/>
  <c r="C1419" i="4"/>
  <c r="G1419" i="4" s="1"/>
  <c r="D1419" i="4"/>
  <c r="C1412" i="4"/>
  <c r="G1412" i="4" s="1"/>
  <c r="K1412" i="4"/>
  <c r="I1412" i="4"/>
  <c r="Q2027" i="4"/>
  <c r="F1412" i="4"/>
  <c r="K1300" i="4"/>
  <c r="Q1911" i="4"/>
  <c r="C1300" i="4"/>
  <c r="G1300" i="4" s="1"/>
  <c r="I1300" i="4"/>
  <c r="D1300" i="4"/>
  <c r="E1300" i="4"/>
  <c r="F1300" i="4"/>
  <c r="I1367" i="4"/>
  <c r="Q1983" i="4"/>
  <c r="K1367" i="4"/>
  <c r="D1367" i="4"/>
  <c r="F1367" i="4"/>
  <c r="C1194" i="4"/>
  <c r="G1194" i="4" s="1"/>
  <c r="I1194" i="4"/>
  <c r="K1194" i="4"/>
  <c r="Q1798" i="4"/>
  <c r="E1194" i="4"/>
  <c r="F1194" i="4"/>
  <c r="D1194" i="4"/>
  <c r="C1210" i="4"/>
  <c r="G1210" i="4" s="1"/>
  <c r="I1210" i="4"/>
  <c r="Q1814" i="4"/>
  <c r="E1210" i="4"/>
  <c r="K1210" i="4"/>
  <c r="D1210" i="4"/>
  <c r="F1210" i="4"/>
  <c r="K1251" i="4"/>
  <c r="Q1858" i="4"/>
  <c r="I1251" i="4"/>
  <c r="E1251" i="4"/>
  <c r="C1199" i="4"/>
  <c r="G1199" i="4" s="1"/>
  <c r="I1199" i="4"/>
  <c r="K1199" i="4"/>
  <c r="Q1803" i="4"/>
  <c r="Q2036" i="4"/>
  <c r="I1421" i="4"/>
  <c r="K1421" i="4"/>
  <c r="C1402" i="4"/>
  <c r="G1402" i="4" s="1"/>
  <c r="I1402" i="4"/>
  <c r="K1402" i="4"/>
  <c r="C1395" i="4"/>
  <c r="G1395" i="4" s="1"/>
  <c r="K1395" i="4"/>
  <c r="I1395" i="4"/>
  <c r="Q2011" i="4"/>
  <c r="E1395" i="4"/>
  <c r="K1360" i="4"/>
  <c r="I1360" i="4"/>
  <c r="F1360" i="4"/>
  <c r="Q1976" i="4"/>
  <c r="D1336" i="4"/>
  <c r="C1332" i="4"/>
  <c r="G1332" i="4" s="1"/>
  <c r="K1332" i="4"/>
  <c r="Q1944" i="4"/>
  <c r="I1332" i="4"/>
  <c r="D1311" i="4"/>
  <c r="D1306" i="4"/>
  <c r="I1306" i="4"/>
  <c r="Q1917" i="4"/>
  <c r="K1306" i="4"/>
  <c r="E1295" i="4"/>
  <c r="E1262" i="4"/>
  <c r="I1262" i="4"/>
  <c r="K1262" i="4"/>
  <c r="Q1871" i="4"/>
  <c r="C1262" i="4"/>
  <c r="G1262" i="4" s="1"/>
  <c r="K1243" i="4"/>
  <c r="Q1849" i="4"/>
  <c r="I1243" i="4"/>
  <c r="E1243" i="4"/>
  <c r="E1232" i="4"/>
  <c r="K1232" i="4"/>
  <c r="C1232" i="4"/>
  <c r="G1232" i="4" s="1"/>
  <c r="D1232" i="4"/>
  <c r="I1232" i="4"/>
  <c r="Q1838" i="4"/>
  <c r="C900" i="4"/>
  <c r="G900" i="4" s="1"/>
  <c r="Q1477" i="4"/>
  <c r="K900" i="4"/>
  <c r="I900" i="4"/>
  <c r="I896" i="4"/>
  <c r="K896" i="4"/>
  <c r="Q1473" i="4"/>
  <c r="F884" i="4"/>
  <c r="I884" i="4"/>
  <c r="K884" i="4"/>
  <c r="Q1461" i="4"/>
  <c r="F879" i="4"/>
  <c r="I879" i="4"/>
  <c r="Q1456" i="4"/>
  <c r="K879" i="4"/>
  <c r="E873" i="4"/>
  <c r="I873" i="4"/>
  <c r="K873" i="4"/>
  <c r="Q1450" i="4"/>
  <c r="E868" i="4"/>
  <c r="Q1445" i="4"/>
  <c r="I868" i="4"/>
  <c r="K868" i="4"/>
  <c r="I855" i="4"/>
  <c r="K855" i="4"/>
  <c r="Q1431" i="4"/>
  <c r="F829" i="4"/>
  <c r="I829" i="4"/>
  <c r="K829" i="4"/>
  <c r="Q1400" i="4"/>
  <c r="C1825" i="4"/>
  <c r="G1825" i="4" s="1"/>
  <c r="I1825" i="4"/>
  <c r="K1825" i="4"/>
  <c r="L1825" i="4"/>
  <c r="M1825" i="4"/>
  <c r="N1825" i="4"/>
  <c r="O1825" i="4"/>
  <c r="P1825" i="4"/>
  <c r="Q1377" i="4"/>
  <c r="Q1372" i="4"/>
  <c r="I806" i="4"/>
  <c r="K806" i="4"/>
  <c r="F798" i="4"/>
  <c r="Q1363" i="4"/>
  <c r="I798" i="4"/>
  <c r="K798" i="4"/>
  <c r="F1673" i="4"/>
  <c r="I1673" i="4"/>
  <c r="K1673" i="4"/>
  <c r="L1673" i="4"/>
  <c r="M1673" i="4"/>
  <c r="N1673" i="4"/>
  <c r="O1673" i="4"/>
  <c r="P1673" i="4"/>
  <c r="Q1352" i="4"/>
  <c r="F775" i="4"/>
  <c r="Q1336" i="4"/>
  <c r="I775" i="4"/>
  <c r="K775" i="4"/>
  <c r="Q1321" i="4"/>
  <c r="I763" i="4"/>
  <c r="K763" i="4"/>
  <c r="I744" i="4"/>
  <c r="K744" i="4"/>
  <c r="Q1300" i="4"/>
  <c r="I725" i="4"/>
  <c r="K725" i="4"/>
  <c r="Q1278" i="4"/>
  <c r="K715" i="4"/>
  <c r="Q1265" i="4"/>
  <c r="I715" i="4"/>
  <c r="D703" i="4"/>
  <c r="I703" i="4"/>
  <c r="K703" i="4"/>
  <c r="Q1250" i="4"/>
  <c r="Q1243" i="4"/>
  <c r="I692" i="4"/>
  <c r="K692" i="4"/>
  <c r="Q1238" i="4"/>
  <c r="E681" i="4"/>
  <c r="I681" i="4"/>
  <c r="K681" i="4"/>
  <c r="Q1227" i="4"/>
  <c r="Q1222" i="4"/>
  <c r="K676" i="4"/>
  <c r="I676" i="4"/>
  <c r="Q1191" i="4"/>
  <c r="I652" i="4"/>
  <c r="K652" i="4"/>
  <c r="Q1170" i="4"/>
  <c r="I635" i="4"/>
  <c r="K635" i="4"/>
  <c r="Q1158" i="4"/>
  <c r="I625" i="4"/>
  <c r="K625" i="4"/>
  <c r="I611" i="4"/>
  <c r="K611" i="4"/>
  <c r="Q1142" i="4"/>
  <c r="F592" i="4"/>
  <c r="Q1122" i="4"/>
  <c r="I592" i="4"/>
  <c r="K592" i="4"/>
  <c r="D586" i="4"/>
  <c r="Q1116" i="4"/>
  <c r="I586" i="4"/>
  <c r="K586" i="4"/>
  <c r="F578" i="4"/>
  <c r="I578" i="4"/>
  <c r="K578" i="4"/>
  <c r="Q1108" i="4"/>
  <c r="I573" i="4"/>
  <c r="K573" i="4"/>
  <c r="Q1103" i="4"/>
  <c r="Q1096" i="4"/>
  <c r="I568" i="4"/>
  <c r="K568" i="4"/>
  <c r="C565" i="4"/>
  <c r="G565" i="4" s="1"/>
  <c r="Q1092" i="4"/>
  <c r="I565" i="4"/>
  <c r="K565" i="4"/>
  <c r="D1773" i="4"/>
  <c r="I1773" i="4"/>
  <c r="K1773" i="4"/>
  <c r="L1773" i="4"/>
  <c r="M1773" i="4"/>
  <c r="N1773" i="4"/>
  <c r="O1773" i="4"/>
  <c r="P1773" i="4"/>
  <c r="Q1085" i="4"/>
  <c r="I542" i="4"/>
  <c r="K542" i="4"/>
  <c r="Q1063" i="4"/>
  <c r="C539" i="4"/>
  <c r="G539" i="4" s="1"/>
  <c r="I539" i="4"/>
  <c r="K539" i="4"/>
  <c r="Q1059" i="4"/>
  <c r="C1813" i="4"/>
  <c r="G1813" i="4" s="1"/>
  <c r="I1813" i="4"/>
  <c r="K1813" i="4"/>
  <c r="L1813" i="4"/>
  <c r="M1813" i="4"/>
  <c r="N1813" i="4"/>
  <c r="O1813" i="4"/>
  <c r="P1813" i="4"/>
  <c r="Q1051" i="4"/>
  <c r="C517" i="4"/>
  <c r="G517" i="4" s="1"/>
  <c r="I517" i="4"/>
  <c r="K517" i="4"/>
  <c r="Q1025" i="4"/>
  <c r="N1758" i="4"/>
  <c r="P1758" i="4"/>
  <c r="Q1009" i="4"/>
  <c r="I1758" i="4"/>
  <c r="K1758" i="4"/>
  <c r="L1758" i="4"/>
  <c r="M1758" i="4"/>
  <c r="O1758" i="4"/>
  <c r="C487" i="4"/>
  <c r="G487" i="4" s="1"/>
  <c r="I487" i="4"/>
  <c r="K487" i="4"/>
  <c r="Q986" i="4"/>
  <c r="I484" i="4"/>
  <c r="K484" i="4"/>
  <c r="Q982" i="4"/>
  <c r="Q966" i="4"/>
  <c r="I470" i="4"/>
  <c r="K470" i="4"/>
  <c r="E470" i="4"/>
  <c r="I459" i="4"/>
  <c r="K459" i="4"/>
  <c r="Q949" i="4"/>
  <c r="K439" i="4"/>
  <c r="Q924" i="4"/>
  <c r="I439" i="4"/>
  <c r="I425" i="4"/>
  <c r="K425" i="4"/>
  <c r="Q908" i="4"/>
  <c r="C416" i="4"/>
  <c r="G416" i="4" s="1"/>
  <c r="I416" i="4"/>
  <c r="K416" i="4"/>
  <c r="Q893" i="4"/>
  <c r="C409" i="4"/>
  <c r="G409" i="4" s="1"/>
  <c r="I409" i="4"/>
  <c r="K409" i="4"/>
  <c r="Q883" i="4"/>
  <c r="Q871" i="4"/>
  <c r="I403" i="4"/>
  <c r="K403" i="4"/>
  <c r="C398" i="4"/>
  <c r="G398" i="4" s="1"/>
  <c r="I398" i="4"/>
  <c r="K398" i="4"/>
  <c r="Q865" i="4"/>
  <c r="I1532" i="4"/>
  <c r="K1532" i="4"/>
  <c r="Q2151" i="4"/>
  <c r="K1526" i="4"/>
  <c r="I1526" i="4"/>
  <c r="Q2145" i="4"/>
  <c r="Q2135" i="4"/>
  <c r="I1518" i="4"/>
  <c r="K1518" i="4"/>
  <c r="D1518" i="4"/>
  <c r="C1505" i="4"/>
  <c r="G1505" i="4" s="1"/>
  <c r="Q2122" i="4"/>
  <c r="I1505" i="4"/>
  <c r="K1505" i="4"/>
  <c r="C1483" i="4"/>
  <c r="G1483" i="4" s="1"/>
  <c r="I1483" i="4"/>
  <c r="K1483" i="4"/>
  <c r="Q2100" i="4"/>
  <c r="E1475" i="4"/>
  <c r="Q2092" i="4"/>
  <c r="I1475" i="4"/>
  <c r="K1475" i="4"/>
  <c r="C1453" i="4"/>
  <c r="G1453" i="4" s="1"/>
  <c r="Q2069" i="4"/>
  <c r="I1453" i="4"/>
  <c r="K1453" i="4"/>
  <c r="C1427" i="4"/>
  <c r="G1427" i="4" s="1"/>
  <c r="Q2042" i="4"/>
  <c r="I1427" i="4"/>
  <c r="K1427" i="4"/>
  <c r="I1415" i="4"/>
  <c r="K1415" i="4"/>
  <c r="Q2030" i="4"/>
  <c r="D1409" i="4"/>
  <c r="I1409" i="4"/>
  <c r="K1409" i="4"/>
  <c r="Q2024" i="4"/>
  <c r="F1401" i="4"/>
  <c r="D1389" i="4"/>
  <c r="I1389" i="4"/>
  <c r="K1389" i="4"/>
  <c r="Q2005" i="4"/>
  <c r="C1370" i="4"/>
  <c r="G1370" i="4" s="1"/>
  <c r="I1370" i="4"/>
  <c r="K1370" i="4"/>
  <c r="Q1986" i="4"/>
  <c r="C1359" i="4"/>
  <c r="G1359" i="4" s="1"/>
  <c r="Q1975" i="4"/>
  <c r="I1359" i="4"/>
  <c r="K1359" i="4"/>
  <c r="E1342" i="4"/>
  <c r="I1342" i="4"/>
  <c r="K1342" i="4"/>
  <c r="Q1956" i="4"/>
  <c r="D1272" i="4"/>
  <c r="Q1881" i="4"/>
  <c r="I1272" i="4"/>
  <c r="K1272" i="4"/>
  <c r="F1267" i="4"/>
  <c r="D1242" i="4"/>
  <c r="I1242" i="4"/>
  <c r="Q1848" i="4"/>
  <c r="K1242" i="4"/>
  <c r="Q1844" i="4"/>
  <c r="I1238" i="4"/>
  <c r="K1238" i="4"/>
  <c r="C1238" i="4"/>
  <c r="G1238" i="4" s="1"/>
  <c r="F1220" i="4"/>
  <c r="Q1825" i="4"/>
  <c r="I1220" i="4"/>
  <c r="K1220" i="4"/>
  <c r="C1220" i="4"/>
  <c r="G1220" i="4" s="1"/>
  <c r="E1220" i="4"/>
  <c r="D1212" i="4"/>
  <c r="Q1816" i="4"/>
  <c r="I1212" i="4"/>
  <c r="K1212" i="4"/>
  <c r="Q1781" i="4"/>
  <c r="I1181" i="4"/>
  <c r="K1181" i="4"/>
  <c r="D1181" i="4"/>
  <c r="E1181" i="4"/>
  <c r="F1181" i="4"/>
  <c r="I1143" i="4"/>
  <c r="K1143" i="4"/>
  <c r="Q1740" i="4"/>
  <c r="C1143" i="4"/>
  <c r="G1143" i="4" s="1"/>
  <c r="F1126" i="4"/>
  <c r="I1126" i="4"/>
  <c r="Q1722" i="4"/>
  <c r="K1126" i="4"/>
  <c r="E921" i="4"/>
  <c r="I921" i="4"/>
  <c r="K921" i="4"/>
  <c r="Q1503" i="4"/>
  <c r="N1564" i="4"/>
  <c r="O1564" i="4"/>
  <c r="P1564" i="4"/>
  <c r="Q1498" i="4"/>
  <c r="I1564" i="4"/>
  <c r="K1564" i="4"/>
  <c r="M1564" i="4"/>
  <c r="L1564" i="4"/>
  <c r="C909" i="4"/>
  <c r="G909" i="4" s="1"/>
  <c r="I909" i="4"/>
  <c r="K909" i="4"/>
  <c r="Q1488" i="4"/>
  <c r="E890" i="4"/>
  <c r="I890" i="4"/>
  <c r="K890" i="4"/>
  <c r="Q1467" i="4"/>
  <c r="I878" i="4"/>
  <c r="K878" i="4"/>
  <c r="Q1455" i="4"/>
  <c r="F864" i="4"/>
  <c r="Q1441" i="4"/>
  <c r="I864" i="4"/>
  <c r="K864" i="4"/>
  <c r="F851" i="4"/>
  <c r="I851" i="4"/>
  <c r="K851" i="4"/>
  <c r="Q1427" i="4"/>
  <c r="N1656" i="4"/>
  <c r="O1656" i="4"/>
  <c r="P1656" i="4"/>
  <c r="Q1422" i="4"/>
  <c r="I1656" i="4"/>
  <c r="K1656" i="4"/>
  <c r="L1656" i="4"/>
  <c r="M1656" i="4"/>
  <c r="I833" i="4"/>
  <c r="K833" i="4"/>
  <c r="Q1404" i="4"/>
  <c r="Q1399" i="4"/>
  <c r="I828" i="4"/>
  <c r="K828" i="4"/>
  <c r="F825" i="4"/>
  <c r="I825" i="4"/>
  <c r="Q1395" i="4"/>
  <c r="K825" i="4"/>
  <c r="E820" i="4"/>
  <c r="I820" i="4"/>
  <c r="Q1389" i="4"/>
  <c r="K820" i="4"/>
  <c r="C813" i="4"/>
  <c r="G813" i="4" s="1"/>
  <c r="Q1382" i="4"/>
  <c r="I813" i="4"/>
  <c r="K813" i="4"/>
  <c r="D797" i="4"/>
  <c r="I797" i="4"/>
  <c r="K797" i="4"/>
  <c r="Q1362" i="4"/>
  <c r="C788" i="4"/>
  <c r="G788" i="4" s="1"/>
  <c r="I788" i="4"/>
  <c r="K788" i="4"/>
  <c r="Q1351" i="4"/>
  <c r="I774" i="4"/>
  <c r="K774" i="4"/>
  <c r="Q1335" i="4"/>
  <c r="F772" i="4"/>
  <c r="Q1331" i="4"/>
  <c r="I772" i="4"/>
  <c r="K772" i="4"/>
  <c r="C740" i="4"/>
  <c r="G740" i="4" s="1"/>
  <c r="I740" i="4"/>
  <c r="K740" i="4"/>
  <c r="Q1295" i="4"/>
  <c r="D730" i="4"/>
  <c r="Q1283" i="4"/>
  <c r="I730" i="4"/>
  <c r="K730" i="4"/>
  <c r="D722" i="4"/>
  <c r="I722" i="4"/>
  <c r="K722" i="4"/>
  <c r="Q1274" i="4"/>
  <c r="L1745" i="4"/>
  <c r="M1745" i="4"/>
  <c r="N1745" i="4"/>
  <c r="O1745" i="4"/>
  <c r="P1745" i="4"/>
  <c r="I1745" i="4"/>
  <c r="K1745" i="4"/>
  <c r="Q1264" i="4"/>
  <c r="E711" i="4"/>
  <c r="I711" i="4"/>
  <c r="K711" i="4"/>
  <c r="Q1259" i="4"/>
  <c r="C702" i="4"/>
  <c r="G702" i="4" s="1"/>
  <c r="Q1249" i="4"/>
  <c r="I702" i="4"/>
  <c r="K702" i="4"/>
  <c r="D687" i="4"/>
  <c r="I687" i="4"/>
  <c r="K687" i="4"/>
  <c r="Q1233" i="4"/>
  <c r="D671" i="4"/>
  <c r="Q1217" i="4"/>
  <c r="I671" i="4"/>
  <c r="K671" i="4"/>
  <c r="D643" i="4"/>
  <c r="K643" i="4"/>
  <c r="Q1180" i="4"/>
  <c r="I643" i="4"/>
  <c r="C614" i="4"/>
  <c r="G614" i="4" s="1"/>
  <c r="Q1145" i="4"/>
  <c r="I614" i="4"/>
  <c r="K614" i="4"/>
  <c r="Q1141" i="4"/>
  <c r="I610" i="4"/>
  <c r="K610" i="4"/>
  <c r="D602" i="4"/>
  <c r="K602" i="4"/>
  <c r="I602" i="4"/>
  <c r="Q1132" i="4"/>
  <c r="I597" i="4"/>
  <c r="K597" i="4"/>
  <c r="Q1127" i="4"/>
  <c r="I560" i="4"/>
  <c r="K560" i="4"/>
  <c r="Q1084" i="4"/>
  <c r="C545" i="4"/>
  <c r="G545" i="4" s="1"/>
  <c r="Q1067" i="4"/>
  <c r="I545" i="4"/>
  <c r="K545" i="4"/>
  <c r="C1733" i="4"/>
  <c r="G1733" i="4" s="1"/>
  <c r="N1733" i="4"/>
  <c r="O1733" i="4"/>
  <c r="P1733" i="4"/>
  <c r="Q1058" i="4"/>
  <c r="I1733" i="4"/>
  <c r="K1733" i="4"/>
  <c r="L1733" i="4"/>
  <c r="M1733" i="4"/>
  <c r="O1850" i="4"/>
  <c r="P1850" i="4"/>
  <c r="Q1041" i="4"/>
  <c r="I1850" i="4"/>
  <c r="K1850" i="4"/>
  <c r="L1850" i="4"/>
  <c r="M1850" i="4"/>
  <c r="N1850" i="4"/>
  <c r="C522" i="4"/>
  <c r="G522" i="4" s="1"/>
  <c r="K522" i="4"/>
  <c r="Q1034" i="4"/>
  <c r="I522" i="4"/>
  <c r="C474" i="4"/>
  <c r="G474" i="4" s="1"/>
  <c r="I474" i="4"/>
  <c r="K474" i="4"/>
  <c r="Q970" i="4"/>
  <c r="F474" i="4"/>
  <c r="Q959" i="4"/>
  <c r="I467" i="4"/>
  <c r="K467" i="4"/>
  <c r="C453" i="4"/>
  <c r="G453" i="4" s="1"/>
  <c r="I453" i="4"/>
  <c r="K453" i="4"/>
  <c r="Q941" i="4"/>
  <c r="C431" i="4"/>
  <c r="G431" i="4" s="1"/>
  <c r="I431" i="4"/>
  <c r="K431" i="4"/>
  <c r="Q915" i="4"/>
  <c r="Q892" i="4"/>
  <c r="I415" i="4"/>
  <c r="K415" i="4"/>
  <c r="C392" i="4"/>
  <c r="G392" i="4" s="1"/>
  <c r="Q858" i="4"/>
  <c r="I392" i="4"/>
  <c r="K392" i="4"/>
  <c r="C1536" i="4"/>
  <c r="G1536" i="4" s="1"/>
  <c r="Q2155" i="4"/>
  <c r="I1536" i="4"/>
  <c r="K1536" i="4"/>
  <c r="C1521" i="4"/>
  <c r="G1521" i="4" s="1"/>
  <c r="K1521" i="4"/>
  <c r="E1521" i="4"/>
  <c r="I1521" i="4"/>
  <c r="Q2139" i="4"/>
  <c r="C1517" i="4"/>
  <c r="G1517" i="4" s="1"/>
  <c r="I1517" i="4"/>
  <c r="Q2134" i="4"/>
  <c r="K1517" i="4"/>
  <c r="Q2099" i="4"/>
  <c r="I1482" i="4"/>
  <c r="K1482" i="4"/>
  <c r="D1482" i="4"/>
  <c r="C1458" i="4"/>
  <c r="G1458" i="4" s="1"/>
  <c r="I1458" i="4"/>
  <c r="K1458" i="4"/>
  <c r="Q2074" i="4"/>
  <c r="Q2068" i="4"/>
  <c r="K1452" i="4"/>
  <c r="C1452" i="4"/>
  <c r="G1452" i="4" s="1"/>
  <c r="I1452" i="4"/>
  <c r="C1445" i="4"/>
  <c r="G1445" i="4" s="1"/>
  <c r="I1445" i="4"/>
  <c r="K1445" i="4"/>
  <c r="Q2061" i="4"/>
  <c r="C1420" i="4"/>
  <c r="G1420" i="4" s="1"/>
  <c r="I1420" i="4"/>
  <c r="K1420" i="4"/>
  <c r="Q2035" i="4"/>
  <c r="I1364" i="4"/>
  <c r="K1364" i="4"/>
  <c r="Q1980" i="4"/>
  <c r="F1364" i="4"/>
  <c r="Q1950" i="4"/>
  <c r="I1336" i="4"/>
  <c r="K1336" i="4"/>
  <c r="E1336" i="4"/>
  <c r="F1327" i="4"/>
  <c r="Q1939" i="4"/>
  <c r="I1327" i="4"/>
  <c r="K1327" i="4"/>
  <c r="D1327" i="4"/>
  <c r="F1311" i="4"/>
  <c r="Q1922" i="4"/>
  <c r="I1311" i="4"/>
  <c r="K1311" i="4"/>
  <c r="K1295" i="4"/>
  <c r="Q1906" i="4"/>
  <c r="I1295" i="4"/>
  <c r="D1295" i="4"/>
  <c r="C1289" i="4"/>
  <c r="G1289" i="4" s="1"/>
  <c r="Q1900" i="4"/>
  <c r="I1289" i="4"/>
  <c r="K1289" i="4"/>
  <c r="F1250" i="4"/>
  <c r="K1250" i="4"/>
  <c r="I1250" i="4"/>
  <c r="Q1857" i="4"/>
  <c r="D1250" i="4"/>
  <c r="C1219" i="4"/>
  <c r="G1219" i="4" s="1"/>
  <c r="I1219" i="4"/>
  <c r="K1219" i="4"/>
  <c r="Q1824" i="4"/>
  <c r="F1164" i="4"/>
  <c r="I1164" i="4"/>
  <c r="K1164" i="4"/>
  <c r="Q1763" i="4"/>
  <c r="C1164" i="4"/>
  <c r="G1164" i="4" s="1"/>
  <c r="D1164" i="4"/>
  <c r="E1164" i="4"/>
  <c r="C1230" i="4"/>
  <c r="G1230" i="4" s="1"/>
  <c r="K1230" i="4"/>
  <c r="Q1836" i="4"/>
  <c r="I1230" i="4"/>
  <c r="F1117" i="4"/>
  <c r="Q1713" i="4"/>
  <c r="I1117" i="4"/>
  <c r="K1117" i="4"/>
  <c r="C1117" i="4"/>
  <c r="G1117" i="4" s="1"/>
  <c r="D1117" i="4"/>
  <c r="E1117" i="4"/>
  <c r="C1451" i="4"/>
  <c r="G1451" i="4" s="1"/>
  <c r="I1451" i="4"/>
  <c r="K1451" i="4"/>
  <c r="Q2067" i="4"/>
  <c r="F1432" i="4"/>
  <c r="I1432" i="4"/>
  <c r="K1432" i="4"/>
  <c r="Q2047" i="4"/>
  <c r="E1408" i="4"/>
  <c r="K1408" i="4"/>
  <c r="I1408" i="4"/>
  <c r="Q2023" i="4"/>
  <c r="D1408" i="4"/>
  <c r="I1401" i="4"/>
  <c r="K1401" i="4"/>
  <c r="Q2017" i="4"/>
  <c r="E1401" i="4"/>
  <c r="C1382" i="4"/>
  <c r="G1382" i="4" s="1"/>
  <c r="K1382" i="4"/>
  <c r="Q1998" i="4"/>
  <c r="I1382" i="4"/>
  <c r="F1382" i="4"/>
  <c r="C1346" i="4"/>
  <c r="G1346" i="4" s="1"/>
  <c r="Q1960" i="4"/>
  <c r="I1346" i="4"/>
  <c r="K1346" i="4"/>
  <c r="C1326" i="4"/>
  <c r="G1326" i="4" s="1"/>
  <c r="I1326" i="4"/>
  <c r="K1326" i="4"/>
  <c r="Q1938" i="4"/>
  <c r="C1320" i="4"/>
  <c r="G1320" i="4" s="1"/>
  <c r="I1320" i="4"/>
  <c r="K1320" i="4"/>
  <c r="Q1932" i="4"/>
  <c r="D1285" i="4"/>
  <c r="I1285" i="4"/>
  <c r="K1285" i="4"/>
  <c r="Q1894" i="4"/>
  <c r="E1285" i="4"/>
  <c r="I1267" i="4"/>
  <c r="K1267" i="4"/>
  <c r="Q1876" i="4"/>
  <c r="D1267" i="4"/>
  <c r="D1236" i="4"/>
  <c r="Q1842" i="4"/>
  <c r="I1236" i="4"/>
  <c r="K1236" i="4"/>
  <c r="F1205" i="4"/>
  <c r="I1205" i="4"/>
  <c r="K1205" i="4"/>
  <c r="Q1809" i="4"/>
  <c r="E1192" i="4"/>
  <c r="I1192" i="4"/>
  <c r="K1192" i="4"/>
  <c r="Q1794" i="4"/>
  <c r="F1179" i="4"/>
  <c r="Q1779" i="4"/>
  <c r="K1179" i="4"/>
  <c r="I1179" i="4"/>
  <c r="D1179" i="4"/>
  <c r="E1179" i="4"/>
  <c r="C1351" i="4"/>
  <c r="G1351" i="4" s="1"/>
  <c r="I1351" i="4"/>
  <c r="K1351" i="4"/>
  <c r="Q1966" i="4"/>
  <c r="F1351" i="4"/>
  <c r="D1340" i="4"/>
  <c r="I1340" i="4"/>
  <c r="Q1954" i="4"/>
  <c r="K1340" i="4"/>
  <c r="F1325" i="4"/>
  <c r="C1314" i="4"/>
  <c r="G1314" i="4" s="1"/>
  <c r="I1314" i="4"/>
  <c r="K1314" i="4"/>
  <c r="Q1926" i="4"/>
  <c r="C1284" i="4"/>
  <c r="G1284" i="4" s="1"/>
  <c r="I1284" i="4"/>
  <c r="K1284" i="4"/>
  <c r="Q1893" i="4"/>
  <c r="C1278" i="4"/>
  <c r="G1278" i="4" s="1"/>
  <c r="I1278" i="4"/>
  <c r="K1278" i="4"/>
  <c r="Q1887" i="4"/>
  <c r="Q1880" i="4"/>
  <c r="I1271" i="4"/>
  <c r="K1271" i="4"/>
  <c r="C1271" i="4"/>
  <c r="G1271" i="4" s="1"/>
  <c r="F1196" i="4"/>
  <c r="I1196" i="4"/>
  <c r="K1196" i="4"/>
  <c r="Q1800" i="4"/>
  <c r="K1170" i="4"/>
  <c r="I1170" i="4"/>
  <c r="Q1769" i="4"/>
  <c r="E1170" i="4"/>
  <c r="F1170" i="4"/>
  <c r="Q2097" i="4"/>
  <c r="I1480" i="4"/>
  <c r="K1480" i="4"/>
  <c r="D1463" i="4"/>
  <c r="Q2079" i="4"/>
  <c r="I1463" i="4"/>
  <c r="K1463" i="4"/>
  <c r="F1463" i="4"/>
  <c r="D1450" i="4"/>
  <c r="Q2066" i="4"/>
  <c r="I1450" i="4"/>
  <c r="K1450" i="4"/>
  <c r="C1418" i="4"/>
  <c r="G1418" i="4" s="1"/>
  <c r="K1418" i="4"/>
  <c r="I1418" i="4"/>
  <c r="Q2033" i="4"/>
  <c r="C1407" i="4"/>
  <c r="G1407" i="4" s="1"/>
  <c r="I1407" i="4"/>
  <c r="K1407" i="4"/>
  <c r="Q2022" i="4"/>
  <c r="E1387" i="4"/>
  <c r="Q2003" i="4"/>
  <c r="I1387" i="4"/>
  <c r="K1387" i="4"/>
  <c r="F1387" i="4"/>
  <c r="E1376" i="4"/>
  <c r="K1376" i="4"/>
  <c r="Q1992" i="4"/>
  <c r="I1376" i="4"/>
  <c r="F1368" i="4"/>
  <c r="K1368" i="4"/>
  <c r="I1368" i="4"/>
  <c r="Q1984" i="4"/>
  <c r="C1356" i="4"/>
  <c r="G1356" i="4" s="1"/>
  <c r="K1356" i="4"/>
  <c r="I1356" i="4"/>
  <c r="Q1972" i="4"/>
  <c r="E1350" i="4"/>
  <c r="I1350" i="4"/>
  <c r="Q1965" i="4"/>
  <c r="K1350" i="4"/>
  <c r="C1334" i="4"/>
  <c r="G1334" i="4" s="1"/>
  <c r="I1334" i="4"/>
  <c r="K1334" i="4"/>
  <c r="Q1948" i="4"/>
  <c r="F1334" i="4"/>
  <c r="F1304" i="4"/>
  <c r="D1299" i="4"/>
  <c r="I1299" i="4"/>
  <c r="K1299" i="4"/>
  <c r="Q1910" i="4"/>
  <c r="C1287" i="4"/>
  <c r="G1287" i="4" s="1"/>
  <c r="I1287" i="4"/>
  <c r="Q1898" i="4"/>
  <c r="K1287" i="4"/>
  <c r="D1287" i="4"/>
  <c r="E1287" i="4"/>
  <c r="Q1829" i="4"/>
  <c r="D1224" i="4"/>
  <c r="I1224" i="4"/>
  <c r="K1224" i="4"/>
  <c r="F1224" i="4"/>
  <c r="I1195" i="4"/>
  <c r="K1195" i="4"/>
  <c r="Q1799" i="4"/>
  <c r="C1195" i="4"/>
  <c r="G1195" i="4" s="1"/>
  <c r="D1195" i="4"/>
  <c r="E1195" i="4"/>
  <c r="F1195" i="4"/>
  <c r="C1153" i="4"/>
  <c r="G1153" i="4" s="1"/>
  <c r="I1153" i="4"/>
  <c r="K1153" i="4"/>
  <c r="Q1752" i="4"/>
  <c r="F1153" i="4"/>
  <c r="D1393" i="4"/>
  <c r="I1393" i="4"/>
  <c r="K1393" i="4"/>
  <c r="Q2009" i="4"/>
  <c r="F1393" i="4"/>
  <c r="C1386" i="4"/>
  <c r="G1386" i="4" s="1"/>
  <c r="I1386" i="4"/>
  <c r="K1386" i="4"/>
  <c r="Q2002" i="4"/>
  <c r="C1375" i="4"/>
  <c r="G1375" i="4" s="1"/>
  <c r="I1375" i="4"/>
  <c r="K1375" i="4"/>
  <c r="Q1991" i="4"/>
  <c r="C1339" i="4"/>
  <c r="G1339" i="4" s="1"/>
  <c r="I1339" i="4"/>
  <c r="Q1953" i="4"/>
  <c r="K1339" i="4"/>
  <c r="D1325" i="4"/>
  <c r="Q1937" i="4"/>
  <c r="I1325" i="4"/>
  <c r="K1325" i="4"/>
  <c r="E1309" i="4"/>
  <c r="Q1920" i="4"/>
  <c r="K1309" i="4"/>
  <c r="I1309" i="4"/>
  <c r="C1258" i="4"/>
  <c r="G1258" i="4" s="1"/>
  <c r="Q1867" i="4"/>
  <c r="K1258" i="4"/>
  <c r="I1258" i="4"/>
  <c r="Q1861" i="4"/>
  <c r="I1254" i="4"/>
  <c r="K1254" i="4"/>
  <c r="D1254" i="4"/>
  <c r="C1161" i="4"/>
  <c r="G1161" i="4" s="1"/>
  <c r="Q1760" i="4"/>
  <c r="I1161" i="4"/>
  <c r="K1161" i="4"/>
  <c r="D1276" i="4"/>
  <c r="I1276" i="4"/>
  <c r="Q1885" i="4"/>
  <c r="K1276" i="4"/>
  <c r="C1276" i="4"/>
  <c r="G1276" i="4" s="1"/>
  <c r="I1270" i="4"/>
  <c r="Q1879" i="4"/>
  <c r="K1270" i="4"/>
  <c r="E1270" i="4"/>
  <c r="F1265" i="4"/>
  <c r="K1265" i="4"/>
  <c r="E1265" i="4"/>
  <c r="I1265" i="4"/>
  <c r="Q1874" i="4"/>
  <c r="E1257" i="4"/>
  <c r="I1257" i="4"/>
  <c r="K1257" i="4"/>
  <c r="Q1866" i="4"/>
  <c r="E1559" i="4"/>
  <c r="L1559" i="4"/>
  <c r="M1559" i="4"/>
  <c r="Q1854" i="4"/>
  <c r="I1559" i="4"/>
  <c r="K1559" i="4"/>
  <c r="N1559" i="4"/>
  <c r="P1559" i="4"/>
  <c r="C1559" i="4"/>
  <c r="G1559" i="4" s="1"/>
  <c r="D1559" i="4"/>
  <c r="O1559" i="4"/>
  <c r="E1355" i="4"/>
  <c r="I1355" i="4"/>
  <c r="K1355" i="4"/>
  <c r="Q1971" i="4"/>
  <c r="F1337" i="4"/>
  <c r="E1333" i="4"/>
  <c r="I1333" i="4"/>
  <c r="K1333" i="4"/>
  <c r="Q1947" i="4"/>
  <c r="I1304" i="4"/>
  <c r="Q1915" i="4"/>
  <c r="K1304" i="4"/>
  <c r="E1297" i="4"/>
  <c r="Q1908" i="4"/>
  <c r="F1297" i="4"/>
  <c r="I1297" i="4"/>
  <c r="K1297" i="4"/>
  <c r="E1293" i="4"/>
  <c r="I1293" i="4"/>
  <c r="K1293" i="4"/>
  <c r="Q1904" i="4"/>
  <c r="F1282" i="4"/>
  <c r="K1282" i="4"/>
  <c r="I1282" i="4"/>
  <c r="Q1891" i="4"/>
  <c r="F1275" i="4"/>
  <c r="K1275" i="4"/>
  <c r="Q1884" i="4"/>
  <c r="I1275" i="4"/>
  <c r="F1247" i="4"/>
  <c r="I1247" i="4"/>
  <c r="Q1853" i="4"/>
  <c r="K1247" i="4"/>
  <c r="C1247" i="4"/>
  <c r="G1247" i="4" s="1"/>
  <c r="E1228" i="4"/>
  <c r="K1228" i="4"/>
  <c r="Q1833" i="4"/>
  <c r="I1228" i="4"/>
  <c r="C1215" i="4"/>
  <c r="G1215" i="4" s="1"/>
  <c r="K1215" i="4"/>
  <c r="I1215" i="4"/>
  <c r="Q1820" i="4"/>
  <c r="Q1792" i="4"/>
  <c r="I2084" i="4"/>
  <c r="K2084" i="4"/>
  <c r="M2084" i="4"/>
  <c r="N2084" i="4"/>
  <c r="O2084" i="4"/>
  <c r="P2084" i="4"/>
  <c r="L2084" i="4"/>
  <c r="D2084" i="4"/>
  <c r="E267" i="4"/>
  <c r="I267" i="4"/>
  <c r="K267" i="4"/>
  <c r="Q675" i="4"/>
  <c r="G262" i="4"/>
  <c r="I262" i="4"/>
  <c r="K262" i="4"/>
  <c r="Q667" i="4"/>
  <c r="D256" i="4"/>
  <c r="I256" i="4"/>
  <c r="K256" i="4"/>
  <c r="Q658" i="4"/>
  <c r="O1847" i="4"/>
  <c r="P1847" i="4"/>
  <c r="Q631" i="4"/>
  <c r="I1847" i="4"/>
  <c r="K1847" i="4"/>
  <c r="M1847" i="4"/>
  <c r="L1847" i="4"/>
  <c r="N1847" i="4"/>
  <c r="Q1617" i="4"/>
  <c r="I1026" i="4"/>
  <c r="K1026" i="4"/>
  <c r="Q1613" i="4"/>
  <c r="K1022" i="4"/>
  <c r="I1022" i="4"/>
  <c r="C1013" i="4"/>
  <c r="G1013" i="4" s="1"/>
  <c r="Q1604" i="4"/>
  <c r="I1013" i="4"/>
  <c r="K1013" i="4"/>
  <c r="C1009" i="4"/>
  <c r="G1009" i="4" s="1"/>
  <c r="Q1600" i="4"/>
  <c r="I1009" i="4"/>
  <c r="K1009" i="4"/>
  <c r="E1000" i="4"/>
  <c r="I1000" i="4"/>
  <c r="K1000" i="4"/>
  <c r="Q1590" i="4"/>
  <c r="D973" i="4"/>
  <c r="Q1560" i="4"/>
  <c r="I973" i="4"/>
  <c r="K973" i="4"/>
  <c r="Q1556" i="4"/>
  <c r="I970" i="4"/>
  <c r="K970" i="4"/>
  <c r="D1657" i="4"/>
  <c r="M1657" i="4"/>
  <c r="N1657" i="4"/>
  <c r="O1657" i="4"/>
  <c r="P1657" i="4"/>
  <c r="Q1540" i="4"/>
  <c r="K1657" i="4"/>
  <c r="I1657" i="4"/>
  <c r="L1657" i="4"/>
  <c r="C952" i="4"/>
  <c r="G952" i="4" s="1"/>
  <c r="Q1536" i="4"/>
  <c r="I952" i="4"/>
  <c r="K952" i="4"/>
  <c r="C941" i="4"/>
  <c r="G941" i="4" s="1"/>
  <c r="Q1525" i="4"/>
  <c r="I941" i="4"/>
  <c r="K941" i="4"/>
  <c r="C926" i="4"/>
  <c r="G926" i="4" s="1"/>
  <c r="I926" i="4"/>
  <c r="K926" i="4"/>
  <c r="Q1509" i="4"/>
  <c r="I920" i="4"/>
  <c r="K920" i="4"/>
  <c r="Q1501" i="4"/>
  <c r="Q1485" i="4"/>
  <c r="I907" i="4"/>
  <c r="K907" i="4"/>
  <c r="C875" i="4"/>
  <c r="G875" i="4" s="1"/>
  <c r="I875" i="4"/>
  <c r="K875" i="4"/>
  <c r="Q1452" i="4"/>
  <c r="Q1443" i="4"/>
  <c r="I866" i="4"/>
  <c r="K866" i="4"/>
  <c r="I816" i="4"/>
  <c r="K816" i="4"/>
  <c r="Q1385" i="4"/>
  <c r="C810" i="4"/>
  <c r="G810" i="4" s="1"/>
  <c r="I810" i="4"/>
  <c r="K810" i="4"/>
  <c r="Q1379" i="4"/>
  <c r="D803" i="4"/>
  <c r="K803" i="4"/>
  <c r="Q1369" i="4"/>
  <c r="I803" i="4"/>
  <c r="C794" i="4"/>
  <c r="G794" i="4" s="1"/>
  <c r="Q1359" i="4"/>
  <c r="I794" i="4"/>
  <c r="K794" i="4"/>
  <c r="Q1342" i="4"/>
  <c r="I781" i="4"/>
  <c r="K781" i="4"/>
  <c r="Q1329" i="4"/>
  <c r="I770" i="4"/>
  <c r="K770" i="4"/>
  <c r="F727" i="4"/>
  <c r="I727" i="4"/>
  <c r="K727" i="4"/>
  <c r="Q1280" i="4"/>
  <c r="C1575" i="4"/>
  <c r="G1575" i="4" s="1"/>
  <c r="O1575" i="4"/>
  <c r="P1575" i="4"/>
  <c r="Q1256" i="4"/>
  <c r="I1575" i="4"/>
  <c r="K1575" i="4"/>
  <c r="L1575" i="4"/>
  <c r="M1575" i="4"/>
  <c r="N1575" i="4"/>
  <c r="F1724" i="4"/>
  <c r="I1724" i="4"/>
  <c r="K1724" i="4"/>
  <c r="L1724" i="4"/>
  <c r="M1724" i="4"/>
  <c r="N1724" i="4"/>
  <c r="P1724" i="4"/>
  <c r="Q1214" i="4"/>
  <c r="O1724" i="4"/>
  <c r="F654" i="4"/>
  <c r="Q1193" i="4"/>
  <c r="I654" i="4"/>
  <c r="K654" i="4"/>
  <c r="D645" i="4"/>
  <c r="Q1183" i="4"/>
  <c r="I645" i="4"/>
  <c r="K645" i="4"/>
  <c r="F622" i="4"/>
  <c r="I622" i="4"/>
  <c r="K622" i="4"/>
  <c r="Q1155" i="4"/>
  <c r="D617" i="4"/>
  <c r="I617" i="4"/>
  <c r="K617" i="4"/>
  <c r="Q1148" i="4"/>
  <c r="D588" i="4"/>
  <c r="I588" i="4"/>
  <c r="K588" i="4"/>
  <c r="Q1118" i="4"/>
  <c r="Q1094" i="4"/>
  <c r="I566" i="4"/>
  <c r="K566" i="4"/>
  <c r="E563" i="4"/>
  <c r="Q1088" i="4"/>
  <c r="I563" i="4"/>
  <c r="K563" i="4"/>
  <c r="C549" i="4"/>
  <c r="G549" i="4" s="1"/>
  <c r="Q1071" i="4"/>
  <c r="I549" i="4"/>
  <c r="K549" i="4"/>
  <c r="I1786" i="4"/>
  <c r="K1786" i="4"/>
  <c r="L1786" i="4"/>
  <c r="M1786" i="4"/>
  <c r="N1786" i="4"/>
  <c r="O1786" i="4"/>
  <c r="P1786" i="4"/>
  <c r="Q1061" i="4"/>
  <c r="P1589" i="4"/>
  <c r="Q1054" i="4"/>
  <c r="I1589" i="4"/>
  <c r="K1589" i="4"/>
  <c r="L1589" i="4"/>
  <c r="M1589" i="4"/>
  <c r="N1589" i="4"/>
  <c r="O1589" i="4"/>
  <c r="D529" i="4"/>
  <c r="I529" i="4"/>
  <c r="K529" i="4"/>
  <c r="Q1044" i="4"/>
  <c r="Q1028" i="4"/>
  <c r="I519" i="4"/>
  <c r="K519" i="4"/>
  <c r="I507" i="4"/>
  <c r="K507" i="4"/>
  <c r="Q1012" i="4"/>
  <c r="D503" i="4"/>
  <c r="I503" i="4"/>
  <c r="K503" i="4"/>
  <c r="Q1005" i="4"/>
  <c r="D476" i="4"/>
  <c r="Q973" i="4"/>
  <c r="I476" i="4"/>
  <c r="K476" i="4"/>
  <c r="C468" i="4"/>
  <c r="G468" i="4" s="1"/>
  <c r="I468" i="4"/>
  <c r="K468" i="4"/>
  <c r="Q963" i="4"/>
  <c r="Q927" i="4"/>
  <c r="I442" i="4"/>
  <c r="K442" i="4"/>
  <c r="I428" i="4"/>
  <c r="K428" i="4"/>
  <c r="Q911" i="4"/>
  <c r="I411" i="4"/>
  <c r="K411" i="4"/>
  <c r="Q885" i="4"/>
  <c r="D400" i="4"/>
  <c r="I400" i="4"/>
  <c r="K400" i="4"/>
  <c r="Q868" i="4"/>
  <c r="C1032" i="4"/>
  <c r="G1032" i="4" s="1"/>
  <c r="Q1623" i="4"/>
  <c r="K1032" i="4"/>
  <c r="I1032" i="4"/>
  <c r="E1473" i="4"/>
  <c r="I1473" i="4"/>
  <c r="K1473" i="4"/>
  <c r="Q2089" i="4"/>
  <c r="C1468" i="4"/>
  <c r="G1468" i="4" s="1"/>
  <c r="K1468" i="4"/>
  <c r="I1468" i="4"/>
  <c r="Q2084" i="4"/>
  <c r="I1462" i="4"/>
  <c r="K1462" i="4"/>
  <c r="Q2078" i="4"/>
  <c r="F1447" i="4"/>
  <c r="I1447" i="4"/>
  <c r="K1447" i="4"/>
  <c r="Q2063" i="4"/>
  <c r="E1441" i="4"/>
  <c r="I1441" i="4"/>
  <c r="K1441" i="4"/>
  <c r="Q2057" i="4"/>
  <c r="F1441" i="4"/>
  <c r="C1430" i="4"/>
  <c r="G1430" i="4" s="1"/>
  <c r="K1430" i="4"/>
  <c r="I1430" i="4"/>
  <c r="Q2045" i="4"/>
  <c r="C1404" i="4"/>
  <c r="G1404" i="4" s="1"/>
  <c r="K1404" i="4"/>
  <c r="Q2019" i="4"/>
  <c r="I1404" i="4"/>
  <c r="C1398" i="4"/>
  <c r="G1398" i="4" s="1"/>
  <c r="Q2014" i="4"/>
  <c r="I1398" i="4"/>
  <c r="K1398" i="4"/>
  <c r="E1392" i="4"/>
  <c r="I1392" i="4"/>
  <c r="K1392" i="4"/>
  <c r="Q2008" i="4"/>
  <c r="D1373" i="4"/>
  <c r="Q1989" i="4"/>
  <c r="I1373" i="4"/>
  <c r="K1373" i="4"/>
  <c r="F1366" i="4"/>
  <c r="E2095" i="4"/>
  <c r="E1337" i="4"/>
  <c r="C1317" i="4"/>
  <c r="G1317" i="4" s="1"/>
  <c r="I1317" i="4"/>
  <c r="K1317" i="4"/>
  <c r="Q1929" i="4"/>
  <c r="C1303" i="4"/>
  <c r="G1303" i="4" s="1"/>
  <c r="Q1914" i="4"/>
  <c r="I1303" i="4"/>
  <c r="K1303" i="4"/>
  <c r="D1303" i="4"/>
  <c r="F1303" i="4"/>
  <c r="E1296" i="4"/>
  <c r="C1292" i="4"/>
  <c r="G1292" i="4" s="1"/>
  <c r="Q1903" i="4"/>
  <c r="K1292" i="4"/>
  <c r="I1292" i="4"/>
  <c r="C1281" i="4"/>
  <c r="G1281" i="4" s="1"/>
  <c r="I1281" i="4"/>
  <c r="K1281" i="4"/>
  <c r="Q1890" i="4"/>
  <c r="F1281" i="4"/>
  <c r="Q1878" i="4"/>
  <c r="I1269" i="4"/>
  <c r="C1269" i="4"/>
  <c r="G1269" i="4" s="1"/>
  <c r="D1269" i="4"/>
  <c r="F1269" i="4"/>
  <c r="K1269" i="4"/>
  <c r="I1256" i="4"/>
  <c r="K1256" i="4"/>
  <c r="Q1865" i="4"/>
  <c r="F1256" i="4"/>
  <c r="C1246" i="4"/>
  <c r="G1246" i="4" s="1"/>
  <c r="I1246" i="4"/>
  <c r="K1246" i="4"/>
  <c r="Q1852" i="4"/>
  <c r="E1222" i="4"/>
  <c r="F1416" i="4"/>
  <c r="K1416" i="4"/>
  <c r="Q2031" i="4"/>
  <c r="I1416" i="4"/>
  <c r="E1397" i="4"/>
  <c r="K1397" i="4"/>
  <c r="I1397" i="4"/>
  <c r="Q2013" i="4"/>
  <c r="C1379" i="4"/>
  <c r="G1379" i="4" s="1"/>
  <c r="I1379" i="4"/>
  <c r="K1379" i="4"/>
  <c r="Q1995" i="4"/>
  <c r="E1379" i="4"/>
  <c r="C1372" i="4"/>
  <c r="G1372" i="4" s="1"/>
  <c r="I1372" i="4"/>
  <c r="K1372" i="4"/>
  <c r="Q1988" i="4"/>
  <c r="F1344" i="4"/>
  <c r="Q1958" i="4"/>
  <c r="I1344" i="4"/>
  <c r="E1344" i="4"/>
  <c r="K1344" i="4"/>
  <c r="D1337" i="4"/>
  <c r="C1626" i="4"/>
  <c r="G1626" i="4" s="1"/>
  <c r="I1626" i="4"/>
  <c r="K1626" i="4"/>
  <c r="L1626" i="4"/>
  <c r="M1626" i="4"/>
  <c r="Q1946" i="4"/>
  <c r="N1626" i="4"/>
  <c r="O1626" i="4"/>
  <c r="P1626" i="4"/>
  <c r="Q1941" i="4"/>
  <c r="I1329" i="4"/>
  <c r="K1329" i="4"/>
  <c r="D1329" i="4"/>
  <c r="E1323" i="4"/>
  <c r="Q1935" i="4"/>
  <c r="I1323" i="4"/>
  <c r="K1323" i="4"/>
  <c r="M1815" i="4"/>
  <c r="N1815" i="4"/>
  <c r="I1815" i="4"/>
  <c r="K1815" i="4"/>
  <c r="L1815" i="4"/>
  <c r="O1815" i="4"/>
  <c r="P1815" i="4"/>
  <c r="Q1924" i="4"/>
  <c r="C1302" i="4"/>
  <c r="G1302" i="4" s="1"/>
  <c r="I1302" i="4"/>
  <c r="K1302" i="4"/>
  <c r="Q1913" i="4"/>
  <c r="D1296" i="4"/>
  <c r="D1291" i="4"/>
  <c r="E1601" i="4"/>
  <c r="F1255" i="4"/>
  <c r="Q1864" i="4"/>
  <c r="I1255" i="4"/>
  <c r="K1255" i="4"/>
  <c r="D1255" i="4"/>
  <c r="I1201" i="4"/>
  <c r="K1201" i="4"/>
  <c r="Q1805" i="4"/>
  <c r="C1201" i="4"/>
  <c r="G1201" i="4" s="1"/>
  <c r="F1201" i="4"/>
  <c r="F1384" i="4"/>
  <c r="I1384" i="4"/>
  <c r="Q2000" i="4"/>
  <c r="K1384" i="4"/>
  <c r="C1366" i="4"/>
  <c r="G1366" i="4" s="1"/>
  <c r="I1366" i="4"/>
  <c r="Q1982" i="4"/>
  <c r="K1366" i="4"/>
  <c r="C2095" i="4"/>
  <c r="G2095" i="4" s="1"/>
  <c r="I2095" i="4"/>
  <c r="M2095" i="4"/>
  <c r="N2095" i="4"/>
  <c r="O2095" i="4"/>
  <c r="P2095" i="4"/>
  <c r="Q1963" i="4"/>
  <c r="K2095" i="4"/>
  <c r="L2095" i="4"/>
  <c r="C1280" i="4"/>
  <c r="G1280" i="4" s="1"/>
  <c r="Q1889" i="4"/>
  <c r="I1280" i="4"/>
  <c r="K1280" i="4"/>
  <c r="F1252" i="4"/>
  <c r="I1252" i="4"/>
  <c r="K1252" i="4"/>
  <c r="Q1859" i="4"/>
  <c r="C1252" i="4"/>
  <c r="G1252" i="4" s="1"/>
  <c r="D1252" i="4"/>
  <c r="F1222" i="4"/>
  <c r="Q1827" i="4"/>
  <c r="I1222" i="4"/>
  <c r="K1222" i="4"/>
  <c r="D1222" i="4"/>
  <c r="D1166" i="4"/>
  <c r="I1166" i="4"/>
  <c r="K1166" i="4"/>
  <c r="Q1765" i="4"/>
  <c r="C1166" i="4"/>
  <c r="G1166" i="4" s="1"/>
  <c r="E1166" i="4"/>
  <c r="F1166" i="4"/>
  <c r="C1348" i="4"/>
  <c r="G1348" i="4" s="1"/>
  <c r="K1348" i="4"/>
  <c r="Q1962" i="4"/>
  <c r="I1348" i="4"/>
  <c r="C1343" i="4"/>
  <c r="G1343" i="4" s="1"/>
  <c r="I1343" i="4"/>
  <c r="K1343" i="4"/>
  <c r="Q1957" i="4"/>
  <c r="I1337" i="4"/>
  <c r="Q1951" i="4"/>
  <c r="K1337" i="4"/>
  <c r="E1674" i="4"/>
  <c r="L1674" i="4"/>
  <c r="I1674" i="4"/>
  <c r="K1674" i="4"/>
  <c r="M1674" i="4"/>
  <c r="N1674" i="4"/>
  <c r="P1674" i="4"/>
  <c r="Q1945" i="4"/>
  <c r="O1674" i="4"/>
  <c r="D1674" i="4"/>
  <c r="F1312" i="4"/>
  <c r="I1312" i="4"/>
  <c r="K1312" i="4"/>
  <c r="Q1923" i="4"/>
  <c r="D1312" i="4"/>
  <c r="E1312" i="4"/>
  <c r="F1296" i="4"/>
  <c r="I1296" i="4"/>
  <c r="Q1907" i="4"/>
  <c r="K1296" i="4"/>
  <c r="E1291" i="4"/>
  <c r="I1291" i="4"/>
  <c r="K1291" i="4"/>
  <c r="Q1902" i="4"/>
  <c r="F1601" i="4"/>
  <c r="I1601" i="4"/>
  <c r="P1601" i="4"/>
  <c r="Q1896" i="4"/>
  <c r="L1601" i="4"/>
  <c r="M1601" i="4"/>
  <c r="N1601" i="4"/>
  <c r="O1601" i="4"/>
  <c r="K1601" i="4"/>
  <c r="C1601" i="4"/>
  <c r="G1601" i="4" s="1"/>
  <c r="C1263" i="4"/>
  <c r="G1263" i="4" s="1"/>
  <c r="I1263" i="4"/>
  <c r="Q1872" i="4"/>
  <c r="K1263" i="4"/>
  <c r="D1251" i="4"/>
  <c r="E1189" i="4"/>
  <c r="Q1790" i="4"/>
  <c r="I1189" i="4"/>
  <c r="K1189" i="4"/>
  <c r="K1110" i="4"/>
  <c r="Q1706" i="4"/>
  <c r="I1110" i="4"/>
  <c r="F1110" i="4"/>
  <c r="Q1897" i="4"/>
  <c r="I1286" i="4"/>
  <c r="E1283" i="4"/>
  <c r="Q1892" i="4"/>
  <c r="I1283" i="4"/>
  <c r="K1283" i="4"/>
  <c r="I1268" i="4"/>
  <c r="K1268" i="4"/>
  <c r="Q1877" i="4"/>
  <c r="F1264" i="4"/>
  <c r="K1264" i="4"/>
  <c r="Q1873" i="4"/>
  <c r="I1264" i="4"/>
  <c r="E1245" i="4"/>
  <c r="I1245" i="4"/>
  <c r="K1245" i="4"/>
  <c r="Q1851" i="4"/>
  <c r="C1225" i="4"/>
  <c r="G1225" i="4" s="1"/>
  <c r="K1225" i="4"/>
  <c r="I1225" i="4"/>
  <c r="Q1830" i="4"/>
  <c r="E1221" i="4"/>
  <c r="I1221" i="4"/>
  <c r="K1221" i="4"/>
  <c r="Q1826" i="4"/>
  <c r="I1214" i="4"/>
  <c r="K1214" i="4"/>
  <c r="Q1819" i="4"/>
  <c r="D1204" i="4"/>
  <c r="Q1808" i="4"/>
  <c r="I1204" i="4"/>
  <c r="K1204" i="4"/>
  <c r="Q1788" i="4"/>
  <c r="I1187" i="4"/>
  <c r="K1187" i="4"/>
  <c r="D1178" i="4"/>
  <c r="I1178" i="4"/>
  <c r="K1178" i="4"/>
  <c r="Q1778" i="4"/>
  <c r="D1163" i="4"/>
  <c r="Q1762" i="4"/>
  <c r="K1163" i="4"/>
  <c r="I1163" i="4"/>
  <c r="F1141" i="4"/>
  <c r="K1141" i="4"/>
  <c r="Q1738" i="4"/>
  <c r="I1141" i="4"/>
  <c r="D1132" i="4"/>
  <c r="F1124" i="4"/>
  <c r="F1120" i="4"/>
  <c r="F1108" i="4"/>
  <c r="F1104" i="4"/>
  <c r="E1101" i="4"/>
  <c r="Q1696" i="4"/>
  <c r="I1101" i="4"/>
  <c r="K1101" i="4"/>
  <c r="F1093" i="4"/>
  <c r="D1085" i="4"/>
  <c r="E1074" i="4"/>
  <c r="F1062" i="4"/>
  <c r="E1058" i="4"/>
  <c r="F1054" i="4"/>
  <c r="D1042" i="4"/>
  <c r="N1713" i="4"/>
  <c r="Q2043" i="4"/>
  <c r="Q1977" i="4"/>
  <c r="Q1815" i="4"/>
  <c r="K1165" i="4"/>
  <c r="Q1720" i="4"/>
  <c r="E1244" i="4"/>
  <c r="K1244" i="4"/>
  <c r="Q1850" i="4"/>
  <c r="I1244" i="4"/>
  <c r="F1235" i="4"/>
  <c r="K1235" i="4"/>
  <c r="Q1841" i="4"/>
  <c r="I1235" i="4"/>
  <c r="L1797" i="4"/>
  <c r="M1797" i="4"/>
  <c r="N1797" i="4"/>
  <c r="Q1835" i="4"/>
  <c r="I1797" i="4"/>
  <c r="K1797" i="4"/>
  <c r="E1213" i="4"/>
  <c r="I1213" i="4"/>
  <c r="K1213" i="4"/>
  <c r="E1203" i="4"/>
  <c r="F1198" i="4"/>
  <c r="I1198" i="4"/>
  <c r="K1198" i="4"/>
  <c r="Q1802" i="4"/>
  <c r="E1193" i="4"/>
  <c r="C2165" i="4"/>
  <c r="G2165" i="4" s="1"/>
  <c r="I2165" i="4"/>
  <c r="O2165" i="4"/>
  <c r="P2165" i="4"/>
  <c r="Q1782" i="4"/>
  <c r="K2165" i="4"/>
  <c r="L2165" i="4"/>
  <c r="E1838" i="4"/>
  <c r="K1172" i="4"/>
  <c r="Q1771" i="4"/>
  <c r="I1172" i="4"/>
  <c r="C1167" i="4"/>
  <c r="G1167" i="4" s="1"/>
  <c r="Q1766" i="4"/>
  <c r="I1167" i="4"/>
  <c r="K1167" i="4"/>
  <c r="E1162" i="4"/>
  <c r="I1156" i="4"/>
  <c r="K1156" i="4"/>
  <c r="Q1755" i="4"/>
  <c r="F2154" i="4"/>
  <c r="P2154" i="4"/>
  <c r="Q1745" i="4"/>
  <c r="I2154" i="4"/>
  <c r="K2154" i="4"/>
  <c r="L2154" i="4"/>
  <c r="M2154" i="4"/>
  <c r="N2154" i="4"/>
  <c r="O2154" i="4"/>
  <c r="F1140" i="4"/>
  <c r="I1140" i="4"/>
  <c r="Q1737" i="4"/>
  <c r="K1140" i="4"/>
  <c r="D1137" i="4"/>
  <c r="I1137" i="4"/>
  <c r="K1137" i="4"/>
  <c r="Q1733" i="4"/>
  <c r="E1120" i="4"/>
  <c r="E1116" i="4"/>
  <c r="I1116" i="4"/>
  <c r="K1116" i="4"/>
  <c r="Q1712" i="4"/>
  <c r="E1104" i="4"/>
  <c r="E1100" i="4"/>
  <c r="C1078" i="4"/>
  <c r="G1078" i="4" s="1"/>
  <c r="Q1672" i="4"/>
  <c r="I1078" i="4"/>
  <c r="K1078" i="4"/>
  <c r="F1069" i="4"/>
  <c r="I1069" i="4"/>
  <c r="K1069" i="4"/>
  <c r="Q1665" i="4"/>
  <c r="E1062" i="4"/>
  <c r="D1058" i="4"/>
  <c r="D1048" i="4"/>
  <c r="I1048" i="4"/>
  <c r="K1048" i="4"/>
  <c r="Q1641" i="4"/>
  <c r="Q2117" i="4"/>
  <c r="K1486" i="4"/>
  <c r="L1713" i="4"/>
  <c r="Q1855" i="4"/>
  <c r="I1165" i="4"/>
  <c r="K1123" i="4"/>
  <c r="F1171" i="4"/>
  <c r="K1171" i="4"/>
  <c r="Q1770" i="4"/>
  <c r="F1155" i="4"/>
  <c r="I1155" i="4"/>
  <c r="K1155" i="4"/>
  <c r="Q1754" i="4"/>
  <c r="F1136" i="4"/>
  <c r="E1132" i="4"/>
  <c r="Q1728" i="4"/>
  <c r="I1132" i="4"/>
  <c r="K1132" i="4"/>
  <c r="C1124" i="4"/>
  <c r="G1124" i="4" s="1"/>
  <c r="I1124" i="4"/>
  <c r="K1124" i="4"/>
  <c r="E1115" i="4"/>
  <c r="C1108" i="4"/>
  <c r="G1108" i="4" s="1"/>
  <c r="Q1704" i="4"/>
  <c r="K1108" i="4"/>
  <c r="I1108" i="4"/>
  <c r="C1093" i="4"/>
  <c r="G1093" i="4" s="1"/>
  <c r="I1093" i="4"/>
  <c r="K1093" i="4"/>
  <c r="Q1688" i="4"/>
  <c r="F1085" i="4"/>
  <c r="Q1679" i="4"/>
  <c r="I1085" i="4"/>
  <c r="F1077" i="4"/>
  <c r="C1074" i="4"/>
  <c r="G1074" i="4" s="1"/>
  <c r="Q1670" i="4"/>
  <c r="I1074" i="4"/>
  <c r="F1068" i="4"/>
  <c r="D1062" i="4"/>
  <c r="D1054" i="4"/>
  <c r="I1054" i="4"/>
  <c r="K1054" i="4"/>
  <c r="E1042" i="4"/>
  <c r="I1042" i="4"/>
  <c r="K1042" i="4"/>
  <c r="Q1635" i="4"/>
  <c r="K1713" i="4"/>
  <c r="Q1888" i="4"/>
  <c r="I1123" i="4"/>
  <c r="K1074" i="4"/>
  <c r="I1528" i="4"/>
  <c r="D1839" i="4"/>
  <c r="P1839" i="4"/>
  <c r="Q2142" i="4"/>
  <c r="I1515" i="4"/>
  <c r="K1515" i="4"/>
  <c r="F1500" i="4"/>
  <c r="K1500" i="4"/>
  <c r="D1493" i="4"/>
  <c r="F1476" i="4"/>
  <c r="I1476" i="4"/>
  <c r="K1476" i="4"/>
  <c r="Q2088" i="4"/>
  <c r="E1460" i="4"/>
  <c r="I1460" i="4"/>
  <c r="K1460" i="4"/>
  <c r="Q2076" i="4"/>
  <c r="I1436" i="4"/>
  <c r="K1436" i="4"/>
  <c r="C1414" i="4"/>
  <c r="G1414" i="4" s="1"/>
  <c r="K1414" i="4"/>
  <c r="C1391" i="4"/>
  <c r="G1391" i="4" s="1"/>
  <c r="K1391" i="4"/>
  <c r="Q2001" i="4"/>
  <c r="C1374" i="4"/>
  <c r="G1374" i="4" s="1"/>
  <c r="I1374" i="4"/>
  <c r="K1374" i="4"/>
  <c r="Q1990" i="4"/>
  <c r="D1357" i="4"/>
  <c r="Q1973" i="4"/>
  <c r="K1357" i="4"/>
  <c r="K1347" i="4"/>
  <c r="I1347" i="4"/>
  <c r="Q1961" i="4"/>
  <c r="F1341" i="4"/>
  <c r="Q1955" i="4"/>
  <c r="E1324" i="4"/>
  <c r="I1324" i="4"/>
  <c r="Q1936" i="4"/>
  <c r="D1319" i="4"/>
  <c r="I1319" i="4"/>
  <c r="K1319" i="4"/>
  <c r="D1313" i="4"/>
  <c r="Q1925" i="4"/>
  <c r="I1313" i="4"/>
  <c r="K1313" i="4"/>
  <c r="D1310" i="4"/>
  <c r="I1310" i="4"/>
  <c r="Q1921" i="4"/>
  <c r="Q1916" i="4"/>
  <c r="I1305" i="4"/>
  <c r="K1305" i="4"/>
  <c r="D1290" i="4"/>
  <c r="Q1901" i="4"/>
  <c r="I1290" i="4"/>
  <c r="K1290" i="4"/>
  <c r="C1249" i="4"/>
  <c r="G1249" i="4" s="1"/>
  <c r="Q1856" i="4"/>
  <c r="K1249" i="4"/>
  <c r="I1239" i="4"/>
  <c r="K1239" i="4"/>
  <c r="D1234" i="4"/>
  <c r="I1234" i="4"/>
  <c r="K1234" i="4"/>
  <c r="Q1840" i="4"/>
  <c r="F1229" i="4"/>
  <c r="I1229" i="4"/>
  <c r="K1229" i="4"/>
  <c r="Q1834" i="4"/>
  <c r="K1209" i="4"/>
  <c r="I1209" i="4"/>
  <c r="Q1813" i="4"/>
  <c r="F1191" i="4"/>
  <c r="K1191" i="4"/>
  <c r="Q1793" i="4"/>
  <c r="I1191" i="4"/>
  <c r="I1186" i="4"/>
  <c r="K1186" i="4"/>
  <c r="Q1787" i="4"/>
  <c r="E1154" i="4"/>
  <c r="K1154" i="4"/>
  <c r="Q1753" i="4"/>
  <c r="I1154" i="4"/>
  <c r="D1150" i="4"/>
  <c r="Q1749" i="4"/>
  <c r="I1150" i="4"/>
  <c r="K1150" i="4"/>
  <c r="E1136" i="4"/>
  <c r="E1131" i="4"/>
  <c r="C1120" i="4"/>
  <c r="G1120" i="4" s="1"/>
  <c r="D1115" i="4"/>
  <c r="C1898" i="4"/>
  <c r="G1898" i="4" s="1"/>
  <c r="I1898" i="4"/>
  <c r="K1898" i="4"/>
  <c r="L1898" i="4"/>
  <c r="M1898" i="4"/>
  <c r="O1898" i="4"/>
  <c r="Q1684" i="4"/>
  <c r="P1898" i="4"/>
  <c r="F1084" i="4"/>
  <c r="E1077" i="4"/>
  <c r="E1073" i="4"/>
  <c r="F1058" i="4"/>
  <c r="Q1653" i="4"/>
  <c r="I1058" i="4"/>
  <c r="K1058" i="4"/>
  <c r="K1440" i="4"/>
  <c r="Q1931" i="4"/>
  <c r="K1310" i="4"/>
  <c r="K1796" i="4"/>
  <c r="L1796" i="4"/>
  <c r="M1796" i="4"/>
  <c r="I1796" i="4"/>
  <c r="N1796" i="4"/>
  <c r="O1796" i="4"/>
  <c r="Q1817" i="4"/>
  <c r="F1208" i="4"/>
  <c r="F1203" i="4"/>
  <c r="I1203" i="4"/>
  <c r="K1203" i="4"/>
  <c r="Q1807" i="4"/>
  <c r="I1197" i="4"/>
  <c r="K1197" i="4"/>
  <c r="Q1801" i="4"/>
  <c r="I1193" i="4"/>
  <c r="K1193" i="4"/>
  <c r="Q1797" i="4"/>
  <c r="F1185" i="4"/>
  <c r="Q1786" i="4"/>
  <c r="I1185" i="4"/>
  <c r="K1185" i="4"/>
  <c r="F1838" i="4"/>
  <c r="P1838" i="4"/>
  <c r="Q1777" i="4"/>
  <c r="L1838" i="4"/>
  <c r="M1838" i="4"/>
  <c r="I1838" i="4"/>
  <c r="O1838" i="4"/>
  <c r="F1162" i="4"/>
  <c r="I1162" i="4"/>
  <c r="K1162" i="4"/>
  <c r="Q1761" i="4"/>
  <c r="F1149" i="4"/>
  <c r="E1146" i="4"/>
  <c r="I1146" i="4"/>
  <c r="K1146" i="4"/>
  <c r="Q1744" i="4"/>
  <c r="C1139" i="4"/>
  <c r="G1139" i="4" s="1"/>
  <c r="Q1736" i="4"/>
  <c r="I1139" i="4"/>
  <c r="K1139" i="4"/>
  <c r="D1136" i="4"/>
  <c r="D1131" i="4"/>
  <c r="I1120" i="4"/>
  <c r="K1120" i="4"/>
  <c r="Q1716" i="4"/>
  <c r="Q1700" i="4"/>
  <c r="I1104" i="4"/>
  <c r="K1104" i="4"/>
  <c r="F1100" i="4"/>
  <c r="I1100" i="4"/>
  <c r="K1100" i="4"/>
  <c r="Q1695" i="4"/>
  <c r="D1077" i="4"/>
  <c r="D1073" i="4"/>
  <c r="D1068" i="4"/>
  <c r="Q1664" i="4"/>
  <c r="K1068" i="4"/>
  <c r="I1068" i="4"/>
  <c r="Q1657" i="4"/>
  <c r="K1062" i="4"/>
  <c r="I1062" i="4"/>
  <c r="E1057" i="4"/>
  <c r="I1057" i="4"/>
  <c r="K1057" i="4"/>
  <c r="Q1652" i="4"/>
  <c r="D1837" i="4"/>
  <c r="K1837" i="4"/>
  <c r="M1837" i="4"/>
  <c r="P1837" i="4"/>
  <c r="I1837" i="4"/>
  <c r="L1837" i="4"/>
  <c r="N1837" i="4"/>
  <c r="O1837" i="4"/>
  <c r="Q1647" i="4"/>
  <c r="I1500" i="4"/>
  <c r="Q2113" i="4"/>
  <c r="Q2093" i="4"/>
  <c r="K1428" i="4"/>
  <c r="I1182" i="4"/>
  <c r="F1115" i="4"/>
  <c r="Q1711" i="4"/>
  <c r="I1115" i="4"/>
  <c r="K1115" i="4"/>
  <c r="D1084" i="4"/>
  <c r="I1084" i="4"/>
  <c r="K1084" i="4"/>
  <c r="Q1678" i="4"/>
  <c r="Q2029" i="4"/>
  <c r="I1266" i="4"/>
  <c r="N2165" i="4"/>
  <c r="Q1732" i="4"/>
  <c r="I1136" i="4"/>
  <c r="F1131" i="4"/>
  <c r="I1131" i="4"/>
  <c r="K1131" i="4"/>
  <c r="Q1727" i="4"/>
  <c r="I1077" i="4"/>
  <c r="K1077" i="4"/>
  <c r="F1073" i="4"/>
  <c r="I1073" i="4"/>
  <c r="K1073" i="4"/>
  <c r="Q1669" i="4"/>
  <c r="D1067" i="4"/>
  <c r="I1067" i="4"/>
  <c r="K1067" i="4"/>
  <c r="Q1663" i="4"/>
  <c r="D1053" i="4"/>
  <c r="I1053" i="4"/>
  <c r="K1053" i="4"/>
  <c r="Q1646" i="4"/>
  <c r="K1493" i="4"/>
  <c r="K1286" i="4"/>
  <c r="K1208" i="4"/>
  <c r="M2165" i="4"/>
  <c r="C1288" i="4"/>
  <c r="G1288" i="4" s="1"/>
  <c r="Q1899" i="4"/>
  <c r="K1288" i="4"/>
  <c r="D1274" i="4"/>
  <c r="I1274" i="4"/>
  <c r="Q1883" i="4"/>
  <c r="I1253" i="4"/>
  <c r="K1253" i="4"/>
  <c r="Q1860" i="4"/>
  <c r="F1248" i="4"/>
  <c r="K1248" i="4"/>
  <c r="I1248" i="4"/>
  <c r="F1233" i="4"/>
  <c r="K1233" i="4"/>
  <c r="Q1839" i="4"/>
  <c r="F1227" i="4"/>
  <c r="K1227" i="4"/>
  <c r="I1227" i="4"/>
  <c r="Q1832" i="4"/>
  <c r="F1180" i="4"/>
  <c r="F1152" i="4"/>
  <c r="E1135" i="4"/>
  <c r="Q1719" i="4"/>
  <c r="F1114" i="4"/>
  <c r="I1114" i="4"/>
  <c r="K1114" i="4"/>
  <c r="Q1710" i="4"/>
  <c r="I1107" i="4"/>
  <c r="K1107" i="4"/>
  <c r="D1099" i="4"/>
  <c r="Q1694" i="4"/>
  <c r="K1099" i="4"/>
  <c r="I1099" i="4"/>
  <c r="Q1687" i="4"/>
  <c r="K1092" i="4"/>
  <c r="I1092" i="4"/>
  <c r="F1089" i="4"/>
  <c r="Q1683" i="4"/>
  <c r="I1089" i="4"/>
  <c r="K1089" i="4"/>
  <c r="D1083" i="4"/>
  <c r="K1083" i="4"/>
  <c r="Q1677" i="4"/>
  <c r="I1083" i="4"/>
  <c r="F1076" i="4"/>
  <c r="E1072" i="4"/>
  <c r="Q1668" i="4"/>
  <c r="K1072" i="4"/>
  <c r="I1072" i="4"/>
  <c r="D1039" i="4"/>
  <c r="Q1632" i="4"/>
  <c r="I1039" i="4"/>
  <c r="F1039" i="4"/>
  <c r="K1039" i="4"/>
  <c r="O1839" i="4"/>
  <c r="Q2132" i="4"/>
  <c r="I1493" i="4"/>
  <c r="I1414" i="4"/>
  <c r="I1207" i="4"/>
  <c r="Q1780" i="4"/>
  <c r="Q1703" i="4"/>
  <c r="Q1648" i="4"/>
  <c r="I1208" i="4"/>
  <c r="Q1812" i="4"/>
  <c r="E1202" i="4"/>
  <c r="Q1806" i="4"/>
  <c r="I1202" i="4"/>
  <c r="K1202" i="4"/>
  <c r="D1183" i="4"/>
  <c r="Q1784" i="4"/>
  <c r="I1183" i="4"/>
  <c r="K1183" i="4"/>
  <c r="E1180" i="4"/>
  <c r="C1169" i="4"/>
  <c r="G1169" i="4" s="1"/>
  <c r="I1169" i="4"/>
  <c r="K1169" i="4"/>
  <c r="Q1768" i="4"/>
  <c r="E1152" i="4"/>
  <c r="I1149" i="4"/>
  <c r="K1149" i="4"/>
  <c r="Q1748" i="4"/>
  <c r="F1145" i="4"/>
  <c r="Q1743" i="4"/>
  <c r="I1145" i="4"/>
  <c r="F1122" i="4"/>
  <c r="F1119" i="4"/>
  <c r="Q1715" i="4"/>
  <c r="I1119" i="4"/>
  <c r="K1119" i="4"/>
  <c r="F1106" i="4"/>
  <c r="F1103" i="4"/>
  <c r="I1103" i="4"/>
  <c r="K1103" i="4"/>
  <c r="Q1699" i="4"/>
  <c r="F1091" i="4"/>
  <c r="E1088" i="4"/>
  <c r="I1088" i="4"/>
  <c r="K1088" i="4"/>
  <c r="E1076" i="4"/>
  <c r="E1071" i="4"/>
  <c r="D1066" i="4"/>
  <c r="K1066" i="4"/>
  <c r="Q1662" i="4"/>
  <c r="I1066" i="4"/>
  <c r="C1061" i="4"/>
  <c r="G1061" i="4" s="1"/>
  <c r="I1061" i="4"/>
  <c r="K1061" i="4"/>
  <c r="Q1656" i="4"/>
  <c r="D1046" i="4"/>
  <c r="I1046" i="4"/>
  <c r="K1046" i="4"/>
  <c r="Q1639" i="4"/>
  <c r="C1046" i="4"/>
  <c r="G1046" i="4" s="1"/>
  <c r="N1839" i="4"/>
  <c r="N1838" i="4"/>
  <c r="K1145" i="4"/>
  <c r="E1424" i="4"/>
  <c r="I1424" i="4"/>
  <c r="K1424" i="4"/>
  <c r="C1411" i="4"/>
  <c r="G1411" i="4" s="1"/>
  <c r="Q2026" i="4"/>
  <c r="I1411" i="4"/>
  <c r="K1411" i="4"/>
  <c r="C1406" i="4"/>
  <c r="G1406" i="4" s="1"/>
  <c r="I1406" i="4"/>
  <c r="K1406" i="4"/>
  <c r="E1394" i="4"/>
  <c r="I1394" i="4"/>
  <c r="C1388" i="4"/>
  <c r="G1388" i="4" s="1"/>
  <c r="I1388" i="4"/>
  <c r="K1388" i="4"/>
  <c r="Q2004" i="4"/>
  <c r="Q1999" i="4"/>
  <c r="I1383" i="4"/>
  <c r="E1378" i="4"/>
  <c r="Q1994" i="4"/>
  <c r="E1365" i="4"/>
  <c r="Q1981" i="4"/>
  <c r="I1365" i="4"/>
  <c r="K1365" i="4"/>
  <c r="D1361" i="4"/>
  <c r="I1361" i="4"/>
  <c r="K1361" i="4"/>
  <c r="C1354" i="4"/>
  <c r="G1354" i="4" s="1"/>
  <c r="I1354" i="4"/>
  <c r="K1354" i="4"/>
  <c r="I1345" i="4"/>
  <c r="K1345" i="4"/>
  <c r="Q1959" i="4"/>
  <c r="D1335" i="4"/>
  <c r="I1335" i="4"/>
  <c r="K1335" i="4"/>
  <c r="Q1949" i="4"/>
  <c r="F1328" i="4"/>
  <c r="I1328" i="4"/>
  <c r="K1328" i="4"/>
  <c r="Q1940" i="4"/>
  <c r="C1298" i="4"/>
  <c r="G1298" i="4" s="1"/>
  <c r="I1298" i="4"/>
  <c r="K1298" i="4"/>
  <c r="Q1909" i="4"/>
  <c r="Q1895" i="4"/>
  <c r="I1943" i="4"/>
  <c r="K1943" i="4"/>
  <c r="L1943" i="4"/>
  <c r="M1943" i="4"/>
  <c r="N1943" i="4"/>
  <c r="O1943" i="4"/>
  <c r="P1943" i="4"/>
  <c r="F1266" i="4"/>
  <c r="K1266" i="4"/>
  <c r="Q1875" i="4"/>
  <c r="C1260" i="4"/>
  <c r="G1260" i="4" s="1"/>
  <c r="I1260" i="4"/>
  <c r="K1260" i="4"/>
  <c r="P1560" i="4"/>
  <c r="Q1863" i="4"/>
  <c r="I1560" i="4"/>
  <c r="L1560" i="4"/>
  <c r="M1560" i="4"/>
  <c r="N1560" i="4"/>
  <c r="O1560" i="4"/>
  <c r="E1237" i="4"/>
  <c r="E1226" i="4"/>
  <c r="F1218" i="4"/>
  <c r="I1218" i="4"/>
  <c r="K1218" i="4"/>
  <c r="Q1823" i="4"/>
  <c r="E1207" i="4"/>
  <c r="N2148" i="4"/>
  <c r="I2148" i="4"/>
  <c r="K2148" i="4"/>
  <c r="L2148" i="4"/>
  <c r="M2148" i="4"/>
  <c r="O2148" i="4"/>
  <c r="P2148" i="4"/>
  <c r="F1182" i="4"/>
  <c r="D1180" i="4"/>
  <c r="F1176" i="4"/>
  <c r="Q1775" i="4"/>
  <c r="K1176" i="4"/>
  <c r="I1176" i="4"/>
  <c r="F1168" i="4"/>
  <c r="F1160" i="4"/>
  <c r="I1160" i="4"/>
  <c r="K1160" i="4"/>
  <c r="Q1759" i="4"/>
  <c r="D1152" i="4"/>
  <c r="E1148" i="4"/>
  <c r="F1899" i="4"/>
  <c r="I1550" i="4"/>
  <c r="K1550" i="4"/>
  <c r="M1550" i="4"/>
  <c r="O1550" i="4"/>
  <c r="L1550" i="4"/>
  <c r="N1550" i="4"/>
  <c r="P1550" i="4"/>
  <c r="Q1735" i="4"/>
  <c r="Q1726" i="4"/>
  <c r="K1130" i="4"/>
  <c r="I1130" i="4"/>
  <c r="E1122" i="4"/>
  <c r="D1113" i="4"/>
  <c r="K1113" i="4"/>
  <c r="I1113" i="4"/>
  <c r="Q1709" i="4"/>
  <c r="E1106" i="4"/>
  <c r="O1600" i="4"/>
  <c r="P1600" i="4"/>
  <c r="Q1698" i="4"/>
  <c r="K1600" i="4"/>
  <c r="L1600" i="4"/>
  <c r="M1600" i="4"/>
  <c r="I1600" i="4"/>
  <c r="N1600" i="4"/>
  <c r="D1098" i="4"/>
  <c r="I1098" i="4"/>
  <c r="K1098" i="4"/>
  <c r="Q1693" i="4"/>
  <c r="E1091" i="4"/>
  <c r="D1082" i="4"/>
  <c r="I1082" i="4"/>
  <c r="K1082" i="4"/>
  <c r="Q1676" i="4"/>
  <c r="D1071" i="4"/>
  <c r="Q1651" i="4"/>
  <c r="I1056" i="4"/>
  <c r="K1056" i="4"/>
  <c r="C1051" i="4"/>
  <c r="G1051" i="4" s="1"/>
  <c r="K1051" i="4"/>
  <c r="Q1644" i="4"/>
  <c r="I1051" i="4"/>
  <c r="D1038" i="4"/>
  <c r="I1038" i="4"/>
  <c r="K1038" i="4"/>
  <c r="Q1631" i="4"/>
  <c r="M1839" i="4"/>
  <c r="K1394" i="4"/>
  <c r="P1797" i="4"/>
  <c r="K1838" i="4"/>
  <c r="Q1741" i="4"/>
  <c r="Q977" i="4"/>
  <c r="I479" i="4"/>
  <c r="K479" i="4"/>
  <c r="C451" i="4"/>
  <c r="G451" i="4" s="1"/>
  <c r="I451" i="4"/>
  <c r="K451" i="4"/>
  <c r="Q938" i="4"/>
  <c r="I448" i="4"/>
  <c r="K448" i="4"/>
  <c r="Q934" i="4"/>
  <c r="E443" i="4"/>
  <c r="I443" i="4"/>
  <c r="K443" i="4"/>
  <c r="Q928" i="4"/>
  <c r="C436" i="4"/>
  <c r="G436" i="4" s="1"/>
  <c r="I436" i="4"/>
  <c r="K436" i="4"/>
  <c r="Q921" i="4"/>
  <c r="C423" i="4"/>
  <c r="G423" i="4" s="1"/>
  <c r="I423" i="4"/>
  <c r="K423" i="4"/>
  <c r="Q906" i="4"/>
  <c r="I1975" i="4"/>
  <c r="K1975" i="4"/>
  <c r="L1975" i="4"/>
  <c r="M1975" i="4"/>
  <c r="N1975" i="4"/>
  <c r="O1975" i="4"/>
  <c r="P1975" i="4"/>
  <c r="Q902" i="4"/>
  <c r="C2159" i="4"/>
  <c r="G2159" i="4" s="1"/>
  <c r="K2159" i="4"/>
  <c r="L2159" i="4"/>
  <c r="M2159" i="4"/>
  <c r="N2159" i="4"/>
  <c r="O2159" i="4"/>
  <c r="P2159" i="4"/>
  <c r="Q881" i="4"/>
  <c r="I2159" i="4"/>
  <c r="D402" i="4"/>
  <c r="I402" i="4"/>
  <c r="K402" i="4"/>
  <c r="Q870" i="4"/>
  <c r="D397" i="4"/>
  <c r="Q864" i="4"/>
  <c r="I397" i="4"/>
  <c r="K397" i="4"/>
  <c r="D1535" i="4"/>
  <c r="I1535" i="4"/>
  <c r="K1535" i="4"/>
  <c r="Q2154" i="4"/>
  <c r="D1531" i="4"/>
  <c r="K1531" i="4"/>
  <c r="Q2129" i="4"/>
  <c r="I1512" i="4"/>
  <c r="K1496" i="4"/>
  <c r="Q2103" i="4"/>
  <c r="C1713" i="4"/>
  <c r="G1713" i="4" s="1"/>
  <c r="O1713" i="4"/>
  <c r="P1713" i="4"/>
  <c r="Q2090" i="4"/>
  <c r="M1713" i="4"/>
  <c r="Q2062" i="4"/>
  <c r="I1446" i="4"/>
  <c r="D1440" i="4"/>
  <c r="C1433" i="4"/>
  <c r="G1433" i="4" s="1"/>
  <c r="Q2049" i="4"/>
  <c r="I1433" i="4"/>
  <c r="C1428" i="4"/>
  <c r="G1428" i="4" s="1"/>
  <c r="K1417" i="4"/>
  <c r="Q2032" i="4"/>
  <c r="I1405" i="4"/>
  <c r="K1405" i="4"/>
  <c r="E1371" i="4"/>
  <c r="Q1987" i="4"/>
  <c r="D1349" i="4"/>
  <c r="I1349" i="4"/>
  <c r="K1349" i="4"/>
  <c r="Q1964" i="4"/>
  <c r="E1316" i="4"/>
  <c r="K1316" i="4"/>
  <c r="I1316" i="4"/>
  <c r="Q1928" i="4"/>
  <c r="E1307" i="4"/>
  <c r="Q1918" i="4"/>
  <c r="I1307" i="4"/>
  <c r="K1307" i="4"/>
  <c r="I1294" i="4"/>
  <c r="K1294" i="4"/>
  <c r="Q1905" i="4"/>
  <c r="E1279" i="4"/>
  <c r="K1279" i="4"/>
  <c r="C1273" i="4"/>
  <c r="G1273" i="4" s="1"/>
  <c r="I1273" i="4"/>
  <c r="K1273" i="4"/>
  <c r="Q1882" i="4"/>
  <c r="I1241" i="4"/>
  <c r="K1241" i="4"/>
  <c r="Q1847" i="4"/>
  <c r="I1223" i="4"/>
  <c r="K1223" i="4"/>
  <c r="Q1828" i="4"/>
  <c r="E1217" i="4"/>
  <c r="K1217" i="4"/>
  <c r="Q1822" i="4"/>
  <c r="I1211" i="4"/>
  <c r="K1211" i="4"/>
  <c r="E2136" i="4"/>
  <c r="F1190" i="4"/>
  <c r="I1190" i="4"/>
  <c r="K1190" i="4"/>
  <c r="Q1791" i="4"/>
  <c r="E1182" i="4"/>
  <c r="F1175" i="4"/>
  <c r="E1168" i="4"/>
  <c r="Q1764" i="4"/>
  <c r="F1138" i="4"/>
  <c r="F1135" i="4"/>
  <c r="I1135" i="4"/>
  <c r="K1135" i="4"/>
  <c r="E1118" i="4"/>
  <c r="I1118" i="4"/>
  <c r="K1118" i="4"/>
  <c r="Q1714" i="4"/>
  <c r="E1102" i="4"/>
  <c r="C1076" i="4"/>
  <c r="G1076" i="4" s="1"/>
  <c r="K1076" i="4"/>
  <c r="I1076" i="4"/>
  <c r="C1065" i="4"/>
  <c r="G1065" i="4" s="1"/>
  <c r="I1065" i="4"/>
  <c r="K1065" i="4"/>
  <c r="Q1661" i="4"/>
  <c r="C1045" i="4"/>
  <c r="G1045" i="4" s="1"/>
  <c r="Q1638" i="4"/>
  <c r="I1045" i="4"/>
  <c r="E1045" i="4"/>
  <c r="K1045" i="4"/>
  <c r="C1920" i="4"/>
  <c r="G1920" i="4" s="1"/>
  <c r="Q1630" i="4"/>
  <c r="I1920" i="4"/>
  <c r="L1920" i="4"/>
  <c r="O1920" i="4"/>
  <c r="K1920" i="4"/>
  <c r="N1920" i="4"/>
  <c r="M1920" i="4"/>
  <c r="P1920" i="4"/>
  <c r="L1839" i="4"/>
  <c r="K1472" i="4"/>
  <c r="Q2021" i="4"/>
  <c r="I1357" i="4"/>
  <c r="K1274" i="4"/>
  <c r="O1797" i="4"/>
  <c r="I1217" i="4"/>
  <c r="I1180" i="4"/>
  <c r="K1180" i="4"/>
  <c r="D1168" i="4"/>
  <c r="C1159" i="4"/>
  <c r="G1159" i="4" s="1"/>
  <c r="Q1758" i="4"/>
  <c r="K1159" i="4"/>
  <c r="I1159" i="4"/>
  <c r="Q1751" i="4"/>
  <c r="I1152" i="4"/>
  <c r="K1152" i="4"/>
  <c r="I1899" i="4"/>
  <c r="K1899" i="4"/>
  <c r="L1899" i="4"/>
  <c r="M1899" i="4"/>
  <c r="N1899" i="4"/>
  <c r="O1899" i="4"/>
  <c r="P1899" i="4"/>
  <c r="Q1742" i="4"/>
  <c r="E1138" i="4"/>
  <c r="D1134" i="4"/>
  <c r="Q1730" i="4"/>
  <c r="K1134" i="4"/>
  <c r="I1134" i="4"/>
  <c r="D1129" i="4"/>
  <c r="I1129" i="4"/>
  <c r="K1129" i="4"/>
  <c r="Q1725" i="4"/>
  <c r="C1122" i="4"/>
  <c r="G1122" i="4" s="1"/>
  <c r="I1122" i="4"/>
  <c r="K1122" i="4"/>
  <c r="Q1718" i="4"/>
  <c r="D1112" i="4"/>
  <c r="I1112" i="4"/>
  <c r="K1112" i="4"/>
  <c r="Q1708" i="4"/>
  <c r="C1106" i="4"/>
  <c r="G1106" i="4" s="1"/>
  <c r="Q1702" i="4"/>
  <c r="K1106" i="4"/>
  <c r="I1106" i="4"/>
  <c r="D1102" i="4"/>
  <c r="D1097" i="4"/>
  <c r="K1097" i="4"/>
  <c r="Q1692" i="4"/>
  <c r="I1097" i="4"/>
  <c r="C1091" i="4"/>
  <c r="G1091" i="4" s="1"/>
  <c r="I1091" i="4"/>
  <c r="K1091" i="4"/>
  <c r="Q1686" i="4"/>
  <c r="C1081" i="4"/>
  <c r="G1081" i="4" s="1"/>
  <c r="K1081" i="4"/>
  <c r="I1081" i="4"/>
  <c r="Q1675" i="4"/>
  <c r="F1075" i="4"/>
  <c r="F1071" i="4"/>
  <c r="I1071" i="4"/>
  <c r="K1071" i="4"/>
  <c r="Q1667" i="4"/>
  <c r="C1064" i="4"/>
  <c r="G1064" i="4" s="1"/>
  <c r="I1064" i="4"/>
  <c r="K1064" i="4"/>
  <c r="Q1660" i="4"/>
  <c r="C2160" i="4"/>
  <c r="G2160" i="4" s="1"/>
  <c r="I2160" i="4"/>
  <c r="K2160" i="4"/>
  <c r="L2160" i="4"/>
  <c r="M2160" i="4"/>
  <c r="N2160" i="4"/>
  <c r="O2160" i="4"/>
  <c r="P2160" i="4"/>
  <c r="Q1650" i="4"/>
  <c r="Q2147" i="4"/>
  <c r="K1839" i="4"/>
  <c r="K1512" i="4"/>
  <c r="I1472" i="4"/>
  <c r="Q2020" i="4"/>
  <c r="I1259" i="4"/>
  <c r="K1259" i="4"/>
  <c r="Q1868" i="4"/>
  <c r="F1237" i="4"/>
  <c r="I1237" i="4"/>
  <c r="K1237" i="4"/>
  <c r="Q1843" i="4"/>
  <c r="C1231" i="4"/>
  <c r="G1231" i="4" s="1"/>
  <c r="Q1837" i="4"/>
  <c r="I1231" i="4"/>
  <c r="K1231" i="4"/>
  <c r="I1226" i="4"/>
  <c r="Q1831" i="4"/>
  <c r="F1216" i="4"/>
  <c r="I1216" i="4"/>
  <c r="K1216" i="4"/>
  <c r="Q1821" i="4"/>
  <c r="F1207" i="4"/>
  <c r="K1207" i="4"/>
  <c r="Q1811" i="4"/>
  <c r="I1175" i="4"/>
  <c r="K1175" i="4"/>
  <c r="C1158" i="4"/>
  <c r="G1158" i="4" s="1"/>
  <c r="I1158" i="4"/>
  <c r="K1158" i="4"/>
  <c r="Q1757" i="4"/>
  <c r="F1148" i="4"/>
  <c r="Q1747" i="4"/>
  <c r="I1148" i="4"/>
  <c r="K1148" i="4"/>
  <c r="C1144" i="4"/>
  <c r="G1144" i="4" s="1"/>
  <c r="K1144" i="4"/>
  <c r="I1144" i="4"/>
  <c r="C1128" i="4"/>
  <c r="G1128" i="4" s="1"/>
  <c r="K1128" i="4"/>
  <c r="I1128" i="4"/>
  <c r="Q1724" i="4"/>
  <c r="E1111" i="4"/>
  <c r="K1111" i="4"/>
  <c r="Q1707" i="4"/>
  <c r="I1111" i="4"/>
  <c r="F1087" i="4"/>
  <c r="Q1681" i="4"/>
  <c r="I1087" i="4"/>
  <c r="K1087" i="4"/>
  <c r="E1075" i="4"/>
  <c r="C1063" i="4"/>
  <c r="G1063" i="4" s="1"/>
  <c r="K1063" i="4"/>
  <c r="Q1659" i="4"/>
  <c r="I1063" i="4"/>
  <c r="D1060" i="4"/>
  <c r="Q1655" i="4"/>
  <c r="I1060" i="4"/>
  <c r="D1044" i="4"/>
  <c r="C2139" i="4"/>
  <c r="G2139" i="4" s="1"/>
  <c r="I2139" i="4"/>
  <c r="K2139" i="4"/>
  <c r="L2139" i="4"/>
  <c r="M2139" i="4"/>
  <c r="N2139" i="4"/>
  <c r="O2139" i="4"/>
  <c r="P2139" i="4"/>
  <c r="Q1629" i="4"/>
  <c r="Q2150" i="4"/>
  <c r="I1839" i="4"/>
  <c r="K1371" i="4"/>
  <c r="K1324" i="4"/>
  <c r="Q1869" i="4"/>
  <c r="K1136" i="4"/>
  <c r="N1898" i="4"/>
  <c r="D1206" i="4"/>
  <c r="Q1810" i="4"/>
  <c r="I1206" i="4"/>
  <c r="K1206" i="4"/>
  <c r="F1200" i="4"/>
  <c r="I1200" i="4"/>
  <c r="K1200" i="4"/>
  <c r="Q1804" i="4"/>
  <c r="F2136" i="4"/>
  <c r="I2136" i="4"/>
  <c r="K2136" i="4"/>
  <c r="L2136" i="4"/>
  <c r="O2136" i="4"/>
  <c r="Q1795" i="4"/>
  <c r="P2136" i="4"/>
  <c r="M2136" i="4"/>
  <c r="N2136" i="4"/>
  <c r="I1188" i="4"/>
  <c r="K1188" i="4"/>
  <c r="Q1789" i="4"/>
  <c r="Q1783" i="4"/>
  <c r="K1182" i="4"/>
  <c r="C1174" i="4"/>
  <c r="G1174" i="4" s="1"/>
  <c r="Q1773" i="4"/>
  <c r="I1174" i="4"/>
  <c r="K1174" i="4"/>
  <c r="I1168" i="4"/>
  <c r="Q1767" i="4"/>
  <c r="K1168" i="4"/>
  <c r="D1147" i="4"/>
  <c r="I1147" i="4"/>
  <c r="K1147" i="4"/>
  <c r="Q1746" i="4"/>
  <c r="C1138" i="4"/>
  <c r="G1138" i="4" s="1"/>
  <c r="Q1734" i="4"/>
  <c r="I1138" i="4"/>
  <c r="K1138" i="4"/>
  <c r="E1127" i="4"/>
  <c r="I1127" i="4"/>
  <c r="K1127" i="4"/>
  <c r="Q1723" i="4"/>
  <c r="F1102" i="4"/>
  <c r="I1102" i="4"/>
  <c r="K1102" i="4"/>
  <c r="Q1697" i="4"/>
  <c r="I1096" i="4"/>
  <c r="K1096" i="4"/>
  <c r="Q1691" i="4"/>
  <c r="C1080" i="4"/>
  <c r="G1080" i="4" s="1"/>
  <c r="K1080" i="4"/>
  <c r="Q1674" i="4"/>
  <c r="I1080" i="4"/>
  <c r="C1070" i="4"/>
  <c r="G1070" i="4" s="1"/>
  <c r="Q1666" i="4"/>
  <c r="I1070" i="4"/>
  <c r="K1070" i="4"/>
  <c r="C1049" i="4"/>
  <c r="G1049" i="4" s="1"/>
  <c r="Q1642" i="4"/>
  <c r="I1049" i="4"/>
  <c r="K1049" i="4"/>
  <c r="K1446" i="4"/>
  <c r="K1378" i="4"/>
  <c r="I1371" i="4"/>
  <c r="K1341" i="4"/>
  <c r="Q1818" i="4"/>
  <c r="I1171" i="4"/>
  <c r="Q1731" i="4"/>
  <c r="I1095" i="4"/>
  <c r="K1095" i="4"/>
  <c r="Q1690" i="4"/>
  <c r="C1086" i="4"/>
  <c r="G1086" i="4" s="1"/>
  <c r="I1086" i="4"/>
  <c r="K1086" i="4"/>
  <c r="Q1680" i="4"/>
  <c r="C1079" i="4"/>
  <c r="G1079" i="4" s="1"/>
  <c r="I1079" i="4"/>
  <c r="Q1673" i="4"/>
  <c r="K1079" i="4"/>
  <c r="D1075" i="4"/>
  <c r="I1075" i="4"/>
  <c r="K1075" i="4"/>
  <c r="Q1671" i="4"/>
  <c r="F1044" i="4"/>
  <c r="I1044" i="4"/>
  <c r="K1044" i="4"/>
  <c r="Q1637" i="4"/>
  <c r="C1036" i="4"/>
  <c r="G1036" i="4" s="1"/>
  <c r="I1036" i="4"/>
  <c r="K1036" i="4"/>
  <c r="Q1627" i="4"/>
  <c r="Q2052" i="4"/>
  <c r="K1433" i="4"/>
  <c r="I1417" i="4"/>
  <c r="I1378" i="4"/>
  <c r="Q1970" i="4"/>
  <c r="I1341" i="4"/>
  <c r="Q1845" i="4"/>
  <c r="Q1682" i="4"/>
  <c r="F1173" i="4"/>
  <c r="I1173" i="4"/>
  <c r="K1173" i="4"/>
  <c r="Q1772" i="4"/>
  <c r="K1157" i="4"/>
  <c r="I1157" i="4"/>
  <c r="Q1756" i="4"/>
  <c r="C1151" i="4"/>
  <c r="G1151" i="4" s="1"/>
  <c r="I1151" i="4"/>
  <c r="K1151" i="4"/>
  <c r="Q1750" i="4"/>
  <c r="E1142" i="4"/>
  <c r="K1142" i="4"/>
  <c r="I1142" i="4"/>
  <c r="Q1739" i="4"/>
  <c r="F1133" i="4"/>
  <c r="I1133" i="4"/>
  <c r="K1133" i="4"/>
  <c r="Q1729" i="4"/>
  <c r="K1125" i="4"/>
  <c r="Q1721" i="4"/>
  <c r="I1125" i="4"/>
  <c r="D1121" i="4"/>
  <c r="Q1717" i="4"/>
  <c r="I1121" i="4"/>
  <c r="K1121" i="4"/>
  <c r="C1109" i="4"/>
  <c r="G1109" i="4" s="1"/>
  <c r="I1109" i="4"/>
  <c r="K1109" i="4"/>
  <c r="Q1705" i="4"/>
  <c r="D1105" i="4"/>
  <c r="I1105" i="4"/>
  <c r="K1105" i="4"/>
  <c r="Q1701" i="4"/>
  <c r="C1101" i="4"/>
  <c r="G1101" i="4" s="1"/>
  <c r="C1094" i="4"/>
  <c r="G1094" i="4" s="1"/>
  <c r="K1094" i="4"/>
  <c r="Q1689" i="4"/>
  <c r="I1094" i="4"/>
  <c r="D1090" i="4"/>
  <c r="Q1685" i="4"/>
  <c r="I1090" i="4"/>
  <c r="K1090" i="4"/>
  <c r="E1085" i="4"/>
  <c r="F1074" i="4"/>
  <c r="C1748" i="4"/>
  <c r="G1748" i="4" s="1"/>
  <c r="I1748" i="4"/>
  <c r="K1748" i="4"/>
  <c r="L1748" i="4"/>
  <c r="N1748" i="4"/>
  <c r="Q1658" i="4"/>
  <c r="M1748" i="4"/>
  <c r="O1748" i="4"/>
  <c r="P1748" i="4"/>
  <c r="C1059" i="4"/>
  <c r="G1059" i="4" s="1"/>
  <c r="I1059" i="4"/>
  <c r="K1059" i="4"/>
  <c r="Q1654" i="4"/>
  <c r="F1055" i="4"/>
  <c r="Q1649" i="4"/>
  <c r="I1055" i="4"/>
  <c r="K1055" i="4"/>
  <c r="E1048" i="4"/>
  <c r="E1043" i="4"/>
  <c r="Q1636" i="4"/>
  <c r="K1043" i="4"/>
  <c r="I1043" i="4"/>
  <c r="I1531" i="4"/>
  <c r="Q2056" i="4"/>
  <c r="Q2039" i="4"/>
  <c r="Q2007" i="4"/>
  <c r="K1385" i="4"/>
  <c r="K1226" i="4"/>
  <c r="P1796" i="4"/>
  <c r="K1085" i="4"/>
  <c r="C1037" i="4"/>
  <c r="G1037" i="4" s="1"/>
  <c r="Q1628" i="4"/>
  <c r="K1037" i="4"/>
  <c r="C1047" i="4"/>
  <c r="G1047" i="4" s="1"/>
  <c r="Q1640" i="4"/>
  <c r="K1047" i="4"/>
  <c r="I1047" i="4"/>
  <c r="C1041" i="4"/>
  <c r="G1041" i="4" s="1"/>
  <c r="Q1634" i="4"/>
  <c r="K1041" i="4"/>
  <c r="C1052" i="4"/>
  <c r="G1052" i="4" s="1"/>
  <c r="K1052" i="4"/>
  <c r="I1052" i="4"/>
  <c r="Q1645" i="4"/>
  <c r="E1040" i="4"/>
  <c r="I1040" i="4"/>
  <c r="K1040" i="4"/>
  <c r="Q1633" i="4"/>
  <c r="C1050" i="4"/>
  <c r="G1050" i="4" s="1"/>
  <c r="I1050" i="4"/>
  <c r="Q1643" i="4"/>
  <c r="K1050" i="4"/>
  <c r="F1508" i="4"/>
  <c r="D1499" i="4"/>
  <c r="E1499" i="4"/>
  <c r="F1499" i="4"/>
  <c r="F1478" i="4"/>
  <c r="C1508" i="4"/>
  <c r="G1508" i="4" s="1"/>
  <c r="D1508" i="4"/>
  <c r="C1512" i="4"/>
  <c r="G1512" i="4" s="1"/>
  <c r="D1512" i="4"/>
  <c r="E1512" i="4"/>
  <c r="F1512" i="4"/>
  <c r="C1498" i="4"/>
  <c r="G1498" i="4" s="1"/>
  <c r="E1498" i="4"/>
  <c r="F1498" i="4"/>
  <c r="D1478" i="4"/>
  <c r="E1478" i="4"/>
  <c r="E1517" i="4"/>
  <c r="D1529" i="4"/>
  <c r="E1529" i="4"/>
  <c r="F1529" i="4"/>
  <c r="F1507" i="4"/>
  <c r="C1507" i="4"/>
  <c r="G1507" i="4" s="1"/>
  <c r="D1517" i="4"/>
  <c r="F1517" i="4"/>
  <c r="D1483" i="4"/>
  <c r="E1483" i="4"/>
  <c r="F1483" i="4"/>
  <c r="C1405" i="4"/>
  <c r="G1405" i="4" s="1"/>
  <c r="D1405" i="4"/>
  <c r="E1405" i="4"/>
  <c r="F1405" i="4"/>
  <c r="C1492" i="4"/>
  <c r="G1492" i="4" s="1"/>
  <c r="D1492" i="4"/>
  <c r="D1452" i="4"/>
  <c r="E1452" i="4"/>
  <c r="F1452" i="4"/>
  <c r="C1528" i="4"/>
  <c r="G1528" i="4" s="1"/>
  <c r="F1528" i="4"/>
  <c r="F1510" i="4"/>
  <c r="C1496" i="4"/>
  <c r="G1496" i="4" s="1"/>
  <c r="D1496" i="4"/>
  <c r="E1496" i="4"/>
  <c r="F1496" i="4"/>
  <c r="C1482" i="4"/>
  <c r="G1482" i="4" s="1"/>
  <c r="E1482" i="4"/>
  <c r="F1482" i="4"/>
  <c r="D1468" i="4"/>
  <c r="E1468" i="4"/>
  <c r="F1468" i="4"/>
  <c r="F1491" i="4"/>
  <c r="C1491" i="4"/>
  <c r="G1491" i="4" s="1"/>
  <c r="C1476" i="4"/>
  <c r="G1476" i="4" s="1"/>
  <c r="D1476" i="4"/>
  <c r="C1467" i="4"/>
  <c r="G1467" i="4" s="1"/>
  <c r="E1467" i="4"/>
  <c r="F1467" i="4"/>
  <c r="C1421" i="4"/>
  <c r="G1421" i="4" s="1"/>
  <c r="D1421" i="4"/>
  <c r="E1421" i="4"/>
  <c r="F1421" i="4"/>
  <c r="E1535" i="4"/>
  <c r="D1501" i="4"/>
  <c r="F1501" i="4"/>
  <c r="F1461" i="4"/>
  <c r="F1531" i="4"/>
  <c r="C1523" i="4"/>
  <c r="G1523" i="4" s="1"/>
  <c r="D1523" i="4"/>
  <c r="D1515" i="4"/>
  <c r="E1515" i="4"/>
  <c r="F1515" i="4"/>
  <c r="C1480" i="4"/>
  <c r="G1480" i="4" s="1"/>
  <c r="D1480" i="4"/>
  <c r="E1480" i="4"/>
  <c r="F1480" i="4"/>
  <c r="F1475" i="4"/>
  <c r="C1475" i="4"/>
  <c r="G1475" i="4" s="1"/>
  <c r="D1475" i="4"/>
  <c r="C1535" i="4"/>
  <c r="G1535" i="4" s="1"/>
  <c r="F1535" i="4"/>
  <c r="C1526" i="4"/>
  <c r="G1526" i="4" s="1"/>
  <c r="D1526" i="4"/>
  <c r="E1526" i="4"/>
  <c r="F1526" i="4"/>
  <c r="F1494" i="4"/>
  <c r="C1461" i="4"/>
  <c r="G1461" i="4" s="1"/>
  <c r="D1461" i="4"/>
  <c r="C1531" i="4"/>
  <c r="G1531" i="4" s="1"/>
  <c r="C1514" i="4"/>
  <c r="G1514" i="4" s="1"/>
  <c r="E1514" i="4"/>
  <c r="F1514" i="4"/>
  <c r="E1494" i="4"/>
  <c r="C1465" i="4"/>
  <c r="G1465" i="4" s="1"/>
  <c r="D1465" i="4"/>
  <c r="E1465" i="4"/>
  <c r="F1465" i="4"/>
  <c r="F1522" i="4"/>
  <c r="C1522" i="4"/>
  <c r="G1522" i="4" s="1"/>
  <c r="C1494" i="4"/>
  <c r="G1494" i="4" s="1"/>
  <c r="F1460" i="4"/>
  <c r="C1460" i="4"/>
  <c r="G1460" i="4" s="1"/>
  <c r="D1460" i="4"/>
  <c r="C1436" i="4"/>
  <c r="G1436" i="4" s="1"/>
  <c r="D1436" i="4"/>
  <c r="E1436" i="4"/>
  <c r="F1436" i="4"/>
  <c r="F1466" i="4"/>
  <c r="E1463" i="4"/>
  <c r="F1450" i="4"/>
  <c r="E1447" i="4"/>
  <c r="E1432" i="4"/>
  <c r="D1429" i="4"/>
  <c r="E1416" i="4"/>
  <c r="D1413" i="4"/>
  <c r="E1400" i="4"/>
  <c r="D1397" i="4"/>
  <c r="E1384" i="4"/>
  <c r="D1381" i="4"/>
  <c r="E1368" i="4"/>
  <c r="D1365" i="4"/>
  <c r="E1353" i="4"/>
  <c r="D1350" i="4"/>
  <c r="D1341" i="4"/>
  <c r="E1334" i="4"/>
  <c r="C1674" i="4"/>
  <c r="G1674" i="4" s="1"/>
  <c r="E1326" i="4"/>
  <c r="C1323" i="4"/>
  <c r="G1323" i="4" s="1"/>
  <c r="F1319" i="4"/>
  <c r="D1316" i="4"/>
  <c r="C1313" i="4"/>
  <c r="G1313" i="4" s="1"/>
  <c r="F1310" i="4"/>
  <c r="D1307" i="4"/>
  <c r="D1297" i="4"/>
  <c r="E1290" i="4"/>
  <c r="F1285" i="4"/>
  <c r="D1282" i="4"/>
  <c r="E1275" i="4"/>
  <c r="C1272" i="4"/>
  <c r="G1272" i="4" s="1"/>
  <c r="D1265" i="4"/>
  <c r="C1217" i="4"/>
  <c r="G1217" i="4" s="1"/>
  <c r="C1796" i="4"/>
  <c r="G1796" i="4" s="1"/>
  <c r="D1796" i="4"/>
  <c r="C1205" i="4"/>
  <c r="G1205" i="4" s="1"/>
  <c r="F1481" i="4"/>
  <c r="D1444" i="4"/>
  <c r="F1469" i="4"/>
  <c r="F1453" i="4"/>
  <c r="E1450" i="4"/>
  <c r="D1447" i="4"/>
  <c r="C1444" i="4"/>
  <c r="G1444" i="4" s="1"/>
  <c r="F1437" i="4"/>
  <c r="D1432" i="4"/>
  <c r="C1429" i="4"/>
  <c r="G1429" i="4" s="1"/>
  <c r="F1422" i="4"/>
  <c r="D1416" i="4"/>
  <c r="C1413" i="4"/>
  <c r="G1413" i="4" s="1"/>
  <c r="F1406" i="4"/>
  <c r="D1400" i="4"/>
  <c r="C1397" i="4"/>
  <c r="G1397" i="4" s="1"/>
  <c r="F1390" i="4"/>
  <c r="D1384" i="4"/>
  <c r="C1381" i="4"/>
  <c r="G1381" i="4" s="1"/>
  <c r="F1374" i="4"/>
  <c r="D1368" i="4"/>
  <c r="C1365" i="4"/>
  <c r="G1365" i="4" s="1"/>
  <c r="F1358" i="4"/>
  <c r="D1353" i="4"/>
  <c r="C1350" i="4"/>
  <c r="G1350" i="4" s="1"/>
  <c r="C1341" i="4"/>
  <c r="G1341" i="4" s="1"/>
  <c r="D1334" i="4"/>
  <c r="D1326" i="4"/>
  <c r="D1275" i="4"/>
  <c r="F1260" i="4"/>
  <c r="D1249" i="4"/>
  <c r="D1246" i="4"/>
  <c r="E1246" i="4"/>
  <c r="F1212" i="4"/>
  <c r="C1185" i="4"/>
  <c r="G1185" i="4" s="1"/>
  <c r="D1185" i="4"/>
  <c r="E1185" i="4"/>
  <c r="F1178" i="4"/>
  <c r="C1178" i="4"/>
  <c r="G1178" i="4" s="1"/>
  <c r="D1174" i="4"/>
  <c r="E1174" i="4"/>
  <c r="F1174" i="4"/>
  <c r="C1154" i="4"/>
  <c r="G1154" i="4" s="1"/>
  <c r="D1154" i="4"/>
  <c r="C1142" i="4"/>
  <c r="G1142" i="4" s="1"/>
  <c r="D1142" i="4"/>
  <c r="F1142" i="4"/>
  <c r="F1134" i="4"/>
  <c r="C1134" i="4"/>
  <c r="G1134" i="4" s="1"/>
  <c r="E1453" i="4"/>
  <c r="C1447" i="4"/>
  <c r="G1447" i="4" s="1"/>
  <c r="E1437" i="4"/>
  <c r="C1432" i="4"/>
  <c r="G1432" i="4" s="1"/>
  <c r="E1422" i="4"/>
  <c r="C1416" i="4"/>
  <c r="G1416" i="4" s="1"/>
  <c r="E1406" i="4"/>
  <c r="C1400" i="4"/>
  <c r="G1400" i="4" s="1"/>
  <c r="E1390" i="4"/>
  <c r="C1384" i="4"/>
  <c r="G1384" i="4" s="1"/>
  <c r="E1374" i="4"/>
  <c r="C1368" i="4"/>
  <c r="G1368" i="4" s="1"/>
  <c r="E1358" i="4"/>
  <c r="C1353" i="4"/>
  <c r="G1353" i="4" s="1"/>
  <c r="F1332" i="4"/>
  <c r="E1303" i="4"/>
  <c r="D1293" i="4"/>
  <c r="C1275" i="4"/>
  <c r="G1275" i="4" s="1"/>
  <c r="C1255" i="4"/>
  <c r="G1255" i="4" s="1"/>
  <c r="E1255" i="4"/>
  <c r="C1229" i="4"/>
  <c r="G1229" i="4" s="1"/>
  <c r="D1229" i="4"/>
  <c r="F1221" i="4"/>
  <c r="C1221" i="4"/>
  <c r="G1221" i="4" s="1"/>
  <c r="D1200" i="4"/>
  <c r="E1200" i="4"/>
  <c r="D1114" i="4"/>
  <c r="E1114" i="4"/>
  <c r="D1260" i="4"/>
  <c r="E1260" i="4"/>
  <c r="E1249" i="4"/>
  <c r="F1249" i="4"/>
  <c r="C1212" i="4"/>
  <c r="G1212" i="4" s="1"/>
  <c r="E1212" i="4"/>
  <c r="C1141" i="4"/>
  <c r="G1141" i="4" s="1"/>
  <c r="D1141" i="4"/>
  <c r="E1141" i="4"/>
  <c r="D1128" i="4"/>
  <c r="E1128" i="4"/>
  <c r="F1128" i="4"/>
  <c r="E1506" i="4"/>
  <c r="E1490" i="4"/>
  <c r="E1474" i="4"/>
  <c r="E1459" i="4"/>
  <c r="E1443" i="4"/>
  <c r="E1428" i="4"/>
  <c r="E1412" i="4"/>
  <c r="E1396" i="4"/>
  <c r="E1340" i="4"/>
  <c r="D1332" i="4"/>
  <c r="E1289" i="4"/>
  <c r="E1281" i="4"/>
  <c r="F1274" i="4"/>
  <c r="D1245" i="4"/>
  <c r="F1245" i="4"/>
  <c r="D1216" i="4"/>
  <c r="E1216" i="4"/>
  <c r="E1204" i="4"/>
  <c r="F1204" i="4"/>
  <c r="F1189" i="4"/>
  <c r="C1184" i="4"/>
  <c r="G1184" i="4" s="1"/>
  <c r="D1184" i="4"/>
  <c r="D1173" i="4"/>
  <c r="E1173" i="4"/>
  <c r="F1118" i="4"/>
  <c r="C1118" i="4"/>
  <c r="G1118" i="4" s="1"/>
  <c r="D1490" i="4"/>
  <c r="D1459" i="4"/>
  <c r="F1449" i="4"/>
  <c r="D1443" i="4"/>
  <c r="F1433" i="4"/>
  <c r="D1428" i="4"/>
  <c r="D1412" i="4"/>
  <c r="F1402" i="4"/>
  <c r="D1396" i="4"/>
  <c r="F1386" i="4"/>
  <c r="F1370" i="4"/>
  <c r="F1354" i="4"/>
  <c r="F1343" i="4"/>
  <c r="E1325" i="4"/>
  <c r="F1318" i="4"/>
  <c r="F1309" i="4"/>
  <c r="F1302" i="4"/>
  <c r="E1299" i="4"/>
  <c r="F1292" i="4"/>
  <c r="D1289" i="4"/>
  <c r="F1284" i="4"/>
  <c r="D1281" i="4"/>
  <c r="E1274" i="4"/>
  <c r="F1244" i="4"/>
  <c r="E1236" i="4"/>
  <c r="C1228" i="4"/>
  <c r="G1228" i="4" s="1"/>
  <c r="D1228" i="4"/>
  <c r="F1215" i="4"/>
  <c r="D1199" i="4"/>
  <c r="F1199" i="4"/>
  <c r="D1189" i="4"/>
  <c r="D1159" i="4"/>
  <c r="E1159" i="4"/>
  <c r="C1140" i="4"/>
  <c r="G1140" i="4" s="1"/>
  <c r="D1140" i="4"/>
  <c r="E1140" i="4"/>
  <c r="C1127" i="4"/>
  <c r="G1127" i="4" s="1"/>
  <c r="D1127" i="4"/>
  <c r="F1127" i="4"/>
  <c r="E1600" i="4"/>
  <c r="F1600" i="4"/>
  <c r="C1600" i="4"/>
  <c r="G1600" i="4" s="1"/>
  <c r="D1600" i="4"/>
  <c r="D1536" i="4"/>
  <c r="D1521" i="4"/>
  <c r="D1506" i="4"/>
  <c r="D1474" i="4"/>
  <c r="F1418" i="4"/>
  <c r="E1449" i="4"/>
  <c r="E1433" i="4"/>
  <c r="E1418" i="4"/>
  <c r="E1402" i="4"/>
  <c r="F1389" i="4"/>
  <c r="E1386" i="4"/>
  <c r="F1373" i="4"/>
  <c r="E1370" i="4"/>
  <c r="F1357" i="4"/>
  <c r="E1354" i="4"/>
  <c r="F1346" i="4"/>
  <c r="E1318" i="4"/>
  <c r="D1309" i="4"/>
  <c r="E1302" i="4"/>
  <c r="E1292" i="4"/>
  <c r="E1284" i="4"/>
  <c r="D1259" i="4"/>
  <c r="E1259" i="4"/>
  <c r="C1189" i="4"/>
  <c r="G1189" i="4" s="1"/>
  <c r="D1177" i="4"/>
  <c r="C1172" i="4"/>
  <c r="G1172" i="4" s="1"/>
  <c r="D1172" i="4"/>
  <c r="F1172" i="4"/>
  <c r="D1449" i="4"/>
  <c r="D1433" i="4"/>
  <c r="D1418" i="4"/>
  <c r="D1402" i="4"/>
  <c r="E1389" i="4"/>
  <c r="D1386" i="4"/>
  <c r="F1376" i="4"/>
  <c r="E1373" i="4"/>
  <c r="D1370" i="4"/>
  <c r="E1357" i="4"/>
  <c r="D1354" i="4"/>
  <c r="E1346" i="4"/>
  <c r="D1343" i="4"/>
  <c r="D1302" i="4"/>
  <c r="D1292" i="4"/>
  <c r="D1284" i="4"/>
  <c r="D1263" i="4"/>
  <c r="E1258" i="4"/>
  <c r="C1244" i="4"/>
  <c r="G1244" i="4" s="1"/>
  <c r="D1244" i="4"/>
  <c r="F1236" i="4"/>
  <c r="C1236" i="4"/>
  <c r="G1236" i="4" s="1"/>
  <c r="F1231" i="4"/>
  <c r="D1219" i="4"/>
  <c r="D1215" i="4"/>
  <c r="E1215" i="4"/>
  <c r="C1183" i="4"/>
  <c r="G1183" i="4" s="1"/>
  <c r="E1183" i="4"/>
  <c r="F1163" i="4"/>
  <c r="C1163" i="4"/>
  <c r="G1163" i="4" s="1"/>
  <c r="D1158" i="4"/>
  <c r="E1158" i="4"/>
  <c r="F1158" i="4"/>
  <c r="C1126" i="4"/>
  <c r="G1126" i="4" s="1"/>
  <c r="D1126" i="4"/>
  <c r="E1126" i="4"/>
  <c r="F1593" i="4"/>
  <c r="F1505" i="4"/>
  <c r="F1489" i="4"/>
  <c r="F1458" i="4"/>
  <c r="F1442" i="4"/>
  <c r="F1427" i="4"/>
  <c r="F1411" i="4"/>
  <c r="F1395" i="4"/>
  <c r="F1379" i="4"/>
  <c r="F1363" i="4"/>
  <c r="F2095" i="4"/>
  <c r="D1346" i="4"/>
  <c r="F1339" i="4"/>
  <c r="F1314" i="4"/>
  <c r="F1288" i="4"/>
  <c r="F1280" i="4"/>
  <c r="C1227" i="4"/>
  <c r="G1227" i="4" s="1"/>
  <c r="E1227" i="4"/>
  <c r="C1198" i="4"/>
  <c r="G1198" i="4" s="1"/>
  <c r="D1198" i="4"/>
  <c r="F1192" i="4"/>
  <c r="C1192" i="4"/>
  <c r="G1192" i="4" s="1"/>
  <c r="E1177" i="4"/>
  <c r="F1177" i="4"/>
  <c r="C1171" i="4"/>
  <c r="G1171" i="4" s="1"/>
  <c r="D1171" i="4"/>
  <c r="E1171" i="4"/>
  <c r="C1125" i="4"/>
  <c r="G1125" i="4" s="1"/>
  <c r="D1125" i="4"/>
  <c r="E1125" i="4"/>
  <c r="F1125" i="4"/>
  <c r="C1111" i="4"/>
  <c r="G1111" i="4" s="1"/>
  <c r="D1111" i="4"/>
  <c r="F1111" i="4"/>
  <c r="F1445" i="4"/>
  <c r="E1263" i="4"/>
  <c r="F1263" i="4"/>
  <c r="D1258" i="4"/>
  <c r="F1258" i="4"/>
  <c r="D1231" i="4"/>
  <c r="E1231" i="4"/>
  <c r="E1219" i="4"/>
  <c r="F1219" i="4"/>
  <c r="D1188" i="4"/>
  <c r="E1188" i="4"/>
  <c r="F1188" i="4"/>
  <c r="C1096" i="4"/>
  <c r="G1096" i="4" s="1"/>
  <c r="D1096" i="4"/>
  <c r="F1096" i="4"/>
  <c r="F1342" i="4"/>
  <c r="D1339" i="4"/>
  <c r="E1626" i="4"/>
  <c r="D1324" i="4"/>
  <c r="E1317" i="4"/>
  <c r="D1314" i="4"/>
  <c r="E1308" i="4"/>
  <c r="F1301" i="4"/>
  <c r="E1298" i="4"/>
  <c r="F1291" i="4"/>
  <c r="D1288" i="4"/>
  <c r="F1283" i="4"/>
  <c r="D1280" i="4"/>
  <c r="C1243" i="4"/>
  <c r="G1243" i="4" s="1"/>
  <c r="D1243" i="4"/>
  <c r="D1214" i="4"/>
  <c r="F1214" i="4"/>
  <c r="D1157" i="4"/>
  <c r="E1157" i="4"/>
  <c r="C1110" i="4"/>
  <c r="G1110" i="4" s="1"/>
  <c r="D1110" i="4"/>
  <c r="E1110" i="4"/>
  <c r="C1095" i="4"/>
  <c r="G1095" i="4" s="1"/>
  <c r="D1095" i="4"/>
  <c r="E1095" i="4"/>
  <c r="F1095" i="4"/>
  <c r="F1451" i="4"/>
  <c r="D1445" i="4"/>
  <c r="F1435" i="4"/>
  <c r="D1430" i="4"/>
  <c r="F1420" i="4"/>
  <c r="D1414" i="4"/>
  <c r="F1404" i="4"/>
  <c r="D1398" i="4"/>
  <c r="F1388" i="4"/>
  <c r="D1382" i="4"/>
  <c r="F1372" i="4"/>
  <c r="D1366" i="4"/>
  <c r="F1356" i="4"/>
  <c r="D1351" i="4"/>
  <c r="F1335" i="4"/>
  <c r="D1626" i="4"/>
  <c r="E1327" i="4"/>
  <c r="C1324" i="4"/>
  <c r="G1324" i="4" s="1"/>
  <c r="F1320" i="4"/>
  <c r="D1317" i="4"/>
  <c r="D1308" i="4"/>
  <c r="D1298" i="4"/>
  <c r="F1276" i="4"/>
  <c r="D1273" i="4"/>
  <c r="F1242" i="4"/>
  <c r="F1213" i="4"/>
  <c r="E1206" i="4"/>
  <c r="C1197" i="4"/>
  <c r="G1197" i="4" s="1"/>
  <c r="D1197" i="4"/>
  <c r="C1170" i="4"/>
  <c r="G1170" i="4" s="1"/>
  <c r="D1170" i="4"/>
  <c r="E1147" i="4"/>
  <c r="D1899" i="4"/>
  <c r="E1899" i="4"/>
  <c r="F1485" i="4"/>
  <c r="F1470" i="4"/>
  <c r="F1454" i="4"/>
  <c r="E1451" i="4"/>
  <c r="F1438" i="4"/>
  <c r="E1435" i="4"/>
  <c r="F1423" i="4"/>
  <c r="E1420" i="4"/>
  <c r="F1407" i="4"/>
  <c r="E1404" i="4"/>
  <c r="F1391" i="4"/>
  <c r="E1388" i="4"/>
  <c r="F1375" i="4"/>
  <c r="E1372" i="4"/>
  <c r="F1359" i="4"/>
  <c r="E1356" i="4"/>
  <c r="E1320" i="4"/>
  <c r="E1276" i="4"/>
  <c r="C1257" i="4"/>
  <c r="G1257" i="4" s="1"/>
  <c r="D1257" i="4"/>
  <c r="F1251" i="4"/>
  <c r="C1251" i="4"/>
  <c r="G1251" i="4" s="1"/>
  <c r="D1230" i="4"/>
  <c r="E1230" i="4"/>
  <c r="D1187" i="4"/>
  <c r="E1187" i="4"/>
  <c r="D1161" i="4"/>
  <c r="C1156" i="4"/>
  <c r="G1156" i="4" s="1"/>
  <c r="D1156" i="4"/>
  <c r="F1156" i="4"/>
  <c r="E1375" i="4"/>
  <c r="D1372" i="4"/>
  <c r="E1359" i="4"/>
  <c r="D1356" i="4"/>
  <c r="F1348" i="4"/>
  <c r="D1320" i="4"/>
  <c r="C1242" i="4"/>
  <c r="G1242" i="4" s="1"/>
  <c r="E1242" i="4"/>
  <c r="C1213" i="4"/>
  <c r="G1213" i="4" s="1"/>
  <c r="D1213" i="4"/>
  <c r="F1206" i="4"/>
  <c r="C1206" i="4"/>
  <c r="G1206" i="4" s="1"/>
  <c r="F1147" i="4"/>
  <c r="C1147" i="4"/>
  <c r="G1147" i="4" s="1"/>
  <c r="D1144" i="4"/>
  <c r="E1144" i="4"/>
  <c r="F1144" i="4"/>
  <c r="D1454" i="4"/>
  <c r="F1444" i="4"/>
  <c r="D1438" i="4"/>
  <c r="F1429" i="4"/>
  <c r="D1423" i="4"/>
  <c r="F1413" i="4"/>
  <c r="D1407" i="4"/>
  <c r="F1397" i="4"/>
  <c r="D1391" i="4"/>
  <c r="F1381" i="4"/>
  <c r="D1375" i="4"/>
  <c r="F1365" i="4"/>
  <c r="D1359" i="4"/>
  <c r="F1350" i="4"/>
  <c r="E1348" i="4"/>
  <c r="E1313" i="4"/>
  <c r="E1272" i="4"/>
  <c r="D1247" i="4"/>
  <c r="E1247" i="4"/>
  <c r="E1234" i="4"/>
  <c r="F1234" i="4"/>
  <c r="F1217" i="4"/>
  <c r="E1205" i="4"/>
  <c r="C1196" i="4"/>
  <c r="G1196" i="4" s="1"/>
  <c r="E1196" i="4"/>
  <c r="E1161" i="4"/>
  <c r="F1161" i="4"/>
  <c r="C1155" i="4"/>
  <c r="G1155" i="4" s="1"/>
  <c r="D1155" i="4"/>
  <c r="E1155" i="4"/>
  <c r="D1348" i="4"/>
  <c r="E1341" i="4"/>
  <c r="F1290" i="4"/>
  <c r="E1282" i="4"/>
  <c r="C1256" i="4"/>
  <c r="G1256" i="4" s="1"/>
  <c r="D1256" i="4"/>
  <c r="F1246" i="4"/>
  <c r="D1797" i="4"/>
  <c r="F1797" i="4"/>
  <c r="D1217" i="4"/>
  <c r="D1205" i="4"/>
  <c r="D1201" i="4"/>
  <c r="E1201" i="4"/>
  <c r="E2084" i="4"/>
  <c r="F2084" i="4"/>
  <c r="D1186" i="4"/>
  <c r="F1186" i="4"/>
  <c r="E1178" i="4"/>
  <c r="D1175" i="4"/>
  <c r="E1175" i="4"/>
  <c r="F1154" i="4"/>
  <c r="D1143" i="4"/>
  <c r="E1143" i="4"/>
  <c r="F1143" i="4"/>
  <c r="E1134" i="4"/>
  <c r="D1130" i="4"/>
  <c r="E1130" i="4"/>
  <c r="D1088" i="4"/>
  <c r="D1072" i="4"/>
  <c r="D1057" i="4"/>
  <c r="D1043" i="4"/>
  <c r="E1169" i="4"/>
  <c r="E1153" i="4"/>
  <c r="E1139" i="4"/>
  <c r="E1124" i="4"/>
  <c r="E1108" i="4"/>
  <c r="E1093" i="4"/>
  <c r="C1088" i="4"/>
  <c r="G1088" i="4" s="1"/>
  <c r="F1081" i="4"/>
  <c r="E1078" i="4"/>
  <c r="C1072" i="4"/>
  <c r="G1072" i="4" s="1"/>
  <c r="F1065" i="4"/>
  <c r="E1748" i="4"/>
  <c r="C1057" i="4"/>
  <c r="G1057" i="4" s="1"/>
  <c r="F1052" i="4"/>
  <c r="E1049" i="4"/>
  <c r="C1043" i="4"/>
  <c r="G1043" i="4" s="1"/>
  <c r="F2139" i="4"/>
  <c r="E1099" i="4"/>
  <c r="E1084" i="4"/>
  <c r="D1081" i="4"/>
  <c r="E1068" i="4"/>
  <c r="D1065" i="4"/>
  <c r="E1054" i="4"/>
  <c r="D1052" i="4"/>
  <c r="F1042" i="4"/>
  <c r="E1039" i="4"/>
  <c r="D2139" i="4"/>
  <c r="F1059" i="4"/>
  <c r="F1045" i="4"/>
  <c r="F1064" i="4"/>
  <c r="F1051" i="4"/>
  <c r="F1037" i="4"/>
  <c r="F1129" i="4"/>
  <c r="F1113" i="4"/>
  <c r="F1098" i="4"/>
  <c r="F1083" i="4"/>
  <c r="E1080" i="4"/>
  <c r="F1067" i="4"/>
  <c r="E1064" i="4"/>
  <c r="F1837" i="4"/>
  <c r="E1051" i="4"/>
  <c r="F1038" i="4"/>
  <c r="E1037" i="4"/>
  <c r="F1146" i="4"/>
  <c r="F1132" i="4"/>
  <c r="E1129" i="4"/>
  <c r="F1116" i="4"/>
  <c r="E1113" i="4"/>
  <c r="F1101" i="4"/>
  <c r="E1098" i="4"/>
  <c r="F1086" i="4"/>
  <c r="E1083" i="4"/>
  <c r="D1080" i="4"/>
  <c r="F1070" i="4"/>
  <c r="E1067" i="4"/>
  <c r="D1064" i="4"/>
  <c r="F2160" i="4"/>
  <c r="E1837" i="4"/>
  <c r="D1051" i="4"/>
  <c r="F1041" i="4"/>
  <c r="E1038" i="4"/>
  <c r="D1037" i="4"/>
  <c r="E1086" i="4"/>
  <c r="E1070" i="4"/>
  <c r="E2160" i="4"/>
  <c r="E1041" i="4"/>
  <c r="F1109" i="4"/>
  <c r="F1094" i="4"/>
  <c r="F1079" i="4"/>
  <c r="F1063" i="4"/>
  <c r="F1050" i="4"/>
  <c r="F1036" i="4"/>
  <c r="F1112" i="4"/>
  <c r="E1109" i="4"/>
  <c r="F1097" i="4"/>
  <c r="E1094" i="4"/>
  <c r="F1082" i="4"/>
  <c r="E1079" i="4"/>
  <c r="F1066" i="4"/>
  <c r="E1063" i="4"/>
  <c r="F1053" i="4"/>
  <c r="E1050" i="4"/>
  <c r="F1920" i="4"/>
  <c r="E1036" i="4"/>
  <c r="F1262" i="4"/>
  <c r="E1112" i="4"/>
  <c r="D1109" i="4"/>
  <c r="E1097" i="4"/>
  <c r="D1094" i="4"/>
  <c r="E1082" i="4"/>
  <c r="D1079" i="4"/>
  <c r="E1066" i="4"/>
  <c r="D1063" i="4"/>
  <c r="E1053" i="4"/>
  <c r="D1050" i="4"/>
  <c r="F1040" i="4"/>
  <c r="E1920" i="4"/>
  <c r="D1036" i="4"/>
  <c r="F1088" i="4"/>
  <c r="F1072" i="4"/>
  <c r="F1057" i="4"/>
  <c r="F1043" i="4"/>
  <c r="D1920" i="4"/>
  <c r="F1031" i="4"/>
  <c r="E1034" i="4"/>
  <c r="D1031" i="4"/>
  <c r="F1030" i="4"/>
  <c r="F1033" i="4"/>
  <c r="E1030" i="4"/>
  <c r="E1033" i="4"/>
  <c r="D1030" i="4"/>
  <c r="F1029" i="4"/>
  <c r="F1032" i="4"/>
  <c r="E1029" i="4"/>
  <c r="F1035" i="4"/>
  <c r="E1032" i="4"/>
  <c r="D1029" i="4"/>
  <c r="D1032" i="4"/>
  <c r="C855" i="4"/>
  <c r="G855" i="4" s="1"/>
  <c r="D855" i="4"/>
  <c r="E855" i="4"/>
  <c r="F855" i="4"/>
  <c r="C1976" i="4"/>
  <c r="G1976" i="4" s="1"/>
  <c r="D1976" i="4"/>
  <c r="E1976" i="4"/>
  <c r="F1976" i="4"/>
  <c r="C822" i="4"/>
  <c r="G822" i="4" s="1"/>
  <c r="D822" i="4"/>
  <c r="C816" i="4"/>
  <c r="G816" i="4" s="1"/>
  <c r="D816" i="4"/>
  <c r="E816" i="4"/>
  <c r="F816" i="4"/>
  <c r="D807" i="4"/>
  <c r="E807" i="4"/>
  <c r="F807" i="4"/>
  <c r="F701" i="4"/>
  <c r="E701" i="4"/>
  <c r="D1539" i="4"/>
  <c r="C992" i="4"/>
  <c r="G992" i="4" s="1"/>
  <c r="C988" i="4"/>
  <c r="G988" i="4" s="1"/>
  <c r="F984" i="4"/>
  <c r="F961" i="4"/>
  <c r="D1615" i="4"/>
  <c r="C1615" i="4"/>
  <c r="G1615" i="4" s="1"/>
  <c r="E1615" i="4"/>
  <c r="D781" i="4"/>
  <c r="E781" i="4"/>
  <c r="F781" i="4"/>
  <c r="C719" i="4"/>
  <c r="G719" i="4" s="1"/>
  <c r="D719" i="4"/>
  <c r="E719" i="4"/>
  <c r="F719" i="4"/>
  <c r="F686" i="4"/>
  <c r="E686" i="4"/>
  <c r="F609" i="4"/>
  <c r="C609" i="4"/>
  <c r="G609" i="4" s="1"/>
  <c r="E609" i="4"/>
  <c r="D609" i="4"/>
  <c r="E881" i="4"/>
  <c r="F881" i="4"/>
  <c r="D871" i="4"/>
  <c r="E871" i="4"/>
  <c r="F871" i="4"/>
  <c r="F815" i="4"/>
  <c r="C815" i="4"/>
  <c r="G815" i="4" s="1"/>
  <c r="F769" i="4"/>
  <c r="C769" i="4"/>
  <c r="G769" i="4" s="1"/>
  <c r="D769" i="4"/>
  <c r="E769" i="4"/>
  <c r="E1004" i="4"/>
  <c r="D1882" i="4"/>
  <c r="F991" i="4"/>
  <c r="D984" i="4"/>
  <c r="F980" i="4"/>
  <c r="C974" i="4"/>
  <c r="G974" i="4" s="1"/>
  <c r="F974" i="4"/>
  <c r="E971" i="4"/>
  <c r="D961" i="4"/>
  <c r="D947" i="4"/>
  <c r="E939" i="4"/>
  <c r="D936" i="4"/>
  <c r="D1564" i="4"/>
  <c r="E1564" i="4"/>
  <c r="D894" i="4"/>
  <c r="E880" i="4"/>
  <c r="E732" i="4"/>
  <c r="D732" i="4"/>
  <c r="F732" i="4"/>
  <c r="F670" i="4"/>
  <c r="E670" i="4"/>
  <c r="C619" i="4"/>
  <c r="G619" i="4" s="1"/>
  <c r="D619" i="4"/>
  <c r="F619" i="4"/>
  <c r="E619" i="4"/>
  <c r="E1027" i="4"/>
  <c r="E1017" i="4"/>
  <c r="E1010" i="4"/>
  <c r="F1020" i="4"/>
  <c r="F1013" i="4"/>
  <c r="C1882" i="4"/>
  <c r="G1882" i="4" s="1"/>
  <c r="D991" i="4"/>
  <c r="E980" i="4"/>
  <c r="F977" i="4"/>
  <c r="F973" i="4"/>
  <c r="D971" i="4"/>
  <c r="E967" i="4"/>
  <c r="C947" i="4"/>
  <c r="G947" i="4" s="1"/>
  <c r="C939" i="4"/>
  <c r="G939" i="4" s="1"/>
  <c r="C936" i="4"/>
  <c r="G936" i="4" s="1"/>
  <c r="C828" i="4"/>
  <c r="G828" i="4" s="1"/>
  <c r="D828" i="4"/>
  <c r="E828" i="4"/>
  <c r="F828" i="4"/>
  <c r="C789" i="4"/>
  <c r="G789" i="4" s="1"/>
  <c r="D789" i="4"/>
  <c r="E789" i="4"/>
  <c r="F789" i="4"/>
  <c r="C657" i="4"/>
  <c r="G657" i="4" s="1"/>
  <c r="D657" i="4"/>
  <c r="C917" i="4"/>
  <c r="G917" i="4" s="1"/>
  <c r="E917" i="4"/>
  <c r="F917" i="4"/>
  <c r="E894" i="4"/>
  <c r="F894" i="4"/>
  <c r="C880" i="4"/>
  <c r="G880" i="4" s="1"/>
  <c r="F880" i="4"/>
  <c r="C870" i="4"/>
  <c r="G870" i="4" s="1"/>
  <c r="E870" i="4"/>
  <c r="E840" i="4"/>
  <c r="D840" i="4"/>
  <c r="F840" i="4"/>
  <c r="D754" i="4"/>
  <c r="E754" i="4"/>
  <c r="F754" i="4"/>
  <c r="D1575" i="4"/>
  <c r="F1575" i="4"/>
  <c r="E1575" i="4"/>
  <c r="D694" i="4"/>
  <c r="F694" i="4"/>
  <c r="E694" i="4"/>
  <c r="C989" i="4"/>
  <c r="G989" i="4" s="1"/>
  <c r="F989" i="4"/>
  <c r="F842" i="4"/>
  <c r="C842" i="4"/>
  <c r="G842" i="4" s="1"/>
  <c r="E759" i="4"/>
  <c r="D759" i="4"/>
  <c r="F759" i="4"/>
  <c r="D950" i="4"/>
  <c r="F946" i="4"/>
  <c r="D906" i="4"/>
  <c r="E906" i="4"/>
  <c r="F906" i="4"/>
  <c r="C902" i="4"/>
  <c r="G902" i="4" s="1"/>
  <c r="D902" i="4"/>
  <c r="E893" i="4"/>
  <c r="D824" i="4"/>
  <c r="C824" i="4"/>
  <c r="G824" i="4" s="1"/>
  <c r="E824" i="4"/>
  <c r="D1825" i="4"/>
  <c r="C801" i="4"/>
  <c r="G801" i="4" s="1"/>
  <c r="D801" i="4"/>
  <c r="E801" i="4"/>
  <c r="F801" i="4"/>
  <c r="D994" i="4"/>
  <c r="E983" i="4"/>
  <c r="C950" i="4"/>
  <c r="G950" i="4" s="1"/>
  <c r="D946" i="4"/>
  <c r="D935" i="4"/>
  <c r="D931" i="4"/>
  <c r="E931" i="4"/>
  <c r="D926" i="4"/>
  <c r="E916" i="4"/>
  <c r="D893" i="4"/>
  <c r="D1864" i="4"/>
  <c r="E1864" i="4"/>
  <c r="F1864" i="4"/>
  <c r="F849" i="4"/>
  <c r="C849" i="4"/>
  <c r="G849" i="4" s="1"/>
  <c r="D849" i="4"/>
  <c r="E849" i="4"/>
  <c r="C763" i="4"/>
  <c r="G763" i="4" s="1"/>
  <c r="D763" i="4"/>
  <c r="E763" i="4"/>
  <c r="F763" i="4"/>
  <c r="F741" i="4"/>
  <c r="C741" i="4"/>
  <c r="G741" i="4" s="1"/>
  <c r="D741" i="4"/>
  <c r="E741" i="4"/>
  <c r="D678" i="4"/>
  <c r="F678" i="4"/>
  <c r="E678" i="4"/>
  <c r="F863" i="4"/>
  <c r="C863" i="4"/>
  <c r="G863" i="4" s="1"/>
  <c r="C994" i="4"/>
  <c r="G994" i="4" s="1"/>
  <c r="C983" i="4"/>
  <c r="G983" i="4" s="1"/>
  <c r="C960" i="4"/>
  <c r="G960" i="4" s="1"/>
  <c r="F960" i="4"/>
  <c r="C946" i="4"/>
  <c r="G946" i="4" s="1"/>
  <c r="C935" i="4"/>
  <c r="G935" i="4" s="1"/>
  <c r="C916" i="4"/>
  <c r="G916" i="4" s="1"/>
  <c r="C845" i="4"/>
  <c r="G845" i="4" s="1"/>
  <c r="D845" i="4"/>
  <c r="F845" i="4"/>
  <c r="E812" i="4"/>
  <c r="D812" i="4"/>
  <c r="F812" i="4"/>
  <c r="C774" i="4"/>
  <c r="G774" i="4" s="1"/>
  <c r="D774" i="4"/>
  <c r="E774" i="4"/>
  <c r="F774" i="4"/>
  <c r="D665" i="4"/>
  <c r="F665" i="4"/>
  <c r="C665" i="4"/>
  <c r="G665" i="4" s="1"/>
  <c r="E665" i="4"/>
  <c r="E1539" i="4"/>
  <c r="C924" i="4"/>
  <c r="G924" i="4" s="1"/>
  <c r="D924" i="4"/>
  <c r="D891" i="4"/>
  <c r="E891" i="4"/>
  <c r="F891" i="4"/>
  <c r="C930" i="4"/>
  <c r="G930" i="4" s="1"/>
  <c r="E930" i="4"/>
  <c r="F930" i="4"/>
  <c r="C888" i="4"/>
  <c r="G888" i="4" s="1"/>
  <c r="D888" i="4"/>
  <c r="E888" i="4"/>
  <c r="F888" i="4"/>
  <c r="C878" i="4"/>
  <c r="G878" i="4" s="1"/>
  <c r="D878" i="4"/>
  <c r="E878" i="4"/>
  <c r="F878" i="4"/>
  <c r="C976" i="4"/>
  <c r="G976" i="4" s="1"/>
  <c r="D966" i="4"/>
  <c r="E963" i="4"/>
  <c r="E959" i="4"/>
  <c r="E945" i="4"/>
  <c r="F941" i="4"/>
  <c r="F929" i="4"/>
  <c r="E919" i="4"/>
  <c r="F915" i="4"/>
  <c r="F887" i="4"/>
  <c r="F877" i="4"/>
  <c r="E861" i="4"/>
  <c r="D861" i="4"/>
  <c r="C848" i="4"/>
  <c r="G848" i="4" s="1"/>
  <c r="D848" i="4"/>
  <c r="D725" i="4"/>
  <c r="E725" i="4"/>
  <c r="F725" i="4"/>
  <c r="F795" i="4"/>
  <c r="C795" i="4"/>
  <c r="G795" i="4" s="1"/>
  <c r="D795" i="4"/>
  <c r="E795" i="4"/>
  <c r="D933" i="4"/>
  <c r="F933" i="4"/>
  <c r="C963" i="4"/>
  <c r="G963" i="4" s="1"/>
  <c r="C959" i="4"/>
  <c r="G959" i="4" s="1"/>
  <c r="F1657" i="4"/>
  <c r="E941" i="4"/>
  <c r="E929" i="4"/>
  <c r="E1747" i="4"/>
  <c r="F1747" i="4"/>
  <c r="F900" i="4"/>
  <c r="E887" i="4"/>
  <c r="E877" i="4"/>
  <c r="D873" i="4"/>
  <c r="C873" i="4"/>
  <c r="G873" i="4" s="1"/>
  <c r="C843" i="4"/>
  <c r="G843" i="4" s="1"/>
  <c r="D843" i="4"/>
  <c r="E843" i="4"/>
  <c r="F843" i="4"/>
  <c r="E786" i="4"/>
  <c r="D786" i="4"/>
  <c r="F786" i="4"/>
  <c r="F1745" i="4"/>
  <c r="C1745" i="4"/>
  <c r="G1745" i="4" s="1"/>
  <c r="D1745" i="4"/>
  <c r="E1745" i="4"/>
  <c r="C928" i="4"/>
  <c r="G928" i="4" s="1"/>
  <c r="D928" i="4"/>
  <c r="C1539" i="4"/>
  <c r="G1539" i="4" s="1"/>
  <c r="D1019" i="4"/>
  <c r="F1008" i="4"/>
  <c r="D1006" i="4"/>
  <c r="F1002" i="4"/>
  <c r="D996" i="4"/>
  <c r="E978" i="4"/>
  <c r="F969" i="4"/>
  <c r="F1025" i="4"/>
  <c r="F1015" i="4"/>
  <c r="E1008" i="4"/>
  <c r="E1002" i="4"/>
  <c r="F998" i="4"/>
  <c r="E989" i="4"/>
  <c r="D978" i="4"/>
  <c r="F975" i="4"/>
  <c r="E969" i="4"/>
  <c r="F965" i="4"/>
  <c r="E1657" i="4"/>
  <c r="C945" i="4"/>
  <c r="G945" i="4" s="1"/>
  <c r="F945" i="4"/>
  <c r="D941" i="4"/>
  <c r="C929" i="4"/>
  <c r="G929" i="4" s="1"/>
  <c r="D919" i="4"/>
  <c r="F919" i="4"/>
  <c r="C915" i="4"/>
  <c r="G915" i="4" s="1"/>
  <c r="D915" i="4"/>
  <c r="E908" i="4"/>
  <c r="E900" i="4"/>
  <c r="C887" i="4"/>
  <c r="G887" i="4" s="1"/>
  <c r="E842" i="4"/>
  <c r="D835" i="4"/>
  <c r="E835" i="4"/>
  <c r="F835" i="4"/>
  <c r="F1746" i="4"/>
  <c r="C1746" i="4"/>
  <c r="G1746" i="4" s="1"/>
  <c r="D1746" i="4"/>
  <c r="E1746" i="4"/>
  <c r="C818" i="4"/>
  <c r="G818" i="4" s="1"/>
  <c r="D818" i="4"/>
  <c r="F818" i="4"/>
  <c r="C736" i="4"/>
  <c r="G736" i="4" s="1"/>
  <c r="D736" i="4"/>
  <c r="E736" i="4"/>
  <c r="F736" i="4"/>
  <c r="E1025" i="4"/>
  <c r="D1015" i="4"/>
  <c r="C1002" i="4"/>
  <c r="G1002" i="4" s="1"/>
  <c r="D989" i="4"/>
  <c r="F985" i="4"/>
  <c r="C978" i="4"/>
  <c r="G978" i="4" s="1"/>
  <c r="C969" i="4"/>
  <c r="G969" i="4" s="1"/>
  <c r="D965" i="4"/>
  <c r="F962" i="4"/>
  <c r="F952" i="4"/>
  <c r="F944" i="4"/>
  <c r="F921" i="4"/>
  <c r="F918" i="4"/>
  <c r="D908" i="4"/>
  <c r="D900" i="4"/>
  <c r="D842" i="4"/>
  <c r="F822" i="4"/>
  <c r="C759" i="4"/>
  <c r="G759" i="4" s="1"/>
  <c r="C747" i="4"/>
  <c r="G747" i="4" s="1"/>
  <c r="D747" i="4"/>
  <c r="E747" i="4"/>
  <c r="F747" i="4"/>
  <c r="D701" i="4"/>
  <c r="D442" i="4"/>
  <c r="E442" i="4"/>
  <c r="F442" i="4"/>
  <c r="C442" i="4"/>
  <c r="G442" i="4" s="1"/>
  <c r="D834" i="4"/>
  <c r="D1655" i="4"/>
  <c r="D794" i="4"/>
  <c r="C1673" i="4"/>
  <c r="G1673" i="4" s="1"/>
  <c r="D768" i="4"/>
  <c r="C762" i="4"/>
  <c r="G762" i="4" s="1"/>
  <c r="D753" i="4"/>
  <c r="D740" i="4"/>
  <c r="C735" i="4"/>
  <c r="G735" i="4" s="1"/>
  <c r="D724" i="4"/>
  <c r="D714" i="4"/>
  <c r="D711" i="4"/>
  <c r="E708" i="4"/>
  <c r="E693" i="4"/>
  <c r="D681" i="4"/>
  <c r="E677" i="4"/>
  <c r="D666" i="4"/>
  <c r="C664" i="4"/>
  <c r="G664" i="4" s="1"/>
  <c r="E664" i="4"/>
  <c r="F636" i="4"/>
  <c r="C636" i="4"/>
  <c r="G636" i="4" s="1"/>
  <c r="E636" i="4"/>
  <c r="D1632" i="4"/>
  <c r="E1632" i="4"/>
  <c r="F1632" i="4"/>
  <c r="C1632" i="4"/>
  <c r="G1632" i="4" s="1"/>
  <c r="F803" i="4"/>
  <c r="F797" i="4"/>
  <c r="F776" i="4"/>
  <c r="F721" i="4"/>
  <c r="F663" i="4"/>
  <c r="F841" i="4"/>
  <c r="E1695" i="4"/>
  <c r="E830" i="4"/>
  <c r="F814" i="4"/>
  <c r="E808" i="4"/>
  <c r="E803" i="4"/>
  <c r="E797" i="4"/>
  <c r="F788" i="4"/>
  <c r="E783" i="4"/>
  <c r="E776" i="4"/>
  <c r="F761" i="4"/>
  <c r="E1704" i="4"/>
  <c r="E749" i="4"/>
  <c r="F734" i="4"/>
  <c r="E727" i="4"/>
  <c r="E721" i="4"/>
  <c r="E713" i="4"/>
  <c r="C700" i="4"/>
  <c r="G700" i="4" s="1"/>
  <c r="D700" i="4"/>
  <c r="C685" i="4"/>
  <c r="G685" i="4" s="1"/>
  <c r="D685" i="4"/>
  <c r="C669" i="4"/>
  <c r="G669" i="4" s="1"/>
  <c r="D669" i="4"/>
  <c r="E663" i="4"/>
  <c r="F635" i="4"/>
  <c r="C635" i="4"/>
  <c r="G635" i="4" s="1"/>
  <c r="D635" i="4"/>
  <c r="D630" i="4"/>
  <c r="C630" i="4"/>
  <c r="G630" i="4" s="1"/>
  <c r="E630" i="4"/>
  <c r="F869" i="4"/>
  <c r="F860" i="4"/>
  <c r="E841" i="4"/>
  <c r="D1695" i="4"/>
  <c r="F826" i="4"/>
  <c r="E814" i="4"/>
  <c r="D808" i="4"/>
  <c r="C797" i="4"/>
  <c r="G797" i="4" s="1"/>
  <c r="E788" i="4"/>
  <c r="D783" i="4"/>
  <c r="D776" i="4"/>
  <c r="E761" i="4"/>
  <c r="D1704" i="4"/>
  <c r="D749" i="4"/>
  <c r="E734" i="4"/>
  <c r="D727" i="4"/>
  <c r="D721" i="4"/>
  <c r="D713" i="4"/>
  <c r="E699" i="4"/>
  <c r="F696" i="4"/>
  <c r="E684" i="4"/>
  <c r="F680" i="4"/>
  <c r="E1625" i="4"/>
  <c r="D663" i="4"/>
  <c r="D1852" i="4"/>
  <c r="F1852" i="4"/>
  <c r="D647" i="4"/>
  <c r="F647" i="4"/>
  <c r="E606" i="4"/>
  <c r="C606" i="4"/>
  <c r="G606" i="4" s="1"/>
  <c r="D606" i="4"/>
  <c r="F606" i="4"/>
  <c r="C599" i="4"/>
  <c r="G599" i="4" s="1"/>
  <c r="D599" i="4"/>
  <c r="E599" i="4"/>
  <c r="F599" i="4"/>
  <c r="C1638" i="4"/>
  <c r="G1638" i="4" s="1"/>
  <c r="D1638" i="4"/>
  <c r="F1638" i="4"/>
  <c r="D515" i="4"/>
  <c r="E515" i="4"/>
  <c r="F515" i="4"/>
  <c r="C515" i="4"/>
  <c r="G515" i="4" s="1"/>
  <c r="D788" i="4"/>
  <c r="F2145" i="4"/>
  <c r="C783" i="4"/>
  <c r="G783" i="4" s="1"/>
  <c r="D2018" i="4"/>
  <c r="D761" i="4"/>
  <c r="F757" i="4"/>
  <c r="C1704" i="4"/>
  <c r="G1704" i="4" s="1"/>
  <c r="D745" i="4"/>
  <c r="D734" i="4"/>
  <c r="F730" i="4"/>
  <c r="C727" i="4"/>
  <c r="G727" i="4" s="1"/>
  <c r="D718" i="4"/>
  <c r="C713" i="4"/>
  <c r="G713" i="4" s="1"/>
  <c r="E710" i="4"/>
  <c r="D699" i="4"/>
  <c r="E696" i="4"/>
  <c r="D684" i="4"/>
  <c r="E680" i="4"/>
  <c r="C1955" i="4"/>
  <c r="G1955" i="4" s="1"/>
  <c r="E1955" i="4"/>
  <c r="C1851" i="4"/>
  <c r="G1851" i="4" s="1"/>
  <c r="E1851" i="4"/>
  <c r="F1851" i="4"/>
  <c r="D1625" i="4"/>
  <c r="F1625" i="4"/>
  <c r="E605" i="4"/>
  <c r="C605" i="4"/>
  <c r="G605" i="4" s="1"/>
  <c r="F605" i="4"/>
  <c r="F937" i="4"/>
  <c r="F2054" i="4"/>
  <c r="D879" i="4"/>
  <c r="E844" i="4"/>
  <c r="D838" i="4"/>
  <c r="E817" i="4"/>
  <c r="F813" i="4"/>
  <c r="D810" i="4"/>
  <c r="E1930" i="4"/>
  <c r="F787" i="4"/>
  <c r="E764" i="4"/>
  <c r="F760" i="4"/>
  <c r="E737" i="4"/>
  <c r="F733" i="4"/>
  <c r="C654" i="4"/>
  <c r="G654" i="4" s="1"/>
  <c r="D654" i="4"/>
  <c r="D620" i="4"/>
  <c r="F620" i="4"/>
  <c r="C616" i="4"/>
  <c r="G616" i="4" s="1"/>
  <c r="E616" i="4"/>
  <c r="F885" i="4"/>
  <c r="F847" i="4"/>
  <c r="C844" i="4"/>
  <c r="G844" i="4" s="1"/>
  <c r="E1853" i="4"/>
  <c r="F820" i="4"/>
  <c r="C817" i="4"/>
  <c r="G817" i="4" s="1"/>
  <c r="E813" i="4"/>
  <c r="F792" i="4"/>
  <c r="E787" i="4"/>
  <c r="F2156" i="4"/>
  <c r="E760" i="4"/>
  <c r="F738" i="4"/>
  <c r="E733" i="4"/>
  <c r="F702" i="4"/>
  <c r="F698" i="4"/>
  <c r="F687" i="4"/>
  <c r="F683" i="4"/>
  <c r="F671" i="4"/>
  <c r="F668" i="4"/>
  <c r="C662" i="4"/>
  <c r="G662" i="4" s="1"/>
  <c r="E662" i="4"/>
  <c r="F662" i="4"/>
  <c r="D1956" i="4"/>
  <c r="D469" i="4"/>
  <c r="E469" i="4"/>
  <c r="F469" i="4"/>
  <c r="E1616" i="4"/>
  <c r="E898" i="4"/>
  <c r="E885" i="4"/>
  <c r="D792" i="4"/>
  <c r="D787" i="4"/>
  <c r="D2156" i="4"/>
  <c r="D760" i="4"/>
  <c r="D738" i="4"/>
  <c r="D733" i="4"/>
  <c r="E702" i="4"/>
  <c r="D668" i="4"/>
  <c r="C653" i="4"/>
  <c r="G653" i="4" s="1"/>
  <c r="E653" i="4"/>
  <c r="F653" i="4"/>
  <c r="F645" i="4"/>
  <c r="C1723" i="4"/>
  <c r="G1723" i="4" s="1"/>
  <c r="D1723" i="4"/>
  <c r="E1723" i="4"/>
  <c r="D549" i="4"/>
  <c r="E549" i="4"/>
  <c r="F549" i="4"/>
  <c r="D1616" i="4"/>
  <c r="D898" i="4"/>
  <c r="D885" i="4"/>
  <c r="D875" i="4"/>
  <c r="D865" i="4"/>
  <c r="C847" i="4"/>
  <c r="G847" i="4" s="1"/>
  <c r="F837" i="4"/>
  <c r="C820" i="4"/>
  <c r="G820" i="4" s="1"/>
  <c r="F809" i="4"/>
  <c r="C792" i="4"/>
  <c r="G792" i="4" s="1"/>
  <c r="F785" i="4"/>
  <c r="C2156" i="4"/>
  <c r="G2156" i="4" s="1"/>
  <c r="C738" i="4"/>
  <c r="G738" i="4" s="1"/>
  <c r="C706" i="4"/>
  <c r="G706" i="4" s="1"/>
  <c r="E706" i="4"/>
  <c r="F706" i="4"/>
  <c r="D702" i="4"/>
  <c r="C698" i="4"/>
  <c r="G698" i="4" s="1"/>
  <c r="C691" i="4"/>
  <c r="G691" i="4" s="1"/>
  <c r="E691" i="4"/>
  <c r="F691" i="4"/>
  <c r="C683" i="4"/>
  <c r="G683" i="4" s="1"/>
  <c r="C675" i="4"/>
  <c r="G675" i="4" s="1"/>
  <c r="E675" i="4"/>
  <c r="F675" i="4"/>
  <c r="C668" i="4"/>
  <c r="G668" i="4" s="1"/>
  <c r="F633" i="4"/>
  <c r="D525" i="4"/>
  <c r="E525" i="4"/>
  <c r="F525" i="4"/>
  <c r="E645" i="4"/>
  <c r="C645" i="4"/>
  <c r="G645" i="4" s="1"/>
  <c r="C638" i="4"/>
  <c r="G638" i="4" s="1"/>
  <c r="D638" i="4"/>
  <c r="F638" i="4"/>
  <c r="C628" i="4"/>
  <c r="G628" i="4" s="1"/>
  <c r="D628" i="4"/>
  <c r="F628" i="4"/>
  <c r="E493" i="4"/>
  <c r="F493" i="4"/>
  <c r="C493" i="4"/>
  <c r="G493" i="4" s="1"/>
  <c r="D493" i="4"/>
  <c r="E633" i="4"/>
  <c r="D633" i="4"/>
  <c r="E1823" i="4"/>
  <c r="C1823" i="4"/>
  <c r="G1823" i="4" s="1"/>
  <c r="F1823" i="4"/>
  <c r="C610" i="4"/>
  <c r="G610" i="4" s="1"/>
  <c r="D610" i="4"/>
  <c r="E610" i="4"/>
  <c r="F610" i="4"/>
  <c r="D603" i="4"/>
  <c r="C603" i="4"/>
  <c r="G603" i="4" s="1"/>
  <c r="E603" i="4"/>
  <c r="F603" i="4"/>
  <c r="C644" i="4"/>
  <c r="G644" i="4" s="1"/>
  <c r="D644" i="4"/>
  <c r="F644" i="4"/>
  <c r="C627" i="4"/>
  <c r="G627" i="4" s="1"/>
  <c r="E627" i="4"/>
  <c r="F627" i="4"/>
  <c r="D642" i="4"/>
  <c r="F632" i="4"/>
  <c r="D623" i="4"/>
  <c r="F1570" i="4"/>
  <c r="D614" i="4"/>
  <c r="C607" i="4"/>
  <c r="G607" i="4" s="1"/>
  <c r="C604" i="4"/>
  <c r="G604" i="4" s="1"/>
  <c r="D600" i="4"/>
  <c r="C593" i="4"/>
  <c r="G593" i="4" s="1"/>
  <c r="C589" i="4"/>
  <c r="G589" i="4" s="1"/>
  <c r="D585" i="4"/>
  <c r="C578" i="4"/>
  <c r="G578" i="4" s="1"/>
  <c r="F570" i="4"/>
  <c r="D1665" i="4"/>
  <c r="E534" i="4"/>
  <c r="C524" i="4"/>
  <c r="G524" i="4" s="1"/>
  <c r="D524" i="4"/>
  <c r="E524" i="4"/>
  <c r="F524" i="4"/>
  <c r="E519" i="4"/>
  <c r="F519" i="4"/>
  <c r="C1672" i="4"/>
  <c r="G1672" i="4" s="1"/>
  <c r="D1672" i="4"/>
  <c r="E1672" i="4"/>
  <c r="D492" i="4"/>
  <c r="E492" i="4"/>
  <c r="F492" i="4"/>
  <c r="D458" i="4"/>
  <c r="E458" i="4"/>
  <c r="F458" i="4"/>
  <c r="D428" i="4"/>
  <c r="E428" i="4"/>
  <c r="F428" i="4"/>
  <c r="D396" i="4"/>
  <c r="E396" i="4"/>
  <c r="F396" i="4"/>
  <c r="F643" i="4"/>
  <c r="E632" i="4"/>
  <c r="F617" i="4"/>
  <c r="C560" i="4"/>
  <c r="G560" i="4" s="1"/>
  <c r="D560" i="4"/>
  <c r="E560" i="4"/>
  <c r="F560" i="4"/>
  <c r="E554" i="4"/>
  <c r="F554" i="4"/>
  <c r="C548" i="4"/>
  <c r="G548" i="4" s="1"/>
  <c r="D548" i="4"/>
  <c r="E548" i="4"/>
  <c r="D534" i="4"/>
  <c r="E1897" i="4"/>
  <c r="F1897" i="4"/>
  <c r="C1631" i="4"/>
  <c r="G1631" i="4" s="1"/>
  <c r="D1631" i="4"/>
  <c r="E1631" i="4"/>
  <c r="F1631" i="4"/>
  <c r="C465" i="4"/>
  <c r="G465" i="4" s="1"/>
  <c r="D465" i="4"/>
  <c r="D1785" i="4"/>
  <c r="E1785" i="4"/>
  <c r="F1785" i="4"/>
  <c r="E1665" i="4"/>
  <c r="F1665" i="4"/>
  <c r="D505" i="4"/>
  <c r="E505" i="4"/>
  <c r="F505" i="4"/>
  <c r="E480" i="4"/>
  <c r="F480" i="4"/>
  <c r="C464" i="4"/>
  <c r="G464" i="4" s="1"/>
  <c r="D464" i="4"/>
  <c r="E464" i="4"/>
  <c r="F464" i="4"/>
  <c r="D1646" i="4"/>
  <c r="E1646" i="4"/>
  <c r="F1646" i="4"/>
  <c r="E1870" i="4"/>
  <c r="C643" i="4"/>
  <c r="G643" i="4" s="1"/>
  <c r="C617" i="4"/>
  <c r="G617" i="4" s="1"/>
  <c r="D592" i="4"/>
  <c r="E588" i="4"/>
  <c r="E584" i="4"/>
  <c r="E573" i="4"/>
  <c r="F573" i="4"/>
  <c r="E547" i="4"/>
  <c r="D1850" i="4"/>
  <c r="E1850" i="4"/>
  <c r="F1850" i="4"/>
  <c r="D1647" i="4"/>
  <c r="C1916" i="4"/>
  <c r="G1916" i="4" s="1"/>
  <c r="D1916" i="4"/>
  <c r="E1916" i="4"/>
  <c r="F1916" i="4"/>
  <c r="D1569" i="4"/>
  <c r="E1569" i="4"/>
  <c r="F1569" i="4"/>
  <c r="C592" i="4"/>
  <c r="G592" i="4" s="1"/>
  <c r="C588" i="4"/>
  <c r="G588" i="4" s="1"/>
  <c r="D584" i="4"/>
  <c r="D1722" i="4"/>
  <c r="E1722" i="4"/>
  <c r="F1722" i="4"/>
  <c r="C547" i="4"/>
  <c r="G547" i="4" s="1"/>
  <c r="D537" i="4"/>
  <c r="E537" i="4"/>
  <c r="F537" i="4"/>
  <c r="F522" i="4"/>
  <c r="E507" i="4"/>
  <c r="F507" i="4"/>
  <c r="C504" i="4"/>
  <c r="G504" i="4" s="1"/>
  <c r="D504" i="4"/>
  <c r="E504" i="4"/>
  <c r="D479" i="4"/>
  <c r="E479" i="4"/>
  <c r="F479" i="4"/>
  <c r="C439" i="4"/>
  <c r="G439" i="4" s="1"/>
  <c r="D439" i="4"/>
  <c r="E439" i="4"/>
  <c r="F439" i="4"/>
  <c r="D552" i="4"/>
  <c r="C514" i="4"/>
  <c r="G514" i="4" s="1"/>
  <c r="D514" i="4"/>
  <c r="E514" i="4"/>
  <c r="F514" i="4"/>
  <c r="E1647" i="4"/>
  <c r="F1647" i="4"/>
  <c r="E631" i="4"/>
  <c r="F602" i="4"/>
  <c r="E595" i="4"/>
  <c r="D1574" i="4"/>
  <c r="E1574" i="4"/>
  <c r="E558" i="4"/>
  <c r="C546" i="4"/>
  <c r="G546" i="4" s="1"/>
  <c r="D546" i="4"/>
  <c r="E546" i="4"/>
  <c r="F546" i="4"/>
  <c r="E540" i="4"/>
  <c r="F540" i="4"/>
  <c r="C1589" i="4"/>
  <c r="G1589" i="4" s="1"/>
  <c r="D1589" i="4"/>
  <c r="E1589" i="4"/>
  <c r="D522" i="4"/>
  <c r="E518" i="4"/>
  <c r="F518" i="4"/>
  <c r="E503" i="4"/>
  <c r="D495" i="4"/>
  <c r="D490" i="4"/>
  <c r="E490" i="4"/>
  <c r="F490" i="4"/>
  <c r="C1806" i="4"/>
  <c r="G1806" i="4" s="1"/>
  <c r="D1806" i="4"/>
  <c r="E1806" i="4"/>
  <c r="F1806" i="4"/>
  <c r="E456" i="4"/>
  <c r="F456" i="4"/>
  <c r="C425" i="4"/>
  <c r="G425" i="4" s="1"/>
  <c r="D425" i="4"/>
  <c r="E425" i="4"/>
  <c r="F425" i="4"/>
  <c r="E552" i="4"/>
  <c r="F552" i="4"/>
  <c r="C503" i="4"/>
  <c r="G503" i="4" s="1"/>
  <c r="C1895" i="4"/>
  <c r="G1895" i="4" s="1"/>
  <c r="D1895" i="4"/>
  <c r="E1895" i="4"/>
  <c r="F1895" i="4"/>
  <c r="E445" i="4"/>
  <c r="F445" i="4"/>
  <c r="C1792" i="4"/>
  <c r="G1792" i="4" s="1"/>
  <c r="D1792" i="4"/>
  <c r="E1792" i="4"/>
  <c r="F1792" i="4"/>
  <c r="D621" i="4"/>
  <c r="C602" i="4"/>
  <c r="G602" i="4" s="1"/>
  <c r="C591" i="4"/>
  <c r="G591" i="4" s="1"/>
  <c r="E572" i="4"/>
  <c r="E536" i="4"/>
  <c r="D517" i="4"/>
  <c r="E517" i="4"/>
  <c r="F517" i="4"/>
  <c r="D2052" i="4"/>
  <c r="E495" i="4"/>
  <c r="F495" i="4"/>
  <c r="C489" i="4"/>
  <c r="G489" i="4" s="1"/>
  <c r="D489" i="4"/>
  <c r="E489" i="4"/>
  <c r="C444" i="4"/>
  <c r="G444" i="4" s="1"/>
  <c r="D444" i="4"/>
  <c r="E444" i="4"/>
  <c r="F444" i="4"/>
  <c r="C415" i="4"/>
  <c r="G415" i="4" s="1"/>
  <c r="D415" i="4"/>
  <c r="E415" i="4"/>
  <c r="F415" i="4"/>
  <c r="C572" i="4"/>
  <c r="G572" i="4" s="1"/>
  <c r="D551" i="4"/>
  <c r="E551" i="4"/>
  <c r="F551" i="4"/>
  <c r="C536" i="4"/>
  <c r="G536" i="4" s="1"/>
  <c r="D527" i="4"/>
  <c r="E527" i="4"/>
  <c r="F527" i="4"/>
  <c r="F513" i="4"/>
  <c r="C502" i="4"/>
  <c r="G502" i="4" s="1"/>
  <c r="D502" i="4"/>
  <c r="E502" i="4"/>
  <c r="F502" i="4"/>
  <c r="F1896" i="4"/>
  <c r="C407" i="4"/>
  <c r="G407" i="4" s="1"/>
  <c r="D407" i="4"/>
  <c r="E407" i="4"/>
  <c r="F407" i="4"/>
  <c r="E703" i="4"/>
  <c r="E688" i="4"/>
  <c r="E672" i="4"/>
  <c r="E659" i="4"/>
  <c r="E650" i="4"/>
  <c r="F1824" i="4"/>
  <c r="E624" i="4"/>
  <c r="F615" i="4"/>
  <c r="E608" i="4"/>
  <c r="F1814" i="4"/>
  <c r="F601" i="4"/>
  <c r="E594" i="4"/>
  <c r="F590" i="4"/>
  <c r="F586" i="4"/>
  <c r="D575" i="4"/>
  <c r="D565" i="4"/>
  <c r="D562" i="4"/>
  <c r="E562" i="4"/>
  <c r="F562" i="4"/>
  <c r="D1733" i="4"/>
  <c r="E2052" i="4"/>
  <c r="F2052" i="4"/>
  <c r="D478" i="4"/>
  <c r="E478" i="4"/>
  <c r="F478" i="4"/>
  <c r="C2073" i="4"/>
  <c r="G2073" i="4" s="1"/>
  <c r="D2073" i="4"/>
  <c r="E2073" i="4"/>
  <c r="F2073" i="4"/>
  <c r="E1824" i="4"/>
  <c r="E615" i="4"/>
  <c r="D608" i="4"/>
  <c r="D1814" i="4"/>
  <c r="E601" i="4"/>
  <c r="D594" i="4"/>
  <c r="D590" i="4"/>
  <c r="E586" i="4"/>
  <c r="E2083" i="4"/>
  <c r="C535" i="4"/>
  <c r="G535" i="4" s="1"/>
  <c r="D535" i="4"/>
  <c r="E535" i="4"/>
  <c r="F535" i="4"/>
  <c r="E529" i="4"/>
  <c r="F529" i="4"/>
  <c r="C526" i="4"/>
  <c r="G526" i="4" s="1"/>
  <c r="D526" i="4"/>
  <c r="E526" i="4"/>
  <c r="E575" i="4"/>
  <c r="F575" i="4"/>
  <c r="D571" i="4"/>
  <c r="E571" i="4"/>
  <c r="F571" i="4"/>
  <c r="E565" i="4"/>
  <c r="F565" i="4"/>
  <c r="C561" i="4"/>
  <c r="G561" i="4" s="1"/>
  <c r="D561" i="4"/>
  <c r="E561" i="4"/>
  <c r="E1733" i="4"/>
  <c r="F1733" i="4"/>
  <c r="D1758" i="4"/>
  <c r="E1758" i="4"/>
  <c r="F1758" i="4"/>
  <c r="E482" i="4"/>
  <c r="F482" i="4"/>
  <c r="C477" i="4"/>
  <c r="G477" i="4" s="1"/>
  <c r="D477" i="4"/>
  <c r="E477" i="4"/>
  <c r="D467" i="4"/>
  <c r="E467" i="4"/>
  <c r="F467" i="4"/>
  <c r="C419" i="4"/>
  <c r="G419" i="4" s="1"/>
  <c r="D419" i="4"/>
  <c r="E419" i="4"/>
  <c r="F419" i="4"/>
  <c r="F1881" i="4"/>
  <c r="C488" i="4"/>
  <c r="G488" i="4" s="1"/>
  <c r="D488" i="4"/>
  <c r="E488" i="4"/>
  <c r="F488" i="4"/>
  <c r="E393" i="4"/>
  <c r="D559" i="4"/>
  <c r="D545" i="4"/>
  <c r="D1813" i="4"/>
  <c r="D523" i="4"/>
  <c r="D1862" i="4"/>
  <c r="D501" i="4"/>
  <c r="D1744" i="4"/>
  <c r="D475" i="4"/>
  <c r="E466" i="4"/>
  <c r="D463" i="4"/>
  <c r="E454" i="4"/>
  <c r="D452" i="4"/>
  <c r="E441" i="4"/>
  <c r="D438" i="4"/>
  <c r="E427" i="4"/>
  <c r="D424" i="4"/>
  <c r="E417" i="4"/>
  <c r="D414" i="4"/>
  <c r="F2159" i="4"/>
  <c r="E408" i="4"/>
  <c r="D406" i="4"/>
  <c r="F398" i="4"/>
  <c r="E395" i="4"/>
  <c r="D393" i="4"/>
  <c r="D466" i="4"/>
  <c r="D454" i="4"/>
  <c r="D441" i="4"/>
  <c r="F432" i="4"/>
  <c r="D427" i="4"/>
  <c r="F1821" i="4"/>
  <c r="D417" i="4"/>
  <c r="F410" i="4"/>
  <c r="E2159" i="4"/>
  <c r="D408" i="4"/>
  <c r="F400" i="4"/>
  <c r="E398" i="4"/>
  <c r="D2159" i="4"/>
  <c r="E400" i="4"/>
  <c r="D398" i="4"/>
  <c r="F392" i="4"/>
  <c r="F564" i="4"/>
  <c r="F553" i="4"/>
  <c r="F539" i="4"/>
  <c r="F1967" i="4"/>
  <c r="F1909" i="4"/>
  <c r="F1720" i="4"/>
  <c r="F494" i="4"/>
  <c r="F481" i="4"/>
  <c r="F468" i="4"/>
  <c r="F457" i="4"/>
  <c r="D453" i="4"/>
  <c r="F446" i="4"/>
  <c r="D440" i="4"/>
  <c r="F431" i="4"/>
  <c r="D426" i="4"/>
  <c r="F420" i="4"/>
  <c r="D416" i="4"/>
  <c r="F409" i="4"/>
  <c r="F399" i="4"/>
  <c r="E397" i="4"/>
  <c r="D394" i="4"/>
  <c r="F402" i="4"/>
  <c r="E399" i="4"/>
  <c r="F391" i="4"/>
  <c r="E569" i="4"/>
  <c r="E557" i="4"/>
  <c r="E544" i="4"/>
  <c r="E533" i="4"/>
  <c r="E1637" i="4"/>
  <c r="E512" i="4"/>
  <c r="E1669" i="4"/>
  <c r="E486" i="4"/>
  <c r="E473" i="4"/>
  <c r="E461" i="4"/>
  <c r="E450" i="4"/>
  <c r="E436" i="4"/>
  <c r="E1880" i="4"/>
  <c r="E413" i="4"/>
  <c r="E1793" i="4"/>
  <c r="E391" i="4"/>
  <c r="D569" i="4"/>
  <c r="D557" i="4"/>
  <c r="D544" i="4"/>
  <c r="D533" i="4"/>
  <c r="D1637" i="4"/>
  <c r="D512" i="4"/>
  <c r="D1669" i="4"/>
  <c r="D486" i="4"/>
  <c r="D473" i="4"/>
  <c r="D461" i="4"/>
  <c r="D450" i="4"/>
  <c r="D436" i="4"/>
  <c r="D1880" i="4"/>
  <c r="D413" i="4"/>
  <c r="D1793" i="4"/>
  <c r="D391" i="4"/>
  <c r="F430" i="4"/>
  <c r="F1794" i="4"/>
  <c r="F1711" i="4"/>
  <c r="F1849" i="4"/>
  <c r="D376" i="4"/>
  <c r="D366" i="4"/>
  <c r="D353" i="4"/>
  <c r="D342" i="4"/>
  <c r="D330" i="4"/>
  <c r="D1596" i="4"/>
  <c r="D312" i="4"/>
  <c r="D1791" i="4"/>
  <c r="D292" i="4"/>
  <c r="D1729" i="4"/>
  <c r="C279" i="4"/>
  <c r="G279" i="4" s="1"/>
  <c r="D268" i="4"/>
  <c r="D1846" i="4"/>
  <c r="D246" i="4"/>
  <c r="D240" i="4"/>
  <c r="D230" i="4"/>
  <c r="F2077" i="4"/>
  <c r="C376" i="4"/>
  <c r="G376" i="4" s="1"/>
  <c r="F372" i="4"/>
  <c r="C366" i="4"/>
  <c r="G366" i="4" s="1"/>
  <c r="F360" i="4"/>
  <c r="C353" i="4"/>
  <c r="G353" i="4" s="1"/>
  <c r="F1597" i="4"/>
  <c r="C342" i="4"/>
  <c r="G342" i="4" s="1"/>
  <c r="F2144" i="4"/>
  <c r="C330" i="4"/>
  <c r="G330" i="4" s="1"/>
  <c r="F327" i="4"/>
  <c r="G1596" i="4"/>
  <c r="F319" i="4"/>
  <c r="C312" i="4"/>
  <c r="G312" i="4" s="1"/>
  <c r="C1791" i="4"/>
  <c r="G1791" i="4" s="1"/>
  <c r="C292" i="4"/>
  <c r="G292" i="4" s="1"/>
  <c r="F2162" i="4"/>
  <c r="C1729" i="4"/>
  <c r="G1729" i="4" s="1"/>
  <c r="C268" i="4"/>
  <c r="G268" i="4" s="1"/>
  <c r="C1846" i="4"/>
  <c r="G1846" i="4" s="1"/>
  <c r="C246" i="4"/>
  <c r="G246" i="4" s="1"/>
  <c r="C240" i="4"/>
  <c r="G240" i="4" s="1"/>
  <c r="C230" i="4"/>
  <c r="G230" i="4" s="1"/>
  <c r="F386" i="4"/>
  <c r="D2077" i="4"/>
  <c r="F2149" i="4"/>
  <c r="E375" i="4"/>
  <c r="D372" i="4"/>
  <c r="F365" i="4"/>
  <c r="E363" i="4"/>
  <c r="D360" i="4"/>
  <c r="F1893" i="4"/>
  <c r="E350" i="4"/>
  <c r="D1597" i="4"/>
  <c r="F341" i="4"/>
  <c r="E338" i="4"/>
  <c r="D2144" i="4"/>
  <c r="F1681" i="4"/>
  <c r="E1743" i="4"/>
  <c r="D327" i="4"/>
  <c r="F322" i="4"/>
  <c r="E321" i="4"/>
  <c r="D319" i="4"/>
  <c r="F1954" i="4"/>
  <c r="E1710" i="4"/>
  <c r="D1974" i="4"/>
  <c r="F304" i="4"/>
  <c r="E301" i="4"/>
  <c r="D299" i="4"/>
  <c r="F291" i="4"/>
  <c r="D2162" i="4"/>
  <c r="F280" i="4"/>
  <c r="E1577" i="4"/>
  <c r="D276" i="4"/>
  <c r="F267" i="4"/>
  <c r="E264" i="4"/>
  <c r="D2069" i="4"/>
  <c r="F2006" i="4"/>
  <c r="E255" i="4"/>
  <c r="D252" i="4"/>
  <c r="F245" i="4"/>
  <c r="E1622" i="4"/>
  <c r="D243" i="4"/>
  <c r="F239" i="4"/>
  <c r="E2050" i="4"/>
  <c r="D2005" i="4"/>
  <c r="F1964" i="4"/>
  <c r="E228" i="4"/>
  <c r="D1766" i="4"/>
  <c r="F264" i="4"/>
  <c r="E2149" i="4"/>
  <c r="D375" i="4"/>
  <c r="D363" i="4"/>
  <c r="D350" i="4"/>
  <c r="D338" i="4"/>
  <c r="D1743" i="4"/>
  <c r="D321" i="4"/>
  <c r="E1954" i="4"/>
  <c r="D1710" i="4"/>
  <c r="E304" i="4"/>
  <c r="D301" i="4"/>
  <c r="D1577" i="4"/>
  <c r="D264" i="4"/>
  <c r="D255" i="4"/>
  <c r="D1622" i="4"/>
  <c r="E239" i="4"/>
  <c r="D2050" i="4"/>
  <c r="E1964" i="4"/>
  <c r="D228" i="4"/>
  <c r="C385" i="4"/>
  <c r="G385" i="4" s="1"/>
  <c r="F226" i="4"/>
  <c r="F384" i="4"/>
  <c r="E382" i="4"/>
  <c r="F362" i="4"/>
  <c r="F349" i="4"/>
  <c r="F337" i="4"/>
  <c r="F1767" i="4"/>
  <c r="F1623" i="4"/>
  <c r="F288" i="4"/>
  <c r="F278" i="4"/>
  <c r="F2076" i="4"/>
  <c r="E2124" i="4"/>
  <c r="F254" i="4"/>
  <c r="E1981" i="4"/>
  <c r="F244" i="4"/>
  <c r="E1994" i="4"/>
  <c r="F236" i="4"/>
  <c r="E1709" i="4"/>
  <c r="F1921" i="4"/>
  <c r="E226" i="4"/>
  <c r="F1848" i="4"/>
  <c r="E384" i="4"/>
  <c r="D382" i="4"/>
  <c r="F1732" i="4"/>
  <c r="E374" i="4"/>
  <c r="D1832" i="4"/>
  <c r="F2090" i="4"/>
  <c r="E362" i="4"/>
  <c r="D359" i="4"/>
  <c r="F352" i="4"/>
  <c r="E349" i="4"/>
  <c r="D1861" i="4"/>
  <c r="F340" i="4"/>
  <c r="E337" i="4"/>
  <c r="D336" i="4"/>
  <c r="F329" i="4"/>
  <c r="E1767" i="4"/>
  <c r="D1624" i="4"/>
  <c r="F2134" i="4"/>
  <c r="E1623" i="4"/>
  <c r="D318" i="4"/>
  <c r="F1811" i="4"/>
  <c r="E310" i="4"/>
  <c r="D1588" i="4"/>
  <c r="F303" i="4"/>
  <c r="E1730" i="4"/>
  <c r="D1542" i="4"/>
  <c r="F290" i="4"/>
  <c r="E288" i="4"/>
  <c r="D286" i="4"/>
  <c r="F2138" i="4"/>
  <c r="E278" i="4"/>
  <c r="D275" i="4"/>
  <c r="F266" i="4"/>
  <c r="E2076" i="4"/>
  <c r="D2124" i="4"/>
  <c r="F256" i="4"/>
  <c r="E254" i="4"/>
  <c r="D1981" i="4"/>
  <c r="F1907" i="4"/>
  <c r="E244" i="4"/>
  <c r="D1994" i="4"/>
  <c r="F238" i="4"/>
  <c r="E236" i="4"/>
  <c r="D1709" i="4"/>
  <c r="F1845" i="4"/>
  <c r="E1921" i="4"/>
  <c r="D226" i="4"/>
  <c r="F387" i="4"/>
  <c r="E1848" i="4"/>
  <c r="D384" i="4"/>
  <c r="F377" i="4"/>
  <c r="E1732" i="4"/>
  <c r="D374" i="4"/>
  <c r="F1784" i="4"/>
  <c r="E2090" i="4"/>
  <c r="D362" i="4"/>
  <c r="F354" i="4"/>
  <c r="E352" i="4"/>
  <c r="D349" i="4"/>
  <c r="F343" i="4"/>
  <c r="E340" i="4"/>
  <c r="D337" i="4"/>
  <c r="F1664" i="4"/>
  <c r="E329" i="4"/>
  <c r="D1767" i="4"/>
  <c r="F2041" i="4"/>
  <c r="E2134" i="4"/>
  <c r="D1623" i="4"/>
  <c r="F313" i="4"/>
  <c r="E1811" i="4"/>
  <c r="D310" i="4"/>
  <c r="E303" i="4"/>
  <c r="D1730" i="4"/>
  <c r="E290" i="4"/>
  <c r="D288" i="4"/>
  <c r="E2138" i="4"/>
  <c r="D278" i="4"/>
  <c r="E266" i="4"/>
  <c r="D2076" i="4"/>
  <c r="E256" i="4"/>
  <c r="D254" i="4"/>
  <c r="E1907" i="4"/>
  <c r="D244" i="4"/>
  <c r="E238" i="4"/>
  <c r="D236" i="4"/>
  <c r="F1621" i="4"/>
  <c r="E1845" i="4"/>
  <c r="D1921" i="4"/>
  <c r="E387" i="4"/>
  <c r="D1848" i="4"/>
  <c r="E377" i="4"/>
  <c r="D1732" i="4"/>
  <c r="D2090" i="4"/>
  <c r="D352" i="4"/>
  <c r="D340" i="4"/>
  <c r="E1664" i="4"/>
  <c r="D329" i="4"/>
  <c r="E2041" i="4"/>
  <c r="D2134" i="4"/>
  <c r="D1811" i="4"/>
  <c r="D303" i="4"/>
  <c r="D290" i="4"/>
  <c r="D377" i="4"/>
  <c r="F2094" i="4"/>
  <c r="F383" i="4"/>
  <c r="F373" i="4"/>
  <c r="F361" i="4"/>
  <c r="F300" i="4"/>
  <c r="F277" i="4"/>
  <c r="F263" i="4"/>
  <c r="F253" i="4"/>
  <c r="F2121" i="4"/>
  <c r="F235" i="4"/>
  <c r="F227" i="4"/>
  <c r="E2094" i="4"/>
  <c r="F385" i="4"/>
  <c r="E383" i="4"/>
  <c r="E373" i="4"/>
  <c r="F364" i="4"/>
  <c r="E361" i="4"/>
  <c r="F351" i="4"/>
  <c r="E1879" i="4"/>
  <c r="F339" i="4"/>
  <c r="E1782" i="4"/>
  <c r="F328" i="4"/>
  <c r="E1939" i="4"/>
  <c r="F2012" i="4"/>
  <c r="E320" i="4"/>
  <c r="F311" i="4"/>
  <c r="E309" i="4"/>
  <c r="F302" i="4"/>
  <c r="E300" i="4"/>
  <c r="F289" i="4"/>
  <c r="E287" i="4"/>
  <c r="F279" i="4"/>
  <c r="E277" i="4"/>
  <c r="F265" i="4"/>
  <c r="E263" i="4"/>
  <c r="F1938" i="4"/>
  <c r="E253" i="4"/>
  <c r="F1663" i="4"/>
  <c r="E2121" i="4"/>
  <c r="F237" i="4"/>
  <c r="E235" i="4"/>
  <c r="D2040" i="4"/>
  <c r="F229" i="4"/>
  <c r="E227" i="4"/>
  <c r="D2094" i="4"/>
  <c r="D387" i="4"/>
  <c r="F1906" i="4"/>
  <c r="E385" i="4"/>
  <c r="D383" i="4"/>
  <c r="F376" i="4"/>
  <c r="E1653" i="4"/>
  <c r="D373" i="4"/>
  <c r="F366" i="4"/>
  <c r="E364" i="4"/>
  <c r="D361" i="4"/>
  <c r="F353" i="4"/>
  <c r="E351" i="4"/>
  <c r="D1879" i="4"/>
  <c r="F342" i="4"/>
  <c r="E339" i="4"/>
  <c r="D1782" i="4"/>
  <c r="F330" i="4"/>
  <c r="E328" i="4"/>
  <c r="D1939" i="4"/>
  <c r="F1596" i="4"/>
  <c r="E2012" i="4"/>
  <c r="D320" i="4"/>
  <c r="F312" i="4"/>
  <c r="E311" i="4"/>
  <c r="D309" i="4"/>
  <c r="F1791" i="4"/>
  <c r="E302" i="4"/>
  <c r="D300" i="4"/>
  <c r="F292" i="4"/>
  <c r="E289" i="4"/>
  <c r="D287" i="4"/>
  <c r="F1729" i="4"/>
  <c r="E279" i="4"/>
  <c r="D277" i="4"/>
  <c r="F268" i="4"/>
  <c r="E265" i="4"/>
  <c r="D263" i="4"/>
  <c r="F1846" i="4"/>
  <c r="E1938" i="4"/>
  <c r="D253" i="4"/>
  <c r="F246" i="4"/>
  <c r="E1663" i="4"/>
  <c r="D2121" i="4"/>
  <c r="F240" i="4"/>
  <c r="E237" i="4"/>
  <c r="D235" i="4"/>
  <c r="F230" i="4"/>
  <c r="E229" i="4"/>
  <c r="D227" i="4"/>
  <c r="F2127" i="4"/>
  <c r="F201" i="4"/>
  <c r="F193" i="4"/>
  <c r="F168" i="4"/>
  <c r="F1953" i="4"/>
  <c r="F1805" i="4"/>
  <c r="F1803" i="4"/>
  <c r="C1563" i="4"/>
  <c r="G1563" i="4" s="1"/>
  <c r="F1702" i="4"/>
  <c r="E1765" i="4"/>
  <c r="C216" i="4"/>
  <c r="G216" i="4" s="1"/>
  <c r="F212" i="4"/>
  <c r="E2127" i="4"/>
  <c r="C1693" i="4"/>
  <c r="G1693" i="4" s="1"/>
  <c r="F1719" i="4"/>
  <c r="E201" i="4"/>
  <c r="C1645" i="4"/>
  <c r="G1645" i="4" s="1"/>
  <c r="F195" i="4"/>
  <c r="E193" i="4"/>
  <c r="C189" i="4"/>
  <c r="G189" i="4" s="1"/>
  <c r="F2062" i="4"/>
  <c r="E1805" i="4"/>
  <c r="C1860" i="4"/>
  <c r="G1860" i="4" s="1"/>
  <c r="F1705" i="4"/>
  <c r="E1803" i="4"/>
  <c r="C1973" i="4"/>
  <c r="G1973" i="4" s="1"/>
  <c r="F170" i="4"/>
  <c r="E168" i="4"/>
  <c r="C164" i="4"/>
  <c r="F160" i="4"/>
  <c r="E1953" i="4"/>
  <c r="E1702" i="4"/>
  <c r="D1765" i="4"/>
  <c r="E212" i="4"/>
  <c r="D2127" i="4"/>
  <c r="E1719" i="4"/>
  <c r="D201" i="4"/>
  <c r="E195" i="4"/>
  <c r="D193" i="4"/>
  <c r="E2062" i="4"/>
  <c r="D1805" i="4"/>
  <c r="E1705" i="4"/>
  <c r="D1803" i="4"/>
  <c r="E170" i="4"/>
  <c r="D168" i="4"/>
  <c r="E160" i="4"/>
  <c r="D1953" i="4"/>
  <c r="F1765" i="4"/>
  <c r="F224" i="4"/>
  <c r="F1687" i="4"/>
  <c r="D212" i="4"/>
  <c r="C2127" i="4"/>
  <c r="G2127" i="4" s="1"/>
  <c r="F208" i="4"/>
  <c r="D1719" i="4"/>
  <c r="C201" i="4"/>
  <c r="G201" i="4" s="1"/>
  <c r="F197" i="4"/>
  <c r="D195" i="4"/>
  <c r="F188" i="4"/>
  <c r="C1805" i="4"/>
  <c r="G1805" i="4" s="1"/>
  <c r="F1804" i="4"/>
  <c r="F1608" i="4"/>
  <c r="C168" i="4"/>
  <c r="G168" i="4" s="1"/>
  <c r="F2032" i="4"/>
  <c r="F1905" i="4"/>
  <c r="E219" i="4"/>
  <c r="F211" i="4"/>
  <c r="E210" i="4"/>
  <c r="F203" i="4"/>
  <c r="E200" i="4"/>
  <c r="F1843" i="4"/>
  <c r="E192" i="4"/>
  <c r="F182" i="4"/>
  <c r="E181" i="4"/>
  <c r="F177" i="4"/>
  <c r="E2079" i="4"/>
  <c r="F2049" i="4"/>
  <c r="E1643" i="4"/>
  <c r="F159" i="4"/>
  <c r="E157" i="4"/>
  <c r="E1905" i="4"/>
  <c r="D219" i="4"/>
  <c r="F1833" i="4"/>
  <c r="E1843" i="4"/>
  <c r="E159" i="4"/>
  <c r="D157" i="4"/>
  <c r="E211" i="4"/>
  <c r="E203" i="4"/>
  <c r="E1993" i="4"/>
  <c r="D211" i="4"/>
  <c r="E205" i="4"/>
  <c r="D203" i="4"/>
  <c r="F196" i="4"/>
  <c r="E1833" i="4"/>
  <c r="D1843" i="4"/>
  <c r="E184" i="4"/>
  <c r="D182" i="4"/>
  <c r="D177" i="4"/>
  <c r="F173" i="4"/>
  <c r="D2049" i="4"/>
  <c r="F1877" i="4"/>
  <c r="D159" i="4"/>
  <c r="C211" i="4"/>
  <c r="G211" i="4" s="1"/>
  <c r="E196" i="4"/>
  <c r="F156" i="4"/>
  <c r="F194" i="4"/>
  <c r="F1701" i="4"/>
  <c r="F2061" i="4"/>
  <c r="F169" i="4"/>
  <c r="F158" i="4"/>
  <c r="E156" i="4"/>
  <c r="F1754" i="4"/>
  <c r="F204" i="4"/>
  <c r="E202" i="4"/>
  <c r="F1629" i="4"/>
  <c r="E194" i="4"/>
  <c r="F183" i="4"/>
  <c r="E1701" i="4"/>
  <c r="F178" i="4"/>
  <c r="E2061" i="4"/>
  <c r="F171" i="4"/>
  <c r="E169" i="4"/>
  <c r="F161" i="4"/>
  <c r="E158" i="4"/>
  <c r="D156" i="4"/>
  <c r="F1980" i="4"/>
  <c r="E2114" i="4"/>
  <c r="F213" i="4"/>
  <c r="E1754" i="4"/>
  <c r="F222" i="4"/>
  <c r="E1980" i="4"/>
  <c r="D2114" i="4"/>
  <c r="F1587" i="4"/>
  <c r="E213" i="4"/>
  <c r="D1754" i="4"/>
  <c r="F1620" i="4"/>
  <c r="E204" i="4"/>
  <c r="D202" i="4"/>
  <c r="F1572" i="4"/>
  <c r="E1629" i="4"/>
  <c r="D194" i="4"/>
  <c r="F186" i="4"/>
  <c r="E183" i="4"/>
  <c r="D1701" i="4"/>
  <c r="F2075" i="4"/>
  <c r="E178" i="4"/>
  <c r="D2061" i="4"/>
  <c r="F172" i="4"/>
  <c r="E171" i="4"/>
  <c r="D169" i="4"/>
  <c r="F2060" i="4"/>
  <c r="E161" i="4"/>
  <c r="D158" i="4"/>
  <c r="F2114" i="4"/>
  <c r="F202" i="4"/>
  <c r="E155" i="4"/>
  <c r="D155" i="4"/>
  <c r="F1904" i="4"/>
  <c r="E1904" i="4"/>
  <c r="D1904" i="4"/>
  <c r="F154" i="4"/>
  <c r="E154" i="4"/>
  <c r="D154" i="4"/>
  <c r="D1890" i="4"/>
  <c r="E1890" i="4"/>
  <c r="D1831" i="4"/>
  <c r="C119" i="4"/>
  <c r="G119" i="4" s="1"/>
  <c r="F119" i="4"/>
  <c r="C112" i="4"/>
  <c r="G112" i="4" s="1"/>
  <c r="D112" i="4"/>
  <c r="E112" i="4"/>
  <c r="F112" i="4"/>
  <c r="C2023" i="4"/>
  <c r="G2023" i="4" s="1"/>
  <c r="D2023" i="4"/>
  <c r="E2023" i="4"/>
  <c r="F2023" i="4"/>
  <c r="D76" i="4"/>
  <c r="E76" i="4"/>
  <c r="F76" i="4"/>
  <c r="E2038" i="4"/>
  <c r="F2038" i="4"/>
  <c r="D1562" i="4"/>
  <c r="E1562" i="4"/>
  <c r="E1607" i="4"/>
  <c r="F1607" i="4"/>
  <c r="E142" i="4"/>
  <c r="D2093" i="4"/>
  <c r="E2093" i="4"/>
  <c r="F2093" i="4"/>
  <c r="E92" i="4"/>
  <c r="F92" i="4"/>
  <c r="E1628" i="4"/>
  <c r="F1628" i="4"/>
  <c r="C1716" i="4"/>
  <c r="G1716" i="4" s="1"/>
  <c r="D1716" i="4"/>
  <c r="E1716" i="4"/>
  <c r="F1716" i="4"/>
  <c r="D1683" i="4"/>
  <c r="E1683" i="4"/>
  <c r="F1683" i="4"/>
  <c r="F152" i="4"/>
  <c r="F1614" i="4"/>
  <c r="D142" i="4"/>
  <c r="D1606" i="4"/>
  <c r="C1831" i="4"/>
  <c r="G1831" i="4" s="1"/>
  <c r="C127" i="4"/>
  <c r="G127" i="4" s="1"/>
  <c r="D127" i="4"/>
  <c r="E127" i="4"/>
  <c r="F127" i="4"/>
  <c r="F1780" i="4"/>
  <c r="D1991" i="4"/>
  <c r="C97" i="4"/>
  <c r="G97" i="4" s="1"/>
  <c r="D97" i="4"/>
  <c r="F97" i="4"/>
  <c r="C2031" i="4"/>
  <c r="G2031" i="4" s="1"/>
  <c r="D2031" i="4"/>
  <c r="F2031" i="4"/>
  <c r="D2106" i="4"/>
  <c r="E2106" i="4"/>
  <c r="F2106" i="4"/>
  <c r="E1586" i="4"/>
  <c r="F1586" i="4"/>
  <c r="C133" i="4"/>
  <c r="G133" i="4" s="1"/>
  <c r="D133" i="4"/>
  <c r="E133" i="4"/>
  <c r="C1661" i="4"/>
  <c r="G1661" i="4" s="1"/>
  <c r="F1661" i="4"/>
  <c r="F1662" i="4"/>
  <c r="C115" i="4"/>
  <c r="G115" i="4" s="1"/>
  <c r="F115" i="4"/>
  <c r="E1780" i="4"/>
  <c r="C1685" i="4"/>
  <c r="G1685" i="4" s="1"/>
  <c r="E1685" i="4"/>
  <c r="F1685" i="4"/>
  <c r="D1990" i="4"/>
  <c r="C63" i="4"/>
  <c r="G63" i="4" s="1"/>
  <c r="E63" i="4"/>
  <c r="F63" i="4"/>
  <c r="D33" i="4"/>
  <c r="E33" i="4"/>
  <c r="F33" i="4"/>
  <c r="D1554" i="4"/>
  <c r="E1554" i="4"/>
  <c r="F1554" i="4"/>
  <c r="D1715" i="4"/>
  <c r="E1715" i="4"/>
  <c r="F1715" i="4"/>
  <c r="C2142" i="4"/>
  <c r="G2142" i="4" s="1"/>
  <c r="D2142" i="4"/>
  <c r="C65" i="4"/>
  <c r="G65" i="4" s="1"/>
  <c r="D65" i="4"/>
  <c r="E152" i="4"/>
  <c r="E2039" i="4"/>
  <c r="D1614" i="4"/>
  <c r="D152" i="4"/>
  <c r="D2039" i="4"/>
  <c r="C1614" i="4"/>
  <c r="G1614" i="4" s="1"/>
  <c r="F2017" i="4"/>
  <c r="F1935" i="4"/>
  <c r="E1662" i="4"/>
  <c r="C1780" i="4"/>
  <c r="G1780" i="4" s="1"/>
  <c r="D108" i="4"/>
  <c r="F1789" i="4"/>
  <c r="C90" i="4"/>
  <c r="G90" i="4" s="1"/>
  <c r="D90" i="4"/>
  <c r="D2074" i="4"/>
  <c r="E2074" i="4"/>
  <c r="C60" i="4"/>
  <c r="G60" i="4" s="1"/>
  <c r="D60" i="4"/>
  <c r="C2103" i="4"/>
  <c r="G2103" i="4" s="1"/>
  <c r="D2103" i="4"/>
  <c r="E2103" i="4"/>
  <c r="G1662" i="4"/>
  <c r="C108" i="4"/>
  <c r="G108" i="4" s="1"/>
  <c r="D100" i="4"/>
  <c r="E100" i="4"/>
  <c r="F100" i="4"/>
  <c r="E1990" i="4"/>
  <c r="F1990" i="4"/>
  <c r="C83" i="4"/>
  <c r="G83" i="4" s="1"/>
  <c r="D83" i="4"/>
  <c r="E83" i="4"/>
  <c r="F83" i="4"/>
  <c r="D67" i="4"/>
  <c r="E67" i="4"/>
  <c r="F67" i="4"/>
  <c r="E1584" i="4"/>
  <c r="F1584" i="4"/>
  <c r="G2110" i="4"/>
  <c r="D2110" i="4"/>
  <c r="E2110" i="4"/>
  <c r="F2110" i="4"/>
  <c r="E136" i="4"/>
  <c r="F136" i="4"/>
  <c r="C1651" i="4"/>
  <c r="G1651" i="4" s="1"/>
  <c r="E1651" i="4"/>
  <c r="D1651" i="4"/>
  <c r="E1605" i="4"/>
  <c r="C2098" i="4"/>
  <c r="G2098" i="4" s="1"/>
  <c r="G111" i="4"/>
  <c r="D111" i="4"/>
  <c r="F111" i="4"/>
  <c r="C1889" i="4"/>
  <c r="G1889" i="4" s="1"/>
  <c r="D1889" i="4"/>
  <c r="E1889" i="4"/>
  <c r="F1889" i="4"/>
  <c r="C86" i="4"/>
  <c r="G86" i="4" s="1"/>
  <c r="E86" i="4"/>
  <c r="F86" i="4"/>
  <c r="C56" i="4"/>
  <c r="G56" i="4" s="1"/>
  <c r="E56" i="4"/>
  <c r="F56" i="4"/>
  <c r="C1605" i="4"/>
  <c r="G1605" i="4" s="1"/>
  <c r="E124" i="4"/>
  <c r="F124" i="4"/>
  <c r="F1540" i="4"/>
  <c r="C82" i="4"/>
  <c r="G82" i="4" s="1"/>
  <c r="D82" i="4"/>
  <c r="D75" i="4"/>
  <c r="E75" i="4"/>
  <c r="C1924" i="4"/>
  <c r="G1924" i="4" s="1"/>
  <c r="D1924" i="4"/>
  <c r="D129" i="4"/>
  <c r="E129" i="4"/>
  <c r="F129" i="4"/>
  <c r="C1992" i="4"/>
  <c r="G1992" i="4" s="1"/>
  <c r="F1992" i="4"/>
  <c r="E123" i="4"/>
  <c r="D121" i="4"/>
  <c r="D113" i="4"/>
  <c r="E113" i="4"/>
  <c r="F113" i="4"/>
  <c r="C107" i="4"/>
  <c r="G107" i="4" s="1"/>
  <c r="F107" i="4"/>
  <c r="E1540" i="4"/>
  <c r="E78" i="4"/>
  <c r="F78" i="4"/>
  <c r="C1989" i="4"/>
  <c r="G1989" i="4" s="1"/>
  <c r="D1989" i="4"/>
  <c r="E1989" i="4"/>
  <c r="F1989" i="4"/>
  <c r="D62" i="4"/>
  <c r="E62" i="4"/>
  <c r="F62" i="4"/>
  <c r="C47" i="4"/>
  <c r="G47" i="4" s="1"/>
  <c r="D47" i="4"/>
  <c r="E47" i="4"/>
  <c r="F47" i="4"/>
  <c r="C2022" i="4"/>
  <c r="G2022" i="4" s="1"/>
  <c r="E2022" i="4"/>
  <c r="F2022" i="4"/>
  <c r="C59" i="4"/>
  <c r="G59" i="4" s="1"/>
  <c r="D59" i="4"/>
  <c r="F59" i="4"/>
  <c r="E151" i="4"/>
  <c r="D135" i="4"/>
  <c r="E135" i="4"/>
  <c r="F135" i="4"/>
  <c r="D151" i="4"/>
  <c r="F1891" i="4"/>
  <c r="F147" i="4"/>
  <c r="F134" i="4"/>
  <c r="C120" i="4"/>
  <c r="G120" i="4" s="1"/>
  <c r="D120" i="4"/>
  <c r="E120" i="4"/>
  <c r="F120" i="4"/>
  <c r="F2004" i="4"/>
  <c r="C81" i="4"/>
  <c r="G81" i="4" s="1"/>
  <c r="D81" i="4"/>
  <c r="F81" i="4"/>
  <c r="C54" i="4"/>
  <c r="G54" i="4" s="1"/>
  <c r="D54" i="4"/>
  <c r="F54" i="4"/>
  <c r="C1875" i="4"/>
  <c r="G1875" i="4" s="1"/>
  <c r="D1875" i="4"/>
  <c r="E1875" i="4"/>
  <c r="F1875" i="4"/>
  <c r="C1951" i="4"/>
  <c r="G1951" i="4" s="1"/>
  <c r="D1951" i="4"/>
  <c r="E1951" i="4"/>
  <c r="F1951" i="4"/>
  <c r="C101" i="4"/>
  <c r="G101" i="4" s="1"/>
  <c r="F101" i="4"/>
  <c r="D1540" i="4"/>
  <c r="C2037" i="4"/>
  <c r="G2037" i="4" s="1"/>
  <c r="E2037" i="4"/>
  <c r="F2037" i="4"/>
  <c r="C51" i="4"/>
  <c r="G51" i="4" s="1"/>
  <c r="E51" i="4"/>
  <c r="F51" i="4"/>
  <c r="C1819" i="4"/>
  <c r="D1819" i="4"/>
  <c r="E1819" i="4"/>
  <c r="C2096" i="4"/>
  <c r="G2096" i="4" s="1"/>
  <c r="D2096" i="4"/>
  <c r="E2096" i="4"/>
  <c r="F2096" i="4"/>
  <c r="C28" i="4"/>
  <c r="G28" i="4" s="1"/>
  <c r="D28" i="4"/>
  <c r="E28" i="4"/>
  <c r="F28" i="4"/>
  <c r="E108" i="4"/>
  <c r="F108" i="4"/>
  <c r="D1891" i="4"/>
  <c r="F143" i="4"/>
  <c r="F1686" i="4"/>
  <c r="E1543" i="4"/>
  <c r="E1619" i="4"/>
  <c r="F1619" i="4"/>
  <c r="D98" i="4"/>
  <c r="E98" i="4"/>
  <c r="C74" i="4"/>
  <c r="G74" i="4" s="1"/>
  <c r="D74" i="4"/>
  <c r="C46" i="4"/>
  <c r="G46" i="4" s="1"/>
  <c r="D46" i="4"/>
  <c r="E46" i="4"/>
  <c r="F46" i="4"/>
  <c r="C40" i="4"/>
  <c r="G40" i="4" s="1"/>
  <c r="D40" i="4"/>
  <c r="E40" i="4"/>
  <c r="F1605" i="4"/>
  <c r="D1789" i="4"/>
  <c r="E1789" i="4"/>
  <c r="C1604" i="4"/>
  <c r="G1604" i="4" s="1"/>
  <c r="D1604" i="4"/>
  <c r="F1604" i="4"/>
  <c r="E1891" i="4"/>
  <c r="D144" i="4"/>
  <c r="E144" i="4"/>
  <c r="F144" i="4"/>
  <c r="C123" i="4"/>
  <c r="G123" i="4" s="1"/>
  <c r="F123" i="4"/>
  <c r="D153" i="4"/>
  <c r="F153" i="4"/>
  <c r="E153" i="4"/>
  <c r="C1891" i="4"/>
  <c r="G1891" i="4" s="1"/>
  <c r="E143" i="4"/>
  <c r="D136" i="4"/>
  <c r="E1686" i="4"/>
  <c r="C1543" i="4"/>
  <c r="G1543" i="4" s="1"/>
  <c r="C1963" i="4"/>
  <c r="G1963" i="4" s="1"/>
  <c r="D1963" i="4"/>
  <c r="F1963" i="4"/>
  <c r="E101" i="4"/>
  <c r="C1668" i="4"/>
  <c r="G1668" i="4" s="1"/>
  <c r="D1668" i="4"/>
  <c r="E1668" i="4"/>
  <c r="F1668" i="4"/>
  <c r="D85" i="4"/>
  <c r="E85" i="4"/>
  <c r="F85" i="4"/>
  <c r="E1858" i="4"/>
  <c r="F1858" i="4"/>
  <c r="C66" i="4"/>
  <c r="G66" i="4" s="1"/>
  <c r="D66" i="4"/>
  <c r="E66" i="4"/>
  <c r="F66" i="4"/>
  <c r="D2002" i="4"/>
  <c r="E2002" i="4"/>
  <c r="F2002" i="4"/>
  <c r="D1751" i="4"/>
  <c r="E1751" i="4"/>
  <c r="F1751" i="4"/>
  <c r="F2059" i="4"/>
  <c r="C143" i="4"/>
  <c r="G143" i="4" s="1"/>
  <c r="C136" i="4"/>
  <c r="G136" i="4" s="1"/>
  <c r="F1972" i="4"/>
  <c r="D2038" i="4"/>
  <c r="F128" i="4"/>
  <c r="D1686" i="4"/>
  <c r="F1552" i="4"/>
  <c r="D1586" i="4"/>
  <c r="F1890" i="4"/>
  <c r="C1751" i="4"/>
  <c r="G1751" i="4" s="1"/>
  <c r="D101" i="4"/>
  <c r="F2142" i="4"/>
  <c r="F1562" i="4"/>
  <c r="C1788" i="4"/>
  <c r="G1788" i="4" s="1"/>
  <c r="D1788" i="4"/>
  <c r="F1788" i="4"/>
  <c r="D2022" i="4"/>
  <c r="F65" i="4"/>
  <c r="E2105" i="4"/>
  <c r="E2104" i="4"/>
  <c r="E1923" i="4"/>
  <c r="F2126" i="4"/>
  <c r="F35" i="4"/>
  <c r="D2105" i="4"/>
  <c r="F30" i="4"/>
  <c r="D2104" i="4"/>
  <c r="F2081" i="4"/>
  <c r="D1923" i="4"/>
  <c r="E2126" i="4"/>
  <c r="E35" i="4"/>
  <c r="E30" i="4"/>
  <c r="C2104" i="4"/>
  <c r="G2104" i="4" s="1"/>
  <c r="E2081" i="4"/>
  <c r="C1923" i="4"/>
  <c r="G1923" i="4" s="1"/>
  <c r="F39" i="4"/>
  <c r="F1610" i="4"/>
  <c r="F2137" i="4"/>
  <c r="F1887" i="4"/>
  <c r="E39" i="4"/>
  <c r="E1610" i="4"/>
  <c r="E2137" i="4"/>
  <c r="F1859" i="4"/>
  <c r="E1887" i="4"/>
  <c r="E1809" i="4"/>
  <c r="E61" i="4"/>
  <c r="E55" i="4"/>
  <c r="E48" i="4"/>
  <c r="F1738" i="4"/>
  <c r="E1950" i="4"/>
  <c r="D39" i="4"/>
  <c r="F34" i="4"/>
  <c r="E1699" i="4"/>
  <c r="D1610" i="4"/>
  <c r="F1691" i="4"/>
  <c r="E29" i="4"/>
  <c r="D2137" i="4"/>
  <c r="F26" i="4"/>
  <c r="E1859" i="4"/>
  <c r="D1887" i="4"/>
  <c r="F1698" i="4"/>
  <c r="E2109" i="4"/>
  <c r="E1612" i="4"/>
  <c r="E2163" i="4"/>
  <c r="E1718" i="4"/>
  <c r="E1635" i="4"/>
  <c r="E1962" i="4"/>
  <c r="E80" i="4"/>
  <c r="E73" i="4"/>
  <c r="E58" i="4"/>
  <c r="E1769" i="4"/>
  <c r="E45" i="4"/>
  <c r="E38" i="4"/>
  <c r="E2058" i="4"/>
  <c r="E1988" i="4"/>
  <c r="E1698" i="4"/>
  <c r="D2109" i="4"/>
  <c r="D1612" i="4"/>
  <c r="D2163" i="4"/>
  <c r="D1718" i="4"/>
  <c r="D1635" i="4"/>
  <c r="D1962" i="4"/>
  <c r="D80" i="4"/>
  <c r="D73" i="4"/>
  <c r="D58" i="4"/>
  <c r="D1769" i="4"/>
  <c r="D45" i="4"/>
  <c r="D38" i="4"/>
  <c r="D2058" i="4"/>
  <c r="D1988" i="4"/>
  <c r="D1698" i="4"/>
  <c r="F1660" i="4"/>
  <c r="F2048" i="4"/>
  <c r="F1595" i="4"/>
  <c r="F2113" i="4"/>
  <c r="F27" i="4"/>
  <c r="E1817" i="4"/>
  <c r="D1627" i="4"/>
  <c r="D1694" i="4"/>
  <c r="D1573" i="4"/>
  <c r="D1671" i="4"/>
  <c r="D1840" i="4"/>
  <c r="E2064" i="4"/>
  <c r="E2056" i="4"/>
  <c r="D1995" i="4"/>
  <c r="F2034" i="4"/>
  <c r="F2128" i="4"/>
  <c r="F2008" i="4"/>
  <c r="F1959" i="4"/>
  <c r="C1817" i="4"/>
  <c r="G1817" i="4" s="1"/>
  <c r="F19" i="4"/>
  <c r="E17" i="4"/>
  <c r="F1808" i="4"/>
  <c r="E15" i="4"/>
  <c r="F1737" i="4"/>
  <c r="E2116" i="4"/>
  <c r="F1970" i="4"/>
  <c r="E1609" i="4"/>
  <c r="F2140" i="4"/>
  <c r="E1828" i="4"/>
  <c r="F2130" i="4"/>
  <c r="C2036" i="4"/>
  <c r="G2036" i="4" s="1"/>
  <c r="F2119" i="4"/>
  <c r="E2034" i="4"/>
  <c r="E2128" i="4"/>
  <c r="D2008" i="4"/>
  <c r="C1959" i="4"/>
  <c r="G1959" i="4" s="1"/>
  <c r="E19" i="4"/>
  <c r="C17" i="4"/>
  <c r="G17" i="4" s="1"/>
  <c r="E1808" i="4"/>
  <c r="C15" i="4"/>
  <c r="G15" i="4" s="1"/>
  <c r="E1737" i="4"/>
  <c r="C2116" i="4"/>
  <c r="G2116" i="4" s="1"/>
  <c r="E1970" i="4"/>
  <c r="C1609" i="4"/>
  <c r="G1609" i="4" s="1"/>
  <c r="E2140" i="4"/>
  <c r="E2130" i="4"/>
  <c r="E1960" i="4"/>
  <c r="F1706" i="4"/>
  <c r="E2119" i="4"/>
  <c r="D2034" i="4"/>
  <c r="C2008" i="4"/>
  <c r="G2008" i="4" s="1"/>
  <c r="C19" i="4"/>
  <c r="G19" i="4" s="1"/>
  <c r="C1808" i="4"/>
  <c r="G1808" i="4" s="1"/>
  <c r="C1737" i="4"/>
  <c r="G1737" i="4" s="1"/>
  <c r="G1970" i="4"/>
  <c r="C2140" i="4"/>
  <c r="G2140" i="4" s="1"/>
  <c r="F2123" i="4"/>
  <c r="C2130" i="4"/>
  <c r="G2130" i="4" s="1"/>
  <c r="G1960" i="4"/>
  <c r="C1706" i="4"/>
  <c r="G1706" i="4" s="1"/>
  <c r="E1836" i="4"/>
  <c r="D2119" i="4"/>
  <c r="C1603" i="4"/>
  <c r="G1603" i="4" s="1"/>
  <c r="F25" i="4"/>
  <c r="E2092" i="4"/>
  <c r="C1641" i="4"/>
  <c r="G1641" i="4" s="1"/>
  <c r="F2146" i="4"/>
  <c r="G1884" i="4"/>
  <c r="C2028" i="4"/>
  <c r="G2028" i="4" s="1"/>
  <c r="F1948" i="4"/>
  <c r="C1912" i="4"/>
  <c r="C1987" i="4"/>
  <c r="G1987" i="4" s="1"/>
  <c r="F1986" i="4"/>
  <c r="C1947" i="4"/>
  <c r="G1947" i="4" s="1"/>
  <c r="C1555" i="4"/>
  <c r="G1555" i="4" s="1"/>
  <c r="F11" i="4"/>
  <c r="C2158" i="4"/>
  <c r="G2158" i="4" s="1"/>
  <c r="C2133" i="4"/>
  <c r="G2133" i="4" s="1"/>
  <c r="C2123" i="4"/>
  <c r="G2123" i="4" s="1"/>
  <c r="C8" i="4"/>
  <c r="G8" i="4" s="1"/>
  <c r="F1984" i="4"/>
  <c r="D1571" i="4"/>
  <c r="D1603" i="4"/>
  <c r="E1603" i="4"/>
  <c r="D25" i="4"/>
  <c r="E1707" i="4"/>
  <c r="F1968" i="4"/>
  <c r="F1676" i="4"/>
  <c r="F12" i="4"/>
  <c r="F1667" i="4"/>
  <c r="F1922" i="4"/>
  <c r="D2026" i="4"/>
  <c r="D1841" i="4"/>
  <c r="E1735" i="4"/>
  <c r="E1978" i="4"/>
  <c r="D1901" i="4"/>
  <c r="C2025" i="4"/>
  <c r="G2025" i="4" s="1"/>
  <c r="E2035" i="4"/>
  <c r="G1984" i="4"/>
  <c r="F2080" i="4"/>
  <c r="F1886" i="4"/>
  <c r="D1778" i="4"/>
  <c r="D1707" i="4"/>
  <c r="E1968" i="4"/>
  <c r="E1676" i="4"/>
  <c r="D2111" i="4"/>
  <c r="E12" i="4"/>
  <c r="D1807" i="4"/>
  <c r="E1667" i="4"/>
  <c r="D1576" i="4"/>
  <c r="E1922" i="4"/>
  <c r="D2044" i="4"/>
  <c r="F1997" i="4"/>
  <c r="D1978" i="4"/>
  <c r="F1866" i="4"/>
  <c r="E2080" i="4"/>
  <c r="E1886" i="4"/>
  <c r="D1968" i="4"/>
  <c r="D1676" i="4"/>
  <c r="D12" i="4"/>
  <c r="D1667" i="4"/>
  <c r="D1922" i="4"/>
  <c r="F1911" i="4"/>
  <c r="F4" i="4"/>
  <c r="E1866" i="4"/>
  <c r="F1565" i="4"/>
  <c r="G1857" i="4"/>
  <c r="D2080" i="4"/>
  <c r="D1886" i="4"/>
  <c r="F24" i="4"/>
  <c r="D1553" i="4"/>
  <c r="F2029" i="4"/>
  <c r="F2100" i="4"/>
  <c r="D1546" i="4"/>
  <c r="F2020" i="4"/>
  <c r="D1816" i="4"/>
  <c r="F2091" i="4"/>
  <c r="D2027" i="4"/>
  <c r="F2072" i="4"/>
  <c r="D1945" i="4"/>
  <c r="F1996" i="4"/>
  <c r="F1714" i="4"/>
  <c r="F1760" i="4"/>
  <c r="E4" i="4"/>
  <c r="E1565" i="4"/>
  <c r="E1799" i="4"/>
  <c r="E24" i="4"/>
  <c r="F2088" i="4"/>
  <c r="E2029" i="4"/>
  <c r="E2100" i="4"/>
  <c r="E2020" i="4"/>
  <c r="E2091" i="4"/>
  <c r="E2072" i="4"/>
  <c r="E1996" i="4"/>
  <c r="E1714" i="4"/>
  <c r="E1760" i="4"/>
  <c r="E1957" i="4"/>
  <c r="D4" i="4"/>
  <c r="D1565" i="4"/>
  <c r="D1799" i="4"/>
  <c r="F1865" i="4"/>
  <c r="F2033" i="4"/>
  <c r="D2029" i="4"/>
  <c r="D2100" i="4"/>
  <c r="F2066" i="4"/>
  <c r="D2020" i="4"/>
  <c r="F2057" i="4"/>
  <c r="D2091" i="4"/>
  <c r="F10" i="4"/>
  <c r="D2072" i="4"/>
  <c r="F1827" i="4"/>
  <c r="D2087" i="4"/>
  <c r="C1957" i="4"/>
  <c r="G1957" i="4" s="1"/>
  <c r="C1799" i="4"/>
  <c r="G1799" i="4" s="1"/>
  <c r="F1697" i="4"/>
  <c r="D2021" i="4"/>
  <c r="C1778" i="4"/>
  <c r="G1778" i="4" s="1"/>
  <c r="F1801" i="4"/>
  <c r="D1817" i="4"/>
  <c r="C1640" i="4"/>
  <c r="G1640" i="4" s="1"/>
  <c r="F18" i="4"/>
  <c r="D17" i="4"/>
  <c r="C1949" i="4"/>
  <c r="G1949" i="4" s="1"/>
  <c r="F16" i="4"/>
  <c r="D15" i="4"/>
  <c r="C2111" i="4"/>
  <c r="G2111" i="4" s="1"/>
  <c r="F2155" i="4"/>
  <c r="D2116" i="4"/>
  <c r="C1807" i="4"/>
  <c r="G1807" i="4" s="1"/>
  <c r="F1885" i="4"/>
  <c r="D1609" i="4"/>
  <c r="C1576" i="4"/>
  <c r="G1576" i="4" s="1"/>
  <c r="F9" i="4"/>
  <c r="D1828" i="4"/>
  <c r="C2044" i="4"/>
  <c r="G2044" i="4" s="1"/>
  <c r="F1617" i="4"/>
  <c r="D1960" i="4"/>
  <c r="C2087" i="4"/>
  <c r="G2087" i="4" s="1"/>
  <c r="F1776" i="4"/>
  <c r="D1735" i="4"/>
  <c r="C2055" i="4"/>
  <c r="G2055" i="4" s="1"/>
  <c r="F1594" i="4"/>
  <c r="D1957" i="4"/>
  <c r="C1901" i="4"/>
  <c r="G1901" i="4" s="1"/>
  <c r="F2151" i="4"/>
  <c r="D1900" i="4"/>
  <c r="F1571" i="4"/>
  <c r="E1697" i="4"/>
  <c r="E2155" i="4"/>
  <c r="E1885" i="4"/>
  <c r="E9" i="4"/>
  <c r="E1617" i="4"/>
  <c r="E1776" i="4"/>
  <c r="E1594" i="4"/>
  <c r="E2151" i="4"/>
  <c r="E18" i="4"/>
  <c r="E16" i="4"/>
  <c r="D1697" i="4"/>
  <c r="F1553" i="4"/>
  <c r="E1959" i="4"/>
  <c r="D1801" i="4"/>
  <c r="F2047" i="4"/>
  <c r="D16" i="4"/>
  <c r="F1546" i="4"/>
  <c r="D2155" i="4"/>
  <c r="F1816" i="4"/>
  <c r="D1885" i="4"/>
  <c r="F2027" i="4"/>
  <c r="D9" i="4"/>
  <c r="F1945" i="4"/>
  <c r="D1617" i="4"/>
  <c r="F1867" i="4"/>
  <c r="D1776" i="4"/>
  <c r="F1944" i="4"/>
  <c r="D1594" i="4"/>
  <c r="D2151" i="4"/>
  <c r="E1801" i="4"/>
  <c r="D18" i="4"/>
  <c r="F1931" i="4"/>
  <c r="E1553" i="4"/>
  <c r="E2047" i="4"/>
  <c r="F2028" i="4"/>
  <c r="E1931" i="4"/>
  <c r="C16" i="4"/>
  <c r="G16" i="4" s="1"/>
  <c r="F1987" i="4"/>
  <c r="E1546" i="4"/>
  <c r="F1555" i="4"/>
  <c r="E1816" i="4"/>
  <c r="C1885" i="4"/>
  <c r="G1885" i="4" s="1"/>
  <c r="F2133" i="4"/>
  <c r="E2027" i="4"/>
  <c r="F8" i="4"/>
  <c r="E1945" i="4"/>
  <c r="E1867" i="4"/>
  <c r="C1776" i="4"/>
  <c r="G1776" i="4" s="1"/>
  <c r="E1944" i="4"/>
  <c r="C1931" i="4"/>
  <c r="G1931" i="4" s="1"/>
  <c r="G1944" i="4"/>
  <c r="F1639" i="4"/>
  <c r="F1802" i="4"/>
  <c r="F2067" i="4"/>
  <c r="D1818" i="4"/>
  <c r="C1886" i="4"/>
  <c r="G1886" i="4" s="1"/>
  <c r="F23" i="4"/>
  <c r="E1802" i="4"/>
  <c r="D2092" i="4"/>
  <c r="F20" i="4"/>
  <c r="E1639" i="4"/>
  <c r="D2146" i="4"/>
  <c r="F2046" i="4"/>
  <c r="E2067" i="4"/>
  <c r="D1948" i="4"/>
  <c r="F14" i="4"/>
  <c r="E2066" i="4"/>
  <c r="D1986" i="4"/>
  <c r="F2065" i="4"/>
  <c r="E2057" i="4"/>
  <c r="D11" i="4"/>
  <c r="F1762" i="4"/>
  <c r="E10" i="4"/>
  <c r="D2019" i="4"/>
  <c r="F1800" i="4"/>
  <c r="E1827" i="4"/>
  <c r="D2122" i="4"/>
  <c r="F1761" i="4"/>
  <c r="E2071" i="4"/>
  <c r="D1649" i="4"/>
  <c r="F5" i="4"/>
  <c r="E1873" i="4"/>
  <c r="D2043" i="4"/>
  <c r="E1659" i="4"/>
  <c r="D1866" i="4"/>
  <c r="D2128" i="4"/>
  <c r="E23" i="4"/>
  <c r="D1802" i="4"/>
  <c r="E20" i="4"/>
  <c r="D1639" i="4"/>
  <c r="E2046" i="4"/>
  <c r="D2067" i="4"/>
  <c r="E14" i="4"/>
  <c r="D2066" i="4"/>
  <c r="E2065" i="4"/>
  <c r="D2057" i="4"/>
  <c r="E1762" i="4"/>
  <c r="D10" i="4"/>
  <c r="E1800" i="4"/>
  <c r="D1827" i="4"/>
  <c r="E1761" i="4"/>
  <c r="D2071" i="4"/>
  <c r="D14" i="4"/>
  <c r="D2065" i="4"/>
  <c r="D1762" i="4"/>
  <c r="D1800" i="4"/>
  <c r="F2011" i="4"/>
  <c r="F13" i="4"/>
  <c r="F1998" i="4"/>
  <c r="F1725" i="4"/>
  <c r="F1985" i="4"/>
  <c r="F2015" i="4"/>
  <c r="F1883" i="4"/>
  <c r="F2099" i="4"/>
  <c r="F1548" i="4"/>
  <c r="E2033" i="4"/>
  <c r="E13" i="4"/>
  <c r="E1998" i="4"/>
  <c r="E1725" i="4"/>
  <c r="E1985" i="4"/>
  <c r="E2015" i="4"/>
  <c r="F1696" i="4"/>
  <c r="E1883" i="4"/>
  <c r="F2036" i="4"/>
  <c r="E2099" i="4"/>
  <c r="F1857" i="4"/>
  <c r="E1548" i="4"/>
  <c r="D2033" i="4"/>
  <c r="F2089" i="4"/>
  <c r="E2089" i="4"/>
  <c r="E1874" i="4"/>
  <c r="D2089" i="4"/>
  <c r="F1778" i="4"/>
  <c r="D2001" i="4"/>
  <c r="F1640" i="4"/>
  <c r="E2000" i="4"/>
  <c r="D1874" i="4"/>
  <c r="F1949" i="4"/>
  <c r="E1902" i="4"/>
  <c r="D2011" i="4"/>
  <c r="F2111" i="4"/>
  <c r="E1856" i="4"/>
  <c r="D13" i="4"/>
  <c r="F1807" i="4"/>
  <c r="E1999" i="4"/>
  <c r="D1998" i="4"/>
  <c r="F1576" i="4"/>
  <c r="E1736" i="4"/>
  <c r="D1725" i="4"/>
  <c r="F2044" i="4"/>
  <c r="E1844" i="4"/>
  <c r="D1985" i="4"/>
  <c r="F2087" i="4"/>
  <c r="E1706" i="4"/>
  <c r="D2015" i="4"/>
  <c r="F2055" i="4"/>
  <c r="E1696" i="4"/>
  <c r="D1883" i="4"/>
  <c r="F1901" i="4"/>
  <c r="E2036" i="4"/>
  <c r="D2099" i="4"/>
  <c r="F1854" i="4"/>
  <c r="E1857" i="4"/>
  <c r="D1548" i="4"/>
  <c r="F2001" i="4"/>
  <c r="F1874" i="4"/>
  <c r="E2001" i="4"/>
  <c r="E2011" i="4"/>
  <c r="P1603" i="4"/>
  <c r="K1541" i="4"/>
  <c r="K1977" i="4"/>
  <c r="K1538" i="4"/>
  <c r="K1798" i="4"/>
  <c r="K1602" i="4"/>
  <c r="K1648" i="4"/>
  <c r="K1682" i="4"/>
  <c r="K1551" i="4"/>
  <c r="K1703" i="4"/>
  <c r="H1373" i="4" l="1"/>
  <c r="H743" i="4"/>
  <c r="H1295" i="4"/>
  <c r="H699" i="4"/>
  <c r="H1008" i="4"/>
  <c r="H1222" i="4"/>
  <c r="H471" i="4"/>
  <c r="H1104" i="4"/>
  <c r="H1294" i="4"/>
  <c r="H661" i="4"/>
  <c r="H1307" i="4"/>
  <c r="G1116" i="4"/>
  <c r="H1234" i="4"/>
  <c r="H796" i="4"/>
  <c r="H953" i="4"/>
  <c r="H652" i="4"/>
  <c r="H590" i="4"/>
  <c r="H1162" i="4"/>
  <c r="H1114" i="4"/>
  <c r="H113" i="4"/>
  <c r="H881" i="4"/>
  <c r="H923" i="4"/>
  <c r="H23" i="4"/>
  <c r="H364" i="4"/>
  <c r="H1115" i="4"/>
  <c r="H856" i="4"/>
  <c r="H826" i="4"/>
  <c r="H905" i="4"/>
  <c r="H316" i="4"/>
  <c r="H701" i="4"/>
  <c r="H866" i="4"/>
  <c r="H480" i="4"/>
  <c r="H165" i="4"/>
  <c r="H1102" i="4"/>
  <c r="H1058" i="4"/>
  <c r="H87" i="4"/>
  <c r="H1180" i="4"/>
  <c r="H1450" i="4"/>
  <c r="H803" i="4"/>
  <c r="H780" i="4"/>
  <c r="H1084" i="4"/>
  <c r="H1200" i="4"/>
  <c r="H1042" i="4"/>
  <c r="H1202" i="4"/>
  <c r="H1133" i="4"/>
  <c r="H830" i="4"/>
  <c r="H1274" i="4"/>
  <c r="H117" i="4"/>
  <c r="H302" i="4"/>
  <c r="H1145" i="4"/>
  <c r="H1403" i="4"/>
  <c r="H529" i="4"/>
  <c r="H1312" i="4"/>
  <c r="H266" i="4"/>
  <c r="H934" i="4"/>
  <c r="H1129" i="4"/>
  <c r="H345" i="4"/>
  <c r="H750" i="4"/>
  <c r="H1223" i="4"/>
  <c r="H460" i="4"/>
  <c r="H1464" i="4"/>
  <c r="H686" i="4"/>
  <c r="H220" i="4"/>
  <c r="H171" i="4"/>
  <c r="H970" i="4"/>
  <c r="H135" i="4"/>
  <c r="H146" i="4"/>
  <c r="G1132" i="4"/>
  <c r="H648" i="4"/>
  <c r="H114" i="4"/>
  <c r="H389" i="4"/>
  <c r="H1044" i="4"/>
  <c r="H5" i="4"/>
  <c r="H179" i="4"/>
  <c r="H367" i="4"/>
  <c r="H271" i="4"/>
  <c r="H711" i="4"/>
  <c r="H110" i="4"/>
  <c r="H397" i="4"/>
  <c r="H1103" i="4"/>
  <c r="H98" i="4"/>
  <c r="H1325" i="4"/>
  <c r="H256" i="4"/>
  <c r="H709" i="4"/>
  <c r="H400" i="4"/>
  <c r="H184" i="4"/>
  <c r="H1054" i="4"/>
  <c r="H128" i="4"/>
  <c r="H153" i="4"/>
  <c r="H831" i="4"/>
  <c r="H1310" i="4"/>
  <c r="H341" i="4"/>
  <c r="H1152" i="4"/>
  <c r="H1282" i="4"/>
  <c r="H134" i="4"/>
  <c r="H624" i="4"/>
  <c r="H91" i="4"/>
  <c r="H510" i="4"/>
  <c r="H1349" i="4"/>
  <c r="H102" i="4"/>
  <c r="H232" i="4"/>
  <c r="H779" i="4"/>
  <c r="H1067" i="4"/>
  <c r="H84" i="4"/>
  <c r="H212" i="4"/>
  <c r="H129" i="4"/>
  <c r="H613" i="4"/>
  <c r="H492" i="4"/>
  <c r="H126" i="4"/>
  <c r="H618" i="4"/>
  <c r="H998" i="4"/>
  <c r="H1245" i="4"/>
  <c r="H432" i="4"/>
  <c r="H62" i="4"/>
  <c r="H1530" i="4"/>
  <c r="H1001" i="4"/>
  <c r="H832" i="4"/>
  <c r="H1477" i="4"/>
  <c r="H1926" i="4"/>
  <c r="H449" i="4"/>
  <c r="H1513" i="4"/>
  <c r="H646" i="4"/>
  <c r="H1286" i="4"/>
  <c r="H1173" i="4"/>
  <c r="H1338" i="4"/>
  <c r="H764" i="4"/>
  <c r="H1039" i="4"/>
  <c r="H85" i="4"/>
  <c r="H676" i="4"/>
  <c r="H948" i="4"/>
  <c r="H1773" i="4"/>
  <c r="H1383" i="4"/>
  <c r="H1515" i="4"/>
  <c r="H1425" i="4"/>
  <c r="H1130" i="4"/>
  <c r="H771" i="4"/>
  <c r="H265" i="4"/>
  <c r="H1085" i="4"/>
  <c r="H311" i="4"/>
  <c r="H325" i="4"/>
  <c r="H213" i="4"/>
  <c r="H1532" i="4"/>
  <c r="H1738" i="4"/>
  <c r="H911" i="4"/>
  <c r="H1168" i="4"/>
  <c r="H1179" i="4"/>
  <c r="H1203" i="4"/>
  <c r="H1017" i="4"/>
  <c r="H718" i="4"/>
  <c r="H931" i="4"/>
  <c r="H742" i="4"/>
  <c r="H1340" i="4"/>
  <c r="H1099" i="4"/>
  <c r="H1327" i="4"/>
  <c r="H634" i="4"/>
  <c r="H1254" i="4"/>
  <c r="H921" i="4"/>
  <c r="H1319" i="4"/>
  <c r="H872" i="4"/>
  <c r="H1463" i="4"/>
  <c r="H289" i="4"/>
  <c r="H1503" i="4"/>
  <c r="H871" i="4"/>
  <c r="H1333" i="4"/>
  <c r="H1502" i="4"/>
  <c r="G1502" i="4"/>
  <c r="H1187" i="4"/>
  <c r="G1187" i="4"/>
  <c r="H858" i="4"/>
  <c r="G858" i="4"/>
  <c r="H1204" i="4"/>
  <c r="G1204" i="4"/>
  <c r="H2018" i="4"/>
  <c r="H551" i="4"/>
  <c r="H723" i="4"/>
  <c r="H147" i="4"/>
  <c r="G147" i="4"/>
  <c r="H1481" i="4"/>
  <c r="G1481" i="4"/>
  <c r="H967" i="4"/>
  <c r="G967" i="4"/>
  <c r="H581" i="4"/>
  <c r="G581" i="4"/>
  <c r="H1376" i="4"/>
  <c r="H586" i="4"/>
  <c r="H892" i="4"/>
  <c r="G892" i="4"/>
  <c r="H1692" i="4"/>
  <c r="G1692" i="4"/>
  <c r="H1969" i="4"/>
  <c r="G1969" i="4"/>
  <c r="H1401" i="4"/>
  <c r="G1401" i="4"/>
  <c r="H131" i="4"/>
  <c r="G131" i="4"/>
  <c r="H1473" i="4"/>
  <c r="G1473" i="4"/>
  <c r="H402" i="4"/>
  <c r="G402" i="4"/>
  <c r="H106" i="4"/>
  <c r="G106" i="4"/>
  <c r="H130" i="4"/>
  <c r="G130" i="4"/>
  <c r="H907" i="4"/>
  <c r="G907" i="4"/>
  <c r="H1136" i="4"/>
  <c r="G1136" i="4"/>
  <c r="H827" i="4"/>
  <c r="G827" i="4"/>
  <c r="H1077" i="4"/>
  <c r="H1150" i="4"/>
  <c r="H851" i="4"/>
  <c r="H42" i="4"/>
  <c r="H957" i="4"/>
  <c r="H178" i="4"/>
  <c r="H1613" i="4"/>
  <c r="H186" i="4"/>
  <c r="G186" i="4"/>
  <c r="H2112" i="4"/>
  <c r="G2112" i="4"/>
  <c r="H1564" i="4"/>
  <c r="G1564" i="4"/>
  <c r="H1361" i="4"/>
  <c r="G1361" i="4"/>
  <c r="H1216" i="4"/>
  <c r="G1216" i="4"/>
  <c r="H1587" i="4"/>
  <c r="G1587" i="4"/>
  <c r="H806" i="4"/>
  <c r="G806" i="4"/>
  <c r="H1053" i="4"/>
  <c r="H2021" i="4"/>
  <c r="H270" i="4"/>
  <c r="G270" i="4"/>
  <c r="H1914" i="4"/>
  <c r="G1914" i="4"/>
  <c r="H1034" i="4"/>
  <c r="G1034" i="4"/>
  <c r="H611" i="4"/>
  <c r="G611" i="4"/>
  <c r="H954" i="4"/>
  <c r="G954" i="4"/>
  <c r="H482" i="4"/>
  <c r="G482" i="4"/>
  <c r="H1462" i="4"/>
  <c r="G1462" i="4"/>
  <c r="H563" i="4"/>
  <c r="G563" i="4"/>
  <c r="H804" i="4"/>
  <c r="G804" i="4"/>
  <c r="H1367" i="4"/>
  <c r="G1367" i="4"/>
  <c r="H410" i="4"/>
  <c r="G410" i="4"/>
  <c r="H314" i="4"/>
  <c r="H347" i="4"/>
  <c r="H1870" i="4"/>
  <c r="H1027" i="4"/>
  <c r="G1027" i="4"/>
  <c r="H1772" i="4"/>
  <c r="G1772" i="4"/>
  <c r="H1004" i="4"/>
  <c r="G1004" i="4"/>
  <c r="H1345" i="4"/>
  <c r="G1345" i="4"/>
  <c r="H1038" i="4"/>
  <c r="H1137" i="4"/>
  <c r="H785" i="4"/>
  <c r="H757" i="4"/>
  <c r="H1028" i="4"/>
  <c r="G1028" i="4"/>
  <c r="H809" i="4"/>
  <c r="G809" i="4"/>
  <c r="H323" i="4"/>
  <c r="G323" i="4"/>
  <c r="H1119" i="4"/>
  <c r="H1387" i="4"/>
  <c r="G1387" i="4"/>
  <c r="H217" i="4"/>
  <c r="G217" i="4"/>
  <c r="H71" i="4"/>
  <c r="G71" i="4"/>
  <c r="H1666" i="4"/>
  <c r="G1666" i="4"/>
  <c r="H118" i="4"/>
  <c r="G118" i="4"/>
  <c r="H1364" i="4"/>
  <c r="G1364" i="4"/>
  <c r="H861" i="4"/>
  <c r="G861" i="4"/>
  <c r="H507" i="4"/>
  <c r="G507" i="4"/>
  <c r="H537" i="4"/>
  <c r="H479" i="4"/>
  <c r="H380" i="4"/>
  <c r="G380" i="4"/>
  <c r="H508" i="4"/>
  <c r="G508" i="4"/>
  <c r="H1488" i="4"/>
  <c r="G1488" i="4"/>
  <c r="H730" i="4"/>
  <c r="G730" i="4"/>
  <c r="H32" i="4"/>
  <c r="G32" i="4"/>
  <c r="H1328" i="4"/>
  <c r="G1328" i="4"/>
  <c r="H674" i="4"/>
  <c r="G674" i="4"/>
  <c r="H1160" i="4"/>
  <c r="H322" i="4"/>
  <c r="G322" i="4"/>
  <c r="H622" i="4"/>
  <c r="G622" i="4"/>
  <c r="H942" i="4"/>
  <c r="G942" i="4"/>
  <c r="H1146" i="4"/>
  <c r="G1146" i="4"/>
  <c r="H896" i="4"/>
  <c r="G896" i="4"/>
  <c r="H282" i="4"/>
  <c r="G282" i="4"/>
  <c r="H1112" i="4"/>
  <c r="H567" i="4"/>
  <c r="H160" i="4"/>
  <c r="H914" i="4"/>
  <c r="H1003" i="4"/>
  <c r="H430" i="4"/>
  <c r="H2135" i="4"/>
  <c r="H1121" i="4"/>
  <c r="H1644" i="4"/>
  <c r="H2045" i="4"/>
  <c r="H121" i="4"/>
  <c r="H1678" i="4"/>
  <c r="H44" i="4"/>
  <c r="H2154" i="4"/>
  <c r="H166" i="4"/>
  <c r="H1100" i="4"/>
  <c r="H1083" i="4"/>
  <c r="H357" i="4"/>
  <c r="H199" i="4"/>
  <c r="H1378" i="4"/>
  <c r="H1871" i="4"/>
  <c r="H1925" i="4"/>
  <c r="H1270" i="4"/>
  <c r="H731" i="4"/>
  <c r="H1190" i="4"/>
  <c r="H1337" i="4"/>
  <c r="H739" i="4"/>
  <c r="H631" i="4"/>
  <c r="H174" i="4"/>
  <c r="H1940" i="4"/>
  <c r="H1176" i="4"/>
  <c r="H1518" i="4"/>
  <c r="H991" i="4"/>
  <c r="H1265" i="4"/>
  <c r="H343" i="4"/>
  <c r="H703" i="4"/>
  <c r="H1829" i="4"/>
  <c r="H977" i="4"/>
  <c r="H1066" i="4"/>
  <c r="H396" i="4"/>
  <c r="H990" i="4"/>
  <c r="H379" i="4"/>
  <c r="H705" i="4"/>
  <c r="H1040" i="4"/>
  <c r="H1316" i="4"/>
  <c r="H576" i="4"/>
  <c r="H428" i="4"/>
  <c r="H1191" i="4"/>
  <c r="H334" i="4"/>
  <c r="H765" i="4"/>
  <c r="H670" i="4"/>
  <c r="H1285" i="4"/>
  <c r="H556" i="4"/>
  <c r="H1309" i="4"/>
  <c r="H1495" i="4"/>
  <c r="H467" i="4"/>
  <c r="H687" i="4"/>
  <c r="H532" i="4"/>
  <c r="H1943" i="4"/>
  <c r="H1105" i="4"/>
  <c r="H1389" i="4"/>
  <c r="H1296" i="4"/>
  <c r="H448" i="4"/>
  <c r="H518" i="4"/>
  <c r="H800" i="4"/>
  <c r="H717" i="4"/>
  <c r="H1182" i="4"/>
  <c r="H1291" i="4"/>
  <c r="H2006" i="4"/>
  <c r="H238" i="4"/>
  <c r="H1863" i="4"/>
  <c r="H2148" i="4"/>
  <c r="H530" i="4"/>
  <c r="H470" i="4"/>
  <c r="H527" i="4"/>
  <c r="H1071" i="4"/>
  <c r="H1545" i="4"/>
  <c r="H597" i="4"/>
  <c r="H1504" i="4"/>
  <c r="H1590" i="4"/>
  <c r="H1135" i="4"/>
  <c r="H1264" i="4"/>
  <c r="H811" i="4"/>
  <c r="H1847" i="4"/>
  <c r="H1839" i="4"/>
  <c r="H655" i="4"/>
  <c r="H798" i="4"/>
  <c r="H964" i="4"/>
  <c r="H1567" i="4"/>
  <c r="H1497" i="4"/>
  <c r="H1075" i="4"/>
  <c r="H225" i="4"/>
  <c r="H2150" i="4"/>
  <c r="H1556" i="4"/>
  <c r="H621" i="4"/>
  <c r="H744" i="4"/>
  <c r="H239" i="4"/>
  <c r="H877" i="4"/>
  <c r="H1098" i="4"/>
  <c r="H1090" i="4"/>
  <c r="H209" i="4"/>
  <c r="H1385" i="4"/>
  <c r="H145" i="4"/>
  <c r="H1209" i="4"/>
  <c r="H1355" i="4"/>
  <c r="H1015" i="4"/>
  <c r="H1290" i="4"/>
  <c r="H807" i="4"/>
  <c r="H859" i="4"/>
  <c r="H908" i="4"/>
  <c r="H884" i="4"/>
  <c r="H753" i="4"/>
  <c r="H214" i="4"/>
  <c r="H1149" i="4"/>
  <c r="H943" i="4"/>
  <c r="H483" i="4"/>
  <c r="H920" i="4"/>
  <c r="H555" i="4"/>
  <c r="H1434" i="4"/>
  <c r="H205" i="4"/>
  <c r="H962" i="4"/>
  <c r="H1250" i="4"/>
  <c r="H1026" i="4"/>
  <c r="H1214" i="4"/>
  <c r="H620" i="4"/>
  <c r="H1060" i="4"/>
  <c r="H1208" i="4"/>
  <c r="H31" i="4"/>
  <c r="H148" i="4"/>
  <c r="H48" i="4"/>
  <c r="H1181" i="4"/>
  <c r="H825" i="4"/>
  <c r="H933" i="4"/>
  <c r="H1097" i="4"/>
  <c r="H26" i="4"/>
  <c r="H1595" i="4"/>
  <c r="H496" i="4"/>
  <c r="H541" i="4"/>
  <c r="H215" i="4"/>
  <c r="H854" i="4"/>
  <c r="H2016" i="4"/>
  <c r="H770" i="4"/>
  <c r="H61" i="4"/>
  <c r="H1409" i="4"/>
  <c r="H1239" i="4"/>
  <c r="H484" i="4"/>
  <c r="H20" i="4"/>
  <c r="H1849" i="4"/>
  <c r="H972" i="4"/>
  <c r="H354" i="4"/>
  <c r="H1123" i="4"/>
  <c r="H752" i="4"/>
  <c r="H36" i="4"/>
  <c r="H259" i="4"/>
  <c r="H1069" i="4"/>
  <c r="H1018" i="4"/>
  <c r="H1056" i="4"/>
  <c r="H973" i="4"/>
  <c r="H862" i="4"/>
  <c r="H305" i="4"/>
  <c r="H1342" i="4"/>
  <c r="H403" i="4"/>
  <c r="H778" i="4"/>
  <c r="H1157" i="4"/>
  <c r="H122" i="4"/>
  <c r="H566" i="4"/>
  <c r="H421" i="4"/>
  <c r="H281" i="4"/>
  <c r="H1896" i="4"/>
  <c r="H1000" i="4"/>
  <c r="H1022" i="4"/>
  <c r="H1893" i="4"/>
  <c r="H542" i="4"/>
  <c r="H459" i="4"/>
  <c r="H1235" i="4"/>
  <c r="H1335" i="4"/>
  <c r="H692" i="4"/>
  <c r="H1471" i="4"/>
  <c r="H1010" i="4"/>
  <c r="H625" i="4"/>
  <c r="H1299" i="4"/>
  <c r="H295" i="4"/>
  <c r="H1830" i="4"/>
  <c r="H175" i="4"/>
  <c r="H1175" i="4"/>
  <c r="H1055" i="4"/>
  <c r="H1493" i="4"/>
  <c r="H716" i="4"/>
  <c r="H2088" i="4"/>
  <c r="H1934" i="4"/>
  <c r="H418" i="4"/>
  <c r="H580" i="4"/>
  <c r="H1989" i="4"/>
  <c r="H1889" i="4"/>
  <c r="H1825" i="4"/>
  <c r="H1435" i="4"/>
  <c r="H869" i="4"/>
  <c r="H194" i="4"/>
  <c r="H1315" i="4"/>
  <c r="H1438" i="4"/>
  <c r="H438" i="4"/>
  <c r="H1864" i="4"/>
  <c r="H1687" i="4"/>
  <c r="H1942" i="4"/>
  <c r="H707" i="4"/>
  <c r="H1877" i="4"/>
  <c r="H673" i="4"/>
  <c r="H940" i="4"/>
  <c r="H2085" i="4"/>
  <c r="H327" i="4"/>
  <c r="H2032" i="4"/>
  <c r="H183" i="4"/>
  <c r="H1840" i="4"/>
  <c r="H2072" i="4"/>
  <c r="H1694" i="4"/>
  <c r="H1548" i="4"/>
  <c r="H277" i="4"/>
  <c r="H966" i="4"/>
  <c r="H981" i="4"/>
  <c r="H255" i="4"/>
  <c r="H1835" i="4"/>
  <c r="H14" i="4"/>
  <c r="H304" i="4"/>
  <c r="H39" i="4"/>
  <c r="H406" i="4"/>
  <c r="H968" i="4"/>
  <c r="H1954" i="4"/>
  <c r="H608" i="4"/>
  <c r="H251" i="4"/>
  <c r="H1698" i="4"/>
  <c r="H1542" i="4"/>
  <c r="H1953" i="4"/>
  <c r="H204" i="4"/>
  <c r="H1394" i="4"/>
  <c r="H1011" i="4"/>
  <c r="H2060" i="4"/>
  <c r="H1424" i="4"/>
  <c r="H1479" i="4"/>
  <c r="H1472" i="4"/>
  <c r="H1393" i="4"/>
  <c r="H864" i="4"/>
  <c r="H332" i="4"/>
  <c r="H52" i="4"/>
  <c r="H1457" i="4"/>
  <c r="H342" i="4"/>
  <c r="H439" i="4"/>
  <c r="H759" i="4"/>
  <c r="H928" i="4"/>
  <c r="H935" i="4"/>
  <c r="H609" i="4"/>
  <c r="H988" i="4"/>
  <c r="H1110" i="4"/>
  <c r="H1118" i="4"/>
  <c r="H1275" i="4"/>
  <c r="H1447" i="4"/>
  <c r="H1185" i="4"/>
  <c r="H1381" i="4"/>
  <c r="H1313" i="4"/>
  <c r="H1522" i="4"/>
  <c r="H1070" i="4"/>
  <c r="H1433" i="4"/>
  <c r="H451" i="4"/>
  <c r="H1252" i="4"/>
  <c r="H1626" i="4"/>
  <c r="H926" i="4"/>
  <c r="H1195" i="4"/>
  <c r="H1271" i="4"/>
  <c r="H614" i="4"/>
  <c r="H740" i="4"/>
  <c r="H1776" i="4"/>
  <c r="H1857" i="4"/>
  <c r="H2123" i="4"/>
  <c r="H1603" i="4"/>
  <c r="H2036" i="4"/>
  <c r="H120" i="4"/>
  <c r="H2103" i="4"/>
  <c r="H127" i="4"/>
  <c r="H168" i="4"/>
  <c r="H1693" i="4"/>
  <c r="H230" i="4"/>
  <c r="H572" i="4"/>
  <c r="H1895" i="4"/>
  <c r="H1823" i="4"/>
  <c r="H706" i="4"/>
  <c r="H713" i="4"/>
  <c r="H797" i="4"/>
  <c r="H669" i="4"/>
  <c r="H636" i="4"/>
  <c r="H762" i="4"/>
  <c r="H887" i="4"/>
  <c r="H946" i="4"/>
  <c r="H950" i="4"/>
  <c r="H657" i="4"/>
  <c r="H992" i="4"/>
  <c r="H1976" i="4"/>
  <c r="H1196" i="4"/>
  <c r="H1213" i="4"/>
  <c r="H1212" i="4"/>
  <c r="H1526" i="4"/>
  <c r="H1492" i="4"/>
  <c r="H1037" i="4"/>
  <c r="H1406" i="4"/>
  <c r="H1292" i="4"/>
  <c r="H262" i="4"/>
  <c r="H1334" i="4"/>
  <c r="H1418" i="4"/>
  <c r="H1278" i="4"/>
  <c r="H453" i="4"/>
  <c r="H487" i="4"/>
  <c r="H414" i="4"/>
  <c r="H1570" i="4"/>
  <c r="H1742" i="4"/>
  <c r="H64" i="4"/>
  <c r="H1909" i="4"/>
  <c r="H585" i="4"/>
  <c r="H726" i="4"/>
  <c r="H2081" i="4"/>
  <c r="H980" i="4"/>
  <c r="H728" i="4"/>
  <c r="H318" i="4"/>
  <c r="H982" i="4"/>
  <c r="H1677" i="4"/>
  <c r="H144" i="4"/>
  <c r="H1760" i="4"/>
  <c r="H499" i="4"/>
  <c r="H767" i="4"/>
  <c r="H839" i="4"/>
  <c r="H1610" i="4"/>
  <c r="H1880" i="4"/>
  <c r="H554" i="4"/>
  <c r="H2026" i="4"/>
  <c r="H2003" i="4"/>
  <c r="H1767" i="4"/>
  <c r="H1747" i="4"/>
  <c r="H67" i="4"/>
  <c r="H1935" i="4"/>
  <c r="H1639" i="4"/>
  <c r="H1516" i="4"/>
  <c r="H1619" i="4"/>
  <c r="H2146" i="4"/>
  <c r="H836" i="4"/>
  <c r="H1932" i="4"/>
  <c r="H1897" i="4"/>
  <c r="H732" i="4"/>
  <c r="H382" i="4"/>
  <c r="H181" i="4"/>
  <c r="H388" i="4"/>
  <c r="H1904" i="4"/>
  <c r="H932" i="4"/>
  <c r="H1712" i="4"/>
  <c r="H1664" i="4"/>
  <c r="H395" i="4"/>
  <c r="H1304" i="4"/>
  <c r="H1900" i="4"/>
  <c r="H846" i="4"/>
  <c r="H1975" i="4"/>
  <c r="H955" i="4"/>
  <c r="H722" i="4"/>
  <c r="H662" i="4"/>
  <c r="H353" i="4"/>
  <c r="H503" i="4"/>
  <c r="H524" i="4"/>
  <c r="H848" i="4"/>
  <c r="H665" i="4"/>
  <c r="H763" i="4"/>
  <c r="H1072" i="4"/>
  <c r="H1251" i="4"/>
  <c r="H1198" i="4"/>
  <c r="H1134" i="4"/>
  <c r="H1388" i="4"/>
  <c r="H1898" i="4"/>
  <c r="H1280" i="4"/>
  <c r="H952" i="4"/>
  <c r="H1559" i="4"/>
  <c r="H1326" i="4"/>
  <c r="H1164" i="4"/>
  <c r="H909" i="4"/>
  <c r="H1359" i="4"/>
  <c r="H517" i="4"/>
  <c r="H1321" i="4"/>
  <c r="H697" i="4"/>
  <c r="H1663" i="4"/>
  <c r="H1754" i="4"/>
  <c r="H1377" i="4"/>
  <c r="H372" i="4"/>
  <c r="H678" i="4"/>
  <c r="H286" i="4"/>
  <c r="H173" i="4"/>
  <c r="H1358" i="4"/>
  <c r="H596" i="4"/>
  <c r="H1582" i="4"/>
  <c r="H1762" i="4"/>
  <c r="H2163" i="4"/>
  <c r="H1981" i="4"/>
  <c r="H350" i="4"/>
  <c r="H1671" i="4"/>
  <c r="H360" i="4"/>
  <c r="H12" i="4"/>
  <c r="H142" i="4"/>
  <c r="H860" i="4"/>
  <c r="H582" i="4"/>
  <c r="H1800" i="4"/>
  <c r="H445" i="4"/>
  <c r="H511" i="4"/>
  <c r="H975" i="4"/>
  <c r="H2162" i="4"/>
  <c r="H1978" i="4"/>
  <c r="H2014" i="4"/>
  <c r="H876" i="4"/>
  <c r="H987" i="4"/>
  <c r="H226" i="4"/>
  <c r="H2024" i="4"/>
  <c r="H309" i="4"/>
  <c r="H381" i="4"/>
  <c r="H1961" i="4"/>
  <c r="H58" i="4"/>
  <c r="H2002" i="4"/>
  <c r="H155" i="4"/>
  <c r="H310" i="4"/>
  <c r="H1841" i="4"/>
  <c r="H426" i="4"/>
  <c r="H273" i="4"/>
  <c r="H1756" i="4"/>
  <c r="H187" i="4"/>
  <c r="H1816" i="4"/>
  <c r="H1922" i="4"/>
  <c r="H2109" i="4"/>
  <c r="H1818" i="4"/>
  <c r="H766" i="4"/>
  <c r="H1618" i="4"/>
  <c r="H899" i="4"/>
  <c r="H242" i="4"/>
  <c r="H1888" i="4"/>
  <c r="H509" i="4"/>
  <c r="H210" i="4"/>
  <c r="H1226" i="4"/>
  <c r="H1186" i="4"/>
  <c r="H2056" i="4"/>
  <c r="H1360" i="4"/>
  <c r="H247" i="4"/>
  <c r="H823" i="4"/>
  <c r="H22" i="4"/>
  <c r="H829" i="4"/>
  <c r="H729" i="4"/>
  <c r="H951" i="4"/>
  <c r="H1534" i="4"/>
  <c r="H17" i="4"/>
  <c r="H465" i="4"/>
  <c r="H240" i="4"/>
  <c r="H588" i="4"/>
  <c r="H738" i="4"/>
  <c r="H1807" i="4"/>
  <c r="H1957" i="4"/>
  <c r="H2158" i="4"/>
  <c r="H1963" i="4"/>
  <c r="H47" i="4"/>
  <c r="H111" i="4"/>
  <c r="H60" i="4"/>
  <c r="H63" i="4"/>
  <c r="H246" i="4"/>
  <c r="H526" i="4"/>
  <c r="H407" i="4"/>
  <c r="H592" i="4"/>
  <c r="H2156" i="4"/>
  <c r="H654" i="4"/>
  <c r="H605" i="4"/>
  <c r="H727" i="4"/>
  <c r="H685" i="4"/>
  <c r="H1673" i="4"/>
  <c r="H1745" i="4"/>
  <c r="H878" i="4"/>
  <c r="H960" i="4"/>
  <c r="H1242" i="4"/>
  <c r="H1236" i="4"/>
  <c r="H1397" i="4"/>
  <c r="H1205" i="4"/>
  <c r="H1323" i="4"/>
  <c r="H1535" i="4"/>
  <c r="H1091" i="4"/>
  <c r="H1159" i="4"/>
  <c r="H1298" i="4"/>
  <c r="H1356" i="4"/>
  <c r="H1314" i="4"/>
  <c r="H474" i="4"/>
  <c r="H1505" i="4"/>
  <c r="H422" i="4"/>
  <c r="H2105" i="4"/>
  <c r="H1439" i="4"/>
  <c r="H1362" i="4"/>
  <c r="H1363" i="4"/>
  <c r="H243" i="4"/>
  <c r="H218" i="4"/>
  <c r="H1510" i="4"/>
  <c r="H679" i="4"/>
  <c r="H223" i="4"/>
  <c r="H70" i="4"/>
  <c r="H339" i="4"/>
  <c r="H776" i="4"/>
  <c r="H985" i="4"/>
  <c r="H192" i="4"/>
  <c r="H2030" i="4"/>
  <c r="H577" i="4"/>
  <c r="H1593" i="4"/>
  <c r="H331" i="4"/>
  <c r="H368" i="4"/>
  <c r="H1872" i="4"/>
  <c r="H746" i="4"/>
  <c r="H193" i="4"/>
  <c r="H965" i="4"/>
  <c r="H1014" i="4"/>
  <c r="H1832" i="4"/>
  <c r="H2057" i="4"/>
  <c r="H721" i="4"/>
  <c r="H834" i="4"/>
  <c r="H162" i="4"/>
  <c r="H1843" i="4"/>
  <c r="H2041" i="4"/>
  <c r="H391" i="4"/>
  <c r="H632" i="4"/>
  <c r="H835" i="4"/>
  <c r="H802" i="4"/>
  <c r="H640" i="4"/>
  <c r="H891" i="4"/>
  <c r="H227" i="4"/>
  <c r="H2138" i="4"/>
  <c r="H2071" i="4"/>
  <c r="H139" i="4"/>
  <c r="H1921" i="4"/>
  <c r="H202" i="4"/>
  <c r="H2020" i="4"/>
  <c r="H615" i="4"/>
  <c r="H626" i="4"/>
  <c r="H319" i="4"/>
  <c r="H1952" i="4"/>
  <c r="H1612" i="4"/>
  <c r="H2034" i="4"/>
  <c r="H236" i="4"/>
  <c r="H1218" i="4"/>
  <c r="H1417" i="4"/>
  <c r="H1241" i="4"/>
  <c r="H260" i="4"/>
  <c r="H1659" i="4"/>
  <c r="H671" i="4"/>
  <c r="H1500" i="4"/>
  <c r="H1708" i="4"/>
  <c r="H573" i="4"/>
  <c r="H1350" i="4"/>
  <c r="H8" i="4"/>
  <c r="H1799" i="4"/>
  <c r="H1951" i="4"/>
  <c r="H1805" i="4"/>
  <c r="H664" i="4"/>
  <c r="H1227" i="4"/>
  <c r="H1353" i="4"/>
  <c r="H1036" i="4"/>
  <c r="H1920" i="4"/>
  <c r="H1120" i="4"/>
  <c r="H1391" i="4"/>
  <c r="H1074" i="4"/>
  <c r="H1366" i="4"/>
  <c r="H1372" i="4"/>
  <c r="H1398" i="4"/>
  <c r="H1219" i="4"/>
  <c r="H702" i="4"/>
  <c r="H539" i="4"/>
  <c r="H433" i="4"/>
  <c r="H352" i="4"/>
  <c r="H2114" i="4"/>
  <c r="H1330" i="4"/>
  <c r="H1261" i="4"/>
  <c r="H1240" i="4"/>
  <c r="H500" i="4"/>
  <c r="H1579" i="4"/>
  <c r="H200" i="4"/>
  <c r="H642" i="4"/>
  <c r="H234" i="4"/>
  <c r="H525" i="4"/>
  <c r="H2079" i="4"/>
  <c r="H1033" i="4"/>
  <c r="H454" i="4"/>
  <c r="H922" i="4"/>
  <c r="H1939" i="4"/>
  <c r="H486" i="4"/>
  <c r="H55" i="4"/>
  <c r="H531" i="4"/>
  <c r="H1697" i="4"/>
  <c r="H761" i="4"/>
  <c r="H919" i="4"/>
  <c r="H1024" i="4"/>
  <c r="H1743" i="4"/>
  <c r="H30" i="4"/>
  <c r="H1573" i="4"/>
  <c r="H667" i="4"/>
  <c r="H1986" i="4"/>
  <c r="H712" i="4"/>
  <c r="H38" i="4"/>
  <c r="H72" i="4"/>
  <c r="H1948" i="4"/>
  <c r="H1634" i="4"/>
  <c r="H584" i="4"/>
  <c r="H756" i="4"/>
  <c r="H340" i="4"/>
  <c r="H1876" i="4"/>
  <c r="H812" i="4"/>
  <c r="H188" i="4"/>
  <c r="H434" i="4"/>
  <c r="H734" i="4"/>
  <c r="H1509" i="4"/>
  <c r="H346" i="4"/>
  <c r="H786" i="4"/>
  <c r="H1584" i="4"/>
  <c r="H1113" i="4"/>
  <c r="H1237" i="4"/>
  <c r="H1329" i="4"/>
  <c r="H1966" i="4"/>
  <c r="H852" i="4"/>
  <c r="H519" i="4"/>
  <c r="H2157" i="4"/>
  <c r="H997" i="4"/>
  <c r="H681" i="4"/>
  <c r="H1842" i="4"/>
  <c r="H385" i="4"/>
  <c r="H133" i="4"/>
  <c r="H2096" i="4"/>
  <c r="H1609" i="4"/>
  <c r="H1543" i="4"/>
  <c r="H366" i="4"/>
  <c r="H1498" i="4"/>
  <c r="H398" i="4"/>
  <c r="H1390" i="4"/>
  <c r="H1459" i="4"/>
  <c r="H1812" i="4"/>
  <c r="H693" i="4"/>
  <c r="H553" i="4"/>
  <c r="H682" i="4"/>
  <c r="H261" i="4"/>
  <c r="H362" i="4"/>
  <c r="H501" i="4"/>
  <c r="H629" i="4"/>
  <c r="H1520" i="4"/>
  <c r="H429" i="4"/>
  <c r="H356" i="4"/>
  <c r="H1650" i="4"/>
  <c r="H103" i="4"/>
  <c r="H2035" i="4"/>
  <c r="H299" i="4"/>
  <c r="H307" i="4"/>
  <c r="H2075" i="4"/>
  <c r="H224" i="4"/>
  <c r="H993" i="4"/>
  <c r="H956" i="4"/>
  <c r="H760" i="4"/>
  <c r="H301" i="4"/>
  <c r="H386" i="4"/>
  <c r="H1814" i="4"/>
  <c r="H971" i="4"/>
  <c r="H1937" i="4"/>
  <c r="H177" i="4"/>
  <c r="H1007" i="4"/>
  <c r="H2094" i="4"/>
  <c r="H1789" i="4"/>
  <c r="H297" i="4"/>
  <c r="H1688" i="4"/>
  <c r="H1005" i="4"/>
  <c r="H1968" i="4"/>
  <c r="H704" i="4"/>
  <c r="H288" i="4"/>
  <c r="H837" i="4"/>
  <c r="H562" i="4"/>
  <c r="H290" i="4"/>
  <c r="H751" i="4"/>
  <c r="H69" i="4"/>
  <c r="H666" i="4"/>
  <c r="H660" i="4"/>
  <c r="H2076" i="4"/>
  <c r="H1259" i="4"/>
  <c r="H1207" i="4"/>
  <c r="H1408" i="4"/>
  <c r="H7" i="4"/>
  <c r="H868" i="4"/>
  <c r="H116" i="4"/>
  <c r="H1016" i="4"/>
  <c r="H1737" i="4"/>
  <c r="H107" i="4"/>
  <c r="H1831" i="4"/>
  <c r="H1706" i="4"/>
  <c r="H2098" i="4"/>
  <c r="H216" i="4"/>
  <c r="H1723" i="4"/>
  <c r="H1638" i="4"/>
  <c r="H1555" i="4"/>
  <c r="H591" i="4"/>
  <c r="H617" i="4"/>
  <c r="H700" i="4"/>
  <c r="H1184" i="4"/>
  <c r="H1465" i="4"/>
  <c r="H1382" i="4"/>
  <c r="H1521" i="4"/>
  <c r="H2116" i="4"/>
  <c r="H1729" i="4"/>
  <c r="H2073" i="4"/>
  <c r="H602" i="4"/>
  <c r="H504" i="4"/>
  <c r="H643" i="4"/>
  <c r="H578" i="4"/>
  <c r="H493" i="4"/>
  <c r="H959" i="4"/>
  <c r="H863" i="4"/>
  <c r="H1256" i="4"/>
  <c r="H1243" i="4"/>
  <c r="H1096" i="4"/>
  <c r="H1244" i="4"/>
  <c r="H1600" i="4"/>
  <c r="H1228" i="4"/>
  <c r="H1368" i="4"/>
  <c r="H1142" i="4"/>
  <c r="H1413" i="4"/>
  <c r="H1217" i="4"/>
  <c r="H1052" i="4"/>
  <c r="H1273" i="4"/>
  <c r="H436" i="4"/>
  <c r="H1093" i="4"/>
  <c r="H1317" i="4"/>
  <c r="H1430" i="4"/>
  <c r="H468" i="4"/>
  <c r="H1247" i="4"/>
  <c r="H1339" i="4"/>
  <c r="H545" i="4"/>
  <c r="H409" i="4"/>
  <c r="H900" i="4"/>
  <c r="H1199" i="4"/>
  <c r="H1300" i="4"/>
  <c r="H1030" i="4"/>
  <c r="H1301" i="4"/>
  <c r="H437" i="4"/>
  <c r="H865" i="4"/>
  <c r="H1422" i="4"/>
  <c r="H1474" i="4"/>
  <c r="H1592" i="4"/>
  <c r="H755" i="4"/>
  <c r="H540" i="4"/>
  <c r="H656" i="4"/>
  <c r="H1919" i="4"/>
  <c r="H2010" i="4"/>
  <c r="H1844" i="4"/>
  <c r="H2027" i="4"/>
  <c r="H2063" i="4"/>
  <c r="H321" i="4"/>
  <c r="H1779" i="4"/>
  <c r="H96" i="4"/>
  <c r="H1998" i="4"/>
  <c r="H2151" i="4"/>
  <c r="H176" i="4"/>
  <c r="H104" i="4"/>
  <c r="H516" i="4"/>
  <c r="H13" i="4"/>
  <c r="H2147" i="4"/>
  <c r="H1635" i="4"/>
  <c r="H1035" i="4"/>
  <c r="H528" i="4"/>
  <c r="H2086" i="4"/>
  <c r="H2100" i="4"/>
  <c r="H1617" i="4"/>
  <c r="H320" i="4"/>
  <c r="H649" i="4"/>
  <c r="H333" i="4"/>
  <c r="H1654" i="4"/>
  <c r="H2004" i="4"/>
  <c r="H2089" i="4"/>
  <c r="H1771" i="4"/>
  <c r="H1591" i="4"/>
  <c r="H2117" i="4"/>
  <c r="H413" i="4"/>
  <c r="H659" i="4"/>
  <c r="H1903" i="4"/>
  <c r="H2155" i="4"/>
  <c r="H1701" i="4"/>
  <c r="H1524" i="4"/>
  <c r="H370" i="4"/>
  <c r="H191" i="4"/>
  <c r="H1233" i="4"/>
  <c r="H1267" i="4"/>
  <c r="H1268" i="4"/>
  <c r="H1446" i="4"/>
  <c r="H2161" i="4"/>
  <c r="H2107" i="4"/>
  <c r="H979" i="4"/>
  <c r="H50" i="4"/>
  <c r="H690" i="4"/>
  <c r="H1023" i="4"/>
  <c r="H1727" i="4"/>
  <c r="H1780" i="4"/>
  <c r="H1751" i="4"/>
  <c r="H1901" i="4"/>
  <c r="H1846" i="4"/>
  <c r="H548" i="4"/>
  <c r="H983" i="4"/>
  <c r="H415" i="4"/>
  <c r="H792" i="4"/>
  <c r="H1111" i="4"/>
  <c r="H1674" i="4"/>
  <c r="H984" i="4"/>
  <c r="H1308" i="4"/>
  <c r="H478" i="4"/>
  <c r="H1947" i="4"/>
  <c r="H66" i="4"/>
  <c r="H112" i="4"/>
  <c r="H83" i="4"/>
  <c r="H963" i="4"/>
  <c r="H888" i="4"/>
  <c r="H801" i="4"/>
  <c r="H842" i="4"/>
  <c r="H815" i="4"/>
  <c r="H719" i="4"/>
  <c r="H1126" i="4"/>
  <c r="H1050" i="4"/>
  <c r="H1086" i="4"/>
  <c r="H1064" i="4"/>
  <c r="H1122" i="4"/>
  <c r="H1065" i="4"/>
  <c r="H1051" i="4"/>
  <c r="H1411" i="4"/>
  <c r="H1139" i="4"/>
  <c r="H1269" i="4"/>
  <c r="H875" i="4"/>
  <c r="H1013" i="4"/>
  <c r="H1276" i="4"/>
  <c r="H1351" i="4"/>
  <c r="H1289" i="4"/>
  <c r="H1445" i="4"/>
  <c r="H392" i="4"/>
  <c r="H1194" i="4"/>
  <c r="H1412" i="4"/>
  <c r="H647" i="4"/>
  <c r="H768" i="4"/>
  <c r="H235" i="4"/>
  <c r="H287" i="4"/>
  <c r="H1369" i="4"/>
  <c r="H1437" i="4"/>
  <c r="H840" i="4"/>
  <c r="H1861" i="4"/>
  <c r="H1785" i="4"/>
  <c r="H570" i="4"/>
  <c r="H1790" i="4"/>
  <c r="H2134" i="4"/>
  <c r="H158" i="4"/>
  <c r="H1709" i="4"/>
  <c r="H587" i="4"/>
  <c r="H808" i="4"/>
  <c r="H857" i="4"/>
  <c r="H2054" i="4"/>
  <c r="H1869" i="4"/>
  <c r="H1606" i="4"/>
  <c r="H88" i="4"/>
  <c r="H758" i="4"/>
  <c r="H159" i="4"/>
  <c r="H408" i="4"/>
  <c r="H1527" i="4"/>
  <c r="H612" i="4"/>
  <c r="H1848" i="4"/>
  <c r="H1702" i="4"/>
  <c r="H11" i="4"/>
  <c r="H708" i="4"/>
  <c r="H1878" i="4"/>
  <c r="H1581" i="4"/>
  <c r="H298" i="4"/>
  <c r="H2052" i="4"/>
  <c r="H253" i="4"/>
  <c r="H185" i="4"/>
  <c r="H1855" i="4"/>
  <c r="H249" i="4"/>
  <c r="H378" i="4"/>
  <c r="H172" i="4"/>
  <c r="H1484" i="4"/>
  <c r="H2019" i="4"/>
  <c r="H897" i="4"/>
  <c r="H2049" i="4"/>
  <c r="H513" i="4"/>
  <c r="H650" i="4"/>
  <c r="H73" i="4"/>
  <c r="H326" i="4"/>
  <c r="H1537" i="4"/>
  <c r="H365" i="4"/>
  <c r="H672" i="4"/>
  <c r="H229" i="4"/>
  <c r="H1834" i="4"/>
  <c r="H469" i="4"/>
  <c r="H384" i="4"/>
  <c r="H1087" i="4"/>
  <c r="H1392" i="4"/>
  <c r="H1371" i="4"/>
  <c r="H21" i="4"/>
  <c r="H1684" i="4"/>
  <c r="H1809" i="4"/>
  <c r="H138" i="4"/>
  <c r="H150" i="4"/>
  <c r="H1660" i="4"/>
  <c r="H1927" i="4"/>
  <c r="H1486" i="4"/>
  <c r="H41" i="4"/>
  <c r="H136" i="4"/>
  <c r="H560" i="4"/>
  <c r="H989" i="4"/>
  <c r="H74" i="4"/>
  <c r="H2133" i="4"/>
  <c r="H2023" i="4"/>
  <c r="H1604" i="4"/>
  <c r="H488" i="4"/>
  <c r="H627" i="4"/>
  <c r="H1882" i="4"/>
  <c r="H268" i="4"/>
  <c r="H915" i="4"/>
  <c r="H849" i="4"/>
  <c r="H789" i="4"/>
  <c r="H1088" i="4"/>
  <c r="H1257" i="4"/>
  <c r="H1796" i="4"/>
  <c r="H1475" i="4"/>
  <c r="H1405" i="4"/>
  <c r="H1174" i="4"/>
  <c r="H1128" i="4"/>
  <c r="H2165" i="4"/>
  <c r="H1402" i="4"/>
  <c r="H1605" i="4"/>
  <c r="H1885" i="4"/>
  <c r="H2055" i="4"/>
  <c r="H90" i="4"/>
  <c r="H1685" i="4"/>
  <c r="H1563" i="4"/>
  <c r="H1704" i="4"/>
  <c r="H442" i="4"/>
  <c r="H1987" i="4"/>
  <c r="H2140" i="4"/>
  <c r="H15" i="4"/>
  <c r="H1891" i="4"/>
  <c r="H51" i="4"/>
  <c r="H1651" i="4"/>
  <c r="H2031" i="4"/>
  <c r="H119" i="4"/>
  <c r="H211" i="4"/>
  <c r="H201" i="4"/>
  <c r="H1860" i="4"/>
  <c r="H292" i="4"/>
  <c r="H502" i="4"/>
  <c r="H425" i="4"/>
  <c r="H589" i="4"/>
  <c r="H675" i="4"/>
  <c r="H653" i="4"/>
  <c r="H817" i="4"/>
  <c r="H599" i="4"/>
  <c r="H818" i="4"/>
  <c r="H929" i="4"/>
  <c r="H774" i="4"/>
  <c r="H870" i="4"/>
  <c r="H1324" i="4"/>
  <c r="H1384" i="4"/>
  <c r="H1154" i="4"/>
  <c r="H1272" i="4"/>
  <c r="H1421" i="4"/>
  <c r="H1748" i="4"/>
  <c r="H1049" i="4"/>
  <c r="H1124" i="4"/>
  <c r="H1348" i="4"/>
  <c r="H1281" i="4"/>
  <c r="H1386" i="4"/>
  <c r="H1407" i="4"/>
  <c r="H431" i="4"/>
  <c r="H1453" i="4"/>
  <c r="H1332" i="4"/>
  <c r="H1647" i="4"/>
  <c r="H1967" i="4"/>
  <c r="H1322" i="4"/>
  <c r="H1862" i="4"/>
  <c r="H1766" i="4"/>
  <c r="H455" i="4"/>
  <c r="H1655" i="4"/>
  <c r="H336" i="4"/>
  <c r="H485" i="4"/>
  <c r="H1588" i="4"/>
  <c r="H1549" i="4"/>
  <c r="H1012" i="4"/>
  <c r="H264" i="4"/>
  <c r="H1933" i="4"/>
  <c r="H1908" i="4"/>
  <c r="H544" i="4"/>
  <c r="H1732" i="4"/>
  <c r="H45" i="4"/>
  <c r="H1803" i="4"/>
  <c r="H1670" i="4"/>
  <c r="H1974" i="4"/>
  <c r="H579" i="4"/>
  <c r="H1782" i="4"/>
  <c r="H2128" i="4"/>
  <c r="H18" i="4"/>
  <c r="H49" i="4"/>
  <c r="H284" i="4"/>
  <c r="H77" i="4"/>
  <c r="H132" i="4"/>
  <c r="H182" i="4"/>
  <c r="H1744" i="4"/>
  <c r="H538" i="4"/>
  <c r="H658" i="4"/>
  <c r="H1652" i="4"/>
  <c r="H373" i="4"/>
  <c r="H1965" i="4"/>
  <c r="H78" i="4"/>
  <c r="H1972" i="4"/>
  <c r="H458" i="4"/>
  <c r="H190" i="4"/>
  <c r="H2122" i="4"/>
  <c r="H2001" i="4"/>
  <c r="H219" i="4"/>
  <c r="H505" i="4"/>
  <c r="H1775" i="4"/>
  <c r="H1248" i="4"/>
  <c r="H1092" i="4"/>
  <c r="H1958" i="4"/>
  <c r="H1783" i="4"/>
  <c r="H1580" i="4"/>
  <c r="H879" i="4"/>
  <c r="H476" i="4"/>
  <c r="H2143" i="4"/>
  <c r="H312" i="4"/>
  <c r="H1916" i="4"/>
  <c r="H1576" i="4"/>
  <c r="H82" i="4"/>
  <c r="H1960" i="4"/>
  <c r="H65" i="4"/>
  <c r="H1973" i="4"/>
  <c r="H668" i="4"/>
  <c r="H736" i="4"/>
  <c r="H994" i="4"/>
  <c r="H769" i="4"/>
  <c r="H855" i="4"/>
  <c r="H1482" i="4"/>
  <c r="H1231" i="4"/>
  <c r="H1106" i="4"/>
  <c r="H1167" i="4"/>
  <c r="H1238" i="4"/>
  <c r="H1750" i="4"/>
  <c r="H2111" i="4"/>
  <c r="H2130" i="4"/>
  <c r="H1875" i="4"/>
  <c r="H376" i="4"/>
  <c r="H2142" i="4"/>
  <c r="H644" i="4"/>
  <c r="H820" i="4"/>
  <c r="H1886" i="4"/>
  <c r="H1949" i="4"/>
  <c r="H1970" i="4"/>
  <c r="H54" i="4"/>
  <c r="H1992" i="4"/>
  <c r="H56" i="4"/>
  <c r="H1791" i="4"/>
  <c r="H419" i="4"/>
  <c r="H561" i="4"/>
  <c r="H535" i="4"/>
  <c r="H444" i="4"/>
  <c r="H1589" i="4"/>
  <c r="H593" i="4"/>
  <c r="H683" i="4"/>
  <c r="H847" i="4"/>
  <c r="H1851" i="4"/>
  <c r="H828" i="4"/>
  <c r="H1125" i="4"/>
  <c r="H1341" i="4"/>
  <c r="H1429" i="4"/>
  <c r="H1514" i="4"/>
  <c r="H1496" i="4"/>
  <c r="H1512" i="4"/>
  <c r="H1047" i="4"/>
  <c r="H1080" i="4"/>
  <c r="H2139" i="4"/>
  <c r="H941" i="4"/>
  <c r="H1161" i="4"/>
  <c r="H1320" i="4"/>
  <c r="H1452" i="4"/>
  <c r="H1458" i="4"/>
  <c r="H420" i="4"/>
  <c r="H882" i="4"/>
  <c r="H300" i="4"/>
  <c r="H203" i="4"/>
  <c r="H1454" i="4"/>
  <c r="H231" i="4"/>
  <c r="H369" i="4"/>
  <c r="H1577" i="4"/>
  <c r="H623" i="4"/>
  <c r="H169" i="4"/>
  <c r="H595" i="4"/>
  <c r="H475" i="4"/>
  <c r="H543" i="4"/>
  <c r="H180" i="4"/>
  <c r="H1739" i="4"/>
  <c r="H2091" i="4"/>
  <c r="H24" i="4"/>
  <c r="H109" i="4"/>
  <c r="H2066" i="4"/>
  <c r="H1442" i="4"/>
  <c r="H912" i="4"/>
  <c r="H1915" i="4"/>
  <c r="H1569" i="4"/>
  <c r="H2121" i="4"/>
  <c r="H1802" i="4"/>
  <c r="H1533" i="4"/>
  <c r="H2083" i="4"/>
  <c r="H1859" i="4"/>
  <c r="H387" i="4"/>
  <c r="H958" i="4"/>
  <c r="H2015" i="4"/>
  <c r="H324" i="4"/>
  <c r="H1804" i="4"/>
  <c r="H1726" i="4"/>
  <c r="H1649" i="4"/>
  <c r="H2141" i="4"/>
  <c r="H1020" i="4"/>
  <c r="H1506" i="4"/>
  <c r="H633" i="4"/>
  <c r="H1793" i="4"/>
  <c r="H1710" i="4"/>
  <c r="H152" i="4"/>
  <c r="H1566" i="4"/>
  <c r="H463" i="4"/>
  <c r="H1006" i="4"/>
  <c r="H2124" i="4"/>
  <c r="H374" i="4"/>
  <c r="H1578" i="4"/>
  <c r="H401" i="4"/>
  <c r="H550" i="4"/>
  <c r="H1597" i="4"/>
  <c r="H886" i="4"/>
  <c r="H1380" i="4"/>
  <c r="H1620" i="4"/>
  <c r="H163" i="4"/>
  <c r="H1856" i="4"/>
  <c r="H1653" i="4"/>
  <c r="H574" i="4"/>
  <c r="H1305" i="4"/>
  <c r="H568" i="4"/>
  <c r="H986" i="4"/>
  <c r="H233" i="4"/>
  <c r="H874" i="4"/>
  <c r="H294" i="4"/>
  <c r="H936" i="4"/>
  <c r="H1400" i="4"/>
  <c r="H1414" i="4"/>
  <c r="H1246" i="4"/>
  <c r="H1451" i="4"/>
  <c r="H788" i="4"/>
  <c r="H1232" i="4"/>
  <c r="H1419" i="4"/>
  <c r="H427" i="4"/>
  <c r="H491" i="4"/>
  <c r="H1511" i="4"/>
  <c r="H1623" i="4"/>
  <c r="H1991" i="4"/>
  <c r="H1658" i="4"/>
  <c r="H2137" i="4"/>
  <c r="H1448" i="4"/>
  <c r="H733" i="4"/>
  <c r="H1489" i="4"/>
  <c r="H490" i="4"/>
  <c r="H814" i="4"/>
  <c r="H2062" i="4"/>
  <c r="H1755" i="4"/>
  <c r="H1749" i="4"/>
  <c r="H1553" i="4"/>
  <c r="H1544" i="4"/>
  <c r="H2118" i="4"/>
  <c r="H1665" i="4"/>
  <c r="H777" i="4"/>
  <c r="H2029" i="4"/>
  <c r="H2067" i="4"/>
  <c r="H564" i="4"/>
  <c r="H688" i="4"/>
  <c r="H2007" i="4"/>
  <c r="H2099" i="4"/>
  <c r="H784" i="4"/>
  <c r="H1643" i="4"/>
  <c r="H885" i="4"/>
  <c r="H361" i="4"/>
  <c r="H2011" i="4"/>
  <c r="H1565" i="4"/>
  <c r="H10" i="4"/>
  <c r="H141" i="4"/>
  <c r="H456" i="4"/>
  <c r="H207" i="4"/>
  <c r="H1646" i="4"/>
  <c r="H1956" i="4"/>
  <c r="H995" i="4"/>
  <c r="H33" i="4"/>
  <c r="H35" i="4"/>
  <c r="H34" i="4"/>
  <c r="H996" i="4"/>
  <c r="H315" i="4"/>
  <c r="H29" i="4"/>
  <c r="H2092" i="4"/>
  <c r="H274" i="4"/>
  <c r="H1769" i="4"/>
  <c r="H1519" i="4"/>
  <c r="H893" i="4"/>
  <c r="H1266" i="4"/>
  <c r="H1107" i="4"/>
  <c r="H1311" i="4"/>
  <c r="H799" i="4"/>
  <c r="H1728" i="4"/>
  <c r="H1881" i="4"/>
  <c r="H2108" i="4"/>
  <c r="H411" i="4"/>
  <c r="H1740" i="4"/>
  <c r="H883" i="4"/>
  <c r="H603" i="4"/>
  <c r="H1480" i="4"/>
  <c r="H2028" i="4"/>
  <c r="H1808" i="4"/>
  <c r="H143" i="4"/>
  <c r="H2037" i="4"/>
  <c r="H97" i="4"/>
  <c r="H2127" i="4"/>
  <c r="H189" i="4"/>
  <c r="H1792" i="4"/>
  <c r="H514" i="4"/>
  <c r="H604" i="4"/>
  <c r="H628" i="4"/>
  <c r="H844" i="4"/>
  <c r="H1955" i="4"/>
  <c r="H783" i="4"/>
  <c r="H606" i="4"/>
  <c r="H969" i="4"/>
  <c r="H1746" i="4"/>
  <c r="H945" i="4"/>
  <c r="H843" i="4"/>
  <c r="H939" i="4"/>
  <c r="H816" i="4"/>
  <c r="H1163" i="4"/>
  <c r="H1172" i="4"/>
  <c r="H1127" i="4"/>
  <c r="H1436" i="4"/>
  <c r="H1467" i="4"/>
  <c r="H1507" i="4"/>
  <c r="H1508" i="4"/>
  <c r="H1151" i="4"/>
  <c r="H1063" i="4"/>
  <c r="H1428" i="4"/>
  <c r="H1713" i="4"/>
  <c r="H1046" i="4"/>
  <c r="H1061" i="4"/>
  <c r="H1166" i="4"/>
  <c r="H2095" i="4"/>
  <c r="H1258" i="4"/>
  <c r="H1346" i="4"/>
  <c r="H1517" i="4"/>
  <c r="H1220" i="4"/>
  <c r="H1370" i="4"/>
  <c r="H1813" i="4"/>
  <c r="H1262" i="4"/>
  <c r="H1210" i="4"/>
  <c r="H601" i="4"/>
  <c r="H348" i="4"/>
  <c r="H1499" i="4"/>
  <c r="H446" i="4"/>
  <c r="H552" i="4"/>
  <c r="H2053" i="4"/>
  <c r="H1741" i="4"/>
  <c r="H1625" i="4"/>
  <c r="H1795" i="4"/>
  <c r="H2061" i="4"/>
  <c r="H557" i="4"/>
  <c r="H793" i="4"/>
  <c r="H1894" i="4"/>
  <c r="H1627" i="4"/>
  <c r="H2047" i="4"/>
  <c r="H466" i="4"/>
  <c r="H737" i="4"/>
  <c r="H1571" i="4"/>
  <c r="H1730" i="4"/>
  <c r="H918" i="4"/>
  <c r="H248" i="4"/>
  <c r="H1928" i="4"/>
  <c r="H296" i="4"/>
  <c r="H2144" i="4"/>
  <c r="H2009" i="4"/>
  <c r="H1667" i="4"/>
  <c r="H306" i="4"/>
  <c r="H754" i="4"/>
  <c r="H913" i="4"/>
  <c r="H9" i="4"/>
  <c r="H1725" i="4"/>
  <c r="H1470" i="4"/>
  <c r="H1490" i="4"/>
  <c r="H337" i="4"/>
  <c r="H151" i="4"/>
  <c r="H1583" i="4"/>
  <c r="H338" i="4"/>
  <c r="H512" i="4"/>
  <c r="H696" i="4"/>
  <c r="H329" i="4"/>
  <c r="H440" i="4"/>
  <c r="H497" i="4"/>
  <c r="H684" i="4"/>
  <c r="H910" i="4"/>
  <c r="H1883" i="4"/>
  <c r="H2069" i="4"/>
  <c r="H92" i="4"/>
  <c r="H1918" i="4"/>
  <c r="H821" i="4"/>
  <c r="H838" i="4"/>
  <c r="H1624" i="4"/>
  <c r="H1765" i="4"/>
  <c r="H1279" i="4"/>
  <c r="H720" i="4"/>
  <c r="H715" i="4"/>
  <c r="H313" i="4"/>
  <c r="H1736" i="4"/>
  <c r="H930" i="4"/>
  <c r="H1531" i="4"/>
  <c r="H1468" i="4"/>
  <c r="H16" i="4"/>
  <c r="H19" i="4"/>
  <c r="H86" i="4"/>
  <c r="H691" i="4"/>
  <c r="H795" i="4"/>
  <c r="H1156" i="4"/>
  <c r="H1416" i="4"/>
  <c r="H1444" i="4"/>
  <c r="H1528" i="4"/>
  <c r="H1138" i="4"/>
  <c r="H1144" i="4"/>
  <c r="H2159" i="4"/>
  <c r="H1260" i="4"/>
  <c r="H1288" i="4"/>
  <c r="H1225" i="4"/>
  <c r="H1032" i="4"/>
  <c r="H794" i="4"/>
  <c r="H1215" i="4"/>
  <c r="H1153" i="4"/>
  <c r="H522" i="4"/>
  <c r="H813" i="4"/>
  <c r="H1395" i="4"/>
  <c r="H1443" i="4"/>
  <c r="H1466" i="4"/>
  <c r="H1478" i="4"/>
  <c r="H1031" i="4"/>
  <c r="H1177" i="4"/>
  <c r="H1331" i="4"/>
  <c r="H999" i="4"/>
  <c r="H2070" i="4"/>
  <c r="H1852" i="4"/>
  <c r="H254" i="4"/>
  <c r="H1879" i="4"/>
  <c r="H481" i="4"/>
  <c r="H1616" i="4"/>
  <c r="H1019" i="4"/>
  <c r="H1887" i="4"/>
  <c r="H2033" i="4"/>
  <c r="H25" i="4"/>
  <c r="H1557" i="4"/>
  <c r="H80" i="4"/>
  <c r="H196" i="4"/>
  <c r="H2149" i="4"/>
  <c r="H37" i="4"/>
  <c r="H1757" i="4"/>
  <c r="H689" i="4"/>
  <c r="H377" i="4"/>
  <c r="H450" i="4"/>
  <c r="H417" i="4"/>
  <c r="H841" i="4"/>
  <c r="H2040" i="4"/>
  <c r="H461" i="4"/>
  <c r="H853" i="4"/>
  <c r="H937" i="4"/>
  <c r="H457" i="4"/>
  <c r="H1485" i="4"/>
  <c r="H898" i="4"/>
  <c r="H1811" i="4"/>
  <c r="H393" i="4"/>
  <c r="H944" i="4"/>
  <c r="H280" i="4"/>
  <c r="H394" i="4"/>
  <c r="H1029" i="4"/>
  <c r="H355" i="4"/>
  <c r="H2120" i="4"/>
  <c r="H2013" i="4"/>
  <c r="H1089" i="4"/>
  <c r="H1336" i="4"/>
  <c r="H1415" i="4"/>
  <c r="H94" i="4"/>
  <c r="H149" i="4"/>
  <c r="H1923" i="4"/>
  <c r="H880" i="4"/>
  <c r="H1374" i="4"/>
  <c r="H1884" i="4"/>
  <c r="H2104" i="4"/>
  <c r="H81" i="4"/>
  <c r="H607" i="4"/>
  <c r="H1615" i="4"/>
  <c r="H1043" i="4"/>
  <c r="H2044" i="4"/>
  <c r="H1984" i="4"/>
  <c r="H2008" i="4"/>
  <c r="H1817" i="4"/>
  <c r="H123" i="4"/>
  <c r="H108" i="4"/>
  <c r="H1661" i="4"/>
  <c r="H1716" i="4"/>
  <c r="H279" i="4"/>
  <c r="H536" i="4"/>
  <c r="H547" i="4"/>
  <c r="H698" i="4"/>
  <c r="H635" i="4"/>
  <c r="H741" i="4"/>
  <c r="H961" i="4"/>
  <c r="H619" i="4"/>
  <c r="H974" i="4"/>
  <c r="H822" i="4"/>
  <c r="H1155" i="4"/>
  <c r="H1095" i="4"/>
  <c r="H1189" i="4"/>
  <c r="H1229" i="4"/>
  <c r="H1365" i="4"/>
  <c r="H1460" i="4"/>
  <c r="H1476" i="4"/>
  <c r="H1101" i="4"/>
  <c r="H423" i="4"/>
  <c r="H1169" i="4"/>
  <c r="H1078" i="4"/>
  <c r="H1263" i="4"/>
  <c r="H1302" i="4"/>
  <c r="H1303" i="4"/>
  <c r="H1404" i="4"/>
  <c r="H1287" i="4"/>
  <c r="H1117" i="4"/>
  <c r="H1733" i="4"/>
  <c r="H1143" i="4"/>
  <c r="H2077" i="4"/>
  <c r="H1715" i="4"/>
  <c r="H278" i="4"/>
  <c r="H473" i="4"/>
  <c r="H1853" i="4"/>
  <c r="H1277" i="4"/>
  <c r="H452" i="4"/>
  <c r="H894" i="4"/>
  <c r="H285" i="4"/>
  <c r="H1572" i="4"/>
  <c r="H27" i="4"/>
  <c r="H1525" i="4"/>
  <c r="H359" i="4"/>
  <c r="H125" i="4"/>
  <c r="H1827" i="4"/>
  <c r="H1669" i="4"/>
  <c r="H206" i="4"/>
  <c r="H1990" i="4"/>
  <c r="H575" i="4"/>
  <c r="H244" i="4"/>
  <c r="H197" i="4"/>
  <c r="H57" i="4"/>
  <c r="H250" i="4"/>
  <c r="H2119" i="4"/>
  <c r="H412" i="4"/>
  <c r="H2078" i="4"/>
  <c r="H1995" i="4"/>
  <c r="H263" i="4"/>
  <c r="H2058" i="4"/>
  <c r="H241" i="4"/>
  <c r="H1753" i="4"/>
  <c r="H335" i="4"/>
  <c r="H75" i="4"/>
  <c r="H583" i="4"/>
  <c r="H95" i="4"/>
  <c r="H1801" i="4"/>
  <c r="H2005" i="4"/>
  <c r="H1608" i="4"/>
  <c r="H208" i="4"/>
  <c r="H1318" i="4"/>
  <c r="H594" i="4"/>
  <c r="H228" i="4"/>
  <c r="H2065" i="4"/>
  <c r="H157" i="4"/>
  <c r="H435" i="4"/>
  <c r="H867" i="4"/>
  <c r="H1148" i="4"/>
  <c r="H498" i="4"/>
  <c r="H1293" i="4"/>
  <c r="H927" i="4"/>
  <c r="H105" i="4"/>
  <c r="H772" i="4"/>
  <c r="H2132" i="4"/>
  <c r="H695" i="4"/>
  <c r="H1621" i="4"/>
  <c r="H850" i="4"/>
  <c r="H40" i="4"/>
  <c r="H824" i="4"/>
  <c r="H1221" i="4"/>
  <c r="H549" i="4"/>
  <c r="H1575" i="4"/>
  <c r="H1284" i="4"/>
  <c r="H1483" i="4"/>
  <c r="H1640" i="4"/>
  <c r="H1596" i="4"/>
  <c r="H489" i="4"/>
  <c r="H1632" i="4"/>
  <c r="H873" i="4"/>
  <c r="H1147" i="4"/>
  <c r="H1170" i="4"/>
  <c r="H1461" i="4"/>
  <c r="H1944" i="4"/>
  <c r="H1641" i="4"/>
  <c r="H1788" i="4"/>
  <c r="H46" i="4"/>
  <c r="H28" i="4"/>
  <c r="H101" i="4"/>
  <c r="H1924" i="4"/>
  <c r="H2110" i="4"/>
  <c r="H1662" i="4"/>
  <c r="H1614" i="4"/>
  <c r="H1645" i="4"/>
  <c r="H330" i="4"/>
  <c r="H1806" i="4"/>
  <c r="H464" i="4"/>
  <c r="H1631" i="4"/>
  <c r="H638" i="4"/>
  <c r="H515" i="4"/>
  <c r="H735" i="4"/>
  <c r="H1539" i="4"/>
  <c r="H845" i="4"/>
  <c r="H902" i="4"/>
  <c r="H1206" i="4"/>
  <c r="H1197" i="4"/>
  <c r="H1183" i="4"/>
  <c r="H1140" i="4"/>
  <c r="H1432" i="4"/>
  <c r="H1491" i="4"/>
  <c r="H1079" i="4"/>
  <c r="H1158" i="4"/>
  <c r="H2160" i="4"/>
  <c r="H1045" i="4"/>
  <c r="H1601" i="4"/>
  <c r="H1379" i="4"/>
  <c r="H810" i="4"/>
  <c r="H1009" i="4"/>
  <c r="H1420" i="4"/>
  <c r="H1536" i="4"/>
  <c r="H565" i="4"/>
  <c r="H520" i="4"/>
  <c r="H1396" i="4"/>
  <c r="H404" i="4"/>
  <c r="H1824" i="4"/>
  <c r="H276" i="4"/>
  <c r="H569" i="4"/>
  <c r="H714" i="4"/>
  <c r="H1025" i="4"/>
  <c r="H1469" i="4"/>
  <c r="H405" i="4"/>
  <c r="H787" i="4"/>
  <c r="H906" i="4"/>
  <c r="H252" i="4"/>
  <c r="H317" i="4"/>
  <c r="H1431" i="4"/>
  <c r="H424" i="4"/>
  <c r="H571" i="4"/>
  <c r="H677" i="4"/>
  <c r="H375" i="4"/>
  <c r="H1410" i="4"/>
  <c r="H1720" i="4"/>
  <c r="H349" i="4"/>
  <c r="H2050" i="4"/>
  <c r="H1868" i="4"/>
  <c r="H1718" i="4"/>
  <c r="H198" i="4"/>
  <c r="H782" i="4"/>
  <c r="H895" i="4"/>
  <c r="H904" i="4"/>
  <c r="H1770" i="4"/>
  <c r="H663" i="4"/>
  <c r="H2012" i="4"/>
  <c r="H124" i="4"/>
  <c r="H1945" i="4"/>
  <c r="H68" i="4"/>
  <c r="H1994" i="4"/>
  <c r="H694" i="4"/>
  <c r="H1540" i="4"/>
  <c r="H1622" i="4"/>
  <c r="H1426" i="4"/>
  <c r="H748" i="4"/>
  <c r="H303" i="4"/>
  <c r="H2126" i="4"/>
  <c r="H79" i="4"/>
  <c r="H167" i="4"/>
  <c r="H472" i="4"/>
  <c r="H749" i="4"/>
  <c r="H819" i="4"/>
  <c r="H1689" i="4"/>
  <c r="H1985" i="4"/>
  <c r="H1456" i="4"/>
  <c r="H2153" i="4"/>
  <c r="H1501" i="4"/>
  <c r="H156" i="4"/>
  <c r="H2043" i="4"/>
  <c r="H534" i="4"/>
  <c r="H1423" i="4"/>
  <c r="H275" i="4"/>
  <c r="H2102" i="4"/>
  <c r="H1344" i="4"/>
  <c r="H1347" i="4"/>
  <c r="H1636" i="4"/>
  <c r="H1929" i="4"/>
  <c r="H390" i="4"/>
  <c r="H1306" i="4"/>
  <c r="H267" i="4"/>
  <c r="H1910" i="4"/>
  <c r="H257" i="4"/>
  <c r="H1892" i="4"/>
  <c r="H140" i="4"/>
  <c r="H890" i="4"/>
  <c r="H1982" i="4"/>
  <c r="H775" i="4"/>
  <c r="H2087" i="4"/>
  <c r="H115" i="4"/>
  <c r="H630" i="4"/>
  <c r="H1081" i="4"/>
  <c r="H1959" i="4"/>
  <c r="H59" i="4"/>
  <c r="H1672" i="4"/>
  <c r="H978" i="4"/>
  <c r="H947" i="4"/>
  <c r="H1171" i="4"/>
  <c r="H1178" i="4"/>
  <c r="H1094" i="4"/>
  <c r="H1931" i="4"/>
  <c r="H1778" i="4"/>
  <c r="H2025" i="4"/>
  <c r="H1668" i="4"/>
  <c r="H2022" i="4"/>
  <c r="H477" i="4"/>
  <c r="H546" i="4"/>
  <c r="H610" i="4"/>
  <c r="H645" i="4"/>
  <c r="H616" i="4"/>
  <c r="H747" i="4"/>
  <c r="H1002" i="4"/>
  <c r="H976" i="4"/>
  <c r="H924" i="4"/>
  <c r="H916" i="4"/>
  <c r="H917" i="4"/>
  <c r="H1057" i="4"/>
  <c r="H1192" i="4"/>
  <c r="H1141" i="4"/>
  <c r="H1255" i="4"/>
  <c r="H1494" i="4"/>
  <c r="H1523" i="4"/>
  <c r="H1041" i="4"/>
  <c r="H1059" i="4"/>
  <c r="H1109" i="4"/>
  <c r="H1076" i="4"/>
  <c r="H1354" i="4"/>
  <c r="H1249" i="4"/>
  <c r="H1108" i="4"/>
  <c r="H1343" i="4"/>
  <c r="H1201" i="4"/>
  <c r="H1375" i="4"/>
  <c r="H1230" i="4"/>
  <c r="H1427" i="4"/>
  <c r="H416" i="4"/>
  <c r="H399" i="4"/>
  <c r="H462" i="4"/>
  <c r="H523" i="4"/>
  <c r="H1352" i="4"/>
  <c r="H494" i="4"/>
  <c r="H1399" i="4"/>
  <c r="H1637" i="4"/>
  <c r="H1836" i="4"/>
  <c r="H358" i="4"/>
  <c r="H1449" i="4"/>
  <c r="H558" i="4"/>
  <c r="H237" i="4"/>
  <c r="H100" i="4"/>
  <c r="H1866" i="4"/>
  <c r="H1867" i="4"/>
  <c r="H745" i="4"/>
  <c r="H371" i="4"/>
  <c r="H4" i="4"/>
  <c r="H559" i="4"/>
  <c r="H680" i="4"/>
  <c r="H1858" i="4"/>
  <c r="H1784" i="4"/>
  <c r="H258" i="4"/>
  <c r="H903" i="4"/>
  <c r="H1546" i="4"/>
  <c r="H43" i="4"/>
  <c r="H1874" i="4"/>
  <c r="H383" i="4"/>
  <c r="H495" i="4"/>
  <c r="H363" i="4"/>
  <c r="H89" i="4"/>
  <c r="H598" i="4"/>
  <c r="H272" i="4"/>
  <c r="H1455" i="4"/>
  <c r="H245" i="4"/>
  <c r="H308" i="4"/>
  <c r="H2090" i="4"/>
  <c r="H2115" i="4"/>
  <c r="H600" i="4"/>
  <c r="H283" i="4"/>
  <c r="H1707" i="4"/>
  <c r="H1558" i="4"/>
  <c r="H6" i="4"/>
  <c r="H1574" i="4"/>
  <c r="H222" i="4"/>
  <c r="H441" i="4"/>
  <c r="H291" i="4"/>
  <c r="H443" i="4"/>
  <c r="H1724" i="4"/>
  <c r="H1253" i="4"/>
  <c r="H790" i="4"/>
  <c r="H2048" i="4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14" i="6"/>
  <c r="C6" i="6" l="1" a="1"/>
  <c r="C6" i="6" s="1"/>
  <c r="H1" i="4"/>
  <c r="O1603" i="4"/>
  <c r="M1603" i="4"/>
  <c r="N1603" i="4"/>
  <c r="A2" i="6" l="1"/>
  <c r="C133" i="6" s="1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14" i="6"/>
  <c r="C7" i="6" l="1" a="1"/>
  <c r="C7" i="6" s="1"/>
  <c r="M14" i="6" a="1"/>
  <c r="M14" i="6" s="1"/>
  <c r="E14" i="6" l="1"/>
  <c r="E48" i="6" l="1"/>
  <c r="E49" i="6"/>
  <c r="E50" i="6"/>
  <c r="E51" i="6"/>
  <c r="E52" i="6"/>
  <c r="E53" i="6"/>
  <c r="E54" i="6"/>
  <c r="E55" i="6"/>
  <c r="E56" i="6"/>
  <c r="E46" i="6"/>
  <c r="E47" i="6"/>
  <c r="U24" i="6" a="1"/>
  <c r="U24" i="6" s="1"/>
  <c r="R24" i="6" s="1"/>
  <c r="U40" i="6" a="1"/>
  <c r="U40" i="6" s="1"/>
  <c r="R40" i="6" s="1"/>
  <c r="U22" i="6" a="1"/>
  <c r="U22" i="6" s="1"/>
  <c r="R22" i="6" s="1"/>
  <c r="U32" i="6" a="1"/>
  <c r="U32" i="6" s="1"/>
  <c r="R32" i="6" s="1"/>
  <c r="U14" i="6" a="1"/>
  <c r="U14" i="6" s="1"/>
  <c r="R14" i="6" s="1"/>
  <c r="U27" i="6" a="1"/>
  <c r="U27" i="6" s="1"/>
  <c r="R27" i="6" s="1"/>
  <c r="U18" i="6" a="1"/>
  <c r="U18" i="6" s="1"/>
  <c r="R18" i="6" s="1"/>
  <c r="U30" i="6" a="1"/>
  <c r="U30" i="6" s="1"/>
  <c r="R30" i="6" s="1"/>
  <c r="U23" i="6" a="1"/>
  <c r="U23" i="6" s="1"/>
  <c r="R23" i="6" s="1"/>
  <c r="U16" i="6" a="1"/>
  <c r="U16" i="6" s="1"/>
  <c r="R16" i="6" s="1"/>
  <c r="U39" i="6" a="1"/>
  <c r="U39" i="6" s="1"/>
  <c r="R39" i="6" s="1"/>
  <c r="U19" i="6" a="1"/>
  <c r="U19" i="6" s="1"/>
  <c r="R19" i="6" s="1"/>
  <c r="U34" i="6" a="1"/>
  <c r="U34" i="6" s="1"/>
  <c r="R34" i="6" s="1"/>
  <c r="U17" i="6" a="1"/>
  <c r="U17" i="6" s="1"/>
  <c r="R17" i="6" s="1"/>
  <c r="U29" i="6" a="1"/>
  <c r="U29" i="6" s="1"/>
  <c r="R29" i="6" s="1"/>
  <c r="U37" i="6" a="1"/>
  <c r="U37" i="6" s="1"/>
  <c r="R37" i="6" s="1"/>
  <c r="U15" i="6" a="1"/>
  <c r="U15" i="6" s="1"/>
  <c r="R15" i="6" s="1"/>
  <c r="U25" i="6" a="1"/>
  <c r="U25" i="6" s="1"/>
  <c r="R25" i="6" s="1"/>
  <c r="U38" i="6" a="1"/>
  <c r="U38" i="6" s="1"/>
  <c r="R38" i="6" s="1"/>
  <c r="U33" i="6" a="1"/>
  <c r="U33" i="6" s="1"/>
  <c r="R33" i="6" s="1"/>
  <c r="U28" i="6" a="1"/>
  <c r="U28" i="6" s="1"/>
  <c r="R28" i="6" s="1"/>
  <c r="U21" i="6" a="1"/>
  <c r="U21" i="6" s="1"/>
  <c r="R21" i="6" s="1"/>
  <c r="U36" i="6" a="1"/>
  <c r="U36" i="6" s="1"/>
  <c r="R36" i="6" s="1"/>
  <c r="U26" i="6" a="1"/>
  <c r="U26" i="6" s="1"/>
  <c r="R26" i="6" s="1"/>
  <c r="U31" i="6" a="1"/>
  <c r="U31" i="6" s="1"/>
  <c r="R31" i="6" s="1"/>
  <c r="U20" i="6" a="1"/>
  <c r="U20" i="6" s="1"/>
  <c r="R20" i="6" s="1"/>
  <c r="U35" i="6" a="1"/>
  <c r="U35" i="6" s="1"/>
  <c r="R35" i="6" s="1"/>
  <c r="O34" i="6" a="1"/>
  <c r="O34" i="6" s="1"/>
  <c r="O32" i="6" a="1"/>
  <c r="O32" i="6" s="1"/>
  <c r="O19" i="6" a="1"/>
  <c r="O19" i="6" s="1"/>
  <c r="O26" i="6" a="1"/>
  <c r="O26" i="6" s="1"/>
  <c r="O27" i="6" a="1"/>
  <c r="O27" i="6" s="1"/>
  <c r="O36" i="6" a="1"/>
  <c r="O36" i="6" s="1"/>
  <c r="O17" i="6" a="1"/>
  <c r="O17" i="6" s="1"/>
  <c r="O18" i="6" a="1"/>
  <c r="O18" i="6" s="1"/>
  <c r="O20" i="6" a="1"/>
  <c r="O20" i="6" s="1"/>
  <c r="O35" i="6" a="1"/>
  <c r="O35" i="6" s="1"/>
  <c r="O28" i="6" a="1"/>
  <c r="O28" i="6" s="1"/>
  <c r="O24" i="6" a="1"/>
  <c r="O24" i="6" s="1"/>
  <c r="O25" i="6" a="1"/>
  <c r="O25" i="6" s="1"/>
  <c r="O21" i="6" a="1"/>
  <c r="O21" i="6" s="1"/>
  <c r="O37" i="6" a="1"/>
  <c r="O37" i="6" s="1"/>
  <c r="O31" i="6" a="1"/>
  <c r="O31" i="6" s="1"/>
  <c r="O22" i="6" a="1"/>
  <c r="O22" i="6" s="1"/>
  <c r="O29" i="6" a="1"/>
  <c r="O29" i="6" s="1"/>
  <c r="O41" i="6" a="1"/>
  <c r="O41" i="6" s="1"/>
  <c r="O15" i="6" a="1"/>
  <c r="O15" i="6" s="1"/>
  <c r="O38" i="6" a="1"/>
  <c r="O38" i="6" s="1"/>
  <c r="O33" i="6" a="1"/>
  <c r="O33" i="6" s="1"/>
  <c r="O16" i="6" a="1"/>
  <c r="O16" i="6" s="1"/>
  <c r="O23" i="6" a="1"/>
  <c r="O23" i="6" s="1"/>
  <c r="O30" i="6" a="1"/>
  <c r="O30" i="6" s="1"/>
  <c r="O40" i="6" a="1"/>
  <c r="O40" i="6" s="1"/>
  <c r="O39" i="6" a="1"/>
  <c r="O39" i="6" s="1"/>
  <c r="O14" i="6" a="1"/>
  <c r="O14" i="6" s="1"/>
  <c r="U41" i="6" a="1"/>
  <c r="U41" i="6" s="1"/>
  <c r="R41" i="6" s="1"/>
  <c r="G1" i="1"/>
  <c r="C52" i="6" l="1"/>
  <c r="F52" i="6" s="1"/>
  <c r="D52" i="6"/>
  <c r="D46" i="6"/>
  <c r="C47" i="6"/>
  <c r="F47" i="6" s="1"/>
  <c r="C46" i="6"/>
  <c r="F46" i="6" s="1"/>
  <c r="D50" i="6"/>
  <c r="D55" i="6"/>
  <c r="D47" i="6"/>
  <c r="C55" i="6"/>
  <c r="F55" i="6" s="1"/>
  <c r="D51" i="6"/>
  <c r="C50" i="6"/>
  <c r="F50" i="6" s="1"/>
  <c r="C51" i="6"/>
  <c r="F51" i="6" s="1"/>
  <c r="C54" i="6"/>
  <c r="F54" i="6" s="1"/>
  <c r="C48" i="6"/>
  <c r="F48" i="6" s="1"/>
  <c r="C53" i="6"/>
  <c r="F53" i="6" s="1"/>
  <c r="D49" i="6"/>
  <c r="C56" i="6"/>
  <c r="F56" i="6" s="1"/>
  <c r="C49" i="6"/>
  <c r="F49" i="6" s="1"/>
  <c r="D56" i="6"/>
  <c r="D54" i="6"/>
  <c r="D48" i="6"/>
  <c r="C14" i="6"/>
  <c r="D53" i="6"/>
  <c r="B137" i="6" a="1"/>
  <c r="B137" i="6" s="1"/>
  <c r="T22" i="6" a="1"/>
  <c r="T22" i="6" s="1"/>
  <c r="Q22" i="6" s="1"/>
  <c r="T24" i="6" a="1"/>
  <c r="T24" i="6" s="1"/>
  <c r="Q24" i="6" s="1"/>
  <c r="T34" i="6" a="1"/>
  <c r="T34" i="6" s="1"/>
  <c r="Q34" i="6" s="1"/>
  <c r="T15" i="6" a="1"/>
  <c r="T15" i="6" s="1"/>
  <c r="Q15" i="6" s="1"/>
  <c r="T27" i="6" a="1"/>
  <c r="T27" i="6" s="1"/>
  <c r="Q27" i="6" s="1"/>
  <c r="T32" i="6" a="1"/>
  <c r="T32" i="6" s="1"/>
  <c r="Q32" i="6" s="1"/>
  <c r="T14" i="6" a="1"/>
  <c r="T14" i="6" s="1"/>
  <c r="Q14" i="6" s="1"/>
  <c r="T20" i="6" a="1"/>
  <c r="T20" i="6" s="1"/>
  <c r="Q20" i="6" s="1"/>
  <c r="T35" i="6" a="1"/>
  <c r="T35" i="6" s="1"/>
  <c r="Q35" i="6" s="1"/>
  <c r="T25" i="6" a="1"/>
  <c r="T25" i="6" s="1"/>
  <c r="Q25" i="6" s="1"/>
  <c r="T21" i="6" a="1"/>
  <c r="T21" i="6" s="1"/>
  <c r="Q21" i="6" s="1"/>
  <c r="T36" i="6" a="1"/>
  <c r="T36" i="6" s="1"/>
  <c r="Q36" i="6" s="1"/>
  <c r="T31" i="6" a="1"/>
  <c r="T31" i="6" s="1"/>
  <c r="Q31" i="6" s="1"/>
  <c r="T17" i="6" a="1"/>
  <c r="T17" i="6" s="1"/>
  <c r="Q17" i="6" s="1"/>
  <c r="T37" i="6" a="1"/>
  <c r="T37" i="6" s="1"/>
  <c r="Q37" i="6" s="1"/>
  <c r="T18" i="6" a="1"/>
  <c r="T18" i="6" s="1"/>
  <c r="Q18" i="6" s="1"/>
  <c r="T30" i="6" a="1"/>
  <c r="T30" i="6" s="1"/>
  <c r="Q30" i="6" s="1"/>
  <c r="T38" i="6" a="1"/>
  <c r="T38" i="6" s="1"/>
  <c r="Q38" i="6" s="1"/>
  <c r="T23" i="6" a="1"/>
  <c r="T23" i="6" s="1"/>
  <c r="Q23" i="6" s="1"/>
  <c r="T33" i="6" a="1"/>
  <c r="T33" i="6" s="1"/>
  <c r="Q33" i="6" s="1"/>
  <c r="T16" i="6" a="1"/>
  <c r="T16" i="6" s="1"/>
  <c r="Q16" i="6" s="1"/>
  <c r="T28" i="6" a="1"/>
  <c r="T28" i="6" s="1"/>
  <c r="Q28" i="6" s="1"/>
  <c r="T39" i="6" a="1"/>
  <c r="T39" i="6" s="1"/>
  <c r="Q39" i="6" s="1"/>
  <c r="T26" i="6" a="1"/>
  <c r="T26" i="6" s="1"/>
  <c r="Q26" i="6" s="1"/>
  <c r="T19" i="6" a="1"/>
  <c r="T19" i="6" s="1"/>
  <c r="Q19" i="6" s="1"/>
  <c r="T29" i="6" a="1"/>
  <c r="T29" i="6" s="1"/>
  <c r="Q29" i="6" s="1"/>
  <c r="T40" i="6" a="1"/>
  <c r="T40" i="6" s="1"/>
  <c r="Q40" i="6" s="1"/>
  <c r="S15" i="6" a="1"/>
  <c r="S15" i="6" s="1"/>
  <c r="P15" i="6" s="1"/>
  <c r="S20" i="6" a="1"/>
  <c r="S20" i="6" s="1"/>
  <c r="P20" i="6" s="1"/>
  <c r="S27" i="6" a="1"/>
  <c r="S27" i="6" s="1"/>
  <c r="P27" i="6" s="1"/>
  <c r="S36" i="6" a="1"/>
  <c r="S36" i="6" s="1"/>
  <c r="P36" i="6" s="1"/>
  <c r="S24" i="6" a="1"/>
  <c r="S24" i="6" s="1"/>
  <c r="P24" i="6" s="1"/>
  <c r="S34" i="6" a="1"/>
  <c r="S34" i="6" s="1"/>
  <c r="P34" i="6" s="1"/>
  <c r="S35" i="6" a="1"/>
  <c r="S35" i="6" s="1"/>
  <c r="P35" i="6" s="1"/>
  <c r="S18" i="6" a="1"/>
  <c r="S18" i="6" s="1"/>
  <c r="P18" i="6" s="1"/>
  <c r="S25" i="6" a="1"/>
  <c r="S25" i="6" s="1"/>
  <c r="P25" i="6" s="1"/>
  <c r="S30" i="6" a="1"/>
  <c r="S30" i="6" s="1"/>
  <c r="P30" i="6" s="1"/>
  <c r="S38" i="6" a="1"/>
  <c r="S38" i="6" s="1"/>
  <c r="P38" i="6" s="1"/>
  <c r="S14" i="6" a="1"/>
  <c r="S14" i="6" s="1"/>
  <c r="P14" i="6" s="1"/>
  <c r="S21" i="6" a="1"/>
  <c r="S21" i="6" s="1"/>
  <c r="P21" i="6" s="1"/>
  <c r="S26" i="6" a="1"/>
  <c r="S26" i="6" s="1"/>
  <c r="P26" i="6" s="1"/>
  <c r="S39" i="6" a="1"/>
  <c r="S39" i="6" s="1"/>
  <c r="P39" i="6" s="1"/>
  <c r="S19" i="6" a="1"/>
  <c r="S19" i="6" s="1"/>
  <c r="P19" i="6" s="1"/>
  <c r="S22" i="6" a="1"/>
  <c r="S22" i="6" s="1"/>
  <c r="P22" i="6" s="1"/>
  <c r="S40" i="6" a="1"/>
  <c r="S40" i="6" s="1"/>
  <c r="P40" i="6" s="1"/>
  <c r="S32" i="6" a="1"/>
  <c r="S32" i="6" s="1"/>
  <c r="P32" i="6" s="1"/>
  <c r="S16" i="6" a="1"/>
  <c r="S16" i="6" s="1"/>
  <c r="P16" i="6" s="1"/>
  <c r="S23" i="6" a="1"/>
  <c r="S23" i="6" s="1"/>
  <c r="P23" i="6" s="1"/>
  <c r="S28" i="6" a="1"/>
  <c r="S28" i="6" s="1"/>
  <c r="P28" i="6" s="1"/>
  <c r="S33" i="6" a="1"/>
  <c r="S33" i="6" s="1"/>
  <c r="P33" i="6" s="1"/>
  <c r="S31" i="6" a="1"/>
  <c r="S31" i="6" s="1"/>
  <c r="P31" i="6" s="1"/>
  <c r="S17" i="6" a="1"/>
  <c r="S17" i="6" s="1"/>
  <c r="P17" i="6" s="1"/>
  <c r="S29" i="6" a="1"/>
  <c r="S29" i="6" s="1"/>
  <c r="P29" i="6" s="1"/>
  <c r="S37" i="6" a="1"/>
  <c r="S37" i="6" s="1"/>
  <c r="P37" i="6" s="1"/>
  <c r="M41" i="6" a="1"/>
  <c r="M41" i="6" s="1"/>
  <c r="N21" i="6" a="1"/>
  <c r="N21" i="6" s="1"/>
  <c r="N30" i="6" a="1"/>
  <c r="N30" i="6" s="1"/>
  <c r="N38" i="6" a="1"/>
  <c r="N38" i="6" s="1"/>
  <c r="N15" i="6" a="1"/>
  <c r="N15" i="6" s="1"/>
  <c r="N22" i="6" a="1"/>
  <c r="N22" i="6" s="1"/>
  <c r="N39" i="6" a="1"/>
  <c r="N39" i="6" s="1"/>
  <c r="N16" i="6" a="1"/>
  <c r="N16" i="6" s="1"/>
  <c r="N40" i="6" a="1"/>
  <c r="N40" i="6" s="1"/>
  <c r="N23" i="6" a="1"/>
  <c r="N23" i="6" s="1"/>
  <c r="N35" i="6" a="1"/>
  <c r="N35" i="6" s="1"/>
  <c r="N20" i="6" a="1"/>
  <c r="N20" i="6" s="1"/>
  <c r="N29" i="6" a="1"/>
  <c r="N29" i="6" s="1"/>
  <c r="N31" i="6" a="1"/>
  <c r="N31" i="6" s="1"/>
  <c r="N37" i="6" a="1"/>
  <c r="N37" i="6" s="1"/>
  <c r="N17" i="6" a="1"/>
  <c r="N17" i="6" s="1"/>
  <c r="N32" i="6" a="1"/>
  <c r="N32" i="6" s="1"/>
  <c r="N41" i="6" a="1"/>
  <c r="N41" i="6" s="1"/>
  <c r="N24" i="6" a="1"/>
  <c r="N24" i="6" s="1"/>
  <c r="N33" i="6" a="1"/>
  <c r="N33" i="6" s="1"/>
  <c r="N36" i="6" a="1"/>
  <c r="N36" i="6" s="1"/>
  <c r="N18" i="6" a="1"/>
  <c r="N18" i="6" s="1"/>
  <c r="N25" i="6" a="1"/>
  <c r="N25" i="6" s="1"/>
  <c r="N34" i="6" a="1"/>
  <c r="N34" i="6" s="1"/>
  <c r="N28" i="6" a="1"/>
  <c r="N28" i="6" s="1"/>
  <c r="N26" i="6" a="1"/>
  <c r="N26" i="6" s="1"/>
  <c r="N19" i="6" a="1"/>
  <c r="N19" i="6" s="1"/>
  <c r="N27" i="6" a="1"/>
  <c r="N27" i="6" s="1"/>
  <c r="M18" i="6" a="1"/>
  <c r="M18" i="6" s="1"/>
  <c r="M31" i="6" a="1"/>
  <c r="M31" i="6" s="1"/>
  <c r="M39" i="6" a="1"/>
  <c r="M39" i="6" s="1"/>
  <c r="M24" i="6" a="1"/>
  <c r="M24" i="6" s="1"/>
  <c r="M25" i="6" a="1"/>
  <c r="M25" i="6" s="1"/>
  <c r="M40" i="6" a="1"/>
  <c r="M40" i="6" s="1"/>
  <c r="M32" i="6" a="1"/>
  <c r="M32" i="6" s="1"/>
  <c r="M33" i="6" a="1"/>
  <c r="M33" i="6" s="1"/>
  <c r="M23" i="6" a="1"/>
  <c r="M23" i="6" s="1"/>
  <c r="M38" i="6" a="1"/>
  <c r="M38" i="6" s="1"/>
  <c r="M19" i="6" a="1"/>
  <c r="M19" i="6" s="1"/>
  <c r="M26" i="6" a="1"/>
  <c r="M26" i="6" s="1"/>
  <c r="M16" i="6" a="1"/>
  <c r="M16" i="6" s="1"/>
  <c r="M36" i="6" a="1"/>
  <c r="M36" i="6" s="1"/>
  <c r="M17" i="6" a="1"/>
  <c r="M17" i="6" s="1"/>
  <c r="M20" i="6" a="1"/>
  <c r="M20" i="6" s="1"/>
  <c r="M30" i="6" a="1"/>
  <c r="M30" i="6" s="1"/>
  <c r="M27" i="6" a="1"/>
  <c r="M27" i="6" s="1"/>
  <c r="M34" i="6" a="1"/>
  <c r="M34" i="6" s="1"/>
  <c r="M28" i="6" a="1"/>
  <c r="M28" i="6" s="1"/>
  <c r="M29" i="6" a="1"/>
  <c r="M29" i="6" s="1"/>
  <c r="M21" i="6" a="1"/>
  <c r="M21" i="6" s="1"/>
  <c r="M22" i="6" a="1"/>
  <c r="M22" i="6" s="1"/>
  <c r="M15" i="6" a="1"/>
  <c r="M15" i="6" s="1"/>
  <c r="M35" i="6" a="1"/>
  <c r="M35" i="6" s="1"/>
  <c r="M37" i="6" a="1"/>
  <c r="M37" i="6" s="1"/>
  <c r="N14" i="6" a="1"/>
  <c r="N14" i="6" s="1"/>
  <c r="T41" i="6" a="1"/>
  <c r="T41" i="6" s="1"/>
  <c r="Q41" i="6" s="1"/>
  <c r="S41" i="6" a="1"/>
  <c r="S41" i="6" s="1"/>
  <c r="P41" i="6" s="1"/>
  <c r="C25" i="6"/>
  <c r="C33" i="6"/>
  <c r="C37" i="6"/>
  <c r="C41" i="6"/>
  <c r="D25" i="6"/>
  <c r="D33" i="6"/>
  <c r="D37" i="6"/>
  <c r="D41" i="6"/>
  <c r="D27" i="6"/>
  <c r="E17" i="6"/>
  <c r="E21" i="6"/>
  <c r="E25" i="6"/>
  <c r="E29" i="6"/>
  <c r="E33" i="6"/>
  <c r="E37" i="6"/>
  <c r="E41" i="6"/>
  <c r="E18" i="6"/>
  <c r="C22" i="6"/>
  <c r="C34" i="6"/>
  <c r="H34" i="6" s="1"/>
  <c r="D22" i="6"/>
  <c r="D34" i="6"/>
  <c r="E22" i="6"/>
  <c r="E26" i="6"/>
  <c r="E30" i="6"/>
  <c r="E34" i="6"/>
  <c r="E38" i="6"/>
  <c r="C27" i="6"/>
  <c r="C39" i="6"/>
  <c r="D39" i="6"/>
  <c r="E35" i="6"/>
  <c r="E36" i="6"/>
  <c r="E24" i="6"/>
  <c r="E15" i="6"/>
  <c r="E27" i="6"/>
  <c r="E39" i="6"/>
  <c r="E19" i="6"/>
  <c r="C32" i="6"/>
  <c r="E16" i="6"/>
  <c r="E28" i="6"/>
  <c r="E40" i="6"/>
  <c r="E31" i="6"/>
  <c r="D32" i="6"/>
  <c r="E20" i="6"/>
  <c r="E32" i="6"/>
  <c r="E23" i="6"/>
  <c r="E6" i="6" a="1"/>
  <c r="E6" i="6" s="1"/>
  <c r="E7" i="6" a="1"/>
  <c r="E7" i="6" s="1"/>
  <c r="E8" i="6" s="1"/>
  <c r="D20" i="6"/>
  <c r="C35" i="6"/>
  <c r="D35" i="6"/>
  <c r="C21" i="6"/>
  <c r="D21" i="6"/>
  <c r="J32" i="6" l="1"/>
  <c r="H32" i="6"/>
  <c r="J21" i="6"/>
  <c r="H21" i="6"/>
  <c r="J37" i="6"/>
  <c r="H37" i="6"/>
  <c r="J41" i="6"/>
  <c r="H41" i="6"/>
  <c r="J22" i="6"/>
  <c r="H22" i="6"/>
  <c r="J33" i="6"/>
  <c r="H33" i="6"/>
  <c r="H14" i="6"/>
  <c r="G14" i="6"/>
  <c r="J39" i="6"/>
  <c r="H39" i="6"/>
  <c r="J35" i="6"/>
  <c r="H35" i="6"/>
  <c r="J25" i="6"/>
  <c r="H25" i="6"/>
  <c r="J27" i="6"/>
  <c r="H27" i="6"/>
  <c r="J14" i="6"/>
  <c r="G34" i="6"/>
  <c r="J34" i="6"/>
  <c r="G27" i="6"/>
  <c r="G21" i="6"/>
  <c r="G35" i="6"/>
  <c r="G25" i="6"/>
  <c r="G39" i="6"/>
  <c r="G22" i="6"/>
  <c r="G41" i="6"/>
  <c r="G37" i="6"/>
  <c r="G33" i="6"/>
  <c r="G32" i="6"/>
  <c r="C20" i="6"/>
  <c r="H20" i="6" s="1"/>
  <c r="C17" i="6"/>
  <c r="H17" i="6" s="1"/>
  <c r="C16" i="6"/>
  <c r="H16" i="6" s="1"/>
  <c r="C19" i="6"/>
  <c r="H19" i="6" s="1"/>
  <c r="D40" i="6"/>
  <c r="D31" i="6"/>
  <c r="D24" i="6"/>
  <c r="C15" i="6"/>
  <c r="H15" i="6" s="1"/>
  <c r="C28" i="6"/>
  <c r="H28" i="6" s="1"/>
  <c r="C31" i="6"/>
  <c r="H31" i="6" s="1"/>
  <c r="C24" i="6"/>
  <c r="H24" i="6" s="1"/>
  <c r="D15" i="6"/>
  <c r="D28" i="6"/>
  <c r="D19" i="6"/>
  <c r="D38" i="6"/>
  <c r="D14" i="6"/>
  <c r="D17" i="6"/>
  <c r="D30" i="6"/>
  <c r="D23" i="6"/>
  <c r="D29" i="6"/>
  <c r="C30" i="6"/>
  <c r="H30" i="6" s="1"/>
  <c r="D16" i="6"/>
  <c r="D36" i="6"/>
  <c r="C36" i="6"/>
  <c r="H36" i="6" s="1"/>
  <c r="C29" i="6"/>
  <c r="H29" i="6" s="1"/>
  <c r="C23" i="6"/>
  <c r="H23" i="6" s="1"/>
  <c r="C40" i="6"/>
  <c r="H40" i="6" s="1"/>
  <c r="D18" i="6"/>
  <c r="C38" i="6"/>
  <c r="H38" i="6" s="1"/>
  <c r="C18" i="6"/>
  <c r="H18" i="6" s="1"/>
  <c r="D26" i="6"/>
  <c r="C26" i="6"/>
  <c r="H26" i="6" s="1"/>
  <c r="D6" i="6" a="1"/>
  <c r="D6" i="6" s="1"/>
  <c r="C8" i="6"/>
  <c r="D137" i="6" a="1"/>
  <c r="D137" i="6" s="1"/>
  <c r="D7" i="6" a="1"/>
  <c r="D7" i="6" s="1"/>
  <c r="D8" i="6" s="1"/>
  <c r="G28" i="6" l="1"/>
  <c r="J28" i="6"/>
  <c r="G31" i="6"/>
  <c r="J31" i="6"/>
  <c r="G26" i="6"/>
  <c r="J26" i="6"/>
  <c r="G38" i="6"/>
  <c r="J38" i="6"/>
  <c r="G19" i="6"/>
  <c r="J19" i="6"/>
  <c r="G30" i="6"/>
  <c r="J30" i="6"/>
  <c r="G18" i="6"/>
  <c r="J18" i="6"/>
  <c r="G16" i="6"/>
  <c r="J16" i="6"/>
  <c r="G23" i="6"/>
  <c r="J23" i="6"/>
  <c r="G17" i="6"/>
  <c r="J17" i="6"/>
  <c r="G15" i="6"/>
  <c r="J15" i="6"/>
  <c r="G40" i="6"/>
  <c r="J40" i="6"/>
  <c r="G20" i="6"/>
  <c r="J20" i="6"/>
  <c r="G29" i="6"/>
  <c r="J29" i="6"/>
  <c r="G36" i="6"/>
  <c r="J36" i="6"/>
  <c r="G24" i="6"/>
  <c r="J24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<sst xmlns="http://schemas.openxmlformats.org/spreadsheetml/2006/main" count="37365" uniqueCount="9338">
  <si>
    <t>H4sIAAAAAAAEAM2QvU7DMBSF3QZEEDyEdyIrLQ2lQxYCAokORYlYqqo41hWx6tjBP0jpY/DC4EQpDCyM3MH32tL57vFBI4TQp6+ud3U+9sfTiltW3Si1w0XbgMFLXmqq2wg/gzZcyXQaTxMyIzGJI5w5YZ2GVIKzmooIr1wpOHuEtlA7kKl0Qhx3/Pwbu+2x2wFLctCcCr6npYCMsgp+v1wUqlnCO4j+dsuZ9Ta8NvDck8FVmKm6oRp0+EBNlfM9oACFH6O8NRZqkikhoNcZcg/Sb2CHfvfm/DbbHgAvk/V6UOVWc/ka4dowpQUvfzLov/+XAMr5nCYsuZosLmcQXy82m3A8xH0aDMNRN/xHq525sy/9GUvhJwIAAA==</t>
  </si>
  <si>
    <t>Global xUS Opp Value</t>
  </si>
  <si>
    <t xml:space="preserve">Total Number fo Stocks </t>
  </si>
  <si>
    <t xml:space="preserve">Portfolio Metrics </t>
  </si>
  <si>
    <t>Gbl xUS Opp Value (tgt)</t>
  </si>
  <si>
    <t>Gbl xUS Opp Value (d)</t>
  </si>
  <si>
    <t>BM</t>
  </si>
  <si>
    <t>% EM</t>
  </si>
  <si>
    <t xml:space="preserve">Forward P/E </t>
  </si>
  <si>
    <t>%DM</t>
  </si>
  <si>
    <t>P/FV</t>
  </si>
  <si>
    <t xml:space="preserve">MER Upside </t>
  </si>
  <si>
    <t>Forward P/E</t>
  </si>
  <si>
    <t>MER Upside</t>
  </si>
  <si>
    <t>MER P/FV</t>
  </si>
  <si>
    <t xml:space="preserve">Country </t>
  </si>
  <si>
    <t>Algo</t>
  </si>
  <si>
    <t>vs. BM</t>
  </si>
  <si>
    <t>vs. Algo</t>
  </si>
  <si>
    <t>Exp Algp</t>
  </si>
  <si>
    <t>vs Exp Algo</t>
  </si>
  <si>
    <t>xUS Opp Value (tgt)</t>
  </si>
  <si>
    <t>xUS Opp Value (d)</t>
  </si>
  <si>
    <t>JP EQ</t>
  </si>
  <si>
    <t>Japan</t>
  </si>
  <si>
    <t>UK EQ</t>
  </si>
  <si>
    <t>United Kingdom</t>
  </si>
  <si>
    <t>CA EQ</t>
  </si>
  <si>
    <t>Canada</t>
  </si>
  <si>
    <t>CH EQ</t>
  </si>
  <si>
    <t>Switzerland</t>
  </si>
  <si>
    <t>FR EQ</t>
  </si>
  <si>
    <t>France</t>
  </si>
  <si>
    <t>AU EQ</t>
  </si>
  <si>
    <t>Australia</t>
  </si>
  <si>
    <t>DE EQ</t>
  </si>
  <si>
    <t>Germany</t>
  </si>
  <si>
    <t>AT EQ</t>
  </si>
  <si>
    <t>Austria</t>
  </si>
  <si>
    <t>BE EQ</t>
  </si>
  <si>
    <t>Belgium</t>
  </si>
  <si>
    <t>DK EQ</t>
  </si>
  <si>
    <t>Denmark</t>
  </si>
  <si>
    <t>ES EQ</t>
  </si>
  <si>
    <t>Spain</t>
  </si>
  <si>
    <t>FI EQ</t>
  </si>
  <si>
    <t>Finland</t>
  </si>
  <si>
    <t>HK EQ</t>
  </si>
  <si>
    <t>Hong Kong</t>
  </si>
  <si>
    <t>IE EQ</t>
  </si>
  <si>
    <t>Ireland</t>
  </si>
  <si>
    <t>IL EQ</t>
  </si>
  <si>
    <t>Israel</t>
  </si>
  <si>
    <t>IT EQ</t>
  </si>
  <si>
    <t>Italy</t>
  </si>
  <si>
    <t>NL EQ</t>
  </si>
  <si>
    <t>Netherlands</t>
  </si>
  <si>
    <t>NO EQ</t>
  </si>
  <si>
    <t>Norway</t>
  </si>
  <si>
    <t>NZ EQ</t>
  </si>
  <si>
    <t>New Zealand</t>
  </si>
  <si>
    <t>PT EQ</t>
  </si>
  <si>
    <t>Portugal</t>
  </si>
  <si>
    <t>SE EQ</t>
  </si>
  <si>
    <t>Sweden</t>
  </si>
  <si>
    <t xml:space="preserve"> </t>
  </si>
  <si>
    <t>SG EQ</t>
  </si>
  <si>
    <t>Singapore</t>
  </si>
  <si>
    <t>CN EQ</t>
  </si>
  <si>
    <t>China</t>
  </si>
  <si>
    <t>IN EQ</t>
  </si>
  <si>
    <t>India</t>
  </si>
  <si>
    <t>KR EQ</t>
  </si>
  <si>
    <t>South Korea</t>
  </si>
  <si>
    <t>TW EQ</t>
  </si>
  <si>
    <t>Taiwan</t>
  </si>
  <si>
    <t>BR EQ</t>
  </si>
  <si>
    <t>Brazil</t>
  </si>
  <si>
    <t>MX EQ</t>
  </si>
  <si>
    <t>Mexico</t>
  </si>
  <si>
    <t>Sector</t>
  </si>
  <si>
    <t>Communication Services</t>
  </si>
  <si>
    <t>Consumer Discretionary</t>
  </si>
  <si>
    <t>Consumer Staples</t>
  </si>
  <si>
    <t>Energy</t>
  </si>
  <si>
    <t>Financials</t>
  </si>
  <si>
    <t>Health Care</t>
  </si>
  <si>
    <t>Industrials</t>
  </si>
  <si>
    <t>Information Technology</t>
  </si>
  <si>
    <t>Materials</t>
  </si>
  <si>
    <t>Real Estate</t>
  </si>
  <si>
    <t>Utilities</t>
  </si>
  <si>
    <t>Returns</t>
  </si>
  <si>
    <t>1 Month</t>
  </si>
  <si>
    <t xml:space="preserve">Top 10 </t>
  </si>
  <si>
    <t xml:space="preserve">YTD </t>
  </si>
  <si>
    <t>Top 10</t>
  </si>
  <si>
    <t xml:space="preserve">Bottom 10 </t>
  </si>
  <si>
    <t>Flagged Stocks</t>
  </si>
  <si>
    <t>P/FV &gt; 1</t>
  </si>
  <si>
    <t>PE &gt; 30</t>
  </si>
  <si>
    <t>as of 2/18/2025</t>
  </si>
  <si>
    <t>Stock</t>
  </si>
  <si>
    <t>ISIN</t>
  </si>
  <si>
    <t>Ticker</t>
  </si>
  <si>
    <t>SECID</t>
  </si>
  <si>
    <t>Country</t>
  </si>
  <si>
    <t>Opp Value Weight (tgt)</t>
  </si>
  <si>
    <t>Opp Value Weight (drifted)</t>
  </si>
  <si>
    <t>Weight In Benchmark</t>
  </si>
  <si>
    <t>MER P/Fair Value</t>
  </si>
  <si>
    <t>Upside to MER Value</t>
  </si>
  <si>
    <t>Forward PE</t>
  </si>
  <si>
    <t>P/B</t>
  </si>
  <si>
    <t>ROE</t>
  </si>
  <si>
    <t>M* MOAT Rating</t>
  </si>
  <si>
    <t>Base Currency</t>
  </si>
  <si>
    <t>360 Security Technology Inc Class A</t>
  </si>
  <si>
    <t>CNE100002RZ2</t>
  </si>
  <si>
    <t>601360</t>
  </si>
  <si>
    <t>0P0000VC5A</t>
  </si>
  <si>
    <t/>
  </si>
  <si>
    <t>Yuan Renminbi</t>
  </si>
  <si>
    <t>37 Interactive Entertainment Network Technology Group Co Ltd Class A</t>
  </si>
  <si>
    <t>CNE1000010N2</t>
  </si>
  <si>
    <t>002555</t>
  </si>
  <si>
    <t>0P0000SMSP</t>
  </si>
  <si>
    <t>3i Group Ord</t>
  </si>
  <si>
    <t>GB00B1YW4409</t>
  </si>
  <si>
    <t>III</t>
  </si>
  <si>
    <t>E0GBR00IH4</t>
  </si>
  <si>
    <t>Pound Sterling</t>
  </si>
  <si>
    <t>99 Speed Mart Retail Holdings Bhd</t>
  </si>
  <si>
    <t>MYL5326OO003</t>
  </si>
  <si>
    <t>5326</t>
  </si>
  <si>
    <t>0P0001TIMB</t>
  </si>
  <si>
    <t>Malaysia</t>
  </si>
  <si>
    <t>Malaysian Ringgit</t>
  </si>
  <si>
    <t>A P Moller Maersk AS Class A</t>
  </si>
  <si>
    <t>DK0010244425</t>
  </si>
  <si>
    <t>MAERSK A</t>
  </si>
  <si>
    <t>0P0000A5RS</t>
  </si>
  <si>
    <t>None</t>
  </si>
  <si>
    <t>Danish Krone</t>
  </si>
  <si>
    <t>A P Moller Maersk AS Class B</t>
  </si>
  <si>
    <t>DK0010244508</t>
  </si>
  <si>
    <t>MAERSK B</t>
  </si>
  <si>
    <t>0P0000A5RL</t>
  </si>
  <si>
    <t>A2A SpA</t>
  </si>
  <si>
    <t>IT0001233417</t>
  </si>
  <si>
    <t>A2A</t>
  </si>
  <si>
    <t>0P00009DGW</t>
  </si>
  <si>
    <t>Euro</t>
  </si>
  <si>
    <t>AAC Technologies Holdings Inc</t>
  </si>
  <si>
    <t>KYG2953R1149</t>
  </si>
  <si>
    <t>02018</t>
  </si>
  <si>
    <t>0P00009S8U</t>
  </si>
  <si>
    <t>Hong Kong Dollar</t>
  </si>
  <si>
    <t>AB Sagax</t>
  </si>
  <si>
    <t>SE0009161052</t>
  </si>
  <si>
    <t>SAGA D</t>
  </si>
  <si>
    <t>0P0001965I</t>
  </si>
  <si>
    <t>Swedish Krona</t>
  </si>
  <si>
    <t>AB Sagax Class B</t>
  </si>
  <si>
    <t>SE0005127818</t>
  </si>
  <si>
    <t>SAGA B</t>
  </si>
  <si>
    <t>0P0000YG16</t>
  </si>
  <si>
    <t>ABB India Ltd</t>
  </si>
  <si>
    <t>INE117A01022</t>
  </si>
  <si>
    <t>500002</t>
  </si>
  <si>
    <t>0P0000C20B</t>
  </si>
  <si>
    <t>Indian Rupee</t>
  </si>
  <si>
    <t>ABB Ltd</t>
  </si>
  <si>
    <t>CH0012221716</t>
  </si>
  <si>
    <t>ABBN</t>
  </si>
  <si>
    <t>0P0000A5G8</t>
  </si>
  <si>
    <t>Wide</t>
  </si>
  <si>
    <t>Swiss Franc</t>
  </si>
  <si>
    <t>Aboitiz Power Corp</t>
  </si>
  <si>
    <t>PHY0005M1090</t>
  </si>
  <si>
    <t>AP</t>
  </si>
  <si>
    <t>0P0000D4WS</t>
  </si>
  <si>
    <t>Philippines</t>
  </si>
  <si>
    <t>Philippine Peso</t>
  </si>
  <si>
    <t>Absa Group Ltd</t>
  </si>
  <si>
    <t>ZAE000255915</t>
  </si>
  <si>
    <t>ABG</t>
  </si>
  <si>
    <t>0P0000DLRU</t>
  </si>
  <si>
    <t>South Africa</t>
  </si>
  <si>
    <t>Rand</t>
  </si>
  <si>
    <t>Abu Dhabi Commercial Bank</t>
  </si>
  <si>
    <t>AEA000201011</t>
  </si>
  <si>
    <t>ADCB</t>
  </si>
  <si>
    <t>0P0000JM1M</t>
  </si>
  <si>
    <t>United Arab Emirates</t>
  </si>
  <si>
    <t>UAE Dirham</t>
  </si>
  <si>
    <t>Abu Dhabi Islamic Bank</t>
  </si>
  <si>
    <t>AEA000801018</t>
  </si>
  <si>
    <t>ADIB</t>
  </si>
  <si>
    <t>0P0000JM1N</t>
  </si>
  <si>
    <t>Abu Dhabi National Oil Co For Distribution PJSC</t>
  </si>
  <si>
    <t>AEA006101017</t>
  </si>
  <si>
    <t>ADNOCDIST</t>
  </si>
  <si>
    <t>0P0001CEM7</t>
  </si>
  <si>
    <t>ACC Ltd</t>
  </si>
  <si>
    <t>INE012A01025</t>
  </si>
  <si>
    <t>500410</t>
  </si>
  <si>
    <t>0P0000B89U</t>
  </si>
  <si>
    <t>Accton Technology Corp</t>
  </si>
  <si>
    <t>TW0002345006</t>
  </si>
  <si>
    <t>2345</t>
  </si>
  <si>
    <t>0P0000B70L</t>
  </si>
  <si>
    <t>New Taiwan Dollar</t>
  </si>
  <si>
    <t>Ackermans &amp; Van Haaren NV</t>
  </si>
  <si>
    <t>BE0003764785</t>
  </si>
  <si>
    <t>ACKB</t>
  </si>
  <si>
    <t>0P0000A5LS</t>
  </si>
  <si>
    <t>ACM Research (Shanghai) Inc Class A</t>
  </si>
  <si>
    <t>CNE100004ZD8</t>
  </si>
  <si>
    <t>688082</t>
  </si>
  <si>
    <t>0P0001NTH0</t>
  </si>
  <si>
    <t>ACS Actividades de Construccion y Servicios SA</t>
  </si>
  <si>
    <t>ES0167050915</t>
  </si>
  <si>
    <t>ACS</t>
  </si>
  <si>
    <t>0P0000A5SO</t>
  </si>
  <si>
    <t>ACWA Power Co</t>
  </si>
  <si>
    <t>SA15CGS10H12</t>
  </si>
  <si>
    <t>2082</t>
  </si>
  <si>
    <t>0P0001O3H2</t>
  </si>
  <si>
    <t>Saudi Arabia</t>
  </si>
  <si>
    <t>Saudi Riyal</t>
  </si>
  <si>
    <t>Adani Energy Solutions Ltd</t>
  </si>
  <si>
    <t>INE931S01010</t>
  </si>
  <si>
    <t>539254</t>
  </si>
  <si>
    <t>0P00016H1G</t>
  </si>
  <si>
    <t>Adani Enterprises Ltd</t>
  </si>
  <si>
    <t>INE423A01024</t>
  </si>
  <si>
    <t>512599</t>
  </si>
  <si>
    <t>0P0000C2FU</t>
  </si>
  <si>
    <t>Adani Green Energy Ltd</t>
  </si>
  <si>
    <t>INE364U01010</t>
  </si>
  <si>
    <t>541450</t>
  </si>
  <si>
    <t>0P0001DJ83</t>
  </si>
  <si>
    <t>Adani Ports &amp; Special Economic Zone Ltd</t>
  </si>
  <si>
    <t>INE742F01042</t>
  </si>
  <si>
    <t>532921</t>
  </si>
  <si>
    <t>0P0000CG55</t>
  </si>
  <si>
    <t>Adani Power Ltd</t>
  </si>
  <si>
    <t>INE814H01029</t>
  </si>
  <si>
    <t>533096</t>
  </si>
  <si>
    <t>0P0000KWSG</t>
  </si>
  <si>
    <t>Adani Total Gas Ltd</t>
  </si>
  <si>
    <t>INE399L01023</t>
  </si>
  <si>
    <t>542066</t>
  </si>
  <si>
    <t>0P0001EXCU</t>
  </si>
  <si>
    <t>Ades Holding Co</t>
  </si>
  <si>
    <t>SA55SG6H5716</t>
  </si>
  <si>
    <t>2382</t>
  </si>
  <si>
    <t>0P0001RRFG</t>
  </si>
  <si>
    <t>adidas AG</t>
  </si>
  <si>
    <t>DE000A1EWWW0</t>
  </si>
  <si>
    <t>ADS</t>
  </si>
  <si>
    <t>0P00009QNK</t>
  </si>
  <si>
    <t>Narrow</t>
  </si>
  <si>
    <t>Aditya Birla Capital Ltd</t>
  </si>
  <si>
    <t>INE674K01013</t>
  </si>
  <si>
    <t>540691</t>
  </si>
  <si>
    <t>0P0001BJU8</t>
  </si>
  <si>
    <t>Admiral Group PLC</t>
  </si>
  <si>
    <t>GB00B02J6398</t>
  </si>
  <si>
    <t>ADM</t>
  </si>
  <si>
    <t>0P00007NVV</t>
  </si>
  <si>
    <t>ADNOC Drilling Company PJSC</t>
  </si>
  <si>
    <t>AEA007301012</t>
  </si>
  <si>
    <t>ADNOCDRILL</t>
  </si>
  <si>
    <t>0P0001NGHS</t>
  </si>
  <si>
    <t>Adnoc Logistics &amp; Services PLC</t>
  </si>
  <si>
    <t>AEE01268A239</t>
  </si>
  <si>
    <t>ADNOCLS</t>
  </si>
  <si>
    <t>0P0001R4D5</t>
  </si>
  <si>
    <t>Advanced Info Service PCL</t>
  </si>
  <si>
    <t>TH0268010Z03</t>
  </si>
  <si>
    <t>ADVANC</t>
  </si>
  <si>
    <t>0P0000CG0H</t>
  </si>
  <si>
    <t>Thailand</t>
  </si>
  <si>
    <t>Baht</t>
  </si>
  <si>
    <t>Advantech Co Ltd</t>
  </si>
  <si>
    <t>TW0002395001</t>
  </si>
  <si>
    <t>2395</t>
  </si>
  <si>
    <t>0P0000C217</t>
  </si>
  <si>
    <t>Advantest Corp</t>
  </si>
  <si>
    <t>JP3122400009</t>
  </si>
  <si>
    <t>6857</t>
  </si>
  <si>
    <t>0P0000AETE</t>
  </si>
  <si>
    <t>Yen</t>
  </si>
  <si>
    <t>ANZ Group Holdings Ltd</t>
  </si>
  <si>
    <t>AU000000ANZ3</t>
  </si>
  <si>
    <t>ANZ</t>
  </si>
  <si>
    <t>0P00006W6R</t>
  </si>
  <si>
    <t>Australian Dollar</t>
  </si>
  <si>
    <t>AECC Aero-Engine Controls Co Ltd Class A</t>
  </si>
  <si>
    <t>CNE000000RM5</t>
  </si>
  <si>
    <t>000738</t>
  </si>
  <si>
    <t>0P00007XNI</t>
  </si>
  <si>
    <t>AECC Aviation Power Co Ltd Class A</t>
  </si>
  <si>
    <t>CNE000000JW1</t>
  </si>
  <si>
    <t>600893</t>
  </si>
  <si>
    <t>0P00007XKQ</t>
  </si>
  <si>
    <t>Aena SME SA</t>
  </si>
  <si>
    <t>ES0105046017</t>
  </si>
  <si>
    <t>AENA</t>
  </si>
  <si>
    <t>0P00015CW1</t>
  </si>
  <si>
    <t>AEON Co Ltd</t>
  </si>
  <si>
    <t>JP3388200002</t>
  </si>
  <si>
    <t>8267</t>
  </si>
  <si>
    <t>0P0000AETF</t>
  </si>
  <si>
    <t>Aeroports de Paris SA</t>
  </si>
  <si>
    <t>FR0010340141</t>
  </si>
  <si>
    <t>ADP</t>
  </si>
  <si>
    <t>0P00009W9W</t>
  </si>
  <si>
    <t>AGC Inc</t>
  </si>
  <si>
    <t>JP3112000009</t>
  </si>
  <si>
    <t>5201</t>
  </si>
  <si>
    <t>0P0000AETK</t>
  </si>
  <si>
    <t>Ageas SA/ NV</t>
  </si>
  <si>
    <t>BE0974264930</t>
  </si>
  <si>
    <t>AGS</t>
  </si>
  <si>
    <t>0P0000A5MB</t>
  </si>
  <si>
    <t>Agnico Eagle Mines Ltd</t>
  </si>
  <si>
    <t>CA0084741085</t>
  </si>
  <si>
    <t>AEM</t>
  </si>
  <si>
    <t>0P000067Y3</t>
  </si>
  <si>
    <t>Canadian Dollar</t>
  </si>
  <si>
    <t>Agricultural Bank of China Ltd Class A</t>
  </si>
  <si>
    <t>CNE100000RJ0</t>
  </si>
  <si>
    <t>601288</t>
  </si>
  <si>
    <t>0P0000P3LW</t>
  </si>
  <si>
    <t>Agricultural Bank of China Ltd Class H</t>
  </si>
  <si>
    <t>CNE100000Q43</t>
  </si>
  <si>
    <t>01288</t>
  </si>
  <si>
    <t>0P0000P60C</t>
  </si>
  <si>
    <t>ASX Ltd</t>
  </si>
  <si>
    <t>AU000000ASX7</t>
  </si>
  <si>
    <t>ASX</t>
  </si>
  <si>
    <t>0P00006W9V</t>
  </si>
  <si>
    <t>Aima Technology Group Co Ltd Class A</t>
  </si>
  <si>
    <t>CNE1000051B1</t>
  </si>
  <si>
    <t>603529</t>
  </si>
  <si>
    <t>0P0001MOS0</t>
  </si>
  <si>
    <t>Air Liquide SA</t>
  </si>
  <si>
    <t>FR0000120073</t>
  </si>
  <si>
    <t>AI</t>
  </si>
  <si>
    <t>0P00009WA4</t>
  </si>
  <si>
    <t>Airbus SE</t>
  </si>
  <si>
    <t>NL0000235190</t>
  </si>
  <si>
    <t>AIR</t>
  </si>
  <si>
    <t>0P00009WFE</t>
  </si>
  <si>
    <t>Airports Of Thailand PLC</t>
  </si>
  <si>
    <t>TH0765010Z08</t>
  </si>
  <si>
    <t>AOT</t>
  </si>
  <si>
    <t>0P0000CI7K</t>
  </si>
  <si>
    <t>Airtac International Group</t>
  </si>
  <si>
    <t>KYG014081064</t>
  </si>
  <si>
    <t>1590</t>
  </si>
  <si>
    <t>0P0000RXT9</t>
  </si>
  <si>
    <t>Aisin Corp</t>
  </si>
  <si>
    <t>JP3102000001</t>
  </si>
  <si>
    <t>7259</t>
  </si>
  <si>
    <t>0P0000EB4H</t>
  </si>
  <si>
    <t>Ajinomoto Co Inc</t>
  </si>
  <si>
    <t>JP3119600009</t>
  </si>
  <si>
    <t>2802</t>
  </si>
  <si>
    <t>0P0000AETG</t>
  </si>
  <si>
    <t>Akbank TAS</t>
  </si>
  <si>
    <t>TRAAKBNK91N6</t>
  </si>
  <si>
    <t>AKBNK</t>
  </si>
  <si>
    <t>0P0000AQU3</t>
  </si>
  <si>
    <t>Turkey</t>
  </si>
  <si>
    <t>Turkish Lira</t>
  </si>
  <si>
    <t>Aker BP ASA</t>
  </si>
  <si>
    <t>NO0010345853</t>
  </si>
  <si>
    <t>AKRBP</t>
  </si>
  <si>
    <t>0P0000J0N3</t>
  </si>
  <si>
    <t>Norwegian Krone</t>
  </si>
  <si>
    <t>Akeso Inc Ordinary Shares</t>
  </si>
  <si>
    <t>KYG0146B1032</t>
  </si>
  <si>
    <t>09926</t>
  </si>
  <si>
    <t>0P0001JOG2</t>
  </si>
  <si>
    <t>CSL Ltd</t>
  </si>
  <si>
    <t>AU000000CSL8</t>
  </si>
  <si>
    <t>CSL</t>
  </si>
  <si>
    <t>0P00006WCJ</t>
  </si>
  <si>
    <t>Al Rajhi Bank</t>
  </si>
  <si>
    <t>SA0007879113</t>
  </si>
  <si>
    <t>1120</t>
  </si>
  <si>
    <t>0P0000Q2IB</t>
  </si>
  <si>
    <t>Alchip Technologies Ltd</t>
  </si>
  <si>
    <t>KYG022421088</t>
  </si>
  <si>
    <t>3661</t>
  </si>
  <si>
    <t>0P0000T4AK</t>
  </si>
  <si>
    <t>United States</t>
  </si>
  <si>
    <t>Ramsay Health Care Ltd</t>
  </si>
  <si>
    <t>RHC</t>
  </si>
  <si>
    <t>Healthcare</t>
  </si>
  <si>
    <t>Aldar Properties PJSC</t>
  </si>
  <si>
    <t>AEA002001013</t>
  </si>
  <si>
    <t>ALDAR</t>
  </si>
  <si>
    <t>0P0000JM1D</t>
  </si>
  <si>
    <t>Alfa Laval AB</t>
  </si>
  <si>
    <t>SE0000695876</t>
  </si>
  <si>
    <t>ALFA</t>
  </si>
  <si>
    <t>0P0000A6MF</t>
  </si>
  <si>
    <t>Sonic Healthcare Ltd</t>
  </si>
  <si>
    <t>AU000000SHL7</t>
  </si>
  <si>
    <t>SKHCF</t>
  </si>
  <si>
    <t>0P00006WXE</t>
  </si>
  <si>
    <t>Alibaba Health Information Technology Ltd</t>
  </si>
  <si>
    <t>BMG0171K1018</t>
  </si>
  <si>
    <t>00241</t>
  </si>
  <si>
    <t>0P00009RU8</t>
  </si>
  <si>
    <t>Alimentation Couche-Tard Inc</t>
  </si>
  <si>
    <t>CA01626P1484</t>
  </si>
  <si>
    <t>ATD</t>
  </si>
  <si>
    <t>0P00005RPW</t>
  </si>
  <si>
    <t>Alinma Bank</t>
  </si>
  <si>
    <t>SA122050HV19</t>
  </si>
  <si>
    <t>1150</t>
  </si>
  <si>
    <t>0P0000Q2IN</t>
  </si>
  <si>
    <t>Alkem Laboratories Ltd</t>
  </si>
  <si>
    <t>INE540L01014</t>
  </si>
  <si>
    <t>ALKEM</t>
  </si>
  <si>
    <t>0P000177DB</t>
  </si>
  <si>
    <t>Allegro.EU SA Ordinary Shares</t>
  </si>
  <si>
    <t>LU2237380790</t>
  </si>
  <si>
    <t>ALE</t>
  </si>
  <si>
    <t>0P0001KVU9</t>
  </si>
  <si>
    <t>Poland</t>
  </si>
  <si>
    <t>Zloty</t>
  </si>
  <si>
    <t>Allianz SE</t>
  </si>
  <si>
    <t>DE0008404005</t>
  </si>
  <si>
    <t>ALV</t>
  </si>
  <si>
    <t>0P00009QNO</t>
  </si>
  <si>
    <t>Almarai Co</t>
  </si>
  <si>
    <t>SA000A0ETHT1</t>
  </si>
  <si>
    <t>2280</t>
  </si>
  <si>
    <t>0P0000Q2IQ</t>
  </si>
  <si>
    <t>Alpha Bank SA</t>
  </si>
  <si>
    <t>GRS830003000</t>
  </si>
  <si>
    <t>ALPHA</t>
  </si>
  <si>
    <t>0P0001WDOX</t>
  </si>
  <si>
    <t>Greece</t>
  </si>
  <si>
    <t>Alpha Dhabi Holding PJSC Ordinary Shares</t>
  </si>
  <si>
    <t>AEA007601015</t>
  </si>
  <si>
    <t>ALPHADHABI</t>
  </si>
  <si>
    <t>0P0001MUV8</t>
  </si>
  <si>
    <t>AlRayan Bank Shs Partly paid</t>
  </si>
  <si>
    <t>QA000A0M8VM3</t>
  </si>
  <si>
    <t>MARK</t>
  </si>
  <si>
    <t>0P0000Q2I2</t>
  </si>
  <si>
    <t>Qatar</t>
  </si>
  <si>
    <t>Qatari Rial</t>
  </si>
  <si>
    <t>AltaGas Ltd</t>
  </si>
  <si>
    <t>CA0213611001</t>
  </si>
  <si>
    <t>ALA</t>
  </si>
  <si>
    <t>0P000080F4</t>
  </si>
  <si>
    <t>Alteogen Inc</t>
  </si>
  <si>
    <t>KR7196170005</t>
  </si>
  <si>
    <t>196170</t>
  </si>
  <si>
    <t>0P0001528W</t>
  </si>
  <si>
    <t>Won</t>
  </si>
  <si>
    <t>Aluminum Corp of China Ltd Class A</t>
  </si>
  <si>
    <t>CNE1000000T0</t>
  </si>
  <si>
    <t>601600</t>
  </si>
  <si>
    <t>0P00009G1A</t>
  </si>
  <si>
    <t>Aluminum Corp of China Ltd Class H</t>
  </si>
  <si>
    <t>CNE1000001T8</t>
  </si>
  <si>
    <t>02600</t>
  </si>
  <si>
    <t>0P00009SA1</t>
  </si>
  <si>
    <t>Alupar Investimento SA Unit Cons of 1 Sh + 2 Pfd Shs</t>
  </si>
  <si>
    <t>BRALUPCDAM15</t>
  </si>
  <si>
    <t>ALUP11</t>
  </si>
  <si>
    <t>0P0000YLAK</t>
  </si>
  <si>
    <t>Brazilian Real</t>
  </si>
  <si>
    <t>Amadeus IT Group SA</t>
  </si>
  <si>
    <t>ES0109067019</t>
  </si>
  <si>
    <t>AMS</t>
  </si>
  <si>
    <t>0P0000P5MC</t>
  </si>
  <si>
    <t>Woodside Energy Group Ltd</t>
  </si>
  <si>
    <t>AU0000224040</t>
  </si>
  <si>
    <t>WDS</t>
  </si>
  <si>
    <t>0P00006X25</t>
  </si>
  <si>
    <t>Ambuja Cements Ltd</t>
  </si>
  <si>
    <t>INE079A01024</t>
  </si>
  <si>
    <t>500425</t>
  </si>
  <si>
    <t>0P0000B269</t>
  </si>
  <si>
    <t>Ambev SA</t>
  </si>
  <si>
    <t>BRABEVACNOR1</t>
  </si>
  <si>
    <t>ABEV3</t>
  </si>
  <si>
    <t>0P0000BNIX</t>
  </si>
  <si>
    <t>Amlogic (Shanghai) Co Ltd Class A</t>
  </si>
  <si>
    <t>CNE100003LZ3</t>
  </si>
  <si>
    <t>688099</t>
  </si>
  <si>
    <t>0P0001I7FG</t>
  </si>
  <si>
    <t>AMMB Holdings Bhd</t>
  </si>
  <si>
    <t>MYL1015OO006</t>
  </si>
  <si>
    <t>1015</t>
  </si>
  <si>
    <t>0P0000BYKR</t>
  </si>
  <si>
    <t>AmorePacific Corp</t>
  </si>
  <si>
    <t>KR7090430000</t>
  </si>
  <si>
    <t>090430</t>
  </si>
  <si>
    <t>0P0000B9SJ</t>
  </si>
  <si>
    <t>Amundi SA</t>
  </si>
  <si>
    <t>FR0004125920</t>
  </si>
  <si>
    <t>AMUN</t>
  </si>
  <si>
    <t>0P00016YML</t>
  </si>
  <si>
    <t>ANA Holdings Inc</t>
  </si>
  <si>
    <t>JP3429800000</t>
  </si>
  <si>
    <t>9202</t>
  </si>
  <si>
    <t>0P0000AETH</t>
  </si>
  <si>
    <t>Andritz AG</t>
  </si>
  <si>
    <t>AT0000730007</t>
  </si>
  <si>
    <t>ANDR</t>
  </si>
  <si>
    <t>0P0000DLCZ</t>
  </si>
  <si>
    <t>Angel Yeast Co Ltd Class A</t>
  </si>
  <si>
    <t>CNE0000014G0</t>
  </si>
  <si>
    <t>600298</t>
  </si>
  <si>
    <t>0P00007X6D</t>
  </si>
  <si>
    <t>Anglo American PLC</t>
  </si>
  <si>
    <t>GB00BTK05J60</t>
  </si>
  <si>
    <t>AAL</t>
  </si>
  <si>
    <t>0P00007NXM</t>
  </si>
  <si>
    <t>Anheuser-Busch InBev SA/NV</t>
  </si>
  <si>
    <t>BE0974293251</t>
  </si>
  <si>
    <t>ABI</t>
  </si>
  <si>
    <t>0P0000A63G</t>
  </si>
  <si>
    <t>Anhui Conch Cement Co Ltd Class A</t>
  </si>
  <si>
    <t>CNE0000019V8</t>
  </si>
  <si>
    <t>600585</t>
  </si>
  <si>
    <t>0P00007XCP</t>
  </si>
  <si>
    <t>Anhui Conch Cement Co Ltd Class H</t>
  </si>
  <si>
    <t>CNE1000001W2</t>
  </si>
  <si>
    <t>00914</t>
  </si>
  <si>
    <t>0P00009S48</t>
  </si>
  <si>
    <t>Anhui Gujing Distillery Co Ltd Class A</t>
  </si>
  <si>
    <t>CNE000000MD5</t>
  </si>
  <si>
    <t>000596</t>
  </si>
  <si>
    <t>0P00007WVC</t>
  </si>
  <si>
    <t>Anhui Gujing Distillery Co Ltd Class B</t>
  </si>
  <si>
    <t>CNE000000K82</t>
  </si>
  <si>
    <t>200596</t>
  </si>
  <si>
    <t>0P00007WYV</t>
  </si>
  <si>
    <t>Anhui Jianghuai Automobile Group Co Ltd Class A</t>
  </si>
  <si>
    <t>CNE0000018M9</t>
  </si>
  <si>
    <t>600418</t>
  </si>
  <si>
    <t>0P00007X93</t>
  </si>
  <si>
    <t>Anhui Yingjia Distillery Co Ltd Class A</t>
  </si>
  <si>
    <t>CNE1000022H9</t>
  </si>
  <si>
    <t>603198</t>
  </si>
  <si>
    <t>0P000163U2</t>
  </si>
  <si>
    <t>Anjoy Foods Group Co Ltd Class A</t>
  </si>
  <si>
    <t>CNE100002YQ7</t>
  </si>
  <si>
    <t>603345</t>
  </si>
  <si>
    <t>0P00019SML</t>
  </si>
  <si>
    <t>ANTA Sports Products Ltd</t>
  </si>
  <si>
    <t>KYG040111059</t>
  </si>
  <si>
    <t>02020</t>
  </si>
  <si>
    <t>0P00009S8V</t>
  </si>
  <si>
    <t>Antofagasta PLC</t>
  </si>
  <si>
    <t>GB0000456144</t>
  </si>
  <si>
    <t>ANTO</t>
  </si>
  <si>
    <t>0P000090RC</t>
  </si>
  <si>
    <t>B3 SA - Brasil Bolsa Balcao</t>
  </si>
  <si>
    <t>BRB3SAACNOR6</t>
  </si>
  <si>
    <t>B3SA3</t>
  </si>
  <si>
    <t>0P0000I29S</t>
  </si>
  <si>
    <t>APA Group</t>
  </si>
  <si>
    <t>AU000000APA1</t>
  </si>
  <si>
    <t>APA</t>
  </si>
  <si>
    <t>0P0000A1NH</t>
  </si>
  <si>
    <t>Apollo Hospitals Enterprise Ltd</t>
  </si>
  <si>
    <t>INE437A01024</t>
  </si>
  <si>
    <t>APOLLOHOSP</t>
  </si>
  <si>
    <t>0P0000B06I</t>
  </si>
  <si>
    <t>APT Medical Inc Class A</t>
  </si>
  <si>
    <t>CNE100004C45</t>
  </si>
  <si>
    <t>688617</t>
  </si>
  <si>
    <t>0P0001LGQM</t>
  </si>
  <si>
    <t>Arab National Bank</t>
  </si>
  <si>
    <t>SA0007879105</t>
  </si>
  <si>
    <t>1080</t>
  </si>
  <si>
    <t>0P0000Q2IT</t>
  </si>
  <si>
    <t>Arabian Internet and Communications Services Co Ordinary Shares</t>
  </si>
  <si>
    <t>SA15CIBJGH12</t>
  </si>
  <si>
    <t>7202</t>
  </si>
  <si>
    <t>0P0001NKP7</t>
  </si>
  <si>
    <t>ARC Resources Ltd</t>
  </si>
  <si>
    <t>CA00208D4084</t>
  </si>
  <si>
    <t>ARX</t>
  </si>
  <si>
    <t>0P000080EZ</t>
  </si>
  <si>
    <t>Arca Continental SAB de CV Class B Ordinary Shares</t>
  </si>
  <si>
    <t>MX01AC100006</t>
  </si>
  <si>
    <t>AC</t>
  </si>
  <si>
    <t>0P0000BJ9W</t>
  </si>
  <si>
    <t>Mexican Peso</t>
  </si>
  <si>
    <t>ArcelorMittal SA New Reg.Shs ex-Arcelor</t>
  </si>
  <si>
    <t>LU1598757687</t>
  </si>
  <si>
    <t>MT</t>
  </si>
  <si>
    <t>0P0000A6ZM</t>
  </si>
  <si>
    <t>argenx SE</t>
  </si>
  <si>
    <t>NL0010832176</t>
  </si>
  <si>
    <t>ARGX</t>
  </si>
  <si>
    <t>0P00013MKB</t>
  </si>
  <si>
    <t>Aristocrat Leisure Ltd</t>
  </si>
  <si>
    <t>AU000000ALL7</t>
  </si>
  <si>
    <t>ALL</t>
  </si>
  <si>
    <t>0P00006W8X</t>
  </si>
  <si>
    <t>Asahi Group Holdings Ltd</t>
  </si>
  <si>
    <t>JP3116000005</t>
  </si>
  <si>
    <t>2502</t>
  </si>
  <si>
    <t>0P0000AETJ</t>
  </si>
  <si>
    <t>Asahi Kasei Corp</t>
  </si>
  <si>
    <t>JP3111200006</t>
  </si>
  <si>
    <t>3407</t>
  </si>
  <si>
    <t>0P0000AETL</t>
  </si>
  <si>
    <t>ASE Technology Holding Co Ltd</t>
  </si>
  <si>
    <t>TW0003711008</t>
  </si>
  <si>
    <t>3711</t>
  </si>
  <si>
    <t>0P0000C9ZX</t>
  </si>
  <si>
    <t>Aselsan Elektronik Sanayi Ve Ticaret AS</t>
  </si>
  <si>
    <t>TRAASELS91H2</t>
  </si>
  <si>
    <t>ASELS</t>
  </si>
  <si>
    <t>0P0000B88J</t>
  </si>
  <si>
    <t>Ashok Leyland Ltd</t>
  </si>
  <si>
    <t>INE208A01029</t>
  </si>
  <si>
    <t>500477</t>
  </si>
  <si>
    <t>0P0000AX98</t>
  </si>
  <si>
    <t>Bank Bradesco SA Participating Preferred</t>
  </si>
  <si>
    <t>BRBBDCACNPR8</t>
  </si>
  <si>
    <t>BBDC4</t>
  </si>
  <si>
    <t>0P0000C5JN</t>
  </si>
  <si>
    <t>Asia Cement Corp</t>
  </si>
  <si>
    <t>TW0001102002</t>
  </si>
  <si>
    <t>1102</t>
  </si>
  <si>
    <t>0P0000AK8E</t>
  </si>
  <si>
    <t>Asia Vital Components Co Ltd</t>
  </si>
  <si>
    <t>TW0003017000</t>
  </si>
  <si>
    <t>3017</t>
  </si>
  <si>
    <t>0P0000AJTZ</t>
  </si>
  <si>
    <t>Asian Paints Ltd</t>
  </si>
  <si>
    <t>INE021A01026</t>
  </si>
  <si>
    <t>500820</t>
  </si>
  <si>
    <t>0P0000AXIE</t>
  </si>
  <si>
    <t>Asia-Potash International Investment (Guangzhou) Co Ltd Class A</t>
  </si>
  <si>
    <t>CNE000000XS0</t>
  </si>
  <si>
    <t>000893</t>
  </si>
  <si>
    <t>0P00007XQ8</t>
  </si>
  <si>
    <t>ASICS Corp</t>
  </si>
  <si>
    <t>JP3118000003</t>
  </si>
  <si>
    <t>7936</t>
  </si>
  <si>
    <t>0P0000EASY</t>
  </si>
  <si>
    <t>Petroleo Brasileiro SA Petrobras</t>
  </si>
  <si>
    <t>BRPETRACNOR9</t>
  </si>
  <si>
    <t>PETR3</t>
  </si>
  <si>
    <t>0P0000CGWR</t>
  </si>
  <si>
    <t>Vale SA</t>
  </si>
  <si>
    <t>BRVALEACNOR0</t>
  </si>
  <si>
    <t>VALE3</t>
  </si>
  <si>
    <t>0P0000BX47</t>
  </si>
  <si>
    <t>ASR Microelectronics Co Ltd Class A</t>
  </si>
  <si>
    <t>CNE100005RF7</t>
  </si>
  <si>
    <t>688220</t>
  </si>
  <si>
    <t>0P0001OAH5</t>
  </si>
  <si>
    <t>Assa Abloy AB Class B</t>
  </si>
  <si>
    <t>SE0007100581</t>
  </si>
  <si>
    <t>ASSA B</t>
  </si>
  <si>
    <t>0P0000A6HH</t>
  </si>
  <si>
    <t>Associated British Foods PLC</t>
  </si>
  <si>
    <t>GB0006731235</t>
  </si>
  <si>
    <t>ABF</t>
  </si>
  <si>
    <t>0P00007NYM</t>
  </si>
  <si>
    <t>Astellas Pharma Inc</t>
  </si>
  <si>
    <t>JP3942400007</t>
  </si>
  <si>
    <t>4503</t>
  </si>
  <si>
    <t>0P0000AETM</t>
  </si>
  <si>
    <t>Astral Ltd</t>
  </si>
  <si>
    <t>INE006I01046</t>
  </si>
  <si>
    <t>ASTRAL</t>
  </si>
  <si>
    <t>0P0000CBBY</t>
  </si>
  <si>
    <t>AstraZeneca PLC</t>
  </si>
  <si>
    <t>GB0009895292</t>
  </si>
  <si>
    <t>AZN</t>
  </si>
  <si>
    <t>0P00007NYP</t>
  </si>
  <si>
    <t>Asustek Computer Inc</t>
  </si>
  <si>
    <t>TW0002357001</t>
  </si>
  <si>
    <t>2357</t>
  </si>
  <si>
    <t>0P0000AYBK</t>
  </si>
  <si>
    <t>B3 SA - BRASIL BOLSA BALCAO COM NPV</t>
  </si>
  <si>
    <t xml:space="preserve">Brazil </t>
  </si>
  <si>
    <t>Asymchem Laboratories Tianjin Co Ltd Class A</t>
  </si>
  <si>
    <t>CNE100002BZ6</t>
  </si>
  <si>
    <t>002821</t>
  </si>
  <si>
    <t>0P000197YT</t>
  </si>
  <si>
    <t>Atlas Copco AB Class A</t>
  </si>
  <si>
    <t>SE0017486889</t>
  </si>
  <si>
    <t>ATCO A</t>
  </si>
  <si>
    <t>0P0000A6G8</t>
  </si>
  <si>
    <t>Atlas Copco AB Class B</t>
  </si>
  <si>
    <t>SE0017486897</t>
  </si>
  <si>
    <t>ATCO B</t>
  </si>
  <si>
    <t>0P0000A6PY</t>
  </si>
  <si>
    <t>Atour Lifestyle Holdings Ltd ADR</t>
  </si>
  <si>
    <t>US04965M1062</t>
  </si>
  <si>
    <t>ATAT</t>
  </si>
  <si>
    <t>0P0001MSCG</t>
  </si>
  <si>
    <t>US Dollar</t>
  </si>
  <si>
    <t>AU Small Finance Bank Ltd</t>
  </si>
  <si>
    <t>INE949L01017</t>
  </si>
  <si>
    <t>540611</t>
  </si>
  <si>
    <t>0P0001B98U</t>
  </si>
  <si>
    <t>Auckland International Airport Ltd</t>
  </si>
  <si>
    <t>NZAIAE0002S6</t>
  </si>
  <si>
    <t>AIA</t>
  </si>
  <si>
    <t>0P0000ATUZ</t>
  </si>
  <si>
    <t>New Zealand Dollar</t>
  </si>
  <si>
    <t>Aurobindo Pharma Ltd</t>
  </si>
  <si>
    <t>INE406A01037</t>
  </si>
  <si>
    <t>AUROPHARMA</t>
  </si>
  <si>
    <t>0P0000C9Q2</t>
  </si>
  <si>
    <t>Auto Trader Group PLC</t>
  </si>
  <si>
    <t>Autobio Diagnostics Co Ltd Class A</t>
  </si>
  <si>
    <t>CNE100002GC4</t>
  </si>
  <si>
    <t>603658</t>
  </si>
  <si>
    <t>0P00018LTI</t>
  </si>
  <si>
    <t>Avary Holding (Shenzhen) Co Ltd Class A</t>
  </si>
  <si>
    <t>CNE100003GF5</t>
  </si>
  <si>
    <t>002938</t>
  </si>
  <si>
    <t>0P0001EKLY</t>
  </si>
  <si>
    <t>Avenue Supermarts Ltd</t>
  </si>
  <si>
    <t>INE192R01011</t>
  </si>
  <si>
    <t>540376</t>
  </si>
  <si>
    <t>0P00019ZT6</t>
  </si>
  <si>
    <t>AviChina Industry &amp; Technology Co Ltd Class H</t>
  </si>
  <si>
    <t>CNE1000001Y8</t>
  </si>
  <si>
    <t>02357</t>
  </si>
  <si>
    <t>0P00009S9R</t>
  </si>
  <si>
    <t>Avicopter PLC Class A</t>
  </si>
  <si>
    <t>CNE0000015V6</t>
  </si>
  <si>
    <t>600038</t>
  </si>
  <si>
    <t>0P00007X00</t>
  </si>
  <si>
    <t>Aviva PLC</t>
  </si>
  <si>
    <t>GB00BPQY8M80</t>
  </si>
  <si>
    <t>AV.</t>
  </si>
  <si>
    <t>0P000090RJ</t>
  </si>
  <si>
    <t>AWL Agri Business Ltd</t>
  </si>
  <si>
    <t>INE699H01024</t>
  </si>
  <si>
    <t>543458</t>
  </si>
  <si>
    <t>0P0001OEKL</t>
  </si>
  <si>
    <t>AXA SA</t>
  </si>
  <si>
    <t>FR0000120628</t>
  </si>
  <si>
    <t>CS</t>
  </si>
  <si>
    <t>0P00009WBE</t>
  </si>
  <si>
    <t>Axfood AB</t>
  </si>
  <si>
    <t>SE0006993770</t>
  </si>
  <si>
    <t>AXFO</t>
  </si>
  <si>
    <t>0P0000A6KB</t>
  </si>
  <si>
    <t>Axiata Group Bhd</t>
  </si>
  <si>
    <t>MYL6888OO001</t>
  </si>
  <si>
    <t>6888</t>
  </si>
  <si>
    <t>0P0000JD90</t>
  </si>
  <si>
    <t>Axis Bank Ltd</t>
  </si>
  <si>
    <t>INE238A01034</t>
  </si>
  <si>
    <t>532215</t>
  </si>
  <si>
    <t>0P0000CM8C</t>
  </si>
  <si>
    <t>Ayala Corp</t>
  </si>
  <si>
    <t>PHY0486V1154</t>
  </si>
  <si>
    <t>0P0000DHEA</t>
  </si>
  <si>
    <t>Ayala Land Inc</t>
  </si>
  <si>
    <t>PHY0488F1004</t>
  </si>
  <si>
    <t>ALI</t>
  </si>
  <si>
    <t>0P0000DHCE</t>
  </si>
  <si>
    <t>Azrieli Group Ltd</t>
  </si>
  <si>
    <t>IL0011194789</t>
  </si>
  <si>
    <t>AZRG</t>
  </si>
  <si>
    <t>0P0000TEA1</t>
  </si>
  <si>
    <t>New Israeli Sheqel</t>
  </si>
  <si>
    <t>Bank of Montreal</t>
  </si>
  <si>
    <t>CA0636711016</t>
  </si>
  <si>
    <t>BMO</t>
  </si>
  <si>
    <t>0P000067YX</t>
  </si>
  <si>
    <t>Magna International Inc</t>
  </si>
  <si>
    <t>CA5592224011</t>
  </si>
  <si>
    <t>MG</t>
  </si>
  <si>
    <t>0P0000684T</t>
  </si>
  <si>
    <t>Rogers Communications Inc Shs -B- Non-Voting</t>
  </si>
  <si>
    <t>CA7751092007</t>
  </si>
  <si>
    <t>RCI.B</t>
  </si>
  <si>
    <t>0P0000687M</t>
  </si>
  <si>
    <t>BAIC BluePark New Energy Technology Co Ltd Class A</t>
  </si>
  <si>
    <t>CNE000000LP1</t>
  </si>
  <si>
    <t>600733</t>
  </si>
  <si>
    <t>0P00007XGI</t>
  </si>
  <si>
    <t>Shopify Inc Registered Shs -A- Subord Vtg</t>
  </si>
  <si>
    <t>CA82509L1076</t>
  </si>
  <si>
    <t>SHOP</t>
  </si>
  <si>
    <t>0P00015ZGZ</t>
  </si>
  <si>
    <t>Baiyin Nonferrous Group Co Ltd Class A</t>
  </si>
  <si>
    <t>CNE100002RP3</t>
  </si>
  <si>
    <t>601212</t>
  </si>
  <si>
    <t>0P00019RII</t>
  </si>
  <si>
    <t>Bajaj Auto Ltd</t>
  </si>
  <si>
    <t>INE917I01010</t>
  </si>
  <si>
    <t>532977</t>
  </si>
  <si>
    <t>0P0000HJ9S</t>
  </si>
  <si>
    <t>Bajaj Finance Ltd</t>
  </si>
  <si>
    <t>INE296A01032</t>
  </si>
  <si>
    <t>500034</t>
  </si>
  <si>
    <t>0P0000BEJ2</t>
  </si>
  <si>
    <t>Bajaj Finserv Ltd</t>
  </si>
  <si>
    <t>INE918I01026</t>
  </si>
  <si>
    <t>532978</t>
  </si>
  <si>
    <t>0P0000PT5G</t>
  </si>
  <si>
    <t>Bajaj Holdings and Investment Ltd</t>
  </si>
  <si>
    <t>INE118A01012</t>
  </si>
  <si>
    <t>500490</t>
  </si>
  <si>
    <t>0P0000AM0R</t>
  </si>
  <si>
    <t>Bajaj Housing Finance Ltd</t>
  </si>
  <si>
    <t>INE377Y01014</t>
  </si>
  <si>
    <t>BAJAJHFL</t>
  </si>
  <si>
    <t>0P0001TOBX</t>
  </si>
  <si>
    <t>Balkrishna Industries Ltd</t>
  </si>
  <si>
    <t>INE787D01026</t>
  </si>
  <si>
    <t>BALKRISIND</t>
  </si>
  <si>
    <t>0P0000AO6Y</t>
  </si>
  <si>
    <t>Banca Mediolanum</t>
  </si>
  <si>
    <t>IT0004776628</t>
  </si>
  <si>
    <t>BMED</t>
  </si>
  <si>
    <t>0P00009DM5</t>
  </si>
  <si>
    <t>The Toronto-Dominion Bank</t>
  </si>
  <si>
    <t>CA8911605092</t>
  </si>
  <si>
    <t>TD</t>
  </si>
  <si>
    <t>0P00006899</t>
  </si>
  <si>
    <t>Banco BPM SpA</t>
  </si>
  <si>
    <t>IT0005218380</t>
  </si>
  <si>
    <t>BAMI</t>
  </si>
  <si>
    <t>0P00009FLW</t>
  </si>
  <si>
    <t>Banco BTG Pactual S.A. Units Cons of 1 Sh ' 2 Pfd Shs -A-</t>
  </si>
  <si>
    <t>BRBPACUNT006</t>
  </si>
  <si>
    <t>BPAC11</t>
  </si>
  <si>
    <t>0P00019SRU</t>
  </si>
  <si>
    <t>Banco De Chile</t>
  </si>
  <si>
    <t>CLP0939W1081</t>
  </si>
  <si>
    <t>CHILE</t>
  </si>
  <si>
    <t>0P0000CLTO</t>
  </si>
  <si>
    <t>Chile</t>
  </si>
  <si>
    <t>Chilean Peso</t>
  </si>
  <si>
    <t>Banco de Credito e Inversiones SA</t>
  </si>
  <si>
    <t>CLP321331116</t>
  </si>
  <si>
    <t>BCI</t>
  </si>
  <si>
    <t>0P0000BTYO</t>
  </si>
  <si>
    <t>Banco do Brasil SA BB Brasil</t>
  </si>
  <si>
    <t>BRBBASACNOR3</t>
  </si>
  <si>
    <t>BBAS3</t>
  </si>
  <si>
    <t>0P0000BRO7</t>
  </si>
  <si>
    <t>Banco Santander (Brasil) SA Units Cons of 1 Sh ' 1 Pfd Sh</t>
  </si>
  <si>
    <t>BRSANBCDAM13</t>
  </si>
  <si>
    <t>SANB11</t>
  </si>
  <si>
    <t>0P0000NJ5P</t>
  </si>
  <si>
    <t>Banco Santander Chile</t>
  </si>
  <si>
    <t>CLP1506A1070</t>
  </si>
  <si>
    <t>BSANTANDER</t>
  </si>
  <si>
    <t>0P0000C08P</t>
  </si>
  <si>
    <t>Banco Santander SA</t>
  </si>
  <si>
    <t>ES0113900J37</t>
  </si>
  <si>
    <t>SAN</t>
  </si>
  <si>
    <t>0P0000A5JA</t>
  </si>
  <si>
    <t>BANDAI NAMCO Holdings Inc</t>
  </si>
  <si>
    <t>JP3778630008</t>
  </si>
  <si>
    <t>7832</t>
  </si>
  <si>
    <t>0P0000ELOS</t>
  </si>
  <si>
    <t>Bangkok Bank PCL</t>
  </si>
  <si>
    <t>TH0001010006</t>
  </si>
  <si>
    <t>BBL</t>
  </si>
  <si>
    <t>0P0000BLW8</t>
  </si>
  <si>
    <t>Bangkok Dusit Medical Services PCL</t>
  </si>
  <si>
    <t>TH0264A10Z04</t>
  </si>
  <si>
    <t>BDMS</t>
  </si>
  <si>
    <t>0P0000BXN5</t>
  </si>
  <si>
    <t>Bank Albilad</t>
  </si>
  <si>
    <t>SA000A0D9HK3</t>
  </si>
  <si>
    <t>1140</t>
  </si>
  <si>
    <t>0P0000Q2J3</t>
  </si>
  <si>
    <t>Bank AlJazira</t>
  </si>
  <si>
    <t>SA0007879055</t>
  </si>
  <si>
    <t>1020</t>
  </si>
  <si>
    <t>0P0000Q2J4</t>
  </si>
  <si>
    <t>Bank Bradesco SA</t>
  </si>
  <si>
    <t>BRBBDCACNOR1</t>
  </si>
  <si>
    <t>BBDC3</t>
  </si>
  <si>
    <t>0P0000BJC2</t>
  </si>
  <si>
    <t>Alibaba Group Holding Ltd Ordinary Shares</t>
  </si>
  <si>
    <t>KYG017191142</t>
  </si>
  <si>
    <t>09988</t>
  </si>
  <si>
    <t>0P0001ITIV</t>
  </si>
  <si>
    <t>Bank Hapoalim BM</t>
  </si>
  <si>
    <t>IL0006625771</t>
  </si>
  <si>
    <t>POLI</t>
  </si>
  <si>
    <t>0P0000BG93</t>
  </si>
  <si>
    <t>Bank Leumi Le-Israel BM</t>
  </si>
  <si>
    <t>IL0006046119</t>
  </si>
  <si>
    <t>LUMI</t>
  </si>
  <si>
    <t>0P0000B9FD</t>
  </si>
  <si>
    <t>Bank of Baroda</t>
  </si>
  <si>
    <t>INE028A01039</t>
  </si>
  <si>
    <t>532134</t>
  </si>
  <si>
    <t>0P0000CLFS</t>
  </si>
  <si>
    <t>Bank Of Beijing Co Ltd Class A</t>
  </si>
  <si>
    <t>CNE100000734</t>
  </si>
  <si>
    <t>601169</t>
  </si>
  <si>
    <t>0P00009PAS</t>
  </si>
  <si>
    <t>Bank of Changsha Co Ltd Class A</t>
  </si>
  <si>
    <t>CNE100003F50</t>
  </si>
  <si>
    <t>601577</t>
  </si>
  <si>
    <t>0P0001EON7</t>
  </si>
  <si>
    <t>Bank of Chengdu Co Ltd Class A</t>
  </si>
  <si>
    <t>CNE100002SN6</t>
  </si>
  <si>
    <t>601838</t>
  </si>
  <si>
    <t>0P0001CMVT</t>
  </si>
  <si>
    <t>Bank Of China Ltd Class H</t>
  </si>
  <si>
    <t>CNE1000001Z5</t>
  </si>
  <si>
    <t>03988</t>
  </si>
  <si>
    <t>0P00009T31</t>
  </si>
  <si>
    <t>Bank of Communications Co Ltd Class A</t>
  </si>
  <si>
    <t>CNE1000000S2</t>
  </si>
  <si>
    <t>601328</t>
  </si>
  <si>
    <t>0P00009G1F</t>
  </si>
  <si>
    <t>Bank of Communications Co Ltd Class H</t>
  </si>
  <si>
    <t>CNE100000205</t>
  </si>
  <si>
    <t>03328</t>
  </si>
  <si>
    <t>0P00009SAP</t>
  </si>
  <si>
    <t>Bank Of Hangzhou Co Ltd Class A</t>
  </si>
  <si>
    <t>CNE100002GQ4</t>
  </si>
  <si>
    <t>600926</t>
  </si>
  <si>
    <t>0P00018YD3</t>
  </si>
  <si>
    <t>Bank of India</t>
  </si>
  <si>
    <t>INE084A01016</t>
  </si>
  <si>
    <t>532149</t>
  </si>
  <si>
    <t>0P0000CAP0</t>
  </si>
  <si>
    <t>Bank Of Jiangsu Co Ltd Class A</t>
  </si>
  <si>
    <t>CNE100002G76</t>
  </si>
  <si>
    <t>600919</t>
  </si>
  <si>
    <t>0P00018GY7</t>
  </si>
  <si>
    <t>Baidu Inc</t>
  </si>
  <si>
    <t>KYG070341048</t>
  </si>
  <si>
    <t>09888</t>
  </si>
  <si>
    <t>0P0001LXGO</t>
  </si>
  <si>
    <t>Bank Of Nanjing Co Ltd Class A</t>
  </si>
  <si>
    <t>CNE100000627</t>
  </si>
  <si>
    <t>601009</t>
  </si>
  <si>
    <t>0P00009FZR</t>
  </si>
  <si>
    <t>Bank Of Ningbo Co Ltd Class A</t>
  </si>
  <si>
    <t>CNE1000005P7</t>
  </si>
  <si>
    <t>002142</t>
  </si>
  <si>
    <t>0P00009FZO</t>
  </si>
  <si>
    <t>Bank of Nova Scotia</t>
  </si>
  <si>
    <t>CA0641491075</t>
  </si>
  <si>
    <t>BNS</t>
  </si>
  <si>
    <t>0P000067YY</t>
  </si>
  <si>
    <t>Bank of Shanghai Co Ltd Class A</t>
  </si>
  <si>
    <t>CNE100002FM5</t>
  </si>
  <si>
    <t>601229</t>
  </si>
  <si>
    <t>0P000197LY</t>
  </si>
  <si>
    <t>Bank of Suzhou Co Ltd Class A</t>
  </si>
  <si>
    <t>CNE100003LQ2</t>
  </si>
  <si>
    <t>002966</t>
  </si>
  <si>
    <t>0P0001I642</t>
  </si>
  <si>
    <t>Bank of the Philippine Islands</t>
  </si>
  <si>
    <t>PHY0967S1694</t>
  </si>
  <si>
    <t>BPI</t>
  </si>
  <si>
    <t>0P0000DH9Y</t>
  </si>
  <si>
    <t>Bank Polska Kasa Opieki SA</t>
  </si>
  <si>
    <t>PLPEKAO00016</t>
  </si>
  <si>
    <t>PEO</t>
  </si>
  <si>
    <t>0P0000EFP9</t>
  </si>
  <si>
    <t>Banque Saudi Fransi</t>
  </si>
  <si>
    <t>SA0007879782</t>
  </si>
  <si>
    <t>1050</t>
  </si>
  <si>
    <t>0P0000Q2J5</t>
  </si>
  <si>
    <t>Baoshan Iron &amp; Steel Co Ltd Class A</t>
  </si>
  <si>
    <t>CNE0000015R4</t>
  </si>
  <si>
    <t>600019</t>
  </si>
  <si>
    <t>0P00007WZM</t>
  </si>
  <si>
    <t>Barclays PLC</t>
  </si>
  <si>
    <t>GB0031348658</t>
  </si>
  <si>
    <t>BARC</t>
  </si>
  <si>
    <t>0P00007NZP</t>
  </si>
  <si>
    <t>Barratt Redrow PLC</t>
  </si>
  <si>
    <t>GB0000811801</t>
  </si>
  <si>
    <t>BTRW</t>
  </si>
  <si>
    <t>0P00007NZR</t>
  </si>
  <si>
    <t>Barrick Mining Corp</t>
  </si>
  <si>
    <t>CA06849F1080</t>
  </si>
  <si>
    <t>ABX</t>
  </si>
  <si>
    <t>0P000067Z1</t>
  </si>
  <si>
    <t>Basf SE</t>
  </si>
  <si>
    <t>DE000BASF111</t>
  </si>
  <si>
    <t>BAS</t>
  </si>
  <si>
    <t>0P00009QNZ</t>
  </si>
  <si>
    <t>Bawag Group AG Ordinary Shares</t>
  </si>
  <si>
    <t>AT0000BAWAG2</t>
  </si>
  <si>
    <t>BG</t>
  </si>
  <si>
    <t>0P0001BU4V</t>
  </si>
  <si>
    <t>JD.com Inc Ordinary Shares - Class A</t>
  </si>
  <si>
    <t>KYG8208B1014</t>
  </si>
  <si>
    <t>09618</t>
  </si>
  <si>
    <t>0P0001K5SZ</t>
  </si>
  <si>
    <t>Kweichow Moutai Co Ltd Class A</t>
  </si>
  <si>
    <t>CNE0000018R8</t>
  </si>
  <si>
    <t>600519</t>
  </si>
  <si>
    <t>0P00007XB5</t>
  </si>
  <si>
    <t>Bayerische Motoren Werke AG Participating Preferred</t>
  </si>
  <si>
    <t>DE0005190037</t>
  </si>
  <si>
    <t>BMW3</t>
  </si>
  <si>
    <t>0P0000D30O</t>
  </si>
  <si>
    <t>BB Seguridade Participacoes SA</t>
  </si>
  <si>
    <t>BRBBSEACNOR5</t>
  </si>
  <si>
    <t>BBSE3</t>
  </si>
  <si>
    <t>0P0000YNII</t>
  </si>
  <si>
    <t>BCE Inc</t>
  </si>
  <si>
    <t>CA05534B7604</t>
  </si>
  <si>
    <t>BCE</t>
  </si>
  <si>
    <t>0P000067XW</t>
  </si>
  <si>
    <t>BDO Unibank Inc</t>
  </si>
  <si>
    <t>PHY077751022</t>
  </si>
  <si>
    <t>BDO</t>
  </si>
  <si>
    <t>0P0000DHEO</t>
  </si>
  <si>
    <t>Becle SAB de CV</t>
  </si>
  <si>
    <t>MX01CU010003</t>
  </si>
  <si>
    <t>CUERVO</t>
  </si>
  <si>
    <t>0P00019Q3H</t>
  </si>
  <si>
    <t>Beiersdorf AG</t>
  </si>
  <si>
    <t>DE0005200000</t>
  </si>
  <si>
    <t>BEI</t>
  </si>
  <si>
    <t>0P00009QO6</t>
  </si>
  <si>
    <t>Beijer Ref AB Class B</t>
  </si>
  <si>
    <t>SE0015949748</t>
  </si>
  <si>
    <t>BEIJ B</t>
  </si>
  <si>
    <t>0P0000DLEN</t>
  </si>
  <si>
    <t>Beijing Enterprises Holdings Ltd</t>
  </si>
  <si>
    <t>HK0392044647</t>
  </si>
  <si>
    <t>00392</t>
  </si>
  <si>
    <t>0P00009RXA</t>
  </si>
  <si>
    <t>Beijing Enterprises Water Group Ltd</t>
  </si>
  <si>
    <t>BMG0957L1090</t>
  </si>
  <si>
    <t>00371</t>
  </si>
  <si>
    <t>0P00009TCW</t>
  </si>
  <si>
    <t>Beijing Jingneng Power Co Ltd Class A</t>
  </si>
  <si>
    <t>CNE000001B82</t>
  </si>
  <si>
    <t>600578</t>
  </si>
  <si>
    <t>0P00007XCI</t>
  </si>
  <si>
    <t>Beijing Kingsoft Office Software Inc Class A</t>
  </si>
  <si>
    <t>CNE100003PM2</t>
  </si>
  <si>
    <t>688111</t>
  </si>
  <si>
    <t>0P0001IRO6</t>
  </si>
  <si>
    <t>Beijing New Building Material PLC Class A</t>
  </si>
  <si>
    <t>CNE000000QS4</t>
  </si>
  <si>
    <t>000786</t>
  </si>
  <si>
    <t>0P00007XO8</t>
  </si>
  <si>
    <t>Beijing Oriental Yuhong Waterproof Technology Co Ltd Class A</t>
  </si>
  <si>
    <t>CNE100000CS3</t>
  </si>
  <si>
    <t>002271</t>
  </si>
  <si>
    <t>0P0000HP0N</t>
  </si>
  <si>
    <t>Beijing Roborock Technology Co Ltd Class A</t>
  </si>
  <si>
    <t>CNE100003R80</t>
  </si>
  <si>
    <t>688169</t>
  </si>
  <si>
    <t>0P0001JBL2</t>
  </si>
  <si>
    <t>Beijing Shiji Information Technology Co Ltd Class A</t>
  </si>
  <si>
    <t>CNE100000668</t>
  </si>
  <si>
    <t>002153</t>
  </si>
  <si>
    <t>0P00009FZB</t>
  </si>
  <si>
    <t>Beijing Shougang Co Ltd Class A</t>
  </si>
  <si>
    <t>CNE000001196</t>
  </si>
  <si>
    <t>000959</t>
  </si>
  <si>
    <t>0P00007XRL</t>
  </si>
  <si>
    <t>Beijing Tiantan Biological Products Corp Ltd Class A</t>
  </si>
  <si>
    <t>CNE000000WF9</t>
  </si>
  <si>
    <t>600161</t>
  </si>
  <si>
    <t>0P00007X2W</t>
  </si>
  <si>
    <t>Beijing Tongrentang Co Ltd Class A</t>
  </si>
  <si>
    <t>CNE000000R69</t>
  </si>
  <si>
    <t>600085</t>
  </si>
  <si>
    <t>0P00007X11</t>
  </si>
  <si>
    <t>Beijing Wantai Biological Pharmacy Enterprise Co Ltd Class A</t>
  </si>
  <si>
    <t>CNE100004090</t>
  </si>
  <si>
    <t>603392</t>
  </si>
  <si>
    <t>0P0001JSSB</t>
  </si>
  <si>
    <t>Beijing Yanjing Brewery Co Ltd Class A</t>
  </si>
  <si>
    <t>CNE000000S84</t>
  </si>
  <si>
    <t>000729</t>
  </si>
  <si>
    <t>0P00007XNB</t>
  </si>
  <si>
    <t>Beijing-Shanghai High Speed Railway Co Ltd Class A</t>
  </si>
  <si>
    <t>CNE100003RV9</t>
  </si>
  <si>
    <t>601816</t>
  </si>
  <si>
    <t>0P0001J3E1</t>
  </si>
  <si>
    <t>Beiqi Foton Motor Co Ltd Class A</t>
  </si>
  <si>
    <t>BeOne Medicines Ltd Class A</t>
  </si>
  <si>
    <t>CNE100005XT6</t>
  </si>
  <si>
    <t>688235</t>
  </si>
  <si>
    <t>0P0001O436</t>
  </si>
  <si>
    <t>BeOne Medicines Ltd Ordinary Shares</t>
  </si>
  <si>
    <t>CH1391448177</t>
  </si>
  <si>
    <t>06160</t>
  </si>
  <si>
    <t>0P0001E4XV</t>
  </si>
  <si>
    <t>Berger Paints India Ltd</t>
  </si>
  <si>
    <t>INE463A01038</t>
  </si>
  <si>
    <t>509480</t>
  </si>
  <si>
    <t>0P0000BAVZ</t>
  </si>
  <si>
    <t>Bestechnic (Shanghai) Co Ltd Class A</t>
  </si>
  <si>
    <t>CNE100005XM1</t>
  </si>
  <si>
    <t>688608</t>
  </si>
  <si>
    <t>0P0001LCSS</t>
  </si>
  <si>
    <t>Bethel Automotive Safety Systems Co Ltd Class A</t>
  </si>
  <si>
    <t>CNE1000030Y7</t>
  </si>
  <si>
    <t>603596</t>
  </si>
  <si>
    <t>0P0001D70Q</t>
  </si>
  <si>
    <t>Bharat Electronics Ltd</t>
  </si>
  <si>
    <t>INE263A01024</t>
  </si>
  <si>
    <t>BEL</t>
  </si>
  <si>
    <t>0P0000BY3F</t>
  </si>
  <si>
    <t>Bharat Forge Ltd</t>
  </si>
  <si>
    <t>INE465A01025</t>
  </si>
  <si>
    <t>500493</t>
  </si>
  <si>
    <t>0P0000CKCY</t>
  </si>
  <si>
    <t>Bharat Heavy Electricals Ltd</t>
  </si>
  <si>
    <t>INE257A01026</t>
  </si>
  <si>
    <t>500103</t>
  </si>
  <si>
    <t>0P0000BX7J</t>
  </si>
  <si>
    <t>Bharat Petroleum Corp Ltd</t>
  </si>
  <si>
    <t>INE029A01011</t>
  </si>
  <si>
    <t>500547</t>
  </si>
  <si>
    <t>0P0000BPY9</t>
  </si>
  <si>
    <t>Bharti Airtel Ltd</t>
  </si>
  <si>
    <t>INE397D01024</t>
  </si>
  <si>
    <t>BHARTIARTL</t>
  </si>
  <si>
    <t>0P0000BJR2</t>
  </si>
  <si>
    <t>Bharti Hexacom Ltd</t>
  </si>
  <si>
    <t>INE343G01021</t>
  </si>
  <si>
    <t>544162</t>
  </si>
  <si>
    <t>0P0001SQRO</t>
  </si>
  <si>
    <t>BHP Group Ltd</t>
  </si>
  <si>
    <t>AU000000BHP4</t>
  </si>
  <si>
    <t>BHP</t>
  </si>
  <si>
    <t>0P00006WAE</t>
  </si>
  <si>
    <t>Bid Corp Ltd</t>
  </si>
  <si>
    <t>ZAE000216537</t>
  </si>
  <si>
    <t>BID</t>
  </si>
  <si>
    <t>0P0001846N</t>
  </si>
  <si>
    <t>Bidvest Group Ltd</t>
  </si>
  <si>
    <t>ZAE000117321</t>
  </si>
  <si>
    <t>BVT</t>
  </si>
  <si>
    <t>0P0000GG91</t>
  </si>
  <si>
    <t>Bilibili Inc Class Z</t>
  </si>
  <si>
    <t>KYG1098A1013</t>
  </si>
  <si>
    <t>09626</t>
  </si>
  <si>
    <t>0P0001LYUK</t>
  </si>
  <si>
    <t>Bim Birlesik Magazalar AS</t>
  </si>
  <si>
    <t>TREBIMM00018</t>
  </si>
  <si>
    <t>BIMAS</t>
  </si>
  <si>
    <t>0P0000BHHK</t>
  </si>
  <si>
    <t>Biocon Ltd</t>
  </si>
  <si>
    <t>INE376G01013</t>
  </si>
  <si>
    <t>532523</t>
  </si>
  <si>
    <t>0P0000B02D</t>
  </si>
  <si>
    <t>BioMerieux SA</t>
  </si>
  <si>
    <t>FR0013280286</t>
  </si>
  <si>
    <t>BIM</t>
  </si>
  <si>
    <t>0P00009WBY</t>
  </si>
  <si>
    <t>BioNTech SE ADR</t>
  </si>
  <si>
    <t>US09075V1026</t>
  </si>
  <si>
    <t>BNTX</t>
  </si>
  <si>
    <t>0P0001IHF2</t>
  </si>
  <si>
    <t>Bloomage BioTechnology Corp Ltd Class A</t>
  </si>
  <si>
    <t>CNE100003NL9</t>
  </si>
  <si>
    <t>688363</t>
  </si>
  <si>
    <t>0P0001IPJJ</t>
  </si>
  <si>
    <t>BlueScope Steel Ltd</t>
  </si>
  <si>
    <t>AU000000BSL0</t>
  </si>
  <si>
    <t>BSL</t>
  </si>
  <si>
    <t>0P00006WBG</t>
  </si>
  <si>
    <t>Bluestar Adisseo Co Class A</t>
  </si>
  <si>
    <t>CNE000001253</t>
  </si>
  <si>
    <t>600299</t>
  </si>
  <si>
    <t>0P00007X6E</t>
  </si>
  <si>
    <t>Midea Group Co Ltd Class A</t>
  </si>
  <si>
    <t>CNE100001QQ5</t>
  </si>
  <si>
    <t>0P00011OUW</t>
  </si>
  <si>
    <t>BOC Aviation Ltd Shs Unitary 144A/Reg S</t>
  </si>
  <si>
    <t>SG9999015267</t>
  </si>
  <si>
    <t>02588</t>
  </si>
  <si>
    <t>0P000184P5</t>
  </si>
  <si>
    <t>BOC Hong Kong Holdings Ltd</t>
  </si>
  <si>
    <t>HK2388011192</t>
  </si>
  <si>
    <t>02388</t>
  </si>
  <si>
    <t>0P00009S9Y</t>
  </si>
  <si>
    <t>BOC International China Co Ltd Class A</t>
  </si>
  <si>
    <t>CNE100003R64</t>
  </si>
  <si>
    <t>601696</t>
  </si>
  <si>
    <t>0P0001JC4M</t>
  </si>
  <si>
    <t>BOE Technology Group Co Ltd Class A</t>
  </si>
  <si>
    <t>CNE0000016L5</t>
  </si>
  <si>
    <t>000725</t>
  </si>
  <si>
    <t>0P00007XN8</t>
  </si>
  <si>
    <t>Boliden AB</t>
  </si>
  <si>
    <t>SE0020050417</t>
  </si>
  <si>
    <t>BOL</t>
  </si>
  <si>
    <t>0P0000A6M4</t>
  </si>
  <si>
    <t>Bollore SE</t>
  </si>
  <si>
    <t>FR0000039299</t>
  </si>
  <si>
    <t>0P00009WC3</t>
  </si>
  <si>
    <t>Bosch Ltd</t>
  </si>
  <si>
    <t>INE323A01026</t>
  </si>
  <si>
    <t>500530</t>
  </si>
  <si>
    <t>0P0000BCWV</t>
  </si>
  <si>
    <t>Bosideng International Holdings Ltd</t>
  </si>
  <si>
    <t>KYG126521064</t>
  </si>
  <si>
    <t>03998</t>
  </si>
  <si>
    <t>0P0000BJHZ</t>
  </si>
  <si>
    <t>Boubyan Bank KSC</t>
  </si>
  <si>
    <t>KW0EQ0102065</t>
  </si>
  <si>
    <t>BOUBYAN</t>
  </si>
  <si>
    <t>0P0000CGL0</t>
  </si>
  <si>
    <t>Kuwait</t>
  </si>
  <si>
    <t>Kuwaiti Dinar</t>
  </si>
  <si>
    <t>Bouygues</t>
  </si>
  <si>
    <t>FR0000120503</t>
  </si>
  <si>
    <t>EN</t>
  </si>
  <si>
    <t>0P00009WC9</t>
  </si>
  <si>
    <t>BP PLC</t>
  </si>
  <si>
    <t>GB0007980591</t>
  </si>
  <si>
    <t>BP.</t>
  </si>
  <si>
    <t>0P000090MI</t>
  </si>
  <si>
    <t>Brambles Ltd</t>
  </si>
  <si>
    <t>AU000000BXB1</t>
  </si>
  <si>
    <t>BXB</t>
  </si>
  <si>
    <t>0P0000A1L5</t>
  </si>
  <si>
    <t>Bridgestone Corp</t>
  </si>
  <si>
    <t>JP3830800003</t>
  </si>
  <si>
    <t>5108</t>
  </si>
  <si>
    <t>0P0000AETN</t>
  </si>
  <si>
    <t>Britannia Industries Ltd</t>
  </si>
  <si>
    <t>INE216A01030</t>
  </si>
  <si>
    <t>500825</t>
  </si>
  <si>
    <t>0P0000BBOS</t>
  </si>
  <si>
    <t>NetEase Inc Ordinary Shares</t>
  </si>
  <si>
    <t>KYG6427A1022</t>
  </si>
  <si>
    <t>09999</t>
  </si>
  <si>
    <t>0P0001K417</t>
  </si>
  <si>
    <t>Brookfield Asset Management Ltd Ordinary Shares - Class A</t>
  </si>
  <si>
    <t>CA1130041058</t>
  </si>
  <si>
    <t>BAM</t>
  </si>
  <si>
    <t>0P0001Q6H4</t>
  </si>
  <si>
    <t>Brookfield Corp Registered Shs -A- Limited Vtg</t>
  </si>
  <si>
    <t>CA11271J1075</t>
  </si>
  <si>
    <t>BN</t>
  </si>
  <si>
    <t>0P000067ZL</t>
  </si>
  <si>
    <t>BT Group PLC</t>
  </si>
  <si>
    <t>GB0030913577</t>
  </si>
  <si>
    <t>BT.A</t>
  </si>
  <si>
    <t>0P00007O1V</t>
  </si>
  <si>
    <t>Budweiser Brewing Co APAC Ltd</t>
  </si>
  <si>
    <t>KYG1674K1013</t>
  </si>
  <si>
    <t>01876</t>
  </si>
  <si>
    <t>0P0001HZWV</t>
  </si>
  <si>
    <t>Bumrungrad Hospital PCL</t>
  </si>
  <si>
    <t>TH0168A10Z01</t>
  </si>
  <si>
    <t>BH</t>
  </si>
  <si>
    <t>0P0000AKV8</t>
  </si>
  <si>
    <t>Ping An Insurance (Group) Co. of China Ltd Class H</t>
  </si>
  <si>
    <t>CNE1000003X6</t>
  </si>
  <si>
    <t>02318</t>
  </si>
  <si>
    <t>0P00009S97</t>
  </si>
  <si>
    <t>Bupa Arabia for Cooperative Insurance Co</t>
  </si>
  <si>
    <t>SA1210540914</t>
  </si>
  <si>
    <t>8210</t>
  </si>
  <si>
    <t>0P0000Q2J8</t>
  </si>
  <si>
    <t>Yum China Holdings Inc</t>
  </si>
  <si>
    <t>US98850P1093</t>
  </si>
  <si>
    <t>YUMC</t>
  </si>
  <si>
    <t>0P00018WBW</t>
  </si>
  <si>
    <t>Buzzi SpA</t>
  </si>
  <si>
    <t>IT0001347308</t>
  </si>
  <si>
    <t>BZU</t>
  </si>
  <si>
    <t>0P00009DIE</t>
  </si>
  <si>
    <t>BYD Co Ltd Class A</t>
  </si>
  <si>
    <t>CNE100001526</t>
  </si>
  <si>
    <t>002594</t>
  </si>
  <si>
    <t>0P0000TLIB</t>
  </si>
  <si>
    <t>BYD Co Ltd Class H</t>
  </si>
  <si>
    <t>CNE100000296</t>
  </si>
  <si>
    <t>01211</t>
  </si>
  <si>
    <t>0P00009S7R</t>
  </si>
  <si>
    <t>BYD Electronic (International) Co Ltd</t>
  </si>
  <si>
    <t>HK0285041858</t>
  </si>
  <si>
    <t>00285</t>
  </si>
  <si>
    <t>0P0000B5Z4</t>
  </si>
  <si>
    <t>C&amp;D International Investment Group Ltd</t>
  </si>
  <si>
    <t>KYG3165D1097</t>
  </si>
  <si>
    <t>01908</t>
  </si>
  <si>
    <t>0P0000XQHE</t>
  </si>
  <si>
    <t>CAE Inc</t>
  </si>
  <si>
    <t>CA1247651088</t>
  </si>
  <si>
    <t>CAE</t>
  </si>
  <si>
    <t>0P000067ZN</t>
  </si>
  <si>
    <t>Caida Securities Co Ltd Class A</t>
  </si>
  <si>
    <t>CNE100005295</t>
  </si>
  <si>
    <t>600906</t>
  </si>
  <si>
    <t>0P0001MDQM</t>
  </si>
  <si>
    <t>Caitong Securities Co Ltd Class A</t>
  </si>
  <si>
    <t>CNE100002V44</t>
  </si>
  <si>
    <t>601108</t>
  </si>
  <si>
    <t>0P0001BULG</t>
  </si>
  <si>
    <t>Caixa Seguridade Participacoes SA</t>
  </si>
  <si>
    <t>BRCXSEACNOR7</t>
  </si>
  <si>
    <t>CXSE3</t>
  </si>
  <si>
    <t>0P0001MBDP</t>
  </si>
  <si>
    <t>CaixaBank SA</t>
  </si>
  <si>
    <t>ES0140609019</t>
  </si>
  <si>
    <t>CABK</t>
  </si>
  <si>
    <t>0P0000AYAS</t>
  </si>
  <si>
    <t>Cambricon Technologies Corp Ltd Class A</t>
  </si>
  <si>
    <t>CNE1000041R8</t>
  </si>
  <si>
    <t>688256</t>
  </si>
  <si>
    <t>0P0001KDRB</t>
  </si>
  <si>
    <t>Cameco Corp</t>
  </si>
  <si>
    <t>CA13321L1085</t>
  </si>
  <si>
    <t>CCO</t>
  </si>
  <si>
    <t>0P000067ZV</t>
  </si>
  <si>
    <t>Canadian Imperial Bank of Commerce</t>
  </si>
  <si>
    <t>CA1360691010</t>
  </si>
  <si>
    <t>CM</t>
  </si>
  <si>
    <t>0P000067ZZ</t>
  </si>
  <si>
    <t>Canadian National Railway Co</t>
  </si>
  <si>
    <t>CA1363751027</t>
  </si>
  <si>
    <t>CNR</t>
  </si>
  <si>
    <t>0P00006800</t>
  </si>
  <si>
    <t>Canadian Natural Resources Ltd</t>
  </si>
  <si>
    <t>CA1363851017</t>
  </si>
  <si>
    <t>CNQ</t>
  </si>
  <si>
    <t>0P00006801</t>
  </si>
  <si>
    <t>Canadian Pacific Kansas City Ltd</t>
  </si>
  <si>
    <t>CA13646K1084</t>
  </si>
  <si>
    <t>CP</t>
  </si>
  <si>
    <t>0P00006802</t>
  </si>
  <si>
    <t>Canadian Tire Corp Ltd Class A</t>
  </si>
  <si>
    <t>CA1366812024</t>
  </si>
  <si>
    <t>CTC.A</t>
  </si>
  <si>
    <t>0P00005RO3</t>
  </si>
  <si>
    <t>Canara Bank</t>
  </si>
  <si>
    <t>INE476A01022</t>
  </si>
  <si>
    <t>532483</t>
  </si>
  <si>
    <t>0P0000BLBO</t>
  </si>
  <si>
    <t>Canon Inc</t>
  </si>
  <si>
    <t>JP3242800005</t>
  </si>
  <si>
    <t>7751</t>
  </si>
  <si>
    <t>0P0000AETP</t>
  </si>
  <si>
    <t>Capcom Co Ltd</t>
  </si>
  <si>
    <t>JP3218900003</t>
  </si>
  <si>
    <t>9697</t>
  </si>
  <si>
    <t>0P0000E63O</t>
  </si>
  <si>
    <t>Coloplast AS Class B</t>
  </si>
  <si>
    <t>DK0060448595</t>
  </si>
  <si>
    <t>COLO B</t>
  </si>
  <si>
    <t>0P0000A5K4</t>
  </si>
  <si>
    <t>CapitaLand Ascendas REIT Units</t>
  </si>
  <si>
    <t>SG1M77906915</t>
  </si>
  <si>
    <t>A17U</t>
  </si>
  <si>
    <t>0P0000A6DZ</t>
  </si>
  <si>
    <t>Singapore Dollar</t>
  </si>
  <si>
    <t>CapitaLand Integrated Commercial Trust</t>
  </si>
  <si>
    <t>SG1M51904654</t>
  </si>
  <si>
    <t>C38U</t>
  </si>
  <si>
    <t>0P0000A6ED</t>
  </si>
  <si>
    <t>CapitaLand Investment Ltd</t>
  </si>
  <si>
    <t>SGXE62145532</t>
  </si>
  <si>
    <t>9CI</t>
  </si>
  <si>
    <t>0P0001NCUL</t>
  </si>
  <si>
    <t>Capitec Bank Holdings Ltd</t>
  </si>
  <si>
    <t>ZAE000035861</t>
  </si>
  <si>
    <t>CPI</t>
  </si>
  <si>
    <t>0P0000DLPY</t>
  </si>
  <si>
    <t>Carlsberg AS Class B</t>
  </si>
  <si>
    <t>DK0010181759</t>
  </si>
  <si>
    <t>CARL B</t>
  </si>
  <si>
    <t>0P0000A5K1</t>
  </si>
  <si>
    <t>Cathay Biotech Inc Class A</t>
  </si>
  <si>
    <t>CNE100004447</t>
  </si>
  <si>
    <t>688065</t>
  </si>
  <si>
    <t>0P0001KIO7</t>
  </si>
  <si>
    <t>Cathay Financial Holding Co Ltd</t>
  </si>
  <si>
    <t>TW0002882008</t>
  </si>
  <si>
    <t>2882</t>
  </si>
  <si>
    <t>0P0000CG9X</t>
  </si>
  <si>
    <t>CCL Industries Inc Registered Shs -B- Non Vtg</t>
  </si>
  <si>
    <t>CA1249003098</t>
  </si>
  <si>
    <t>CCL.B</t>
  </si>
  <si>
    <t>0P00005RNZ</t>
  </si>
  <si>
    <t>CelcomDigi Bhd</t>
  </si>
  <si>
    <t>MYL6947OO005</t>
  </si>
  <si>
    <t>6947</t>
  </si>
  <si>
    <t>0P0000ASMX</t>
  </si>
  <si>
    <t>Novo Nordisk AS Class B</t>
  </si>
  <si>
    <t>DK0062498333</t>
  </si>
  <si>
    <t>NOVO B</t>
  </si>
  <si>
    <t>0P0000A5BQ</t>
  </si>
  <si>
    <t>Celltrion Inc</t>
  </si>
  <si>
    <t>KR7068270008</t>
  </si>
  <si>
    <t>068270</t>
  </si>
  <si>
    <t>0P0000BE98</t>
  </si>
  <si>
    <t>Cemex SAB de CV</t>
  </si>
  <si>
    <t>MXP225611567</t>
  </si>
  <si>
    <t>CEMEXCPO</t>
  </si>
  <si>
    <t>0P0000CBK6</t>
  </si>
  <si>
    <t>Cencosud SA</t>
  </si>
  <si>
    <t>CL0000000100</t>
  </si>
  <si>
    <t>CENCOSUD</t>
  </si>
  <si>
    <t>0P0000BX3K</t>
  </si>
  <si>
    <t>Cenovus Energy Inc</t>
  </si>
  <si>
    <t>CA15135U1093</t>
  </si>
  <si>
    <t>CVE</t>
  </si>
  <si>
    <t>0P0000MLJ8</t>
  </si>
  <si>
    <t>Central Japan Railway Co</t>
  </si>
  <si>
    <t>JP3566800003</t>
  </si>
  <si>
    <t>9022</t>
  </si>
  <si>
    <t>0P0000EB9C</t>
  </si>
  <si>
    <t>Central New Energy Holding Group Ltd Ordinary Shares</t>
  </si>
  <si>
    <t>KYG2006G1313</t>
  </si>
  <si>
    <t>01735</t>
  </si>
  <si>
    <t>0P0001CZQX</t>
  </si>
  <si>
    <t>Central Pattana PCL</t>
  </si>
  <si>
    <t>TH0481B10Z00</t>
  </si>
  <si>
    <t>CPN</t>
  </si>
  <si>
    <t>0P0000BI8A</t>
  </si>
  <si>
    <t>Central Retail Corp PCL Ordinary Shares</t>
  </si>
  <si>
    <t>TH9597010007</t>
  </si>
  <si>
    <t>CRC</t>
  </si>
  <si>
    <t>0P0001JB62</t>
  </si>
  <si>
    <t>Centrica PLC</t>
  </si>
  <si>
    <t>GB00B033F229</t>
  </si>
  <si>
    <t>CNA</t>
  </si>
  <si>
    <t>0P00007YPZ</t>
  </si>
  <si>
    <t>CEZ AS</t>
  </si>
  <si>
    <t>CZ0005112300</t>
  </si>
  <si>
    <t>CEZ</t>
  </si>
  <si>
    <t>0P0000EENW</t>
  </si>
  <si>
    <t>Czechia</t>
  </si>
  <si>
    <t>Czech Koruna</t>
  </si>
  <si>
    <t>CG Power &amp; Industrial Solutions Ltd</t>
  </si>
  <si>
    <t>INE067A01029</t>
  </si>
  <si>
    <t>500093</t>
  </si>
  <si>
    <t>0P0000AXMJ</t>
  </si>
  <si>
    <t>CGI Inc Class A</t>
  </si>
  <si>
    <t>CA12532H1047</t>
  </si>
  <si>
    <t>GIB.A</t>
  </si>
  <si>
    <t>0P00006590</t>
  </si>
  <si>
    <t>CGN Power Co Ltd Ordinary Shares Class A</t>
  </si>
  <si>
    <t>CNE100003N43</t>
  </si>
  <si>
    <t>003816</t>
  </si>
  <si>
    <t>0P0001IBSV</t>
  </si>
  <si>
    <t>CGN Power Co Ltd Shs -H- Unitary 144A/Reg S</t>
  </si>
  <si>
    <t>CNE100001T80</t>
  </si>
  <si>
    <t>01816</t>
  </si>
  <si>
    <t>0P000151NT</t>
  </si>
  <si>
    <t>Chailease Holding Co Ltd</t>
  </si>
  <si>
    <t>KYG202881093</t>
  </si>
  <si>
    <t>5871</t>
  </si>
  <si>
    <t>0P0000TOKO</t>
  </si>
  <si>
    <t>Chang Hwa Commercial Bank Ltd</t>
  </si>
  <si>
    <t>TW0002801008</t>
  </si>
  <si>
    <t>2801</t>
  </si>
  <si>
    <t>0P0000AL42</t>
  </si>
  <si>
    <t>Changchun High-Tech Industry (Group) Co Ltd Class A</t>
  </si>
  <si>
    <t>CNE0000007J8</t>
  </si>
  <si>
    <t>000661</t>
  </si>
  <si>
    <t>0P00007WWK</t>
  </si>
  <si>
    <t>Changjiang Securities Company Ltd Class A</t>
  </si>
  <si>
    <t>CNE000000SH3</t>
  </si>
  <si>
    <t>000783</t>
  </si>
  <si>
    <t>0P00007XO6</t>
  </si>
  <si>
    <t>Changzhou Xingyu Automotive Lighting Systems Co Ltd Class A</t>
  </si>
  <si>
    <t>CNE1000011H2</t>
  </si>
  <si>
    <t>601799</t>
  </si>
  <si>
    <t>0P0000SQ17</t>
  </si>
  <si>
    <t>Charoen Pokphand Foods PCL</t>
  </si>
  <si>
    <t>TH0101A10Z01</t>
  </si>
  <si>
    <t>CPF</t>
  </si>
  <si>
    <t>0P0000BRZC</t>
  </si>
  <si>
    <t>Chemical Works of Gedeon Richter PLC</t>
  </si>
  <si>
    <t>HU0000123096</t>
  </si>
  <si>
    <t>RICHTER</t>
  </si>
  <si>
    <t>0P0000C7J0</t>
  </si>
  <si>
    <t>Hungary</t>
  </si>
  <si>
    <t>Forint</t>
  </si>
  <si>
    <t>Chifeng Jilong Gold Mining Co Ltd Class A</t>
  </si>
  <si>
    <t>CNE000001H94</t>
  </si>
  <si>
    <t>600988</t>
  </si>
  <si>
    <t>0P00007XLK</t>
  </si>
  <si>
    <t>Chifeng Jilong Gold Mining Co Ltd Ordinary Shares - Class H</t>
  </si>
  <si>
    <t>CNE100006T51</t>
  </si>
  <si>
    <t>06693</t>
  </si>
  <si>
    <t>0P0001UTF9</t>
  </si>
  <si>
    <t>China Baoan Group Co Ltd Class A</t>
  </si>
  <si>
    <t>CNE000000222</t>
  </si>
  <si>
    <t>000009</t>
  </si>
  <si>
    <t>0P00007WQJ</t>
  </si>
  <si>
    <t>China Citic Bank Corp Ltd Class H</t>
  </si>
  <si>
    <t>CNE1000001Q4</t>
  </si>
  <si>
    <t>00998</t>
  </si>
  <si>
    <t>0P00009S56</t>
  </si>
  <si>
    <t>China Coal Energy Co Ltd Class A</t>
  </si>
  <si>
    <t>CNE100000957</t>
  </si>
  <si>
    <t>601898</t>
  </si>
  <si>
    <t>0P0000A9N9</t>
  </si>
  <si>
    <t>China Coal Energy Co Ltd Class H</t>
  </si>
  <si>
    <t>CNE100000528</t>
  </si>
  <si>
    <t>01898</t>
  </si>
  <si>
    <t>0P00009S8N</t>
  </si>
  <si>
    <t>China Construction Bank Corp Class A</t>
  </si>
  <si>
    <t>CNE100000742</t>
  </si>
  <si>
    <t>601939</t>
  </si>
  <si>
    <t>0P00009Q2I</t>
  </si>
  <si>
    <t>China Construction Bank Corp Class H</t>
  </si>
  <si>
    <t>CNE1000002H1</t>
  </si>
  <si>
    <t>00939</t>
  </si>
  <si>
    <t>0P00009S4K</t>
  </si>
  <si>
    <t>China CSSC Holdings Ltd Class A</t>
  </si>
  <si>
    <t>CNE000000W05</t>
  </si>
  <si>
    <t>600150</t>
  </si>
  <si>
    <t>0P00007X2M</t>
  </si>
  <si>
    <t>China Eastern Airlines Corp Ltd Class A</t>
  </si>
  <si>
    <t>CNE000000TR0</t>
  </si>
  <si>
    <t>600115</t>
  </si>
  <si>
    <t>0P00007X1T</t>
  </si>
  <si>
    <t>China Eastern Airlines Corp Ltd Class H</t>
  </si>
  <si>
    <t>CNE1000002K5</t>
  </si>
  <si>
    <t>00670</t>
  </si>
  <si>
    <t>0P00009S1E</t>
  </si>
  <si>
    <t>China Energy Engineering Corporation Ltd Class A</t>
  </si>
  <si>
    <t>CNE100004QL0</t>
  </si>
  <si>
    <t>601868</t>
  </si>
  <si>
    <t>0P0001NFYY</t>
  </si>
  <si>
    <t>China Energy Engineering Corporation Ltd Shs -H- Unitary 144A/Reg S</t>
  </si>
  <si>
    <t>CNE1000023C8</t>
  </si>
  <si>
    <t>03996</t>
  </si>
  <si>
    <t>0P000174RT</t>
  </si>
  <si>
    <t>China Everbright Bank Co Ltd Class A</t>
  </si>
  <si>
    <t>CNE100000SL4</t>
  </si>
  <si>
    <t>601818</t>
  </si>
  <si>
    <t>0P0000PT4U</t>
  </si>
  <si>
    <t>China Everbright Bank Co Ltd Class H</t>
  </si>
  <si>
    <t>CNE100001QW3</t>
  </si>
  <si>
    <t>06818</t>
  </si>
  <si>
    <t>0P00011KD4</t>
  </si>
  <si>
    <t>China Everbright Environment Group Ltd</t>
  </si>
  <si>
    <t>HK0257001336</t>
  </si>
  <si>
    <t>00257</t>
  </si>
  <si>
    <t>0P00009RUK</t>
  </si>
  <si>
    <t>China Feihe Ltd Ordinary Shares</t>
  </si>
  <si>
    <t>KYG2121Q1055</t>
  </si>
  <si>
    <t>06186</t>
  </si>
  <si>
    <t>0P0001IO05</t>
  </si>
  <si>
    <t>China Film Group Co Ltd Class A</t>
  </si>
  <si>
    <t>CNE100002GX0</t>
  </si>
  <si>
    <t>600977</t>
  </si>
  <si>
    <t>0P00018IBB</t>
  </si>
  <si>
    <t>China First Heavy Industries Co Ltd Class A</t>
  </si>
  <si>
    <t>CNE100000L48</t>
  </si>
  <si>
    <t>601106</t>
  </si>
  <si>
    <t>0P0000N9I3</t>
  </si>
  <si>
    <t>China Galaxy Securities Co Ltd</t>
  </si>
  <si>
    <t>CNE100001NT6</t>
  </si>
  <si>
    <t>06881</t>
  </si>
  <si>
    <t>0P0000YVJA</t>
  </si>
  <si>
    <t>China Galaxy Securities Co Ltd Class A</t>
  </si>
  <si>
    <t>CNE100002FG7</t>
  </si>
  <si>
    <t>601881</t>
  </si>
  <si>
    <t>0P00019MLI</t>
  </si>
  <si>
    <t>China Gas Holdings Ltd</t>
  </si>
  <si>
    <t>BMG2109G1033</t>
  </si>
  <si>
    <t>00384</t>
  </si>
  <si>
    <t>0P00009RX5</t>
  </si>
  <si>
    <t>China Great Wall Securities Co Ltd Class A</t>
  </si>
  <si>
    <t>CNE100003GD0</t>
  </si>
  <si>
    <t>002939</t>
  </si>
  <si>
    <t>0P0001EW8S</t>
  </si>
  <si>
    <t>China Greatwall Technology Group Co Ltd Class A</t>
  </si>
  <si>
    <t>CNE000000RL7</t>
  </si>
  <si>
    <t>000066</t>
  </si>
  <si>
    <t>0P00007WRQ</t>
  </si>
  <si>
    <t>China Hainan Rubber Industry Group Co Ltd Class A</t>
  </si>
  <si>
    <t>CNE100000YM0</t>
  </si>
  <si>
    <t>601118</t>
  </si>
  <si>
    <t>0P0000S9EW</t>
  </si>
  <si>
    <t>China Hongqiao Group Ltd</t>
  </si>
  <si>
    <t>KYG211501005</t>
  </si>
  <si>
    <t>01378</t>
  </si>
  <si>
    <t>0P0000SQUF</t>
  </si>
  <si>
    <t>China Industrial Securities Co Ltd Class A</t>
  </si>
  <si>
    <t>CNE100000V95</t>
  </si>
  <si>
    <t>601377</t>
  </si>
  <si>
    <t>0P0000Q3WJ</t>
  </si>
  <si>
    <t>China International Capital Corp Ltd Class A</t>
  </si>
  <si>
    <t>CNE1000048J0</t>
  </si>
  <si>
    <t>601995</t>
  </si>
  <si>
    <t>0P0001L1JY</t>
  </si>
  <si>
    <t>China International Capital Corp Ltd Shs -H- Unitary 144A/Reg S</t>
  </si>
  <si>
    <t>CNE100002359</t>
  </si>
  <si>
    <t>03908</t>
  </si>
  <si>
    <t>0P00016X78</t>
  </si>
  <si>
    <t>China International Marine Containers (Group) Co Ltd Class A</t>
  </si>
  <si>
    <t>CNE000000644</t>
  </si>
  <si>
    <t>000039</t>
  </si>
  <si>
    <t>0P00007WRA</t>
  </si>
  <si>
    <t>China International Marine Containers (Group) Co Ltd Class H</t>
  </si>
  <si>
    <t>CNE100001NN9</t>
  </si>
  <si>
    <t>02039</t>
  </si>
  <si>
    <t>0P0000XR0D</t>
  </si>
  <si>
    <t>China Jushi Co Ltd Class A</t>
  </si>
  <si>
    <t>CNE000000YM1</t>
  </si>
  <si>
    <t>600176</t>
  </si>
  <si>
    <t>0P00007X39</t>
  </si>
  <si>
    <t>China Life Insurance Co Ltd Class H</t>
  </si>
  <si>
    <t>CNE1000002L3</t>
  </si>
  <si>
    <t>02628</t>
  </si>
  <si>
    <t>0P00009S91</t>
  </si>
  <si>
    <t>China Literature Ltd Ordinary Shares</t>
  </si>
  <si>
    <t>KYG2121R1039</t>
  </si>
  <si>
    <t>00772</t>
  </si>
  <si>
    <t>0P0001C29N</t>
  </si>
  <si>
    <t>China Longyuan Power Group Corp Ltd Class H</t>
  </si>
  <si>
    <t>CNE100000HD4</t>
  </si>
  <si>
    <t>00916</t>
  </si>
  <si>
    <t>0P0000N8VF</t>
  </si>
  <si>
    <t>China Medical System Holdings Ltd</t>
  </si>
  <si>
    <t>KYG211081248</t>
  </si>
  <si>
    <t>00867</t>
  </si>
  <si>
    <t>0P0000PYR2</t>
  </si>
  <si>
    <t>China Mengniu Dairy Co Ltd</t>
  </si>
  <si>
    <t>KYG210961051</t>
  </si>
  <si>
    <t>02319</t>
  </si>
  <si>
    <t>0P00009S98</t>
  </si>
  <si>
    <t>China Merchants Bank Co Ltd Class A</t>
  </si>
  <si>
    <t>CNE000001B33</t>
  </si>
  <si>
    <t>600036</t>
  </si>
  <si>
    <t>0P00007WZY</t>
  </si>
  <si>
    <t>China Merchants Bank Co Ltd Class H</t>
  </si>
  <si>
    <t>CNE1000002M1</t>
  </si>
  <si>
    <t>03968</t>
  </si>
  <si>
    <t>0P00009SB6</t>
  </si>
  <si>
    <t>China Merchants Energy Shipping Co Ltd Class A</t>
  </si>
  <si>
    <t>CNE000001PQ8</t>
  </si>
  <si>
    <t>601872</t>
  </si>
  <si>
    <t>0P000080NC</t>
  </si>
  <si>
    <t>China Merchants Expressway Network &amp; Technology Holdings Co Ltd Class A</t>
  </si>
  <si>
    <t>CNE1000032B1</t>
  </si>
  <si>
    <t>001965</t>
  </si>
  <si>
    <t>0P0001CFZJ</t>
  </si>
  <si>
    <t>China Merchants Port Holdings Co Ltd</t>
  </si>
  <si>
    <t>HK0144000764</t>
  </si>
  <si>
    <t>00144</t>
  </si>
  <si>
    <t>0P00009RS7</t>
  </si>
  <si>
    <t>China Merchants Securities Asset Management Co.,Ltd Class A</t>
  </si>
  <si>
    <t>CNE100000HK9</t>
  </si>
  <si>
    <t>600999</t>
  </si>
  <si>
    <t>0P0000N49J</t>
  </si>
  <si>
    <t>China Merchants Securities Asset Management Co.,Ltd Shs -H- Unitary 144A/Re</t>
  </si>
  <si>
    <t>CNE1000029Z6</t>
  </si>
  <si>
    <t>06099</t>
  </si>
  <si>
    <t>0P00018TXC</t>
  </si>
  <si>
    <t>China Merchants Shekou Industrial Zone Holdings Co Ltd Class A</t>
  </si>
  <si>
    <t>CNE100002FC6</t>
  </si>
  <si>
    <t>001979</t>
  </si>
  <si>
    <t>0P00007WQW</t>
  </si>
  <si>
    <t>China Minsheng Banking Corp Ltd Class A</t>
  </si>
  <si>
    <t>CNE0000015Y0</t>
  </si>
  <si>
    <t>600016</t>
  </si>
  <si>
    <t>0P00007WZK</t>
  </si>
  <si>
    <t>China Minsheng Banking Corp Ltd Class H</t>
  </si>
  <si>
    <t>CNE100000HF9</t>
  </si>
  <si>
    <t>01988</t>
  </si>
  <si>
    <t>0P0000NJ6M</t>
  </si>
  <si>
    <t>China National Medicines Corp Ltd Class A</t>
  </si>
  <si>
    <t>CNE000001D56</t>
  </si>
  <si>
    <t>600511</t>
  </si>
  <si>
    <t>0P00007XAY</t>
  </si>
  <si>
    <t>China National Nuclear Power Co Ltd Class A</t>
  </si>
  <si>
    <t>CNE1000022N7</t>
  </si>
  <si>
    <t>601985</t>
  </si>
  <si>
    <t>0P000166XC</t>
  </si>
  <si>
    <t>China National Software &amp; Service Co Ltd Class A</t>
  </si>
  <si>
    <t>CNE000001BB0</t>
  </si>
  <si>
    <t>600536</t>
  </si>
  <si>
    <t>0P00007XBK</t>
  </si>
  <si>
    <t>China Northern Rare Earth (Group) High-Tech Co Ltd Class A</t>
  </si>
  <si>
    <t>CNE000000T18</t>
  </si>
  <si>
    <t>600111</t>
  </si>
  <si>
    <t>0P00007X1P</t>
  </si>
  <si>
    <t>China Oilfield Services Ltd Class A</t>
  </si>
  <si>
    <t>CNE100000759</t>
  </si>
  <si>
    <t>601808</t>
  </si>
  <si>
    <t>0P00009RMD</t>
  </si>
  <si>
    <t>China Oilfield Services Ltd Class H</t>
  </si>
  <si>
    <t>CNE1000002P4</t>
  </si>
  <si>
    <t>02883</t>
  </si>
  <si>
    <t>0P00009SAI</t>
  </si>
  <si>
    <t>China Overseas Land &amp; Investment Ltd</t>
  </si>
  <si>
    <t>HK0688002218</t>
  </si>
  <si>
    <t>00688</t>
  </si>
  <si>
    <t>0P00009S1U</t>
  </si>
  <si>
    <t>China Pacific Insurance (Group) Co Ltd Class A</t>
  </si>
  <si>
    <t>CNE1000008M8</t>
  </si>
  <si>
    <t>601601</t>
  </si>
  <si>
    <t>0P0000A3W5</t>
  </si>
  <si>
    <t>China Pacific Insurance (Group) Co Ltd Class H</t>
  </si>
  <si>
    <t>CNE1000009Q7</t>
  </si>
  <si>
    <t>02601</t>
  </si>
  <si>
    <t>0P0000NK48</t>
  </si>
  <si>
    <t>China Petroleum &amp; Chemical Corp Class A</t>
  </si>
  <si>
    <t>CNE0000018G1</t>
  </si>
  <si>
    <t>600028</t>
  </si>
  <si>
    <t>0P00007WZS</t>
  </si>
  <si>
    <t>China Petroleum &amp; Chemical Corp Class H</t>
  </si>
  <si>
    <t>CNE1000002Q2</t>
  </si>
  <si>
    <t>00386</t>
  </si>
  <si>
    <t>0P00009RX7</t>
  </si>
  <si>
    <t>China Power International Development Ltd</t>
  </si>
  <si>
    <t>HK2380027329</t>
  </si>
  <si>
    <t>02380</t>
  </si>
  <si>
    <t>0P00009S9W</t>
  </si>
  <si>
    <t>China Railway Construction Heavy Industry Corp Ltd Class A</t>
  </si>
  <si>
    <t>CNE100005121</t>
  </si>
  <si>
    <t>688425</t>
  </si>
  <si>
    <t>0P0001MRAH</t>
  </si>
  <si>
    <t>China Railway Group Ltd Class A</t>
  </si>
  <si>
    <t>CNE100000866</t>
  </si>
  <si>
    <t>601390</t>
  </si>
  <si>
    <t>0P0000A10L</t>
  </si>
  <si>
    <t>China Railway Group Ltd Class H</t>
  </si>
  <si>
    <t>CNE1000007Z2</t>
  </si>
  <si>
    <t>00390</t>
  </si>
  <si>
    <t>0P0000GAP6</t>
  </si>
  <si>
    <t>China Railway Signal &amp; Communication Corp Ltd Class A</t>
  </si>
  <si>
    <t>CNE100003MP2</t>
  </si>
  <si>
    <t>688009</t>
  </si>
  <si>
    <t>0P0001I3UG</t>
  </si>
  <si>
    <t>China Railway Signal &amp; Communication Corp Ltd Shs -H- Unitary 144A/Reg S</t>
  </si>
  <si>
    <t>CNE1000021L3</t>
  </si>
  <si>
    <t>03969</t>
  </si>
  <si>
    <t>0P00016GVO</t>
  </si>
  <si>
    <t>China Rare Earth Resources &amp; Technology Co Ltd Class A</t>
  </si>
  <si>
    <t>CNE000000WS2</t>
  </si>
  <si>
    <t>000831</t>
  </si>
  <si>
    <t>0P00007XPA</t>
  </si>
  <si>
    <t>China Resources Beer (Holdings) Co Ltd</t>
  </si>
  <si>
    <t>HK0291001490</t>
  </si>
  <si>
    <t>00291</t>
  </si>
  <si>
    <t>0P00009RVB</t>
  </si>
  <si>
    <t>China Resources Beverage (Holdings) Co Ltd</t>
  </si>
  <si>
    <t>KYG2135N1060</t>
  </si>
  <si>
    <t>02460</t>
  </si>
  <si>
    <t>0P0001TY9Y</t>
  </si>
  <si>
    <t>China Resources Gas Group Ltd</t>
  </si>
  <si>
    <t>BMG2113B1081</t>
  </si>
  <si>
    <t>01193</t>
  </si>
  <si>
    <t>0P00009S7H</t>
  </si>
  <si>
    <t>China Resources Land Ltd</t>
  </si>
  <si>
    <t>KYG2108Y1052</t>
  </si>
  <si>
    <t>01109</t>
  </si>
  <si>
    <t>0P00009S6A</t>
  </si>
  <si>
    <t>China Resources Microelectronics Ltd Class A</t>
  </si>
  <si>
    <t>CNE100003S06</t>
  </si>
  <si>
    <t>688396</t>
  </si>
  <si>
    <t>0P0001JCC9</t>
  </si>
  <si>
    <t>China Resources Mixc Lifestyle Services Ltd</t>
  </si>
  <si>
    <t>KYG2122G1064</t>
  </si>
  <si>
    <t>01209</t>
  </si>
  <si>
    <t>0P0001L7LU</t>
  </si>
  <si>
    <t>China Resources Pharmaceutical Group Ltd Registered Shs Unitary 144A/Reg S</t>
  </si>
  <si>
    <t>HK0000311099</t>
  </si>
  <si>
    <t>03320</t>
  </si>
  <si>
    <t>0P00018YQ6</t>
  </si>
  <si>
    <t>China Resources Power Holdings Co Ltd</t>
  </si>
  <si>
    <t>HK0836012952</t>
  </si>
  <si>
    <t>00836</t>
  </si>
  <si>
    <t>0P00009S3G</t>
  </si>
  <si>
    <t>China Resources Sanjiu Medical &amp; Pharmaceutical Co Ltd Class A</t>
  </si>
  <si>
    <t>CNE0000011K8</t>
  </si>
  <si>
    <t>000999</t>
  </si>
  <si>
    <t>0P00007XSH</t>
  </si>
  <si>
    <t>China Securities Co Ltd Class A</t>
  </si>
  <si>
    <t>CNE1000031T5</t>
  </si>
  <si>
    <t>601066</t>
  </si>
  <si>
    <t>0P0001DK5A</t>
  </si>
  <si>
    <t>China Shenhua Energy Co Ltd Class A</t>
  </si>
  <si>
    <t>CNE100000767</t>
  </si>
  <si>
    <t>601088</t>
  </si>
  <si>
    <t>0P00009RME</t>
  </si>
  <si>
    <t>China Shenhua Energy Co Ltd Class H</t>
  </si>
  <si>
    <t>CNE1000002R0</t>
  </si>
  <si>
    <t>01088</t>
  </si>
  <si>
    <t>0P00009S61</t>
  </si>
  <si>
    <t>China Southern Airlines Co Ltd Class A</t>
  </si>
  <si>
    <t>CNE000001FG0</t>
  </si>
  <si>
    <t>600029</t>
  </si>
  <si>
    <t>0P00007WZT</t>
  </si>
  <si>
    <t>China Southern Airlines Co Ltd Class H</t>
  </si>
  <si>
    <t>CNE1000002T6</t>
  </si>
  <si>
    <t>01055</t>
  </si>
  <si>
    <t>0P00009S5R</t>
  </si>
  <si>
    <t>China Southern Power Grid Energy Storage Co Ltd Class A</t>
  </si>
  <si>
    <t>CNE000001JD9</t>
  </si>
  <si>
    <t>600995</t>
  </si>
  <si>
    <t>0P00007XLP</t>
  </si>
  <si>
    <t>China Steel Corp</t>
  </si>
  <si>
    <t>TW0002002003</t>
  </si>
  <si>
    <t>2002</t>
  </si>
  <si>
    <t>0P0000BM4T</t>
  </si>
  <si>
    <t>China Suntien Green Energy Corp Ltd Class A</t>
  </si>
  <si>
    <t>CNE100003ZJ7</t>
  </si>
  <si>
    <t>600956</t>
  </si>
  <si>
    <t>0P0001K77W</t>
  </si>
  <si>
    <t>China Suntien Green Energy Corp Ltd Class H</t>
  </si>
  <si>
    <t>CNE100000TW9</t>
  </si>
  <si>
    <t>00956</t>
  </si>
  <si>
    <t>0P0000Q4F3</t>
  </si>
  <si>
    <t>China Taiping Insurance Holdings Co Ltd</t>
  </si>
  <si>
    <t>HK0000055878</t>
  </si>
  <si>
    <t>00966</t>
  </si>
  <si>
    <t>0P00009S4P</t>
  </si>
  <si>
    <t>China Three Gorges Renewables (Group) Co Ltd Class A</t>
  </si>
  <si>
    <t>CNE1000051F2</t>
  </si>
  <si>
    <t>600905</t>
  </si>
  <si>
    <t>0P0001MNK6</t>
  </si>
  <si>
    <t>China Tourism Group Duty Free Corp Ltd Class A</t>
  </si>
  <si>
    <t>CNE100000G29</t>
  </si>
  <si>
    <t>601888</t>
  </si>
  <si>
    <t>0P0000M3W1</t>
  </si>
  <si>
    <t>China Tourism Group Duty Free Corp Ltd Class H</t>
  </si>
  <si>
    <t>CNE100004YZ4</t>
  </si>
  <si>
    <t>01880</t>
  </si>
  <si>
    <t>0P0001PL9T</t>
  </si>
  <si>
    <t>China Tower Corp Ltd Ordinary Shares - Class H</t>
  </si>
  <si>
    <t>CNE100006V65</t>
  </si>
  <si>
    <t>00788</t>
  </si>
  <si>
    <t>0P0001E1KY</t>
  </si>
  <si>
    <t>China Vanke Co Ltd Class A</t>
  </si>
  <si>
    <t>CNE0000000T2</t>
  </si>
  <si>
    <t>000002</t>
  </si>
  <si>
    <t>0P000080EB</t>
  </si>
  <si>
    <t>China Vanke Co Ltd Class H</t>
  </si>
  <si>
    <t>CNE100001SR9</t>
  </si>
  <si>
    <t>02202</t>
  </si>
  <si>
    <t>0P00013EES</t>
  </si>
  <si>
    <t>China XD Electric Co Ltd Class A</t>
  </si>
  <si>
    <t>CNE100000KW8</t>
  </si>
  <si>
    <t>601179</t>
  </si>
  <si>
    <t>0P0000N5PT</t>
  </si>
  <si>
    <t>China Yangtze Power Co Ltd Class A</t>
  </si>
  <si>
    <t>CNE000001G87</t>
  </si>
  <si>
    <t>600900</t>
  </si>
  <si>
    <t>0P00007XKW</t>
  </si>
  <si>
    <t>China Zhenhua (Group) Science &amp; Technology Co Ltd Class A</t>
  </si>
  <si>
    <t>CNE000000RY0</t>
  </si>
  <si>
    <t>000733</t>
  </si>
  <si>
    <t>0P00007XNE</t>
  </si>
  <si>
    <t>China Zheshang Bank Co Ltd Class A</t>
  </si>
  <si>
    <t>CNE100003PS9</t>
  </si>
  <si>
    <t>601916</t>
  </si>
  <si>
    <t>0P0001ITIX</t>
  </si>
  <si>
    <t>China Zheshang Bank Co Ltd Shs -H- Unitary 144A/Reg S</t>
  </si>
  <si>
    <t>CNE1000025S9</t>
  </si>
  <si>
    <t>02016</t>
  </si>
  <si>
    <t>0P00017PCL</t>
  </si>
  <si>
    <t>Chocoladefabriken Lindt &amp; Spruengli AG</t>
  </si>
  <si>
    <t>CH0010570759</t>
  </si>
  <si>
    <t>LISN</t>
  </si>
  <si>
    <t>0P0000A6SK</t>
  </si>
  <si>
    <t>Chocoladefabriken Lindt &amp; Spruengli AG Ordinary Shares - Non Voting</t>
  </si>
  <si>
    <t>CH0010570767</t>
  </si>
  <si>
    <t>LISP</t>
  </si>
  <si>
    <t>0P0000AHY2</t>
  </si>
  <si>
    <t>Cholamandalam Investment and Finance Co Ltd</t>
  </si>
  <si>
    <t>INE121A01024</t>
  </si>
  <si>
    <t>CHOLAFIN</t>
  </si>
  <si>
    <t>0P0000BD5D</t>
  </si>
  <si>
    <t>Chongqing Brewery Co Ltd Class A</t>
  </si>
  <si>
    <t>CNE000000TL3</t>
  </si>
  <si>
    <t>600132</t>
  </si>
  <si>
    <t>0P00007X29</t>
  </si>
  <si>
    <t>Chongqing Changan Automobile Co Ltd Class A</t>
  </si>
  <si>
    <t>CNE000000R36</t>
  </si>
  <si>
    <t>000625</t>
  </si>
  <si>
    <t>0P00007WVZ</t>
  </si>
  <si>
    <t>Chongqing Changan Automobile Co Ltd Class B</t>
  </si>
  <si>
    <t>CNE000000N14</t>
  </si>
  <si>
    <t>200625</t>
  </si>
  <si>
    <t>0P00007WYX</t>
  </si>
  <si>
    <t>Chongqing Rural Commercial Bank Co Ltd Class A</t>
  </si>
  <si>
    <t>CNE100003NZ9</t>
  </si>
  <si>
    <t>601077</t>
  </si>
  <si>
    <t>0P0001INH8</t>
  </si>
  <si>
    <t>Chongqing Rural Commercial Bank Co Ltd Class H</t>
  </si>
  <si>
    <t>CNE100000X44</t>
  </si>
  <si>
    <t>03618</t>
  </si>
  <si>
    <t>0P0000RYV9</t>
  </si>
  <si>
    <t>Chongqing Water Group Co Ltd Class A</t>
  </si>
  <si>
    <t>CNE100000MT0</t>
  </si>
  <si>
    <t>601158</t>
  </si>
  <si>
    <t>0P0000NI4D</t>
  </si>
  <si>
    <t>Chongqing Zongshen Power Machinery Co Ltd Class A</t>
  </si>
  <si>
    <t>CNE000000107</t>
  </si>
  <si>
    <t>001696</t>
  </si>
  <si>
    <t>0P00007XSI</t>
  </si>
  <si>
    <t>Chow Tai Fook Jewellery Group Ltd</t>
  </si>
  <si>
    <t>KYG211461085</t>
  </si>
  <si>
    <t>01929</t>
  </si>
  <si>
    <t>0P0000V701</t>
  </si>
  <si>
    <t>Chubu Electric Power Co Inc</t>
  </si>
  <si>
    <t>JP3526600006</t>
  </si>
  <si>
    <t>9502</t>
  </si>
  <si>
    <t>0P0000AETS</t>
  </si>
  <si>
    <t>Chugai Pharmaceutical Co Ltd</t>
  </si>
  <si>
    <t>JP3519400000</t>
  </si>
  <si>
    <t>4519</t>
  </si>
  <si>
    <t>0P0000AETT</t>
  </si>
  <si>
    <t>Chunghwa Telecom Co Ltd</t>
  </si>
  <si>
    <t>TW0002412004</t>
  </si>
  <si>
    <t>2412</t>
  </si>
  <si>
    <t>0P0000BO2I</t>
  </si>
  <si>
    <t>Cia Energetica DE Minas Gerais - Cemig</t>
  </si>
  <si>
    <t>BRCMIGACNOR6</t>
  </si>
  <si>
    <t>CMIG3</t>
  </si>
  <si>
    <t>0P0000BWY2</t>
  </si>
  <si>
    <t>Cia Energetica DE Minas Gerais - Cemig Participating Preferred</t>
  </si>
  <si>
    <t>BRCMIGACNPR3</t>
  </si>
  <si>
    <t>CMIG4</t>
  </si>
  <si>
    <t>0P0000B0NZ</t>
  </si>
  <si>
    <t>Cia Paranaense De Energia Copel</t>
  </si>
  <si>
    <t>BRCPLEACNOR8</t>
  </si>
  <si>
    <t>CPLE3</t>
  </si>
  <si>
    <t>0P0000CKIM</t>
  </si>
  <si>
    <t>CIMB Group Holdings Bhd</t>
  </si>
  <si>
    <t>MYL1023OO000</t>
  </si>
  <si>
    <t>1023</t>
  </si>
  <si>
    <t>0P0000AL3S</t>
  </si>
  <si>
    <t>Cipla Ltd</t>
  </si>
  <si>
    <t>INE059A01026</t>
  </si>
  <si>
    <t>500087</t>
  </si>
  <si>
    <t>0P0000BI2R</t>
  </si>
  <si>
    <t>CITIC Ltd</t>
  </si>
  <si>
    <t>HK0267001375</t>
  </si>
  <si>
    <t>00267</t>
  </si>
  <si>
    <t>0P00009RUT</t>
  </si>
  <si>
    <t>CITIC Securities Co Ltd Class A</t>
  </si>
  <si>
    <t>CNE000001DB6</t>
  </si>
  <si>
    <t>600030</t>
  </si>
  <si>
    <t>0P00007WZU</t>
  </si>
  <si>
    <t>CITIC Securities Co Ltd Class H</t>
  </si>
  <si>
    <t>CNE1000016V2</t>
  </si>
  <si>
    <t>06030</t>
  </si>
  <si>
    <t>0P0000UALQ</t>
  </si>
  <si>
    <t>CK Asset Holdings Ltd</t>
  </si>
  <si>
    <t>KYG2177B1014</t>
  </si>
  <si>
    <t>01113</t>
  </si>
  <si>
    <t>0P000163XM</t>
  </si>
  <si>
    <t>CK Hutchison Holdings Ltd</t>
  </si>
  <si>
    <t>KYG217651051</t>
  </si>
  <si>
    <t>00001</t>
  </si>
  <si>
    <t>0P00009ROZ</t>
  </si>
  <si>
    <t>CK Infrastructure Holdings Ltd</t>
  </si>
  <si>
    <t>BMG2178K1009</t>
  </si>
  <si>
    <t>01038</t>
  </si>
  <si>
    <t>0P00009S5G</t>
  </si>
  <si>
    <t>Clicks Group Ltd</t>
  </si>
  <si>
    <t>ZAE000134854</t>
  </si>
  <si>
    <t>CLS</t>
  </si>
  <si>
    <t>0P0000DLNB</t>
  </si>
  <si>
    <t>CLP Holdings Ltd</t>
  </si>
  <si>
    <t>HK0002007356</t>
  </si>
  <si>
    <t>00002</t>
  </si>
  <si>
    <t>0P00009RP0</t>
  </si>
  <si>
    <t>CMOC Group Ltd Class A</t>
  </si>
  <si>
    <t>CNE100001NR0</t>
  </si>
  <si>
    <t>603993</t>
  </si>
  <si>
    <t>0P0000X9EV</t>
  </si>
  <si>
    <t>CMOC Group Ltd Class H</t>
  </si>
  <si>
    <t>CNE100000114</t>
  </si>
  <si>
    <t>03993</t>
  </si>
  <si>
    <t>0P00009SB9</t>
  </si>
  <si>
    <t>CNOOC Energy Technology &amp; Services Ltd Class A</t>
  </si>
  <si>
    <t>CNE100003L78</t>
  </si>
  <si>
    <t>600968</t>
  </si>
  <si>
    <t>0P0001HVXW</t>
  </si>
  <si>
    <t>CNPC Capital Co Ltd Class A</t>
  </si>
  <si>
    <t>CNE000000MS3</t>
  </si>
  <si>
    <t>000617</t>
  </si>
  <si>
    <t>0P00007WVU</t>
  </si>
  <si>
    <t>Coal India Ltd</t>
  </si>
  <si>
    <t>INE522F01014</t>
  </si>
  <si>
    <t>COALINDIA</t>
  </si>
  <si>
    <t>0P0000RQ97</t>
  </si>
  <si>
    <t>Coca Cola Icecek AS</t>
  </si>
  <si>
    <t>TRECOLA00011</t>
  </si>
  <si>
    <t>CCOLA</t>
  </si>
  <si>
    <t>0P0000BWOP</t>
  </si>
  <si>
    <t>Coca-Cola Europacific Partners PLC</t>
  </si>
  <si>
    <t>GB00BDCPN049</t>
  </si>
  <si>
    <t>CCEP</t>
  </si>
  <si>
    <t>0P0001H60K</t>
  </si>
  <si>
    <t>Coca-Cola Femsa SAB de CV CPO Terms:3 Shs-B- + 5 Shs-L-</t>
  </si>
  <si>
    <t>MX01KO000002</t>
  </si>
  <si>
    <t>KOFUBL</t>
  </si>
  <si>
    <t>0P0001H98U</t>
  </si>
  <si>
    <t>Coca-Cola HBC AG</t>
  </si>
  <si>
    <t>CH0198251305</t>
  </si>
  <si>
    <t>CCH</t>
  </si>
  <si>
    <t>0P0000YNIK</t>
  </si>
  <si>
    <t>Cochlear Ltd</t>
  </si>
  <si>
    <t>AU000000COH5</t>
  </si>
  <si>
    <t>COH</t>
  </si>
  <si>
    <t>0P00006WE9</t>
  </si>
  <si>
    <t>COFCO Capital Holdings Co Ltd Class A</t>
  </si>
  <si>
    <t>CNE100000PX5</t>
  </si>
  <si>
    <t>002423</t>
  </si>
  <si>
    <t>0P0000PO6X</t>
  </si>
  <si>
    <t>Cofco Sugar Holding Co Ltd Class A</t>
  </si>
  <si>
    <t>CNE000000LH8</t>
  </si>
  <si>
    <t>600737</t>
  </si>
  <si>
    <t>0P00007XGM</t>
  </si>
  <si>
    <t>Coles Group Ltd</t>
  </si>
  <si>
    <t>AU0000030678</t>
  </si>
  <si>
    <t>COL</t>
  </si>
  <si>
    <t>0P0001F3YF</t>
  </si>
  <si>
    <t>Colgate-Palmolive (India) Ltd</t>
  </si>
  <si>
    <t>INE259A01022</t>
  </si>
  <si>
    <t>500830</t>
  </si>
  <si>
    <t>0P0000BRVZ</t>
  </si>
  <si>
    <t>Pandora AS</t>
  </si>
  <si>
    <t>DK0060252690</t>
  </si>
  <si>
    <t>PNDORA</t>
  </si>
  <si>
    <t>0P0000Q1VF</t>
  </si>
  <si>
    <t>Commercial International Bank (Egypt) CIB</t>
  </si>
  <si>
    <t>EGS60121C018</t>
  </si>
  <si>
    <t>COMI</t>
  </si>
  <si>
    <t>0P0000AUZ4</t>
  </si>
  <si>
    <t>Egypt</t>
  </si>
  <si>
    <t>Egyptian Pound</t>
  </si>
  <si>
    <t>Commerzbank AG</t>
  </si>
  <si>
    <t>DE000CBK1001</t>
  </si>
  <si>
    <t>CBK</t>
  </si>
  <si>
    <t>0P00009QOE</t>
  </si>
  <si>
    <t>Commonwealth Bank of Australia</t>
  </si>
  <si>
    <t>AU000000CBA7</t>
  </si>
  <si>
    <t>CBA</t>
  </si>
  <si>
    <t>0P00006WEM</t>
  </si>
  <si>
    <t>Compagnie de Saint-Gobain SA</t>
  </si>
  <si>
    <t>FR0000125007</t>
  </si>
  <si>
    <t>SGO</t>
  </si>
  <si>
    <t>0P00009WOU</t>
  </si>
  <si>
    <t>BNP Paribas Act. Cat.A</t>
  </si>
  <si>
    <t>FR0000131104</t>
  </si>
  <si>
    <t>BNP</t>
  </si>
  <si>
    <t>0P00009WC0</t>
  </si>
  <si>
    <t>Compal Electronics Inc</t>
  </si>
  <si>
    <t>TW0002324001</t>
  </si>
  <si>
    <t>2324</t>
  </si>
  <si>
    <t>0P0000B9RK</t>
  </si>
  <si>
    <t>Companhia De Saneamento Basico Do Estado De Sao Paulo</t>
  </si>
  <si>
    <t>BRSBSPACNOR5</t>
  </si>
  <si>
    <t>SBSP3</t>
  </si>
  <si>
    <t>0P0000B6HL</t>
  </si>
  <si>
    <t>Compass Group PLC</t>
  </si>
  <si>
    <t>GB00BD6K4575</t>
  </si>
  <si>
    <t>CPG</t>
  </si>
  <si>
    <t>0P00007O5C</t>
  </si>
  <si>
    <t>Computershare Ltd</t>
  </si>
  <si>
    <t>AU000000CPU5</t>
  </si>
  <si>
    <t>CPU</t>
  </si>
  <si>
    <t>0P00006WEP</t>
  </si>
  <si>
    <t>Constellation Software Inc</t>
  </si>
  <si>
    <t>CA21037X1006</t>
  </si>
  <si>
    <t>CSU</t>
  </si>
  <si>
    <t>0P00006SX1</t>
  </si>
  <si>
    <t>Container Corporation of India Ltd</t>
  </si>
  <si>
    <t>INE111A01025</t>
  </si>
  <si>
    <t>531344</t>
  </si>
  <si>
    <t>0P0000B6H6</t>
  </si>
  <si>
    <t>Bureau Veritas SA</t>
  </si>
  <si>
    <t>FR0006174348</t>
  </si>
  <si>
    <t>BVI</t>
  </si>
  <si>
    <t>0P0000D50A</t>
  </si>
  <si>
    <t>Coromandel International Ltd</t>
  </si>
  <si>
    <t>INE169A01031</t>
  </si>
  <si>
    <t>506395</t>
  </si>
  <si>
    <t>0P0000BRYW</t>
  </si>
  <si>
    <t>Cosco Shipping Development Co Ltd Class A</t>
  </si>
  <si>
    <t>CNE1000008F2</t>
  </si>
  <si>
    <t>601866</t>
  </si>
  <si>
    <t>0P0000A2NZ</t>
  </si>
  <si>
    <t>Cosco Shipping Development Co Ltd Class H</t>
  </si>
  <si>
    <t>CNE100000536</t>
  </si>
  <si>
    <t>02866</t>
  </si>
  <si>
    <t>0P00009SAD</t>
  </si>
  <si>
    <t>COSCO SHIPPING Energy Transportation Co Ltd Class A</t>
  </si>
  <si>
    <t>CNE000001BD6</t>
  </si>
  <si>
    <t>600026</t>
  </si>
  <si>
    <t>0P00007WZQ</t>
  </si>
  <si>
    <t>COSCO SHIPPING Energy Transportation Co Ltd Class H</t>
  </si>
  <si>
    <t>CNE1000002S8</t>
  </si>
  <si>
    <t>01138</t>
  </si>
  <si>
    <t>0P00009S6R</t>
  </si>
  <si>
    <t>COSCO SHIPPING Holdings Co Ltd Class A</t>
  </si>
  <si>
    <t>CNE100000601</t>
  </si>
  <si>
    <t>601919</t>
  </si>
  <si>
    <t>0P00009G1V</t>
  </si>
  <si>
    <t>COSCO SHIPPING Holdings Co Ltd Class H</t>
  </si>
  <si>
    <t>CNE1000002J7</t>
  </si>
  <si>
    <t>01919</t>
  </si>
  <si>
    <t>0P00009S8P</t>
  </si>
  <si>
    <t>Coway</t>
  </si>
  <si>
    <t>KR7021240007</t>
  </si>
  <si>
    <t>021240</t>
  </si>
  <si>
    <t>0P0000B9ZH</t>
  </si>
  <si>
    <t>CP All PCL</t>
  </si>
  <si>
    <t>TH0737010Y08</t>
  </si>
  <si>
    <t>CPALL</t>
  </si>
  <si>
    <t>0P0000AQSJ</t>
  </si>
  <si>
    <t>CP Axtra PCL</t>
  </si>
  <si>
    <t>THC450010002</t>
  </si>
  <si>
    <t>CPAXT</t>
  </si>
  <si>
    <t>0P0001TUCM</t>
  </si>
  <si>
    <t>CPFL Energia SA</t>
  </si>
  <si>
    <t>BRCPFEACNOR0</t>
  </si>
  <si>
    <t>CPFE3</t>
  </si>
  <si>
    <t>0P0000APJG</t>
  </si>
  <si>
    <t>Credicorp Ltd</t>
  </si>
  <si>
    <t>BMG2519Y1084</t>
  </si>
  <si>
    <t>BAP</t>
  </si>
  <si>
    <t>0P000001JE</t>
  </si>
  <si>
    <t>Peru</t>
  </si>
  <si>
    <t>Credit Agricole SA</t>
  </si>
  <si>
    <t>FR0000045072</t>
  </si>
  <si>
    <t>ACA</t>
  </si>
  <si>
    <t>0P00009WE1</t>
  </si>
  <si>
    <t>CRISIL Ltd</t>
  </si>
  <si>
    <t>INE007A01025</t>
  </si>
  <si>
    <t>500092</t>
  </si>
  <si>
    <t>0P0000BTVC</t>
  </si>
  <si>
    <t>Capgemini SE</t>
  </si>
  <si>
    <t>FR0000125338</t>
  </si>
  <si>
    <t>CAP</t>
  </si>
  <si>
    <t>0P00009WCN</t>
  </si>
  <si>
    <t>Kering SA</t>
  </si>
  <si>
    <t>FR0000121485</t>
  </si>
  <si>
    <t>KER</t>
  </si>
  <si>
    <t>0P00009WNR</t>
  </si>
  <si>
    <t>CSN Mineracao SA</t>
  </si>
  <si>
    <t>BRCMINACNOR2</t>
  </si>
  <si>
    <t>CMIN3</t>
  </si>
  <si>
    <t>0P0001LRYH</t>
  </si>
  <si>
    <t>CSPC Pharmaceutical Group Ltd</t>
  </si>
  <si>
    <t>HK1093012172</t>
  </si>
  <si>
    <t>01093</t>
  </si>
  <si>
    <t>0P00009S62</t>
  </si>
  <si>
    <t>CTBC Financial Holding Co Ltd</t>
  </si>
  <si>
    <t>TW0002891009</t>
  </si>
  <si>
    <t>2891</t>
  </si>
  <si>
    <t>0P0000C7LO</t>
  </si>
  <si>
    <t>Cummins India Ltd</t>
  </si>
  <si>
    <t>INE298A01020</t>
  </si>
  <si>
    <t>500480</t>
  </si>
  <si>
    <t>0P0000CJ5A</t>
  </si>
  <si>
    <t>CVC Capital Partners PLC</t>
  </si>
  <si>
    <t>JE00BRX98089</t>
  </si>
  <si>
    <t>CVC</t>
  </si>
  <si>
    <t>0P0001SRJC</t>
  </si>
  <si>
    <t>Dabur India Ltd</t>
  </si>
  <si>
    <t>INE016A01026</t>
  </si>
  <si>
    <t>500096</t>
  </si>
  <si>
    <t>0P0000AL77</t>
  </si>
  <si>
    <t>Dai Nippon Printing Co Ltd</t>
  </si>
  <si>
    <t>JP3493800001</t>
  </si>
  <si>
    <t>7912</t>
  </si>
  <si>
    <t>0P0000AEU0</t>
  </si>
  <si>
    <t>Daifuku Co Ltd</t>
  </si>
  <si>
    <t>JP3497400006</t>
  </si>
  <si>
    <t>6383</t>
  </si>
  <si>
    <t>0P0000EB7A</t>
  </si>
  <si>
    <t>Lvmh Moet Hennessy Louis Vuitton SE</t>
  </si>
  <si>
    <t>FR0000121014</t>
  </si>
  <si>
    <t>MC</t>
  </si>
  <si>
    <t>0P00009WL3</t>
  </si>
  <si>
    <t>Safran SA</t>
  </si>
  <si>
    <t>FR0000073272</t>
  </si>
  <si>
    <t>SAF</t>
  </si>
  <si>
    <t>0P00009WOR</t>
  </si>
  <si>
    <t>Thales</t>
  </si>
  <si>
    <t>FR0000121329</t>
  </si>
  <si>
    <t>HO</t>
  </si>
  <si>
    <t>0P00009WR9</t>
  </si>
  <si>
    <t>Daimler Truck Holding AG Ordinary Shares</t>
  </si>
  <si>
    <t>DE000DTR0CK8</t>
  </si>
  <si>
    <t>DTG</t>
  </si>
  <si>
    <t>0P0001O38V</t>
  </si>
  <si>
    <t>Daito Trust Construction Co Ltd</t>
  </si>
  <si>
    <t>JP3486800000</t>
  </si>
  <si>
    <t>1878</t>
  </si>
  <si>
    <t>0P0000ECN2</t>
  </si>
  <si>
    <t>Daiwa House Industry Co Ltd</t>
  </si>
  <si>
    <t>JP3505000004</t>
  </si>
  <si>
    <t>1925</t>
  </si>
  <si>
    <t>0P0000AEU4</t>
  </si>
  <si>
    <t>Daiwa Securities Group Inc</t>
  </si>
  <si>
    <t>JP3502200003</t>
  </si>
  <si>
    <t>8601</t>
  </si>
  <si>
    <t>0P0000AEU5</t>
  </si>
  <si>
    <t>Danone SA</t>
  </si>
  <si>
    <t>FR0000120644</t>
  </si>
  <si>
    <t>0P00009WEL</t>
  </si>
  <si>
    <t>Danske Bank AS</t>
  </si>
  <si>
    <t>DK0010274414</t>
  </si>
  <si>
    <t>DANSKE</t>
  </si>
  <si>
    <t>0P0000A5KA</t>
  </si>
  <si>
    <t>Daqin Railway Co Ltd Class A</t>
  </si>
  <si>
    <t>CNE000001NG4</t>
  </si>
  <si>
    <t>601006</t>
  </si>
  <si>
    <t>0P00007Z62</t>
  </si>
  <si>
    <t>Dar Alarkan Real Estate Development Co</t>
  </si>
  <si>
    <t>SA11U0S23612</t>
  </si>
  <si>
    <t>4300</t>
  </si>
  <si>
    <t>0P0000Q2JB</t>
  </si>
  <si>
    <t>DaShenLin Pharmaceutical Group Co Ltd Class A</t>
  </si>
  <si>
    <t>CNE100002RG2</t>
  </si>
  <si>
    <t>603233</t>
  </si>
  <si>
    <t>0P0001BEUW</t>
  </si>
  <si>
    <t>Dassault Aviation SA</t>
  </si>
  <si>
    <t>FR0014004L86</t>
  </si>
  <si>
    <t>AM</t>
  </si>
  <si>
    <t>0P00009WEM</t>
  </si>
  <si>
    <t>Dassault Systemes SE</t>
  </si>
  <si>
    <t>FR0014003TT8</t>
  </si>
  <si>
    <t>DSY</t>
  </si>
  <si>
    <t>0P00009WEN</t>
  </si>
  <si>
    <t>Datang International Power Generation Co Ltd Class A</t>
  </si>
  <si>
    <t>CNE000001Q02</t>
  </si>
  <si>
    <t>601991</t>
  </si>
  <si>
    <t>0P000080ND</t>
  </si>
  <si>
    <t>Datang International Power Generation Co Ltd Class H</t>
  </si>
  <si>
    <t>CNE1000002Z3</t>
  </si>
  <si>
    <t>00991</t>
  </si>
  <si>
    <t>0P00009S52</t>
  </si>
  <si>
    <t>Davide Campari-Milano NV Az nom Post Frazionamento</t>
  </si>
  <si>
    <t>NL0015435975</t>
  </si>
  <si>
    <t>CPR</t>
  </si>
  <si>
    <t>0P00009DIM</t>
  </si>
  <si>
    <t>DB Insurance Co Ltd</t>
  </si>
  <si>
    <t>KR7005830005</t>
  </si>
  <si>
    <t>005830</t>
  </si>
  <si>
    <t>0P0000BQEM</t>
  </si>
  <si>
    <t>DBS Group Holdings Ltd</t>
  </si>
  <si>
    <t>SG1L01001701</t>
  </si>
  <si>
    <t>D05</t>
  </si>
  <si>
    <t>0P0000A67J</t>
  </si>
  <si>
    <t>Delta Electronics (Thailand) PCL</t>
  </si>
  <si>
    <t>TH0528A10Z06</t>
  </si>
  <si>
    <t>DELTA</t>
  </si>
  <si>
    <t>0P0000B4HF</t>
  </si>
  <si>
    <t>Delta Electronics Inc</t>
  </si>
  <si>
    <t>TW0002308004</t>
  </si>
  <si>
    <t>2308</t>
  </si>
  <si>
    <t>0P0000BJPX</t>
  </si>
  <si>
    <t>Denso Corp</t>
  </si>
  <si>
    <t>JP3551500006</t>
  </si>
  <si>
    <t>6902</t>
  </si>
  <si>
    <t>0P0000AEU7</t>
  </si>
  <si>
    <t>Deutsche Bank AG</t>
  </si>
  <si>
    <t>DE0005140008</t>
  </si>
  <si>
    <t>DBK</t>
  </si>
  <si>
    <t>0P00009QOR</t>
  </si>
  <si>
    <t>Deutsche Boerse AG</t>
  </si>
  <si>
    <t>DE0005810055</t>
  </si>
  <si>
    <t>DB1</t>
  </si>
  <si>
    <t>0P00009QOT</t>
  </si>
  <si>
    <t>Deutsche Post AG</t>
  </si>
  <si>
    <t>DE0005552004</t>
  </si>
  <si>
    <t>DHL</t>
  </si>
  <si>
    <t>0P00009QOZ</t>
  </si>
  <si>
    <t>Deutsche Telekom AG</t>
  </si>
  <si>
    <t>DE0005557508</t>
  </si>
  <si>
    <t>DTE</t>
  </si>
  <si>
    <t>0P00009QP1</t>
  </si>
  <si>
    <t>DHC Software Co Ltd Class A</t>
  </si>
  <si>
    <t>CNE000001NL4</t>
  </si>
  <si>
    <t>002065</t>
  </si>
  <si>
    <t>0P00007Z6J</t>
  </si>
  <si>
    <t>TotalEnergies SE</t>
  </si>
  <si>
    <t>FR0000120271</t>
  </si>
  <si>
    <t>TTE</t>
  </si>
  <si>
    <t>0P00009WRK</t>
  </si>
  <si>
    <t>D'Ieteren Group</t>
  </si>
  <si>
    <t>BE0974259880</t>
  </si>
  <si>
    <t>DIE</t>
  </si>
  <si>
    <t>0P0000A5M3</t>
  </si>
  <si>
    <t>Dino Polska SA</t>
  </si>
  <si>
    <t>PLDINPL00011</t>
  </si>
  <si>
    <t>DNP</t>
  </si>
  <si>
    <t>0P0001AKK6</t>
  </si>
  <si>
    <t>Disco Corp</t>
  </si>
  <si>
    <t>JP3548600000</t>
  </si>
  <si>
    <t>6146</t>
  </si>
  <si>
    <t>0P0000ECYP</t>
  </si>
  <si>
    <t>Discovery Ltd</t>
  </si>
  <si>
    <t>ZAE000022331</t>
  </si>
  <si>
    <t>0P0000DLO4</t>
  </si>
  <si>
    <t>Divi's Laboratories Ltd</t>
  </si>
  <si>
    <t>INE361B01024</t>
  </si>
  <si>
    <t>DIVISLAB</t>
  </si>
  <si>
    <t>0P0000BS25</t>
  </si>
  <si>
    <t>Dixon Technologies (India) Ltd</t>
  </si>
  <si>
    <t>INE935N01020</t>
  </si>
  <si>
    <t>540699</t>
  </si>
  <si>
    <t>0P0001BMLT</t>
  </si>
  <si>
    <t>DLF Ltd</t>
  </si>
  <si>
    <t>INE271C01023</t>
  </si>
  <si>
    <t>532868</t>
  </si>
  <si>
    <t>0P0000BH5M</t>
  </si>
  <si>
    <t>DNB Bank ASA</t>
  </si>
  <si>
    <t>NO0010161896</t>
  </si>
  <si>
    <t>DNB</t>
  </si>
  <si>
    <t>0P0000AR02</t>
  </si>
  <si>
    <t>Dollarama Inc</t>
  </si>
  <si>
    <t>CA25675T1075</t>
  </si>
  <si>
    <t>DOL</t>
  </si>
  <si>
    <t>0P0000M3XI</t>
  </si>
  <si>
    <t>Dong-E-E-Jiao Co Ltd Class A</t>
  </si>
  <si>
    <t>CNE0000006Y9</t>
  </si>
  <si>
    <t>000423</t>
  </si>
  <si>
    <t>0P00007WSU</t>
  </si>
  <si>
    <t>Dongfang Electric Corp Ltd Class A</t>
  </si>
  <si>
    <t>CNE000000J28</t>
  </si>
  <si>
    <t>600875</t>
  </si>
  <si>
    <t>0P00007XK9</t>
  </si>
  <si>
    <t>Dongfang Electric Corp Ltd Class H</t>
  </si>
  <si>
    <t>CNE100000304</t>
  </si>
  <si>
    <t>01072</t>
  </si>
  <si>
    <t>0P00009S5Z</t>
  </si>
  <si>
    <t>Dongxing Securities Co Ltd Class A</t>
  </si>
  <si>
    <t>CNE100002177</t>
  </si>
  <si>
    <t>601198</t>
  </si>
  <si>
    <t>0P00015FEI</t>
  </si>
  <si>
    <t>Doosan Bobcat Inc</t>
  </si>
  <si>
    <t>KR7241560002</t>
  </si>
  <si>
    <t>241560</t>
  </si>
  <si>
    <t>0P000197YW</t>
  </si>
  <si>
    <t>Doosan Enerbility Co Ltd</t>
  </si>
  <si>
    <t>KR7034020008</t>
  </si>
  <si>
    <t>034020</t>
  </si>
  <si>
    <t>0P0000AKMN</t>
  </si>
  <si>
    <t>Dr Reddy's Laboratories Ltd</t>
  </si>
  <si>
    <t>INE089A01031</t>
  </si>
  <si>
    <t>500124</t>
  </si>
  <si>
    <t>0P0000AMTR</t>
  </si>
  <si>
    <t>Dr Sulaiman Al Habib Medical Services Group Ordinary Shares</t>
  </si>
  <si>
    <t>SA1510P1UMH1</t>
  </si>
  <si>
    <t>4013</t>
  </si>
  <si>
    <t>0P0001JGEC</t>
  </si>
  <si>
    <t>Veolia Environnement SA</t>
  </si>
  <si>
    <t>FR0000124141</t>
  </si>
  <si>
    <t>VIE</t>
  </si>
  <si>
    <t>0P00009WS3</t>
  </si>
  <si>
    <t>Bayer AG</t>
  </si>
  <si>
    <t>DE000BAY0017</t>
  </si>
  <si>
    <t>BAYN</t>
  </si>
  <si>
    <t>0P00009QO3</t>
  </si>
  <si>
    <t>DSV AS</t>
  </si>
  <si>
    <t>DK0060079531</t>
  </si>
  <si>
    <t>DSV</t>
  </si>
  <si>
    <t>0P0000A5Q9</t>
  </si>
  <si>
    <t>Dubai Electricity &amp; Water Authority PJSC</t>
  </si>
  <si>
    <t>AED001801011</t>
  </si>
  <si>
    <t>DEWA</t>
  </si>
  <si>
    <t>0P0001OUUE</t>
  </si>
  <si>
    <t>Dubai Islamic Bank PJSC</t>
  </si>
  <si>
    <t>AED000201015</t>
  </si>
  <si>
    <t>DIB</t>
  </si>
  <si>
    <t>0P0000JM1R</t>
  </si>
  <si>
    <t>Dukhan Bank QPSC</t>
  </si>
  <si>
    <t>QA000B982PM1</t>
  </si>
  <si>
    <t>DUBK</t>
  </si>
  <si>
    <t>0P0001QHAK</t>
  </si>
  <si>
    <t>E Ink Holdings Inc</t>
  </si>
  <si>
    <t>TW0008069006</t>
  </si>
  <si>
    <t>8069</t>
  </si>
  <si>
    <t>0P0000BV31</t>
  </si>
  <si>
    <t>E. Sun Financial Holding Co Ltd</t>
  </si>
  <si>
    <t>TW0002884004</t>
  </si>
  <si>
    <t>2884</t>
  </si>
  <si>
    <t>0P0000AN3L</t>
  </si>
  <si>
    <t>E.ON SE</t>
  </si>
  <si>
    <t>DE000ENAG999</t>
  </si>
  <si>
    <t>EOAN</t>
  </si>
  <si>
    <t>0P00009QPA</t>
  </si>
  <si>
    <t>East Japan Railway Co</t>
  </si>
  <si>
    <t>JP3783600004</t>
  </si>
  <si>
    <t>9020</t>
  </si>
  <si>
    <t>0P0000AEU9</t>
  </si>
  <si>
    <t>Eastern Air Logistics Co Ltd Class A</t>
  </si>
  <si>
    <t>CNE1000051G0</t>
  </si>
  <si>
    <t>601156</t>
  </si>
  <si>
    <t>0P0001MN58</t>
  </si>
  <si>
    <t>Eastroc Beverage (Group) Co Ltd Class A</t>
  </si>
  <si>
    <t>CNE100005576</t>
  </si>
  <si>
    <t>605499</t>
  </si>
  <si>
    <t>0P0001MK55</t>
  </si>
  <si>
    <t>Ecopetrol SA</t>
  </si>
  <si>
    <t>COC04PA00016</t>
  </si>
  <si>
    <t>ECOPETROL</t>
  </si>
  <si>
    <t>0P0000EO0O</t>
  </si>
  <si>
    <t>Colombia</t>
  </si>
  <si>
    <t>Colombian Peso</t>
  </si>
  <si>
    <t>Ecopro BM Co Ltd Ordinary Shares</t>
  </si>
  <si>
    <t>KR7247540008</t>
  </si>
  <si>
    <t>247540</t>
  </si>
  <si>
    <t>0P0001GZPV</t>
  </si>
  <si>
    <t>Ecopro Co Ltd</t>
  </si>
  <si>
    <t>KR7086520004</t>
  </si>
  <si>
    <t>086520</t>
  </si>
  <si>
    <t>0P0000AYIC</t>
  </si>
  <si>
    <t>Ecovacs Robotics Co Ltd Class A</t>
  </si>
  <si>
    <t>CNE1000031N8</t>
  </si>
  <si>
    <t>603486</t>
  </si>
  <si>
    <t>0P0001DEZM</t>
  </si>
  <si>
    <t>EDP Renovaveis SA</t>
  </si>
  <si>
    <t>ES0127797019</t>
  </si>
  <si>
    <t>EDPR</t>
  </si>
  <si>
    <t>0P0000H70J</t>
  </si>
  <si>
    <t>EDP-Energias De Portugal SA</t>
  </si>
  <si>
    <t>PTEDP0AM0009</t>
  </si>
  <si>
    <t>EDP</t>
  </si>
  <si>
    <t>0P0000A66T</t>
  </si>
  <si>
    <t>Eicher Motors Ltd</t>
  </si>
  <si>
    <t>INE066A01021</t>
  </si>
  <si>
    <t>EICHERMOT</t>
  </si>
  <si>
    <t>0P0000C513</t>
  </si>
  <si>
    <t>Eisai Co Ltd</t>
  </si>
  <si>
    <t>JP3160400002</t>
  </si>
  <si>
    <t>4523</t>
  </si>
  <si>
    <t>0P0000AEUB</t>
  </si>
  <si>
    <t>El Puerto de Liverpool SAB de CV Series C1</t>
  </si>
  <si>
    <t>MXP369181377</t>
  </si>
  <si>
    <t>LIVEPOLC-1</t>
  </si>
  <si>
    <t>0P0000BY9C</t>
  </si>
  <si>
    <t>Elbit Systems Ltd</t>
  </si>
  <si>
    <t>IL0010811243</t>
  </si>
  <si>
    <t>ESLT</t>
  </si>
  <si>
    <t>0P0000C8E8</t>
  </si>
  <si>
    <t>Elia Group SA/NV</t>
  </si>
  <si>
    <t>BE0003822393</t>
  </si>
  <si>
    <t>ELI</t>
  </si>
  <si>
    <t>0P0000A5OT</t>
  </si>
  <si>
    <t>Elisa Oyj Class A</t>
  </si>
  <si>
    <t>FI0009007884</t>
  </si>
  <si>
    <t>ELISA</t>
  </si>
  <si>
    <t>0P0000A603</t>
  </si>
  <si>
    <t>Elite Material Co Ltd</t>
  </si>
  <si>
    <t>TW0002383007</t>
  </si>
  <si>
    <t>2383</t>
  </si>
  <si>
    <t>0P0000BTLG</t>
  </si>
  <si>
    <t>ELM Co</t>
  </si>
  <si>
    <t>SA15GG53GHH3</t>
  </si>
  <si>
    <t>7203H</t>
  </si>
  <si>
    <t>0P0001OJV0</t>
  </si>
  <si>
    <t>Emaar Development PJSC Ordinary Shares</t>
  </si>
  <si>
    <t>AEE001901017</t>
  </si>
  <si>
    <t>EMAARDEV</t>
  </si>
  <si>
    <t>0P0001C8XA</t>
  </si>
  <si>
    <t>Emaar Properties PJSC</t>
  </si>
  <si>
    <t>AEE000301011</t>
  </si>
  <si>
    <t>EMAAR</t>
  </si>
  <si>
    <t>0P0000JM1F</t>
  </si>
  <si>
    <t>Embraer SA</t>
  </si>
  <si>
    <t>BREMBJACNOR1</t>
  </si>
  <si>
    <t>EMBJ3</t>
  </si>
  <si>
    <t>0P0000ALIQ</t>
  </si>
  <si>
    <t>eMemory Technology Inc</t>
  </si>
  <si>
    <t>TW0003529004</t>
  </si>
  <si>
    <t>3529</t>
  </si>
  <si>
    <t>0P0000CJ7I</t>
  </si>
  <si>
    <t>Emera Inc</t>
  </si>
  <si>
    <t>CA2908761018</t>
  </si>
  <si>
    <t>EMA</t>
  </si>
  <si>
    <t>0P0000681N</t>
  </si>
  <si>
    <t>Emirates Integrated Telecommunications Co PJSC</t>
  </si>
  <si>
    <t>AEE000701012</t>
  </si>
  <si>
    <t>DU</t>
  </si>
  <si>
    <t>0P0000JM1H</t>
  </si>
  <si>
    <t>Emirates NBD PJSC</t>
  </si>
  <si>
    <t>AEE000801010</t>
  </si>
  <si>
    <t>EMIRATESNBD</t>
  </si>
  <si>
    <t>0P0000O3JY</t>
  </si>
  <si>
    <t>Emirates Telecommunications Group Co PJSC</t>
  </si>
  <si>
    <t>AEE000401019</t>
  </si>
  <si>
    <t>EAND</t>
  </si>
  <si>
    <t>0P0000JM1I</t>
  </si>
  <si>
    <t>Emperador Inc</t>
  </si>
  <si>
    <t>PHY2290T1044</t>
  </si>
  <si>
    <t>EMI</t>
  </si>
  <si>
    <t>0P0000UNDW</t>
  </si>
  <si>
    <t>Empresas CMPC SA</t>
  </si>
  <si>
    <t>CL0000001314</t>
  </si>
  <si>
    <t>CMPC</t>
  </si>
  <si>
    <t>0P0000AGI3</t>
  </si>
  <si>
    <t>Empresas COPEC SA</t>
  </si>
  <si>
    <t>CLP7847L1080</t>
  </si>
  <si>
    <t>COPEC</t>
  </si>
  <si>
    <t>0P0000C0KT</t>
  </si>
  <si>
    <t>Ems-Chemie Holding AG</t>
  </si>
  <si>
    <t>CH0016440353</t>
  </si>
  <si>
    <t>EMSN</t>
  </si>
  <si>
    <t>0P0000A5II</t>
  </si>
  <si>
    <t>Enbridge Inc</t>
  </si>
  <si>
    <t>CA29250N1050</t>
  </si>
  <si>
    <t>ENB</t>
  </si>
  <si>
    <t>0P0000681O</t>
  </si>
  <si>
    <t>Endesa SA</t>
  </si>
  <si>
    <t>ES0130670112</t>
  </si>
  <si>
    <t>ELE</t>
  </si>
  <si>
    <t>0P0000A5S7</t>
  </si>
  <si>
    <t>Enel Americas SA</t>
  </si>
  <si>
    <t>CLP371861061</t>
  </si>
  <si>
    <t>ENELAM</t>
  </si>
  <si>
    <t>0P0000BRDK</t>
  </si>
  <si>
    <t>Enel Chile SA</t>
  </si>
  <si>
    <t>CL0002266774</t>
  </si>
  <si>
    <t>ENELCHILE</t>
  </si>
  <si>
    <t>0P00017V9L</t>
  </si>
  <si>
    <t>Enel SpA</t>
  </si>
  <si>
    <t>IT0003128367</t>
  </si>
  <si>
    <t>ENEL</t>
  </si>
  <si>
    <t>0P00009DJR</t>
  </si>
  <si>
    <t>ENEOS Holdings Inc</t>
  </si>
  <si>
    <t>JP3386450005</t>
  </si>
  <si>
    <t>5020</t>
  </si>
  <si>
    <t>0P0000NN1A</t>
  </si>
  <si>
    <t>Energisa SA Units Cons of 1 Sh ' 4 Pfd Shs</t>
  </si>
  <si>
    <t>BRENGICDAM16</t>
  </si>
  <si>
    <t>ENGI11</t>
  </si>
  <si>
    <t>0P0000NJ6B</t>
  </si>
  <si>
    <t>ENGIE Brasil Energia SA</t>
  </si>
  <si>
    <t>BREGIEACNOR9</t>
  </si>
  <si>
    <t>EGIE3</t>
  </si>
  <si>
    <t>0P0000CDSJ</t>
  </si>
  <si>
    <t>Engie SA</t>
  </si>
  <si>
    <t>FR0010208488</t>
  </si>
  <si>
    <t>ENGI</t>
  </si>
  <si>
    <t>0P00009WHF</t>
  </si>
  <si>
    <t>Bayerische Motoren Werke AG</t>
  </si>
  <si>
    <t>DE0005190003</t>
  </si>
  <si>
    <t>BMW</t>
  </si>
  <si>
    <t>0P00009RC9</t>
  </si>
  <si>
    <t>Enka Insaat Ve Sanayi AS</t>
  </si>
  <si>
    <t>TREENKA00011</t>
  </si>
  <si>
    <t>ENKAI</t>
  </si>
  <si>
    <t>0P0000BROF</t>
  </si>
  <si>
    <t>ENN Energy Holdings Ltd</t>
  </si>
  <si>
    <t>KYG3066L1014</t>
  </si>
  <si>
    <t>02688</t>
  </si>
  <si>
    <t>0P00009SA6</t>
  </si>
  <si>
    <t>ENN Natural Gas Co Ltd Class A</t>
  </si>
  <si>
    <t>CNE000000DG7</t>
  </si>
  <si>
    <t>600803</t>
  </si>
  <si>
    <t>0P00007XIC</t>
  </si>
  <si>
    <t>Entain PLC</t>
  </si>
  <si>
    <t>IM00B5VQMV65</t>
  </si>
  <si>
    <t>ENT</t>
  </si>
  <si>
    <t>0P00007OCB</t>
  </si>
  <si>
    <t>Epiroc AB Ordinary Shares - Class A</t>
  </si>
  <si>
    <t>SE0015658109</t>
  </si>
  <si>
    <t>EPI A</t>
  </si>
  <si>
    <t>0P0001DIZ2</t>
  </si>
  <si>
    <t>Epiroc AB Share B</t>
  </si>
  <si>
    <t>SE0015658117</t>
  </si>
  <si>
    <t>EPI B</t>
  </si>
  <si>
    <t>0P0001DIZ4</t>
  </si>
  <si>
    <t>EQT AB Ordinary Shares</t>
  </si>
  <si>
    <t>SE0012853455</t>
  </si>
  <si>
    <t>EQT</t>
  </si>
  <si>
    <t>0P0001IGZN</t>
  </si>
  <si>
    <t>Equatorial SA</t>
  </si>
  <si>
    <t>BREQTLACNOR0</t>
  </si>
  <si>
    <t>EQTL3</t>
  </si>
  <si>
    <t>0P0000D6L8</t>
  </si>
  <si>
    <t>Equinor ASA</t>
  </si>
  <si>
    <t>NO0010096985</t>
  </si>
  <si>
    <t>EQNR</t>
  </si>
  <si>
    <t>0P0000BWW7</t>
  </si>
  <si>
    <t>Eregli Demir Ve Celik Fabrikalari TAS</t>
  </si>
  <si>
    <t>TRAEREGL91G3</t>
  </si>
  <si>
    <t>EREGL</t>
  </si>
  <si>
    <t>0P0000BUM1</t>
  </si>
  <si>
    <t>Erste Group Bank AG.</t>
  </si>
  <si>
    <t>AT0000652011</t>
  </si>
  <si>
    <t>EBS</t>
  </si>
  <si>
    <t>0P0000DLCH</t>
  </si>
  <si>
    <t>Essilorluxottica</t>
  </si>
  <si>
    <t>FR0000121667</t>
  </si>
  <si>
    <t>EL</t>
  </si>
  <si>
    <t>0P00009WFV</t>
  </si>
  <si>
    <t>Essity AB Class A</t>
  </si>
  <si>
    <t>SE0009922156</t>
  </si>
  <si>
    <t>ESSITY A</t>
  </si>
  <si>
    <t>0P0001AMQI</t>
  </si>
  <si>
    <t>Essity AB Class B</t>
  </si>
  <si>
    <t>SE0009922164</t>
  </si>
  <si>
    <t>ESSITY B</t>
  </si>
  <si>
    <t>0P0001AMQJ</t>
  </si>
  <si>
    <t>Eternal Ltd</t>
  </si>
  <si>
    <t>INE758T01015</t>
  </si>
  <si>
    <t>543320</t>
  </si>
  <si>
    <t>0P0001MZRH</t>
  </si>
  <si>
    <t>Etihad Etisalat Co JSC</t>
  </si>
  <si>
    <t>SA000A0DM9P2</t>
  </si>
  <si>
    <t>7020</t>
  </si>
  <si>
    <t>0P0000Q2JF</t>
  </si>
  <si>
    <t>Eva Airways Corp</t>
  </si>
  <si>
    <t>TW0002618006</t>
  </si>
  <si>
    <t>2618</t>
  </si>
  <si>
    <t>0P0000BIGZ</t>
  </si>
  <si>
    <t>Everbright Securities Co Ltd Class A</t>
  </si>
  <si>
    <t>CNE100000FD8</t>
  </si>
  <si>
    <t>601788</t>
  </si>
  <si>
    <t>0P0000KWNJ</t>
  </si>
  <si>
    <t>Everdisplay Optronics Shanghai Co Ltd Class A</t>
  </si>
  <si>
    <t>CNE1000051N6</t>
  </si>
  <si>
    <t>688538</t>
  </si>
  <si>
    <t>0P0001MKIZ</t>
  </si>
  <si>
    <t>Evergreen Marine Corp (Taiwan) Ltd</t>
  </si>
  <si>
    <t>TW0002603008</t>
  </si>
  <si>
    <t>2603</t>
  </si>
  <si>
    <t>0P0000AJWO</t>
  </si>
  <si>
    <t>Evolution AB</t>
  </si>
  <si>
    <t>SE0012673267</t>
  </si>
  <si>
    <t>EVO</t>
  </si>
  <si>
    <t>0P00015JMP</t>
  </si>
  <si>
    <t>EXOR NV</t>
  </si>
  <si>
    <t>NL0012059018</t>
  </si>
  <si>
    <t>EXO</t>
  </si>
  <si>
    <t>0P0001PJAS</t>
  </si>
  <si>
    <t>Experian PLC</t>
  </si>
  <si>
    <t>GB00B19NLV48</t>
  </si>
  <si>
    <t>EXPN</t>
  </si>
  <si>
    <t>0P00007ODZ</t>
  </si>
  <si>
    <t>Fairfax Financial Holdings Ltd Shs Subord.Vtg</t>
  </si>
  <si>
    <t>CA3039011026</t>
  </si>
  <si>
    <t>FFH</t>
  </si>
  <si>
    <t>0P00006821</t>
  </si>
  <si>
    <t>Falabella SA</t>
  </si>
  <si>
    <t>CLP3880F1085</t>
  </si>
  <si>
    <t>FALABELLA</t>
  </si>
  <si>
    <t>0P0000BMEY</t>
  </si>
  <si>
    <t>Continental AG</t>
  </si>
  <si>
    <t>DE0005439004</t>
  </si>
  <si>
    <t>CON</t>
  </si>
  <si>
    <t>0P00009QOJ</t>
  </si>
  <si>
    <t>Far East Horizon Ltd</t>
  </si>
  <si>
    <t>HK0000077468</t>
  </si>
  <si>
    <t>03360</t>
  </si>
  <si>
    <t>0P0000SRUJ</t>
  </si>
  <si>
    <t>Far Eastern New Century Corp</t>
  </si>
  <si>
    <t>TW0001402006</t>
  </si>
  <si>
    <t>1402</t>
  </si>
  <si>
    <t>0P0000BBPJ</t>
  </si>
  <si>
    <t>Far EasTone Telecommunications Co Ltd</t>
  </si>
  <si>
    <t>TW0004904008</t>
  </si>
  <si>
    <t>4904</t>
  </si>
  <si>
    <t>0P0000BVCW</t>
  </si>
  <si>
    <t>Fast Retailing Co Ltd</t>
  </si>
  <si>
    <t>JP3802300008</t>
  </si>
  <si>
    <t>9983</t>
  </si>
  <si>
    <t>0P0000AEUD</t>
  </si>
  <si>
    <t>Fastighets AB Balder Class B</t>
  </si>
  <si>
    <t>SE0017832488</t>
  </si>
  <si>
    <t>BALD B</t>
  </si>
  <si>
    <t>0P0000A6JC</t>
  </si>
  <si>
    <t>Faw Jiefang Group Co Ltd Class A</t>
  </si>
  <si>
    <t>CNE000000R85</t>
  </si>
  <si>
    <t>000800</t>
  </si>
  <si>
    <t>0P00007XOL</t>
  </si>
  <si>
    <t>Ferrari NV</t>
  </si>
  <si>
    <t>NL0011585146</t>
  </si>
  <si>
    <t>RACE</t>
  </si>
  <si>
    <t>0P000178FF</t>
  </si>
  <si>
    <t>Ferrovial SE</t>
  </si>
  <si>
    <t>NL0015001FS8</t>
  </si>
  <si>
    <t>FER</t>
  </si>
  <si>
    <t>0P0001R6S9</t>
  </si>
  <si>
    <t>Fibra Uno Administracion SA de CV Certificados Bursatiles Fiduciarios Inmob</t>
  </si>
  <si>
    <t>MXCFFU000001</t>
  </si>
  <si>
    <t>FUNO11</t>
  </si>
  <si>
    <t>0P0000SRW6</t>
  </si>
  <si>
    <t>FinecoBank SpA</t>
  </si>
  <si>
    <t>IT0000072170</t>
  </si>
  <si>
    <t>FBK</t>
  </si>
  <si>
    <t>0P00013KWW</t>
  </si>
  <si>
    <t>First Abu Dhabi Bank PJSC</t>
  </si>
  <si>
    <t>AEN000101016</t>
  </si>
  <si>
    <t>FAB</t>
  </si>
  <si>
    <t>0P0000O3KL</t>
  </si>
  <si>
    <t>First Financial Holding Co Ltd</t>
  </si>
  <si>
    <t>TW0002892007</t>
  </si>
  <si>
    <t>2892</t>
  </si>
  <si>
    <t>0P0000BOVP</t>
  </si>
  <si>
    <t>First Quantum Minerals Ltd</t>
  </si>
  <si>
    <t>CA3359341052</t>
  </si>
  <si>
    <t>FM</t>
  </si>
  <si>
    <t>0P00005RTL</t>
  </si>
  <si>
    <t>Firstrand Ltd</t>
  </si>
  <si>
    <t>ZAE000066304</t>
  </si>
  <si>
    <t>FSR</t>
  </si>
  <si>
    <t>0P0000DLRB</t>
  </si>
  <si>
    <t>FirstService Corp Ordinary Shares</t>
  </si>
  <si>
    <t>CA33767E2024</t>
  </si>
  <si>
    <t>FSV</t>
  </si>
  <si>
    <t>0P0001644T</t>
  </si>
  <si>
    <t>Fisher &amp; Paykel Healthcare Corp Ltd</t>
  </si>
  <si>
    <t>NZFAPE0001S2</t>
  </si>
  <si>
    <t>FPH</t>
  </si>
  <si>
    <t>0P0000B135</t>
  </si>
  <si>
    <t>Flat Glass Group Co Ltd Class A</t>
  </si>
  <si>
    <t>CNE100003HV0</t>
  </si>
  <si>
    <t>601865</t>
  </si>
  <si>
    <t>0P0001FUK7</t>
  </si>
  <si>
    <t>Flat Glass Group Co Ltd Shs -H- Reg S</t>
  </si>
  <si>
    <t>CNE100002375</t>
  </si>
  <si>
    <t>06865</t>
  </si>
  <si>
    <t>0P000170N2</t>
  </si>
  <si>
    <t>Focus Media Information Technology Co Ltd Class A</t>
  </si>
  <si>
    <t>CNE000001KK2</t>
  </si>
  <si>
    <t>002027</t>
  </si>
  <si>
    <t>0P00007XTA</t>
  </si>
  <si>
    <t>Dr. Ing. h.c. F. Porsche AG Bearer Shares</t>
  </si>
  <si>
    <t>DE000PAG9113</t>
  </si>
  <si>
    <t>P911</t>
  </si>
  <si>
    <t>0P0001PTTG</t>
  </si>
  <si>
    <t>Ford Otomotiv Sanayi AS</t>
  </si>
  <si>
    <t>TRAOTOSN91H6</t>
  </si>
  <si>
    <t>FROTO</t>
  </si>
  <si>
    <t>0P0000BTHH</t>
  </si>
  <si>
    <t>Formosa Chemicals &amp; Fibre Corp</t>
  </si>
  <si>
    <t>TW0001326007</t>
  </si>
  <si>
    <t>1326</t>
  </si>
  <si>
    <t>0P0000C3NG</t>
  </si>
  <si>
    <t>Formosa Petrochemical Corp</t>
  </si>
  <si>
    <t>TW0006505001</t>
  </si>
  <si>
    <t>6505</t>
  </si>
  <si>
    <t>0P0000AMTE</t>
  </si>
  <si>
    <t>Formosa Plastics Corp</t>
  </si>
  <si>
    <t>TW0001301000</t>
  </si>
  <si>
    <t>1301</t>
  </si>
  <si>
    <t>0P0000BCB2</t>
  </si>
  <si>
    <t>Fortescue Ltd</t>
  </si>
  <si>
    <t>AU000000FMG4</t>
  </si>
  <si>
    <t>FMG</t>
  </si>
  <si>
    <t>0P00006WI4</t>
  </si>
  <si>
    <t>Fortis Inc</t>
  </si>
  <si>
    <t>CA3495531079</t>
  </si>
  <si>
    <t>FTS</t>
  </si>
  <si>
    <t>0P00006829</t>
  </si>
  <si>
    <t>Fortum Oyj</t>
  </si>
  <si>
    <t>FI0009007132</t>
  </si>
  <si>
    <t>FORTUM</t>
  </si>
  <si>
    <t>0P0000A5XF</t>
  </si>
  <si>
    <t>Fortune Electric Co Ltd</t>
  </si>
  <si>
    <t>TW0001519007</t>
  </si>
  <si>
    <t>1519</t>
  </si>
  <si>
    <t>0P0000AFH0</t>
  </si>
  <si>
    <t>Foshan Haitian Flavouring and Food Co Ltd Class A</t>
  </si>
  <si>
    <t>CNE100001SL2</t>
  </si>
  <si>
    <t>603288</t>
  </si>
  <si>
    <t>0P00011X4L</t>
  </si>
  <si>
    <t>Fosun International Ltd</t>
  </si>
  <si>
    <t>HK0656038673</t>
  </si>
  <si>
    <t>00656</t>
  </si>
  <si>
    <t>0P00009S15</t>
  </si>
  <si>
    <t>Founder Securities Co Ltd Class A</t>
  </si>
  <si>
    <t>CNE1000015Y8</t>
  </si>
  <si>
    <t>601901</t>
  </si>
  <si>
    <t>0P0000TV9W</t>
  </si>
  <si>
    <t>Foxconn Industrial Internet Co Ltd Class A</t>
  </si>
  <si>
    <t>CNE1000031P3</t>
  </si>
  <si>
    <t>601138</t>
  </si>
  <si>
    <t>0P0001DI8J</t>
  </si>
  <si>
    <t>Franco-Nevada Corp</t>
  </si>
  <si>
    <t>CA3518581051</t>
  </si>
  <si>
    <t>FNV</t>
  </si>
  <si>
    <t>0P0000A2JG</t>
  </si>
  <si>
    <t>Fresenius SE &amp; Co KGaA</t>
  </si>
  <si>
    <t>DE0005785604</t>
  </si>
  <si>
    <t>FRE</t>
  </si>
  <si>
    <t>0P00009QPQ</t>
  </si>
  <si>
    <t>Fresnillo PLC</t>
  </si>
  <si>
    <t>GB00B2QPKJ12</t>
  </si>
  <si>
    <t>FRES</t>
  </si>
  <si>
    <t>0P0000FVJ0</t>
  </si>
  <si>
    <t>FSN E-Commerce Ventures Ltd</t>
  </si>
  <si>
    <t>INE388Y01029</t>
  </si>
  <si>
    <t>543384</t>
  </si>
  <si>
    <t>0P0001NQKU</t>
  </si>
  <si>
    <t>Fubon Financial Holdings Co Ltd</t>
  </si>
  <si>
    <t>TW0002881000</t>
  </si>
  <si>
    <t>2881</t>
  </si>
  <si>
    <t>0P0000B39R</t>
  </si>
  <si>
    <t>Fuji Electric Co Ltd</t>
  </si>
  <si>
    <t>JP3820000002</t>
  </si>
  <si>
    <t>6504</t>
  </si>
  <si>
    <t>0P0000AEUE</t>
  </si>
  <si>
    <t>Fujian Sunner Development Co Ltd Class A</t>
  </si>
  <si>
    <t>CNE100000G78</t>
  </si>
  <si>
    <t>002299</t>
  </si>
  <si>
    <t>0P0000M4D2</t>
  </si>
  <si>
    <t>FUJIFILM Holdings Corp</t>
  </si>
  <si>
    <t>JP3814000000</t>
  </si>
  <si>
    <t>4901</t>
  </si>
  <si>
    <t>0P0000AEUG</t>
  </si>
  <si>
    <t>Fujikura Ltd</t>
  </si>
  <si>
    <t>JP3811000003</t>
  </si>
  <si>
    <t>5803</t>
  </si>
  <si>
    <t>0P0000AEUH</t>
  </si>
  <si>
    <t>Fujitsu Ltd</t>
  </si>
  <si>
    <t>JP3818000006</t>
  </si>
  <si>
    <t>6702</t>
  </si>
  <si>
    <t>0P0000AEUI</t>
  </si>
  <si>
    <t>Full Truck Alliance Co Ltd ADR</t>
  </si>
  <si>
    <t>US35969L1089</t>
  </si>
  <si>
    <t>YMM</t>
  </si>
  <si>
    <t>0P0001MPZA</t>
  </si>
  <si>
    <t>Fuyao Glass Industry Group Co Ltd Class A</t>
  </si>
  <si>
    <t>CNE000000230</t>
  </si>
  <si>
    <t>600660</t>
  </si>
  <si>
    <t>0P00007XEM</t>
  </si>
  <si>
    <t>Fuyao Glass Industry Group Co Ltd Shs -H- Unitary 144A/Reg S</t>
  </si>
  <si>
    <t>CNE100001TR7</t>
  </si>
  <si>
    <t>03606</t>
  </si>
  <si>
    <t>0P00015O1H</t>
  </si>
  <si>
    <t>GAIL (India) Ltd</t>
  </si>
  <si>
    <t>INE129A01019</t>
  </si>
  <si>
    <t>532155</t>
  </si>
  <si>
    <t>0P0000BQWX</t>
  </si>
  <si>
    <t>Galaxy Core Inc Class A</t>
  </si>
  <si>
    <t>CNE100004PM0</t>
  </si>
  <si>
    <t>688728</t>
  </si>
  <si>
    <t>0P0001N4TL</t>
  </si>
  <si>
    <t>Galaxy Entertainment Group Ltd</t>
  </si>
  <si>
    <t>HK0027032686</t>
  </si>
  <si>
    <t>00027</t>
  </si>
  <si>
    <t>0P00009RPN</t>
  </si>
  <si>
    <t>Galderma Group AG Registered Shares</t>
  </si>
  <si>
    <t>CH1335392721</t>
  </si>
  <si>
    <t>GALD</t>
  </si>
  <si>
    <t>0P0001SLQO</t>
  </si>
  <si>
    <t>Galp Energia SGPS SA</t>
  </si>
  <si>
    <t>PTGAL0AM0009</t>
  </si>
  <si>
    <t>GALP</t>
  </si>
  <si>
    <t>0P0000A6S0</t>
  </si>
  <si>
    <t>Gamuda Bhd</t>
  </si>
  <si>
    <t>MYL5398OO002</t>
  </si>
  <si>
    <t>5398</t>
  </si>
  <si>
    <t>0P0000C3WN</t>
  </si>
  <si>
    <t>Ganfeng Lithium Group Co Ltd</t>
  </si>
  <si>
    <t>CNE1000031W9</t>
  </si>
  <si>
    <t>01772</t>
  </si>
  <si>
    <t>0P0001EQPW</t>
  </si>
  <si>
    <t>Ganfeng Lithium Group Co Ltd Class A</t>
  </si>
  <si>
    <t>CNE100000SF6</t>
  </si>
  <si>
    <t>002460</t>
  </si>
  <si>
    <t>0P0000PUMD</t>
  </si>
  <si>
    <t>GCL Technology Holdings Ltd</t>
  </si>
  <si>
    <t>KYG3774X1088</t>
  </si>
  <si>
    <t>03800</t>
  </si>
  <si>
    <t>0P0000B9X3</t>
  </si>
  <si>
    <t>GD Power Development Co Ltd Class A</t>
  </si>
  <si>
    <t>CNE000000PC0</t>
  </si>
  <si>
    <t>600795</t>
  </si>
  <si>
    <t>0P00007XI5</t>
  </si>
  <si>
    <t>GE Vernova T&amp;D India Ltd</t>
  </si>
  <si>
    <t>INE200A01026</t>
  </si>
  <si>
    <t>522275</t>
  </si>
  <si>
    <t>0P0000CERR</t>
  </si>
  <si>
    <t>Geberit AG</t>
  </si>
  <si>
    <t>CH0030170408</t>
  </si>
  <si>
    <t>GEBN</t>
  </si>
  <si>
    <t>0P0000A5GD</t>
  </si>
  <si>
    <t>Geely Automobile Holdings Ltd</t>
  </si>
  <si>
    <t>KYG3777B1032</t>
  </si>
  <si>
    <t>00175</t>
  </si>
  <si>
    <t>0P00009RSU</t>
  </si>
  <si>
    <t>GEM Co Ltd Class A</t>
  </si>
  <si>
    <t>CNE100000KT4</t>
  </si>
  <si>
    <t>002340</t>
  </si>
  <si>
    <t>0P0000N5IY</t>
  </si>
  <si>
    <t>Generali</t>
  </si>
  <si>
    <t>IT0000062072</t>
  </si>
  <si>
    <t>G</t>
  </si>
  <si>
    <t>0P00009DKL</t>
  </si>
  <si>
    <t>Genmab AS</t>
  </si>
  <si>
    <t>DK0010272202</t>
  </si>
  <si>
    <t>GMAB</t>
  </si>
  <si>
    <t>0P0000A5QU</t>
  </si>
  <si>
    <t>Genscript Biotech Corp Class H</t>
  </si>
  <si>
    <t>KYG3825B1059</t>
  </si>
  <si>
    <t>01548</t>
  </si>
  <si>
    <t>0P000176PA</t>
  </si>
  <si>
    <t>Genting Bhd</t>
  </si>
  <si>
    <t>MYL3182OO002</t>
  </si>
  <si>
    <t>3182</t>
  </si>
  <si>
    <t>0P0000AR9N</t>
  </si>
  <si>
    <t>Genting Singapore Ltd</t>
  </si>
  <si>
    <t>SGXE21576413</t>
  </si>
  <si>
    <t>G13</t>
  </si>
  <si>
    <t>0P0000A6FU</t>
  </si>
  <si>
    <t>George Weston Ltd</t>
  </si>
  <si>
    <t>CA9611485090</t>
  </si>
  <si>
    <t>WN</t>
  </si>
  <si>
    <t>0P00005ROR</t>
  </si>
  <si>
    <t>Gerdau SA Participating Preferred</t>
  </si>
  <si>
    <t>BRGGBRACNPR8</t>
  </si>
  <si>
    <t>GGBR4</t>
  </si>
  <si>
    <t>0P0000AWM4</t>
  </si>
  <si>
    <t>GF Securities Co Ltd Class A</t>
  </si>
  <si>
    <t>CNE0000008L2</t>
  </si>
  <si>
    <t>000776</t>
  </si>
  <si>
    <t>0P00007XO0</t>
  </si>
  <si>
    <t>GF Securities Co Ltd Shs -H- Unitary 144A/Reg S</t>
  </si>
  <si>
    <t>CNE100001TQ9</t>
  </si>
  <si>
    <t>01776</t>
  </si>
  <si>
    <t>0P00015R8K</t>
  </si>
  <si>
    <t>GFL Environmental Inc</t>
  </si>
  <si>
    <t>CA36168Q1046</t>
  </si>
  <si>
    <t>GFL</t>
  </si>
  <si>
    <t>0P0001IP32</t>
  </si>
  <si>
    <t>Giant Biogene Holding Co Ltd Ordinary Shares</t>
  </si>
  <si>
    <t>KYG3887G1091</t>
  </si>
  <si>
    <t>02367</t>
  </si>
  <si>
    <t>0P0001PYAE</t>
  </si>
  <si>
    <t>Giant Network Group Co Ltd Class A</t>
  </si>
  <si>
    <t>CNE1000010R3</t>
  </si>
  <si>
    <t>002558</t>
  </si>
  <si>
    <t>0P0000SMT1</t>
  </si>
  <si>
    <t>Giga Device Semiconductor Inc Class A</t>
  </si>
  <si>
    <t>Gigabyte Technology Co Ltd</t>
  </si>
  <si>
    <t>TW0002376001</t>
  </si>
  <si>
    <t>2376</t>
  </si>
  <si>
    <t>0P0000AU96</t>
  </si>
  <si>
    <t>Gildan Activewear Inc</t>
  </si>
  <si>
    <t>CA3759161035</t>
  </si>
  <si>
    <t>GIL</t>
  </si>
  <si>
    <t>0P0000682L</t>
  </si>
  <si>
    <t>Givaudan SA</t>
  </si>
  <si>
    <t>CH0010645932</t>
  </si>
  <si>
    <t>GIVN</t>
  </si>
  <si>
    <t>0P0000A5H5</t>
  </si>
  <si>
    <t>Gjensidige Forsikring ASA</t>
  </si>
  <si>
    <t>NO0010582521</t>
  </si>
  <si>
    <t>GJF</t>
  </si>
  <si>
    <t>0P0000RXLJ</t>
  </si>
  <si>
    <t>Henkel AG &amp; Co KGaA Participating Preferred</t>
  </si>
  <si>
    <t>DE0006048432</t>
  </si>
  <si>
    <t>HEN3</t>
  </si>
  <si>
    <t>0P0000AYAO</t>
  </si>
  <si>
    <t>Global Power Synergy PCL</t>
  </si>
  <si>
    <t>TH6488010005</t>
  </si>
  <si>
    <t>GPSC</t>
  </si>
  <si>
    <t>0P000161I8</t>
  </si>
  <si>
    <t>Global Unichip Corp</t>
  </si>
  <si>
    <t>TW0003443008</t>
  </si>
  <si>
    <t>3443</t>
  </si>
  <si>
    <t>0P0000BKZ5</t>
  </si>
  <si>
    <t>GlobalWafers Co Ltd</t>
  </si>
  <si>
    <t>TW0006488000</t>
  </si>
  <si>
    <t>6488</t>
  </si>
  <si>
    <t>0P00014JAF</t>
  </si>
  <si>
    <t>Glodon Co Ltd Class A</t>
  </si>
  <si>
    <t>CNE100000PH8</t>
  </si>
  <si>
    <t>002410</t>
  </si>
  <si>
    <t>0P0000P0Y3</t>
  </si>
  <si>
    <t>GMexico Transportes SAB de CV</t>
  </si>
  <si>
    <t>GMR Airports Ltd</t>
  </si>
  <si>
    <t>INE776C01039</t>
  </si>
  <si>
    <t>532754</t>
  </si>
  <si>
    <t>0P0000BCOM</t>
  </si>
  <si>
    <t>Godrej Consumer Products Ltd</t>
  </si>
  <si>
    <t>INE102D01028</t>
  </si>
  <si>
    <t>532424</t>
  </si>
  <si>
    <t>0P0000AGMV</t>
  </si>
  <si>
    <t>Godrej Properties Ltd</t>
  </si>
  <si>
    <t>INE484J01027</t>
  </si>
  <si>
    <t>GODREJPROP</t>
  </si>
  <si>
    <t>0P0000P1F9</t>
  </si>
  <si>
    <t>Goertek Inc Class A</t>
  </si>
  <si>
    <t>CNE100000BP1</t>
  </si>
  <si>
    <t>002241</t>
  </si>
  <si>
    <t>0P0000FXHA</t>
  </si>
  <si>
    <t>Gold Fields Ltd</t>
  </si>
  <si>
    <t>ZAE000018123</t>
  </si>
  <si>
    <t>GFI</t>
  </si>
  <si>
    <t>0P0000DLL3</t>
  </si>
  <si>
    <t>Goldwind Science &amp; Technology Co Ltd Class H</t>
  </si>
  <si>
    <t>CNE100000PP1</t>
  </si>
  <si>
    <t>02208</t>
  </si>
  <si>
    <t>0P0000Q2YW</t>
  </si>
  <si>
    <t>Goldwind Science &amp; Technology Co Ltd Ordinary Shares - Class A</t>
  </si>
  <si>
    <t>CNE1000008S5</t>
  </si>
  <si>
    <t>002202</t>
  </si>
  <si>
    <t>0P0000A3WG</t>
  </si>
  <si>
    <t>Goneo Group Co Ltd Class A</t>
  </si>
  <si>
    <t>CNE100003RL0</t>
  </si>
  <si>
    <t>603195</t>
  </si>
  <si>
    <t>0P0001J80Y</t>
  </si>
  <si>
    <t>Goodman Group</t>
  </si>
  <si>
    <t>AU000000GMG2</t>
  </si>
  <si>
    <t>GMG</t>
  </si>
  <si>
    <t>0P0000A13L</t>
  </si>
  <si>
    <t>Gotion High-tech Co Ltd Class A</t>
  </si>
  <si>
    <t>CNE000001NY7</t>
  </si>
  <si>
    <t>002074</t>
  </si>
  <si>
    <t>0P00007Z6S</t>
  </si>
  <si>
    <t>GPT Group</t>
  </si>
  <si>
    <t>AU000000GPT8</t>
  </si>
  <si>
    <t>GPT</t>
  </si>
  <si>
    <t>0P00009Y0S</t>
  </si>
  <si>
    <t>Grasim Industries Ltd</t>
  </si>
  <si>
    <t>INE047A01021</t>
  </si>
  <si>
    <t>GRASIM</t>
  </si>
  <si>
    <t>0P0000BBJZ</t>
  </si>
  <si>
    <t>Great Wall Motor Co Ltd Class A</t>
  </si>
  <si>
    <t>CNE1000018V8</t>
  </si>
  <si>
    <t>601633</t>
  </si>
  <si>
    <t>0P0000UP8Z</t>
  </si>
  <si>
    <t>Great Wall Motor Co Ltd Class H</t>
  </si>
  <si>
    <t>CNE100000338</t>
  </si>
  <si>
    <t>02333</t>
  </si>
  <si>
    <t>0P00009S9H</t>
  </si>
  <si>
    <t>Great-West Lifeco Inc</t>
  </si>
  <si>
    <t>CA39138C1068</t>
  </si>
  <si>
    <t>GWO</t>
  </si>
  <si>
    <t>0P00005RUF</t>
  </si>
  <si>
    <t>Gree Electric Appliances Inc of Zhuhai Class A</t>
  </si>
  <si>
    <t>CNE0000001D4</t>
  </si>
  <si>
    <t>000651</t>
  </si>
  <si>
    <t>0P00007WWE</t>
  </si>
  <si>
    <t>Greek Organisation of Football Prognostics SA</t>
  </si>
  <si>
    <t>GRS419003009</t>
  </si>
  <si>
    <t>OPAP</t>
  </si>
  <si>
    <t>0P0000B6O0</t>
  </si>
  <si>
    <t>Greenland Holdings Group Corporation Ltd Class A</t>
  </si>
  <si>
    <t>CNE000000388</t>
  </si>
  <si>
    <t>600606</t>
  </si>
  <si>
    <t>0P00007XDA</t>
  </si>
  <si>
    <t>GRG Banking Equipment Co Ltd Class A</t>
  </si>
  <si>
    <t>CNE100000650</t>
  </si>
  <si>
    <t>002152</t>
  </si>
  <si>
    <t>0P00009FZA</t>
  </si>
  <si>
    <t>Groupe Bruxelles Lambert SA</t>
  </si>
  <si>
    <t>BE0003797140</t>
  </si>
  <si>
    <t>GBLB</t>
  </si>
  <si>
    <t>0P0000A5MC</t>
  </si>
  <si>
    <t>Gruma SAB de CV Class B</t>
  </si>
  <si>
    <t>MXP4948K1056</t>
  </si>
  <si>
    <t>GRUMAB</t>
  </si>
  <si>
    <t>0P0000BE9U</t>
  </si>
  <si>
    <t>Grupo Aeroportuario del Pacifico SAB de CV Class B</t>
  </si>
  <si>
    <t>MX01GA000004</t>
  </si>
  <si>
    <t>GAPB</t>
  </si>
  <si>
    <t>0P0000CBP5</t>
  </si>
  <si>
    <t>Grupo Aeroportuario del Sureste SAB de CV Class B</t>
  </si>
  <si>
    <t>MXP001661018</t>
  </si>
  <si>
    <t>ASURB</t>
  </si>
  <si>
    <t>0P0000ATH9</t>
  </si>
  <si>
    <t>Grupo Aval Acciones y Valores SA Participating Preferred</t>
  </si>
  <si>
    <t>COT29PA00058</t>
  </si>
  <si>
    <t>PFAVAL</t>
  </si>
  <si>
    <t>0P0000TER5</t>
  </si>
  <si>
    <t>Grupo Bimbo SAB de CV Class A</t>
  </si>
  <si>
    <t>MXP495211262</t>
  </si>
  <si>
    <t>BIMBOA</t>
  </si>
  <si>
    <t>0P0000BZLH</t>
  </si>
  <si>
    <t>Grupo Carso SAB de CV Class A1</t>
  </si>
  <si>
    <t>MXP461181085</t>
  </si>
  <si>
    <t>GCARSOA1</t>
  </si>
  <si>
    <t>0P0000AF5S</t>
  </si>
  <si>
    <t>Grupo Cibest SA</t>
  </si>
  <si>
    <t>COTK7PA00010</t>
  </si>
  <si>
    <t>CIBEST</t>
  </si>
  <si>
    <t>0P0000DI6K</t>
  </si>
  <si>
    <t>Grupo Cibest SA Participating Preferred</t>
  </si>
  <si>
    <t>COTK7PA00028</t>
  </si>
  <si>
    <t>PFCIBEST</t>
  </si>
  <si>
    <t>0P0000DI6W</t>
  </si>
  <si>
    <t>Grupo Comercial Chedraui SAB de CV Class B Ordinary Shares</t>
  </si>
  <si>
    <t>MX01CH170002</t>
  </si>
  <si>
    <t>CHDRAUIB</t>
  </si>
  <si>
    <t>0P0000PPCA</t>
  </si>
  <si>
    <t>Grupo de Inversiones Suramericana SA Participating Preferred</t>
  </si>
  <si>
    <t>COT13PA00060</t>
  </si>
  <si>
    <t>PFGRUPSURA</t>
  </si>
  <si>
    <t>0P0000WU44</t>
  </si>
  <si>
    <t>Grupo Energia Bogota SA ESP</t>
  </si>
  <si>
    <t>COE01PA00026</t>
  </si>
  <si>
    <t>GEB</t>
  </si>
  <si>
    <t>0P0000O3JS</t>
  </si>
  <si>
    <t>Mercedes-Benz Group AG</t>
  </si>
  <si>
    <t>DE0007100000</t>
  </si>
  <si>
    <t>MBG</t>
  </si>
  <si>
    <t>0P00009QOM</t>
  </si>
  <si>
    <t>Grupo Financiero Inbursa SAB de CV Series O</t>
  </si>
  <si>
    <t>MXP370641013</t>
  </si>
  <si>
    <t>GFINBURO</t>
  </si>
  <si>
    <t>0P0000BOFO</t>
  </si>
  <si>
    <t>Grupo Mexico SAB de CV Class B</t>
  </si>
  <si>
    <t>MXP370841019</t>
  </si>
  <si>
    <t>GMEXICOB</t>
  </si>
  <si>
    <t>0P0000J4J2</t>
  </si>
  <si>
    <t>Merck KGaA</t>
  </si>
  <si>
    <t>DE0006599905</t>
  </si>
  <si>
    <t>MRK</t>
  </si>
  <si>
    <t>0P00009QR3</t>
  </si>
  <si>
    <t>Guangdong Electric Power Development Co Ltd Class A</t>
  </si>
  <si>
    <t>CNE0000006J0</t>
  </si>
  <si>
    <t>000539</t>
  </si>
  <si>
    <t>0P00007WU1</t>
  </si>
  <si>
    <t>Guangdong Haid Group Co Ltd Class A</t>
  </si>
  <si>
    <t>CNE100000HP8</t>
  </si>
  <si>
    <t>002311</t>
  </si>
  <si>
    <t>0P0000N44A</t>
  </si>
  <si>
    <t>Guangdong HEC Technology Holding Co Ltd Class A</t>
  </si>
  <si>
    <t>CNE000000BL1</t>
  </si>
  <si>
    <t>600673</t>
  </si>
  <si>
    <t>0P00007XEW</t>
  </si>
  <si>
    <t>Guangdong Investment Ltd</t>
  </si>
  <si>
    <t>HK0270001396</t>
  </si>
  <si>
    <t>00270</t>
  </si>
  <si>
    <t>0P00009RUW</t>
  </si>
  <si>
    <t>Guanghui Energy Co Ltd Class A</t>
  </si>
  <si>
    <t>CNE0000012G4</t>
  </si>
  <si>
    <t>600256</t>
  </si>
  <si>
    <t>0P00007X5A</t>
  </si>
  <si>
    <t>Guangxi Guiguan Electric Power Co Ltd Class A</t>
  </si>
  <si>
    <t>CNE0000011Y9</t>
  </si>
  <si>
    <t>600236</t>
  </si>
  <si>
    <t>0P00007X4T</t>
  </si>
  <si>
    <t>Guangzhou Automobile Group Co Ltd Class A</t>
  </si>
  <si>
    <t>CNE100001NQ2</t>
  </si>
  <si>
    <t>601238</t>
  </si>
  <si>
    <t>0P0000VSKY</t>
  </si>
  <si>
    <t>Guangzhou Automobile Group Co Ltd Class H</t>
  </si>
  <si>
    <t>CNE100000Q35</t>
  </si>
  <si>
    <t>02238</t>
  </si>
  <si>
    <t>0P0000PT8Q</t>
  </si>
  <si>
    <t>Guangzhou Baiyun International Airport Co Ltd Class A</t>
  </si>
  <si>
    <t>CNE000001DX0</t>
  </si>
  <si>
    <t>600004</t>
  </si>
  <si>
    <t>0P00007WZA</t>
  </si>
  <si>
    <t>Guangzhou Baiyunshan Pharmaceutical Holdings Co Ltd Class A</t>
  </si>
  <si>
    <t>CNE000001733</t>
  </si>
  <si>
    <t>600332</t>
  </si>
  <si>
    <t>0P00007X78</t>
  </si>
  <si>
    <t>Guangzhou Baiyunshan Pharmaceutical Holdings Co Ltd Class H</t>
  </si>
  <si>
    <t>CNE100000387</t>
  </si>
  <si>
    <t>00874</t>
  </si>
  <si>
    <t>0P00009S3S</t>
  </si>
  <si>
    <t>Guangzhou Development Group Inc Class A</t>
  </si>
  <si>
    <t>CNE000000SB6</t>
  </si>
  <si>
    <t>600098</t>
  </si>
  <si>
    <t>0P00007X1C</t>
  </si>
  <si>
    <t>Guangzhou Haige Communications Group Inc Co Class A</t>
  </si>
  <si>
    <t>CNE100000T24</t>
  </si>
  <si>
    <t>002465</t>
  </si>
  <si>
    <t>0P0000PU6B</t>
  </si>
  <si>
    <t>Guangzhou Port Co Ltd Class A</t>
  </si>
  <si>
    <t>CNE100002RF4</t>
  </si>
  <si>
    <t>601228</t>
  </si>
  <si>
    <t>0P0001A2AC</t>
  </si>
  <si>
    <t>Guangzhou Shiyuan Electronic Technology Co Ltd Class A</t>
  </si>
  <si>
    <t>CNE100002K47</t>
  </si>
  <si>
    <t>002841</t>
  </si>
  <si>
    <t>0P00019LW4</t>
  </si>
  <si>
    <t>Guangzhou Tinci Materials Technology Co Ltd Class A</t>
  </si>
  <si>
    <t>CNE100001RG4</t>
  </si>
  <si>
    <t>002709</t>
  </si>
  <si>
    <t>0P00011R0D</t>
  </si>
  <si>
    <t>Guangzhou Yuexiu Capital Holdings Group Co Ltd Class A</t>
  </si>
  <si>
    <t>CNE0000013M0</t>
  </si>
  <si>
    <t>000987</t>
  </si>
  <si>
    <t>0P00007XS8</t>
  </si>
  <si>
    <t>Gulf Bank KSC</t>
  </si>
  <si>
    <t>KW0EQ0100028</t>
  </si>
  <si>
    <t>GBK</t>
  </si>
  <si>
    <t>0P0000BJY5</t>
  </si>
  <si>
    <t>Gulf Development PCL Ordinary Shares</t>
  </si>
  <si>
    <t>THC903010005</t>
  </si>
  <si>
    <t>GULF</t>
  </si>
  <si>
    <t>0P0001V028</t>
  </si>
  <si>
    <t>Guming Holdings Ltd</t>
  </si>
  <si>
    <t>KYG4212T1058</t>
  </si>
  <si>
    <t>01364</t>
  </si>
  <si>
    <t>0P0001UN8A</t>
  </si>
  <si>
    <t>Guolian Minsheng Securities Co Ltd Class A</t>
  </si>
  <si>
    <t>CNE1000041D8</t>
  </si>
  <si>
    <t>601456</t>
  </si>
  <si>
    <t>0P0001KGGL</t>
  </si>
  <si>
    <t>Guosen Securities Co Ltd Class A</t>
  </si>
  <si>
    <t>CNE100001WS9</t>
  </si>
  <si>
    <t>002736</t>
  </si>
  <si>
    <t>0P000155BW</t>
  </si>
  <si>
    <t>Guotai Haitong Securities Co Ltd Class A</t>
  </si>
  <si>
    <t>CNE1000022F3</t>
  </si>
  <si>
    <t>601211</t>
  </si>
  <si>
    <t>0P00016ABW</t>
  </si>
  <si>
    <t>Guotai Haitong Securities Co Ltd Registered Shs -H- Unitary 144A/Reg S</t>
  </si>
  <si>
    <t>CNE100002FK9</t>
  </si>
  <si>
    <t>02611</t>
  </si>
  <si>
    <t>0P0001A5I9</t>
  </si>
  <si>
    <t>Guoyuan Securities Co Ltd Class A</t>
  </si>
  <si>
    <t>CNE000000QZ9</t>
  </si>
  <si>
    <t>000728</t>
  </si>
  <si>
    <t>0P00007XNA</t>
  </si>
  <si>
    <t>H World Group Ltd Ordinary Shares</t>
  </si>
  <si>
    <t>KYG465871120</t>
  </si>
  <si>
    <t>01179</t>
  </si>
  <si>
    <t>0P0001KPBR</t>
  </si>
  <si>
    <t>Haci Omer Sabanci Holding AS</t>
  </si>
  <si>
    <t>TRASAHOL91Q5</t>
  </si>
  <si>
    <t>SAHOL</t>
  </si>
  <si>
    <t>0P0000BXFC</t>
  </si>
  <si>
    <t>Haidilao International Holding Ltd</t>
  </si>
  <si>
    <t>KYG4290A1013</t>
  </si>
  <si>
    <t>06862</t>
  </si>
  <si>
    <t>0P0001EIHC</t>
  </si>
  <si>
    <t>Haier Smart Home Co Ltd Class A</t>
  </si>
  <si>
    <t>CNE000000CG9</t>
  </si>
  <si>
    <t>600690</t>
  </si>
  <si>
    <t>0P00007XFD</t>
  </si>
  <si>
    <t>Haier Smart Home Co Ltd Class H</t>
  </si>
  <si>
    <t>CNE1000048K8</t>
  </si>
  <si>
    <t>06690</t>
  </si>
  <si>
    <t>0P0001L64M</t>
  </si>
  <si>
    <t>Hainan Airport Infrastructure Co Ltd Class A</t>
  </si>
  <si>
    <t>CNE000001C32</t>
  </si>
  <si>
    <t>600515</t>
  </si>
  <si>
    <t>0P00007XB1</t>
  </si>
  <si>
    <t>Haisco Pharmaceutical Group Co Ltd Class A</t>
  </si>
  <si>
    <t>CNE100001BC7</t>
  </si>
  <si>
    <t>002653</t>
  </si>
  <si>
    <t>0P0000V43N</t>
  </si>
  <si>
    <t>Haitian International Holdings Ltd</t>
  </si>
  <si>
    <t>KYG4232C1087</t>
  </si>
  <si>
    <t>01882</t>
  </si>
  <si>
    <t>0P00009S8L</t>
  </si>
  <si>
    <t>HAL Trust</t>
  </si>
  <si>
    <t>BMG455841020</t>
  </si>
  <si>
    <t>HAL</t>
  </si>
  <si>
    <t>0P0000A64H</t>
  </si>
  <si>
    <t>Haleon PLC</t>
  </si>
  <si>
    <t>GB00BMX86B70</t>
  </si>
  <si>
    <t>HLN</t>
  </si>
  <si>
    <t>0P0001PE9O</t>
  </si>
  <si>
    <t>Halma PLC</t>
  </si>
  <si>
    <t>GB0004052071</t>
  </si>
  <si>
    <t>HLMA</t>
  </si>
  <si>
    <t>0P00007OE5</t>
  </si>
  <si>
    <t>Hana Financial Group Inc</t>
  </si>
  <si>
    <t>KR7086790003</t>
  </si>
  <si>
    <t>086790</t>
  </si>
  <si>
    <t>0P0000C3IQ</t>
  </si>
  <si>
    <t>Hang Seng Bank Ltd</t>
  </si>
  <si>
    <t>Hangzhou Binjiang Real Estate Group Co Ltd Class A</t>
  </si>
  <si>
    <t>CNE100000BS5</t>
  </si>
  <si>
    <t>002244</t>
  </si>
  <si>
    <t>0P0000FYRT</t>
  </si>
  <si>
    <t>Hangzhou First Applied Material Co Ltd Class A</t>
  </si>
  <si>
    <t>CNE100001VX1</t>
  </si>
  <si>
    <t>603806</t>
  </si>
  <si>
    <t>0P00014723</t>
  </si>
  <si>
    <t>Hangzhou Lion Microelectronics Co Ltd Class A</t>
  </si>
  <si>
    <t>CNE100004314</t>
  </si>
  <si>
    <t>605358</t>
  </si>
  <si>
    <t>0P0001KP4R</t>
  </si>
  <si>
    <t>Hangzhou Oxygen Plant Group Co Ltd Class A</t>
  </si>
  <si>
    <t>CNE100000Q68</t>
  </si>
  <si>
    <t>002430</t>
  </si>
  <si>
    <t>0P0000PVDC</t>
  </si>
  <si>
    <t>Hangzhou Silan Microelectronics Co Ltd Class A</t>
  </si>
  <si>
    <t>CNE000001DN1</t>
  </si>
  <si>
    <t>600460</t>
  </si>
  <si>
    <t>0P00007X9S</t>
  </si>
  <si>
    <t>HANJIN KAL Corp</t>
  </si>
  <si>
    <t>KR7180640005</t>
  </si>
  <si>
    <t>180640</t>
  </si>
  <si>
    <t>0P0000ZJWR</t>
  </si>
  <si>
    <t>Hankook Tire &amp; Technology Co Ltd</t>
  </si>
  <si>
    <t>KR7161390000</t>
  </si>
  <si>
    <t>161390</t>
  </si>
  <si>
    <t>0P0000X4LF</t>
  </si>
  <si>
    <t>Hankyu Hanshin Holdings Inc</t>
  </si>
  <si>
    <t>JP3774200004</t>
  </si>
  <si>
    <t>9042</t>
  </si>
  <si>
    <t>0P0000EBCW</t>
  </si>
  <si>
    <t>HANMI Semiconductor Co Ltd</t>
  </si>
  <si>
    <t>KR7042700005</t>
  </si>
  <si>
    <t>042700</t>
  </si>
  <si>
    <t>0P0000APDA</t>
  </si>
  <si>
    <t>Hannover Rueck SE Registered Shares</t>
  </si>
  <si>
    <t>DE0008402215</t>
  </si>
  <si>
    <t>HNR1</t>
  </si>
  <si>
    <t>0P00009QQ2</t>
  </si>
  <si>
    <t>Han's Laser Technology Industry Group Co Ltd Class A</t>
  </si>
  <si>
    <t>CNE000001JQ1</t>
  </si>
  <si>
    <t>002008</t>
  </si>
  <si>
    <t>0P00007XSR</t>
  </si>
  <si>
    <t>Hansoh Pharmaceutical Group Co Ltd</t>
  </si>
  <si>
    <t>KYG549581067</t>
  </si>
  <si>
    <t>03692</t>
  </si>
  <si>
    <t>0P0001HP91</t>
  </si>
  <si>
    <t>Hanwha Aerospace Co Ltd</t>
  </si>
  <si>
    <t>KR7012450003</t>
  </si>
  <si>
    <t>012450</t>
  </si>
  <si>
    <t>0P0000ANC2</t>
  </si>
  <si>
    <t>Hanwha Ocean</t>
  </si>
  <si>
    <t>KR7042660001</t>
  </si>
  <si>
    <t>042660</t>
  </si>
  <si>
    <t>0P0000CMCI</t>
  </si>
  <si>
    <t>Haohua Chemical Science &amp; Technology Corp Ltd Class A</t>
  </si>
  <si>
    <t>CNE0000016V4</t>
  </si>
  <si>
    <t>600378</t>
  </si>
  <si>
    <t>0P00007X8A</t>
  </si>
  <si>
    <t>Harmony Gold Mining Co Ltd</t>
  </si>
  <si>
    <t>ZAE000015228</t>
  </si>
  <si>
    <t>HAR</t>
  </si>
  <si>
    <t>0P0000DLM3</t>
  </si>
  <si>
    <t>Havells India Ltd</t>
  </si>
  <si>
    <t>INE176B01034</t>
  </si>
  <si>
    <t>517354</t>
  </si>
  <si>
    <t>0P0000AHIQ</t>
  </si>
  <si>
    <t>HCL Technologies Ltd</t>
  </si>
  <si>
    <t>INE860A01027</t>
  </si>
  <si>
    <t>HCLTECH</t>
  </si>
  <si>
    <t>0P0000CJ48</t>
  </si>
  <si>
    <t>HD Hyundai</t>
  </si>
  <si>
    <t>KR7267250009</t>
  </si>
  <si>
    <t>267250</t>
  </si>
  <si>
    <t>0P0001AFHD</t>
  </si>
  <si>
    <t>HD Hyundai Electric</t>
  </si>
  <si>
    <t>KR7267260008</t>
  </si>
  <si>
    <t>267260</t>
  </si>
  <si>
    <t>0P0001AFHI</t>
  </si>
  <si>
    <t>HD Hyundai Heavy Industries</t>
  </si>
  <si>
    <t>KR7329180004</t>
  </si>
  <si>
    <t>329180</t>
  </si>
  <si>
    <t>0P0001NBHP</t>
  </si>
  <si>
    <t>HD Hyundai Marine Solution Co Ltd</t>
  </si>
  <si>
    <t>KR7443060009</t>
  </si>
  <si>
    <t>443060</t>
  </si>
  <si>
    <t>0P0001SWAL</t>
  </si>
  <si>
    <t>HD Korea Shipbuilding &amp; Offshore Engineering</t>
  </si>
  <si>
    <t>KR7009540006</t>
  </si>
  <si>
    <t>009540</t>
  </si>
  <si>
    <t>0P0000APQT</t>
  </si>
  <si>
    <t>HDFC Asset Management Co Ltd</t>
  </si>
  <si>
    <t>INE127D01025</t>
  </si>
  <si>
    <t>541729</t>
  </si>
  <si>
    <t>0P0001E4ME</t>
  </si>
  <si>
    <t>RWE AG Class A</t>
  </si>
  <si>
    <t>DE0007037129</t>
  </si>
  <si>
    <t>RWE</t>
  </si>
  <si>
    <t>0P00009QRT</t>
  </si>
  <si>
    <t>HDFC Life Insurance Co Ltd</t>
  </si>
  <si>
    <t>INE795G01014</t>
  </si>
  <si>
    <t>540777</t>
  </si>
  <si>
    <t>0P0001C8GB</t>
  </si>
  <si>
    <t>Hebei Sinopack Electronic Technology Co Ltd Ordinary Shares</t>
  </si>
  <si>
    <t>CNE1000049Q3</t>
  </si>
  <si>
    <t>003031</t>
  </si>
  <si>
    <t>0P0001LFSX</t>
  </si>
  <si>
    <t>Hebei Yangyuan Zhihui Beverage Co Ltd Class A</t>
  </si>
  <si>
    <t>CNE100002ST3</t>
  </si>
  <si>
    <t>603156</t>
  </si>
  <si>
    <t>0P0001CP4X</t>
  </si>
  <si>
    <t>Heidelberg Materials AG</t>
  </si>
  <si>
    <t>DE0006047004</t>
  </si>
  <si>
    <t>HEI</t>
  </si>
  <si>
    <t>0P00009QQ5</t>
  </si>
  <si>
    <t>Heilongjiang Agriculture Co Ltd Class A</t>
  </si>
  <si>
    <t>CNE0000019Z9</t>
  </si>
  <si>
    <t>600598</t>
  </si>
  <si>
    <t>0P00007XD2</t>
  </si>
  <si>
    <t>Heineken Holding NV</t>
  </si>
  <si>
    <t>NL0000008977</t>
  </si>
  <si>
    <t>HEIO</t>
  </si>
  <si>
    <t>0P0000A661</t>
  </si>
  <si>
    <t>Heineken NV</t>
  </si>
  <si>
    <t>NL0000009165</t>
  </si>
  <si>
    <t>HEIA</t>
  </si>
  <si>
    <t>0P0000A63C</t>
  </si>
  <si>
    <t>Hellenic Telecommunication Organization SA</t>
  </si>
  <si>
    <t>GRS260333000</t>
  </si>
  <si>
    <t>HTO</t>
  </si>
  <si>
    <t>0P0000C7TS</t>
  </si>
  <si>
    <t>Henan Shenhuo Coal &amp; Power Co Ltd Class A</t>
  </si>
  <si>
    <t>CNE000001097</t>
  </si>
  <si>
    <t>000933</t>
  </si>
  <si>
    <t>0P00007XR6</t>
  </si>
  <si>
    <t>Henan Shuanghui Investment &amp; Development Co Ltd Class A</t>
  </si>
  <si>
    <t>CNE000000XM3</t>
  </si>
  <si>
    <t>000895</t>
  </si>
  <si>
    <t>0P00007XQ9</t>
  </si>
  <si>
    <t>Henderson Land Development Co Ltd</t>
  </si>
  <si>
    <t>HK0012000102</t>
  </si>
  <si>
    <t>00012</t>
  </si>
  <si>
    <t>0P00009RP9</t>
  </si>
  <si>
    <t>Hengan International Group Co Ltd</t>
  </si>
  <si>
    <t>KYG4402L1510</t>
  </si>
  <si>
    <t>01044</t>
  </si>
  <si>
    <t>0P00009S5J</t>
  </si>
  <si>
    <t>Hengdian Group Dmegc Magnetics Co Ltd Class A</t>
  </si>
  <si>
    <t>CNE000001N70</t>
  </si>
  <si>
    <t>002056</t>
  </si>
  <si>
    <t>0P00007ZLH</t>
  </si>
  <si>
    <t>Hengli Petrochemical Co Ltd Class A</t>
  </si>
  <si>
    <t>CNE0000018V0</t>
  </si>
  <si>
    <t>600346</t>
  </si>
  <si>
    <t>0P00007X7I</t>
  </si>
  <si>
    <t>Hengtong Optic-Electric Co Ltd Class A</t>
  </si>
  <si>
    <t>CNE000001FQ9</t>
  </si>
  <si>
    <t>600487</t>
  </si>
  <si>
    <t>0P00007XAD</t>
  </si>
  <si>
    <t>Hengyi Petrochemical Co Ltd Class A</t>
  </si>
  <si>
    <t>CNE0000001J1</t>
  </si>
  <si>
    <t>000703</t>
  </si>
  <si>
    <t>0P00007WXJ</t>
  </si>
  <si>
    <t>Henkel AG &amp; Co KGaA</t>
  </si>
  <si>
    <t>DE0006048408</t>
  </si>
  <si>
    <t>HEN</t>
  </si>
  <si>
    <t>0P00009QQ7</t>
  </si>
  <si>
    <t>Siemens Healthineers AG Registered Shares</t>
  </si>
  <si>
    <t>DE000SHL1006</t>
  </si>
  <si>
    <t>SHL</t>
  </si>
  <si>
    <t>0P0001D4IU</t>
  </si>
  <si>
    <t>Hennes &amp; Mauritz AB Class B</t>
  </si>
  <si>
    <t>Hermes International SA</t>
  </si>
  <si>
    <t>FR0000052292</t>
  </si>
  <si>
    <t>RMS</t>
  </si>
  <si>
    <t>0P00009WIN</t>
  </si>
  <si>
    <t>Hero MotoCorp Ltd</t>
  </si>
  <si>
    <t>INE158A01026</t>
  </si>
  <si>
    <t>HEROMOTOCO</t>
  </si>
  <si>
    <t>0P0000AVWI</t>
  </si>
  <si>
    <t>Hexagon AB Class B</t>
  </si>
  <si>
    <t>SE0015961909</t>
  </si>
  <si>
    <t>HEXA B</t>
  </si>
  <si>
    <t>0P0000A6GC</t>
  </si>
  <si>
    <t>Hexaware Technologies Ltd Ordinary Shares</t>
  </si>
  <si>
    <t>INE093A01041</t>
  </si>
  <si>
    <t>544362</t>
  </si>
  <si>
    <t>0P0001UQML</t>
  </si>
  <si>
    <t>Hikari Tsushin Inc</t>
  </si>
  <si>
    <t>JP3783420007</t>
  </si>
  <si>
    <t>9435</t>
  </si>
  <si>
    <t>0P0000E8RB</t>
  </si>
  <si>
    <t>Himile Mechanical Science And Technology(Shangdong) Co Ltd Class A</t>
  </si>
  <si>
    <t>CNE1000014X3</t>
  </si>
  <si>
    <t>002595</t>
  </si>
  <si>
    <t>0P0000TLCM</t>
  </si>
  <si>
    <t>Hindalco Industries Ltd</t>
  </si>
  <si>
    <t>INE038A01020</t>
  </si>
  <si>
    <t>HINDALCO</t>
  </si>
  <si>
    <t>0P0000CLH9</t>
  </si>
  <si>
    <t>Hindustan Aeronautics Ltd Ordinary Shares</t>
  </si>
  <si>
    <t>INE066F01020</t>
  </si>
  <si>
    <t>541154</t>
  </si>
  <si>
    <t>0P0001D2IL</t>
  </si>
  <si>
    <t>Hindustan Petroleum Corp Ltd</t>
  </si>
  <si>
    <t>INE094A01015</t>
  </si>
  <si>
    <t>HINDPETRO</t>
  </si>
  <si>
    <t>0P0000BEOS</t>
  </si>
  <si>
    <t>Hindustan Unilever Ltd</t>
  </si>
  <si>
    <t>INE030A01027</t>
  </si>
  <si>
    <t>500696</t>
  </si>
  <si>
    <t>0P0000C9F2</t>
  </si>
  <si>
    <t>Hisense Home Appliances Group Co Ltd Class A</t>
  </si>
  <si>
    <t>CNE000000LC9</t>
  </si>
  <si>
    <t>000921</t>
  </si>
  <si>
    <t>0P00007XQV</t>
  </si>
  <si>
    <t>Hisense Home Appliances Group Co Ltd Class H</t>
  </si>
  <si>
    <t>CNE100000353</t>
  </si>
  <si>
    <t>00921</t>
  </si>
  <si>
    <t>0P00009T5M</t>
  </si>
  <si>
    <t>Hisense Visual Technology Co Ltd Class A</t>
  </si>
  <si>
    <t>CNE000000PF3</t>
  </si>
  <si>
    <t>600060</t>
  </si>
  <si>
    <t>0P00007X0C</t>
  </si>
  <si>
    <t>Hitachi Construction Machinery Co Ltd</t>
  </si>
  <si>
    <t>JP3787000003</t>
  </si>
  <si>
    <t>6305</t>
  </si>
  <si>
    <t>0P0000EDDP</t>
  </si>
  <si>
    <t>Hitachi Energy India Ltd Ordinary Shares</t>
  </si>
  <si>
    <t>INE07Y701011</t>
  </si>
  <si>
    <t>543187</t>
  </si>
  <si>
    <t>0P0001JJ24</t>
  </si>
  <si>
    <t>Hitachi Ltd</t>
  </si>
  <si>
    <t>JP3788600009</t>
  </si>
  <si>
    <t>6501</t>
  </si>
  <si>
    <t>0P0000AEUO</t>
  </si>
  <si>
    <t>HKT Trust and HKT Ltd</t>
  </si>
  <si>
    <t>HK0000093390</t>
  </si>
  <si>
    <t>06823</t>
  </si>
  <si>
    <t>0P0000UOQB</t>
  </si>
  <si>
    <t>Hla Group Corp Ltd Class A</t>
  </si>
  <si>
    <t>CNE0000016H3</t>
  </si>
  <si>
    <t>600398</t>
  </si>
  <si>
    <t>0P00007X8R</t>
  </si>
  <si>
    <t>HLB Co Ltd</t>
  </si>
  <si>
    <t>KR7028300002</t>
  </si>
  <si>
    <t>028300</t>
  </si>
  <si>
    <t>0P0000BZRU</t>
  </si>
  <si>
    <t>HMM</t>
  </si>
  <si>
    <t>KR7011200003</t>
  </si>
  <si>
    <t>011200</t>
  </si>
  <si>
    <t>0P0000CADE</t>
  </si>
  <si>
    <t>Holcim Ltd</t>
  </si>
  <si>
    <t>CH0012214059</t>
  </si>
  <si>
    <t>HOLN</t>
  </si>
  <si>
    <t>0P0000A5DZ</t>
  </si>
  <si>
    <t>Holmen AB Class B</t>
  </si>
  <si>
    <t>SE0011090018</t>
  </si>
  <si>
    <t>HOLM B</t>
  </si>
  <si>
    <t>0P0000A6MI</t>
  </si>
  <si>
    <t>Hon Hai Precision Industry Co Ltd</t>
  </si>
  <si>
    <t>TW0002317005</t>
  </si>
  <si>
    <t>2317</t>
  </si>
  <si>
    <t>0P0000B7WI</t>
  </si>
  <si>
    <t>Honda Motor Co Ltd</t>
  </si>
  <si>
    <t>JP3854600008</t>
  </si>
  <si>
    <t>7267</t>
  </si>
  <si>
    <t>0P0000AEUQ</t>
  </si>
  <si>
    <t>Hong Kong and China Gas Co Ltd</t>
  </si>
  <si>
    <t>HK0003000038</t>
  </si>
  <si>
    <t>00003</t>
  </si>
  <si>
    <t>0P00009RP1</t>
  </si>
  <si>
    <t>Hong Kong Exchanges and Clearing Ltd</t>
  </si>
  <si>
    <t>HK0388045442</t>
  </si>
  <si>
    <t>00388</t>
  </si>
  <si>
    <t>0P00009RX8</t>
  </si>
  <si>
    <t>Hong Leong Bank Bhd</t>
  </si>
  <si>
    <t>MYL5819OO007</t>
  </si>
  <si>
    <t>5819</t>
  </si>
  <si>
    <t>0P0000AF5D</t>
  </si>
  <si>
    <t>Hong Leong Financial Group Bhd</t>
  </si>
  <si>
    <t>MYL1082OO006</t>
  </si>
  <si>
    <t>1082</t>
  </si>
  <si>
    <t>0P0000AVSM</t>
  </si>
  <si>
    <t>Hongta Securities Co Ltd Class A</t>
  </si>
  <si>
    <t>CNE100003PY7</t>
  </si>
  <si>
    <t>601236</t>
  </si>
  <si>
    <t>0P0001HZIK</t>
  </si>
  <si>
    <t>Horizon Robotics Class B</t>
  </si>
  <si>
    <t>KYG4602S1057</t>
  </si>
  <si>
    <t>09660</t>
  </si>
  <si>
    <t>0P0001TYP0</t>
  </si>
  <si>
    <t>Hoshine Silicon Industry Co Ltd Class A</t>
  </si>
  <si>
    <t>CNE100002V10</t>
  </si>
  <si>
    <t>603260</t>
  </si>
  <si>
    <t>0P0001BVPG</t>
  </si>
  <si>
    <t>Symrise AG</t>
  </si>
  <si>
    <t>SY1</t>
  </si>
  <si>
    <t>Basic Materials</t>
  </si>
  <si>
    <t>Hotai Motor Co Ltd</t>
  </si>
  <si>
    <t>TW0002207008</t>
  </si>
  <si>
    <t>2207</t>
  </si>
  <si>
    <t>0P0000CAFP</t>
  </si>
  <si>
    <t>AIA Group Ltd</t>
  </si>
  <si>
    <t>HK0000069689</t>
  </si>
  <si>
    <t>01299</t>
  </si>
  <si>
    <t>0P0000Q79U</t>
  </si>
  <si>
    <t>HDFC Bank Ltd</t>
  </si>
  <si>
    <t>INE040A01034</t>
  </si>
  <si>
    <t>HDFCBANK</t>
  </si>
  <si>
    <t>0P0000C3NZ</t>
  </si>
  <si>
    <t>Hua Hong Semiconductor Ltd Shs Unitary 144A/Reg S</t>
  </si>
  <si>
    <t>HK0000218211</t>
  </si>
  <si>
    <t>01347</t>
  </si>
  <si>
    <t>0P00014GB6</t>
  </si>
  <si>
    <t>Hua Nan Financial Holdings Co Ltd</t>
  </si>
  <si>
    <t>TW0002880002</t>
  </si>
  <si>
    <t>2880</t>
  </si>
  <si>
    <t>0P0000BBLS</t>
  </si>
  <si>
    <t>Hua Xia Bank Co Ltd Class A</t>
  </si>
  <si>
    <t>CNE000001FW7</t>
  </si>
  <si>
    <t>600015</t>
  </si>
  <si>
    <t>0P00007WZJ</t>
  </si>
  <si>
    <t>HuaAn Securities Co Ltd Class A</t>
  </si>
  <si>
    <t>CNE100002GR2</t>
  </si>
  <si>
    <t>600909</t>
  </si>
  <si>
    <t>0P00019B2E</t>
  </si>
  <si>
    <t>Huadian Power International Corp Ltd Class A</t>
  </si>
  <si>
    <t>CNE000001LJ2</t>
  </si>
  <si>
    <t>600027</t>
  </si>
  <si>
    <t>0P00007WZR</t>
  </si>
  <si>
    <t>Huadian Power International Corp Ltd Class H</t>
  </si>
  <si>
    <t>CNE1000003D8</t>
  </si>
  <si>
    <t>01071</t>
  </si>
  <si>
    <t>0P00009T55</t>
  </si>
  <si>
    <t>Huadong Medicine Co Ltd Class A</t>
  </si>
  <si>
    <t>CNE0000011S1</t>
  </si>
  <si>
    <t>000963</t>
  </si>
  <si>
    <t>0P00007XRP</t>
  </si>
  <si>
    <t>Huafon Chemical Co Ltd Class A</t>
  </si>
  <si>
    <t>CNE000001NK6</t>
  </si>
  <si>
    <t>002064</t>
  </si>
  <si>
    <t>0P00007Z6I</t>
  </si>
  <si>
    <t>Huagong Tech Co Ltd Class A</t>
  </si>
  <si>
    <t>CNE000001303</t>
  </si>
  <si>
    <t>000988</t>
  </si>
  <si>
    <t>0P00007XS9</t>
  </si>
  <si>
    <t>Huaibei Mining Holdings Co Ltd Class A</t>
  </si>
  <si>
    <t>CNE000001HH4</t>
  </si>
  <si>
    <t>600985</t>
  </si>
  <si>
    <t>0P00007XLH</t>
  </si>
  <si>
    <t>Hualan Biological Engineering Inc Class A</t>
  </si>
  <si>
    <t>CNE000001JN8</t>
  </si>
  <si>
    <t>002007</t>
  </si>
  <si>
    <t>0P00007XSQ</t>
  </si>
  <si>
    <t>Huaneng Power International Inc Class A</t>
  </si>
  <si>
    <t>CNE000001998</t>
  </si>
  <si>
    <t>600011</t>
  </si>
  <si>
    <t>0P00007WZH</t>
  </si>
  <si>
    <t>Huaneng Power International Inc Class H</t>
  </si>
  <si>
    <t>CNE1000006Z4</t>
  </si>
  <si>
    <t>00902</t>
  </si>
  <si>
    <t>0P00009S41</t>
  </si>
  <si>
    <t>Huatai Securities Co Ltd Class A</t>
  </si>
  <si>
    <t>CNE100000LQ8</t>
  </si>
  <si>
    <t>601688</t>
  </si>
  <si>
    <t>0P0000NB5V</t>
  </si>
  <si>
    <t>Huatai Securities Co Ltd Shs -H- Unitary 144A/Reg S</t>
  </si>
  <si>
    <t>CNE100001YQ9</t>
  </si>
  <si>
    <t>06886</t>
  </si>
  <si>
    <t>0P0001648D</t>
  </si>
  <si>
    <t>Huaxi Securities Co Ltd Class A</t>
  </si>
  <si>
    <t>CNE1000033J2</t>
  </si>
  <si>
    <t>002926</t>
  </si>
  <si>
    <t>0P0001CNLM</t>
  </si>
  <si>
    <t>Huayu Automotive Systems Co Ltd Class A</t>
  </si>
  <si>
    <t>CNE000000M15</t>
  </si>
  <si>
    <t>600741</t>
  </si>
  <si>
    <t>0P00007XGQ</t>
  </si>
  <si>
    <t>Hubei Energy Group Co Ltd Class A</t>
  </si>
  <si>
    <t>CNE000000750</t>
  </si>
  <si>
    <t>000883</t>
  </si>
  <si>
    <t>0P00007XQ0</t>
  </si>
  <si>
    <t>Hubei Jumpcan Pharmaceutical Co Ltd Class A</t>
  </si>
  <si>
    <t>CNE0000018X6</t>
  </si>
  <si>
    <t>600566</t>
  </si>
  <si>
    <t>0P00007XC9</t>
  </si>
  <si>
    <t>Hubei Xingfa Chemicals Group Co Ltd Class A</t>
  </si>
  <si>
    <t>CNE000000ZC9</t>
  </si>
  <si>
    <t>600141</t>
  </si>
  <si>
    <t>0P00007X2G</t>
  </si>
  <si>
    <t>Huizhou Desay SV Automotive Co Ltd Class A</t>
  </si>
  <si>
    <t>CNE1000033C7</t>
  </si>
  <si>
    <t>002920</t>
  </si>
  <si>
    <t>0P0001CGG6</t>
  </si>
  <si>
    <t>Hulic Co Ltd</t>
  </si>
  <si>
    <t>JP3360800001</t>
  </si>
  <si>
    <t>3003</t>
  </si>
  <si>
    <t>0P0000EPX8</t>
  </si>
  <si>
    <t>Hunan Valin Steel Co Ltd Class A</t>
  </si>
  <si>
    <t>CNE000001006</t>
  </si>
  <si>
    <t>000932</t>
  </si>
  <si>
    <t>0P00007XR5</t>
  </si>
  <si>
    <t>Hundsun Technologies Inc Class A</t>
  </si>
  <si>
    <t>CNE000001GD5</t>
  </si>
  <si>
    <t>600570</t>
  </si>
  <si>
    <t>0P00007XCD</t>
  </si>
  <si>
    <t>HYBE Ordinary Shares</t>
  </si>
  <si>
    <t>KR7352820005</t>
  </si>
  <si>
    <t>352820</t>
  </si>
  <si>
    <t>0P0001KW2C</t>
  </si>
  <si>
    <t>Hydro One Ltd</t>
  </si>
  <si>
    <t>CA4488112083</t>
  </si>
  <si>
    <t>H</t>
  </si>
  <si>
    <t>0P00016YTR</t>
  </si>
  <si>
    <t>Hytera Communications Corp Ltd Class A</t>
  </si>
  <si>
    <t>CNE1000013B1</t>
  </si>
  <si>
    <t>002583</t>
  </si>
  <si>
    <t>0P0000TGCN</t>
  </si>
  <si>
    <t>Hyundai Glovis Co Ltd</t>
  </si>
  <si>
    <t>KR7086280005</t>
  </si>
  <si>
    <t>086280</t>
  </si>
  <si>
    <t>0P0000AI25</t>
  </si>
  <si>
    <t>Hyundai Mobis Co Ltd</t>
  </si>
  <si>
    <t>KR7012330007</t>
  </si>
  <si>
    <t>012330</t>
  </si>
  <si>
    <t>0P0000BYMO</t>
  </si>
  <si>
    <t>Hyundai Motor Co</t>
  </si>
  <si>
    <t>KR7005380001</t>
  </si>
  <si>
    <t>005380</t>
  </si>
  <si>
    <t>0P0000CBHC</t>
  </si>
  <si>
    <t>Hyundai Motor Co Participating Preferred</t>
  </si>
  <si>
    <t>KR7005382007</t>
  </si>
  <si>
    <t>005387</t>
  </si>
  <si>
    <t>0P0000D3T7</t>
  </si>
  <si>
    <t>Hyundai Motor India Ltd</t>
  </si>
  <si>
    <t>INE0V6F01027</t>
  </si>
  <si>
    <t>HYUNDAI</t>
  </si>
  <si>
    <t>0P0001TWL4</t>
  </si>
  <si>
    <t>Hyundai Rotem Co</t>
  </si>
  <si>
    <t>KR7064350002</t>
  </si>
  <si>
    <t>064350</t>
  </si>
  <si>
    <t>0P0000ZTIO</t>
  </si>
  <si>
    <t>iA Financial Corp Inc</t>
  </si>
  <si>
    <t>CA45075E1043</t>
  </si>
  <si>
    <t>IAG</t>
  </si>
  <si>
    <t>0P00005RUY</t>
  </si>
  <si>
    <t>Iberdrola SA</t>
  </si>
  <si>
    <t>ES0144580Y14</t>
  </si>
  <si>
    <t>IBE</t>
  </si>
  <si>
    <t>0P0000A4Z3</t>
  </si>
  <si>
    <t>ICG Plc</t>
  </si>
  <si>
    <t>GB00BYT1DJ19</t>
  </si>
  <si>
    <t>ICG</t>
  </si>
  <si>
    <t>0P00007OH9</t>
  </si>
  <si>
    <t>ICICI Bank Ltd</t>
  </si>
  <si>
    <t>INE090A01021</t>
  </si>
  <si>
    <t>ICICIBANK</t>
  </si>
  <si>
    <t>0P0000BIOD</t>
  </si>
  <si>
    <t>ICICI Lombard General Insurance Co Ltd</t>
  </si>
  <si>
    <t>INE765G01017</t>
  </si>
  <si>
    <t>540716</t>
  </si>
  <si>
    <t>0P0001BOOT</t>
  </si>
  <si>
    <t>ICICI Prudential Life Insurance Co Ltd</t>
  </si>
  <si>
    <t>INE726G01019</t>
  </si>
  <si>
    <t>540133</t>
  </si>
  <si>
    <t>0P00018S4Z</t>
  </si>
  <si>
    <t>ICL Group Ltd</t>
  </si>
  <si>
    <t>IL0002810146</t>
  </si>
  <si>
    <t>ICL</t>
  </si>
  <si>
    <t>0P0000AGZZ</t>
  </si>
  <si>
    <t>Idemitsu Kosan Co Ltd</t>
  </si>
  <si>
    <t>JP3142500002</t>
  </si>
  <si>
    <t>5019</t>
  </si>
  <si>
    <t>0P0000EOGD</t>
  </si>
  <si>
    <t>IDFC First Bank Ltd</t>
  </si>
  <si>
    <t>INE092T01019</t>
  </si>
  <si>
    <t>IDFCFIRSTB</t>
  </si>
  <si>
    <t>0P00016Z0T</t>
  </si>
  <si>
    <t>IEIT Systems Co Ltd Class A</t>
  </si>
  <si>
    <t>CNE0000012M2</t>
  </si>
  <si>
    <t>000977</t>
  </si>
  <si>
    <t>0P00007XS0</t>
  </si>
  <si>
    <t>Iflytek Co Ltd Class A</t>
  </si>
  <si>
    <t>CNE100000B81</t>
  </si>
  <si>
    <t>002230</t>
  </si>
  <si>
    <t>0P0000FU4C</t>
  </si>
  <si>
    <t>IGM Financial Inc</t>
  </si>
  <si>
    <t>CA4495861060</t>
  </si>
  <si>
    <t>IGM</t>
  </si>
  <si>
    <t>0P00005RPF</t>
  </si>
  <si>
    <t>IHH Healthcare Bhd</t>
  </si>
  <si>
    <t>MYL5225OO007</t>
  </si>
  <si>
    <t>5225</t>
  </si>
  <si>
    <t>0P0000WKM2</t>
  </si>
  <si>
    <t>IHI Corp</t>
  </si>
  <si>
    <t>JP3134800006</t>
  </si>
  <si>
    <t>7013</t>
  </si>
  <si>
    <t>0P0000AEUR</t>
  </si>
  <si>
    <t>Impala Platinum Holdings Ltd</t>
  </si>
  <si>
    <t>ZAE000083648</t>
  </si>
  <si>
    <t>IMP</t>
  </si>
  <si>
    <t>0P0000DLTI</t>
  </si>
  <si>
    <t>Imperial Brands PLC</t>
  </si>
  <si>
    <t>GB0004544929</t>
  </si>
  <si>
    <t>IMB</t>
  </si>
  <si>
    <t>0P00007OGF</t>
  </si>
  <si>
    <t>Imperial Oil Ltd</t>
  </si>
  <si>
    <t>CA4530384086</t>
  </si>
  <si>
    <t>IMO</t>
  </si>
  <si>
    <t>0P0000683H</t>
  </si>
  <si>
    <t>Indian Bank</t>
  </si>
  <si>
    <t>INE562A01011</t>
  </si>
  <si>
    <t>532814</t>
  </si>
  <si>
    <t>0P0000AOFF</t>
  </si>
  <si>
    <t>Indian Hotels Co Ltd</t>
  </si>
  <si>
    <t>INE053A01029</t>
  </si>
  <si>
    <t>500850</t>
  </si>
  <si>
    <t>0P0000BOL1</t>
  </si>
  <si>
    <t>Indian Oil Corp Ltd</t>
  </si>
  <si>
    <t>INE242A01010</t>
  </si>
  <si>
    <t>IOC</t>
  </si>
  <si>
    <t>0P0000CDMO</t>
  </si>
  <si>
    <t>Indian Railway Catering And Tourism Corp Ltd</t>
  </si>
  <si>
    <t>INE335Y01020</t>
  </si>
  <si>
    <t>542830</t>
  </si>
  <si>
    <t>0P0001IKJO</t>
  </si>
  <si>
    <t>Indian Railway Finance Corp Ltd Ordinary Shares</t>
  </si>
  <si>
    <t>INE053F01010</t>
  </si>
  <si>
    <t>543257</t>
  </si>
  <si>
    <t>0P0001LL6J</t>
  </si>
  <si>
    <t>Indian Renewable Energy Development Agency Ltd</t>
  </si>
  <si>
    <t>INE202E01016</t>
  </si>
  <si>
    <t>544026</t>
  </si>
  <si>
    <t>0P0001S0DR</t>
  </si>
  <si>
    <t>Indorama Ventures PCL</t>
  </si>
  <si>
    <t>TH1027010004</t>
  </si>
  <si>
    <t>IVL</t>
  </si>
  <si>
    <t>0P0000NASQ</t>
  </si>
  <si>
    <t>Indraprastha Gas Ltd</t>
  </si>
  <si>
    <t>INE203G01027</t>
  </si>
  <si>
    <t>532514</t>
  </si>
  <si>
    <t>0P0000AXLR</t>
  </si>
  <si>
    <t>Indus Towers Ltd Ordinary Shares</t>
  </si>
  <si>
    <t>INE121J01017</t>
  </si>
  <si>
    <t>534816</t>
  </si>
  <si>
    <t>0P0000XSHW</t>
  </si>
  <si>
    <t>IndusInd Bank Ltd</t>
  </si>
  <si>
    <t>INE095A01012</t>
  </si>
  <si>
    <t>INDUSINDBK</t>
  </si>
  <si>
    <t>0P0000AMIG</t>
  </si>
  <si>
    <t>Industria De Diseno Textil SA Share From Split</t>
  </si>
  <si>
    <t>ES0148396007</t>
  </si>
  <si>
    <t>ITX</t>
  </si>
  <si>
    <t>0P0000A5UW</t>
  </si>
  <si>
    <t>Industrial And Commercial Bank Of China Ltd Class A</t>
  </si>
  <si>
    <t>CNE000001P37</t>
  </si>
  <si>
    <t>601398</t>
  </si>
  <si>
    <t>0P00007Z64</t>
  </si>
  <si>
    <t>Industrial And Commercial Bank Of China Ltd Class H</t>
  </si>
  <si>
    <t>CNE1000003G1</t>
  </si>
  <si>
    <t>01398</t>
  </si>
  <si>
    <t>0P00009S86</t>
  </si>
  <si>
    <t>Industrial Bank Co Ltd Class A</t>
  </si>
  <si>
    <t>CNE000001QZ7</t>
  </si>
  <si>
    <t>601166</t>
  </si>
  <si>
    <t>0P00009G1R</t>
  </si>
  <si>
    <t>Industrial Bank of Korea</t>
  </si>
  <si>
    <t>KR7024110009</t>
  </si>
  <si>
    <t>024110</t>
  </si>
  <si>
    <t>0P0000D3GV</t>
  </si>
  <si>
    <t>Industrias Penoles SAB de CV</t>
  </si>
  <si>
    <t>MXP554091415</t>
  </si>
  <si>
    <t>PE&amp;OLES</t>
  </si>
  <si>
    <t>0P0000AVDJ</t>
  </si>
  <si>
    <t>Industries Qatar QSC</t>
  </si>
  <si>
    <t>QA000A0KD6K3</t>
  </si>
  <si>
    <t>IQCD</t>
  </si>
  <si>
    <t>0P0000Q2HN</t>
  </si>
  <si>
    <t>Industrivarden AB Class A</t>
  </si>
  <si>
    <t>SE0000190126</t>
  </si>
  <si>
    <t>INDU A</t>
  </si>
  <si>
    <t>0P0000A6GK</t>
  </si>
  <si>
    <t>Industrivarden AB Class C</t>
  </si>
  <si>
    <t>SE0000107203</t>
  </si>
  <si>
    <t>INDU C</t>
  </si>
  <si>
    <t>0P0000A6GJ</t>
  </si>
  <si>
    <t>Indutrade AB</t>
  </si>
  <si>
    <t>SE0001515552</t>
  </si>
  <si>
    <t>INDT</t>
  </si>
  <si>
    <t>0P0000A6MQ</t>
  </si>
  <si>
    <t>Infineon Technologies AG</t>
  </si>
  <si>
    <t>DE0006231004</t>
  </si>
  <si>
    <t>IFX</t>
  </si>
  <si>
    <t>0P00009QQE</t>
  </si>
  <si>
    <t>Informa PLC</t>
  </si>
  <si>
    <t>GB00BMJ6DW54</t>
  </si>
  <si>
    <t>INF</t>
  </si>
  <si>
    <t>0P0000KNCP</t>
  </si>
  <si>
    <t>Infosys Ltd</t>
  </si>
  <si>
    <t>INE009A01021</t>
  </si>
  <si>
    <t>INFY</t>
  </si>
  <si>
    <t>0P0000AKOJ</t>
  </si>
  <si>
    <t>Infrastrutture Wireless Italiane SpA</t>
  </si>
  <si>
    <t>IT0005090300</t>
  </si>
  <si>
    <t>INW</t>
  </si>
  <si>
    <t>0P000169C4</t>
  </si>
  <si>
    <t>ING Bank Slaski SA</t>
  </si>
  <si>
    <t>PLBSK0000017</t>
  </si>
  <si>
    <t>ING</t>
  </si>
  <si>
    <t>0P0000D2YN</t>
  </si>
  <si>
    <t>PT Bank Mandiri (Persero) Tbk</t>
  </si>
  <si>
    <t>ID1000095003</t>
  </si>
  <si>
    <t>BMRI</t>
  </si>
  <si>
    <t>0P0000BK4B</t>
  </si>
  <si>
    <t>Indonesia</t>
  </si>
  <si>
    <t>Rupiah</t>
  </si>
  <si>
    <t>Inner Mongolia Dian Tou Energy Corp Ltd Class A</t>
  </si>
  <si>
    <t>CNE100000098</t>
  </si>
  <si>
    <t>002128</t>
  </si>
  <si>
    <t>0P00009FZV</t>
  </si>
  <si>
    <t>Inner Mongolia ERDOS Resources Co Ltd Class A</t>
  </si>
  <si>
    <t>CNE0000017T6</t>
  </si>
  <si>
    <t>600295</t>
  </si>
  <si>
    <t>0P00007X6A</t>
  </si>
  <si>
    <t>Inner Mongolia ERDOS Resources Co Ltd Class B</t>
  </si>
  <si>
    <t>CNE000000J85</t>
  </si>
  <si>
    <t>900936</t>
  </si>
  <si>
    <t>0P00007XMP</t>
  </si>
  <si>
    <t>Inner Mongolia Junzheng Energy &amp; Chemical Group Co Ltd Class A</t>
  </si>
  <si>
    <t>CNE1000010F8</t>
  </si>
  <si>
    <t>601216</t>
  </si>
  <si>
    <t>0P0000SK21</t>
  </si>
  <si>
    <t>Inner Mongolia Mengdian Huaneng Thermal Power Corp Ltd Class A</t>
  </si>
  <si>
    <t>CNE000000GN6</t>
  </si>
  <si>
    <t>600863</t>
  </si>
  <si>
    <t>0P00007XJY</t>
  </si>
  <si>
    <t>Inner Mongolia Yili Industrial Group Co Ltd Class A</t>
  </si>
  <si>
    <t>CNE000000JP5</t>
  </si>
  <si>
    <t>600887</t>
  </si>
  <si>
    <t>0P00007XKK</t>
  </si>
  <si>
    <t>Inner Mongolia Yitai Coal Co Ltd</t>
  </si>
  <si>
    <t>CNE000000SK7</t>
  </si>
  <si>
    <t>900948</t>
  </si>
  <si>
    <t>0P00007XN0</t>
  </si>
  <si>
    <t>Inner Mongolian Baotou Steel Union Co Ltd Class A</t>
  </si>
  <si>
    <t>CNE0000017H1</t>
  </si>
  <si>
    <t>600010</t>
  </si>
  <si>
    <t>0P00007WZG</t>
  </si>
  <si>
    <t>Innovent Biologics Inc</t>
  </si>
  <si>
    <t>KYG4818G1010</t>
  </si>
  <si>
    <t>01801</t>
  </si>
  <si>
    <t>0P0001EV4S</t>
  </si>
  <si>
    <t>Inpex Corp</t>
  </si>
  <si>
    <t>JP3294460005</t>
  </si>
  <si>
    <t>1605</t>
  </si>
  <si>
    <t>0P0000AEUS</t>
  </si>
  <si>
    <t>Insurance Australia Group Ltd</t>
  </si>
  <si>
    <t>AU000000IAG3</t>
  </si>
  <si>
    <t>0P00006WLV</t>
  </si>
  <si>
    <t>Intact Financial Corp</t>
  </si>
  <si>
    <t>CA45823T1066</t>
  </si>
  <si>
    <t>IFC</t>
  </si>
  <si>
    <t>0P00005SBY</t>
  </si>
  <si>
    <t>Interconexion Electrica SA ESP</t>
  </si>
  <si>
    <t>COE15PA00026</t>
  </si>
  <si>
    <t>ISA</t>
  </si>
  <si>
    <t>0P0000DI6T</t>
  </si>
  <si>
    <t>InterContinental Hotels Group PLC</t>
  </si>
  <si>
    <t>GB00BHJYC057</t>
  </si>
  <si>
    <t>IHG</t>
  </si>
  <si>
    <t>0P00007YW7</t>
  </si>
  <si>
    <t>InterGlobe Aviation Ltd</t>
  </si>
  <si>
    <t>INE646L01027</t>
  </si>
  <si>
    <t>INDIGO</t>
  </si>
  <si>
    <t>0P00016ZQS</t>
  </si>
  <si>
    <t>International Consolidated Airlines Group SA</t>
  </si>
  <si>
    <t>ES0177542018</t>
  </si>
  <si>
    <t>0P0000SC72</t>
  </si>
  <si>
    <t>International Container Terminal Services Inc</t>
  </si>
  <si>
    <t>PHY411571011</t>
  </si>
  <si>
    <t>ICT</t>
  </si>
  <si>
    <t>0P0000DHC7</t>
  </si>
  <si>
    <t>International Games System Co Ltd</t>
  </si>
  <si>
    <t>TW0003293007</t>
  </si>
  <si>
    <t>3293</t>
  </si>
  <si>
    <t>0P0000AKLP</t>
  </si>
  <si>
    <t>International Holdings Co PJSC</t>
  </si>
  <si>
    <t>AEI000201014</t>
  </si>
  <si>
    <t>IHC</t>
  </si>
  <si>
    <t>0P0000RUHY</t>
  </si>
  <si>
    <t>Intertek Group PLC</t>
  </si>
  <si>
    <t>GB0031638363</t>
  </si>
  <si>
    <t>ITRK</t>
  </si>
  <si>
    <t>0P00007OHH</t>
  </si>
  <si>
    <t>Intesa Sanpaolo</t>
  </si>
  <si>
    <t>IT0000072618</t>
  </si>
  <si>
    <t>ISP</t>
  </si>
  <si>
    <t>0P00009DL7</t>
  </si>
  <si>
    <t>Inventec Corp</t>
  </si>
  <si>
    <t>TW0002356003</t>
  </si>
  <si>
    <t>2356</t>
  </si>
  <si>
    <t>0P0000B1DL</t>
  </si>
  <si>
    <t>Investment AB Latour Class B</t>
  </si>
  <si>
    <t>SE0010100958</t>
  </si>
  <si>
    <t>LATO B</t>
  </si>
  <si>
    <t>0P0000A6JR</t>
  </si>
  <si>
    <t>Investor AB Class A</t>
  </si>
  <si>
    <t>SE0015811955</t>
  </si>
  <si>
    <t>INVE A</t>
  </si>
  <si>
    <t>0P0000A6N0</t>
  </si>
  <si>
    <t>Investor AB Class B</t>
  </si>
  <si>
    <t>SE0015811963</t>
  </si>
  <si>
    <t>INVE B</t>
  </si>
  <si>
    <t>0P0000A6GL</t>
  </si>
  <si>
    <t>IOI Corp Bhd</t>
  </si>
  <si>
    <t>MYL1961OO001</t>
  </si>
  <si>
    <t>1961</t>
  </si>
  <si>
    <t>0P0000BO40</t>
  </si>
  <si>
    <t>iRay Group Class A</t>
  </si>
  <si>
    <t>CNE1000042V8</t>
  </si>
  <si>
    <t>688301</t>
  </si>
  <si>
    <t>0P0001KQW3</t>
  </si>
  <si>
    <t>Israel Discount Bank Ltd Class A</t>
  </si>
  <si>
    <t>IL0006912120</t>
  </si>
  <si>
    <t>DSCT</t>
  </si>
  <si>
    <t>0P0000CC5A</t>
  </si>
  <si>
    <t>Isuzu Motors Ltd</t>
  </si>
  <si>
    <t>JP3137200006</t>
  </si>
  <si>
    <t>0P0000AEUU</t>
  </si>
  <si>
    <t>Itau Unibanco Holding SA Participating Preferred</t>
  </si>
  <si>
    <t>BRITUBACNPR1</t>
  </si>
  <si>
    <t>ITUB4</t>
  </si>
  <si>
    <t>0P0000BOYE</t>
  </si>
  <si>
    <t>Itausa Investimentos ITAU SA</t>
  </si>
  <si>
    <t>BRITSAACNOR0</t>
  </si>
  <si>
    <t>ITSA3</t>
  </si>
  <si>
    <t>0P0000CG0I</t>
  </si>
  <si>
    <t>Itausa Investimentos ITAU SA Participating Preferred</t>
  </si>
  <si>
    <t>BRITSAACNPR7</t>
  </si>
  <si>
    <t>ITSA4</t>
  </si>
  <si>
    <t>0P0000BOD7</t>
  </si>
  <si>
    <t>ITC Hotels Ltd</t>
  </si>
  <si>
    <t>INE379A01028</t>
  </si>
  <si>
    <t>544325</t>
  </si>
  <si>
    <t>0P0001UEGO</t>
  </si>
  <si>
    <t>ITC Ltd</t>
  </si>
  <si>
    <t>INE154A01025</t>
  </si>
  <si>
    <t>ITC</t>
  </si>
  <si>
    <t>0P0000BL1E</t>
  </si>
  <si>
    <t>ITOCHU Corp</t>
  </si>
  <si>
    <t>JP3143600009</t>
  </si>
  <si>
    <t>8001</t>
  </si>
  <si>
    <t>0P0000AEUV</t>
  </si>
  <si>
    <t>Ivanhoe Mines Ltd Class A</t>
  </si>
  <si>
    <t>CA46579R1047</t>
  </si>
  <si>
    <t>IVN</t>
  </si>
  <si>
    <t>0P0000X84T</t>
  </si>
  <si>
    <t>J&amp;T Global Express Ltd Ordinary Shares - Class B</t>
  </si>
  <si>
    <t>KYG4990A1040</t>
  </si>
  <si>
    <t>01519</t>
  </si>
  <si>
    <t>0P0001RR1A</t>
  </si>
  <si>
    <t>JA Solar Technology Co Ltd Class A</t>
  </si>
  <si>
    <t>CNE100000SD1</t>
  </si>
  <si>
    <t>002459</t>
  </si>
  <si>
    <t>0P0000PUDK</t>
  </si>
  <si>
    <t>Jabal Omar Development Co</t>
  </si>
  <si>
    <t>SA000A0MR864</t>
  </si>
  <si>
    <t>4250</t>
  </si>
  <si>
    <t>0P0000Q2JO</t>
  </si>
  <si>
    <t>Kerry Group PLC Class A</t>
  </si>
  <si>
    <t>IE0004906560</t>
  </si>
  <si>
    <t>KRZ</t>
  </si>
  <si>
    <t>0P0000ALIG</t>
  </si>
  <si>
    <t>Japan Airlines Co Ltd</t>
  </si>
  <si>
    <t>JP3705200008</t>
  </si>
  <si>
    <t>9201</t>
  </si>
  <si>
    <t>0P0000AEV0</t>
  </si>
  <si>
    <t>Japan Exchange Group Inc</t>
  </si>
  <si>
    <t>JP3183200009</t>
  </si>
  <si>
    <t>8697</t>
  </si>
  <si>
    <t>0P0000XTVD</t>
  </si>
  <si>
    <t>Japan Post Bank Co Ltd</t>
  </si>
  <si>
    <t>JP3946750001</t>
  </si>
  <si>
    <t>7182</t>
  </si>
  <si>
    <t>0P00016WOM</t>
  </si>
  <si>
    <t>Japan Post Holdings Co Ltd</t>
  </si>
  <si>
    <t>JP3752900005</t>
  </si>
  <si>
    <t>6178</t>
  </si>
  <si>
    <t>0P00016WOK</t>
  </si>
  <si>
    <t>Japan Post Insurance Co Ltd</t>
  </si>
  <si>
    <t>JP3233250004</t>
  </si>
  <si>
    <t>7181</t>
  </si>
  <si>
    <t>0P00016WOL</t>
  </si>
  <si>
    <t>Japan Real Estate Investment Corp</t>
  </si>
  <si>
    <t>JP3027680002</t>
  </si>
  <si>
    <t>8952</t>
  </si>
  <si>
    <t>0P0000EHUJ</t>
  </si>
  <si>
    <t>Japan Tobacco Inc</t>
  </si>
  <si>
    <t>JP3726800000</t>
  </si>
  <si>
    <t>2914</t>
  </si>
  <si>
    <t>0P0000AEV1</t>
  </si>
  <si>
    <t>Jardine Cycle &amp; Carriage Ltd</t>
  </si>
  <si>
    <t>SG1B51001017</t>
  </si>
  <si>
    <t>C07</t>
  </si>
  <si>
    <t>0P0000A67I</t>
  </si>
  <si>
    <t>Jardine Matheson Holdings Ltd</t>
  </si>
  <si>
    <t>BMG507361001</t>
  </si>
  <si>
    <t>J36</t>
  </si>
  <si>
    <t>0P0000A60D</t>
  </si>
  <si>
    <t>Jarir Marketing Co</t>
  </si>
  <si>
    <t>SA000A0BLA62</t>
  </si>
  <si>
    <t>4190</t>
  </si>
  <si>
    <t>0P0000Q2JP</t>
  </si>
  <si>
    <t>Jason Furniture (Hangzhou) Co Ltd Class A</t>
  </si>
  <si>
    <t>CNE100002GF7</t>
  </si>
  <si>
    <t>603816</t>
  </si>
  <si>
    <t>0P00018VVW</t>
  </si>
  <si>
    <t>JCET Group Co Ltd Class A</t>
  </si>
  <si>
    <t>CNE000001F05</t>
  </si>
  <si>
    <t>600584</t>
  </si>
  <si>
    <t>0P00007XCO</t>
  </si>
  <si>
    <t>Jchx Mining Management Co Ltd Class A</t>
  </si>
  <si>
    <t>CNE1000022P2</t>
  </si>
  <si>
    <t>603979</t>
  </si>
  <si>
    <t>0P00016AW1</t>
  </si>
  <si>
    <t>JD Health International Inc</t>
  </si>
  <si>
    <t>KYG5074A1004</t>
  </si>
  <si>
    <t>06618</t>
  </si>
  <si>
    <t>0P0001L7YC</t>
  </si>
  <si>
    <t>JD Logistics Inc</t>
  </si>
  <si>
    <t>KYG5074S1012</t>
  </si>
  <si>
    <t>02618</t>
  </si>
  <si>
    <t>0P0001MHR7</t>
  </si>
  <si>
    <t>Kingspan Group PLC</t>
  </si>
  <si>
    <t>IE0004927939</t>
  </si>
  <si>
    <t>KRX</t>
  </si>
  <si>
    <t>0P0000BXV8</t>
  </si>
  <si>
    <t>JDE Peet's NV Ordinary Shares</t>
  </si>
  <si>
    <t>NL0014332678</t>
  </si>
  <si>
    <t>JDEP</t>
  </si>
  <si>
    <t>0P0001K0MS</t>
  </si>
  <si>
    <t>Jentech Precision Industrial Co Ltd</t>
  </si>
  <si>
    <t>TW0003653002</t>
  </si>
  <si>
    <t>3653</t>
  </si>
  <si>
    <t>0P0000NIOS</t>
  </si>
  <si>
    <t>Jeronimo Martins SGPS SA</t>
  </si>
  <si>
    <t>PTJMT0AE0001</t>
  </si>
  <si>
    <t>JMT</t>
  </si>
  <si>
    <t>0P0000A66N</t>
  </si>
  <si>
    <t>JFE Holdings Inc</t>
  </si>
  <si>
    <t>JP3386030005</t>
  </si>
  <si>
    <t>5411</t>
  </si>
  <si>
    <t>0P0000AEUX</t>
  </si>
  <si>
    <t>Jiangsu Eastern Shenghong Co Ltd Class A</t>
  </si>
  <si>
    <t>CNE0000012K6</t>
  </si>
  <si>
    <t>000301</t>
  </si>
  <si>
    <t>0P00007WS9</t>
  </si>
  <si>
    <t>Jiangsu Expressway Co Ltd Class A</t>
  </si>
  <si>
    <t>CNE0000016S0</t>
  </si>
  <si>
    <t>600377</t>
  </si>
  <si>
    <t>0P00007X89</t>
  </si>
  <si>
    <t>Jiangsu Expressway Co Ltd Class H</t>
  </si>
  <si>
    <t>CNE1000003J5</t>
  </si>
  <si>
    <t>00177</t>
  </si>
  <si>
    <t>0P00009RSW</t>
  </si>
  <si>
    <t>Jiangsu Financial Leasing Co Ltd Class A</t>
  </si>
  <si>
    <t>CNE100002SX5</t>
  </si>
  <si>
    <t>600901</t>
  </si>
  <si>
    <t>0P0001CSFT</t>
  </si>
  <si>
    <t>Jiangsu Guoxin Corp Ltd Class A</t>
  </si>
  <si>
    <t>CNE100001658</t>
  </si>
  <si>
    <t>002608</t>
  </si>
  <si>
    <t>0P0000TVVP</t>
  </si>
  <si>
    <t>Jiangsu Hengli Hydraulic Co Ltd Class A</t>
  </si>
  <si>
    <t>CNE1000019R4</t>
  </si>
  <si>
    <t>601100</t>
  </si>
  <si>
    <t>0P0000US1R</t>
  </si>
  <si>
    <t>Jiangsu Hengrui Pharmaceuticals Co Ltd Class A</t>
  </si>
  <si>
    <t>CNE0000014W7</t>
  </si>
  <si>
    <t>600276</t>
  </si>
  <si>
    <t>0P00007X5S</t>
  </si>
  <si>
    <t>Jiangsu King's Luck Brewery Joint-Stock Co Ltd Class A</t>
  </si>
  <si>
    <t>CNE100001TH8</t>
  </si>
  <si>
    <t>603369</t>
  </si>
  <si>
    <t>0P00013LCT</t>
  </si>
  <si>
    <t>Jiangsu Nhwa Pharmaceutical Co Ltd Class A</t>
  </si>
  <si>
    <t>CNE100000CG8</t>
  </si>
  <si>
    <t>002262</t>
  </si>
  <si>
    <t>0P0000GBHF</t>
  </si>
  <si>
    <t>Jiangsu Pacific Quartz Co Ltd Class A</t>
  </si>
  <si>
    <t>CNE100001VC5</t>
  </si>
  <si>
    <t>603688</t>
  </si>
  <si>
    <t>0P00014JS1</t>
  </si>
  <si>
    <t>Jiangsu Phoenix Publishing &amp; Media Corp Ltd Class A</t>
  </si>
  <si>
    <t>CNE1000019Q6</t>
  </si>
  <si>
    <t>601928</t>
  </si>
  <si>
    <t>0P0000UROH</t>
  </si>
  <si>
    <t>Jiangsu Xinquan Automotive Trim Co Ltd Class A</t>
  </si>
  <si>
    <t>CNE100002YB9</t>
  </si>
  <si>
    <t>603179</t>
  </si>
  <si>
    <t>0P00019YZ5</t>
  </si>
  <si>
    <t>Jiangsu Yanghe Distillery Co Ltd Class A</t>
  </si>
  <si>
    <t>CNE100000HB8</t>
  </si>
  <si>
    <t>002304</t>
  </si>
  <si>
    <t>0P0000N44I</t>
  </si>
  <si>
    <t>Jiangsu Yangnong Chemical Co Ltd Class A</t>
  </si>
  <si>
    <t>CNE000001B66</t>
  </si>
  <si>
    <t>600486</t>
  </si>
  <si>
    <t>0P00007XAC</t>
  </si>
  <si>
    <t>Jiangsu Yoke Technology Co Ltd Class A</t>
  </si>
  <si>
    <t>CNE100000PG0</t>
  </si>
  <si>
    <t>002409</t>
  </si>
  <si>
    <t>0P0000PVDE</t>
  </si>
  <si>
    <t>Jiangsu Yuyue Medical Equipment And Supply Co Ltd Class A</t>
  </si>
  <si>
    <t>CNE1000009X3</t>
  </si>
  <si>
    <t>002223</t>
  </si>
  <si>
    <t>0P0000F4BC</t>
  </si>
  <si>
    <t>Jiangsu Zhongtian Technology Co Ltd Class A</t>
  </si>
  <si>
    <t>CNE000001CW4</t>
  </si>
  <si>
    <t>600522</t>
  </si>
  <si>
    <t>0P00007XB8</t>
  </si>
  <si>
    <t>Jiangxi Copper Co Ltd Class A</t>
  </si>
  <si>
    <t>CNE0000019P0</t>
  </si>
  <si>
    <t>600362</t>
  </si>
  <si>
    <t>0P00007X7W</t>
  </si>
  <si>
    <t>Jiangxi Copper Co Ltd Class H</t>
  </si>
  <si>
    <t>CNE1000003K3</t>
  </si>
  <si>
    <t>00358</t>
  </si>
  <si>
    <t>0P00009RWO</t>
  </si>
  <si>
    <t>Jindal Stainless Ltd</t>
  </si>
  <si>
    <t>INE220G01021</t>
  </si>
  <si>
    <t>532508</t>
  </si>
  <si>
    <t>0P0000CDJ0</t>
  </si>
  <si>
    <t>Jindal Steel Ltd</t>
  </si>
  <si>
    <t>INE749A01030</t>
  </si>
  <si>
    <t>532286</t>
  </si>
  <si>
    <t>0P0000ATMO</t>
  </si>
  <si>
    <t>Jinduicheng Molybdenum Co Ltd Class A</t>
  </si>
  <si>
    <t>CNE1000009Y1</t>
  </si>
  <si>
    <t>601958</t>
  </si>
  <si>
    <t>0P0000F49B</t>
  </si>
  <si>
    <t>Jinko Solar Co Ltd Class A</t>
  </si>
  <si>
    <t>CNE100005R96</t>
  </si>
  <si>
    <t>688223</t>
  </si>
  <si>
    <t>0P0001OCST</t>
  </si>
  <si>
    <t>Jinneng Holding Shanxi Coal Industry Co Ltd Class A</t>
  </si>
  <si>
    <t>CNE000001MZ6</t>
  </si>
  <si>
    <t>601001</t>
  </si>
  <si>
    <t>0P00007Z61</t>
  </si>
  <si>
    <t>Jio Financial Services Ltd</t>
  </si>
  <si>
    <t>INE758E01017</t>
  </si>
  <si>
    <t>543940</t>
  </si>
  <si>
    <t>0P0001RB5E</t>
  </si>
  <si>
    <t>Jointown Pharmaceutical Group Co Ltd Class A</t>
  </si>
  <si>
    <t>CNE100000W45</t>
  </si>
  <si>
    <t>600998</t>
  </si>
  <si>
    <t>0P0000S0G0</t>
  </si>
  <si>
    <t>Jollibee Foods Corp</t>
  </si>
  <si>
    <t>PHY4466S1007</t>
  </si>
  <si>
    <t>JFC</t>
  </si>
  <si>
    <t>0P0000DHA3</t>
  </si>
  <si>
    <t>JSW Energy Ltd</t>
  </si>
  <si>
    <t>INE121E01018</t>
  </si>
  <si>
    <t>JSWENERGY</t>
  </si>
  <si>
    <t>0P0000MZAF</t>
  </si>
  <si>
    <t>JSW Infrastructure Ltd</t>
  </si>
  <si>
    <t>INE880J01026</t>
  </si>
  <si>
    <t>543994</t>
  </si>
  <si>
    <t>0P0001RMJO</t>
  </si>
  <si>
    <t>JSW Steel Ltd</t>
  </si>
  <si>
    <t>INE019A01038</t>
  </si>
  <si>
    <t>500228</t>
  </si>
  <si>
    <t>0P0000BYOM</t>
  </si>
  <si>
    <t>Jubilant Foodworks Ltd</t>
  </si>
  <si>
    <t>INE797F01020</t>
  </si>
  <si>
    <t>JUBLFOOD</t>
  </si>
  <si>
    <t>0P0000N9ID</t>
  </si>
  <si>
    <t>Eni SpA</t>
  </si>
  <si>
    <t>IT0003132476</t>
  </si>
  <si>
    <t>ENI</t>
  </si>
  <si>
    <t>0P00009DJU</t>
  </si>
  <si>
    <t>Jumbo SA</t>
  </si>
  <si>
    <t>GRS282183003</t>
  </si>
  <si>
    <t>BELA</t>
  </si>
  <si>
    <t>0P0000BJQW</t>
  </si>
  <si>
    <t>Juneyao Airlines Co Ltd Class A</t>
  </si>
  <si>
    <t>CNE100001ZY0</t>
  </si>
  <si>
    <t>603885</t>
  </si>
  <si>
    <t>0P000163NS</t>
  </si>
  <si>
    <t>Kajima Corp</t>
  </si>
  <si>
    <t>JP3210200006</t>
  </si>
  <si>
    <t>1812</t>
  </si>
  <si>
    <t>0P0000AEV3</t>
  </si>
  <si>
    <t>Kakao Corp</t>
  </si>
  <si>
    <t>KR7035720002</t>
  </si>
  <si>
    <t>035720</t>
  </si>
  <si>
    <t>0P0000AN5S</t>
  </si>
  <si>
    <t>KakaoBank Corp</t>
  </si>
  <si>
    <t>KR7323410001</t>
  </si>
  <si>
    <t>323410</t>
  </si>
  <si>
    <t>0P0001N1U7</t>
  </si>
  <si>
    <t>kakaopay Corp Ordinary Shares</t>
  </si>
  <si>
    <t>KR7377300009</t>
  </si>
  <si>
    <t>377300</t>
  </si>
  <si>
    <t>0P0001N3SB</t>
  </si>
  <si>
    <t>Kalyan Jewellers India Ltd</t>
  </si>
  <si>
    <t>INE303R01014</t>
  </si>
  <si>
    <t>543278</t>
  </si>
  <si>
    <t>0P0001M0E9</t>
  </si>
  <si>
    <t>Kansai Electric Power Co Inc</t>
  </si>
  <si>
    <t>JP3228600007</t>
  </si>
  <si>
    <t>9503</t>
  </si>
  <si>
    <t>0P0000AEYS</t>
  </si>
  <si>
    <t>Kao Corp</t>
  </si>
  <si>
    <t>JP3205800000</t>
  </si>
  <si>
    <t>4452</t>
  </si>
  <si>
    <t>0P0000AEV4</t>
  </si>
  <si>
    <t>Kasikornbank Public Co Ltd</t>
  </si>
  <si>
    <t>TH0016010009</t>
  </si>
  <si>
    <t>KBANK</t>
  </si>
  <si>
    <t>0P0000AOCG</t>
  </si>
  <si>
    <t>Kawasaki Heavy Industries Ltd</t>
  </si>
  <si>
    <t>JP3224200000</t>
  </si>
  <si>
    <t>7012</t>
  </si>
  <si>
    <t>0P0000AEV5</t>
  </si>
  <si>
    <t>Kawasaki Kisen Kaisha Ltd</t>
  </si>
  <si>
    <t>JP3223800008</t>
  </si>
  <si>
    <t>9107</t>
  </si>
  <si>
    <t>0P0000AEV6</t>
  </si>
  <si>
    <t>KB Financial Group Inc</t>
  </si>
  <si>
    <t>KR7105560007</t>
  </si>
  <si>
    <t>105560</t>
  </si>
  <si>
    <t>0P0000JD8O</t>
  </si>
  <si>
    <t>KBC Groupe NV</t>
  </si>
  <si>
    <t>BE0003565737</t>
  </si>
  <si>
    <t>KBC</t>
  </si>
  <si>
    <t>0P0000A5MD</t>
  </si>
  <si>
    <t>KDDI Corp</t>
  </si>
  <si>
    <t>JP3496400007</t>
  </si>
  <si>
    <t>9433</t>
  </si>
  <si>
    <t>0P0000AEV2</t>
  </si>
  <si>
    <t>KE Holdings Inc Class A</t>
  </si>
  <si>
    <t>KYG5223Y1089</t>
  </si>
  <si>
    <t>02423</t>
  </si>
  <si>
    <t>0P0001P0L6</t>
  </si>
  <si>
    <t>Keboda Technology Co Ltd Class A</t>
  </si>
  <si>
    <t>CNE100003P41</t>
  </si>
  <si>
    <t>603786</t>
  </si>
  <si>
    <t>0P0001IL0B</t>
  </si>
  <si>
    <t>Keppel Ltd</t>
  </si>
  <si>
    <t>SG1U68934629</t>
  </si>
  <si>
    <t>BN4</t>
  </si>
  <si>
    <t>0P0000A683</t>
  </si>
  <si>
    <t>Nexi SpA</t>
  </si>
  <si>
    <t>IT0005366767</t>
  </si>
  <si>
    <t>NEXI</t>
  </si>
  <si>
    <t xml:space="preserve">Italy </t>
  </si>
  <si>
    <t>Dai-ichi Life Holdings Inc</t>
  </si>
  <si>
    <t>JP3476480003</t>
  </si>
  <si>
    <t>8750</t>
  </si>
  <si>
    <t>0P0000NN9Z</t>
  </si>
  <si>
    <t>Kesko Oyj Class A</t>
  </si>
  <si>
    <t>FI0009007900</t>
  </si>
  <si>
    <t>KESKOA</t>
  </si>
  <si>
    <t>0P0000A5Z3</t>
  </si>
  <si>
    <t>Kesko Oyj Class B</t>
  </si>
  <si>
    <t>FI0009000202</t>
  </si>
  <si>
    <t>KESKOB</t>
  </si>
  <si>
    <t>0P0000A5W7</t>
  </si>
  <si>
    <t>Keyence Corp</t>
  </si>
  <si>
    <t>JP3236200006</t>
  </si>
  <si>
    <t>6861</t>
  </si>
  <si>
    <t>0P0000EBSS</t>
  </si>
  <si>
    <t>Keyera Corp</t>
  </si>
  <si>
    <t>CA4932711001</t>
  </si>
  <si>
    <t>KEY</t>
  </si>
  <si>
    <t>0P000080H4</t>
  </si>
  <si>
    <t>KGHM Polska Miedz SA</t>
  </si>
  <si>
    <t>PLKGHM000017</t>
  </si>
  <si>
    <t>KGH</t>
  </si>
  <si>
    <t>0P0000EAG2</t>
  </si>
  <si>
    <t>KGI Financial Holding Co Ltd</t>
  </si>
  <si>
    <t>TW0002883006</t>
  </si>
  <si>
    <t>2883</t>
  </si>
  <si>
    <t>0P0000CHQA</t>
  </si>
  <si>
    <t>Kia Corp</t>
  </si>
  <si>
    <t>KR7000270009</t>
  </si>
  <si>
    <t>000270</t>
  </si>
  <si>
    <t>0P0000C6A6</t>
  </si>
  <si>
    <t>Kikkoman Corp</t>
  </si>
  <si>
    <t>JP3240400006</t>
  </si>
  <si>
    <t>0P0000AEV9</t>
  </si>
  <si>
    <t>Kimberly - Clark de Mexico SAB de CV Class A</t>
  </si>
  <si>
    <t>MXP606941179</t>
  </si>
  <si>
    <t>KIMBERA</t>
  </si>
  <si>
    <t>0P0000BXS5</t>
  </si>
  <si>
    <t>Kingboard Holdings Ltd</t>
  </si>
  <si>
    <t>KYG525621408</t>
  </si>
  <si>
    <t>00148</t>
  </si>
  <si>
    <t>0P00009RSA</t>
  </si>
  <si>
    <t>Kingboard Laminates Holdings Ltd</t>
  </si>
  <si>
    <t>KYG5257K1076</t>
  </si>
  <si>
    <t>01888</t>
  </si>
  <si>
    <t>0P00009S8M</t>
  </si>
  <si>
    <t>Kingdee International Software Group Co Ltd</t>
  </si>
  <si>
    <t>KYG525681477</t>
  </si>
  <si>
    <t>00268</t>
  </si>
  <si>
    <t>0P00009RUU</t>
  </si>
  <si>
    <t>Kingfa Sci &amp; Tec Co Ltd Class A</t>
  </si>
  <si>
    <t>CNE000001JP3</t>
  </si>
  <si>
    <t>600143</t>
  </si>
  <si>
    <t>0P00007X2H</t>
  </si>
  <si>
    <t>Kingfisher PLC</t>
  </si>
  <si>
    <t>GB0033195214</t>
  </si>
  <si>
    <t>KGF</t>
  </si>
  <si>
    <t>0P00007OJ7</t>
  </si>
  <si>
    <t>Kingnet Network Co Ltd Class A</t>
  </si>
  <si>
    <t>CNE100000XB5</t>
  </si>
  <si>
    <t>002517</t>
  </si>
  <si>
    <t>0P0000S1T3</t>
  </si>
  <si>
    <t>Kingsoft Corp Ltd</t>
  </si>
  <si>
    <t>KYG5264Y1089</t>
  </si>
  <si>
    <t>03888</t>
  </si>
  <si>
    <t>0P0000BPDX</t>
  </si>
  <si>
    <t>Daiichi Sankyo Co Ltd</t>
  </si>
  <si>
    <t>JP3475350009</t>
  </si>
  <si>
    <t>4568</t>
  </si>
  <si>
    <t>0P0000AEU1</t>
  </si>
  <si>
    <t>Kinross Gold Corp</t>
  </si>
  <si>
    <t>CA4969024047</t>
  </si>
  <si>
    <t>K</t>
  </si>
  <si>
    <t>0P00006846</t>
  </si>
  <si>
    <t>Kirin Holdings Co Ltd</t>
  </si>
  <si>
    <t>JP3258000003</t>
  </si>
  <si>
    <t>2503</t>
  </si>
  <si>
    <t>0P0000AEVA</t>
  </si>
  <si>
    <t>Klabin SA Ctf de Deposito de Acoes Cons of 1 Sh ' 4 Pfd Shs</t>
  </si>
  <si>
    <t>BRKLBNCDAM18</t>
  </si>
  <si>
    <t>KLBN11</t>
  </si>
  <si>
    <t>0P00011QGX</t>
  </si>
  <si>
    <t>KLCC Property &amp; Holdings Bhd</t>
  </si>
  <si>
    <t>MYL5235SS008</t>
  </si>
  <si>
    <t>5235SS</t>
  </si>
  <si>
    <t>0P0000B50Y</t>
  </si>
  <si>
    <t>Koc Holding AS</t>
  </si>
  <si>
    <t>TRAKCHOL91Q8</t>
  </si>
  <si>
    <t>KCHOL</t>
  </si>
  <si>
    <t>0P0000B33E</t>
  </si>
  <si>
    <t>Komatsu Ltd</t>
  </si>
  <si>
    <t>JP3304200003</t>
  </si>
  <si>
    <t>6301</t>
  </si>
  <si>
    <t>0P0000AEVC</t>
  </si>
  <si>
    <t>Komercni Banka AS</t>
  </si>
  <si>
    <t>CZ0008019106</t>
  </si>
  <si>
    <t>KOMB</t>
  </si>
  <si>
    <t>0P0000E78G</t>
  </si>
  <si>
    <t>Konami Group Corp</t>
  </si>
  <si>
    <t>JP3300200007</t>
  </si>
  <si>
    <t>9766</t>
  </si>
  <si>
    <t>0P0000AEVD</t>
  </si>
  <si>
    <t>KONE Oyj Class B</t>
  </si>
  <si>
    <t>FI0009013403</t>
  </si>
  <si>
    <t>KNEBV</t>
  </si>
  <si>
    <t>0P0000A5Z8</t>
  </si>
  <si>
    <t>Kongsberg Gruppen ASA</t>
  </si>
  <si>
    <t>NO0013536151</t>
  </si>
  <si>
    <t>KOG</t>
  </si>
  <si>
    <t>0P0000APXJ</t>
  </si>
  <si>
    <t>Koninklijke Ahold Delhaize NV</t>
  </si>
  <si>
    <t>NL0011794037</t>
  </si>
  <si>
    <t>AD</t>
  </si>
  <si>
    <t>0P0000A647</t>
  </si>
  <si>
    <t>Koninklijke KPN NV</t>
  </si>
  <si>
    <t>NL0000009082</t>
  </si>
  <si>
    <t>KPN</t>
  </si>
  <si>
    <t>0P0000A63U</t>
  </si>
  <si>
    <t>Daikin Industries Ltd</t>
  </si>
  <si>
    <t>JP3481800005</t>
  </si>
  <si>
    <t>6367</t>
  </si>
  <si>
    <t>0P0000AEU2</t>
  </si>
  <si>
    <t>Korea Aerospace Industries Ltd</t>
  </si>
  <si>
    <t>KR7047810007</t>
  </si>
  <si>
    <t>047810</t>
  </si>
  <si>
    <t>0P0000TLID</t>
  </si>
  <si>
    <t>Korea Electric Power Corp</t>
  </si>
  <si>
    <t>KR7015760002</t>
  </si>
  <si>
    <t>015760</t>
  </si>
  <si>
    <t>0P0000BYJQ</t>
  </si>
  <si>
    <t>Korea Investment Holdings Co Ltd</t>
  </si>
  <si>
    <t>KR7071050009</t>
  </si>
  <si>
    <t>071050</t>
  </si>
  <si>
    <t>0P0000BLII</t>
  </si>
  <si>
    <t>Korea Zinc Co Ltd</t>
  </si>
  <si>
    <t>KR7010130003</t>
  </si>
  <si>
    <t>010130</t>
  </si>
  <si>
    <t>0P0000BXRV</t>
  </si>
  <si>
    <t>Korean Air Lines Co Ltd</t>
  </si>
  <si>
    <t>KR7003490000</t>
  </si>
  <si>
    <t>003490</t>
  </si>
  <si>
    <t>0P0000C5W4</t>
  </si>
  <si>
    <t>Kotak Mahindra Bank Ltd</t>
  </si>
  <si>
    <t>INE237A01036</t>
  </si>
  <si>
    <t>KOTAKBANK</t>
  </si>
  <si>
    <t>0P0000BHY1</t>
  </si>
  <si>
    <t>Krafton Inc</t>
  </si>
  <si>
    <t>KR7259960003</t>
  </si>
  <si>
    <t>259960</t>
  </si>
  <si>
    <t>0P0001N2HR</t>
  </si>
  <si>
    <t>Krung Thai Bank PCL</t>
  </si>
  <si>
    <t>TH0150010Z03</t>
  </si>
  <si>
    <t>KTB</t>
  </si>
  <si>
    <t>0P0000CISE</t>
  </si>
  <si>
    <t>KT&amp;G Corp</t>
  </si>
  <si>
    <t>KR7033780008</t>
  </si>
  <si>
    <t>033780</t>
  </si>
  <si>
    <t>0P0000CL8D</t>
  </si>
  <si>
    <t>Kuaishou Technology Ordinary Shares - Class B</t>
  </si>
  <si>
    <t>KYG532631028</t>
  </si>
  <si>
    <t>01024</t>
  </si>
  <si>
    <t>0P0001LL6L</t>
  </si>
  <si>
    <t>Kuala Lumpur Kepong Bhd</t>
  </si>
  <si>
    <t>MYL2445OO004</t>
  </si>
  <si>
    <t>2445</t>
  </si>
  <si>
    <t>0P0000B2C6</t>
  </si>
  <si>
    <t>Kuang-Chi Technologies Co Ltd Class A</t>
  </si>
  <si>
    <t>CNE1000018P0</t>
  </si>
  <si>
    <t>002625</t>
  </si>
  <si>
    <t>0P0000UIGQ</t>
  </si>
  <si>
    <t>Fanuc Corp</t>
  </si>
  <si>
    <t>JP3802400006</t>
  </si>
  <si>
    <t>6954</t>
  </si>
  <si>
    <t>0P0000AEUC</t>
  </si>
  <si>
    <t>Kuehne + Nagel International AG</t>
  </si>
  <si>
    <t>CH0025238863</t>
  </si>
  <si>
    <t>KNIN</t>
  </si>
  <si>
    <t>0P0000A5FG</t>
  </si>
  <si>
    <t>Kumba Iron Ore Ltd</t>
  </si>
  <si>
    <t>ZAE000085346</t>
  </si>
  <si>
    <t>KIO</t>
  </si>
  <si>
    <t>0P0000DLSK</t>
  </si>
  <si>
    <t>Kunlun Energy Co Ltd</t>
  </si>
  <si>
    <t>BMG5320C1082</t>
  </si>
  <si>
    <t>00135</t>
  </si>
  <si>
    <t>0P00009RS0</t>
  </si>
  <si>
    <t>Kuwait Finance House</t>
  </si>
  <si>
    <t>KW0EQ0100085</t>
  </si>
  <si>
    <t>KFH</t>
  </si>
  <si>
    <t>0P0000C088</t>
  </si>
  <si>
    <t>HOSHIZAKI CORPORATION NPV</t>
  </si>
  <si>
    <t>JP3845770001</t>
  </si>
  <si>
    <t>Kyocera Corp</t>
  </si>
  <si>
    <t>JP3249600002</t>
  </si>
  <si>
    <t>6971</t>
  </si>
  <si>
    <t>0P0000AEVI</t>
  </si>
  <si>
    <t>Kyowa Kirin Co Ltd</t>
  </si>
  <si>
    <t>JP3256000005</t>
  </si>
  <si>
    <t>4151</t>
  </si>
  <si>
    <t>0P0000AEVJ</t>
  </si>
  <si>
    <t>L E Lundbergforetagen AB Class B</t>
  </si>
  <si>
    <t>SE0000108847</t>
  </si>
  <si>
    <t>LUND B</t>
  </si>
  <si>
    <t>0P0000A6I1</t>
  </si>
  <si>
    <t>L&amp;T Technology Services Ltd</t>
  </si>
  <si>
    <t>INE010V01017</t>
  </si>
  <si>
    <t>LTTS</t>
  </si>
  <si>
    <t>0P00018PKM</t>
  </si>
  <si>
    <t>Laopu Gold Co Ltd Ordinary Shares - Class H</t>
  </si>
  <si>
    <t>CNE100006JG0</t>
  </si>
  <si>
    <t>06181</t>
  </si>
  <si>
    <t>0P0001T8ED</t>
  </si>
  <si>
    <t>Largan Precision Co Ltd</t>
  </si>
  <si>
    <t>TW0003008009</t>
  </si>
  <si>
    <t>3008</t>
  </si>
  <si>
    <t>0P0000B23U</t>
  </si>
  <si>
    <t>Larsen &amp; Toubro Ltd</t>
  </si>
  <si>
    <t>INE018A01030</t>
  </si>
  <si>
    <t>LT</t>
  </si>
  <si>
    <t>0P0000C9DZ</t>
  </si>
  <si>
    <t>Lasertec Corp</t>
  </si>
  <si>
    <t>JP3979200007</t>
  </si>
  <si>
    <t>6920</t>
  </si>
  <si>
    <t>0P0000VP2G</t>
  </si>
  <si>
    <t>LATAM Airlines Group SA</t>
  </si>
  <si>
    <t>CL0000000423</t>
  </si>
  <si>
    <t>LTM</t>
  </si>
  <si>
    <t>0P0000CGZ8</t>
  </si>
  <si>
    <t>LB Group Co Ltd Class A</t>
  </si>
  <si>
    <t>CNE1000015M3</t>
  </si>
  <si>
    <t>002601</t>
  </si>
  <si>
    <t>0P0000TPXH</t>
  </si>
  <si>
    <t>Legal &amp; General Group PLC</t>
  </si>
  <si>
    <t>GB0005603997</t>
  </si>
  <si>
    <t>LGEN</t>
  </si>
  <si>
    <t>0P00007OJS</t>
  </si>
  <si>
    <t>Legrand SA</t>
  </si>
  <si>
    <t>FR0010307819</t>
  </si>
  <si>
    <t>LR</t>
  </si>
  <si>
    <t>0P0000DL0J</t>
  </si>
  <si>
    <t>Lenovo Group Ltd</t>
  </si>
  <si>
    <t>HK0992009065</t>
  </si>
  <si>
    <t>00992</t>
  </si>
  <si>
    <t>0P00009S53</t>
  </si>
  <si>
    <t>Leonardo SpA Az nom Post raggruppamento</t>
  </si>
  <si>
    <t>IT0003856405</t>
  </si>
  <si>
    <t>LDO</t>
  </si>
  <si>
    <t>0P00009DKB</t>
  </si>
  <si>
    <t>Levima Advanced Materials Corp Class A</t>
  </si>
  <si>
    <t>CNE100004942</t>
  </si>
  <si>
    <t>003022</t>
  </si>
  <si>
    <t>0P0001LA0W</t>
  </si>
  <si>
    <t>LG Chem Ltd</t>
  </si>
  <si>
    <t>KR7051910008</t>
  </si>
  <si>
    <t>051910</t>
  </si>
  <si>
    <t>0P0000CM4T</t>
  </si>
  <si>
    <t>LG Chem Ltd Participating Preferred</t>
  </si>
  <si>
    <t>KR7051911006</t>
  </si>
  <si>
    <t>051915</t>
  </si>
  <si>
    <t>0P0000D413</t>
  </si>
  <si>
    <t>LG CNS Co Ltd</t>
  </si>
  <si>
    <t>KR7064400005</t>
  </si>
  <si>
    <t>064400</t>
  </si>
  <si>
    <t>0P0001UN69</t>
  </si>
  <si>
    <t>LG Corp</t>
  </si>
  <si>
    <t>KR7003550001</t>
  </si>
  <si>
    <t>003550</t>
  </si>
  <si>
    <t>0P0000BTT8</t>
  </si>
  <si>
    <t>LG Display Co Ltd</t>
  </si>
  <si>
    <t>KR7034220004</t>
  </si>
  <si>
    <t>034220</t>
  </si>
  <si>
    <t>0P0000BEWW</t>
  </si>
  <si>
    <t>LG Electronics Inc</t>
  </si>
  <si>
    <t>KR7066570003</t>
  </si>
  <si>
    <t>066570</t>
  </si>
  <si>
    <t>0P0000ARJE</t>
  </si>
  <si>
    <t>LG Electronics Inc Participating Preferred</t>
  </si>
  <si>
    <t>KR7066571001</t>
  </si>
  <si>
    <t>066575</t>
  </si>
  <si>
    <t>0P0000D43X</t>
  </si>
  <si>
    <t>LG Energy Solution Ltd</t>
  </si>
  <si>
    <t>KR7373220003</t>
  </si>
  <si>
    <t>373220</t>
  </si>
  <si>
    <t>0P0001OCZJ</t>
  </si>
  <si>
    <t>LG Uplus Corp</t>
  </si>
  <si>
    <t>KR7032640005</t>
  </si>
  <si>
    <t>032640</t>
  </si>
  <si>
    <t>0P0000BEN7</t>
  </si>
  <si>
    <t>Li Auto Inc Ordinary Shares - Class A</t>
  </si>
  <si>
    <t>KYG5479M1050</t>
  </si>
  <si>
    <t>02015</t>
  </si>
  <si>
    <t>0P0001N1VK</t>
  </si>
  <si>
    <t>Li Ning Co Ltd</t>
  </si>
  <si>
    <t>KYG5496K1242</t>
  </si>
  <si>
    <t>02331</t>
  </si>
  <si>
    <t>0P00009S9F</t>
  </si>
  <si>
    <t>Liaoning Port Co Ltd Class A</t>
  </si>
  <si>
    <t>CNE100000X77</t>
  </si>
  <si>
    <t>601880</t>
  </si>
  <si>
    <t>0P0000RXTB</t>
  </si>
  <si>
    <t>Lifco AB Class B</t>
  </si>
  <si>
    <t>SE0015949201</t>
  </si>
  <si>
    <t>LIFCO B</t>
  </si>
  <si>
    <t>0P00014OIO</t>
  </si>
  <si>
    <t>Linde India Ltd</t>
  </si>
  <si>
    <t>INE473A01011</t>
  </si>
  <si>
    <t>523457</t>
  </si>
  <si>
    <t>0P0000BIG0</t>
  </si>
  <si>
    <t>Lingyi Itech (Guangdong) Co Ltd Class A</t>
  </si>
  <si>
    <t>CNE1000015L5</t>
  </si>
  <si>
    <t>002600</t>
  </si>
  <si>
    <t>0P0000TPXJ</t>
  </si>
  <si>
    <t>Link Real Estate Investment Trust</t>
  </si>
  <si>
    <t>HK0823032773</t>
  </si>
  <si>
    <t>00823</t>
  </si>
  <si>
    <t>0P0000CMHW</t>
  </si>
  <si>
    <t>Lite-On Technology Corp</t>
  </si>
  <si>
    <t>TW0002301009</t>
  </si>
  <si>
    <t>2301</t>
  </si>
  <si>
    <t>0P0000BCAP</t>
  </si>
  <si>
    <t>Livzon Pharmaceutical Group Inc Class A</t>
  </si>
  <si>
    <t>CNE0000002Y8</t>
  </si>
  <si>
    <t>000513</t>
  </si>
  <si>
    <t>0P00007WTC</t>
  </si>
  <si>
    <t>Livzon Pharmaceutical Group Inc Class H</t>
  </si>
  <si>
    <t>CNE100001QV5</t>
  </si>
  <si>
    <t>01513</t>
  </si>
  <si>
    <t>0P00011RLO</t>
  </si>
  <si>
    <t>Lloyds Banking Group PLC</t>
  </si>
  <si>
    <t>GB0008706128</t>
  </si>
  <si>
    <t>LLOY</t>
  </si>
  <si>
    <t>0P000090RG</t>
  </si>
  <si>
    <t>Lloyds Metals &amp; Energy Ltd</t>
  </si>
  <si>
    <t>INE281B01032</t>
  </si>
  <si>
    <t>512455</t>
  </si>
  <si>
    <t>0P0000C3K8</t>
  </si>
  <si>
    <t>Loblaw Companies Ltd</t>
  </si>
  <si>
    <t>CA5394811015</t>
  </si>
  <si>
    <t>L</t>
  </si>
  <si>
    <t>0P00005RPE</t>
  </si>
  <si>
    <t>Localiza Rent A Car SA</t>
  </si>
  <si>
    <t>BRRENTACNOR4</t>
  </si>
  <si>
    <t>RENT3</t>
  </si>
  <si>
    <t>0P0000C7SF</t>
  </si>
  <si>
    <t>Lodha Developers Ltd</t>
  </si>
  <si>
    <t>INE670K01029</t>
  </si>
  <si>
    <t>543287</t>
  </si>
  <si>
    <t>0P0001M5TL</t>
  </si>
  <si>
    <t>Hoya Corp</t>
  </si>
  <si>
    <t>JP3837800006</t>
  </si>
  <si>
    <t>7741</t>
  </si>
  <si>
    <t>0P0000ED9V</t>
  </si>
  <si>
    <t>Longfor Group Holdings Ltd</t>
  </si>
  <si>
    <t>KYG5635P1090</t>
  </si>
  <si>
    <t>00960</t>
  </si>
  <si>
    <t>0P0000NR0R</t>
  </si>
  <si>
    <t>LONGi Green Energy Technology Co Ltd Class A</t>
  </si>
  <si>
    <t>CNE100001FR6</t>
  </si>
  <si>
    <t>601012</t>
  </si>
  <si>
    <t>0P0000W9ME</t>
  </si>
  <si>
    <t>Lonza Group Ltd</t>
  </si>
  <si>
    <t>CH0013841017</t>
  </si>
  <si>
    <t>LONN</t>
  </si>
  <si>
    <t>0P0000A5IB</t>
  </si>
  <si>
    <t>L'Oreal SA</t>
  </si>
  <si>
    <t>FR0000120321</t>
  </si>
  <si>
    <t>OR</t>
  </si>
  <si>
    <t>0P00009WL0</t>
  </si>
  <si>
    <t>Lotes Co Ltd</t>
  </si>
  <si>
    <t>TW0003533006</t>
  </si>
  <si>
    <t>3533</t>
  </si>
  <si>
    <t>0P0000B953</t>
  </si>
  <si>
    <t>Lotus Bakeries NV</t>
  </si>
  <si>
    <t>BE0003604155</t>
  </si>
  <si>
    <t>LOTB</t>
  </si>
  <si>
    <t>0P0000A5M2</t>
  </si>
  <si>
    <t>LPP SA</t>
  </si>
  <si>
    <t>PLLPP0000011</t>
  </si>
  <si>
    <t>LPP</t>
  </si>
  <si>
    <t>0P0000D3X4</t>
  </si>
  <si>
    <t>LTIMindtree Ltd</t>
  </si>
  <si>
    <t>INE214T01019</t>
  </si>
  <si>
    <t>540005</t>
  </si>
  <si>
    <t>0P00018E7G</t>
  </si>
  <si>
    <t>Lundin Mining Corp</t>
  </si>
  <si>
    <t>CA5503721063</t>
  </si>
  <si>
    <t>LUN</t>
  </si>
  <si>
    <t>0P00005S0F</t>
  </si>
  <si>
    <t>Lupin Ltd</t>
  </si>
  <si>
    <t>INE326A01037</t>
  </si>
  <si>
    <t>500257</t>
  </si>
  <si>
    <t>0P0000AU6O</t>
  </si>
  <si>
    <t>Luxshare Precision Industry Co Ltd Class A</t>
  </si>
  <si>
    <t>CNE100000TP3</t>
  </si>
  <si>
    <t>002475</t>
  </si>
  <si>
    <t>0P0000PW4E</t>
  </si>
  <si>
    <t>Luzhou Laojiao Co Ltd Class A</t>
  </si>
  <si>
    <t>CNE000000GF2</t>
  </si>
  <si>
    <t>000568</t>
  </si>
  <si>
    <t>0P00007WUR</t>
  </si>
  <si>
    <t>Kubota Corp</t>
  </si>
  <si>
    <t>JP3266400005</t>
  </si>
  <si>
    <t>6326</t>
  </si>
  <si>
    <t>0P0000AEVF</t>
  </si>
  <si>
    <t>LY Corp</t>
  </si>
  <si>
    <t>JP3933800009</t>
  </si>
  <si>
    <t>4689</t>
  </si>
  <si>
    <t>0P0000AEZJ</t>
  </si>
  <si>
    <t>M&amp;G PLC Ordinary Shares</t>
  </si>
  <si>
    <t>GB00BKFB1C65</t>
  </si>
  <si>
    <t>MNG</t>
  </si>
  <si>
    <t>0P0001ILIO</t>
  </si>
  <si>
    <t>M3 Inc</t>
  </si>
  <si>
    <t>JP3435750009</t>
  </si>
  <si>
    <t>2413</t>
  </si>
  <si>
    <t>0P0000EK7K</t>
  </si>
  <si>
    <t>Mabanee Co KPSC</t>
  </si>
  <si>
    <t>KW0EQ0400725</t>
  </si>
  <si>
    <t>MABANEE</t>
  </si>
  <si>
    <t>0P0000EHFF</t>
  </si>
  <si>
    <t>Macquarie Group Ltd</t>
  </si>
  <si>
    <t>AU000000MQG1</t>
  </si>
  <si>
    <t>MQG</t>
  </si>
  <si>
    <t>0P00006WOC</t>
  </si>
  <si>
    <t>Meiji Holdings Co Ltd</t>
  </si>
  <si>
    <t>JP3918000005</t>
  </si>
  <si>
    <t>Mahindra &amp; Mahindra Ltd</t>
  </si>
  <si>
    <t>INE101A01026</t>
  </si>
  <si>
    <t>M&amp;M</t>
  </si>
  <si>
    <t>0P0000CA2F</t>
  </si>
  <si>
    <t>Makita Corp</t>
  </si>
  <si>
    <t>JP3862400003</t>
  </si>
  <si>
    <t>6586</t>
  </si>
  <si>
    <t>0P0000EQ0A</t>
  </si>
  <si>
    <t>Makkah Construction &amp; Development Co</t>
  </si>
  <si>
    <t>SA0007879659</t>
  </si>
  <si>
    <t>4100</t>
  </si>
  <si>
    <t>0P0000Q2JR</t>
  </si>
  <si>
    <t>Malayan Banking Bhd</t>
  </si>
  <si>
    <t>MYL1155OO000</t>
  </si>
  <si>
    <t>1155</t>
  </si>
  <si>
    <t>0P0000BNPQ</t>
  </si>
  <si>
    <t>Manila Electric Co</t>
  </si>
  <si>
    <t>PHY5764J1483</t>
  </si>
  <si>
    <t>MER</t>
  </si>
  <si>
    <t>0P0000D525</t>
  </si>
  <si>
    <t>Mankind Pharma Ltd</t>
  </si>
  <si>
    <t>INE634S01028</t>
  </si>
  <si>
    <t>543904</t>
  </si>
  <si>
    <t>0P0001QV8A</t>
  </si>
  <si>
    <t>Manulife Financial Corp</t>
  </si>
  <si>
    <t>CA56501R1064</t>
  </si>
  <si>
    <t>MFC</t>
  </si>
  <si>
    <t>0P0000684V</t>
  </si>
  <si>
    <t>Mao Geping Cosmetics Co Ltd Ordinary Shares - Class H</t>
  </si>
  <si>
    <t>CNE100006PM5</t>
  </si>
  <si>
    <t>01318</t>
  </si>
  <si>
    <t>0P0001UAFO</t>
  </si>
  <si>
    <t>Mapletree Pan Asia Commercial Trust Units Real Estate Investment Trust Reg</t>
  </si>
  <si>
    <t>SG2D18969584</t>
  </si>
  <si>
    <t>N2IU</t>
  </si>
  <si>
    <t>0P0000SY1V</t>
  </si>
  <si>
    <t>Marico Ltd</t>
  </si>
  <si>
    <t>INE196A01026</t>
  </si>
  <si>
    <t>531642</t>
  </si>
  <si>
    <t>0P0000CHZ6</t>
  </si>
  <si>
    <t>Marubeni Corp</t>
  </si>
  <si>
    <t>JP3877600001</t>
  </si>
  <si>
    <t>8002</t>
  </si>
  <si>
    <t>0P0000AEVK</t>
  </si>
  <si>
    <t>Maruti Suzuki India Ltd</t>
  </si>
  <si>
    <t>INE585B01010</t>
  </si>
  <si>
    <t>MARUTI</t>
  </si>
  <si>
    <t>0P0000BU88</t>
  </si>
  <si>
    <t>MatsukiyoCocokara &amp; Co</t>
  </si>
  <si>
    <t>JP3869010003</t>
  </si>
  <si>
    <t>3088</t>
  </si>
  <si>
    <t>0P0000EOF7</t>
  </si>
  <si>
    <t>Max Healthcare Institute Ltd Ordinary Shares</t>
  </si>
  <si>
    <t>INE027H01010</t>
  </si>
  <si>
    <t>543220</t>
  </si>
  <si>
    <t>0P0001KKHS</t>
  </si>
  <si>
    <t>Maxis Bhd</t>
  </si>
  <si>
    <t>MYL6012OO008</t>
  </si>
  <si>
    <t>6012</t>
  </si>
  <si>
    <t>0P0000PSHF</t>
  </si>
  <si>
    <t>Mazagon Dock Shipbuilders Ltd</t>
  </si>
  <si>
    <t>INE249Z01020</t>
  </si>
  <si>
    <t>543237</t>
  </si>
  <si>
    <t>0P0001KVG8</t>
  </si>
  <si>
    <t>MediaTek Inc</t>
  </si>
  <si>
    <t>TW0002454006</t>
  </si>
  <si>
    <t>2454</t>
  </si>
  <si>
    <t>0P0000BZ4C</t>
  </si>
  <si>
    <t>Medibank Pvt Ltd</t>
  </si>
  <si>
    <t>AU000000MPL3</t>
  </si>
  <si>
    <t>MPL</t>
  </si>
  <si>
    <t>0P00014IG3</t>
  </si>
  <si>
    <t>Mediobanca SpA</t>
  </si>
  <si>
    <t>IT0000062957</t>
  </si>
  <si>
    <t>MB</t>
  </si>
  <si>
    <t>0P00009DM4</t>
  </si>
  <si>
    <t>Mega Financial Holding Co Ltd</t>
  </si>
  <si>
    <t>TW0002886009</t>
  </si>
  <si>
    <t>2886</t>
  </si>
  <si>
    <t>0P0000B8XH</t>
  </si>
  <si>
    <t>MeiHua Holdings Group Co Ltd Class A</t>
  </si>
  <si>
    <t>CNE000000HP9</t>
  </si>
  <si>
    <t>600873</t>
  </si>
  <si>
    <t>0P00007XK8</t>
  </si>
  <si>
    <t>MS&amp;AD Insurance Group Holdings Inc</t>
  </si>
  <si>
    <t>JP3890310000</t>
  </si>
  <si>
    <t>8725</t>
  </si>
  <si>
    <t>0P0000D6JI</t>
  </si>
  <si>
    <t>Meinian Onehealth Healthcare Holdings Co Ltd Class A</t>
  </si>
  <si>
    <t>CNE000001LV7</t>
  </si>
  <si>
    <t>002044</t>
  </si>
  <si>
    <t>0P00007XTR</t>
  </si>
  <si>
    <t>Meituan Class B</t>
  </si>
  <si>
    <t>KYG596691041</t>
  </si>
  <si>
    <t>03690</t>
  </si>
  <si>
    <t>0P0001EHWO</t>
  </si>
  <si>
    <t>Murata Manufacturing Co Ltd</t>
  </si>
  <si>
    <t>JP3914400001</t>
  </si>
  <si>
    <t>6981</t>
  </si>
  <si>
    <t>0P0000ECSS</t>
  </si>
  <si>
    <t>Olympus Corp</t>
  </si>
  <si>
    <t>JP3201200007</t>
  </si>
  <si>
    <t>7733</t>
  </si>
  <si>
    <t>0P0000AEXE</t>
  </si>
  <si>
    <t>OMRON Corp</t>
  </si>
  <si>
    <t>6645</t>
  </si>
  <si>
    <t>Meridian Energy Ltd</t>
  </si>
  <si>
    <t>NZMELE0002S7</t>
  </si>
  <si>
    <t>MEL</t>
  </si>
  <si>
    <t>0P0000ZT99</t>
  </si>
  <si>
    <t>Meritz Financial Group</t>
  </si>
  <si>
    <t>KR7138040001</t>
  </si>
  <si>
    <t>138040</t>
  </si>
  <si>
    <t>0P0000TELN</t>
  </si>
  <si>
    <t>Mesaieed Petrochemical Holding Company QSC</t>
  </si>
  <si>
    <t>QA000VSUG130</t>
  </si>
  <si>
    <t>MPHC</t>
  </si>
  <si>
    <t>0P000135K6</t>
  </si>
  <si>
    <t>Metallurgical Corp of China Ltd Class A</t>
  </si>
  <si>
    <t>CNE100000FX6</t>
  </si>
  <si>
    <t>601618</t>
  </si>
  <si>
    <t>0P0000M5HZ</t>
  </si>
  <si>
    <t>Metallurgical Corp of China Ltd Class H</t>
  </si>
  <si>
    <t>CNE100000FF3</t>
  </si>
  <si>
    <t>01618</t>
  </si>
  <si>
    <t>0P0000L2YN</t>
  </si>
  <si>
    <t>Metro Inc</t>
  </si>
  <si>
    <t>CA59162N1096</t>
  </si>
  <si>
    <t>MRU</t>
  </si>
  <si>
    <t>0P00005RPL</t>
  </si>
  <si>
    <t>Metropolitan Bank &amp; Trust Co</t>
  </si>
  <si>
    <t>PHY6028G1361</t>
  </si>
  <si>
    <t>MBT</t>
  </si>
  <si>
    <t>0P0000EIWA</t>
  </si>
  <si>
    <t>Metso Corp</t>
  </si>
  <si>
    <t>FI0009014575</t>
  </si>
  <si>
    <t>METSO</t>
  </si>
  <si>
    <t>0P0000A6PN</t>
  </si>
  <si>
    <t>Michelin</t>
  </si>
  <si>
    <t>FR001400AJ45</t>
  </si>
  <si>
    <t>ML</t>
  </si>
  <si>
    <t>0P00009WLR</t>
  </si>
  <si>
    <t>Shimano Inc</t>
  </si>
  <si>
    <t>JP3358000002</t>
  </si>
  <si>
    <t>7309</t>
  </si>
  <si>
    <t>0P0000EDK6</t>
  </si>
  <si>
    <t>Minebea Mitsumi Inc</t>
  </si>
  <si>
    <t>JP3906000009</t>
  </si>
  <si>
    <t>6479</t>
  </si>
  <si>
    <t>0P0000AEVT</t>
  </si>
  <si>
    <t>MingYang Smart Energy Group Ltd Class A</t>
  </si>
  <si>
    <t>CNE100003HQ0</t>
  </si>
  <si>
    <t>601615</t>
  </si>
  <si>
    <t>0P0001FJAJ</t>
  </si>
  <si>
    <t>MINISO Group Holding Ltd</t>
  </si>
  <si>
    <t>KYG6180F1081</t>
  </si>
  <si>
    <t>09896</t>
  </si>
  <si>
    <t>0P0001PCDI</t>
  </si>
  <si>
    <t>Minmetals Capital Co Ltd Class A</t>
  </si>
  <si>
    <t>CNE0000016N1</t>
  </si>
  <si>
    <t>600390</t>
  </si>
  <si>
    <t>0P00007X8K</t>
  </si>
  <si>
    <t>Minor International PCL</t>
  </si>
  <si>
    <t>TH0128B10Z09</t>
  </si>
  <si>
    <t>MINT</t>
  </si>
  <si>
    <t>0P0000AIWG</t>
  </si>
  <si>
    <t>Mirae Asset Securities Co Ltd</t>
  </si>
  <si>
    <t>KR7006800007</t>
  </si>
  <si>
    <t>006800</t>
  </si>
  <si>
    <t>0P0000CJUJ</t>
  </si>
  <si>
    <t>Mirae Asset Securities Co Ltd Participating Preferred</t>
  </si>
  <si>
    <t>KR700680K019</t>
  </si>
  <si>
    <t>00680K</t>
  </si>
  <si>
    <t>0P0001CZYF</t>
  </si>
  <si>
    <t>Mirvac Group</t>
  </si>
  <si>
    <t>AU000000MGR9</t>
  </si>
  <si>
    <t>MGR</t>
  </si>
  <si>
    <t>0P00009Y17</t>
  </si>
  <si>
    <t>MISC Bhd</t>
  </si>
  <si>
    <t>MYL3816OO005</t>
  </si>
  <si>
    <t>3816</t>
  </si>
  <si>
    <t>0P0000C104</t>
  </si>
  <si>
    <t>Mitsubishi Chemical Group Corp</t>
  </si>
  <si>
    <t>JP3897700005</t>
  </si>
  <si>
    <t>4188</t>
  </si>
  <si>
    <t>0P0000AEVU</t>
  </si>
  <si>
    <t>Mitsubishi Corp</t>
  </si>
  <si>
    <t>JP3898400001</t>
  </si>
  <si>
    <t>8058</t>
  </si>
  <si>
    <t>0P0000AEVV</t>
  </si>
  <si>
    <t>Mitsubishi Electric Corp</t>
  </si>
  <si>
    <t>JP3902400005</t>
  </si>
  <si>
    <t>6503</t>
  </si>
  <si>
    <t>0P0000AEVW</t>
  </si>
  <si>
    <t>Mitsubishi Estate Co Ltd</t>
  </si>
  <si>
    <t>JP3899600005</t>
  </si>
  <si>
    <t>8802</t>
  </si>
  <si>
    <t>0P0000AEVX</t>
  </si>
  <si>
    <t>Mitsubishi HC Capital Inc</t>
  </si>
  <si>
    <t>JP3499800005</t>
  </si>
  <si>
    <t>8593</t>
  </si>
  <si>
    <t>0P0000EC1P</t>
  </si>
  <si>
    <t>Mitsubishi Heavy Industries Ltd</t>
  </si>
  <si>
    <t>JP3900000005</t>
  </si>
  <si>
    <t>7011</t>
  </si>
  <si>
    <t>0P0000AEVY</t>
  </si>
  <si>
    <t>Mitsubishi UFJ Financial Group Inc</t>
  </si>
  <si>
    <t>JP3902900004</t>
  </si>
  <si>
    <t>8306</t>
  </si>
  <si>
    <t>0P0000AEW4</t>
  </si>
  <si>
    <t>Mitsui &amp; Co Ltd</t>
  </si>
  <si>
    <t>JP3893600001</t>
  </si>
  <si>
    <t>8031</t>
  </si>
  <si>
    <t>0P0000AEW6</t>
  </si>
  <si>
    <t>Mitsui Fudosan Co Ltd</t>
  </si>
  <si>
    <t>JP3893200000</t>
  </si>
  <si>
    <t>8801</t>
  </si>
  <si>
    <t>0P0000AEW9</t>
  </si>
  <si>
    <t>Mitsui O.S.K. Lines Ltd</t>
  </si>
  <si>
    <t>JP3362700001</t>
  </si>
  <si>
    <t>9104</t>
  </si>
  <si>
    <t>0P0000AEWB</t>
  </si>
  <si>
    <t>Mixue Group Ordinary Shares- Class H</t>
  </si>
  <si>
    <t>CNE100006T36</t>
  </si>
  <si>
    <t>02097</t>
  </si>
  <si>
    <t>0P0001URUG</t>
  </si>
  <si>
    <t>Mizrahi Tefahot Bank Ltd</t>
  </si>
  <si>
    <t>IL0006954379</t>
  </si>
  <si>
    <t>MZTF</t>
  </si>
  <si>
    <t>0P0000BW35</t>
  </si>
  <si>
    <t>Mizuho Financial Group Inc</t>
  </si>
  <si>
    <t>JP3885780001</t>
  </si>
  <si>
    <t>8411</t>
  </si>
  <si>
    <t>0P0000AEWF</t>
  </si>
  <si>
    <t>Mobile Telecommunications Co KSC</t>
  </si>
  <si>
    <t>KW0EQ0601058</t>
  </si>
  <si>
    <t>ZAIN</t>
  </si>
  <si>
    <t>0P0000BA10</t>
  </si>
  <si>
    <t>Modon Holding PSC</t>
  </si>
  <si>
    <t>AEA006501018</t>
  </si>
  <si>
    <t>MODON</t>
  </si>
  <si>
    <t>0P0001CWEF</t>
  </si>
  <si>
    <t>MOL Hungarian Oil and Gas PLC Class A</t>
  </si>
  <si>
    <t>HU0000153937</t>
  </si>
  <si>
    <t>MOL</t>
  </si>
  <si>
    <t>0P0000ALLT</t>
  </si>
  <si>
    <t>Moncler SpA</t>
  </si>
  <si>
    <t>IT0004965148</t>
  </si>
  <si>
    <t>MONC</t>
  </si>
  <si>
    <t>0P00011IG0</t>
  </si>
  <si>
    <t>MonotaRO Co Ltd</t>
  </si>
  <si>
    <t>JP3922950005</t>
  </si>
  <si>
    <t>3064</t>
  </si>
  <si>
    <t>0P0000EOLP</t>
  </si>
  <si>
    <t>Montage Technology Co Ltd Class A</t>
  </si>
  <si>
    <t>CNE100003MN7</t>
  </si>
  <si>
    <t>688008</t>
  </si>
  <si>
    <t>0P0001I2US</t>
  </si>
  <si>
    <t>Motilal Oswal Financial Services Ltd</t>
  </si>
  <si>
    <t>INE338I01027</t>
  </si>
  <si>
    <t>532892</t>
  </si>
  <si>
    <t>0P0000BQS2</t>
  </si>
  <si>
    <t>Motiva Infraestrutura De Mobilidade SA</t>
  </si>
  <si>
    <t>BRMOTVACNOR7</t>
  </si>
  <si>
    <t>MOTV3</t>
  </si>
  <si>
    <t>0P0000B48N</t>
  </si>
  <si>
    <t>Motor Oil (Hellas) Corinth Refineries SA</t>
  </si>
  <si>
    <t>GRS426003000</t>
  </si>
  <si>
    <t>MOH</t>
  </si>
  <si>
    <t>0P0000AL57</t>
  </si>
  <si>
    <t>Mouwasat Medical Services Co</t>
  </si>
  <si>
    <t>SA12C051UH11</t>
  </si>
  <si>
    <t>4002</t>
  </si>
  <si>
    <t>0P0000Q2JX</t>
  </si>
  <si>
    <t>Mowi ASA</t>
  </si>
  <si>
    <t>NO0003054108</t>
  </si>
  <si>
    <t>MOWI</t>
  </si>
  <si>
    <t>0P0000C7AV</t>
  </si>
  <si>
    <t>Mphasis Ltd</t>
  </si>
  <si>
    <t>INE356A01018</t>
  </si>
  <si>
    <t>526299</t>
  </si>
  <si>
    <t>0P0000B1KV</t>
  </si>
  <si>
    <t>Mr D.I.Y. Group (M) Bhd</t>
  </si>
  <si>
    <t>MYL5296OO008</t>
  </si>
  <si>
    <t>5296</t>
  </si>
  <si>
    <t>0P0001KUPA</t>
  </si>
  <si>
    <t>Mr Price Group Ltd</t>
  </si>
  <si>
    <t>ZAE000200457</t>
  </si>
  <si>
    <t>MRP</t>
  </si>
  <si>
    <t>0P0000DLOO</t>
  </si>
  <si>
    <t>MRF Ltd</t>
  </si>
  <si>
    <t>INE883A01011</t>
  </si>
  <si>
    <t>500290</t>
  </si>
  <si>
    <t>0P0000B2X2</t>
  </si>
  <si>
    <t>Sony Group Corp</t>
  </si>
  <si>
    <t>JP3435000009</t>
  </si>
  <si>
    <t>6758</t>
  </si>
  <si>
    <t>0P0000AEY2</t>
  </si>
  <si>
    <t>MTN Group Ltd</t>
  </si>
  <si>
    <t>ZAE000042164</t>
  </si>
  <si>
    <t>MTN</t>
  </si>
  <si>
    <t>0P0000DLQA</t>
  </si>
  <si>
    <t>MTR Corp Ltd</t>
  </si>
  <si>
    <t>HK0066009694</t>
  </si>
  <si>
    <t>00066</t>
  </si>
  <si>
    <t>0P00009RQJ</t>
  </si>
  <si>
    <t>MTU Aero Engines AG</t>
  </si>
  <si>
    <t>DE000A0D9PT0</t>
  </si>
  <si>
    <t>MTX</t>
  </si>
  <si>
    <t>0P00009QR7</t>
  </si>
  <si>
    <t>Munchener Ruckversicherungs-Gesellschaft AG</t>
  </si>
  <si>
    <t>DE0008430026</t>
  </si>
  <si>
    <t>MUV2</t>
  </si>
  <si>
    <t>0P00009QR8</t>
  </si>
  <si>
    <t>Sumitomo Mitsui Financial Group Inc</t>
  </si>
  <si>
    <t>JP3890350006</t>
  </si>
  <si>
    <t>8316</t>
  </si>
  <si>
    <t>0P0000AEY9</t>
  </si>
  <si>
    <t>Muthoot Finance Ltd</t>
  </si>
  <si>
    <t>INE414G01012</t>
  </si>
  <si>
    <t>533398</t>
  </si>
  <si>
    <t>0P0000T2FU</t>
  </si>
  <si>
    <t>Muyuan Foods Co Ltd Class A</t>
  </si>
  <si>
    <t>CNE100001RQ3</t>
  </si>
  <si>
    <t>002714</t>
  </si>
  <si>
    <t>0P00011UIB</t>
  </si>
  <si>
    <t>Nahdi Medical Co</t>
  </si>
  <si>
    <t>SA15HG521213</t>
  </si>
  <si>
    <t>4164</t>
  </si>
  <si>
    <t>0P0001OV8Y</t>
  </si>
  <si>
    <t>Nan Ya Plastics Corp</t>
  </si>
  <si>
    <t>TW0001303006</t>
  </si>
  <si>
    <t>1303</t>
  </si>
  <si>
    <t>0P0000BQ45</t>
  </si>
  <si>
    <t>Nanjing Iron &amp; Steel Co Ltd Class A</t>
  </si>
  <si>
    <t>CNE0000014Q9</t>
  </si>
  <si>
    <t>600282</t>
  </si>
  <si>
    <t>0P00007X5Y</t>
  </si>
  <si>
    <t>Nanjing Securities Co Ltd Class A</t>
  </si>
  <si>
    <t>CNE1000031R9</t>
  </si>
  <si>
    <t>601990</t>
  </si>
  <si>
    <t>0P0001DITU</t>
  </si>
  <si>
    <t>Nanya Technology Corp</t>
  </si>
  <si>
    <t>TW0002408002</t>
  </si>
  <si>
    <t>2408</t>
  </si>
  <si>
    <t>0P0000AZD9</t>
  </si>
  <si>
    <t>NARI Technology Co Ltd Class A</t>
  </si>
  <si>
    <t>CNE000001G38</t>
  </si>
  <si>
    <t>600406</t>
  </si>
  <si>
    <t>0P00007X8X</t>
  </si>
  <si>
    <t>National Australia Bank Ltd</t>
  </si>
  <si>
    <t>AU000000NAB4</t>
  </si>
  <si>
    <t>NAB</t>
  </si>
  <si>
    <t>0P00006WQA</t>
  </si>
  <si>
    <t>National Bank of Canada</t>
  </si>
  <si>
    <t>CA6330671034</t>
  </si>
  <si>
    <t>NA</t>
  </si>
  <si>
    <t>0P00005ROH</t>
  </si>
  <si>
    <t>National Bank of Greece SA</t>
  </si>
  <si>
    <t>GRS003003035</t>
  </si>
  <si>
    <t>ETE</t>
  </si>
  <si>
    <t>0P0000BKXS</t>
  </si>
  <si>
    <t>National Bank of Kuwait SAK</t>
  </si>
  <si>
    <t>KW0EQ0100010</t>
  </si>
  <si>
    <t>NBK</t>
  </si>
  <si>
    <t>0P0000AHRO</t>
  </si>
  <si>
    <t>National Grid PLC</t>
  </si>
  <si>
    <t>GB00BDR05C01</t>
  </si>
  <si>
    <t>NG.</t>
  </si>
  <si>
    <t>0P000090S9</t>
  </si>
  <si>
    <t>National Silicon Industry Group Co Ltd Class A</t>
  </si>
  <si>
    <t>CNE1000040F5</t>
  </si>
  <si>
    <t>688126</t>
  </si>
  <si>
    <t>0P0001JPRP</t>
  </si>
  <si>
    <t>Naturgy Energy Group SA</t>
  </si>
  <si>
    <t>ES0116870314</t>
  </si>
  <si>
    <t>NTGY</t>
  </si>
  <si>
    <t>0P0000A5SA</t>
  </si>
  <si>
    <t>NatWest Group PLC</t>
  </si>
  <si>
    <t>GB00BM8PJY71</t>
  </si>
  <si>
    <t>NWG</t>
  </si>
  <si>
    <t>0P000090MW</t>
  </si>
  <si>
    <t>NAURA Technology Group Co Ltd Class A</t>
  </si>
  <si>
    <t>CNE100000ML7</t>
  </si>
  <si>
    <t>002371</t>
  </si>
  <si>
    <t>0P0000NGLL</t>
  </si>
  <si>
    <t>Sumitomo Mitsui Trust Group Inc</t>
  </si>
  <si>
    <t>JP3892100003</t>
  </si>
  <si>
    <t>8309</t>
  </si>
  <si>
    <t>0P0000AETU</t>
  </si>
  <si>
    <t>NEC Corp</t>
  </si>
  <si>
    <t>JP3733000008</t>
  </si>
  <si>
    <t>6701</t>
  </si>
  <si>
    <t>0P0000AEWH</t>
  </si>
  <si>
    <t>Nedbank Group Ltd</t>
  </si>
  <si>
    <t>ZAE000004875</t>
  </si>
  <si>
    <t>NED</t>
  </si>
  <si>
    <t>0P0000DLMD</t>
  </si>
  <si>
    <t>Neoenergia SA</t>
  </si>
  <si>
    <t>BRNEOEACNOR3</t>
  </si>
  <si>
    <t>NEOE3</t>
  </si>
  <si>
    <t>0P00011A2W</t>
  </si>
  <si>
    <t>Neste OYJ</t>
  </si>
  <si>
    <t>FI0009013296</t>
  </si>
  <si>
    <t>NESTE</t>
  </si>
  <si>
    <t>0P0000A5Z9</t>
  </si>
  <si>
    <t>Nestle India Ltd</t>
  </si>
  <si>
    <t>INE239A01024</t>
  </si>
  <si>
    <t>NESTLEIND</t>
  </si>
  <si>
    <t>0P0000BEEH</t>
  </si>
  <si>
    <t>Nestle Malaysia Bhd</t>
  </si>
  <si>
    <t>MYL4707OO005</t>
  </si>
  <si>
    <t>4707</t>
  </si>
  <si>
    <t>0P0000BJ38</t>
  </si>
  <si>
    <t>TDK Corp</t>
  </si>
  <si>
    <t>JP3538800008</t>
  </si>
  <si>
    <t>6762</t>
  </si>
  <si>
    <t>0P0000AEYE</t>
  </si>
  <si>
    <t>Tokyo Electron Ltd</t>
  </si>
  <si>
    <t>JP3571400005</t>
  </si>
  <si>
    <t>8035</t>
  </si>
  <si>
    <t>0P0000AEZ3</t>
  </si>
  <si>
    <t>New China Life Insurance Co Ltd Class A</t>
  </si>
  <si>
    <t>CNE1000019Y0</t>
  </si>
  <si>
    <t>601336</t>
  </si>
  <si>
    <t>0P0000V704</t>
  </si>
  <si>
    <t>New China Life Insurance Co Ltd Class H</t>
  </si>
  <si>
    <t>CNE100001922</t>
  </si>
  <si>
    <t>01336</t>
  </si>
  <si>
    <t>0P0000V703</t>
  </si>
  <si>
    <t>New Hope Liuhe Co Ltd Class A</t>
  </si>
  <si>
    <t>CNE000000VB0</t>
  </si>
  <si>
    <t>000876</t>
  </si>
  <si>
    <t>0P00007XPV</t>
  </si>
  <si>
    <t>New Oriental Education &amp; Technology Group Inc Ordinary Shares</t>
  </si>
  <si>
    <t>KYG6470A1168</t>
  </si>
  <si>
    <t>09901</t>
  </si>
  <si>
    <t>0P0001L120</t>
  </si>
  <si>
    <t>Toyota Motor Corp</t>
  </si>
  <si>
    <t>JP3633400001</t>
  </si>
  <si>
    <t>7203</t>
  </si>
  <si>
    <t>0P0000AEZD</t>
  </si>
  <si>
    <t>NEXON Co Ltd</t>
  </si>
  <si>
    <t>JP3758190007</t>
  </si>
  <si>
    <t>3659</t>
  </si>
  <si>
    <t>0P0000UUDV</t>
  </si>
  <si>
    <t>Next PLC</t>
  </si>
  <si>
    <t>GB0032089863</t>
  </si>
  <si>
    <t>NXT</t>
  </si>
  <si>
    <t>0P00007ONZ</t>
  </si>
  <si>
    <t>NH Investment &amp; Securities Co Ltd</t>
  </si>
  <si>
    <t>KR7005940002</t>
  </si>
  <si>
    <t>005940</t>
  </si>
  <si>
    <t>0P0000B0OM</t>
  </si>
  <si>
    <t>NHPC Ltd</t>
  </si>
  <si>
    <t>INE848E01016</t>
  </si>
  <si>
    <t>533098</t>
  </si>
  <si>
    <t>0P0000PT68</t>
  </si>
  <si>
    <t>NIBE Industrier AB Class B</t>
  </si>
  <si>
    <t>SE0015988019</t>
  </si>
  <si>
    <t>NIBE B</t>
  </si>
  <si>
    <t>0P0000A6JK</t>
  </si>
  <si>
    <t>NICE Ltd</t>
  </si>
  <si>
    <t>IL0002730112</t>
  </si>
  <si>
    <t>NICE</t>
  </si>
  <si>
    <t>0P0000BMHD</t>
  </si>
  <si>
    <t>Nidec Corp</t>
  </si>
  <si>
    <t>JP3734800000</t>
  </si>
  <si>
    <t>6594</t>
  </si>
  <si>
    <t>0P0000E63B</t>
  </si>
  <si>
    <t>Ninestar Corp Class A</t>
  </si>
  <si>
    <t>CNE1000007W9</t>
  </si>
  <si>
    <t>002180</t>
  </si>
  <si>
    <t>0P00009XW6</t>
  </si>
  <si>
    <t>Ningbo Deye Technology Co Ltd Class A</t>
  </si>
  <si>
    <t>CNE1000052S3</t>
  </si>
  <si>
    <t>605117</t>
  </si>
  <si>
    <t>0P0001M63A</t>
  </si>
  <si>
    <t>Ningbo Joyson Electronic Corp Class A</t>
  </si>
  <si>
    <t>CNE000000DJ1</t>
  </si>
  <si>
    <t>600699</t>
  </si>
  <si>
    <t>0P00007XFM</t>
  </si>
  <si>
    <t>Ningbo Orient Wires &amp; Cables Co Ltd Class A</t>
  </si>
  <si>
    <t>CNE100001T23</t>
  </si>
  <si>
    <t>603606</t>
  </si>
  <si>
    <t>0P00014GB4</t>
  </si>
  <si>
    <t>Ningbo Sanxing Medical Electric Co Ltd Class A</t>
  </si>
  <si>
    <t>CNE100001567</t>
  </si>
  <si>
    <t>601567</t>
  </si>
  <si>
    <t>0P0000TNJK</t>
  </si>
  <si>
    <t>Ningbo Tuopu Group Co Ltd Class A</t>
  </si>
  <si>
    <t>CNE1000023J3</t>
  </si>
  <si>
    <t>601689</t>
  </si>
  <si>
    <t>0P00015KAN</t>
  </si>
  <si>
    <t>Ningbo Zhoushan Port Co Ltd Class A</t>
  </si>
  <si>
    <t>CNE100000V12</t>
  </si>
  <si>
    <t>601018</t>
  </si>
  <si>
    <t>0P0000PYOH</t>
  </si>
  <si>
    <t>Ningxia Baofeng Energy Group Co Ltd Class A</t>
  </si>
  <si>
    <t>CNE100003LF5</t>
  </si>
  <si>
    <t>600989</t>
  </si>
  <si>
    <t>0P0001HHS1</t>
  </si>
  <si>
    <t>Nintendo Co Ltd</t>
  </si>
  <si>
    <t>JP3756600007</t>
  </si>
  <si>
    <t>7974</t>
  </si>
  <si>
    <t>0P0000EBYW</t>
  </si>
  <si>
    <t>NIO Inc Class A</t>
  </si>
  <si>
    <t>KYG6525F1028</t>
  </si>
  <si>
    <t>09866</t>
  </si>
  <si>
    <t>0P0001OLZG</t>
  </si>
  <si>
    <t>Nippon Building Fund Inc</t>
  </si>
  <si>
    <t>JP3027670003</t>
  </si>
  <si>
    <t>8951</t>
  </si>
  <si>
    <t>0P0000EHN7</t>
  </si>
  <si>
    <t>Nippon Paint Holdings Co Ltd</t>
  </si>
  <si>
    <t>JP3749400002</t>
  </si>
  <si>
    <t>4612</t>
  </si>
  <si>
    <t>0P0000EC4N</t>
  </si>
  <si>
    <t>Nippon Sanso Holdings Corp</t>
  </si>
  <si>
    <t>JP3711600001</t>
  </si>
  <si>
    <t>4091</t>
  </si>
  <si>
    <t>0P0000EDSC</t>
  </si>
  <si>
    <t>Nippon Steel Corp</t>
  </si>
  <si>
    <t>JP3381000003</t>
  </si>
  <si>
    <t>5401</t>
  </si>
  <si>
    <t>0P0000AEWZ</t>
  </si>
  <si>
    <t>Nippon Yusen Kabushiki Kaisha</t>
  </si>
  <si>
    <t>JP3753000003</t>
  </si>
  <si>
    <t>9101</t>
  </si>
  <si>
    <t>0P0000AEX2</t>
  </si>
  <si>
    <t>Nissan Motor Co Ltd</t>
  </si>
  <si>
    <t>JP3672400003</t>
  </si>
  <si>
    <t>7201</t>
  </si>
  <si>
    <t>0P0000AEX4</t>
  </si>
  <si>
    <t>Niterra Co Ltd</t>
  </si>
  <si>
    <t>JP3738600000</t>
  </si>
  <si>
    <t>5334</t>
  </si>
  <si>
    <t>0P0000ECT2</t>
  </si>
  <si>
    <t>Nitori Holdings Co Ltd</t>
  </si>
  <si>
    <t>JP3756100008</t>
  </si>
  <si>
    <t>9843</t>
  </si>
  <si>
    <t>0P0000EDHZ</t>
  </si>
  <si>
    <t>Nitto Denko Corp</t>
  </si>
  <si>
    <t>JP3684000007</t>
  </si>
  <si>
    <t>6988</t>
  </si>
  <si>
    <t>0P0000EC3F</t>
  </si>
  <si>
    <t>NMDC Ltd</t>
  </si>
  <si>
    <t>INE584A01023</t>
  </si>
  <si>
    <t>526371</t>
  </si>
  <si>
    <t>0P0000EOIY</t>
  </si>
  <si>
    <t>NN Group NV</t>
  </si>
  <si>
    <t>NL0010773842</t>
  </si>
  <si>
    <t>NN</t>
  </si>
  <si>
    <t>0P00013KYD</t>
  </si>
  <si>
    <t>Nokia Oyj</t>
  </si>
  <si>
    <t>FI0009000681</t>
  </si>
  <si>
    <t>NOKIA</t>
  </si>
  <si>
    <t>0P0000A5WF</t>
  </si>
  <si>
    <t>Nomura Holdings Inc</t>
  </si>
  <si>
    <t>JP3762600009</t>
  </si>
  <si>
    <t>8604</t>
  </si>
  <si>
    <t>0P0000AEX8</t>
  </si>
  <si>
    <t>Nomura Research Institute Ltd</t>
  </si>
  <si>
    <t>JP3762800005</t>
  </si>
  <si>
    <t>4307</t>
  </si>
  <si>
    <t>0P0000EHTJ</t>
  </si>
  <si>
    <t>Nongfu Spring Co Ltd Class H Ordinary Shares</t>
  </si>
  <si>
    <t>CNE100004272</t>
  </si>
  <si>
    <t>09633</t>
  </si>
  <si>
    <t>0P0001KLQB</t>
  </si>
  <si>
    <t>Unicharm Corp</t>
  </si>
  <si>
    <t>JP3951600000</t>
  </si>
  <si>
    <t>8113</t>
  </si>
  <si>
    <t>0P0000EPXN</t>
  </si>
  <si>
    <t>Nordnet AB (publ) Ordinary Shares</t>
  </si>
  <si>
    <t>SE0015192067</t>
  </si>
  <si>
    <t>SAVE</t>
  </si>
  <si>
    <t>0P0001L6NG</t>
  </si>
  <si>
    <t>Norsk Hydro ASA</t>
  </si>
  <si>
    <t>NO0005052605</t>
  </si>
  <si>
    <t>NHY</t>
  </si>
  <si>
    <t>0P0000CKUJ</t>
  </si>
  <si>
    <t>Northam Platinum Holdings Ltd</t>
  </si>
  <si>
    <t>ZAE000298253</t>
  </si>
  <si>
    <t>NPH</t>
  </si>
  <si>
    <t>0P0001NAOD</t>
  </si>
  <si>
    <t>Northern Star Resources Ltd</t>
  </si>
  <si>
    <t>AU000000NST8</t>
  </si>
  <si>
    <t>NST</t>
  </si>
  <si>
    <t>0P00006Y45</t>
  </si>
  <si>
    <t>Novartis AG Registered Shares</t>
  </si>
  <si>
    <t>CH0012005267</t>
  </si>
  <si>
    <t>NOVN</t>
  </si>
  <si>
    <t>0P0000A5FH</t>
  </si>
  <si>
    <t>Novatek Microelectronics Corp</t>
  </si>
  <si>
    <t>TW0003034005</t>
  </si>
  <si>
    <t>3034</t>
  </si>
  <si>
    <t>0P0000BUWY</t>
  </si>
  <si>
    <t>YASKAWA Electric Corp</t>
  </si>
  <si>
    <t>JP3932000007</t>
  </si>
  <si>
    <t>6506</t>
  </si>
  <si>
    <t>0P0000ED5A</t>
  </si>
  <si>
    <t>Novonesis (Novozymes) B Class B</t>
  </si>
  <si>
    <t>DK0060336014</t>
  </si>
  <si>
    <t>NSIS B</t>
  </si>
  <si>
    <t>0P0000A5QX</t>
  </si>
  <si>
    <t>NTPC Green Energy Ltd</t>
  </si>
  <si>
    <t>INE0ONG01011</t>
  </si>
  <si>
    <t>NTPCGREEN</t>
  </si>
  <si>
    <t>0P0001U4RH</t>
  </si>
  <si>
    <t>NTPC Ltd</t>
  </si>
  <si>
    <t>INE733E01010</t>
  </si>
  <si>
    <t>532555</t>
  </si>
  <si>
    <t>0P0000BYRX</t>
  </si>
  <si>
    <t>NTT Inc</t>
  </si>
  <si>
    <t>JP3735400008</t>
  </si>
  <si>
    <t>9432</t>
  </si>
  <si>
    <t>0P0000AEX1</t>
  </si>
  <si>
    <t>Nutrien Ltd</t>
  </si>
  <si>
    <t>CA67077M1086</t>
  </si>
  <si>
    <t>NTR</t>
  </si>
  <si>
    <t>0P00006870</t>
  </si>
  <si>
    <t>Obayashi Corp</t>
  </si>
  <si>
    <t>JP3190000004</t>
  </si>
  <si>
    <t>1802</t>
  </si>
  <si>
    <t>0P0000AEX9</t>
  </si>
  <si>
    <t>Oberoi Realty Ltd</t>
  </si>
  <si>
    <t>INE093I01010</t>
  </si>
  <si>
    <t>533273</t>
  </si>
  <si>
    <t>0P0000Q5OV</t>
  </si>
  <si>
    <t>OBIC Co Ltd</t>
  </si>
  <si>
    <t>JP3173400007</t>
  </si>
  <si>
    <t>4684</t>
  </si>
  <si>
    <t>0P0000EPKP</t>
  </si>
  <si>
    <t>Offshore Oil Engineering Co Ltd Class A</t>
  </si>
  <si>
    <t>CNE0000019T2</t>
  </si>
  <si>
    <t>600583</t>
  </si>
  <si>
    <t>0P00007XCN</t>
  </si>
  <si>
    <t>OFILM Group Co Ltd Class A</t>
  </si>
  <si>
    <t>CNE100000S33</t>
  </si>
  <si>
    <t>002456</t>
  </si>
  <si>
    <t>0P0000PVDB</t>
  </si>
  <si>
    <t>Oil &amp; Natural Gas Corp Ltd</t>
  </si>
  <si>
    <t>INE213A01029</t>
  </si>
  <si>
    <t>500312</t>
  </si>
  <si>
    <t>0P0000AQ96</t>
  </si>
  <si>
    <t>Oil India Ltd</t>
  </si>
  <si>
    <t>INE274J01014</t>
  </si>
  <si>
    <t>533106</t>
  </si>
  <si>
    <t>0P0000N0AJ</t>
  </si>
  <si>
    <t>Old Mutual Ltd Ordinary Shares</t>
  </si>
  <si>
    <t>ZAE000255360</t>
  </si>
  <si>
    <t>OMU</t>
  </si>
  <si>
    <t>0P0001DKLW</t>
  </si>
  <si>
    <t>America Movil SAB de CV Ordinary Shares - Class B</t>
  </si>
  <si>
    <t>MX01AM050019</t>
  </si>
  <si>
    <t>AMXB</t>
  </si>
  <si>
    <t>0P0000CDQY</t>
  </si>
  <si>
    <t>OmniVision Integrated Circuits Group Inc Class A</t>
  </si>
  <si>
    <t>CNE100002XM8</t>
  </si>
  <si>
    <t>603501</t>
  </si>
  <si>
    <t>0P0001AF4A</t>
  </si>
  <si>
    <t>Fomento Economico Mexicano SAB de CV Units Cons. Of 1 Shs-B- And 4 Shs-D-</t>
  </si>
  <si>
    <t>MXP320321310</t>
  </si>
  <si>
    <t>FEMSAUBD</t>
  </si>
  <si>
    <t>0P0000C946</t>
  </si>
  <si>
    <t>OMV AG</t>
  </si>
  <si>
    <t>AT0000743059</t>
  </si>
  <si>
    <t>OMV</t>
  </si>
  <si>
    <t>0P0000DLBV</t>
  </si>
  <si>
    <t>Ooredoo QPSC</t>
  </si>
  <si>
    <t>QA0007227737</t>
  </si>
  <si>
    <t>ORDS</t>
  </si>
  <si>
    <t>0P0000NQ57</t>
  </si>
  <si>
    <t>Open Text Corp</t>
  </si>
  <si>
    <t>CA6837151068</t>
  </si>
  <si>
    <t>OTEX</t>
  </si>
  <si>
    <t>0P0000686A</t>
  </si>
  <si>
    <t>Oppein Home Group Inc Class A</t>
  </si>
  <si>
    <t>CNE100002RB3</t>
  </si>
  <si>
    <t>603833</t>
  </si>
  <si>
    <t>0P0001A1Y8</t>
  </si>
  <si>
    <t>Oracle Corp Japan</t>
  </si>
  <si>
    <t>JP3689500001</t>
  </si>
  <si>
    <t>4716</t>
  </si>
  <si>
    <t>0P0000EFZA</t>
  </si>
  <si>
    <t>Oracle Financial Services Software Ltd</t>
  </si>
  <si>
    <t>INE881D01027</t>
  </si>
  <si>
    <t>532466</t>
  </si>
  <si>
    <t>0P0000ARI6</t>
  </si>
  <si>
    <t>Orange SA</t>
  </si>
  <si>
    <t>FR0000133308</t>
  </si>
  <si>
    <t>ORA</t>
  </si>
  <si>
    <t>0P00009WH8</t>
  </si>
  <si>
    <t>Orica Ltd</t>
  </si>
  <si>
    <t>AU000000ORI1</t>
  </si>
  <si>
    <t>ORI</t>
  </si>
  <si>
    <t>0P00006WRW</t>
  </si>
  <si>
    <t>Orient Overseas (International) Ltd</t>
  </si>
  <si>
    <t>BMG677491539</t>
  </si>
  <si>
    <t>00316</t>
  </si>
  <si>
    <t>0P00009RVU</t>
  </si>
  <si>
    <t>Orient Securities Co Ltd Class A</t>
  </si>
  <si>
    <t>CNE100001ZV6</t>
  </si>
  <si>
    <t>600958</t>
  </si>
  <si>
    <t>0P00015L1G</t>
  </si>
  <si>
    <t>Orient Securities Co Ltd -H- Shs Unitary 144A/Reg S</t>
  </si>
  <si>
    <t>CNE1000027F2</t>
  </si>
  <si>
    <t>03958</t>
  </si>
  <si>
    <t>0P00018BYY</t>
  </si>
  <si>
    <t>Oriental Land Co Ltd</t>
  </si>
  <si>
    <t>JP3198900007</t>
  </si>
  <si>
    <t>4661</t>
  </si>
  <si>
    <t>0P0000E9KK</t>
  </si>
  <si>
    <t>Oriental Pearl Group Co Ltd Class A</t>
  </si>
  <si>
    <t>CNE0000004Z1</t>
  </si>
  <si>
    <t>600637</t>
  </si>
  <si>
    <t>0P00007XE1</t>
  </si>
  <si>
    <t>Origin Energy Ltd</t>
  </si>
  <si>
    <t>AU000000ORG5</t>
  </si>
  <si>
    <t>ORG</t>
  </si>
  <si>
    <t>0P00006WRX</t>
  </si>
  <si>
    <t>Orion Oyj Class A</t>
  </si>
  <si>
    <t>FI0009014369</t>
  </si>
  <si>
    <t>ORNAV</t>
  </si>
  <si>
    <t>0P0000A6R7</t>
  </si>
  <si>
    <t>Orion Oyj Class B</t>
  </si>
  <si>
    <t>FI0009014377</t>
  </si>
  <si>
    <t>ORNBV</t>
  </si>
  <si>
    <t>0P0000A6PU</t>
  </si>
  <si>
    <t>ORIX Corp</t>
  </si>
  <si>
    <t>JP3200450009</t>
  </si>
  <si>
    <t>8591</t>
  </si>
  <si>
    <t>0P0000EDUD</t>
  </si>
  <si>
    <t>Orkla ASA</t>
  </si>
  <si>
    <t>NO0003733800</t>
  </si>
  <si>
    <t>ORK</t>
  </si>
  <si>
    <t>0P0000CARO</t>
  </si>
  <si>
    <t>Orlen SA</t>
  </si>
  <si>
    <t>PLPKN0000018</t>
  </si>
  <si>
    <t>PKN</t>
  </si>
  <si>
    <t>0P0000EH0D</t>
  </si>
  <si>
    <t>Orsted AS</t>
  </si>
  <si>
    <t>DK0060094928</t>
  </si>
  <si>
    <t>ORSTED</t>
  </si>
  <si>
    <t>0P0001846T</t>
  </si>
  <si>
    <t>Osaka Gas Co Ltd</t>
  </si>
  <si>
    <t>JP3180400008</t>
  </si>
  <si>
    <t>9532</t>
  </si>
  <si>
    <t>0P0000AEXF</t>
  </si>
  <si>
    <t>OTP Bank PLC</t>
  </si>
  <si>
    <t>HU0000061726</t>
  </si>
  <si>
    <t>OTP</t>
  </si>
  <si>
    <t>0P0000CGIW</t>
  </si>
  <si>
    <t>Otsuka Corp</t>
  </si>
  <si>
    <t>JP3188200004</t>
  </si>
  <si>
    <t>4768</t>
  </si>
  <si>
    <t>0P0000EHSH</t>
  </si>
  <si>
    <t>Otsuka Holdings Co Ltd</t>
  </si>
  <si>
    <t>JP3188220002</t>
  </si>
  <si>
    <t>4578</t>
  </si>
  <si>
    <t>0P0000RYVL</t>
  </si>
  <si>
    <t>OUTsurance Group Ltd</t>
  </si>
  <si>
    <t>ZAE000314084</t>
  </si>
  <si>
    <t>OUT</t>
  </si>
  <si>
    <t>0P0000SM4T</t>
  </si>
  <si>
    <t>Oversea-Chinese Banking Corp Ltd</t>
  </si>
  <si>
    <t>SG1S04926220</t>
  </si>
  <si>
    <t>O39</t>
  </si>
  <si>
    <t>0P0000A68H</t>
  </si>
  <si>
    <t>Page Industries Ltd</t>
  </si>
  <si>
    <t>INE761H01022</t>
  </si>
  <si>
    <t>532827</t>
  </si>
  <si>
    <t>0P0000C3Q6</t>
  </si>
  <si>
    <t>Pan Pacific International Holdings Corp</t>
  </si>
  <si>
    <t>JP3639650005</t>
  </si>
  <si>
    <t>7532</t>
  </si>
  <si>
    <t>0P0000E9LF</t>
  </si>
  <si>
    <t>Panasonic Holdings Corp</t>
  </si>
  <si>
    <t>JP3866800000</t>
  </si>
  <si>
    <t>6752</t>
  </si>
  <si>
    <t>0P0000AEVM</t>
  </si>
  <si>
    <t>Grupo Financiero Banorte SAB de CV Class O</t>
  </si>
  <si>
    <t>MXP370711014</t>
  </si>
  <si>
    <t>GFNORTEO</t>
  </si>
  <si>
    <t>0P0000C4F9</t>
  </si>
  <si>
    <t>Pangang Group Vanadium &amp; Titanium Resources Co Ltd Class A</t>
  </si>
  <si>
    <t>CNE0000007H2</t>
  </si>
  <si>
    <t>000629</t>
  </si>
  <si>
    <t>0P00007WW3</t>
  </si>
  <si>
    <t>Partners Group Holding AG</t>
  </si>
  <si>
    <t>CH0024608827</t>
  </si>
  <si>
    <t>PGHN</t>
  </si>
  <si>
    <t>0P0000A5J7</t>
  </si>
  <si>
    <t>Patanjali Foods Ltd</t>
  </si>
  <si>
    <t>INE619A01035</t>
  </si>
  <si>
    <t>500368</t>
  </si>
  <si>
    <t>0P0000AP76</t>
  </si>
  <si>
    <t>PB Fintech Ltd</t>
  </si>
  <si>
    <t>INE417T01026</t>
  </si>
  <si>
    <t>543390</t>
  </si>
  <si>
    <t>0P0001NRX9</t>
  </si>
  <si>
    <t>PDD Holdings Inc ADR</t>
  </si>
  <si>
    <t>US7223041028</t>
  </si>
  <si>
    <t>PDD</t>
  </si>
  <si>
    <t>0P0001DZXT</t>
  </si>
  <si>
    <t>Pearson PLC</t>
  </si>
  <si>
    <t>GB0006776081</t>
  </si>
  <si>
    <t>PSON</t>
  </si>
  <si>
    <t>0P00007OQB</t>
  </si>
  <si>
    <t>Pegatron Corp</t>
  </si>
  <si>
    <t>TW0004938006</t>
  </si>
  <si>
    <t>4938</t>
  </si>
  <si>
    <t>0P0000OWYR</t>
  </si>
  <si>
    <t>Pembina Pipeline Corp</t>
  </si>
  <si>
    <t>CA7063271034</t>
  </si>
  <si>
    <t>PPL</t>
  </si>
  <si>
    <t>0P000080HU</t>
  </si>
  <si>
    <t>People.cn Co Ltd Class A</t>
  </si>
  <si>
    <t>CNE100001FP0</t>
  </si>
  <si>
    <t>603000</t>
  </si>
  <si>
    <t>0P0000VTVF</t>
  </si>
  <si>
    <t>Pepkor Holdings Ltd</t>
  </si>
  <si>
    <t>ZAE000259479</t>
  </si>
  <si>
    <t>PPH</t>
  </si>
  <si>
    <t>0P0001BM70</t>
  </si>
  <si>
    <t>Perfect World Co Ltd Class A</t>
  </si>
  <si>
    <t>CNE1000018W6</t>
  </si>
  <si>
    <t>002624</t>
  </si>
  <si>
    <t>0P0000UHKZ</t>
  </si>
  <si>
    <t>Pernod Ricard SA</t>
  </si>
  <si>
    <t>FR0000120693</t>
  </si>
  <si>
    <t>RI</t>
  </si>
  <si>
    <t>0P00009WYZ</t>
  </si>
  <si>
    <t>Wal - Mart de Mexico SAB de CV</t>
  </si>
  <si>
    <t>MX01WA000038</t>
  </si>
  <si>
    <t>WALMEX</t>
  </si>
  <si>
    <t>0P0000BXAY</t>
  </si>
  <si>
    <t>Persistent Systems Ltd</t>
  </si>
  <si>
    <t>INE262H01021</t>
  </si>
  <si>
    <t>PERSISTENT</t>
  </si>
  <si>
    <t>0P0000NR9S</t>
  </si>
  <si>
    <t>PetroChina Co Ltd Class H</t>
  </si>
  <si>
    <t>CNE1000003W8</t>
  </si>
  <si>
    <t>00857</t>
  </si>
  <si>
    <t>0P00009S3L</t>
  </si>
  <si>
    <t>Petrokent Turizm AS</t>
  </si>
  <si>
    <t>TRAPKENT91K5</t>
  </si>
  <si>
    <t>PKENT</t>
  </si>
  <si>
    <t>0P0000BJ5G</t>
  </si>
  <si>
    <t>Adyen NV</t>
  </si>
  <si>
    <t>NL0012969182</t>
  </si>
  <si>
    <t>ADYEN</t>
  </si>
  <si>
    <t>0P0001DHJ2</t>
  </si>
  <si>
    <t>Petroleo Brasileiro SA Petrobras Participating Preferred</t>
  </si>
  <si>
    <t>BRPETRACNPR6</t>
  </si>
  <si>
    <t>PETR4</t>
  </si>
  <si>
    <t>0P0000BITA</t>
  </si>
  <si>
    <t>Petronas Chemicals Group Bhd</t>
  </si>
  <si>
    <t>MYL5183OO008</t>
  </si>
  <si>
    <t>5183</t>
  </si>
  <si>
    <t>0P0000RV2V</t>
  </si>
  <si>
    <t>Petronas Dagangan Bhd</t>
  </si>
  <si>
    <t>MYL5681OO001</t>
  </si>
  <si>
    <t>5681</t>
  </si>
  <si>
    <t>0P0000BTUC</t>
  </si>
  <si>
    <t>Petronas Gas Bhd</t>
  </si>
  <si>
    <t>MYL6033OO004</t>
  </si>
  <si>
    <t>6033</t>
  </si>
  <si>
    <t>0P0000BCX3</t>
  </si>
  <si>
    <t>Petronet LNG Ltd</t>
  </si>
  <si>
    <t>INE347G01014</t>
  </si>
  <si>
    <t>532522</t>
  </si>
  <si>
    <t>0P0000C7PO</t>
  </si>
  <si>
    <t>PharmaEssentia Corp</t>
  </si>
  <si>
    <t>TW0006446008</t>
  </si>
  <si>
    <t>6446</t>
  </si>
  <si>
    <t>0P00012D5Q</t>
  </si>
  <si>
    <t>Phison Electronics Corp</t>
  </si>
  <si>
    <t>TW0008299009</t>
  </si>
  <si>
    <t>8299</t>
  </si>
  <si>
    <t>0P0000ASIB</t>
  </si>
  <si>
    <t>Phoenix Group Holdings PLC</t>
  </si>
  <si>
    <t>GB00BGXQNP29</t>
  </si>
  <si>
    <t>PHNX</t>
  </si>
  <si>
    <t>0P0000MNGU</t>
  </si>
  <si>
    <t>Phoenix Mills Ltd</t>
  </si>
  <si>
    <t>INE211B01039</t>
  </si>
  <si>
    <t>503100</t>
  </si>
  <si>
    <t>0P0000D4QX</t>
  </si>
  <si>
    <t>PI Industries Ltd</t>
  </si>
  <si>
    <t>INE603J01030</t>
  </si>
  <si>
    <t>PIIND</t>
  </si>
  <si>
    <t>0P0000TI9R</t>
  </si>
  <si>
    <t>PICC Property and Casualty Co Ltd Class H</t>
  </si>
  <si>
    <t>CNE100000593</t>
  </si>
  <si>
    <t>02328</t>
  </si>
  <si>
    <t>0P00009S9D</t>
  </si>
  <si>
    <t>Pidilite Industries Ltd</t>
  </si>
  <si>
    <t>INE318A01026</t>
  </si>
  <si>
    <t>PIDILITIND</t>
  </si>
  <si>
    <t>0P0000CC4H</t>
  </si>
  <si>
    <t>Ping An Bank Co Ltd Class A</t>
  </si>
  <si>
    <t>CNE000000040</t>
  </si>
  <si>
    <t>000001</t>
  </si>
  <si>
    <t>0P000080EA</t>
  </si>
  <si>
    <t>Ping An Insurance (Group) Co. of China Ltd Class A</t>
  </si>
  <si>
    <t>CNE000001R84</t>
  </si>
  <si>
    <t>601318</t>
  </si>
  <si>
    <t>0P00009G1T</t>
  </si>
  <si>
    <t>Akzo Nobel NV</t>
  </si>
  <si>
    <t>NL0013267909</t>
  </si>
  <si>
    <t>AKZA</t>
  </si>
  <si>
    <t>Pingdingshan Tianan Coal Mining Co Ltd Class A</t>
  </si>
  <si>
    <t>CNE000001PH7</t>
  </si>
  <si>
    <t>601666</t>
  </si>
  <si>
    <t>0P000080NB</t>
  </si>
  <si>
    <t>Piraeus Financial Holdings SA</t>
  </si>
  <si>
    <t>PKO Bank Polski SA</t>
  </si>
  <si>
    <t>PLPKO0000016</t>
  </si>
  <si>
    <t>PKO</t>
  </si>
  <si>
    <t>0P0000EQZ4</t>
  </si>
  <si>
    <t>Plaza SA Shs</t>
  </si>
  <si>
    <t>CL0002456714</t>
  </si>
  <si>
    <t>MALLPLAZA</t>
  </si>
  <si>
    <t>0P0001DXNR</t>
  </si>
  <si>
    <t>PLDT Inc</t>
  </si>
  <si>
    <t>PHY7072Q1032</t>
  </si>
  <si>
    <t>TEL</t>
  </si>
  <si>
    <t>0P0000EDRJ</t>
  </si>
  <si>
    <t>Poly Developments and Holdings Group Co Ltd Class A</t>
  </si>
  <si>
    <t>CNE000001ND1</t>
  </si>
  <si>
    <t>600048</t>
  </si>
  <si>
    <t>0P00007Z5Z</t>
  </si>
  <si>
    <t>Polycab India Ltd</t>
  </si>
  <si>
    <t>INE455K01017</t>
  </si>
  <si>
    <t>542652</t>
  </si>
  <si>
    <t>0P0001HA3V</t>
  </si>
  <si>
    <t>Pop Mart International Group Ltd Ordinary Shares</t>
  </si>
  <si>
    <t>KYG7170M1033</t>
  </si>
  <si>
    <t>09992</t>
  </si>
  <si>
    <t>0P0001L8KX</t>
  </si>
  <si>
    <t>Porto Seguro SA</t>
  </si>
  <si>
    <t>BRPSSAACNOR7</t>
  </si>
  <si>
    <t>PSSA3</t>
  </si>
  <si>
    <t>0P0000BQTQ</t>
  </si>
  <si>
    <t>Posco Future M</t>
  </si>
  <si>
    <t>KR7003670007</t>
  </si>
  <si>
    <t>003670</t>
  </si>
  <si>
    <t>0P0000CKWV</t>
  </si>
  <si>
    <t>POSCO Holdings Inc</t>
  </si>
  <si>
    <t>KR7005490008</t>
  </si>
  <si>
    <t>005490</t>
  </si>
  <si>
    <t>0P0000BLAA</t>
  </si>
  <si>
    <t>Posco International Corp</t>
  </si>
  <si>
    <t>KR7047050000</t>
  </si>
  <si>
    <t>047050</t>
  </si>
  <si>
    <t>0P0000AFFZ</t>
  </si>
  <si>
    <t>Postal Savings Bank Of China Co Ltd Shs -H- Unitary 144A/Reg S</t>
  </si>
  <si>
    <t>CNE1000029W3</t>
  </si>
  <si>
    <t>01658</t>
  </si>
  <si>
    <t>0P00018QY8</t>
  </si>
  <si>
    <t>Poste Italiane SpA</t>
  </si>
  <si>
    <t>IT0003796171</t>
  </si>
  <si>
    <t>PST</t>
  </si>
  <si>
    <t>0P00016X4J</t>
  </si>
  <si>
    <t>Power Assets Holdings Ltd</t>
  </si>
  <si>
    <t>HK0006000050</t>
  </si>
  <si>
    <t>00006</t>
  </si>
  <si>
    <t>0P00009RP4</t>
  </si>
  <si>
    <t>Power Construction Corporation of China Ltd Class A</t>
  </si>
  <si>
    <t>CNE1000017G1</t>
  </si>
  <si>
    <t>601669</t>
  </si>
  <si>
    <t>0P0000UHBH</t>
  </si>
  <si>
    <t>Power Corporation of Canada Shs Subord.Voting</t>
  </si>
  <si>
    <t>CA7392391016</t>
  </si>
  <si>
    <t>POW</t>
  </si>
  <si>
    <t>0P00005ROI</t>
  </si>
  <si>
    <t>Power Finance Corp Ltd</t>
  </si>
  <si>
    <t>INE134E01011</t>
  </si>
  <si>
    <t>532810</t>
  </si>
  <si>
    <t>0P0000C7WC</t>
  </si>
  <si>
    <t>Power Grid Corp Of India Ltd</t>
  </si>
  <si>
    <t>INE752E01010</t>
  </si>
  <si>
    <t>532898</t>
  </si>
  <si>
    <t>0P0000GGLM</t>
  </si>
  <si>
    <t>Powertech Technology Inc</t>
  </si>
  <si>
    <t>TW0006239007</t>
  </si>
  <si>
    <t>6239</t>
  </si>
  <si>
    <t>0P0000BRC7</t>
  </si>
  <si>
    <t>Powszechny Zaklad Ubezpieczen SA</t>
  </si>
  <si>
    <t>PLPZU0000011</t>
  </si>
  <si>
    <t>PZU</t>
  </si>
  <si>
    <t>0P0000O50O</t>
  </si>
  <si>
    <t>PPB Group Bhd</t>
  </si>
  <si>
    <t>MYL4065OO008</t>
  </si>
  <si>
    <t>4065</t>
  </si>
  <si>
    <t>0P0000ALFJ</t>
  </si>
  <si>
    <t>Premier Energies Ltd</t>
  </si>
  <si>
    <t>INE0BS701011</t>
  </si>
  <si>
    <t>PREMIERENE</t>
  </si>
  <si>
    <t>0P0001TK7K</t>
  </si>
  <si>
    <t>President Chain Store Corp</t>
  </si>
  <si>
    <t>TW0002912003</t>
  </si>
  <si>
    <t>2912</t>
  </si>
  <si>
    <t>0P0000C1XF</t>
  </si>
  <si>
    <t>Press Metal Aluminium Holdings Bhd</t>
  </si>
  <si>
    <t>MYL8869OO009</t>
  </si>
  <si>
    <t>8869</t>
  </si>
  <si>
    <t>0P0000CLXJ</t>
  </si>
  <si>
    <t>Prestige Estates Projects Ltd</t>
  </si>
  <si>
    <t>INE811K01011</t>
  </si>
  <si>
    <t>533274</t>
  </si>
  <si>
    <t>0P0000Q71M</t>
  </si>
  <si>
    <t>PRIO SA</t>
  </si>
  <si>
    <t>BRPRIOACNOR1</t>
  </si>
  <si>
    <t>PRIO3</t>
  </si>
  <si>
    <t>0P0000Q67P</t>
  </si>
  <si>
    <t>Pro Medicus Ltd</t>
  </si>
  <si>
    <t>AU000000PME8</t>
  </si>
  <si>
    <t>PME</t>
  </si>
  <si>
    <t>0P00006WTX</t>
  </si>
  <si>
    <t>Procter &amp; Gamble Hygiene and Health Care Ltd</t>
  </si>
  <si>
    <t>INE179A01014</t>
  </si>
  <si>
    <t>PGHH</t>
  </si>
  <si>
    <t>0P0000C67L</t>
  </si>
  <si>
    <t>Promotora Y Operadora de Infraestructura SAB de CV</t>
  </si>
  <si>
    <t>MX01PI000005</t>
  </si>
  <si>
    <t>PINFRA</t>
  </si>
  <si>
    <t>0P0000BWK3</t>
  </si>
  <si>
    <t>Prosus NV Ordinary Shares - Class N</t>
  </si>
  <si>
    <t>NL0013654783</t>
  </si>
  <si>
    <t>PRX</t>
  </si>
  <si>
    <t>0P0001ICBL</t>
  </si>
  <si>
    <t>Proya Cosmetics Co Ltd Class A</t>
  </si>
  <si>
    <t>CNE100002TP9</t>
  </si>
  <si>
    <t>603605</t>
  </si>
  <si>
    <t>0P0001C6RN</t>
  </si>
  <si>
    <t>ASM International NV</t>
  </si>
  <si>
    <t>NL0000334118</t>
  </si>
  <si>
    <t>ASM</t>
  </si>
  <si>
    <t>0P0000A62O</t>
  </si>
  <si>
    <t>Prysmian SpA</t>
  </si>
  <si>
    <t>IT0004176001</t>
  </si>
  <si>
    <t>PRY</t>
  </si>
  <si>
    <t>0P00009DN8</t>
  </si>
  <si>
    <t>PT Alamtri Resources Indonesia Tbk</t>
  </si>
  <si>
    <t>ID1000111305</t>
  </si>
  <si>
    <t>ADRO</t>
  </si>
  <si>
    <t>0P0000KTH0</t>
  </si>
  <si>
    <t>PT Amman Mineral Internasional Tbk</t>
  </si>
  <si>
    <t>ID1000191109</t>
  </si>
  <si>
    <t>AMMN</t>
  </si>
  <si>
    <t>0P0001R9U1</t>
  </si>
  <si>
    <t>PT Aneka Tambang Tbk</t>
  </si>
  <si>
    <t>ID1000106602</t>
  </si>
  <si>
    <t>ANTM</t>
  </si>
  <si>
    <t>0P0000CDDE</t>
  </si>
  <si>
    <t>PT Astra International Tbk</t>
  </si>
  <si>
    <t>ID1000122807</t>
  </si>
  <si>
    <t>ASII</t>
  </si>
  <si>
    <t>0P0000AWOU</t>
  </si>
  <si>
    <t>PT Bank Central Asia Tbk</t>
  </si>
  <si>
    <t>ID1000109507</t>
  </si>
  <si>
    <t>BBCA</t>
  </si>
  <si>
    <t>0P0000EP1E</t>
  </si>
  <si>
    <t>ASML Holding NV</t>
  </si>
  <si>
    <t>NL0010273215</t>
  </si>
  <si>
    <t>ASML</t>
  </si>
  <si>
    <t>0P0000ALDL</t>
  </si>
  <si>
    <t>PT Bank Negara Indonesia (Persero) Tbk Registered Shs Series -B-</t>
  </si>
  <si>
    <t>ID1000096605</t>
  </si>
  <si>
    <t>BBNI</t>
  </si>
  <si>
    <t>0P0000B4OU</t>
  </si>
  <si>
    <t>PT Bank Permata Tbk Registered Shs Series -A-</t>
  </si>
  <si>
    <t>ID1000098205</t>
  </si>
  <si>
    <t>BNLI</t>
  </si>
  <si>
    <t>0P0000APAB</t>
  </si>
  <si>
    <t>PT Bank Rakyat Indonesia (Persero) Tbk Registered Shs Series -B-</t>
  </si>
  <si>
    <t>ID1000118201</t>
  </si>
  <si>
    <t>BBRI</t>
  </si>
  <si>
    <t>0P0000C3MD</t>
  </si>
  <si>
    <t>PT Barito Pacific Tbk</t>
  </si>
  <si>
    <t>ID1000085707</t>
  </si>
  <si>
    <t>BRPT</t>
  </si>
  <si>
    <t>0P0000CMY2</t>
  </si>
  <si>
    <t>PT Barito Renewables Energy Tbk</t>
  </si>
  <si>
    <t>ID1000198500</t>
  </si>
  <si>
    <t>BREN</t>
  </si>
  <si>
    <t>0P0001ROTA</t>
  </si>
  <si>
    <t>PT Chandra Asri Pacific Tbk</t>
  </si>
  <si>
    <t>ID1000090301</t>
  </si>
  <si>
    <t>TPIA</t>
  </si>
  <si>
    <t>0P0000HIDZ</t>
  </si>
  <si>
    <t>PT Charoen Pokphand Indonesia Tbk</t>
  </si>
  <si>
    <t>ID1000117708</t>
  </si>
  <si>
    <t>CPIN</t>
  </si>
  <si>
    <t>0P0000PSVE</t>
  </si>
  <si>
    <t>PT Dian Swastatika Sentosa Tbk</t>
  </si>
  <si>
    <t>ID1000113400</t>
  </si>
  <si>
    <t>DSSA</t>
  </si>
  <si>
    <t>0P0000PO29</t>
  </si>
  <si>
    <t>PT Golden Energy Mines Tbk</t>
  </si>
  <si>
    <t>ID1000121106</t>
  </si>
  <si>
    <t>GEMS</t>
  </si>
  <si>
    <t>0P0000UNG3</t>
  </si>
  <si>
    <t>PT Goto Gojek Tokopedia Tbk</t>
  </si>
  <si>
    <t>ID1000166903</t>
  </si>
  <si>
    <t>GOTO</t>
  </si>
  <si>
    <t>0P0001ORRX</t>
  </si>
  <si>
    <t>PT Indofood CBP Sukses Makmur Tbk</t>
  </si>
  <si>
    <t>ID1000116700</t>
  </si>
  <si>
    <t>ICBP</t>
  </si>
  <si>
    <t>0P0000Q2GU</t>
  </si>
  <si>
    <t>PT Indofood Sukses Makmur Tbk</t>
  </si>
  <si>
    <t>ID1000057003</t>
  </si>
  <si>
    <t>INDF</t>
  </si>
  <si>
    <t>0P0000CJLY</t>
  </si>
  <si>
    <t>PT Indosat Tbk Class B</t>
  </si>
  <si>
    <t>ID1000097405</t>
  </si>
  <si>
    <t>ISAT</t>
  </si>
  <si>
    <t>0P0000AJVB</t>
  </si>
  <si>
    <t>PT Kalbe Farma Tbk</t>
  </si>
  <si>
    <t>ID1000125107</t>
  </si>
  <si>
    <t>KLBF</t>
  </si>
  <si>
    <t>0P0000CDHZ</t>
  </si>
  <si>
    <t>PT Merdeka Copper Gold Tbk</t>
  </si>
  <si>
    <t>ID1000134406</t>
  </si>
  <si>
    <t>MDKA</t>
  </si>
  <si>
    <t>0P00016977</t>
  </si>
  <si>
    <t>PT Multipolar Technology Tbk</t>
  </si>
  <si>
    <t>ID1000128408</t>
  </si>
  <si>
    <t>MLPT</t>
  </si>
  <si>
    <t>0P0000Z34A</t>
  </si>
  <si>
    <t>PT Pantai Indah Kapuk Dua Tbk</t>
  </si>
  <si>
    <t>ID1000145303</t>
  </si>
  <si>
    <t>PANI</t>
  </si>
  <si>
    <t>0P0001EJXY</t>
  </si>
  <si>
    <t>PT Petrindo Jaya Kreasi Tbk</t>
  </si>
  <si>
    <t>ID1000187206</t>
  </si>
  <si>
    <t>CUAN</t>
  </si>
  <si>
    <t>0P0001QKMX</t>
  </si>
  <si>
    <t>PT Sumber Alfaria Trijaya Tbk</t>
  </si>
  <si>
    <t>ID1000128705</t>
  </si>
  <si>
    <t>AMRT</t>
  </si>
  <si>
    <t>0P0000JDB6</t>
  </si>
  <si>
    <t>PT Telkom Indonesia (Persero) Tbk Registered Shs Series -B-</t>
  </si>
  <si>
    <t>ID1000129000</t>
  </si>
  <si>
    <t>TLKM</t>
  </si>
  <si>
    <t>0P0000CH1S</t>
  </si>
  <si>
    <t>PT Tower Bersama Infrastructure Tbk</t>
  </si>
  <si>
    <t>ID1000116908</t>
  </si>
  <si>
    <t>TBIG</t>
  </si>
  <si>
    <t>0P0000Q6FC</t>
  </si>
  <si>
    <t>PT Trimegah Bangun Persada Tbk</t>
  </si>
  <si>
    <t>ID1000188006</t>
  </si>
  <si>
    <t>NCKL</t>
  </si>
  <si>
    <t>0P0001QS0C</t>
  </si>
  <si>
    <t>PT Unilever Indonesia Tbk</t>
  </si>
  <si>
    <t>ID1000095706</t>
  </si>
  <si>
    <t>UNVR</t>
  </si>
  <si>
    <t>0P0000AFIS</t>
  </si>
  <si>
    <t>PT United Tractors Tbk</t>
  </si>
  <si>
    <t>ID1000058407</t>
  </si>
  <si>
    <t>UNTR</t>
  </si>
  <si>
    <t>0P0000CL5Z</t>
  </si>
  <si>
    <t>PTT Exploration &amp; Production PCL</t>
  </si>
  <si>
    <t>TH0355A10Z04</t>
  </si>
  <si>
    <t>PTTEP</t>
  </si>
  <si>
    <t>0P0000AID6</t>
  </si>
  <si>
    <t>PTT Oil and Retail Business PCL Ordinary Shares</t>
  </si>
  <si>
    <t>THA099010003</t>
  </si>
  <si>
    <t>0P0001LPAS</t>
  </si>
  <si>
    <t>Ptt PCL</t>
  </si>
  <si>
    <t>TH0646010Z00</t>
  </si>
  <si>
    <t>PTT</t>
  </si>
  <si>
    <t>0P0000C769</t>
  </si>
  <si>
    <t>Public Bank Bhd</t>
  </si>
  <si>
    <t>MYL1295OO004</t>
  </si>
  <si>
    <t>1295</t>
  </si>
  <si>
    <t>0P0000BSP7</t>
  </si>
  <si>
    <t>Public Power Corp SA</t>
  </si>
  <si>
    <t>GRS434003000</t>
  </si>
  <si>
    <t>PPC</t>
  </si>
  <si>
    <t>0P0000AR03</t>
  </si>
  <si>
    <t>Publicis Groupe SA</t>
  </si>
  <si>
    <t>FR0000130577</t>
  </si>
  <si>
    <t>PUB</t>
  </si>
  <si>
    <t>0P00009WO0</t>
  </si>
  <si>
    <t>Punjab National Bank</t>
  </si>
  <si>
    <t>INE160A01022</t>
  </si>
  <si>
    <t>532461</t>
  </si>
  <si>
    <t>0P0000C3CS</t>
  </si>
  <si>
    <t>Pure Health Holding PJSC</t>
  </si>
  <si>
    <t>AEE01362P238</t>
  </si>
  <si>
    <t>PUREHEALTH</t>
  </si>
  <si>
    <t>0P0001S46Z</t>
  </si>
  <si>
    <t>Qantas Airways Ltd</t>
  </si>
  <si>
    <t>AU000000QAN2</t>
  </si>
  <si>
    <t>QAN</t>
  </si>
  <si>
    <t>0P00006WUB</t>
  </si>
  <si>
    <t>Qatar Electricity &amp; Water Co</t>
  </si>
  <si>
    <t>QA0006929812</t>
  </si>
  <si>
    <t>QEWS</t>
  </si>
  <si>
    <t>0P0000Q2HH</t>
  </si>
  <si>
    <t>Qatar Fuel QSC</t>
  </si>
  <si>
    <t>QA0001200771</t>
  </si>
  <si>
    <t>QFLS</t>
  </si>
  <si>
    <t>0P0000Q2HW</t>
  </si>
  <si>
    <t>Qatar Gas Transport Co Ltd (Nakilat) QSC</t>
  </si>
  <si>
    <t>QA000A0KD6L1</t>
  </si>
  <si>
    <t>QGTS</t>
  </si>
  <si>
    <t>0P0000NPF5</t>
  </si>
  <si>
    <t>Qatar International Islamic Bank QSC</t>
  </si>
  <si>
    <t>QA0006929879</t>
  </si>
  <si>
    <t>QIIK</t>
  </si>
  <si>
    <t>0P0000Q2HO</t>
  </si>
  <si>
    <t>Qatar Islamic Bank QPSC</t>
  </si>
  <si>
    <t>QA0006929853</t>
  </si>
  <si>
    <t>QIBK</t>
  </si>
  <si>
    <t>0P0000Q2HZ</t>
  </si>
  <si>
    <t>Qatar National Bank SAQ</t>
  </si>
  <si>
    <t>QA0006929895</t>
  </si>
  <si>
    <t>QNBK</t>
  </si>
  <si>
    <t>0P0000Q2I1</t>
  </si>
  <si>
    <t>QBE Insurance Group Ltd</t>
  </si>
  <si>
    <t>AU000000QBE9</t>
  </si>
  <si>
    <t>QBE</t>
  </si>
  <si>
    <t>0P00006WU7</t>
  </si>
  <si>
    <t>Qi An Xin Technology Group Inc Class A</t>
  </si>
  <si>
    <t>CNE1000041K3</t>
  </si>
  <si>
    <t>688561</t>
  </si>
  <si>
    <t>0P0001KEED</t>
  </si>
  <si>
    <t>Qingdao Port International Co Ltd</t>
  </si>
  <si>
    <t>CNE100001SG2</t>
  </si>
  <si>
    <t>06198</t>
  </si>
  <si>
    <t>0P000136Z4</t>
  </si>
  <si>
    <t>Qingdao Port International Co Ltd Class A</t>
  </si>
  <si>
    <t>CNE100003GT6</t>
  </si>
  <si>
    <t>601298</t>
  </si>
  <si>
    <t>0P0001FIFM</t>
  </si>
  <si>
    <t>Qinghai Salt Lake Industry Co Ltd Class A</t>
  </si>
  <si>
    <t>CNE000000SW2</t>
  </si>
  <si>
    <t>000792</t>
  </si>
  <si>
    <t>0P00007XOE</t>
  </si>
  <si>
    <t>QL Resources Bhd</t>
  </si>
  <si>
    <t>MYL7084OO006</t>
  </si>
  <si>
    <t>7084</t>
  </si>
  <si>
    <t>0P0000BLPT</t>
  </si>
  <si>
    <t>Quanta Computer Inc</t>
  </si>
  <si>
    <t>TW0002382009</t>
  </si>
  <si>
    <t>0P0000BQSW</t>
  </si>
  <si>
    <t>Quebecor Inc Shs -B- Subord.Voting</t>
  </si>
  <si>
    <t>CA7481932084</t>
  </si>
  <si>
    <t>QBR.B</t>
  </si>
  <si>
    <t>0P00006877</t>
  </si>
  <si>
    <t>Quinenco SA</t>
  </si>
  <si>
    <t>CLP7980K1070</t>
  </si>
  <si>
    <t>QUINENCO</t>
  </si>
  <si>
    <t>0P0000AXH5</t>
  </si>
  <si>
    <t>Quzhou Xin'an Development Co Ltd Class A</t>
  </si>
  <si>
    <t>CNE000000ZH8</t>
  </si>
  <si>
    <t>600208</t>
  </si>
  <si>
    <t>0P00007X43</t>
  </si>
  <si>
    <t>Rabigh Refining &amp; Petrochemical Co</t>
  </si>
  <si>
    <t>SA120GAH5617</t>
  </si>
  <si>
    <t>2380</t>
  </si>
  <si>
    <t>0P0000Q2K7</t>
  </si>
  <si>
    <t>Raia Drogasil SA</t>
  </si>
  <si>
    <t>BRRADLACNOR0</t>
  </si>
  <si>
    <t>RADL3</t>
  </si>
  <si>
    <t>0P0000BRSA</t>
  </si>
  <si>
    <t>Raiffeisen Bank International AG</t>
  </si>
  <si>
    <t>AT0000606306</t>
  </si>
  <si>
    <t>RBI</t>
  </si>
  <si>
    <t>0P0000DLDP</t>
  </si>
  <si>
    <t>Rail Vikas Nigam Ltd</t>
  </si>
  <si>
    <t>INE415G01027</t>
  </si>
  <si>
    <t>542649</t>
  </si>
  <si>
    <t>0P0001H8OI</t>
  </si>
  <si>
    <t>Rakuten Group Inc</t>
  </si>
  <si>
    <t>JP3967200001</t>
  </si>
  <si>
    <t>4755</t>
  </si>
  <si>
    <t>0P0000EGGL</t>
  </si>
  <si>
    <t>ING Groep NV</t>
  </si>
  <si>
    <t>NL0011821202</t>
  </si>
  <si>
    <t>INGA</t>
  </si>
  <si>
    <t>0P0000A63I</t>
  </si>
  <si>
    <t>RB Global Inc</t>
  </si>
  <si>
    <t>CA74935Q1072</t>
  </si>
  <si>
    <t>RBA</t>
  </si>
  <si>
    <t>0P0000687L</t>
  </si>
  <si>
    <t>REA Group Ltd</t>
  </si>
  <si>
    <t>AU000000REA9</t>
  </si>
  <si>
    <t>REA</t>
  </si>
  <si>
    <t>0P00006X2Q</t>
  </si>
  <si>
    <t>Realtek Semiconductor Corp</t>
  </si>
  <si>
    <t>TW0002379005</t>
  </si>
  <si>
    <t>2379</t>
  </si>
  <si>
    <t>0P0000ATU7</t>
  </si>
  <si>
    <t>REC Ltd</t>
  </si>
  <si>
    <t>INE020B01018</t>
  </si>
  <si>
    <t>532955</t>
  </si>
  <si>
    <t>0P0000D6F9</t>
  </si>
  <si>
    <t>Koninklijke Philips NV</t>
  </si>
  <si>
    <t>NL0000009538</t>
  </si>
  <si>
    <t>PHIA</t>
  </si>
  <si>
    <t>0P0000A63V</t>
  </si>
  <si>
    <t>Recordati SpA Az nom Post raggruppamento</t>
  </si>
  <si>
    <t>IT0003828271</t>
  </si>
  <si>
    <t>REC</t>
  </si>
  <si>
    <t>0P00009DND</t>
  </si>
  <si>
    <t>Recruit Holdings Co Ltd</t>
  </si>
  <si>
    <t>JP3970300004</t>
  </si>
  <si>
    <t>6098</t>
  </si>
  <si>
    <t>0P00014GKB</t>
  </si>
  <si>
    <t>Rede d or Sao Luiz SA Ordinary Shares</t>
  </si>
  <si>
    <t>BRRDORACNOR8</t>
  </si>
  <si>
    <t>RDOR3</t>
  </si>
  <si>
    <t>0P0001LCCC</t>
  </si>
  <si>
    <t>Reinet Investments SCA</t>
  </si>
  <si>
    <t>LU0383812293</t>
  </si>
  <si>
    <t>REINI</t>
  </si>
  <si>
    <t>0P0000MQBC</t>
  </si>
  <si>
    <t>Luxembourg</t>
  </si>
  <si>
    <t>Reliance Industries Ltd</t>
  </si>
  <si>
    <t>INE002A01018</t>
  </si>
  <si>
    <t>RELIANCE</t>
  </si>
  <si>
    <t>0P0000B1W1</t>
  </si>
  <si>
    <t>Universal Music Group NV</t>
  </si>
  <si>
    <t>NL0015000IY2</t>
  </si>
  <si>
    <t>UMG</t>
  </si>
  <si>
    <t>0P0001NBPU</t>
  </si>
  <si>
    <t>Remgro Ltd</t>
  </si>
  <si>
    <t>ZAE000026480</t>
  </si>
  <si>
    <t>REM</t>
  </si>
  <si>
    <t>0P0000DLON</t>
  </si>
  <si>
    <t>Renesas Electronics Corp</t>
  </si>
  <si>
    <t>JP3164720009</t>
  </si>
  <si>
    <t>6723</t>
  </si>
  <si>
    <t>0P0000EJ2Y</t>
  </si>
  <si>
    <t>Wolters Kluwer NV</t>
  </si>
  <si>
    <t>NL0000395903</t>
  </si>
  <si>
    <t>WKL</t>
  </si>
  <si>
    <t>0P0000A646</t>
  </si>
  <si>
    <t>Repsol SA</t>
  </si>
  <si>
    <t>ES0173516115</t>
  </si>
  <si>
    <t>REP</t>
  </si>
  <si>
    <t>0P0000A5SE</t>
  </si>
  <si>
    <t>Resona Holdings Inc</t>
  </si>
  <si>
    <t>JP3500610005</t>
  </si>
  <si>
    <t>8308</t>
  </si>
  <si>
    <t>0P0000AEXH</t>
  </si>
  <si>
    <t>Restaurant Brands International Inc</t>
  </si>
  <si>
    <t>CA76131D1033</t>
  </si>
  <si>
    <t>QSR</t>
  </si>
  <si>
    <t>0P000151U5</t>
  </si>
  <si>
    <t>RHB Bank Bhd</t>
  </si>
  <si>
    <t>MYL1066OO009</t>
  </si>
  <si>
    <t>1066</t>
  </si>
  <si>
    <t>0P0000BNWQ</t>
  </si>
  <si>
    <t>Rheinmetall AG</t>
  </si>
  <si>
    <t>DE0007030009</t>
  </si>
  <si>
    <t>RHM</t>
  </si>
  <si>
    <t>0P00009QRR</t>
  </si>
  <si>
    <t>Rightmove PLC</t>
  </si>
  <si>
    <t>GB00BGDT3G23</t>
  </si>
  <si>
    <t>RMV</t>
  </si>
  <si>
    <t>0P00007Z2B</t>
  </si>
  <si>
    <t>Rio Tinto Ltd</t>
  </si>
  <si>
    <t>AU000000RIO1</t>
  </si>
  <si>
    <t>RIO</t>
  </si>
  <si>
    <t>0P00006WVI</t>
  </si>
  <si>
    <t>Rio Tinto PLC Ordinary Shares</t>
  </si>
  <si>
    <t>GB0007188757</t>
  </si>
  <si>
    <t>RIOH</t>
  </si>
  <si>
    <t>0P00007OTS</t>
  </si>
  <si>
    <t>Riyad Bank</t>
  </si>
  <si>
    <t>SA0007879048</t>
  </si>
  <si>
    <t>1010</t>
  </si>
  <si>
    <t>0P0000VH2V</t>
  </si>
  <si>
    <t>Glencore PLC</t>
  </si>
  <si>
    <t>JE00B4T3BW64</t>
  </si>
  <si>
    <t>GLEN</t>
  </si>
  <si>
    <t>0P0000T29L</t>
  </si>
  <si>
    <t>Roche Holding AG Bearer Shares</t>
  </si>
  <si>
    <t>CH0012032113</t>
  </si>
  <si>
    <t>RO</t>
  </si>
  <si>
    <t>0P0000A6PP</t>
  </si>
  <si>
    <t>Rockchip Electronics Co Ltd Class A</t>
  </si>
  <si>
    <t>CNE100003RK2</t>
  </si>
  <si>
    <t>603893</t>
  </si>
  <si>
    <t>0P0001J8CR</t>
  </si>
  <si>
    <t>Singapore Technologies Engineering Ltd</t>
  </si>
  <si>
    <t>SG1F60858221</t>
  </si>
  <si>
    <t>S63</t>
  </si>
  <si>
    <t>0P0000A6AK</t>
  </si>
  <si>
    <t>Rolls-Royce Holdings PLC</t>
  </si>
  <si>
    <t>GB00B63H8491</t>
  </si>
  <si>
    <t>RR.</t>
  </si>
  <si>
    <t>0P00007OU0</t>
  </si>
  <si>
    <t>Rongsheng Petro Chemical Co Ltd Class A</t>
  </si>
  <si>
    <t>CNE100000W60</t>
  </si>
  <si>
    <t>002493</t>
  </si>
  <si>
    <t>0P0000RYV8</t>
  </si>
  <si>
    <t>Royal Bank of Canada</t>
  </si>
  <si>
    <t>CA7800871021</t>
  </si>
  <si>
    <t>RY</t>
  </si>
  <si>
    <t>0P0000687Q</t>
  </si>
  <si>
    <t>Rumo SA</t>
  </si>
  <si>
    <t>BRRAILACNOR9</t>
  </si>
  <si>
    <t>RAIL3</t>
  </si>
  <si>
    <t>0P00015ORI</t>
  </si>
  <si>
    <t>United Overseas Bank Ltd</t>
  </si>
  <si>
    <t>SG1M31001969</t>
  </si>
  <si>
    <t>U11</t>
  </si>
  <si>
    <t>0P0000A692</t>
  </si>
  <si>
    <t>Saab AB Class B</t>
  </si>
  <si>
    <t>SE0021921269</t>
  </si>
  <si>
    <t>SAAB B</t>
  </si>
  <si>
    <t>0P0000A6J8</t>
  </si>
  <si>
    <t>SABIC Agri-Nutrient Co</t>
  </si>
  <si>
    <t>SA0007879139</t>
  </si>
  <si>
    <t>2020</t>
  </si>
  <si>
    <t>0P0000Q2KF</t>
  </si>
  <si>
    <t>NAVER Corp</t>
  </si>
  <si>
    <t>KR7035420009</t>
  </si>
  <si>
    <t>035420</t>
  </si>
  <si>
    <t>0P0000B3R9</t>
  </si>
  <si>
    <t>Sage Group (The) PLC</t>
  </si>
  <si>
    <t>GB00B8C3BL03</t>
  </si>
  <si>
    <t>SGE</t>
  </si>
  <si>
    <t>0P00007OUD</t>
  </si>
  <si>
    <t>Sahara International Petrochemical Co</t>
  </si>
  <si>
    <t>SA000A0KFKK0</t>
  </si>
  <si>
    <t>2310</t>
  </si>
  <si>
    <t>0P0000Q2L1</t>
  </si>
  <si>
    <t>SAIC Motor Corp Ltd Class A</t>
  </si>
  <si>
    <t>CNE000000TY6</t>
  </si>
  <si>
    <t>600104</t>
  </si>
  <si>
    <t>0P00007X1I</t>
  </si>
  <si>
    <t>Sailun Group Co Ltd Class A</t>
  </si>
  <si>
    <t>CNE1000015F7</t>
  </si>
  <si>
    <t>601058</t>
  </si>
  <si>
    <t>0P0000TOKV</t>
  </si>
  <si>
    <t>Sainsbury (J) PLC</t>
  </si>
  <si>
    <t>GB00B019KW72</t>
  </si>
  <si>
    <t>SBRY</t>
  </si>
  <si>
    <t>0P000090N6</t>
  </si>
  <si>
    <t>SAL Saudi Logistics Services Co</t>
  </si>
  <si>
    <t>SA15T1L22JH8</t>
  </si>
  <si>
    <t>4263</t>
  </si>
  <si>
    <t>0P0001RTIF</t>
  </si>
  <si>
    <t>Salik Company PJSC</t>
  </si>
  <si>
    <t>AEE01110S227</t>
  </si>
  <si>
    <t>SALIK</t>
  </si>
  <si>
    <t>0P0001PTTU</t>
  </si>
  <si>
    <t>SalMar ASA</t>
  </si>
  <si>
    <t>NO0010310956</t>
  </si>
  <si>
    <t>SALM</t>
  </si>
  <si>
    <t>0P0000C80Q</t>
  </si>
  <si>
    <t>Sampo Oyj Class A</t>
  </si>
  <si>
    <t>FI4000552500</t>
  </si>
  <si>
    <t>SAMPO</t>
  </si>
  <si>
    <t>0P0000A6NH</t>
  </si>
  <si>
    <t>Samsung BioLogics Co Ltd</t>
  </si>
  <si>
    <t>KR7207940008</t>
  </si>
  <si>
    <t>207940</t>
  </si>
  <si>
    <t>0P000196OG</t>
  </si>
  <si>
    <t>Samsung C&amp;T Corp</t>
  </si>
  <si>
    <t>KR7028260008</t>
  </si>
  <si>
    <t>028260</t>
  </si>
  <si>
    <t>0P000153Q7</t>
  </si>
  <si>
    <t>Samsung Electro-Mechanics Co Ltd</t>
  </si>
  <si>
    <t>KR7009150004</t>
  </si>
  <si>
    <t>009150</t>
  </si>
  <si>
    <t>0P0000BRYE</t>
  </si>
  <si>
    <t>Samsung Electronics Co Ltd</t>
  </si>
  <si>
    <t>KR7005930003</t>
  </si>
  <si>
    <t>005930</t>
  </si>
  <si>
    <t>0P0000B2XZ</t>
  </si>
  <si>
    <t>Samsung Electronics Co Ltd Participating Preferred</t>
  </si>
  <si>
    <t>KR7005931001</t>
  </si>
  <si>
    <t>005935</t>
  </si>
  <si>
    <t>0P0000D5B8</t>
  </si>
  <si>
    <t>Samsung Fire &amp; Marine Insurance Co Ltd</t>
  </si>
  <si>
    <t>KR7000810002</t>
  </si>
  <si>
    <t>000810</t>
  </si>
  <si>
    <t>0P0000AVXN</t>
  </si>
  <si>
    <t>Samsung Fire &amp; Marine Insurance Co Ltd Participating Preferred</t>
  </si>
  <si>
    <t>KR7000811000</t>
  </si>
  <si>
    <t>000815</t>
  </si>
  <si>
    <t>0P0000D2Y6</t>
  </si>
  <si>
    <t>Samsung Heavy Industries Co Ltd</t>
  </si>
  <si>
    <t>KR7010140002</t>
  </si>
  <si>
    <t>010140</t>
  </si>
  <si>
    <t>0P0000BCJM</t>
  </si>
  <si>
    <t>Samsung Life Insurance Co Ltd</t>
  </si>
  <si>
    <t>KR7032830002</t>
  </si>
  <si>
    <t>032830</t>
  </si>
  <si>
    <t>0P0000O50Q</t>
  </si>
  <si>
    <t>Samsung SDI Co Ltd</t>
  </si>
  <si>
    <t>KR7006400006</t>
  </si>
  <si>
    <t>006400</t>
  </si>
  <si>
    <t>0P0000BRYD</t>
  </si>
  <si>
    <t>Samsung SDS Co Ltd</t>
  </si>
  <si>
    <t>KR7018260000</t>
  </si>
  <si>
    <t>018260</t>
  </si>
  <si>
    <t>0P00013YN9</t>
  </si>
  <si>
    <t>Samsung Securities Co Ltd</t>
  </si>
  <si>
    <t>KR7016360000</t>
  </si>
  <si>
    <t>016360</t>
  </si>
  <si>
    <t>0P0000B25R</t>
  </si>
  <si>
    <t>Samvardhana Motherson International Ltd</t>
  </si>
  <si>
    <t>INE775A01035</t>
  </si>
  <si>
    <t>MOTHERSON</t>
  </si>
  <si>
    <t>0P0000ASGA</t>
  </si>
  <si>
    <t>Sanan Optoelectronics Co Ltd Class A</t>
  </si>
  <si>
    <t>CNE000000KB3</t>
  </si>
  <si>
    <t>600703</t>
  </si>
  <si>
    <t>0P00007XFP</t>
  </si>
  <si>
    <t>Sandoz Group AG Registered Shares</t>
  </si>
  <si>
    <t>CH1243598427</t>
  </si>
  <si>
    <t>SDZ</t>
  </si>
  <si>
    <t>0P0001RIG8</t>
  </si>
  <si>
    <t>Sands China Ltd Shs Unitary 144A/Reg S</t>
  </si>
  <si>
    <t>KYG7800X1079</t>
  </si>
  <si>
    <t>01928</t>
  </si>
  <si>
    <t>0P0000N8VY</t>
  </si>
  <si>
    <t>Macao</t>
  </si>
  <si>
    <t>Sandvik AB</t>
  </si>
  <si>
    <t>SE0000667891</t>
  </si>
  <si>
    <t>SAND</t>
  </si>
  <si>
    <t>0P0000A6GY</t>
  </si>
  <si>
    <t>Sanlam Ltd</t>
  </si>
  <si>
    <t>ZAE000070660</t>
  </si>
  <si>
    <t>SLM</t>
  </si>
  <si>
    <t>0P0000DLS3</t>
  </si>
  <si>
    <t>Sanofi SA</t>
  </si>
  <si>
    <t>FR0000120578</t>
  </si>
  <si>
    <t>0P00009WOZ</t>
  </si>
  <si>
    <t>Santander Bank Polska SA</t>
  </si>
  <si>
    <t>PLBZ00000044</t>
  </si>
  <si>
    <t>SPL</t>
  </si>
  <si>
    <t>0P0000EHIR</t>
  </si>
  <si>
    <t>Santos Ltd</t>
  </si>
  <si>
    <t>AU000000STO6</t>
  </si>
  <si>
    <t>STO</t>
  </si>
  <si>
    <t>0P00006WWB</t>
  </si>
  <si>
    <t>Sany Heavy Industry Co Ltd Class A</t>
  </si>
  <si>
    <t>CNE000001F70</t>
  </si>
  <si>
    <t>600031</t>
  </si>
  <si>
    <t>0P00007WZV</t>
  </si>
  <si>
    <t>SAP SE</t>
  </si>
  <si>
    <t>DE0007164600</t>
  </si>
  <si>
    <t>SAP</t>
  </si>
  <si>
    <t>0P00009QRW</t>
  </si>
  <si>
    <t>Saputo Inc</t>
  </si>
  <si>
    <t>CA8029121057</t>
  </si>
  <si>
    <t>0P0000687W</t>
  </si>
  <si>
    <t>Sartorius AG Participating Preferred</t>
  </si>
  <si>
    <t>DE0007165631</t>
  </si>
  <si>
    <t>SRT3</t>
  </si>
  <si>
    <t>0P0000D35V</t>
  </si>
  <si>
    <t>Sartorius Stedim Biotech SA</t>
  </si>
  <si>
    <t>FR0013154002</t>
  </si>
  <si>
    <t>DIM</t>
  </si>
  <si>
    <t>0P0000A0L8</t>
  </si>
  <si>
    <t>Sasa Polyester Sanayi AS</t>
  </si>
  <si>
    <t>TRASASAW91E4</t>
  </si>
  <si>
    <t>SASA</t>
  </si>
  <si>
    <t>0P0000BF1I</t>
  </si>
  <si>
    <t>Satellite Chemical Co Ltd Class A</t>
  </si>
  <si>
    <t>CNE100001B07</t>
  </si>
  <si>
    <t>002648</t>
  </si>
  <si>
    <t>0P0000V066</t>
  </si>
  <si>
    <t>Saudi Arabian Mining Co</t>
  </si>
  <si>
    <t>SA123GA0ITH7</t>
  </si>
  <si>
    <t>1211</t>
  </si>
  <si>
    <t>0P0000Q2KJ</t>
  </si>
  <si>
    <t>Saudi Arabian Oil Co</t>
  </si>
  <si>
    <t>SA14TG012N13</t>
  </si>
  <si>
    <t>2222</t>
  </si>
  <si>
    <t>0P0001IVRR</t>
  </si>
  <si>
    <t>Saudi Aramco Base Oil Co - Luberef</t>
  </si>
  <si>
    <t>SA15M1HH2NH5</t>
  </si>
  <si>
    <t>2223</t>
  </si>
  <si>
    <t>0P0001QAOO</t>
  </si>
  <si>
    <t>Saudi Basic Industries Corp</t>
  </si>
  <si>
    <t>SA0007879121</t>
  </si>
  <si>
    <t>2010</t>
  </si>
  <si>
    <t>0P0000Q2KL</t>
  </si>
  <si>
    <t>Saudi British Bank</t>
  </si>
  <si>
    <t>SA0007879089</t>
  </si>
  <si>
    <t>1060</t>
  </si>
  <si>
    <t>0P0000Q2LO</t>
  </si>
  <si>
    <t>Saudi Electricity Co</t>
  </si>
  <si>
    <t>SA0007879550</t>
  </si>
  <si>
    <t>5110</t>
  </si>
  <si>
    <t>0P0000Q2KQ</t>
  </si>
  <si>
    <t>Saudi Industrial Investment Group</t>
  </si>
  <si>
    <t>SA000A0B89Q3</t>
  </si>
  <si>
    <t>2250</t>
  </si>
  <si>
    <t>0P0000Q2KZ</t>
  </si>
  <si>
    <t>Saudi Investment Bank</t>
  </si>
  <si>
    <t>SA0007879063</t>
  </si>
  <si>
    <t>1030</t>
  </si>
  <si>
    <t>0P0000Q2LP</t>
  </si>
  <si>
    <t>Saudi National Bank</t>
  </si>
  <si>
    <t>SA13L050IE10</t>
  </si>
  <si>
    <t>1180</t>
  </si>
  <si>
    <t>0P00015WLM</t>
  </si>
  <si>
    <t>Saudi Research And Media Group</t>
  </si>
  <si>
    <t>SA000A0JK5M3</t>
  </si>
  <si>
    <t>4210</t>
  </si>
  <si>
    <t>0P0000Q2L9</t>
  </si>
  <si>
    <t>Saudi Tadawul Group Holding Co Ordinary Shares</t>
  </si>
  <si>
    <t>SA15DHKGHBH4</t>
  </si>
  <si>
    <t>1111</t>
  </si>
  <si>
    <t>0P0001O34F</t>
  </si>
  <si>
    <t>Saudi Telecom Co</t>
  </si>
  <si>
    <t>SA0007879543</t>
  </si>
  <si>
    <t>7010</t>
  </si>
  <si>
    <t>0P0000Q2LB</t>
  </si>
  <si>
    <t>SBI Cards and Payment Services Ltd Ordinary Shares</t>
  </si>
  <si>
    <t>INE018E01016</t>
  </si>
  <si>
    <t>543066</t>
  </si>
  <si>
    <t>0P0001JFNJ</t>
  </si>
  <si>
    <t>SBI Holdings Inc</t>
  </si>
  <si>
    <t>JP3436120004</t>
  </si>
  <si>
    <t>8473</t>
  </si>
  <si>
    <t>0P0000EIE5</t>
  </si>
  <si>
    <t>SBI Life Insurance Co Ltd</t>
  </si>
  <si>
    <t>INE123W01016</t>
  </si>
  <si>
    <t>540719</t>
  </si>
  <si>
    <t>0P0001BPVS</t>
  </si>
  <si>
    <t>SCB X PCL</t>
  </si>
  <si>
    <t>THA790010005</t>
  </si>
  <si>
    <t>SCB</t>
  </si>
  <si>
    <t>0P0001OVFF</t>
  </si>
  <si>
    <t>Scentre Group</t>
  </si>
  <si>
    <t>AU000000SCG8</t>
  </si>
  <si>
    <t>SCG</t>
  </si>
  <si>
    <t>0P0000RYFB</t>
  </si>
  <si>
    <t>Schaeffler India Ltd</t>
  </si>
  <si>
    <t>INE513A01022</t>
  </si>
  <si>
    <t>SCHAEFFLER</t>
  </si>
  <si>
    <t>0P0000B1NU</t>
  </si>
  <si>
    <t>Schindler Holding AG</t>
  </si>
  <si>
    <t>CH0024638212</t>
  </si>
  <si>
    <t>SCHN</t>
  </si>
  <si>
    <t>0P0000A5EP</t>
  </si>
  <si>
    <t>Schindler Holding AG Non Voting</t>
  </si>
  <si>
    <t>CH0024638196</t>
  </si>
  <si>
    <t>SCHP</t>
  </si>
  <si>
    <t>0P0000B4Y4</t>
  </si>
  <si>
    <t>Schneider Electric SE</t>
  </si>
  <si>
    <t>FR0000121972</t>
  </si>
  <si>
    <t>SU</t>
  </si>
  <si>
    <t>0P00009WP6</t>
  </si>
  <si>
    <t>Woori Financial Group Inc</t>
  </si>
  <si>
    <t>KR7316140003</t>
  </si>
  <si>
    <t>316140</t>
  </si>
  <si>
    <t>0P0001FU10</t>
  </si>
  <si>
    <t>Screen Holdings Co Ltd</t>
  </si>
  <si>
    <t>JP3494600004</t>
  </si>
  <si>
    <t>7735</t>
  </si>
  <si>
    <t>0P0000EC07</t>
  </si>
  <si>
    <t>SCSK Corp</t>
  </si>
  <si>
    <t>SD Guthrie Bhd</t>
  </si>
  <si>
    <t>MYL5285OO001</t>
  </si>
  <si>
    <t>5285</t>
  </si>
  <si>
    <t>0P0001CBGI</t>
  </si>
  <si>
    <t>SDIC Capital Co Ltd Class A</t>
  </si>
  <si>
    <t>CNE000000Q11</t>
  </si>
  <si>
    <t>600061</t>
  </si>
  <si>
    <t>0P00007X0D</t>
  </si>
  <si>
    <t>SDIC Power Holdings Co Ltd Class A</t>
  </si>
  <si>
    <t>CNE000000JM2</t>
  </si>
  <si>
    <t>600886</t>
  </si>
  <si>
    <t>0P00007XKJ</t>
  </si>
  <si>
    <t>Seazen Holdings Co Ltd Class A</t>
  </si>
  <si>
    <t>CNE100002BF8</t>
  </si>
  <si>
    <t>601155</t>
  </si>
  <si>
    <t>0P000173LP</t>
  </si>
  <si>
    <t>SECOM Co Ltd</t>
  </si>
  <si>
    <t>JP3421800008</t>
  </si>
  <si>
    <t>9735</t>
  </si>
  <si>
    <t>0P0000AEXN</t>
  </si>
  <si>
    <t>Securitas AB Class B</t>
  </si>
  <si>
    <t>SE0000163594</t>
  </si>
  <si>
    <t>SECU B</t>
  </si>
  <si>
    <t>0P0000A6H0</t>
  </si>
  <si>
    <t>Seek Ltd</t>
  </si>
  <si>
    <t>AU000000SEK6</t>
  </si>
  <si>
    <t>SEK</t>
  </si>
  <si>
    <t>0P00006WWJ</t>
  </si>
  <si>
    <t>Segro PLC</t>
  </si>
  <si>
    <t>GB00B5ZN1N88</t>
  </si>
  <si>
    <t>SGRO</t>
  </si>
  <si>
    <t>0P00007OVW</t>
  </si>
  <si>
    <t>Sekisui Chemical Co Ltd</t>
  </si>
  <si>
    <t>JP3419400001</t>
  </si>
  <si>
    <t>4204</t>
  </si>
  <si>
    <t>0P0000ECDQ</t>
  </si>
  <si>
    <t>Sekisui House Ltd</t>
  </si>
  <si>
    <t>JP3420600003</t>
  </si>
  <si>
    <t>1928</t>
  </si>
  <si>
    <t>0P0000AEXO</t>
  </si>
  <si>
    <t>Seres Group Co Ltd Class A</t>
  </si>
  <si>
    <t>CNE1000028B9</t>
  </si>
  <si>
    <t>601127</t>
  </si>
  <si>
    <t>0P000186OB</t>
  </si>
  <si>
    <t>Seven &amp; i Holdings Co Ltd</t>
  </si>
  <si>
    <t>JP3422950000</t>
  </si>
  <si>
    <t>3382</t>
  </si>
  <si>
    <t>0P0000AEXP</t>
  </si>
  <si>
    <t>Severn Trent PLC</t>
  </si>
  <si>
    <t>GB00B1FH8J72</t>
  </si>
  <si>
    <t>SVT</t>
  </si>
  <si>
    <t>0P000080E6</t>
  </si>
  <si>
    <t>SF Holding Co Ltd Class A</t>
  </si>
  <si>
    <t>CNE100000L63</t>
  </si>
  <si>
    <t>002352</t>
  </si>
  <si>
    <t>0P0000NHEB</t>
  </si>
  <si>
    <t>SF Holding Co Ltd Ordinary Shares - Class H</t>
  </si>
  <si>
    <t>CNE100006NF4</t>
  </si>
  <si>
    <t>06936</t>
  </si>
  <si>
    <t>0P0001U5L6</t>
  </si>
  <si>
    <t>SGH Ltd</t>
  </si>
  <si>
    <t>AU0000364754</t>
  </si>
  <si>
    <t>SGH</t>
  </si>
  <si>
    <t>0P0000NPEP</t>
  </si>
  <si>
    <t>SGS AG</t>
  </si>
  <si>
    <t>CH1256740924</t>
  </si>
  <si>
    <t>SGSN</t>
  </si>
  <si>
    <t>0P0000A5EU</t>
  </si>
  <si>
    <t>Shaanxi Coal Industry Co Ltd Class A</t>
  </si>
  <si>
    <t>CNE100001T64</t>
  </si>
  <si>
    <t>601225</t>
  </si>
  <si>
    <t>0P00011UIC</t>
  </si>
  <si>
    <t>Shan Xi Hua Yang Group New Energy Co Ltd Class A</t>
  </si>
  <si>
    <t>CNE000001FP1</t>
  </si>
  <si>
    <t>600348</t>
  </si>
  <si>
    <t>0P00007X7J</t>
  </si>
  <si>
    <t>Shandong Gold Mining Co Ltd Class A</t>
  </si>
  <si>
    <t>CNE000001FR7</t>
  </si>
  <si>
    <t>600547</t>
  </si>
  <si>
    <t>0P00007XBS</t>
  </si>
  <si>
    <t>Shandong Gold Mining Co Ltd Ordinary Shares Class H</t>
  </si>
  <si>
    <t>CNE1000036N7</t>
  </si>
  <si>
    <t>01787</t>
  </si>
  <si>
    <t>0P0001EPBN</t>
  </si>
  <si>
    <t>Shandong Hi-Speed Co Ltd Class A</t>
  </si>
  <si>
    <t>CNE0000019Y2</t>
  </si>
  <si>
    <t>600350</t>
  </si>
  <si>
    <t>0P00007X7K</t>
  </si>
  <si>
    <t>Shandong Hualu-hengsheng Chemical Co Ltd Class A</t>
  </si>
  <si>
    <t>CNE000001BM7</t>
  </si>
  <si>
    <t>600426</t>
  </si>
  <si>
    <t>0P00007X9A</t>
  </si>
  <si>
    <t>Shandong Linglong Tyre Co Ltd Class A</t>
  </si>
  <si>
    <t>CNE100002GM3</t>
  </si>
  <si>
    <t>601966</t>
  </si>
  <si>
    <t>0P00018BGZ</t>
  </si>
  <si>
    <t>Shandong Nanshan Aluminum Co Ltd Class A</t>
  </si>
  <si>
    <t>CNE000001139</t>
  </si>
  <si>
    <t>600219</t>
  </si>
  <si>
    <t>0P00007X4D</t>
  </si>
  <si>
    <t>Shandong Sunpaper Co Ltd Class A</t>
  </si>
  <si>
    <t>CNE000001P52</t>
  </si>
  <si>
    <t>002078</t>
  </si>
  <si>
    <t>0P000080NE</t>
  </si>
  <si>
    <t>Shandong Weigao Group Medical Polymer Co Ltd Class H</t>
  </si>
  <si>
    <t>CNE100000171</t>
  </si>
  <si>
    <t>01066</t>
  </si>
  <si>
    <t>0P0000A46F</t>
  </si>
  <si>
    <t>Shanghai Aiko Solar Energy Co Ltd Class A</t>
  </si>
  <si>
    <t>CNE000000LN6</t>
  </si>
  <si>
    <t>600732</t>
  </si>
  <si>
    <t>0P00007XGH</t>
  </si>
  <si>
    <t>Shanghai Allist Pharmaceuticals Co Ltd Class A</t>
  </si>
  <si>
    <t>CNE100005XJ7</t>
  </si>
  <si>
    <t>688578</t>
  </si>
  <si>
    <t>0P0001L8KU</t>
  </si>
  <si>
    <t>Shanghai Bairun Investment Holding Group Co Ltd Class A</t>
  </si>
  <si>
    <t>CNE1000011K6</t>
  </si>
  <si>
    <t>002568</t>
  </si>
  <si>
    <t>0P0000SQRL</t>
  </si>
  <si>
    <t>Shanghai Baosight Software Co Ltd</t>
  </si>
  <si>
    <t>CNE000000GG0</t>
  </si>
  <si>
    <t>900926</t>
  </si>
  <si>
    <t>0P00007XMG</t>
  </si>
  <si>
    <t>Shanghai Baosight Software Co Ltd Class A</t>
  </si>
  <si>
    <t>CNE000000C66</t>
  </si>
  <si>
    <t>600845</t>
  </si>
  <si>
    <t>0P00007XJH</t>
  </si>
  <si>
    <t>Shanghai BOCHU Electronic Technology Corp Ltd Class A</t>
  </si>
  <si>
    <t>CNE100003LY6</t>
  </si>
  <si>
    <t>688188</t>
  </si>
  <si>
    <t>0P0001I7FE</t>
  </si>
  <si>
    <t>Shanghai Construction Group Co Ltd Class A</t>
  </si>
  <si>
    <t>CNE000000WR4</t>
  </si>
  <si>
    <t>600170</t>
  </si>
  <si>
    <t>0P00007X34</t>
  </si>
  <si>
    <t>Shanghai Electric Group Co Ltd Class A</t>
  </si>
  <si>
    <t>CNE100000D55</t>
  </si>
  <si>
    <t>601727</t>
  </si>
  <si>
    <t>0P0000IRLR</t>
  </si>
  <si>
    <t>Shanghai Electric Group Co Ltd Class H</t>
  </si>
  <si>
    <t>CNE100000437</t>
  </si>
  <si>
    <t>02727</t>
  </si>
  <si>
    <t>0P00009SA9</t>
  </si>
  <si>
    <t>Shanghai Electric Power Co Ltd Class A</t>
  </si>
  <si>
    <t>CNE000001G53</t>
  </si>
  <si>
    <t>600021</t>
  </si>
  <si>
    <t>0P00007WZO</t>
  </si>
  <si>
    <t>Shanghai Fosun Pharmaceutical (Group) Co Ltd Class A</t>
  </si>
  <si>
    <t>CNE000000X38</t>
  </si>
  <si>
    <t>600196</t>
  </si>
  <si>
    <t>0P00007X3S</t>
  </si>
  <si>
    <t>Shanghai Fosun Pharmaceutical (Group) Co Ltd Class H</t>
  </si>
  <si>
    <t>CNE100001M79</t>
  </si>
  <si>
    <t>02196</t>
  </si>
  <si>
    <t>0P0000X7LW</t>
  </si>
  <si>
    <t>Shanghai Fudan Microelectronics Group Co Ltd Class A</t>
  </si>
  <si>
    <t>CNE100004PL2</t>
  </si>
  <si>
    <t>688385</t>
  </si>
  <si>
    <t>0P0001N23I</t>
  </si>
  <si>
    <t>Shanghai Fudan Microelectronics Group Co Ltd Class H</t>
  </si>
  <si>
    <t>CNE100000510</t>
  </si>
  <si>
    <t>01385</t>
  </si>
  <si>
    <t>0P0000A46G</t>
  </si>
  <si>
    <t>Shanghai International Airport Co Ltd Class A</t>
  </si>
  <si>
    <t>CNE000000V89</t>
  </si>
  <si>
    <t>600009</t>
  </si>
  <si>
    <t>0P00007WZF</t>
  </si>
  <si>
    <t>Shanghai International Port (Group) Co Ltd Class A</t>
  </si>
  <si>
    <t>CNE0000013N8</t>
  </si>
  <si>
    <t>600018</t>
  </si>
  <si>
    <t>0P00007WZL</t>
  </si>
  <si>
    <t>Shanghai Jin Jiang International Hotel (Group) Co Ltd Class A</t>
  </si>
  <si>
    <t>CNE000000MK0</t>
  </si>
  <si>
    <t>600754</t>
  </si>
  <si>
    <t>0P00007XH2</t>
  </si>
  <si>
    <t>Shanghai Junshi Biosciences Co Ltd Class A</t>
  </si>
  <si>
    <t>CNE1000041Z1</t>
  </si>
  <si>
    <t>688180</t>
  </si>
  <si>
    <t>0P0001KC35</t>
  </si>
  <si>
    <t>Shanghai Junshi Biosciences Co Ltd Class H</t>
  </si>
  <si>
    <t>CNE100003FF7</t>
  </si>
  <si>
    <t>01877</t>
  </si>
  <si>
    <t>0P0001FADA</t>
  </si>
  <si>
    <t>Shanghai Lingang Holdings Corp Ltd Class A</t>
  </si>
  <si>
    <t>CNE000000C74</t>
  </si>
  <si>
    <t>600848</t>
  </si>
  <si>
    <t>0P00007XJK</t>
  </si>
  <si>
    <t>Shanghai Lujiazui Finance &amp; Trade Zone Development Co Ltd</t>
  </si>
  <si>
    <t>CNE000000HH6</t>
  </si>
  <si>
    <t>900932</t>
  </si>
  <si>
    <t>0P00007XML</t>
  </si>
  <si>
    <t>Shanghai Lujiazui Finance &amp; Trade Zone Development Co Ltd Class A</t>
  </si>
  <si>
    <t>CNE0000009S5</t>
  </si>
  <si>
    <t>600663</t>
  </si>
  <si>
    <t>0P00007XEP</t>
  </si>
  <si>
    <t>Shanghai M&amp;G Stationery Inc Class A</t>
  </si>
  <si>
    <t>CNE100001V60</t>
  </si>
  <si>
    <t>603899</t>
  </si>
  <si>
    <t>0P000159X5</t>
  </si>
  <si>
    <t>Shanghai Moons' Electric Co Ltd Class A</t>
  </si>
  <si>
    <t>CNE100002RN8</t>
  </si>
  <si>
    <t>603728</t>
  </si>
  <si>
    <t>0P0001AGFV</t>
  </si>
  <si>
    <t>Shanghai Pharmaceuticals Holding Co Ltd Class A</t>
  </si>
  <si>
    <t>CNE000000C82</t>
  </si>
  <si>
    <t>601607</t>
  </si>
  <si>
    <t>0P00007XJL</t>
  </si>
  <si>
    <t>Shanghai Pharmaceuticals Holding Co Ltd Class H</t>
  </si>
  <si>
    <t>CNE1000012B3</t>
  </si>
  <si>
    <t>02607</t>
  </si>
  <si>
    <t>0P0000TDEN</t>
  </si>
  <si>
    <t>Shanghai Pudong Development Bank Co Ltd Class A</t>
  </si>
  <si>
    <t>CNE0000011B7</t>
  </si>
  <si>
    <t>600000</t>
  </si>
  <si>
    <t>0P00007WZ7</t>
  </si>
  <si>
    <t>Shanghai RAAS Blood Products Co Ltd Class A</t>
  </si>
  <si>
    <t>CNE100000C31</t>
  </si>
  <si>
    <t>002252</t>
  </si>
  <si>
    <t>0P0000G38Y</t>
  </si>
  <si>
    <t>Shanghai Rural Commercial Bank Co Ltd Class A</t>
  </si>
  <si>
    <t>CNE100004QD7</t>
  </si>
  <si>
    <t>601825</t>
  </si>
  <si>
    <t>0P0001N55W</t>
  </si>
  <si>
    <t>Shanghai Yuyuan Tourist Mart (Group) Co Ltd Class A</t>
  </si>
  <si>
    <t>CNE000000594</t>
  </si>
  <si>
    <t>600655</t>
  </si>
  <si>
    <t>0P00007XEJ</t>
  </si>
  <si>
    <t>Shanghai Zhangjiang Hi-tech Park Development Co Ltd Class A</t>
  </si>
  <si>
    <t>CNE000000JX9</t>
  </si>
  <si>
    <t>600895</t>
  </si>
  <si>
    <t>0P00007XKS</t>
  </si>
  <si>
    <t>Shanjin International Gold Co Ltd Class A</t>
  </si>
  <si>
    <t>CNE0000012L4</t>
  </si>
  <si>
    <t>000975</t>
  </si>
  <si>
    <t>0P00007XRY</t>
  </si>
  <si>
    <t>Shanxi Coal International Energy Group Co Ltd Class A</t>
  </si>
  <si>
    <t>CNE000001FH8</t>
  </si>
  <si>
    <t>600546</t>
  </si>
  <si>
    <t>0P00007XBR</t>
  </si>
  <si>
    <t>Shanxi Coking Coal Energy Group Co Ltd Class A</t>
  </si>
  <si>
    <t>CNE0000013Y5</t>
  </si>
  <si>
    <t>000983</t>
  </si>
  <si>
    <t>0P00007XS6</t>
  </si>
  <si>
    <t>Shanxi Lu'an Environmental Energy Development Co Ltd Class A</t>
  </si>
  <si>
    <t>CNE000001NT7</t>
  </si>
  <si>
    <t>601699</t>
  </si>
  <si>
    <t>0P00007Z65</t>
  </si>
  <si>
    <t>Shanxi Meijin Energy Co Ltd Class A</t>
  </si>
  <si>
    <t>CNE0000005J2</t>
  </si>
  <si>
    <t>000723</t>
  </si>
  <si>
    <t>0P00007WXX</t>
  </si>
  <si>
    <t>Shanxi Xinghuacun Fen Wine Factory Co Ltd Class A</t>
  </si>
  <si>
    <t>CNE000000DH5</t>
  </si>
  <si>
    <t>600809</t>
  </si>
  <si>
    <t>0P00007XII</t>
  </si>
  <si>
    <t>Shede Spirits Co Ltd Class A</t>
  </si>
  <si>
    <t>CNE000000K90</t>
  </si>
  <si>
    <t>600702</t>
  </si>
  <si>
    <t>0P00007XFO</t>
  </si>
  <si>
    <t>Banco Bilbao Vizcaya Argentaria SA</t>
  </si>
  <si>
    <t>ES0113211835</t>
  </si>
  <si>
    <t>BBVA</t>
  </si>
  <si>
    <t>0P0000A5RZ</t>
  </si>
  <si>
    <t>Shenergy Co Ltd Class A</t>
  </si>
  <si>
    <t>CNE0000005Q7</t>
  </si>
  <si>
    <t>600642</t>
  </si>
  <si>
    <t>0P00007XE6</t>
  </si>
  <si>
    <t>Shengyi Technology Co Ltd Class A</t>
  </si>
  <si>
    <t>CNE000000XL5</t>
  </si>
  <si>
    <t>600183</t>
  </si>
  <si>
    <t>0P00007X3G</t>
  </si>
  <si>
    <t>Shennan Circuits Co Ltd Class A</t>
  </si>
  <si>
    <t>CNE100003373</t>
  </si>
  <si>
    <t>002916</t>
  </si>
  <si>
    <t>0P0001CDOZ</t>
  </si>
  <si>
    <t>Shenwan Hongyuan Group Co Ltd Class A</t>
  </si>
  <si>
    <t>CNE100002FD4</t>
  </si>
  <si>
    <t>000166</t>
  </si>
  <si>
    <t>0P00007WUL</t>
  </si>
  <si>
    <t>Shenwan Hongyuan Group Co Ltd Ordinary Shares - Class H</t>
  </si>
  <si>
    <t>CNE100003K53</t>
  </si>
  <si>
    <t>06806</t>
  </si>
  <si>
    <t>0P0001HD2K</t>
  </si>
  <si>
    <t>Shenzhen Energy Group Co Ltd Class A</t>
  </si>
  <si>
    <t>CNE000000933</t>
  </si>
  <si>
    <t>000027</t>
  </si>
  <si>
    <t>0P00007WQZ</t>
  </si>
  <si>
    <t>Shenzhen Goodix Technology Co Ltd Class A</t>
  </si>
  <si>
    <t>CNE100002G84</t>
  </si>
  <si>
    <t>603160</t>
  </si>
  <si>
    <t>0P00018WAO</t>
  </si>
  <si>
    <t>Shenzhen Huaqiang Industry Co Ltd Class A</t>
  </si>
  <si>
    <t>CNE0000008R9</t>
  </si>
  <si>
    <t>000062</t>
  </si>
  <si>
    <t>0P00007WRN</t>
  </si>
  <si>
    <t>Shenzhen Kaifa Technology Co Ltd Class A</t>
  </si>
  <si>
    <t>CNE000000FK4</t>
  </si>
  <si>
    <t>000021</t>
  </si>
  <si>
    <t>0P00007WQT</t>
  </si>
  <si>
    <t>Shenzhen Kedali Industry Co Ltd Class A</t>
  </si>
  <si>
    <t>CNE100002JW6</t>
  </si>
  <si>
    <t>002850</t>
  </si>
  <si>
    <t>0P00019V48</t>
  </si>
  <si>
    <t>Shenzhen Salubris Pharmaceuticals Co Ltd Class A</t>
  </si>
  <si>
    <t>CNE100000FW8</t>
  </si>
  <si>
    <t>002294</t>
  </si>
  <si>
    <t>0P0000L1X9</t>
  </si>
  <si>
    <t>Shenzhen SED Industry Co Ltd Class A</t>
  </si>
  <si>
    <t>CNE000000BK3</t>
  </si>
  <si>
    <t>000032</t>
  </si>
  <si>
    <t>0P00007ZFB</t>
  </si>
  <si>
    <t>Shenzhen Transsion Holdings Co Ltd Class A</t>
  </si>
  <si>
    <t>CNE100003P74</t>
  </si>
  <si>
    <t>688036</t>
  </si>
  <si>
    <t>0P0001II94</t>
  </si>
  <si>
    <t>Shenzhou International Group Holdings Ltd</t>
  </si>
  <si>
    <t>KYG8087W1015</t>
  </si>
  <si>
    <t>02313</t>
  </si>
  <si>
    <t>0P00009S94</t>
  </si>
  <si>
    <t>Shijiazhuang Changshan Beiming Technology Co Ltd Class A</t>
  </si>
  <si>
    <t>CNE0000013X7</t>
  </si>
  <si>
    <t>000158</t>
  </si>
  <si>
    <t>0P00007WS7</t>
  </si>
  <si>
    <t>Shijiazhuang Yiling Pharmaceutical Co Ltd Class A</t>
  </si>
  <si>
    <t>CNE1000015S0</t>
  </si>
  <si>
    <t>002603</t>
  </si>
  <si>
    <t>0P0000TRP5</t>
  </si>
  <si>
    <t>Shimadzu Corp</t>
  </si>
  <si>
    <t>JP3357200009</t>
  </si>
  <si>
    <t>7701</t>
  </si>
  <si>
    <t>0P0000EBTG</t>
  </si>
  <si>
    <t>Cellnex Telecom SA</t>
  </si>
  <si>
    <t>ES0105066007</t>
  </si>
  <si>
    <t>CLNX</t>
  </si>
  <si>
    <t>0P00015ZES</t>
  </si>
  <si>
    <t>Shimizu Corp</t>
  </si>
  <si>
    <t>JP3358800005</t>
  </si>
  <si>
    <t>1803</t>
  </si>
  <si>
    <t>0P0000AEXR</t>
  </si>
  <si>
    <t>Shin-Etsu Chemical Co Ltd</t>
  </si>
  <si>
    <t>JP3371200001</t>
  </si>
  <si>
    <t>4063</t>
  </si>
  <si>
    <t>0P0000AEXS</t>
  </si>
  <si>
    <t>Shinhan Financial Group Co Ltd</t>
  </si>
  <si>
    <t>KR7055550008</t>
  </si>
  <si>
    <t>055550</t>
  </si>
  <si>
    <t>0P0000B09Y</t>
  </si>
  <si>
    <t>Shionogi &amp; Co Ltd</t>
  </si>
  <si>
    <t>JP3347200002</t>
  </si>
  <si>
    <t>4507</t>
  </si>
  <si>
    <t>0P0000AEXV</t>
  </si>
  <si>
    <t>Shiseido Co Ltd</t>
  </si>
  <si>
    <t>JP3351600006</t>
  </si>
  <si>
    <t>4911</t>
  </si>
  <si>
    <t>0P0000AEXW</t>
  </si>
  <si>
    <t>Nordea Bank Abp</t>
  </si>
  <si>
    <t>FI4000297767</t>
  </si>
  <si>
    <t>NDA SE</t>
  </si>
  <si>
    <t>0P0000A6IV</t>
  </si>
  <si>
    <t>Shoprite Holdings Ltd</t>
  </si>
  <si>
    <t>ZAE000012084</t>
  </si>
  <si>
    <t>SHP</t>
  </si>
  <si>
    <t>0P0000DLJY</t>
  </si>
  <si>
    <t>Shree Cement Ltd</t>
  </si>
  <si>
    <t>INE070A01015</t>
  </si>
  <si>
    <t>500387</t>
  </si>
  <si>
    <t>0P0000BC2R</t>
  </si>
  <si>
    <t>Shriram Finance Ltd</t>
  </si>
  <si>
    <t>INE721A01047</t>
  </si>
  <si>
    <t>SHRIRAMFIN</t>
  </si>
  <si>
    <t>0P0000AJBH</t>
  </si>
  <si>
    <t>Siam Cement PCL</t>
  </si>
  <si>
    <t>TH0003010Z04</t>
  </si>
  <si>
    <t>SCC</t>
  </si>
  <si>
    <t>0P0000BZPR</t>
  </si>
  <si>
    <t>Sibanye Stillwater Ltd Ordinary Shares</t>
  </si>
  <si>
    <t>ZAE000259701</t>
  </si>
  <si>
    <t>SSW</t>
  </si>
  <si>
    <t>0P0001JB2M</t>
  </si>
  <si>
    <t>Sicc Co Ltd Class A</t>
  </si>
  <si>
    <t>CNE100005RH3</t>
  </si>
  <si>
    <t>688234</t>
  </si>
  <si>
    <t>0P0001O9PB</t>
  </si>
  <si>
    <t>Sichuan Changhong Electric Co Ltd Class A</t>
  </si>
  <si>
    <t>CNE000000GJ4</t>
  </si>
  <si>
    <t>600839</t>
  </si>
  <si>
    <t>0P00007XJB</t>
  </si>
  <si>
    <t>Sichuan Chuantou Energy Co Ltd Class A</t>
  </si>
  <si>
    <t>CNE000000BQ0</t>
  </si>
  <si>
    <t>600674</t>
  </si>
  <si>
    <t>0P00007XEX</t>
  </si>
  <si>
    <t>Sichuan Kelun Pharmaceutical Co Ltd Class A</t>
  </si>
  <si>
    <t>CNE100000PW7</t>
  </si>
  <si>
    <t>002422</t>
  </si>
  <si>
    <t>0P0000PVD8</t>
  </si>
  <si>
    <t>Sichuan Kelun-Biotech Biopharmaceutical Co Ltd Class H Shares</t>
  </si>
  <si>
    <t>CNE1000062J1</t>
  </si>
  <si>
    <t>06990</t>
  </si>
  <si>
    <t>0P0001R9GK</t>
  </si>
  <si>
    <t>Sichuan New Energy Power Co Ltd Class A</t>
  </si>
  <si>
    <t>CNE0000014Z0</t>
  </si>
  <si>
    <t>000155</t>
  </si>
  <si>
    <t>0P00007WS4</t>
  </si>
  <si>
    <t>Siemens AG</t>
  </si>
  <si>
    <t>DE0007236101</t>
  </si>
  <si>
    <t>SIE</t>
  </si>
  <si>
    <t>0P00009QS2</t>
  </si>
  <si>
    <t>Siemens Energy AG Ordinary Shares</t>
  </si>
  <si>
    <t>DE000ENER6Y0</t>
  </si>
  <si>
    <t>ENR</t>
  </si>
  <si>
    <t>0P0001KTBY</t>
  </si>
  <si>
    <t>SKF AB Class B</t>
  </si>
  <si>
    <t>SE0000108227</t>
  </si>
  <si>
    <t>SKF B</t>
  </si>
  <si>
    <t>0P0000A6GV</t>
  </si>
  <si>
    <t>Siemens Ltd</t>
  </si>
  <si>
    <t>INE003A01024</t>
  </si>
  <si>
    <t>500550</t>
  </si>
  <si>
    <t>0P0000CLLM</t>
  </si>
  <si>
    <t>Sigma Healthcare Ltd</t>
  </si>
  <si>
    <t>AU000000SIG5</t>
  </si>
  <si>
    <t>SIG</t>
  </si>
  <si>
    <t>0P00006WWU</t>
  </si>
  <si>
    <t>Sika AG</t>
  </si>
  <si>
    <t>CH0418792922</t>
  </si>
  <si>
    <t>SIKA</t>
  </si>
  <si>
    <t>0P0000A5ES</t>
  </si>
  <si>
    <t>Sime Darby Bhd</t>
  </si>
  <si>
    <t>MYL4197OO009</t>
  </si>
  <si>
    <t>4197</t>
  </si>
  <si>
    <t>0P0000C063</t>
  </si>
  <si>
    <t>Singapore Airlines Ltd</t>
  </si>
  <si>
    <t>SG1V61937297</t>
  </si>
  <si>
    <t>C6L</t>
  </si>
  <si>
    <t>0P0000A68O</t>
  </si>
  <si>
    <t>Singapore Exchange Ltd</t>
  </si>
  <si>
    <t>SG1J26887955</t>
  </si>
  <si>
    <t>S68</t>
  </si>
  <si>
    <t>0P0000NR0N</t>
  </si>
  <si>
    <t>Svenska Handelsbanken AB Class A</t>
  </si>
  <si>
    <t>SE0007100599</t>
  </si>
  <si>
    <t>SHB A</t>
  </si>
  <si>
    <t>0P0000A6H5</t>
  </si>
  <si>
    <t>Singapore Telecommunications Ltd</t>
  </si>
  <si>
    <t>SG1T75931496</t>
  </si>
  <si>
    <t>Z74</t>
  </si>
  <si>
    <t>0P0000A69D</t>
  </si>
  <si>
    <t>Sino Biopharmaceutical Ltd</t>
  </si>
  <si>
    <t>KYG8167W1380</t>
  </si>
  <si>
    <t>01177</t>
  </si>
  <si>
    <t>0P00009S77</t>
  </si>
  <si>
    <t>Sino Land Co Ltd</t>
  </si>
  <si>
    <t>HK0083000502</t>
  </si>
  <si>
    <t>00083</t>
  </si>
  <si>
    <t>0P00009RQW</t>
  </si>
  <si>
    <t>Sinolink Securities Co Ltd Class A</t>
  </si>
  <si>
    <t>CNE000000SV4</t>
  </si>
  <si>
    <t>600109</t>
  </si>
  <si>
    <t>0P00007X1N</t>
  </si>
  <si>
    <t>Sinoma International Engineering Co Ltd Class A</t>
  </si>
  <si>
    <t>CNE000001LS3</t>
  </si>
  <si>
    <t>600970</t>
  </si>
  <si>
    <t>0P00007XL5</t>
  </si>
  <si>
    <t>Sinoma Science &amp; Technology Co Ltd Class A</t>
  </si>
  <si>
    <t>CNE000001P78</t>
  </si>
  <si>
    <t>002080</t>
  </si>
  <si>
    <t>0P000080NF</t>
  </si>
  <si>
    <t>Sinomach Heavy Equipment Group Co Ltd Ordinary Shares - Class A</t>
  </si>
  <si>
    <t>CNE099900373</t>
  </si>
  <si>
    <t>601399</t>
  </si>
  <si>
    <t>0P0001K2OE</t>
  </si>
  <si>
    <t>Sinomine Resource Group Co Ltd Class A</t>
  </si>
  <si>
    <t>CNE100001WV3</t>
  </si>
  <si>
    <t>002738</t>
  </si>
  <si>
    <t>0P000156G4</t>
  </si>
  <si>
    <t>SinoPac Financial Holdings Co Ltd</t>
  </si>
  <si>
    <t>TW0002890001</t>
  </si>
  <si>
    <t>2890</t>
  </si>
  <si>
    <t>0P0000BLV9</t>
  </si>
  <si>
    <t>Sinopec Oilfield Service Corp Class A</t>
  </si>
  <si>
    <t>CNE000000HS3</t>
  </si>
  <si>
    <t>600871</t>
  </si>
  <si>
    <t>0P00007XK6</t>
  </si>
  <si>
    <t>Sinopec Shanghai Petrochemical Co Ltd Class A</t>
  </si>
  <si>
    <t>CNE000000BB2</t>
  </si>
  <si>
    <t>600688</t>
  </si>
  <si>
    <t>0P00007XFB</t>
  </si>
  <si>
    <t>Sinopec Shanghai Petrochemical Co Ltd Class H</t>
  </si>
  <si>
    <t>CNE1000004C8</t>
  </si>
  <si>
    <t>00338</t>
  </si>
  <si>
    <t>0P00009RWB</t>
  </si>
  <si>
    <t>Sinopharm Group Co Ltd</t>
  </si>
  <si>
    <t>CNE100000FN7</t>
  </si>
  <si>
    <t>01099</t>
  </si>
  <si>
    <t>0P0000L2YM</t>
  </si>
  <si>
    <t>Sinotrans Ltd Class A</t>
  </si>
  <si>
    <t>CNE100003GS8</t>
  </si>
  <si>
    <t>601598</t>
  </si>
  <si>
    <t>0P0001FI7D</t>
  </si>
  <si>
    <t>Sinotrans Ltd Class H</t>
  </si>
  <si>
    <t>CNE1000004F1</t>
  </si>
  <si>
    <t>00598</t>
  </si>
  <si>
    <t>0P00009S07</t>
  </si>
  <si>
    <t>Sinotruk (Hong Kong) Ltd</t>
  </si>
  <si>
    <t>HK3808041546</t>
  </si>
  <si>
    <t>03808</t>
  </si>
  <si>
    <t>0P0000BA9T</t>
  </si>
  <si>
    <t>SK Biopharmaceuticals Co Ltd Ordinary Shares</t>
  </si>
  <si>
    <t>KR7326030004</t>
  </si>
  <si>
    <t>326030</t>
  </si>
  <si>
    <t>0P0001K80D</t>
  </si>
  <si>
    <t>SK Hynix Inc</t>
  </si>
  <si>
    <t>KR7000660001</t>
  </si>
  <si>
    <t>000660</t>
  </si>
  <si>
    <t>0P0000AZ1B</t>
  </si>
  <si>
    <t>SK Inc</t>
  </si>
  <si>
    <t>KR7034730002</t>
  </si>
  <si>
    <t>034730</t>
  </si>
  <si>
    <t>0P0000N5QZ</t>
  </si>
  <si>
    <t>SK Innovation Co Ltd</t>
  </si>
  <si>
    <t>KR7096770003</t>
  </si>
  <si>
    <t>096770</t>
  </si>
  <si>
    <t>0P0000AX0H</t>
  </si>
  <si>
    <t>Sk Shu Paint Co Ltd Class A</t>
  </si>
  <si>
    <t>CNE1000027D7</t>
  </si>
  <si>
    <t>603737</t>
  </si>
  <si>
    <t>0P0001851S</t>
  </si>
  <si>
    <t>SK Square</t>
  </si>
  <si>
    <t>KR7402340004</t>
  </si>
  <si>
    <t>402340</t>
  </si>
  <si>
    <t>0P0001NYOB</t>
  </si>
  <si>
    <t>SK Telecom Co Ltd</t>
  </si>
  <si>
    <t>KR7017670001</t>
  </si>
  <si>
    <t>017670</t>
  </si>
  <si>
    <t>0P0000BAGH</t>
  </si>
  <si>
    <t>Skandinaviska Enskilda Banken AB Class A</t>
  </si>
  <si>
    <t>SE0000148884</t>
  </si>
  <si>
    <t>SEB A</t>
  </si>
  <si>
    <t>0P0000A6H1</t>
  </si>
  <si>
    <t>Skandinaviska Enskilda Banken AB Class C</t>
  </si>
  <si>
    <t>SE0000120784</t>
  </si>
  <si>
    <t>SEB C</t>
  </si>
  <si>
    <t>0P0000A6P5</t>
  </si>
  <si>
    <t>Skanska AB Class B</t>
  </si>
  <si>
    <t>SE0000113250</t>
  </si>
  <si>
    <t>SKA B</t>
  </si>
  <si>
    <t>0P0000A6H2</t>
  </si>
  <si>
    <t>Alcon Inc</t>
  </si>
  <si>
    <t>CH0432492467</t>
  </si>
  <si>
    <t>ALC</t>
  </si>
  <si>
    <t>0P0001H814</t>
  </si>
  <si>
    <t>SM Investments Corp</t>
  </si>
  <si>
    <t>PHY806761029</t>
  </si>
  <si>
    <t>SM</t>
  </si>
  <si>
    <t>0P0000EKCT</t>
  </si>
  <si>
    <t>SM Prime Holdings Inc</t>
  </si>
  <si>
    <t>PHY8076N1120</t>
  </si>
  <si>
    <t>SMPH</t>
  </si>
  <si>
    <t>0P0000DHAB</t>
  </si>
  <si>
    <t>SMC Corp</t>
  </si>
  <si>
    <t>JP3162600005</t>
  </si>
  <si>
    <t>6273</t>
  </si>
  <si>
    <t>0P0000ECDD</t>
  </si>
  <si>
    <t>Smith &amp; Nephew PLC</t>
  </si>
  <si>
    <t>GB0009223206</t>
  </si>
  <si>
    <t>SN.</t>
  </si>
  <si>
    <t>0P00007OVZ</t>
  </si>
  <si>
    <t>Smiths Group PLC</t>
  </si>
  <si>
    <t>GB00B1WY2338</t>
  </si>
  <si>
    <t>SMIN</t>
  </si>
  <si>
    <t>0P00007OW0</t>
  </si>
  <si>
    <t>Smoore International Holdings Ltd Ordinary Shares</t>
  </si>
  <si>
    <t>KYG8245V1023</t>
  </si>
  <si>
    <t>06969</t>
  </si>
  <si>
    <t>0P0001K81I</t>
  </si>
  <si>
    <t>Snam SpA</t>
  </si>
  <si>
    <t>IT0003153415</t>
  </si>
  <si>
    <t>SRG</t>
  </si>
  <si>
    <t>0P00009DO0</t>
  </si>
  <si>
    <t>Sociedad Quimica Y Minera De Chile SA Pfd Registered Shs Series -B-</t>
  </si>
  <si>
    <t>CLP8716X1082</t>
  </si>
  <si>
    <t>SQM-B</t>
  </si>
  <si>
    <t>0P0000C7I9</t>
  </si>
  <si>
    <t>Societe Generale SA</t>
  </si>
  <si>
    <t>FR0000130809</t>
  </si>
  <si>
    <t>GLE</t>
  </si>
  <si>
    <t>0P00009WPY</t>
  </si>
  <si>
    <t>Sofina SA</t>
  </si>
  <si>
    <t>BE0003717312</t>
  </si>
  <si>
    <t>SOF</t>
  </si>
  <si>
    <t>0P0000A5MI</t>
  </si>
  <si>
    <t>SoftBank Corp</t>
  </si>
  <si>
    <t>JP3732000009</t>
  </si>
  <si>
    <t>9434</t>
  </si>
  <si>
    <t>0P0001F3XF</t>
  </si>
  <si>
    <t>SoftBank Group Corp</t>
  </si>
  <si>
    <t>JP3436100006</t>
  </si>
  <si>
    <t>9984</t>
  </si>
  <si>
    <t>0P0000AEXZ</t>
  </si>
  <si>
    <t>S-Oil Corp</t>
  </si>
  <si>
    <t>KR7010950004</t>
  </si>
  <si>
    <t>010950</t>
  </si>
  <si>
    <t>0P0000C5TE</t>
  </si>
  <si>
    <t>Solar Industries India Ltd</t>
  </si>
  <si>
    <t>INE343H01029</t>
  </si>
  <si>
    <t>SOLARINDS</t>
  </si>
  <si>
    <t>0P0000CBZW</t>
  </si>
  <si>
    <t>Sompo Holdings Inc</t>
  </si>
  <si>
    <t>JP3165000005</t>
  </si>
  <si>
    <t>8630</t>
  </si>
  <si>
    <t>0P0000NN1E</t>
  </si>
  <si>
    <t>Sona BLW Precision Forgings Ltd</t>
  </si>
  <si>
    <t>INE073K01018</t>
  </si>
  <si>
    <t>543300</t>
  </si>
  <si>
    <t>0P0001MRJ6</t>
  </si>
  <si>
    <t>Compagnie Financiere Richemont SA Class A</t>
  </si>
  <si>
    <t>CH0210483332</t>
  </si>
  <si>
    <t>CFR</t>
  </si>
  <si>
    <t>0P0000JQIF</t>
  </si>
  <si>
    <t>Sonova Holding AG</t>
  </si>
  <si>
    <t>CH0012549785</t>
  </si>
  <si>
    <t>SOON</t>
  </si>
  <si>
    <t>0P0000A5FB</t>
  </si>
  <si>
    <t>DSM-Firmenich AG</t>
  </si>
  <si>
    <t>CH1216478797</t>
  </si>
  <si>
    <t>DSFIR</t>
  </si>
  <si>
    <t>0P0001QU3R</t>
  </si>
  <si>
    <t>Soochow Securities Co Ltd Class A</t>
  </si>
  <si>
    <t>CNE1000019P8</t>
  </si>
  <si>
    <t>601555</t>
  </si>
  <si>
    <t>0P0000US1P</t>
  </si>
  <si>
    <t>South32 Ltd</t>
  </si>
  <si>
    <t>AU000000S320</t>
  </si>
  <si>
    <t>S32</t>
  </si>
  <si>
    <t>0P0001608R</t>
  </si>
  <si>
    <t>Southwest Securities Co Ltd Class A</t>
  </si>
  <si>
    <t>CNE0000016P6</t>
  </si>
  <si>
    <t>600369</t>
  </si>
  <si>
    <t>0P00007X82</t>
  </si>
  <si>
    <t>SPIC Industry-Finance Holdings Co Ltd Class A</t>
  </si>
  <si>
    <t>CNE000001154</t>
  </si>
  <si>
    <t>000958</t>
  </si>
  <si>
    <t>0P00007XRK</t>
  </si>
  <si>
    <t>Spirax Group PLC</t>
  </si>
  <si>
    <t>GB00BWFGQN14</t>
  </si>
  <si>
    <t>SPX</t>
  </si>
  <si>
    <t>0P0000YM0U</t>
  </si>
  <si>
    <t>Spring Airlines Co Ltd Class A</t>
  </si>
  <si>
    <t>CNE100001V45</t>
  </si>
  <si>
    <t>601021</t>
  </si>
  <si>
    <t>0P00015989</t>
  </si>
  <si>
    <t>Square Enix Holdings Co Ltd</t>
  </si>
  <si>
    <t>JP3164630000</t>
  </si>
  <si>
    <t>9684</t>
  </si>
  <si>
    <t>0P0000EQ04</t>
  </si>
  <si>
    <t>SRF Ltd</t>
  </si>
  <si>
    <t>INE647A01010</t>
  </si>
  <si>
    <t>SRF</t>
  </si>
  <si>
    <t>0P0000AN5W</t>
  </si>
  <si>
    <t>SSAB AB Class A</t>
  </si>
  <si>
    <t>SSAB AB Class B</t>
  </si>
  <si>
    <t>Julius Baer Gruppe AG</t>
  </si>
  <si>
    <t>CH0102484968</t>
  </si>
  <si>
    <t>BAER</t>
  </si>
  <si>
    <t>0P0000MVOY</t>
  </si>
  <si>
    <t>Standard Bank Group Ltd</t>
  </si>
  <si>
    <t>ZAE000109815</t>
  </si>
  <si>
    <t>SBK</t>
  </si>
  <si>
    <t>0P0000D84N</t>
  </si>
  <si>
    <t>Standard Chartered PLC</t>
  </si>
  <si>
    <t>GB0004082847</t>
  </si>
  <si>
    <t>STAN</t>
  </si>
  <si>
    <t>0P000090MY</t>
  </si>
  <si>
    <t>Stantec Inc</t>
  </si>
  <si>
    <t>CA85472N1096</t>
  </si>
  <si>
    <t>STN</t>
  </si>
  <si>
    <t>0P0000688G</t>
  </si>
  <si>
    <t>StarPower Semiconductor Ltd Class A</t>
  </si>
  <si>
    <t>CNE100003RN6</t>
  </si>
  <si>
    <t>603290</t>
  </si>
  <si>
    <t>0P0001J7G0</t>
  </si>
  <si>
    <t>State Bank of India</t>
  </si>
  <si>
    <t>INE062A01020</t>
  </si>
  <si>
    <t>SBIN</t>
  </si>
  <si>
    <t>0P0000BI86</t>
  </si>
  <si>
    <t>State Grid Yingda Co Ltd Class A</t>
  </si>
  <si>
    <t>CNE000001G20</t>
  </si>
  <si>
    <t>600517</t>
  </si>
  <si>
    <t>0P00007XB3</t>
  </si>
  <si>
    <t>Steel Authority Of India Ltd</t>
  </si>
  <si>
    <t>INE114A01011</t>
  </si>
  <si>
    <t>500113</t>
  </si>
  <si>
    <t>0P0000BQ49</t>
  </si>
  <si>
    <t>Stellantis NV</t>
  </si>
  <si>
    <t>NL00150001Q9</t>
  </si>
  <si>
    <t>STLAM</t>
  </si>
  <si>
    <t>0P00009DK4</t>
  </si>
  <si>
    <t>STMicroelectronics NV</t>
  </si>
  <si>
    <t>NL0000226223</t>
  </si>
  <si>
    <t>STMPA</t>
  </si>
  <si>
    <t>0P00009WQL</t>
  </si>
  <si>
    <t>Stockland Corp Ltd</t>
  </si>
  <si>
    <t>AU000000SGP0</t>
  </si>
  <si>
    <t>SGP</t>
  </si>
  <si>
    <t>0P00009Y1R</t>
  </si>
  <si>
    <t>Stora Enso Oyj Class R</t>
  </si>
  <si>
    <t>FI0009005961</t>
  </si>
  <si>
    <t>STERV</t>
  </si>
  <si>
    <t>0P0000A5VY</t>
  </si>
  <si>
    <t>Storebrand ASA</t>
  </si>
  <si>
    <t>NO0003053605</t>
  </si>
  <si>
    <t>STB</t>
  </si>
  <si>
    <t>0P0000CMIE</t>
  </si>
  <si>
    <t>Straumann Holding AG</t>
  </si>
  <si>
    <t>CH1175448666</t>
  </si>
  <si>
    <t>STMN</t>
  </si>
  <si>
    <t>0P0000A5G6</t>
  </si>
  <si>
    <t>Subaru Corp</t>
  </si>
  <si>
    <t>JP3814800003</t>
  </si>
  <si>
    <t>7270</t>
  </si>
  <si>
    <t>0P0000AEUF</t>
  </si>
  <si>
    <t>Sumitomo Corp</t>
  </si>
  <si>
    <t>JP3404600003</t>
  </si>
  <si>
    <t>8053</t>
  </si>
  <si>
    <t>0P0000AEY4</t>
  </si>
  <si>
    <t>Sumitomo Electric Industries Ltd</t>
  </si>
  <si>
    <t>JP3407400005</t>
  </si>
  <si>
    <t>5802</t>
  </si>
  <si>
    <t>0P0000AEY5</t>
  </si>
  <si>
    <t>Sumitomo Metal Mining Co Ltd</t>
  </si>
  <si>
    <t>JP3402600005</t>
  </si>
  <si>
    <t>5713</t>
  </si>
  <si>
    <t>0P0000AEY8</t>
  </si>
  <si>
    <t>Nestle SA</t>
  </si>
  <si>
    <t>CH0038863350</t>
  </si>
  <si>
    <t>NESN</t>
  </si>
  <si>
    <t>0P0000A5EE</t>
  </si>
  <si>
    <t>Roche Holding AG</t>
  </si>
  <si>
    <t>CH0012032048</t>
  </si>
  <si>
    <t>ROG</t>
  </si>
  <si>
    <t>0P0000AZ48</t>
  </si>
  <si>
    <t>Sumitomo Realty &amp; Development Co Ltd</t>
  </si>
  <si>
    <t>JP3409000001</t>
  </si>
  <si>
    <t>8830</t>
  </si>
  <si>
    <t>0P0000AEYB</t>
  </si>
  <si>
    <t>Sun Hung Kai Properties Ltd</t>
  </si>
  <si>
    <t>HK0016000132</t>
  </si>
  <si>
    <t>00016</t>
  </si>
  <si>
    <t>0P00009RPC</t>
  </si>
  <si>
    <t>Sun Life Financial Inc</t>
  </si>
  <si>
    <t>CA8667961053</t>
  </si>
  <si>
    <t>SLF</t>
  </si>
  <si>
    <t>0P0000688S</t>
  </si>
  <si>
    <t>Sun Pharmaceuticals Industries Ltd</t>
  </si>
  <si>
    <t>INE044A01036</t>
  </si>
  <si>
    <t>SUNPHARMA</t>
  </si>
  <si>
    <t>0P0000B808</t>
  </si>
  <si>
    <t>Suncor Energy Inc</t>
  </si>
  <si>
    <t>CA8672241079</t>
  </si>
  <si>
    <t>0P0000688T</t>
  </si>
  <si>
    <t>Suncorp Group Ltd</t>
  </si>
  <si>
    <t>AU000000SUN6</t>
  </si>
  <si>
    <t>SUN</t>
  </si>
  <si>
    <t>0P00006WY9</t>
  </si>
  <si>
    <t>Sundaram Finance Ltd</t>
  </si>
  <si>
    <t>INE660A01013</t>
  </si>
  <si>
    <t>SUNDARMFIN</t>
  </si>
  <si>
    <t>0P0000ANUP</t>
  </si>
  <si>
    <t>Sunny Optical Technology (Group) Co Ltd</t>
  </si>
  <si>
    <t>KYG8586D1097</t>
  </si>
  <si>
    <t>02382</t>
  </si>
  <si>
    <t>0P00009S9Z</t>
  </si>
  <si>
    <t>Suntory Beverage &amp; Food Ltd</t>
  </si>
  <si>
    <t>JP3336560002</t>
  </si>
  <si>
    <t>2587</t>
  </si>
  <si>
    <t>0P0000Z2O5</t>
  </si>
  <si>
    <t>Sunway Bhd</t>
  </si>
  <si>
    <t>MYL5211OO007</t>
  </si>
  <si>
    <t>5211</t>
  </si>
  <si>
    <t>0P0000TX8O</t>
  </si>
  <si>
    <t>SUPCON Technology Co Ltd Class A</t>
  </si>
  <si>
    <t>CNE100005D92</t>
  </si>
  <si>
    <t>688777</t>
  </si>
  <si>
    <t>0P0001L6ZL</t>
  </si>
  <si>
    <t>Supreme Industries Ltd</t>
  </si>
  <si>
    <t>INE195A01028</t>
  </si>
  <si>
    <t>509930</t>
  </si>
  <si>
    <t>0P0000AMVA</t>
  </si>
  <si>
    <t>Suzano SA</t>
  </si>
  <si>
    <t>BRSUZBACNOR0</t>
  </si>
  <si>
    <t>SUZB3</t>
  </si>
  <si>
    <t>0P0000D78E</t>
  </si>
  <si>
    <t>Suzhou Dongshan Precision Manufacturing Co Ltd Class A</t>
  </si>
  <si>
    <t>CNE100000N79</t>
  </si>
  <si>
    <t>002384</t>
  </si>
  <si>
    <t>0P0000NOG9</t>
  </si>
  <si>
    <t>Suzlon Energy Ltd</t>
  </si>
  <si>
    <t>INE040H01021</t>
  </si>
  <si>
    <t>532667</t>
  </si>
  <si>
    <t>0P0000B5TM</t>
  </si>
  <si>
    <t>Suzuki Motor Corp</t>
  </si>
  <si>
    <t>JP3397200001</t>
  </si>
  <si>
    <t>7269</t>
  </si>
  <si>
    <t>0P0000AEYC</t>
  </si>
  <si>
    <t>Svenska Cellulosa AB Class B</t>
  </si>
  <si>
    <t>SE0000112724</t>
  </si>
  <si>
    <t>SCA B</t>
  </si>
  <si>
    <t>0P0000A6H4</t>
  </si>
  <si>
    <t>UBS Group AG Registered Shares</t>
  </si>
  <si>
    <t>CH0244767585</t>
  </si>
  <si>
    <t>UBSG</t>
  </si>
  <si>
    <t>0P0000A5G3</t>
  </si>
  <si>
    <t>Svenska Handelsbanken AB Class B</t>
  </si>
  <si>
    <t>SE0007100607</t>
  </si>
  <si>
    <t>SHB B</t>
  </si>
  <si>
    <t>0P0000A6H6</t>
  </si>
  <si>
    <t>Swedbank AB Class A</t>
  </si>
  <si>
    <t>SE0000242455</t>
  </si>
  <si>
    <t>SWED A</t>
  </si>
  <si>
    <t>0P0000A6LF</t>
  </si>
  <si>
    <t>Swedish Orphan Biovitrum AB</t>
  </si>
  <si>
    <t>SE0000872095</t>
  </si>
  <si>
    <t>SOBI</t>
  </si>
  <si>
    <t>0P0000A6Q5</t>
  </si>
  <si>
    <t>Swiggy Ltd</t>
  </si>
  <si>
    <t>INE00H001014</t>
  </si>
  <si>
    <t>SWIGGY</t>
  </si>
  <si>
    <t>0P0001U23I</t>
  </si>
  <si>
    <t>Swire Pacific Ltd Class A</t>
  </si>
  <si>
    <t>HK0019000162</t>
  </si>
  <si>
    <t>00019</t>
  </si>
  <si>
    <t>0P00009RPF</t>
  </si>
  <si>
    <t>Swire Pacific Ltd Class B</t>
  </si>
  <si>
    <t>HK0087000532</t>
  </si>
  <si>
    <t>00087</t>
  </si>
  <si>
    <t>0P00009RR0</t>
  </si>
  <si>
    <t>Swire Properties Ltd</t>
  </si>
  <si>
    <t>HK0000063609</t>
  </si>
  <si>
    <t>01972</t>
  </si>
  <si>
    <t>0P0000V194</t>
  </si>
  <si>
    <t>Swiss Life Holding AG</t>
  </si>
  <si>
    <t>CH0014852781</t>
  </si>
  <si>
    <t>SLHN</t>
  </si>
  <si>
    <t>0P0000A5FV</t>
  </si>
  <si>
    <t>Swiss Re AG</t>
  </si>
  <si>
    <t>CH0126881561</t>
  </si>
  <si>
    <t>SREN</t>
  </si>
  <si>
    <t>0P0000TDIK</t>
  </si>
  <si>
    <t>Swisscom AG</t>
  </si>
  <si>
    <t>CH0008742519</t>
  </si>
  <si>
    <t>SCMN</t>
  </si>
  <si>
    <t>0P0000A5G5</t>
  </si>
  <si>
    <t>Syensqo SA</t>
  </si>
  <si>
    <t>BE0974464977</t>
  </si>
  <si>
    <t>SYENS</t>
  </si>
  <si>
    <t>0P0001S03C</t>
  </si>
  <si>
    <t>Taiwan Semiconductor Manufacturing Co Ltd</t>
  </si>
  <si>
    <t>TW0002330008</t>
  </si>
  <si>
    <t>2330</t>
  </si>
  <si>
    <t>0P0000ASAJ</t>
  </si>
  <si>
    <t>Sysmex Corp</t>
  </si>
  <si>
    <t>JP3351100007</t>
  </si>
  <si>
    <t>6869</t>
  </si>
  <si>
    <t>0P0000EEFH</t>
  </si>
  <si>
    <t>T&amp;D Holdings Inc</t>
  </si>
  <si>
    <t>JP3539220008</t>
  </si>
  <si>
    <t>8795</t>
  </si>
  <si>
    <t>0P0000AEYD</t>
  </si>
  <si>
    <t>Taisei Corp</t>
  </si>
  <si>
    <t>JP3443600006</t>
  </si>
  <si>
    <t>1801</t>
  </si>
  <si>
    <t>0P0000AEYH</t>
  </si>
  <si>
    <t>Taiwan Business Bank</t>
  </si>
  <si>
    <t>TW0002834009</t>
  </si>
  <si>
    <t>2834</t>
  </si>
  <si>
    <t>0P0000CI13</t>
  </si>
  <si>
    <t>Taiwan Cooperative Financial Holding Co Ltd</t>
  </si>
  <si>
    <t>TW0005880009</t>
  </si>
  <si>
    <t>5880</t>
  </si>
  <si>
    <t>0P0000BZES</t>
  </si>
  <si>
    <t>Taiwan High Speed Rail Corp</t>
  </si>
  <si>
    <t>TW0002633005</t>
  </si>
  <si>
    <t>2633</t>
  </si>
  <si>
    <t>0P0000B8XE</t>
  </si>
  <si>
    <t>Taiwan Mobile Co Ltd</t>
  </si>
  <si>
    <t>TW0003045001</t>
  </si>
  <si>
    <t>3045</t>
  </si>
  <si>
    <t>0P0000CH1D</t>
  </si>
  <si>
    <t>Ashtead Group PLC</t>
  </si>
  <si>
    <t>GB0000536739</t>
  </si>
  <si>
    <t>AHT</t>
  </si>
  <si>
    <t>0P00007NYI</t>
  </si>
  <si>
    <t>Takeda Pharmaceutical Co Ltd</t>
  </si>
  <si>
    <t>JP3463000004</t>
  </si>
  <si>
    <t>4502</t>
  </si>
  <si>
    <t>0P0000AEYL</t>
  </si>
  <si>
    <t>TAL Education Group ADR</t>
  </si>
  <si>
    <t>US8740801043</t>
  </si>
  <si>
    <t>TAL</t>
  </si>
  <si>
    <t>0P0000Q52L</t>
  </si>
  <si>
    <t>Talanx AG</t>
  </si>
  <si>
    <t>DE000TLX1005</t>
  </si>
  <si>
    <t>TLX</t>
  </si>
  <si>
    <t>0P0000X4GY</t>
  </si>
  <si>
    <t>Talkweb Information System Co Ltd Class A</t>
  </si>
  <si>
    <t>CNE100000CF0</t>
  </si>
  <si>
    <t>002261</t>
  </si>
  <si>
    <t>0P0000GBHG</t>
  </si>
  <si>
    <t>Tasly Pharmaceutical Group Co Ltd Class A</t>
  </si>
  <si>
    <t>CNE000001C81</t>
  </si>
  <si>
    <t>600535</t>
  </si>
  <si>
    <t>0P00007XBJ</t>
  </si>
  <si>
    <t>Tata Communications Ltd</t>
  </si>
  <si>
    <t>INE151A01013</t>
  </si>
  <si>
    <t>500483</t>
  </si>
  <si>
    <t>0P0000CING</t>
  </si>
  <si>
    <t>Tata Consultancy Services Ltd</t>
  </si>
  <si>
    <t>INE467B01029</t>
  </si>
  <si>
    <t>TCS</t>
  </si>
  <si>
    <t>0P0000BEC4</t>
  </si>
  <si>
    <t>Tata Consumer Products Ltd</t>
  </si>
  <si>
    <t>INE192A01025</t>
  </si>
  <si>
    <t>500800</t>
  </si>
  <si>
    <t>0P0000AOYT</t>
  </si>
  <si>
    <t>Tata Elxsi Ltd</t>
  </si>
  <si>
    <t>INE670A01012</t>
  </si>
  <si>
    <t>500408</t>
  </si>
  <si>
    <t>0P0000B276</t>
  </si>
  <si>
    <t>Tata Power Co Ltd</t>
  </si>
  <si>
    <t>INE245A01021</t>
  </si>
  <si>
    <t>500400</t>
  </si>
  <si>
    <t>0P0000C130</t>
  </si>
  <si>
    <t>Tata Steel Ltd</t>
  </si>
  <si>
    <t>INE081A01020</t>
  </si>
  <si>
    <t>TATASTEEL</t>
  </si>
  <si>
    <t>0P0000ARUR</t>
  </si>
  <si>
    <t>TBEA Co Ltd Class A</t>
  </si>
  <si>
    <t>CNE000000RB8</t>
  </si>
  <si>
    <t>600089</t>
  </si>
  <si>
    <t>0P00007X15</t>
  </si>
  <si>
    <t>TC Energy Corp</t>
  </si>
  <si>
    <t>CA87807B1076</t>
  </si>
  <si>
    <t>TRP</t>
  </si>
  <si>
    <t>0P0000689D</t>
  </si>
  <si>
    <t>TCL Technology Group Corp Class A</t>
  </si>
  <si>
    <t>CNE000001GL8</t>
  </si>
  <si>
    <t>000100</t>
  </si>
  <si>
    <t>0P00007WS0</t>
  </si>
  <si>
    <t>TCL Zhonghuan Renewable Energy Technology Co Ltd Class A</t>
  </si>
  <si>
    <t>CNE1000000B8</t>
  </si>
  <si>
    <t>002129</t>
  </si>
  <si>
    <t>0P00009G09</t>
  </si>
  <si>
    <t>BAE Systems PLC</t>
  </si>
  <si>
    <t>GB0002634946</t>
  </si>
  <si>
    <t>BA.</t>
  </si>
  <si>
    <t>0P000094GI</t>
  </si>
  <si>
    <t>Tech Mahindra Ltd</t>
  </si>
  <si>
    <t>INE669C01036</t>
  </si>
  <si>
    <t>532755</t>
  </si>
  <si>
    <t>0P0000AJ4P</t>
  </si>
  <si>
    <t>Techtronic Industries Co Ltd</t>
  </si>
  <si>
    <t>HK0669013440</t>
  </si>
  <si>
    <t>00669</t>
  </si>
  <si>
    <t>0P00009S1D</t>
  </si>
  <si>
    <t>Teck Resources Ltd Class B (Sub Voting)</t>
  </si>
  <si>
    <t>CA8787422044</t>
  </si>
  <si>
    <t>TECK.B</t>
  </si>
  <si>
    <t>0P00005ROL</t>
  </si>
  <si>
    <t>Teco Electric &amp; Machinery Co Ltd</t>
  </si>
  <si>
    <t>TW0001504009</t>
  </si>
  <si>
    <t>1504</t>
  </si>
  <si>
    <t>0P0000C6SE</t>
  </si>
  <si>
    <t>Tele2 AB Class B</t>
  </si>
  <si>
    <t>SE0005190238</t>
  </si>
  <si>
    <t>TEL2 B</t>
  </si>
  <si>
    <t>0P0000A6IC</t>
  </si>
  <si>
    <t>Telecom Italia SpA</t>
  </si>
  <si>
    <t>IT0003497168</t>
  </si>
  <si>
    <t>TIT</t>
  </si>
  <si>
    <t>0P00009DOA</t>
  </si>
  <si>
    <t>Telecom Italia SpA Az.di Risp. non conv.</t>
  </si>
  <si>
    <t>IT0003497176</t>
  </si>
  <si>
    <t>TITR</t>
  </si>
  <si>
    <t>0P00009DOB</t>
  </si>
  <si>
    <t>Telefonaktiebolaget L M Ericsson Class A</t>
  </si>
  <si>
    <t>SE0000108649</t>
  </si>
  <si>
    <t>ERIC A</t>
  </si>
  <si>
    <t>0P0000A6GG</t>
  </si>
  <si>
    <t>Telefonaktiebolaget L M Ericsson Class B</t>
  </si>
  <si>
    <t>SE0000108656</t>
  </si>
  <si>
    <t>ERIC B</t>
  </si>
  <si>
    <t>0P0000A6GF</t>
  </si>
  <si>
    <t>Telefonica Brasil SA</t>
  </si>
  <si>
    <t>BRVIVTACNOR0</t>
  </si>
  <si>
    <t>VIVT3</t>
  </si>
  <si>
    <t>0P0000CE63</t>
  </si>
  <si>
    <t>Telefonica SA</t>
  </si>
  <si>
    <t>ES0178430E18</t>
  </si>
  <si>
    <t>TEF</t>
  </si>
  <si>
    <t>0P0000A5SI</t>
  </si>
  <si>
    <t>Telekom Austria AG</t>
  </si>
  <si>
    <t>AT0000720008</t>
  </si>
  <si>
    <t>TKA</t>
  </si>
  <si>
    <t>0P0000DLD3</t>
  </si>
  <si>
    <t>Telekom Malaysia Bhd</t>
  </si>
  <si>
    <t>MYL4863OO006</t>
  </si>
  <si>
    <t>4863</t>
  </si>
  <si>
    <t>0P0000BX5R</t>
  </si>
  <si>
    <t>Telenor ASA</t>
  </si>
  <si>
    <t>NO0010063308</t>
  </si>
  <si>
    <t>0P0000B623</t>
  </si>
  <si>
    <t>Telia Company AB</t>
  </si>
  <si>
    <t>SE0000667925</t>
  </si>
  <si>
    <t>TELIA</t>
  </si>
  <si>
    <t>0P0000A6L4</t>
  </si>
  <si>
    <t>Telstra Group Ltd</t>
  </si>
  <si>
    <t>AU000000TLS2</t>
  </si>
  <si>
    <t>TLS</t>
  </si>
  <si>
    <t>0P00006WZD</t>
  </si>
  <si>
    <t>TELUS Corp</t>
  </si>
  <si>
    <t>CA87971M1032</t>
  </si>
  <si>
    <t>T</t>
  </si>
  <si>
    <t>0P00006893</t>
  </si>
  <si>
    <t>Tenaga Nasional Bhd</t>
  </si>
  <si>
    <t>MYL5347OO009</t>
  </si>
  <si>
    <t>5347</t>
  </si>
  <si>
    <t>0P0000AJ2W</t>
  </si>
  <si>
    <t>Tenaris SA</t>
  </si>
  <si>
    <t>LU2598331598</t>
  </si>
  <si>
    <t>TEN</t>
  </si>
  <si>
    <t>0P0000G5IW</t>
  </si>
  <si>
    <t>Tencent Holdings Ltd</t>
  </si>
  <si>
    <t>KYG875721634</t>
  </si>
  <si>
    <t>00700</t>
  </si>
  <si>
    <t>0P00009S22</t>
  </si>
  <si>
    <t>Tencent Music Entertainment Group Class A</t>
  </si>
  <si>
    <t>KYG875771134</t>
  </si>
  <si>
    <t>01698</t>
  </si>
  <si>
    <t>0P0001PQUK</t>
  </si>
  <si>
    <t>Terna SpA</t>
  </si>
  <si>
    <t>IT0003242622</t>
  </si>
  <si>
    <t>TRN</t>
  </si>
  <si>
    <t>0P00009DOD</t>
  </si>
  <si>
    <t>Terumo Corp</t>
  </si>
  <si>
    <t>JP3546800008</t>
  </si>
  <si>
    <t>4543</t>
  </si>
  <si>
    <t>0P0000AEYN</t>
  </si>
  <si>
    <t>Tesco PLC</t>
  </si>
  <si>
    <t>GB00BLGZ9862</t>
  </si>
  <si>
    <t>TSCO</t>
  </si>
  <si>
    <t>0P00007OYV</t>
  </si>
  <si>
    <t>Teva Pharmaceutical Industries Ltd</t>
  </si>
  <si>
    <t>IL0006290147</t>
  </si>
  <si>
    <t>TEVA</t>
  </si>
  <si>
    <t>0P0000BOLY</t>
  </si>
  <si>
    <t>TFI International Inc</t>
  </si>
  <si>
    <t>CA87241L1094</t>
  </si>
  <si>
    <t>TFII</t>
  </si>
  <si>
    <t>0P000080IX</t>
  </si>
  <si>
    <t>Thai Life Insurance PCL</t>
  </si>
  <si>
    <t>THA848010007</t>
  </si>
  <si>
    <t>TLI</t>
  </si>
  <si>
    <t>0P0001PGL1</t>
  </si>
  <si>
    <t>British American Tobacco PLC</t>
  </si>
  <si>
    <t>GB0002875804</t>
  </si>
  <si>
    <t>BATS</t>
  </si>
  <si>
    <t>0P00007O1O</t>
  </si>
  <si>
    <t>The Chiba Bank Ltd</t>
  </si>
  <si>
    <t>JP3511800009</t>
  </si>
  <si>
    <t>8331</t>
  </si>
  <si>
    <t>0P0000AEYP</t>
  </si>
  <si>
    <t>The Commercial Bank (Q.S.C.)</t>
  </si>
  <si>
    <t>QA0007227752</t>
  </si>
  <si>
    <t>CBQK</t>
  </si>
  <si>
    <t>0P0000Q2HE</t>
  </si>
  <si>
    <t>The Company For Cooperative Insurance</t>
  </si>
  <si>
    <t>SA000A0DPSH3</t>
  </si>
  <si>
    <t>8010</t>
  </si>
  <si>
    <t>0P0000Q2LK</t>
  </si>
  <si>
    <t>The Lottery Corp Ltd</t>
  </si>
  <si>
    <t>AU0000219529</t>
  </si>
  <si>
    <t>TLC</t>
  </si>
  <si>
    <t>0P0001P3VH</t>
  </si>
  <si>
    <t>The Pacific Securities Co Ltd Class A</t>
  </si>
  <si>
    <t>CNE1000008V9</t>
  </si>
  <si>
    <t>601099</t>
  </si>
  <si>
    <t>0P0000A4DC</t>
  </si>
  <si>
    <t>The People's Insurance Co (Group) of China Ltd Class H</t>
  </si>
  <si>
    <t>CNE100001MK7</t>
  </si>
  <si>
    <t>01339</t>
  </si>
  <si>
    <t>0P0000XODT</t>
  </si>
  <si>
    <t>The Shanghai Commercial and Savings Bank</t>
  </si>
  <si>
    <t>TW0005876007</t>
  </si>
  <si>
    <t>5876</t>
  </si>
  <si>
    <t>0P00014B6L</t>
  </si>
  <si>
    <t>Bunzl PLC</t>
  </si>
  <si>
    <t>GB00B0744B38</t>
  </si>
  <si>
    <t>BNZL</t>
  </si>
  <si>
    <t>0P00007O1Y</t>
  </si>
  <si>
    <t>The Wharf (Holdings) Ltd</t>
  </si>
  <si>
    <t>HK0004000045</t>
  </si>
  <si>
    <t>00004</t>
  </si>
  <si>
    <t>0P00009RP2</t>
  </si>
  <si>
    <t>Thermax Ltd</t>
  </si>
  <si>
    <t>INE152A01029</t>
  </si>
  <si>
    <t>THERMAX</t>
  </si>
  <si>
    <t>0P0000ASC1</t>
  </si>
  <si>
    <t>Thomson Reuters Corp</t>
  </si>
  <si>
    <t>CA8849038085</t>
  </si>
  <si>
    <t>TRI</t>
  </si>
  <si>
    <t>0P00006896</t>
  </si>
  <si>
    <t>Tianfeng Securities Co Ltd Class A</t>
  </si>
  <si>
    <t>CNE100003F43</t>
  </si>
  <si>
    <t>601162</t>
  </si>
  <si>
    <t>0P0001EV61</t>
  </si>
  <si>
    <t>Tianjin Pharmaceutical Da Ren Tang Group Corp Ltd Class A</t>
  </si>
  <si>
    <t>CNE000001808</t>
  </si>
  <si>
    <t>600329</t>
  </si>
  <si>
    <t>0P00007X75</t>
  </si>
  <si>
    <t>Tianjin Pharmaceutical Da Ren Tang Group Corp Ltd Class S</t>
  </si>
  <si>
    <t>CNE100000924</t>
  </si>
  <si>
    <t>T14</t>
  </si>
  <si>
    <t>0P0000A56F</t>
  </si>
  <si>
    <t>Tianma Micro-electronics Co Ltd Class A</t>
  </si>
  <si>
    <t>CNE000000HT1</t>
  </si>
  <si>
    <t>000050</t>
  </si>
  <si>
    <t>0P00007WRH</t>
  </si>
  <si>
    <t>Tianneng Battery Group Co Ltd Class A</t>
  </si>
  <si>
    <t>CNE100004C29</t>
  </si>
  <si>
    <t>688819</t>
  </si>
  <si>
    <t>0P0001LIZ5</t>
  </si>
  <si>
    <t>Tianqi Lithium Corp Class A</t>
  </si>
  <si>
    <t>CNE100000T32</t>
  </si>
  <si>
    <t>002466</t>
  </si>
  <si>
    <t>0P0000PU6C</t>
  </si>
  <si>
    <t>Tianshan Aluminum Group Co Ltd Class A</t>
  </si>
  <si>
    <t>CNE100000YJ6</t>
  </si>
  <si>
    <t>002532</t>
  </si>
  <si>
    <t>0P0000S1PH</t>
  </si>
  <si>
    <t>Tianshan Material Co Ltd Class A</t>
  </si>
  <si>
    <t>CNE000000XV4</t>
  </si>
  <si>
    <t>000877</t>
  </si>
  <si>
    <t>0P00007XPW</t>
  </si>
  <si>
    <t>Tianshui Huatian Technology Co Ltd Class A</t>
  </si>
  <si>
    <t>CNE100000825</t>
  </si>
  <si>
    <t>002185</t>
  </si>
  <si>
    <t>0P00009XVH</t>
  </si>
  <si>
    <t>TIM SA Ordinary Shares</t>
  </si>
  <si>
    <t>BRTIMSACNOR5</t>
  </si>
  <si>
    <t>TIMS3</t>
  </si>
  <si>
    <t>0P0000B8WD</t>
  </si>
  <si>
    <t>Tingyi (Cayman Islands) Holding Corp</t>
  </si>
  <si>
    <t>KYG8878S1030</t>
  </si>
  <si>
    <t>00322</t>
  </si>
  <si>
    <t>0P00009RW0</t>
  </si>
  <si>
    <t>TIS Inc</t>
  </si>
  <si>
    <t>JP3104890003</t>
  </si>
  <si>
    <t>3626</t>
  </si>
  <si>
    <t>0P0000D6JK</t>
  </si>
  <si>
    <t>Titan Co Ltd</t>
  </si>
  <si>
    <t>INE280A01028</t>
  </si>
  <si>
    <t>TITAN</t>
  </si>
  <si>
    <t>0P0000BAYP</t>
  </si>
  <si>
    <t>TMBThanachart Bank PCL</t>
  </si>
  <si>
    <t>TH0068010Z07</t>
  </si>
  <si>
    <t>TTB</t>
  </si>
  <si>
    <t>0P0000BWUQ</t>
  </si>
  <si>
    <t>TMX Group Ltd</t>
  </si>
  <si>
    <t>CA87262K1057</t>
  </si>
  <si>
    <t>X</t>
  </si>
  <si>
    <t>0P0000X1KA</t>
  </si>
  <si>
    <t>Tofas Turk Otomobil Fabrikasi AS</t>
  </si>
  <si>
    <t>TRATOASO91H3</t>
  </si>
  <si>
    <t>TOASO</t>
  </si>
  <si>
    <t>0P0000BEHA</t>
  </si>
  <si>
    <t>Toho Co Ltd</t>
  </si>
  <si>
    <t>JP3598600009</t>
  </si>
  <si>
    <t>9602</t>
  </si>
  <si>
    <t>0P0000AEYZ</t>
  </si>
  <si>
    <t>Tokio Marine Holdings Inc</t>
  </si>
  <si>
    <t>JP3910660004</t>
  </si>
  <si>
    <t>8766</t>
  </si>
  <si>
    <t>0P0000AEVS</t>
  </si>
  <si>
    <t>Tokyo Electric Power Co Holdings</t>
  </si>
  <si>
    <t>JP3585800000</t>
  </si>
  <si>
    <t>9501</t>
  </si>
  <si>
    <t>0P0000AEYV</t>
  </si>
  <si>
    <t>Croda International PLC</t>
  </si>
  <si>
    <t>GB00BJFFLV09</t>
  </si>
  <si>
    <t>CRDA</t>
  </si>
  <si>
    <t>Tokyo Gas Co Ltd</t>
  </si>
  <si>
    <t>JP3573000001</t>
  </si>
  <si>
    <t>9531</t>
  </si>
  <si>
    <t>0P0000AEZ4</t>
  </si>
  <si>
    <t>Tokyu Corp</t>
  </si>
  <si>
    <t>JP3574200006</t>
  </si>
  <si>
    <t>9005</t>
  </si>
  <si>
    <t>0P0000AEZ5</t>
  </si>
  <si>
    <t>Tongcheng Travel Holdings Ltd</t>
  </si>
  <si>
    <t>KYG8918W1069</t>
  </si>
  <si>
    <t>00780</t>
  </si>
  <si>
    <t>0P0001F33M</t>
  </si>
  <si>
    <t>TongFu Microelectronics Co Ltd Class A</t>
  </si>
  <si>
    <t>CNE1000006C3</t>
  </si>
  <si>
    <t>002156</t>
  </si>
  <si>
    <t>0P00009G5P</t>
  </si>
  <si>
    <t>Tongkun Group Co Ltd Class A</t>
  </si>
  <si>
    <t>CNE1000012X7</t>
  </si>
  <si>
    <t>601233</t>
  </si>
  <si>
    <t>0P0000TDXK</t>
  </si>
  <si>
    <t>Tongling Nonferrous Metals Group Co Ltd Class A</t>
  </si>
  <si>
    <t>CNE000000529</t>
  </si>
  <si>
    <t>000630</t>
  </si>
  <si>
    <t>0P00007WW4</t>
  </si>
  <si>
    <t>Tongwei Co Ltd Class A</t>
  </si>
  <si>
    <t>CNE000001GS3</t>
  </si>
  <si>
    <t>600438</t>
  </si>
  <si>
    <t>0P00007X9H</t>
  </si>
  <si>
    <t>Toppan Holdings Inc</t>
  </si>
  <si>
    <t>JP3629000005</t>
  </si>
  <si>
    <t>7911</t>
  </si>
  <si>
    <t>0P0000AEZ7</t>
  </si>
  <si>
    <t>Toray Industries Inc</t>
  </si>
  <si>
    <t>JP3621000003</t>
  </si>
  <si>
    <t>3402</t>
  </si>
  <si>
    <t>0P0000AEZ8</t>
  </si>
  <si>
    <t>Torrent Pharmaceuticals Ltd</t>
  </si>
  <si>
    <t>INE685A01028</t>
  </si>
  <si>
    <t>TORNTPHARM</t>
  </si>
  <si>
    <t>0P0000CB65</t>
  </si>
  <si>
    <t>Torrent Power Ltd</t>
  </si>
  <si>
    <t>INE813H01021</t>
  </si>
  <si>
    <t>532779</t>
  </si>
  <si>
    <t>0P0000BJ71</t>
  </si>
  <si>
    <t>Diageo PLC</t>
  </si>
  <si>
    <t>GB0002374006</t>
  </si>
  <si>
    <t>DGE</t>
  </si>
  <si>
    <t>0P00007O7R</t>
  </si>
  <si>
    <t>Tourmaline Oil Corp</t>
  </si>
  <si>
    <t>CA89156V1067</t>
  </si>
  <si>
    <t>TOU</t>
  </si>
  <si>
    <t>0P0000RV25</t>
  </si>
  <si>
    <t>Toyo Suisan Kaisha Ltd</t>
  </si>
  <si>
    <t>JP3613000003</t>
  </si>
  <si>
    <t>2875</t>
  </si>
  <si>
    <t>0P0000ECAM</t>
  </si>
  <si>
    <t>Toyota Industries Corp</t>
  </si>
  <si>
    <t>JP3634600005</t>
  </si>
  <si>
    <t>6201</t>
  </si>
  <si>
    <t>0P0000ECAP</t>
  </si>
  <si>
    <t>GSK PLC</t>
  </si>
  <si>
    <t>GB00BN7SWP63</t>
  </si>
  <si>
    <t>GSK</t>
  </si>
  <si>
    <t>0P00007OD0</t>
  </si>
  <si>
    <t>Toyota Tsusho Corp</t>
  </si>
  <si>
    <t>JP3635000007</t>
  </si>
  <si>
    <t>8015</t>
  </si>
  <si>
    <t>0P0000AEZE</t>
  </si>
  <si>
    <t>TPG Telecom Ltd Ordinary Shares</t>
  </si>
  <si>
    <t>AU0000090128</t>
  </si>
  <si>
    <t>TPG</t>
  </si>
  <si>
    <t>0P00006WVZ</t>
  </si>
  <si>
    <t>Transurban Group</t>
  </si>
  <si>
    <t>AU000000TCL6</t>
  </si>
  <si>
    <t>TCL</t>
  </si>
  <si>
    <t>0P00006X04</t>
  </si>
  <si>
    <t>Trelleborg AB Class B</t>
  </si>
  <si>
    <t>SE0000114837</t>
  </si>
  <si>
    <t>TREL B</t>
  </si>
  <si>
    <t>0P0000A6H7</t>
  </si>
  <si>
    <t>Trend Micro Inc</t>
  </si>
  <si>
    <t>JP3637300009</t>
  </si>
  <si>
    <t>4704</t>
  </si>
  <si>
    <t>0P0000AEZF</t>
  </si>
  <si>
    <t>Trent Ltd</t>
  </si>
  <si>
    <t>INE849A01020</t>
  </si>
  <si>
    <t>500251</t>
  </si>
  <si>
    <t>0P0000B5XJ</t>
  </si>
  <si>
    <t>Trina Solar Co Ltd Class A</t>
  </si>
  <si>
    <t>CNE100003ZR0</t>
  </si>
  <si>
    <t>688599</t>
  </si>
  <si>
    <t>0P0001K2W3</t>
  </si>
  <si>
    <t>Trip.com Group Ltd</t>
  </si>
  <si>
    <t>KYG9066F1019</t>
  </si>
  <si>
    <t>09961</t>
  </si>
  <si>
    <t>0P0001M3OU</t>
  </si>
  <si>
    <t>Tripod Technology Corp</t>
  </si>
  <si>
    <t>TW0003044004</t>
  </si>
  <si>
    <t>3044</t>
  </si>
  <si>
    <t>0P0000AVJF</t>
  </si>
  <si>
    <t>Tryg AS</t>
  </si>
  <si>
    <t>DK0060636678</t>
  </si>
  <si>
    <t>TRYG</t>
  </si>
  <si>
    <t>0P0000A5RI</t>
  </si>
  <si>
    <t>TS Financial Holding Co Ltd</t>
  </si>
  <si>
    <t>TW0002887007</t>
  </si>
  <si>
    <t>2887</t>
  </si>
  <si>
    <t>0P0000AG8I</t>
  </si>
  <si>
    <t>Tsinghua Tongfang Co Ltd Class A</t>
  </si>
  <si>
    <t>CNE000000RK9</t>
  </si>
  <si>
    <t>600100</t>
  </si>
  <si>
    <t>0P00007X1E</t>
  </si>
  <si>
    <t>Tsingtao Brewery Co Ltd Class A</t>
  </si>
  <si>
    <t>CNE0000009Y3</t>
  </si>
  <si>
    <t>600600</t>
  </si>
  <si>
    <t>0P00007XD4</t>
  </si>
  <si>
    <t>Tsingtao Brewery Co Ltd Class H</t>
  </si>
  <si>
    <t>CNE1000004K1</t>
  </si>
  <si>
    <t>00168</t>
  </si>
  <si>
    <t>0P00009RSO</t>
  </si>
  <si>
    <t>Tube Investments of India Ltd Ordinary Shares</t>
  </si>
  <si>
    <t>INE974X01010</t>
  </si>
  <si>
    <t>540762</t>
  </si>
  <si>
    <t>0P0001C0S4</t>
  </si>
  <si>
    <t>Tupras-Turkiye Petrol Rafineleri AS</t>
  </si>
  <si>
    <t>TRATUPRS91E8</t>
  </si>
  <si>
    <t>TUPRS</t>
  </si>
  <si>
    <t>0P0000AHZZ</t>
  </si>
  <si>
    <t>Turk Hava Yollari AO</t>
  </si>
  <si>
    <t>TRATHYAO91M5</t>
  </si>
  <si>
    <t>THYAO</t>
  </si>
  <si>
    <t>0P0000CDG7</t>
  </si>
  <si>
    <t>Turk Telekomunikasyon AS</t>
  </si>
  <si>
    <t>TRETTLK00013</t>
  </si>
  <si>
    <t>TTKOM</t>
  </si>
  <si>
    <t>0P0000HJJQ</t>
  </si>
  <si>
    <t>Turkcell Iletisim Hizmetleri AS</t>
  </si>
  <si>
    <t>TRATCELL91M1</t>
  </si>
  <si>
    <t>TCELL</t>
  </si>
  <si>
    <t>0P0000AVRT</t>
  </si>
  <si>
    <t>Turkiye Garanti Bankasi AS</t>
  </si>
  <si>
    <t>TRAGARAN91N1</t>
  </si>
  <si>
    <t>GARAN</t>
  </si>
  <si>
    <t>0P0000CDST</t>
  </si>
  <si>
    <t>Turkiye Is Bankasi AS Class C</t>
  </si>
  <si>
    <t>TRAISCTR91N2</t>
  </si>
  <si>
    <t>ISCTR</t>
  </si>
  <si>
    <t>0P0000C2YK</t>
  </si>
  <si>
    <t>Turkiye Vakiflar Bankasi TAO</t>
  </si>
  <si>
    <t>TREVKFB00019</t>
  </si>
  <si>
    <t>VAKBN</t>
  </si>
  <si>
    <t>0P0000BKLL</t>
  </si>
  <si>
    <t>TVS Motor Co Ltd</t>
  </si>
  <si>
    <t>INE494B01023</t>
  </si>
  <si>
    <t>532343</t>
  </si>
  <si>
    <t>0P0000CLZ3</t>
  </si>
  <si>
    <t>HSBC Holdings PLC</t>
  </si>
  <si>
    <t>GB0005405286</t>
  </si>
  <si>
    <t>HSBA</t>
  </si>
  <si>
    <t>0P00007OFH</t>
  </si>
  <si>
    <t>Ubtech Robotics Corp Ltd Ordinary Shares - Class H</t>
  </si>
  <si>
    <t>CNE100006CQ4</t>
  </si>
  <si>
    <t>09880</t>
  </si>
  <si>
    <t>0P0001S3NS</t>
  </si>
  <si>
    <t>UCB SA</t>
  </si>
  <si>
    <t>BE0003739530</t>
  </si>
  <si>
    <t>UCB</t>
  </si>
  <si>
    <t>0P0000A5OD</t>
  </si>
  <si>
    <t>UltraTech Cement Ltd</t>
  </si>
  <si>
    <t>INE481G01011</t>
  </si>
  <si>
    <t>532538</t>
  </si>
  <si>
    <t>0P0000BXYP</t>
  </si>
  <si>
    <t>Umm AlQura For Development And Construction Co</t>
  </si>
  <si>
    <t>SA169G7I3IH8</t>
  </si>
  <si>
    <t>4325</t>
  </si>
  <si>
    <t>0P0001UXTE</t>
  </si>
  <si>
    <t>London Stock Exchange Group PLC</t>
  </si>
  <si>
    <t>GB00B0SWJX34</t>
  </si>
  <si>
    <t>LSEG</t>
  </si>
  <si>
    <t>0P000090TO</t>
  </si>
  <si>
    <t>UniCredit SpA</t>
  </si>
  <si>
    <t>IT0005239360</t>
  </si>
  <si>
    <t>UCG</t>
  </si>
  <si>
    <t>0P00009DOL</t>
  </si>
  <si>
    <t>Unigroup Guoxin Microelectronics Co Ltd Class A</t>
  </si>
  <si>
    <t>CNE000001M14</t>
  </si>
  <si>
    <t>002049</t>
  </si>
  <si>
    <t>0P00007XTW</t>
  </si>
  <si>
    <t>Unilever PLC</t>
  </si>
  <si>
    <t>GB00BVZK7T90</t>
  </si>
  <si>
    <t>ULVR</t>
  </si>
  <si>
    <t>0P00007P0W</t>
  </si>
  <si>
    <t>Unimicron Technology Corp</t>
  </si>
  <si>
    <t>TW0003037008</t>
  </si>
  <si>
    <t>3037</t>
  </si>
  <si>
    <t>0P0000BQ66</t>
  </si>
  <si>
    <t>Union Bank of India</t>
  </si>
  <si>
    <t>INE692A01016</t>
  </si>
  <si>
    <t>532477</t>
  </si>
  <si>
    <t>0P0000AHP8</t>
  </si>
  <si>
    <t>Uni-President China Holdings Ltd</t>
  </si>
  <si>
    <t>KYG9222R1065</t>
  </si>
  <si>
    <t>00220</t>
  </si>
  <si>
    <t>0P0000CK4K</t>
  </si>
  <si>
    <t>Uni-President Enterprises Corp</t>
  </si>
  <si>
    <t>TW0001216000</t>
  </si>
  <si>
    <t>1216</t>
  </si>
  <si>
    <t>0P0000AVC6</t>
  </si>
  <si>
    <t>Unisplendour Corp Ltd Class A</t>
  </si>
  <si>
    <t>CNE0000010T1</t>
  </si>
  <si>
    <t>000938</t>
  </si>
  <si>
    <t>0P00007XRA</t>
  </si>
  <si>
    <t>United Microelectronics Corp</t>
  </si>
  <si>
    <t>TW0002303005</t>
  </si>
  <si>
    <t>2303</t>
  </si>
  <si>
    <t>0P0000CFPM</t>
  </si>
  <si>
    <t>Melrose Industries PLC</t>
  </si>
  <si>
    <t>GB00BNGDN821</t>
  </si>
  <si>
    <t>MRO</t>
  </si>
  <si>
    <t>0P00007OLR</t>
  </si>
  <si>
    <t>United Spirits Ltd</t>
  </si>
  <si>
    <t>INE854D01024</t>
  </si>
  <si>
    <t>532432</t>
  </si>
  <si>
    <t>0P0000AHEC</t>
  </si>
  <si>
    <t>United Utilities Group PLC Class A</t>
  </si>
  <si>
    <t>GB00B39J2M42</t>
  </si>
  <si>
    <t>UU.</t>
  </si>
  <si>
    <t>0P00007P13</t>
  </si>
  <si>
    <t>Persimmon PLC</t>
  </si>
  <si>
    <t>GB0006825383</t>
  </si>
  <si>
    <t>PSN</t>
  </si>
  <si>
    <t>Universal Scientific Industrial (Shanghai) Co Ltd Class A</t>
  </si>
  <si>
    <t>CNE100001BZ8</t>
  </si>
  <si>
    <t>601231</t>
  </si>
  <si>
    <t>0P0000VGUA</t>
  </si>
  <si>
    <t>UNO Minda Ltd</t>
  </si>
  <si>
    <t>INE405E01023</t>
  </si>
  <si>
    <t>532539</t>
  </si>
  <si>
    <t>0P0000CK7C</t>
  </si>
  <si>
    <t>UPL Ltd</t>
  </si>
  <si>
    <t>INE628A01036</t>
  </si>
  <si>
    <t>UPL</t>
  </si>
  <si>
    <t>0P0000BWER</t>
  </si>
  <si>
    <t>UPM-Kymmene Oyj</t>
  </si>
  <si>
    <t>FI0009005987</t>
  </si>
  <si>
    <t>UPM</t>
  </si>
  <si>
    <t>0P0000A5WX</t>
  </si>
  <si>
    <t>Prudential PLC</t>
  </si>
  <si>
    <t>GB0007099541</t>
  </si>
  <si>
    <t>PRU</t>
  </si>
  <si>
    <t>0P00007OS9</t>
  </si>
  <si>
    <t>Valterra Platinum Ltd</t>
  </si>
  <si>
    <t>ZAE000013181</t>
  </si>
  <si>
    <t>VAL</t>
  </si>
  <si>
    <t>0P0000DLMO</t>
  </si>
  <si>
    <t>Vanguard International Semiconductor Corp</t>
  </si>
  <si>
    <t>TW0005347009</t>
  </si>
  <si>
    <t>0P0000AMD3</t>
  </si>
  <si>
    <t>Var Energi ASA</t>
  </si>
  <si>
    <t>NO0011202772</t>
  </si>
  <si>
    <t>VARo</t>
  </si>
  <si>
    <t>0P0001OHTR</t>
  </si>
  <si>
    <t>Varun Beverages Ltd</t>
  </si>
  <si>
    <t>INE200M01039</t>
  </si>
  <si>
    <t>VBL</t>
  </si>
  <si>
    <t>0P000195NX</t>
  </si>
  <si>
    <t>Vedanta Ltd</t>
  </si>
  <si>
    <t>INE205A01025</t>
  </si>
  <si>
    <t>500295</t>
  </si>
  <si>
    <t>0P0000C39L</t>
  </si>
  <si>
    <t>Reckitt Benckiser Group PLC</t>
  </si>
  <si>
    <t>GB00BSZBP530</t>
  </si>
  <si>
    <t>RKT</t>
  </si>
  <si>
    <t>0P000090MG</t>
  </si>
  <si>
    <t>Verbund AG Class A</t>
  </si>
  <si>
    <t>AT0000746409</t>
  </si>
  <si>
    <t>VER</t>
  </si>
  <si>
    <t>0P0000DLBX</t>
  </si>
  <si>
    <t>VeriSilicon Microelectronics Shanghai Co Ltd Class A</t>
  </si>
  <si>
    <t>CNE100004413</t>
  </si>
  <si>
    <t>688521</t>
  </si>
  <si>
    <t>0P0001KJUP</t>
  </si>
  <si>
    <t>Vestas Wind Systems AS</t>
  </si>
  <si>
    <t>DK0061539921</t>
  </si>
  <si>
    <t>VWS</t>
  </si>
  <si>
    <t>0P0000A5Q5</t>
  </si>
  <si>
    <t>Vibra Energia SA</t>
  </si>
  <si>
    <t>BRVBBRACNOR1</t>
  </si>
  <si>
    <t>VBBR3</t>
  </si>
  <si>
    <t>0P0001CJRY</t>
  </si>
  <si>
    <t>Vicinity Centres</t>
  </si>
  <si>
    <t>AU000000VCX7</t>
  </si>
  <si>
    <t>VCX</t>
  </si>
  <si>
    <t>0P0000UUDU</t>
  </si>
  <si>
    <t>Vinci SA</t>
  </si>
  <si>
    <t>FR0000125486</t>
  </si>
  <si>
    <t>DG</t>
  </si>
  <si>
    <t>0P00009WSC</t>
  </si>
  <si>
    <t>Vipshop Holdings Ltd ADR</t>
  </si>
  <si>
    <t>US92763W1036</t>
  </si>
  <si>
    <t>VIPS</t>
  </si>
  <si>
    <t>0P0000VPYU</t>
  </si>
  <si>
    <t>Vishal Mega Mart Ltd</t>
  </si>
  <si>
    <t>INE01EA01019</t>
  </si>
  <si>
    <t>VMM</t>
  </si>
  <si>
    <t>0P0001UC0Q</t>
  </si>
  <si>
    <t>Vodacom Group Ltd</t>
  </si>
  <si>
    <t>ZAE000132577</t>
  </si>
  <si>
    <t>VOD</t>
  </si>
  <si>
    <t>0P0000MPIU</t>
  </si>
  <si>
    <t>Vodafone Group PLC</t>
  </si>
  <si>
    <t>GB00BH4HKS39</t>
  </si>
  <si>
    <t>0P00007WPO</t>
  </si>
  <si>
    <t>Vodafone Idea Ltd</t>
  </si>
  <si>
    <t>INE669E01016</t>
  </si>
  <si>
    <t>532822</t>
  </si>
  <si>
    <t>0P0000BACK</t>
  </si>
  <si>
    <t>Volkswagen AG Participating Preferred</t>
  </si>
  <si>
    <t>DE0007664039</t>
  </si>
  <si>
    <t>VOW3</t>
  </si>
  <si>
    <t>0P0000CM6M</t>
  </si>
  <si>
    <t>Voltas Ltd</t>
  </si>
  <si>
    <t>INE226A01021</t>
  </si>
  <si>
    <t>VOLTAS</t>
  </si>
  <si>
    <t>0P0000CEFD</t>
  </si>
  <si>
    <t>Volvo AB Class A</t>
  </si>
  <si>
    <t>SE0000115420</t>
  </si>
  <si>
    <t>VOLV A</t>
  </si>
  <si>
    <t>0P0000A6MX</t>
  </si>
  <si>
    <t>Volvo AB Class B</t>
  </si>
  <si>
    <t>SE0000115446</t>
  </si>
  <si>
    <t>VOLV B</t>
  </si>
  <si>
    <t>0P0000A6H8</t>
  </si>
  <si>
    <t>Vonovia SE</t>
  </si>
  <si>
    <t>DE000A1ML7J1</t>
  </si>
  <si>
    <t>VNA</t>
  </si>
  <si>
    <t>0P00011LYO</t>
  </si>
  <si>
    <t>Waaree Energies Ltd</t>
  </si>
  <si>
    <t>INE377N01017</t>
  </si>
  <si>
    <t>WAAREEENER</t>
  </si>
  <si>
    <t>0P0001TYVF</t>
  </si>
  <si>
    <t>RELX PLC</t>
  </si>
  <si>
    <t>GB00B2B0DG97</t>
  </si>
  <si>
    <t>REL</t>
  </si>
  <si>
    <t>0P00007OT5</t>
  </si>
  <si>
    <t>Walsin Lihwa Corp</t>
  </si>
  <si>
    <t>TW0001605004</t>
  </si>
  <si>
    <t>0P0000ARKL</t>
  </si>
  <si>
    <t>Wan Hai Lines Ltd</t>
  </si>
  <si>
    <t>TW0002615002</t>
  </si>
  <si>
    <t>2615</t>
  </si>
  <si>
    <t>0P0000BVD1</t>
  </si>
  <si>
    <t>Wanda Film Holding Co Ltd Class A</t>
  </si>
  <si>
    <t>CNE100001WW1</t>
  </si>
  <si>
    <t>002739</t>
  </si>
  <si>
    <t>0P000159EH</t>
  </si>
  <si>
    <t>Wanhua Chemical Group Co Ltd Class A</t>
  </si>
  <si>
    <t>CNE0000016J9</t>
  </si>
  <si>
    <t>600309</t>
  </si>
  <si>
    <t>0P00007X6N</t>
  </si>
  <si>
    <t>Want Want China Holdings Ltd</t>
  </si>
  <si>
    <t>KYG9431R1039</t>
  </si>
  <si>
    <t>00151</t>
  </si>
  <si>
    <t>0P0000D6KM</t>
  </si>
  <si>
    <t>Warehouses De Pauw SA</t>
  </si>
  <si>
    <t>BE0974349814</t>
  </si>
  <si>
    <t>WDP</t>
  </si>
  <si>
    <t>0P0000WFIB</t>
  </si>
  <si>
    <t>Wartsila Corp</t>
  </si>
  <si>
    <t>FI0009003727</t>
  </si>
  <si>
    <t>WRT1V</t>
  </si>
  <si>
    <t>0P0000A5WD</t>
  </si>
  <si>
    <t>Waste Connections Inc</t>
  </si>
  <si>
    <t>CA94106B1013</t>
  </si>
  <si>
    <t>WCN</t>
  </si>
  <si>
    <t>0P000005V0</t>
  </si>
  <si>
    <t>Weg SA</t>
  </si>
  <si>
    <t>BRWEGEACNOR0</t>
  </si>
  <si>
    <t>WEGE3</t>
  </si>
  <si>
    <t>0P0000CJQ0</t>
  </si>
  <si>
    <t>Weichai Power Co Ltd Class A</t>
  </si>
  <si>
    <t>CNE1000000D4</t>
  </si>
  <si>
    <t>000338</t>
  </si>
  <si>
    <t>0P00009G1U</t>
  </si>
  <si>
    <t>Weichai Power Co Ltd Class H</t>
  </si>
  <si>
    <t>CNE1000004L9</t>
  </si>
  <si>
    <t>02338</t>
  </si>
  <si>
    <t>0P00009S9J</t>
  </si>
  <si>
    <t>Weir Group PLC</t>
  </si>
  <si>
    <t>GB0009465807</t>
  </si>
  <si>
    <t>WEIR</t>
  </si>
  <si>
    <t>0P00007P2D</t>
  </si>
  <si>
    <t>Wesfarmers Ltd</t>
  </si>
  <si>
    <t>AU000000WES1</t>
  </si>
  <si>
    <t>WES</t>
  </si>
  <si>
    <t>0P00006X1T</t>
  </si>
  <si>
    <t>West Japan Railway Co</t>
  </si>
  <si>
    <t>JP3659000008</t>
  </si>
  <si>
    <t>9021</t>
  </si>
  <si>
    <t>0P0000AEZI</t>
  </si>
  <si>
    <t>Western Mining Co Ltd Class A</t>
  </si>
  <si>
    <t>CNE100000619</t>
  </si>
  <si>
    <t>601168</t>
  </si>
  <si>
    <t>0P00009FZM</t>
  </si>
  <si>
    <t>Western Securities Co Ltd Class A</t>
  </si>
  <si>
    <t>CNE100001D96</t>
  </si>
  <si>
    <t>002673</t>
  </si>
  <si>
    <t>0P0000W39V</t>
  </si>
  <si>
    <t>Western Superconducting Technologies Co Ltd Class A</t>
  </si>
  <si>
    <t>CNE100003MF3</t>
  </si>
  <si>
    <t>688122</t>
  </si>
  <si>
    <t>0P0001I32T</t>
  </si>
  <si>
    <t>Westpac Banking Corp</t>
  </si>
  <si>
    <t>AU000000WBC1</t>
  </si>
  <si>
    <t>WBC</t>
  </si>
  <si>
    <t>0P00006X21</t>
  </si>
  <si>
    <t>Westports Holdings Bhd</t>
  </si>
  <si>
    <t>MYL5246OO003</t>
  </si>
  <si>
    <t>5246</t>
  </si>
  <si>
    <t>0P0000ZRKP</t>
  </si>
  <si>
    <t>WH Group Ltd Shs Unitary 144A/Reg S</t>
  </si>
  <si>
    <t>KYG960071028</t>
  </si>
  <si>
    <t>00288</t>
  </si>
  <si>
    <t>0P00013TTV</t>
  </si>
  <si>
    <t>Wharf Real Estate Investment Co Ltd</t>
  </si>
  <si>
    <t>KYG9593A1040</t>
  </si>
  <si>
    <t>01997</t>
  </si>
  <si>
    <t>0P0001C950</t>
  </si>
  <si>
    <t>Wheaton Precious Metals Corp</t>
  </si>
  <si>
    <t>CA9628791027</t>
  </si>
  <si>
    <t>WPM</t>
  </si>
  <si>
    <t>0P00006888</t>
  </si>
  <si>
    <t>Wilmar International Ltd</t>
  </si>
  <si>
    <t>SG1T56930848</t>
  </si>
  <si>
    <t>F34</t>
  </si>
  <si>
    <t>0P0000A6QL</t>
  </si>
  <si>
    <t>Wingtech Technology Co Ltd Class A</t>
  </si>
  <si>
    <t>CNE000000M72</t>
  </si>
  <si>
    <t>600745</t>
  </si>
  <si>
    <t>0P00007XGU</t>
  </si>
  <si>
    <t>Wintime Energy Group Co Ltd Class A</t>
  </si>
  <si>
    <t>CNE000000WD4</t>
  </si>
  <si>
    <t>600157</t>
  </si>
  <si>
    <t>0P00007X2S</t>
  </si>
  <si>
    <t>Wipro Ltd</t>
  </si>
  <si>
    <t>INE075A01022</t>
  </si>
  <si>
    <t>507685</t>
  </si>
  <si>
    <t>0P0000ANUF</t>
  </si>
  <si>
    <t>Wise PLC Class A</t>
  </si>
  <si>
    <t>GB00BL9YR756</t>
  </si>
  <si>
    <t>WISE</t>
  </si>
  <si>
    <t>0P0001MV3V</t>
  </si>
  <si>
    <t>WiseTech Global Ltd</t>
  </si>
  <si>
    <t>AU000000WTC3</t>
  </si>
  <si>
    <t>WTC</t>
  </si>
  <si>
    <t>0P00017S3Y</t>
  </si>
  <si>
    <t>Wistron Corp</t>
  </si>
  <si>
    <t>TW0003231007</t>
  </si>
  <si>
    <t>3231</t>
  </si>
  <si>
    <t>0P0000C668</t>
  </si>
  <si>
    <t>Wiwynn Corp Ordinary Shares</t>
  </si>
  <si>
    <t>TW0006669005</t>
  </si>
  <si>
    <t>6669</t>
  </si>
  <si>
    <t>0P0001C5O1</t>
  </si>
  <si>
    <t>Rentokil Initial PLC</t>
  </si>
  <si>
    <t>GB00B082RF11</t>
  </si>
  <si>
    <t>RTO</t>
  </si>
  <si>
    <t>0P00007OTH</t>
  </si>
  <si>
    <t>Schroders PLC</t>
  </si>
  <si>
    <t>GB00BP9LHF23</t>
  </si>
  <si>
    <t>SDR</t>
  </si>
  <si>
    <t>0P00007OUP</t>
  </si>
  <si>
    <t>Woolworths Group Ltd</t>
  </si>
  <si>
    <t>AU000000WOW2</t>
  </si>
  <si>
    <t>WOW</t>
  </si>
  <si>
    <t>0P00006X26</t>
  </si>
  <si>
    <t>Shell PLC</t>
  </si>
  <si>
    <t>GB00BP6MXD84</t>
  </si>
  <si>
    <t>SHEL</t>
  </si>
  <si>
    <t>0P00007OU3</t>
  </si>
  <si>
    <t>WSP Global Inc</t>
  </si>
  <si>
    <t>CA92938W2022</t>
  </si>
  <si>
    <t>WSP</t>
  </si>
  <si>
    <t>0P0000830N</t>
  </si>
  <si>
    <t>WT Microelectronics Co Ltd</t>
  </si>
  <si>
    <t>TW0003036000</t>
  </si>
  <si>
    <t>3036</t>
  </si>
  <si>
    <t>0P0000BSX1</t>
  </si>
  <si>
    <t>Wuchan Zhongda Group Co Ltd Class A</t>
  </si>
  <si>
    <t>CNE000000KF4</t>
  </si>
  <si>
    <t>600704</t>
  </si>
  <si>
    <t>0P00007XFQ</t>
  </si>
  <si>
    <t>Wuhan Guide Infrared Co Ltd Class A</t>
  </si>
  <si>
    <t>CNE100000RK8</t>
  </si>
  <si>
    <t>002414</t>
  </si>
  <si>
    <t>0P0000PVDD</t>
  </si>
  <si>
    <t>Wuliangye Yibin Co Ltd Class A</t>
  </si>
  <si>
    <t>CNE000000VQ8</t>
  </si>
  <si>
    <t>000858</t>
  </si>
  <si>
    <t>0P00007XPM</t>
  </si>
  <si>
    <t>Wus Printed Circuit (Kunshan) Co Ltd Class A</t>
  </si>
  <si>
    <t>CNE100000SP5</t>
  </si>
  <si>
    <t>002463</t>
  </si>
  <si>
    <t>0P0000RRLM</t>
  </si>
  <si>
    <t>Wuxi AppTec Co Ltd</t>
  </si>
  <si>
    <t>CNE100003F19</t>
  </si>
  <si>
    <t>02359</t>
  </si>
  <si>
    <t>0P0001FALE</t>
  </si>
  <si>
    <t>Wuxi AppTec Co Ltd Class A</t>
  </si>
  <si>
    <t>CNE1000031K4</t>
  </si>
  <si>
    <t>603259</t>
  </si>
  <si>
    <t>0P0001D9O9</t>
  </si>
  <si>
    <t>WuXi Biologics (Cayman) Inc</t>
  </si>
  <si>
    <t>KYG970081173</t>
  </si>
  <si>
    <t>2269H</t>
  </si>
  <si>
    <t>0P0001AMNY</t>
  </si>
  <si>
    <t>XCMG Construction Machinery Co Ltd Class A</t>
  </si>
  <si>
    <t>CNE000000FH0</t>
  </si>
  <si>
    <t>000425</t>
  </si>
  <si>
    <t>0P00007WSV</t>
  </si>
  <si>
    <t>Xiamen Amoytop Biotech Co Ltd Class A</t>
  </si>
  <si>
    <t>CNE100003RT3</t>
  </si>
  <si>
    <t>688278</t>
  </si>
  <si>
    <t>0P0001J3N1</t>
  </si>
  <si>
    <t>Xiamen C &amp; D Inc Class A</t>
  </si>
  <si>
    <t>CNE000000WL7</t>
  </si>
  <si>
    <t>600153</t>
  </si>
  <si>
    <t>0P00007X2P</t>
  </si>
  <si>
    <t>Xiamen Faratronic Co Ltd Class A</t>
  </si>
  <si>
    <t>CNE000001D72</t>
  </si>
  <si>
    <t>600563</t>
  </si>
  <si>
    <t>0P00007XC7</t>
  </si>
  <si>
    <t>Xiamen Tungsten Co Ltd Class A</t>
  </si>
  <si>
    <t>CNE000001D15</t>
  </si>
  <si>
    <t>600549</t>
  </si>
  <si>
    <t>0P00007XBU</t>
  </si>
  <si>
    <t>Xiaomi Corp Class B</t>
  </si>
  <si>
    <t>KYG9830T1067</t>
  </si>
  <si>
    <t>01810</t>
  </si>
  <si>
    <t>0P0001DXNO</t>
  </si>
  <si>
    <t>Xinjiang Daqo New Energy Co Ltd Class A</t>
  </si>
  <si>
    <t>CNE100004P24</t>
  </si>
  <si>
    <t>688303</t>
  </si>
  <si>
    <t>0P0001MZDL</t>
  </si>
  <si>
    <t>Xinyi Glass Holdings Ltd</t>
  </si>
  <si>
    <t>KYG9828G1082</t>
  </si>
  <si>
    <t>00868</t>
  </si>
  <si>
    <t>0P00009S3Q</t>
  </si>
  <si>
    <t>Xinyi Solar Holdings Ltd</t>
  </si>
  <si>
    <t>KYG9829N1025</t>
  </si>
  <si>
    <t>00968</t>
  </si>
  <si>
    <t>0P00011HYE</t>
  </si>
  <si>
    <t>XPeng Inc Class A</t>
  </si>
  <si>
    <t>KYG982AW1003</t>
  </si>
  <si>
    <t>09868</t>
  </si>
  <si>
    <t>0P0001MSDF</t>
  </si>
  <si>
    <t>XtalPi Holdings Ltd</t>
  </si>
  <si>
    <t>KYG7S12M1051</t>
  </si>
  <si>
    <t>02228</t>
  </si>
  <si>
    <t>0P0001T4L9</t>
  </si>
  <si>
    <t>Yadea Group Holdings Ltd Shs Unitary 144A/RegS</t>
  </si>
  <si>
    <t>KYG9830F1063</t>
  </si>
  <si>
    <t>01585</t>
  </si>
  <si>
    <t>0P000182EH</t>
  </si>
  <si>
    <t>Yageo Corp</t>
  </si>
  <si>
    <t>TW0002327004</t>
  </si>
  <si>
    <t>2327</t>
  </si>
  <si>
    <t>0P0000CHOB</t>
  </si>
  <si>
    <t>Yamaha Motor Co Ltd</t>
  </si>
  <si>
    <t>JP3942800008</t>
  </si>
  <si>
    <t>7272</t>
  </si>
  <si>
    <t>0P0000ECEE</t>
  </si>
  <si>
    <t>Yanbu National Petrochemicals Co</t>
  </si>
  <si>
    <t>SA000A0HNF36</t>
  </si>
  <si>
    <t>2290</t>
  </si>
  <si>
    <t>0P0000Q2LZ</t>
  </si>
  <si>
    <t>Yancoal Australia Ltd</t>
  </si>
  <si>
    <t>AU000000YAL0</t>
  </si>
  <si>
    <t>YAL</t>
  </si>
  <si>
    <t>0P0000WF4O</t>
  </si>
  <si>
    <t>Yang Ming Marine Transport Corp</t>
  </si>
  <si>
    <t>TW0002609005</t>
  </si>
  <si>
    <t>2609</t>
  </si>
  <si>
    <t>0P0000C1NS</t>
  </si>
  <si>
    <t>Yangzijiang Shipbuilding (Holdings) Ltd</t>
  </si>
  <si>
    <t>SG1U76934819</t>
  </si>
  <si>
    <t>BS6</t>
  </si>
  <si>
    <t>0P0000A6T3</t>
  </si>
  <si>
    <t>Yankuang Energy Group Co Ltd Class A</t>
  </si>
  <si>
    <t>CNE000000WV6</t>
  </si>
  <si>
    <t>600188</t>
  </si>
  <si>
    <t>0P00007X3L</t>
  </si>
  <si>
    <t>Yankuang Energy Group Co Ltd Class H</t>
  </si>
  <si>
    <t>CNE1000004Q8</t>
  </si>
  <si>
    <t>01171</t>
  </si>
  <si>
    <t>0P00009S6Z</t>
  </si>
  <si>
    <t>Yantai Jereh Oilfield Services Group Co Ltd Class A</t>
  </si>
  <si>
    <t>CNE100000L55</t>
  </si>
  <si>
    <t>002353</t>
  </si>
  <si>
    <t>0P0000N9I9</t>
  </si>
  <si>
    <t>Yapi Ve Kredi Bankasi AS</t>
  </si>
  <si>
    <t>TRAYKBNK91N6</t>
  </si>
  <si>
    <t>YKBNK</t>
  </si>
  <si>
    <t>0P0000B04N</t>
  </si>
  <si>
    <t>Yara International ASA</t>
  </si>
  <si>
    <t>NO0010208051</t>
  </si>
  <si>
    <t>YAR</t>
  </si>
  <si>
    <t>0P0000BA9P</t>
  </si>
  <si>
    <t>SSE PLC</t>
  </si>
  <si>
    <t>GB0007908733</t>
  </si>
  <si>
    <t>SSE</t>
  </si>
  <si>
    <t>0P00007OUT</t>
  </si>
  <si>
    <t>Yes Bank Ltd</t>
  </si>
  <si>
    <t>INE528G01035</t>
  </si>
  <si>
    <t>532648</t>
  </si>
  <si>
    <t>0P0000AGMN</t>
  </si>
  <si>
    <t>Yifeng Pharmacy Chain Co Ltd Class A</t>
  </si>
  <si>
    <t>CNE100001TS5</t>
  </si>
  <si>
    <t>603939</t>
  </si>
  <si>
    <t>0P00015DWH</t>
  </si>
  <si>
    <t>Yokogawa Electric Corp</t>
  </si>
  <si>
    <t>JP3955000009</t>
  </si>
  <si>
    <t>6841</t>
  </si>
  <si>
    <t>0P0000AEZM</t>
  </si>
  <si>
    <t>Yongan Futures Co Ltd Class A</t>
  </si>
  <si>
    <t>CNE100005D50</t>
  </si>
  <si>
    <t>600927</t>
  </si>
  <si>
    <t>0P0001O6HG</t>
  </si>
  <si>
    <t>Yonghui Superstores Co Ltd Class A</t>
  </si>
  <si>
    <t>CNE100000XX9</t>
  </si>
  <si>
    <t>601933</t>
  </si>
  <si>
    <t>0P0000SX7F</t>
  </si>
  <si>
    <t>Yonyou Network Technology Co Ltd Class A</t>
  </si>
  <si>
    <t>CNE0000017Y6</t>
  </si>
  <si>
    <t>600588</t>
  </si>
  <si>
    <t>0P00007XCS</t>
  </si>
  <si>
    <t>Youngor Fashion Co Ltd Class A</t>
  </si>
  <si>
    <t>CNE000000XR2</t>
  </si>
  <si>
    <t>600177</t>
  </si>
  <si>
    <t>0P00007X3A</t>
  </si>
  <si>
    <t>YTL Corp Bhd</t>
  </si>
  <si>
    <t>MYL4677OO000</t>
  </si>
  <si>
    <t>4677</t>
  </si>
  <si>
    <t>0P0000AG9O</t>
  </si>
  <si>
    <t>YTL Power International Bhd</t>
  </si>
  <si>
    <t>MYL6742OO000</t>
  </si>
  <si>
    <t>6742</t>
  </si>
  <si>
    <t>0P0000AWR7</t>
  </si>
  <si>
    <t>YTO Express Group Co Ltd Class A</t>
  </si>
  <si>
    <t>CNE0000012J8</t>
  </si>
  <si>
    <t>600233</t>
  </si>
  <si>
    <t>0P00007X4Q</t>
  </si>
  <si>
    <t>Yuanta Financial Holdings Co Ltd</t>
  </si>
  <si>
    <t>TW0002885001</t>
  </si>
  <si>
    <t>2885</t>
  </si>
  <si>
    <t>0P0000BVBV</t>
  </si>
  <si>
    <t>Yuhan Corp</t>
  </si>
  <si>
    <t>KR7000100008</t>
  </si>
  <si>
    <t>0P0000AMJO</t>
  </si>
  <si>
    <t>James Hardie Industries PLC</t>
  </si>
  <si>
    <t>AU000000JHX1</t>
  </si>
  <si>
    <t>JHX</t>
  </si>
  <si>
    <t>0P00006WMI</t>
  </si>
  <si>
    <t>Yunda Holding Group Co Ltd Class A</t>
  </si>
  <si>
    <t>CNE100000015</t>
  </si>
  <si>
    <t>002120</t>
  </si>
  <si>
    <t>0P00009G1L</t>
  </si>
  <si>
    <t>Yunnan Aluminium Co Ltd Class A</t>
  </si>
  <si>
    <t>CNE000000VG9</t>
  </si>
  <si>
    <t>000807</t>
  </si>
  <si>
    <t>0P00007XOR</t>
  </si>
  <si>
    <t>Yunnan Baiyao Group Co Ltd Class A</t>
  </si>
  <si>
    <t>CNE0000008X7</t>
  </si>
  <si>
    <t>000538</t>
  </si>
  <si>
    <t>0P00007WU0</t>
  </si>
  <si>
    <t>Yunnan Chihong Zinc &amp; Germanium Co Ltd Class A</t>
  </si>
  <si>
    <t>CNE000001HC5</t>
  </si>
  <si>
    <t>600497</t>
  </si>
  <si>
    <t>0P00007XAL</t>
  </si>
  <si>
    <t>Yunnan Energy New Material Co Ltd Class A</t>
  </si>
  <si>
    <t>Yunnan Yuntianhua Co Ltd Class A</t>
  </si>
  <si>
    <t>CNE000000S01</t>
  </si>
  <si>
    <t>600096</t>
  </si>
  <si>
    <t>0P00007X1A</t>
  </si>
  <si>
    <t>Yutong Bus Co Ltd Class A</t>
  </si>
  <si>
    <t>CNE000000PY4</t>
  </si>
  <si>
    <t>600066</t>
  </si>
  <si>
    <t>0P00007X0I</t>
  </si>
  <si>
    <t>Zangge Mining Co Ltd Class A</t>
  </si>
  <si>
    <t>CNE000000L08</t>
  </si>
  <si>
    <t>000408</t>
  </si>
  <si>
    <t>0P00007WSH</t>
  </si>
  <si>
    <t>Zensho Holdings Co Ltd</t>
  </si>
  <si>
    <t>JP3429300001</t>
  </si>
  <si>
    <t>7550</t>
  </si>
  <si>
    <t>0P0000EAH8</t>
  </si>
  <si>
    <t>Zhangzhou Pientzehuang Pharmaceutical Co Ltd Class A</t>
  </si>
  <si>
    <t>CNE000001F21</t>
  </si>
  <si>
    <t>600436</t>
  </si>
  <si>
    <t>0P00007X9G</t>
  </si>
  <si>
    <t>Zhaojin Mining Industry Co Ltd Class H</t>
  </si>
  <si>
    <t>CNE1000004R6</t>
  </si>
  <si>
    <t>01818</t>
  </si>
  <si>
    <t>0P00009S8A</t>
  </si>
  <si>
    <t>Zhejiang China Commodities City Group Co Ltd Class A</t>
  </si>
  <si>
    <t>CNE000001BC8</t>
  </si>
  <si>
    <t>600415</t>
  </si>
  <si>
    <t>0P00007X91</t>
  </si>
  <si>
    <t>Zhejiang Chint Electrics Co Ltd Class A</t>
  </si>
  <si>
    <t>CNE100000KD8</t>
  </si>
  <si>
    <t>601877</t>
  </si>
  <si>
    <t>0P0000N5IZ</t>
  </si>
  <si>
    <t>Zhejiang Dahua Technology Co Ltd Class A</t>
  </si>
  <si>
    <t>CNE100000BJ4</t>
  </si>
  <si>
    <t>002236</t>
  </si>
  <si>
    <t>0P0000FW0U</t>
  </si>
  <si>
    <t>Zhejiang Dingli Machinery Co Ltd Class A</t>
  </si>
  <si>
    <t>CNE1000023M7</t>
  </si>
  <si>
    <t>603338</t>
  </si>
  <si>
    <t>0P00015LT5</t>
  </si>
  <si>
    <t>Zhejiang Huahai Pharmaceutical Co Ltd Class A</t>
  </si>
  <si>
    <t>CNE000001DL5</t>
  </si>
  <si>
    <t>600521</t>
  </si>
  <si>
    <t>0P00007XB7</t>
  </si>
  <si>
    <t>Zhejiang Huayou Cobalt Co Ltd Class A</t>
  </si>
  <si>
    <t>CNE100001VW3</t>
  </si>
  <si>
    <t>603799</t>
  </si>
  <si>
    <t>0P00015ABC</t>
  </si>
  <si>
    <t>Zhejiang Juhua Co Ltd Class A</t>
  </si>
  <si>
    <t>CNE000000WQ6</t>
  </si>
  <si>
    <t>600160</t>
  </si>
  <si>
    <t>0P00007X2V</t>
  </si>
  <si>
    <t>Zhejiang Leapmotor Technology Co Ltd Class H</t>
  </si>
  <si>
    <t>CNE100005K77</t>
  </si>
  <si>
    <t>09863</t>
  </si>
  <si>
    <t>0P0001PRFW</t>
  </si>
  <si>
    <t>Zhejiang Longsheng Group Co Ltd Class A</t>
  </si>
  <si>
    <t>CNE000001FJ4</t>
  </si>
  <si>
    <t>600352</t>
  </si>
  <si>
    <t>0P00007X7M</t>
  </si>
  <si>
    <t>Zhejiang Nhu Co Ltd Class A</t>
  </si>
  <si>
    <t>CNE000001J84</t>
  </si>
  <si>
    <t>002001</t>
  </si>
  <si>
    <t>0P00007XSK</t>
  </si>
  <si>
    <t>Zhejiang Sanhua Intelligent Controls Co Ltd Class A</t>
  </si>
  <si>
    <t>CNE000001M22</t>
  </si>
  <si>
    <t>002050</t>
  </si>
  <si>
    <t>0P00007Z67</t>
  </si>
  <si>
    <t>Zhejiang Supor Co Ltd Class A</t>
  </si>
  <si>
    <t>CNE000001KS5</t>
  </si>
  <si>
    <t>002032</t>
  </si>
  <si>
    <t>0P00007XTF</t>
  </si>
  <si>
    <t>Zhejiang Wanfeng Auto Wheel Co Ltd Class A</t>
  </si>
  <si>
    <t>CNE000001PF1</t>
  </si>
  <si>
    <t>002085</t>
  </si>
  <si>
    <t>0P000080NK</t>
  </si>
  <si>
    <t>Zhejiang Weiming Environment Protection Co Ltd Class A</t>
  </si>
  <si>
    <t>CNE1000023N5</t>
  </si>
  <si>
    <t>603568</t>
  </si>
  <si>
    <t>0P000163U1</t>
  </si>
  <si>
    <t>Zhejiang Zheneng Electric Power Co Ltd Class A</t>
  </si>
  <si>
    <t>CNE100001SP3</t>
  </si>
  <si>
    <t>600023</t>
  </si>
  <si>
    <t>0P00011JWF</t>
  </si>
  <si>
    <t>Zhen Ding Technology Holding Ltd</t>
  </si>
  <si>
    <t>KYG989221000</t>
  </si>
  <si>
    <t>4958</t>
  </si>
  <si>
    <t>0P0000UZTS</t>
  </si>
  <si>
    <t>Zheshang Securities Co Ltd Class A</t>
  </si>
  <si>
    <t>CNE100002R65</t>
  </si>
  <si>
    <t>601878</t>
  </si>
  <si>
    <t>0P0001B5AI</t>
  </si>
  <si>
    <t>Zhongjin Gold Corp Ltd Class A</t>
  </si>
  <si>
    <t>CNE000001FM8</t>
  </si>
  <si>
    <t>600489</t>
  </si>
  <si>
    <t>0P00007XAF</t>
  </si>
  <si>
    <t>Zhongsheng Group Holdings Ltd</t>
  </si>
  <si>
    <t>KYG9894K1085</t>
  </si>
  <si>
    <t>00881</t>
  </si>
  <si>
    <t>0P0000NI4E</t>
  </si>
  <si>
    <t>Zhongtai Securities Co Ltd</t>
  </si>
  <si>
    <t>CNE100004900</t>
  </si>
  <si>
    <t>600918</t>
  </si>
  <si>
    <t>0P0001K1O7</t>
  </si>
  <si>
    <t>Zhuzhou CRRC Times Electric Co Ltd Class A</t>
  </si>
  <si>
    <t>CNE100004QK2</t>
  </si>
  <si>
    <t>688187</t>
  </si>
  <si>
    <t>0P0001N9IB</t>
  </si>
  <si>
    <t>Zhuzhou CRRC Times Electric Co Ltd Class H</t>
  </si>
  <si>
    <t>CNE1000004X4</t>
  </si>
  <si>
    <t>03898</t>
  </si>
  <si>
    <t>0P00009SAC</t>
  </si>
  <si>
    <t>Zijin Mining Group Co Ltd Class A</t>
  </si>
  <si>
    <t>CNE100000B24</t>
  </si>
  <si>
    <t>601899</t>
  </si>
  <si>
    <t>0P0000F5IB</t>
  </si>
  <si>
    <t>Zijin Mining Group Co Ltd Class H</t>
  </si>
  <si>
    <t>CNE100000502</t>
  </si>
  <si>
    <t>02899</t>
  </si>
  <si>
    <t>0P00009SAK</t>
  </si>
  <si>
    <t>ZJLD Group Inc</t>
  </si>
  <si>
    <t>KYG989BA1027</t>
  </si>
  <si>
    <t>06979</t>
  </si>
  <si>
    <t>0P0001QUF0</t>
  </si>
  <si>
    <t>Zoomlion Heavy Industry Science and Technology Co Ltd Class A</t>
  </si>
  <si>
    <t>CNE000001527</t>
  </si>
  <si>
    <t>000157</t>
  </si>
  <si>
    <t>0P00007WS6</t>
  </si>
  <si>
    <t>Zoomlion Heavy Industry Science and Technology Co Ltd Class H</t>
  </si>
  <si>
    <t>CNE100000X85</t>
  </si>
  <si>
    <t>01157</t>
  </si>
  <si>
    <t>0P0000S0G2</t>
  </si>
  <si>
    <t>Zozo Inc</t>
  </si>
  <si>
    <t>JP3399310006</t>
  </si>
  <si>
    <t>3092</t>
  </si>
  <si>
    <t>0P0000D551</t>
  </si>
  <si>
    <t>ZTE Corp Class A</t>
  </si>
  <si>
    <t>CNE000000TK5</t>
  </si>
  <si>
    <t>000063</t>
  </si>
  <si>
    <t>0P00007WRO</t>
  </si>
  <si>
    <t>ZTE Corp Class H</t>
  </si>
  <si>
    <t>CNE1000004Y2</t>
  </si>
  <si>
    <t>00763</t>
  </si>
  <si>
    <t>0P00009S30</t>
  </si>
  <si>
    <t>ZTO Express (Cayman) Inc Ordinary Shares</t>
  </si>
  <si>
    <t>KYG9897K1058</t>
  </si>
  <si>
    <t>02057</t>
  </si>
  <si>
    <t>0P0001KQVX</t>
  </si>
  <si>
    <t>Zurich Insurance Group AG</t>
  </si>
  <si>
    <t>CH0011075394</t>
  </si>
  <si>
    <t>ZURN</t>
  </si>
  <si>
    <t>0P0000A5GW</t>
  </si>
  <si>
    <t>Zydus Lifesciences Ltd</t>
  </si>
  <si>
    <t>INE010B01027</t>
  </si>
  <si>
    <t>532321</t>
  </si>
  <si>
    <t>0P0000CEZZ</t>
  </si>
  <si>
    <t>Fair Value Uncertainty</t>
  </si>
  <si>
    <t>Naspers Ltd Class N</t>
  </si>
  <si>
    <t>Celestica Inc Ordinary Shares (Subordinate Voting)</t>
  </si>
  <si>
    <t>Pan American Silver Corp</t>
  </si>
  <si>
    <t>Banca Monte dei Paschi di Siena</t>
  </si>
  <si>
    <t>BPER Banca SpA</t>
  </si>
  <si>
    <t>2269h</t>
  </si>
  <si>
    <t>Ibiden Co Ltd</t>
  </si>
  <si>
    <t>Eurobank SA</t>
  </si>
  <si>
    <t>Chroma Ate Inc</t>
  </si>
  <si>
    <t>Zijin Gold International Co Ltd</t>
  </si>
  <si>
    <t>Axia Energia</t>
  </si>
  <si>
    <t>Yokohama Financial Group Inc</t>
  </si>
  <si>
    <t>Hyosung Heavy Industries Co Ltd Ordinary Shares</t>
  </si>
  <si>
    <t>Tata Motors Passenger Vehicles Ltd</t>
  </si>
  <si>
    <t>King Slide Works Co Ltd</t>
  </si>
  <si>
    <t>Piraeus Bank SA</t>
  </si>
  <si>
    <t>Lundin Gold Inc</t>
  </si>
  <si>
    <t>Hygon Information Technology Co Ltd Class A</t>
  </si>
  <si>
    <t>Autotrader Group PLC</t>
  </si>
  <si>
    <t>China Gold International Resources Corp Ltd</t>
  </si>
  <si>
    <t>LS Electric Co Ltd</t>
  </si>
  <si>
    <t>PT Bumi Resources Minerals Tbk</t>
  </si>
  <si>
    <t>Vend Marketplaces ASA Ordinary Shares</t>
  </si>
  <si>
    <t>Info Edge (India) Ltd</t>
  </si>
  <si>
    <t>3SBio Inc Shs Unitary 144A/Reg S</t>
  </si>
  <si>
    <t>MMG Ltd</t>
  </si>
  <si>
    <t>SSAB AB (publ) Class B</t>
  </si>
  <si>
    <t>Doosan Corp Ordinary Shares</t>
  </si>
  <si>
    <t>Kiler Holding</t>
  </si>
  <si>
    <t>Fortis Healthcare Ltd</t>
  </si>
  <si>
    <t>One97 Communications Ltd</t>
  </si>
  <si>
    <t>Biwin Storage Technology Co Ltd Class A</t>
  </si>
  <si>
    <t>PT Sejahteraraya Anugrahjaya Tbk</t>
  </si>
  <si>
    <t>Nexchip Semiconductor Corp Ordinary Shares - Class A</t>
  </si>
  <si>
    <t>Huaqin Technology Co Ltd Class A Shares</t>
  </si>
  <si>
    <t>Yuanjie Semiconductor Technology Co Ltd Class A</t>
  </si>
  <si>
    <t>Hindustan Zinc Ltd</t>
  </si>
  <si>
    <t>Hwatsing Technology Co Ltd Class A</t>
  </si>
  <si>
    <t>Skyverse Technology Co Ltd Ordinary Shares - Class A</t>
  </si>
  <si>
    <t>United Nova Technology Co Ltd Class A Shares</t>
  </si>
  <si>
    <t>China Nonferrous Mining Corp Ltd</t>
  </si>
  <si>
    <t>Axia Energia Participating Preferred</t>
  </si>
  <si>
    <t>Sichuan Biokin Pharmaceutical Co Ltd Class A</t>
  </si>
  <si>
    <t>Siemens Energy India Ltd</t>
  </si>
  <si>
    <t>Commercial Bank Of Kuwait</t>
  </si>
  <si>
    <t>Grupo de Inversiones Suramericana SA</t>
  </si>
  <si>
    <t>L&amp;T Finance Ltd</t>
  </si>
  <si>
    <t>GigaDevice Semiconductor Inc Class A</t>
  </si>
  <si>
    <t>Jiangsu Hengrui Pharmaceuticals Co Ltd Ordinary Shares - Class H</t>
  </si>
  <si>
    <t>Suzhou Centec Communications Co Ltd Class A Shares</t>
  </si>
  <si>
    <t>Guobo Electronics Co Ltd Class A</t>
  </si>
  <si>
    <t>Two Point Zero Group PJSC Ordinary Shares</t>
  </si>
  <si>
    <t>Zhejiang Sanhua Intelligent Controls Co Ltd Ordinary Shares - Class H</t>
  </si>
  <si>
    <t>Delton Technology (Guangzhou) Inc Ordinary Shares - Class A</t>
  </si>
  <si>
    <t>Sichuan Huafeng Technology Co Ltd Class A</t>
  </si>
  <si>
    <t>SSAB AB (publ) Class A</t>
  </si>
  <si>
    <t>Wuhan Dameng Database Co Ltd Ordinary Shares - Class A</t>
  </si>
  <si>
    <t>HDB Financial Services Ltd</t>
  </si>
  <si>
    <t>Sieyuan Electric Co Ltd Class A</t>
  </si>
  <si>
    <t>PT Impack Pratama Industri Tbk</t>
  </si>
  <si>
    <t>United Breweries Ltd</t>
  </si>
  <si>
    <t>Beijing YanDong MicroElectronic Co Ltd Ordinary Shares Class A</t>
  </si>
  <si>
    <t>Capital Securities Corp Ltd Class A</t>
  </si>
  <si>
    <t>China Tungsten And Hightech Materials Co Ltd Class A</t>
  </si>
  <si>
    <t>Inner Mongolia Xingye Silver &amp; Tin Mining Co Ltd Class A</t>
  </si>
  <si>
    <t>Shanghai United Imaging Healthcare Co Ltd Class A</t>
  </si>
  <si>
    <t>LG Electronics India Ltd</t>
  </si>
  <si>
    <t>Shenzhen Envicool Technology Co Ltd Class A</t>
  </si>
  <si>
    <t>CITIC Metal Co Ltd Ordinary Shares - Class A</t>
  </si>
  <si>
    <t>Piotech Inc Class A</t>
  </si>
  <si>
    <t>Shaanxi Energy Investment Co Ltd Ordinary Shares - Class A</t>
  </si>
  <si>
    <t>Globe Telecom Inc</t>
  </si>
  <si>
    <t>Jiangsu Xukuang Energy Co Ltd Class A Shares</t>
  </si>
  <si>
    <t>Doosan Corp Participating Preferred</t>
  </si>
  <si>
    <t>Sunshine Guojian Pharmaceutical (Shanghai) Co Ltd Class A</t>
  </si>
  <si>
    <t>Shengyi Electronics Co Ltd Class A</t>
  </si>
  <si>
    <t>Sichuan Road And Bridge Group Co Ltd Class A</t>
  </si>
  <si>
    <t>Wolong Electric Group Co Ltd Class A</t>
  </si>
  <si>
    <t>Loongson Technology Corp Ltd Class A</t>
  </si>
  <si>
    <t>Quantumctek Co Ltd Class A</t>
  </si>
  <si>
    <t>Shenzhen Techwinsemi Technology Co Ltd Class A</t>
  </si>
  <si>
    <t>Shenzhen Kinwong Electronic Co Ltd Class A</t>
  </si>
  <si>
    <t>Shanghai Putailai New Energy Technology Group Co Ltd Class A</t>
  </si>
  <si>
    <t>Accelink Technologies Co Ltd Class A</t>
  </si>
  <si>
    <t>Yunnan Energy New Material (Group) Co Ltd Class A</t>
  </si>
  <si>
    <t>Huaxin Building Materials Group Co Ltd Class H</t>
  </si>
  <si>
    <t>Founder Technology Group Co Ltd Class A</t>
  </si>
  <si>
    <t>Chongqing Afari Technology Co Ltd Class A</t>
  </si>
  <si>
    <t>Citic Pacific Special Steel Group Co Ltd Class A</t>
  </si>
  <si>
    <t>CCOOP Group Co Ltd Class A</t>
  </si>
  <si>
    <t>Henan Shijia Photons Technology Co Ltd Class A</t>
  </si>
  <si>
    <t>Gan and Lee Pharmaceuticals Class A</t>
  </si>
  <si>
    <t>Smartsens Technology (Shanghai) Co Ltd Class A</t>
  </si>
  <si>
    <t>Orbbec Inc Class A</t>
  </si>
  <si>
    <t>RemeGen Co Ltd Class A</t>
  </si>
  <si>
    <t>Shenzhen H&amp;T Intelligent Control Co Ltd Class A</t>
  </si>
  <si>
    <t>Huaxin Building Materials Group Co Ltd Class A</t>
  </si>
  <si>
    <t>Beijing Tricolor Technology Co Ltd Class A</t>
  </si>
  <si>
    <t>Avic (Chengdu) Uas Co Ltd Class A</t>
  </si>
  <si>
    <t>SKF AB Class A</t>
  </si>
  <si>
    <t>Everbright Securities Co Ltd Shs -H- Unitary 144A/Reg S</t>
  </si>
  <si>
    <t>SeeWay ai Co Ltd Class A</t>
  </si>
  <si>
    <t>Grace Fabric Technology Co Ltd Class A</t>
  </si>
  <si>
    <t>BAIC Foton Motor Co Ltd Class A</t>
  </si>
  <si>
    <t>Sany Heavy Energy Co Ltd Class A</t>
  </si>
  <si>
    <t>0P0001HARK</t>
  </si>
  <si>
    <t>NetEase Cloud Music Inc</t>
  </si>
  <si>
    <t>Tencent Music</t>
  </si>
  <si>
    <t>TME</t>
  </si>
  <si>
    <t>0P000090MV</t>
  </si>
  <si>
    <t>0P00009QS9</t>
  </si>
  <si>
    <t>Foshan Haitian Flavouring and Food Co Ltd Ordinary Shares - Class H</t>
  </si>
  <si>
    <t>skhcf</t>
  </si>
  <si>
    <t>0P0000A62P</t>
  </si>
  <si>
    <t>Hoshizaki Corp</t>
  </si>
  <si>
    <t>0P0000JWMU</t>
  </si>
  <si>
    <t>0P00006WUP</t>
  </si>
  <si>
    <t>0P00007OQH</t>
  </si>
  <si>
    <t>CSI Solar Co Ltd Ordinary Shares - Class A</t>
  </si>
  <si>
    <t>Kanzhun Ltd Class A</t>
  </si>
  <si>
    <t>Midea Group Co Ltd Ordinary Shares - Class H</t>
  </si>
  <si>
    <t>0P0000AEVQ</t>
  </si>
  <si>
    <t>China Citic Bank Corp Ltd Class A</t>
  </si>
  <si>
    <t>Amrize Ltd Registered Share</t>
  </si>
  <si>
    <t>Bombardier Inc Registered Shs -B- Subord Vtg</t>
  </si>
  <si>
    <t>Washington H Soul Pattinson and Co Ltd</t>
  </si>
  <si>
    <t>0P0000EBRL</t>
  </si>
  <si>
    <t>Kioxia Holdings Corp Ordinary Shares</t>
  </si>
  <si>
    <t>H &amp; M Hennes &amp; Mauritz AB Class B</t>
  </si>
  <si>
    <t>GDS Holdings Ltd Class A</t>
  </si>
  <si>
    <t>Tianqi Lithium Corp Class H</t>
  </si>
  <si>
    <t>Contemporary Amperex Technology Co Ltd Ordinary Shares - Class H</t>
  </si>
  <si>
    <t>Medium</t>
  </si>
  <si>
    <t>High</t>
  </si>
  <si>
    <t>Low</t>
  </si>
  <si>
    <t>Evolution Mining Ltd</t>
  </si>
  <si>
    <t>Sunbelt Rentals</t>
  </si>
  <si>
    <t>SUNB</t>
  </si>
  <si>
    <t>Account View</t>
  </si>
  <si>
    <t>Security</t>
  </si>
  <si>
    <t>Price</t>
  </si>
  <si>
    <t>Status Text</t>
  </si>
  <si>
    <t>Tgt %</t>
  </si>
  <si>
    <t>Min %</t>
  </si>
  <si>
    <t>Pre-Trd Exp %</t>
  </si>
  <si>
    <t>Max %</t>
  </si>
  <si>
    <t>Pre-Trd Var %</t>
  </si>
  <si>
    <t>Pre-Trd AUM, $</t>
  </si>
  <si>
    <t>F</t>
  </si>
  <si>
    <t>Post-Trd Exp %</t>
  </si>
  <si>
    <t>Post-Trd Var %</t>
  </si>
  <si>
    <t>Post-Trd AUM, $</t>
  </si>
  <si>
    <t>Trade $</t>
  </si>
  <si>
    <t>Limit Price</t>
  </si>
  <si>
    <t>Trd % of Fund</t>
  </si>
  <si>
    <t>Trd % of Cash</t>
  </si>
  <si>
    <t>Trd Shares</t>
  </si>
  <si>
    <t>Post-Trd $</t>
  </si>
  <si>
    <t>Exchange</t>
  </si>
  <si>
    <t>Overrides</t>
  </si>
  <si>
    <t>INTL EQ - Global Ex US Opportunistic Value</t>
  </si>
  <si>
    <t>-</t>
  </si>
  <si>
    <t>AMERICA MOVIL SAB DE CV COM SER 'B' NPV</t>
  </si>
  <si>
    <t>Cash</t>
  </si>
  <si>
    <t>FOMENTO ECONOMICO MEXICANO SAB DE C UNITS (REP 1'B'&amp; 4'D' SHS)</t>
  </si>
  <si>
    <t>Investments</t>
  </si>
  <si>
    <t>GRUPO FINANCIERO BANORTE COM NPV SERIES O</t>
  </si>
  <si>
    <t>ADYEN NV EUR0.01</t>
  </si>
  <si>
    <t>NOVO NORDISK A/S SER'B'DKK0.1</t>
  </si>
  <si>
    <t>1353</t>
  </si>
  <si>
    <t>NAVER CORP KRW100</t>
  </si>
  <si>
    <t>AIA GROUP LIMITED NPV</t>
  </si>
  <si>
    <t>NEXI SPA NPV</t>
  </si>
  <si>
    <t>HKG</t>
  </si>
  <si>
    <t>71.7</t>
  </si>
  <si>
    <t>SAMSUNG ELECTRONICS CO KRW100</t>
  </si>
  <si>
    <t>AKZO NOBEL NV EUR0.50(POST REV SPLIT)</t>
  </si>
  <si>
    <t>60.34</t>
  </si>
  <si>
    <t>SK HYNIX INC KRW5000</t>
  </si>
  <si>
    <t>ALCON AG CHF0.04</t>
  </si>
  <si>
    <t>SWX</t>
  </si>
  <si>
    <t>58.94</t>
  </si>
  <si>
    <t>WAL-MART DE MEXICO SAB DE CV COM NPV</t>
  </si>
  <si>
    <t>ALIBABA GROUP HOLDING LTD USD0.000003125</t>
  </si>
  <si>
    <t>166.5</t>
  </si>
  <si>
    <t>WOORI FINANCIAL GROUP INC KRW5000</t>
  </si>
  <si>
    <t>AMBEV SA COM NPV</t>
  </si>
  <si>
    <t>BVMF</t>
  </si>
  <si>
    <t>12.46</t>
  </si>
  <si>
    <t xml:space="preserve">CHANGE IN MAIN SHEET </t>
  </si>
  <si>
    <t>MEX</t>
  </si>
  <si>
    <t>19.13</t>
  </si>
  <si>
    <t>Midea</t>
  </si>
  <si>
    <t>ANZ GROUP HOLDINGS LIMITED NPV</t>
  </si>
  <si>
    <t>33.39</t>
  </si>
  <si>
    <t>ASM INTERNATIONAL NV EUR0.04</t>
  </si>
  <si>
    <t>LSE</t>
  </si>
  <si>
    <t>49.99</t>
  </si>
  <si>
    <t>ASML HOLDING NV EUR0.09</t>
  </si>
  <si>
    <t>812.8</t>
  </si>
  <si>
    <t xml:space="preserve">Change in Main Cheet </t>
  </si>
  <si>
    <t>ASX LTD NPV</t>
  </si>
  <si>
    <t>58.71</t>
  </si>
  <si>
    <t>Elm co (7203)</t>
  </si>
  <si>
    <t>20.12</t>
  </si>
  <si>
    <t>2269 (there are two)</t>
  </si>
  <si>
    <t>BAE SYSTEMS ORD GBP0.025</t>
  </si>
  <si>
    <t>129.1</t>
  </si>
  <si>
    <t>Two RIOs</t>
  </si>
  <si>
    <t>BANCO BILBAO VIZCAYA ARGENTAR EUR0.49</t>
  </si>
  <si>
    <t>MAD</t>
  </si>
  <si>
    <t>16.465</t>
  </si>
  <si>
    <t xml:space="preserve">eni two </t>
  </si>
  <si>
    <t>BANCO BRADESCO SA PRF NPV</t>
  </si>
  <si>
    <t>17.66</t>
  </si>
  <si>
    <t>BANK MANDIRI (PERSERO) TBK IDR125</t>
  </si>
  <si>
    <t>JK</t>
  </si>
  <si>
    <t>4420</t>
  </si>
  <si>
    <t>BANK OF MONTREAL COM NPV</t>
  </si>
  <si>
    <t>TSE</t>
  </si>
  <si>
    <t>182</t>
  </si>
  <si>
    <t>BAYER AG NPV (REGD)</t>
  </si>
  <si>
    <t>XET</t>
  </si>
  <si>
    <t>27.25</t>
  </si>
  <si>
    <t>BAYERISCHE MOTOREN WERKE AG EUR1</t>
  </si>
  <si>
    <t>85.74</t>
  </si>
  <si>
    <t>BNP PARIBAS EUR2</t>
  </si>
  <si>
    <t>PAR</t>
  </si>
  <si>
    <t>77.54</t>
  </si>
  <si>
    <t>BRITISH AMERICAN TOBACCO ORD GBP0.25</t>
  </si>
  <si>
    <t>39.4</t>
  </si>
  <si>
    <t>BUNZL ORD GBP0.32142857</t>
  </si>
  <si>
    <t>23.36</t>
  </si>
  <si>
    <t>BUREAU VERITAS EUR0.12</t>
  </si>
  <si>
    <t>25.88</t>
  </si>
  <si>
    <t>CAPGEMINI EUR8</t>
  </si>
  <si>
    <t>119.15</t>
  </si>
  <si>
    <t>CELLNEX TELECOM SAU EUR0.25</t>
  </si>
  <si>
    <t>28.68</t>
  </si>
  <si>
    <t>COLOPLAST SER'B'DKK1</t>
  </si>
  <si>
    <t>CPH</t>
  </si>
  <si>
    <t>550.6</t>
  </si>
  <si>
    <t>COMPAGNIE FINANCIERE RICHEMONT SA. CHF1 (REGD)</t>
  </si>
  <si>
    <t>149.15</t>
  </si>
  <si>
    <t>CONTINENTAL AG ORD NPV</t>
  </si>
  <si>
    <t>57</t>
  </si>
  <si>
    <t>CRODA INTERNATIONAL ORD GBP0.10609756</t>
  </si>
  <si>
    <t>26.5</t>
  </si>
  <si>
    <t>CSL LTD NPV</t>
  </si>
  <si>
    <t>199</t>
  </si>
  <si>
    <t>DAI-ICHI LIFE HOLDINGS INC NPV</t>
  </si>
  <si>
    <t>TYO</t>
  </si>
  <si>
    <t>1171.5</t>
  </si>
  <si>
    <t>DAIICHI SANKYO COMPANY LIMITED NPV</t>
  </si>
  <si>
    <t>3308</t>
  </si>
  <si>
    <t>DAIKIN INDUSTRIES NPV</t>
  </si>
  <si>
    <t>17300</t>
  </si>
  <si>
    <t>DIAGEO PLC ORD GBP0.28 101/108</t>
  </si>
  <si>
    <t>17.49</t>
  </si>
  <si>
    <t>DR. ING. H.C. F. PORSCHE AG NON-VTG PRF NPV</t>
  </si>
  <si>
    <t>42.53</t>
  </si>
  <si>
    <t>DSM FIRMENICH AG EUR0.01</t>
  </si>
  <si>
    <t>71.78</t>
  </si>
  <si>
    <t>ENI SPA NPV</t>
  </si>
  <si>
    <t>MTAA</t>
  </si>
  <si>
    <t>15.346</t>
  </si>
  <si>
    <t>FANUC CORPORATION NPV</t>
  </si>
  <si>
    <t>4257.42</t>
  </si>
  <si>
    <t>181.06</t>
  </si>
  <si>
    <t>GLENCORE PLC ORD USD0.01</t>
  </si>
  <si>
    <t>3.3575</t>
  </si>
  <si>
    <t>179.91</t>
  </si>
  <si>
    <t>GSK PLC ORD GBP0.3125</t>
  </si>
  <si>
    <t>14.86</t>
  </si>
  <si>
    <t>HDFC BANK LTD INR1</t>
  </si>
  <si>
    <t>BOE</t>
  </si>
  <si>
    <t>945.15</t>
  </si>
  <si>
    <t>HENKEL AG&amp;CO. KGAA NON-VTG PRF NPV</t>
  </si>
  <si>
    <t>68.92</t>
  </si>
  <si>
    <t>20300</t>
  </si>
  <si>
    <t>HOYA CORP NPV</t>
  </si>
  <si>
    <t>10.388</t>
  </si>
  <si>
    <t>HSBC HOLDINGS PLC ORD USD0.50(UK REG)</t>
  </si>
  <si>
    <t>NAT</t>
  </si>
  <si>
    <t>1359.6</t>
  </si>
  <si>
    <t>ICICI BANK LTD INR2</t>
  </si>
  <si>
    <t>1448.9</t>
  </si>
  <si>
    <t>INFOSYS LTD INR5</t>
  </si>
  <si>
    <t>22.225</t>
  </si>
  <si>
    <t>ING GROEP N.V. EUR0.01</t>
  </si>
  <si>
    <t>28.47</t>
  </si>
  <si>
    <t>JAMES HARDIE INDUSTRIES PLC CDI</t>
  </si>
  <si>
    <t>132.5</t>
  </si>
  <si>
    <t>JD.COM INC USD0.00002 A CLASS</t>
  </si>
  <si>
    <t>53.66</t>
  </si>
  <si>
    <t>JULIUS BAER GRUPPE AG CHF0.02 (REGD)</t>
  </si>
  <si>
    <t>275</t>
  </si>
  <si>
    <t>KERING EUR4</t>
  </si>
  <si>
    <t>I</t>
  </si>
  <si>
    <t>75.75</t>
  </si>
  <si>
    <t>KERRY GROUP 'A'ORD EUR0.125</t>
  </si>
  <si>
    <t>22.99</t>
  </si>
  <si>
    <t>KINGSPAN GROUP ORD EUR0.13</t>
  </si>
  <si>
    <t>1909.5</t>
  </si>
  <si>
    <t>KONINKLIJKE PHILIPS NV EUR0.20</t>
  </si>
  <si>
    <t>XSSC</t>
  </si>
  <si>
    <t>1480.55</t>
  </si>
  <si>
    <t>KUBOTA CORP NPV</t>
  </si>
  <si>
    <t>83</t>
  </si>
  <si>
    <t>KWEICHOW MOUTAI 'A'CNY1</t>
  </si>
  <si>
    <t>515.7</t>
  </si>
  <si>
    <t>LONDON STOCK EXCHANGE GROUP ORD GBP0.06918604</t>
  </si>
  <si>
    <t>64.96</t>
  </si>
  <si>
    <t>LVMH MOET HENNESSY LOUIS VUITTON SE EUR0.30</t>
  </si>
  <si>
    <t>3098.5</t>
  </si>
  <si>
    <t>MAGNA INTERNATIONAL INC COM NPV</t>
  </si>
  <si>
    <t>5.914</t>
  </si>
  <si>
    <t>MEIJI HOLDINGS CO LTD NPV</t>
  </si>
  <si>
    <t>53.32</t>
  </si>
  <si>
    <t>MELROSE INDUSTRIES PLC ORD GBP0.001</t>
  </si>
  <si>
    <t>106.6</t>
  </si>
  <si>
    <t>MERCEDES-BENZ GROUP AG ORD NPV(REGD)</t>
  </si>
  <si>
    <t>81.8</t>
  </si>
  <si>
    <t>MERCK KGAA NPV</t>
  </si>
  <si>
    <t>3335.5</t>
  </si>
  <si>
    <t>MIDEA GROUP CO LTD CNY1 H</t>
  </si>
  <si>
    <t>2776.5</t>
  </si>
  <si>
    <t>MS&amp;AD INS GP HLDGS NPV</t>
  </si>
  <si>
    <t>KR</t>
  </si>
  <si>
    <t>256500</t>
  </si>
  <si>
    <t>MURATA MANUFACTURING CO NPV</t>
  </si>
  <si>
    <t>71.14</t>
  </si>
  <si>
    <t>230.4</t>
  </si>
  <si>
    <t>NESTLE SA CHF0.10 (REGD)</t>
  </si>
  <si>
    <t>MIL</t>
  </si>
  <si>
    <t>4.754</t>
  </si>
  <si>
    <t>NETEASE INC USD0.0001</t>
  </si>
  <si>
    <t>2616.5</t>
  </si>
  <si>
    <t>HEL</t>
  </si>
  <si>
    <t>14.2</t>
  </si>
  <si>
    <t>NORDEA BANK ABP NPV</t>
  </si>
  <si>
    <t>348.5</t>
  </si>
  <si>
    <t>1882.5</t>
  </si>
  <si>
    <t>OLYMPUS CORPORATION NPV</t>
  </si>
  <si>
    <t>4044</t>
  </si>
  <si>
    <t>OMRON CORP NPV</t>
  </si>
  <si>
    <t>836.8</t>
  </si>
  <si>
    <t>PANDORA A/S DKK1</t>
  </si>
  <si>
    <t>11.19</t>
  </si>
  <si>
    <t>PERSIMMON ORD GBP0.10</t>
  </si>
  <si>
    <t>NYS</t>
  </si>
  <si>
    <t>13.08</t>
  </si>
  <si>
    <t>PETROLEO BRASILEIRO SA PETROBRAS SPON ADS EACH REP 2 ORD SHS</t>
  </si>
  <si>
    <t>52.4</t>
  </si>
  <si>
    <t>PING AN INSURANCE(GROUP)CO.OF CHINA 'H'CNY1</t>
  </si>
  <si>
    <t>10.35</t>
  </si>
  <si>
    <t>PRUDENTIAL PLC GBP0.05</t>
  </si>
  <si>
    <t>31.57</t>
  </si>
  <si>
    <t>RAMSAY HEALTH CARE NPV</t>
  </si>
  <si>
    <t>55.28</t>
  </si>
  <si>
    <t>RECKITT BENCKISER GROUP PLC ORD GBP0.1041666666666667</t>
  </si>
  <si>
    <t>34.9</t>
  </si>
  <si>
    <t>RELX PLC ORD GBP0.1444</t>
  </si>
  <si>
    <t>3.695</t>
  </si>
  <si>
    <t>RENTOKIL INITIAL ORD GBP0.01</t>
  </si>
  <si>
    <t>48.315</t>
  </si>
  <si>
    <t>ROCHE HOLDINGS AG GENUSSCHEINE NPV</t>
  </si>
  <si>
    <t>253.5</t>
  </si>
  <si>
    <t>ROGERS COMMUNICATIONS INC CLASS'B'COM CAD1.62478</t>
  </si>
  <si>
    <t>49.7</t>
  </si>
  <si>
    <t>RWE AG NPV</t>
  </si>
  <si>
    <t>37.91</t>
  </si>
  <si>
    <t>SAFRAN SA EUR0.20</t>
  </si>
  <si>
    <t>296</t>
  </si>
  <si>
    <t>82939</t>
  </si>
  <si>
    <t>SHELL PLC ORD EUR0.07</t>
  </si>
  <si>
    <t>3.722</t>
  </si>
  <si>
    <t>SHIMANO INC NPV</t>
  </si>
  <si>
    <t>27.335</t>
  </si>
  <si>
    <t>SHOPIFY INC COM NPV CL A</t>
  </si>
  <si>
    <t>16815</t>
  </si>
  <si>
    <t>SIEMENS HEALTHINEERS AG NPV</t>
  </si>
  <si>
    <t>195.4</t>
  </si>
  <si>
    <t>SINGAPORE TECHNOLOGIES ENGINEERING NPV</t>
  </si>
  <si>
    <t>45.25</t>
  </si>
  <si>
    <t>SKF AB SER'B'NPV</t>
  </si>
  <si>
    <t>8.45</t>
  </si>
  <si>
    <t>SONIC HEALTHCARE NPV</t>
  </si>
  <si>
    <t>336500</t>
  </si>
  <si>
    <t>SONY GROUP CORPORATION NPV</t>
  </si>
  <si>
    <t>232.2</t>
  </si>
  <si>
    <t>SSE PLC GBP0.50</t>
  </si>
  <si>
    <t>21.23</t>
  </si>
  <si>
    <t>SUMITOMO MITSUI FINANCIAL GROUP INC NPV</t>
  </si>
  <si>
    <t>17.18</t>
  </si>
  <si>
    <t>SUMITOMO MITSUI TRUST GP INC NPV</t>
  </si>
  <si>
    <t>4175</t>
  </si>
  <si>
    <t>SUNBELT RENTALS HOLDINGS INC COM USD0.01</t>
  </si>
  <si>
    <t>4297</t>
  </si>
  <si>
    <t>SVENSKA HANDELSBANKEN AB SER'A'NPV</t>
  </si>
  <si>
    <t>123.75</t>
  </si>
  <si>
    <t>SYMRISE AG NPV (BR)</t>
  </si>
  <si>
    <t>72.86</t>
  </si>
  <si>
    <t>TAIWAN SEMICONDUCTOR MANUFACTURING SPON ADS REP 5 ORD TWD10</t>
  </si>
  <si>
    <t>TSM</t>
  </si>
  <si>
    <t>273.36</t>
  </si>
  <si>
    <t>TDK CORP NPV</t>
  </si>
  <si>
    <t>TAI</t>
  </si>
  <si>
    <t>1300</t>
  </si>
  <si>
    <t>TENCENT HOLDINGS LIMITED HKD0.00002</t>
  </si>
  <si>
    <t>2115</t>
  </si>
  <si>
    <t>TENCENT MUSIC ENTERTAINMENT GROUP SPON ADS EA REP 2 ORD SHS</t>
  </si>
  <si>
    <t>644</t>
  </si>
  <si>
    <t>THALES SA EUR3</t>
  </si>
  <si>
    <t>259.3</t>
  </si>
  <si>
    <t>TOKYO ELECTRON NPV</t>
  </si>
  <si>
    <t>26300</t>
  </si>
  <si>
    <t>TORONTO-DOMINION BANK COM NPV</t>
  </si>
  <si>
    <t>110.35</t>
  </si>
  <si>
    <t>TOTALENERGIES SE EUR2.5</t>
  </si>
  <si>
    <t>54.25</t>
  </si>
  <si>
    <t>TOYOTA MOTOR CORP NPV</t>
  </si>
  <si>
    <t>2924.5</t>
  </si>
  <si>
    <t>UBS GROUP AG USD0.10 (REGD)</t>
  </si>
  <si>
    <t>32.49</t>
  </si>
  <si>
    <t>UNICHARM CORP NPV</t>
  </si>
  <si>
    <t>982.8</t>
  </si>
  <si>
    <t>UNITED OVERSEAS BANK LTD NPV</t>
  </si>
  <si>
    <t>34.39</t>
  </si>
  <si>
    <t>UNIVERSAL MUSIC GROUP N.V EUR10.00</t>
  </si>
  <si>
    <t>24</t>
  </si>
  <si>
    <t>VALE S.A. COM NPV</t>
  </si>
  <si>
    <t>57.09</t>
  </si>
  <si>
    <t>VEOLIA ENVIRONNEMENT EUR5</t>
  </si>
  <si>
    <t>29.02</t>
  </si>
  <si>
    <t xml:space="preserve">WALMEX </t>
  </si>
  <si>
    <t>56.1</t>
  </si>
  <si>
    <t>WOLTERS KLUWERS EUR0.12</t>
  </si>
  <si>
    <t>112.25</t>
  </si>
  <si>
    <t>WOODSIDE ENERGY GROUP LTD NPV</t>
  </si>
  <si>
    <t>23.42</t>
  </si>
  <si>
    <t>26200</t>
  </si>
  <si>
    <t>YASKAWA ELECTRIC CORP NPV</t>
  </si>
  <si>
    <t>3125</t>
  </si>
  <si>
    <t>YUM CHINA HOLDINGS INC COM USD0.01</t>
  </si>
  <si>
    <t>335.4</t>
  </si>
  <si>
    <t>As of:</t>
  </si>
  <si>
    <t>Name</t>
  </si>
  <si>
    <t>SecId</t>
  </si>
  <si>
    <t>Portfolio Weighting %</t>
  </si>
  <si>
    <t>Business Country</t>
  </si>
  <si>
    <t>GICS Sector</t>
  </si>
  <si>
    <t>Price To Fair Value</t>
  </si>
  <si>
    <t>Economic Moat</t>
  </si>
  <si>
    <t>Forward Price To Earnings Ratio</t>
  </si>
  <si>
    <t>Return On Equity-FY</t>
  </si>
  <si>
    <t>Price To Book Ratio</t>
  </si>
  <si>
    <t>Base 
Currency</t>
  </si>
  <si>
    <t>Very High</t>
  </si>
  <si>
    <t>ZAE000351946</t>
  </si>
  <si>
    <t>NPN</t>
  </si>
  <si>
    <t>0P0000DLK0</t>
  </si>
  <si>
    <t>CH1430134226</t>
  </si>
  <si>
    <t>AMRZ</t>
  </si>
  <si>
    <t>0P0001VIGL</t>
  </si>
  <si>
    <t>CA15101Q2071</t>
  </si>
  <si>
    <t>0P0000680B</t>
  </si>
  <si>
    <t>CA6979001089</t>
  </si>
  <si>
    <t>PAAS</t>
  </si>
  <si>
    <t>0P0000686K</t>
  </si>
  <si>
    <t>AU000000EVN4</t>
  </si>
  <si>
    <t>EVN</t>
  </si>
  <si>
    <t>0P00006X20</t>
  </si>
  <si>
    <t>Extreme</t>
  </si>
  <si>
    <t>JP3236330001</t>
  </si>
  <si>
    <t>285A</t>
  </si>
  <si>
    <t>0P0001KMEE</t>
  </si>
  <si>
    <t>IT0005508921</t>
  </si>
  <si>
    <t>BMPS</t>
  </si>
  <si>
    <t>0P00009DHO</t>
  </si>
  <si>
    <t>IT0000066123</t>
  </si>
  <si>
    <t>BPE</t>
  </si>
  <si>
    <t>0P00009DHP</t>
  </si>
  <si>
    <t>CA0977518616</t>
  </si>
  <si>
    <t>BBD.B</t>
  </si>
  <si>
    <t>0P00005RNY</t>
  </si>
  <si>
    <t>TW0002360005</t>
  </si>
  <si>
    <t>2360</t>
  </si>
  <si>
    <t>0P0000AZ75</t>
  </si>
  <si>
    <t>JP3148800000</t>
  </si>
  <si>
    <t>0P0000EBXI</t>
  </si>
  <si>
    <t>JP3305990008</t>
  </si>
  <si>
    <t>7186</t>
  </si>
  <si>
    <t>0P00017PZG</t>
  </si>
  <si>
    <t>BRAXIAACNOR0</t>
  </si>
  <si>
    <t>AXIA3</t>
  </si>
  <si>
    <t>0P0000CKSE</t>
  </si>
  <si>
    <t>HK0001200002</t>
  </si>
  <si>
    <t>0P0001XNDG</t>
  </si>
  <si>
    <t>GRS829003003</t>
  </si>
  <si>
    <t>EUROB</t>
  </si>
  <si>
    <t>0P0000BN6Z</t>
  </si>
  <si>
    <t>SE0000106270</t>
  </si>
  <si>
    <t>HM B</t>
  </si>
  <si>
    <t>0P0000A6GI</t>
  </si>
  <si>
    <t>KR7298040007</t>
  </si>
  <si>
    <t>0P0001DYXF</t>
  </si>
  <si>
    <t>CA5503711080</t>
  </si>
  <si>
    <t>LUG</t>
  </si>
  <si>
    <t>0P00005S70</t>
  </si>
  <si>
    <t>INE155A01022</t>
  </si>
  <si>
    <t>TMPV</t>
  </si>
  <si>
    <t>0P0000AZVC</t>
  </si>
  <si>
    <t>TW0002059003</t>
  </si>
  <si>
    <t>0P0000GECY</t>
  </si>
  <si>
    <t>KR7010120004</t>
  </si>
  <si>
    <t>010120</t>
  </si>
  <si>
    <t>0P0000AF2O</t>
  </si>
  <si>
    <t>CNE100006WS8</t>
  </si>
  <si>
    <t>03750</t>
  </si>
  <si>
    <t>0P0001VA0X</t>
  </si>
  <si>
    <t>SDLF</t>
  </si>
  <si>
    <t>KR7000150003</t>
  </si>
  <si>
    <t>0P0000BUJK</t>
  </si>
  <si>
    <t>GRS831003009</t>
  </si>
  <si>
    <t>TPEIR</t>
  </si>
  <si>
    <t>0P0000AP02</t>
  </si>
  <si>
    <t>AU000000SOL3</t>
  </si>
  <si>
    <t>SOL</t>
  </si>
  <si>
    <t>0P00006X1H</t>
  </si>
  <si>
    <t>CNE100005PT2</t>
  </si>
  <si>
    <t>0P0001PKVU</t>
  </si>
  <si>
    <t>CA16890P1036</t>
  </si>
  <si>
    <t>CGG</t>
  </si>
  <si>
    <t>0P00005S9L</t>
  </si>
  <si>
    <t>GB00BVYVFW23</t>
  </si>
  <si>
    <t>AUTO</t>
  </si>
  <si>
    <t>0P00015KAQ</t>
  </si>
  <si>
    <t>KYG3902L1095</t>
  </si>
  <si>
    <t>0P0001KYLE</t>
  </si>
  <si>
    <t>HK1208013172</t>
  </si>
  <si>
    <t>0P00009S7Q</t>
  </si>
  <si>
    <t>ID1000117609</t>
  </si>
  <si>
    <t>BRMS</t>
  </si>
  <si>
    <t>0P0000RVW7</t>
  </si>
  <si>
    <t>SE0000120669</t>
  </si>
  <si>
    <t>SSAB B</t>
  </si>
  <si>
    <t>0P0000A6MZ</t>
  </si>
  <si>
    <t>CNE100006M58</t>
  </si>
  <si>
    <t>0P0001TPB9</t>
  </si>
  <si>
    <t>INE061F01013</t>
  </si>
  <si>
    <t>0P0000CI1K</t>
  </si>
  <si>
    <t>NO0010736879</t>
  </si>
  <si>
    <t>VEND</t>
  </si>
  <si>
    <t>0P0001647I</t>
  </si>
  <si>
    <t>KYG5224V1032</t>
  </si>
  <si>
    <t>0P0001Q9O2</t>
  </si>
  <si>
    <t>KYG8875G1029</t>
  </si>
  <si>
    <t>0P0001675Y</t>
  </si>
  <si>
    <t>KR7005381009</t>
  </si>
  <si>
    <t>005385</t>
  </si>
  <si>
    <t>0P0000D5BA</t>
  </si>
  <si>
    <t>INE663F01032</t>
  </si>
  <si>
    <t>NAUKRI</t>
  </si>
  <si>
    <t>0P0000C36K</t>
  </si>
  <si>
    <t>INE982J01020</t>
  </si>
  <si>
    <t>543396</t>
  </si>
  <si>
    <t>0P0001NT64</t>
  </si>
  <si>
    <t>CNE100005VN3</t>
  </si>
  <si>
    <t>0P0001QAXX</t>
  </si>
  <si>
    <t>ID1000118706</t>
  </si>
  <si>
    <t>SRAJ</t>
  </si>
  <si>
    <t>0P0000SUH1</t>
  </si>
  <si>
    <t>CNE100006M82</t>
  </si>
  <si>
    <t>0P0001RGGN</t>
  </si>
  <si>
    <t>CNE1000060L1</t>
  </si>
  <si>
    <t>0P0001QY8J</t>
  </si>
  <si>
    <t>BRAXIAACNPB1</t>
  </si>
  <si>
    <t>AXIA6</t>
  </si>
  <si>
    <t>0P0000AP47</t>
  </si>
  <si>
    <t>CNE100005ZD5</t>
  </si>
  <si>
    <t>0P0001R10X</t>
  </si>
  <si>
    <t>CNE100005QL7</t>
  </si>
  <si>
    <t>0P0001P7YP</t>
  </si>
  <si>
    <t>CNE100005VF9</t>
  </si>
  <si>
    <t>0P0001Q9O4</t>
  </si>
  <si>
    <t>INE1NPP01017</t>
  </si>
  <si>
    <t>0P0001UYS2</t>
  </si>
  <si>
    <t>INE267A01025</t>
  </si>
  <si>
    <t>0P0000AKUR</t>
  </si>
  <si>
    <t>CNE1000060N7</t>
  </si>
  <si>
    <t>0P0001QYZW</t>
  </si>
  <si>
    <t>CNE100006DD0</t>
  </si>
  <si>
    <t>0P0001RM7Z</t>
  </si>
  <si>
    <t>CNE100006KM6</t>
  </si>
  <si>
    <t>0P0001R8I6</t>
  </si>
  <si>
    <t>HK0000112026</t>
  </si>
  <si>
    <t>0P0000WDQ7</t>
  </si>
  <si>
    <t>CNE100006FN4</t>
  </si>
  <si>
    <t>0P0001QBMB</t>
  </si>
  <si>
    <t>TREKLRH00038</t>
  </si>
  <si>
    <t>KLRHO</t>
  </si>
  <si>
    <t>0P0001PD4T</t>
  </si>
  <si>
    <t>Nebras Energy</t>
  </si>
  <si>
    <t>CNE100006KH6</t>
  </si>
  <si>
    <t>0P0001R5M0</t>
  </si>
  <si>
    <t>KW0EQ0100036</t>
  </si>
  <si>
    <t>0P0000B5J2</t>
  </si>
  <si>
    <t>INE498L01015</t>
  </si>
  <si>
    <t>0P0000TV9C</t>
  </si>
  <si>
    <t>CNE100006HM2</t>
  </si>
  <si>
    <t>0P0001SO98</t>
  </si>
  <si>
    <t>CNE1000030S9</t>
  </si>
  <si>
    <t>0P00018JMI</t>
  </si>
  <si>
    <t>CNE100006XS6</t>
  </si>
  <si>
    <t>0P0001VC5A</t>
  </si>
  <si>
    <t>CNE100005Q55</t>
  </si>
  <si>
    <t>0P0001PGDC</t>
  </si>
  <si>
    <t>COT13PA00086</t>
  </si>
  <si>
    <t>GRUPOSURA</t>
  </si>
  <si>
    <t>0P0000DI6Q</t>
  </si>
  <si>
    <t>SE0000171100</t>
  </si>
  <si>
    <t>SSAB A</t>
  </si>
  <si>
    <t>0P0000A6GX</t>
  </si>
  <si>
    <t>CNE100006Z79</t>
  </si>
  <si>
    <t>0P0001VQLK</t>
  </si>
  <si>
    <t>RemeGen Co Ltd Class H</t>
  </si>
  <si>
    <t>CNE1000048G6</t>
  </si>
  <si>
    <t>0P0001L039</t>
  </si>
  <si>
    <t>AEM001001019</t>
  </si>
  <si>
    <t>2POINTZERO</t>
  </si>
  <si>
    <t>0P0001O34Z</t>
  </si>
  <si>
    <t>CNE000001KM8</t>
  </si>
  <si>
    <t>002028</t>
  </si>
  <si>
    <t>0P00007XTB</t>
  </si>
  <si>
    <t>INE756I01012</t>
  </si>
  <si>
    <t>0P0001WE71</t>
  </si>
  <si>
    <t>CNE100006JT3</t>
  </si>
  <si>
    <t>0P0001T5I0</t>
  </si>
  <si>
    <t>CNE0000006M4</t>
  </si>
  <si>
    <t>0P00007WWI</t>
  </si>
  <si>
    <t>CNE1000000R4</t>
  </si>
  <si>
    <t>0P00009G1E</t>
  </si>
  <si>
    <t>Zhejiang Rongtai Electric Material Co Ltd Class A Shares</t>
  </si>
  <si>
    <t>CNE100006M74</t>
  </si>
  <si>
    <t>0P0001RF9T</t>
  </si>
  <si>
    <t>INE686F01025</t>
  </si>
  <si>
    <t>0P0000BYNM</t>
  </si>
  <si>
    <t>ID1000133002</t>
  </si>
  <si>
    <t>IMPC</t>
  </si>
  <si>
    <t>0P000153G4</t>
  </si>
  <si>
    <t>CNE100005VG7</t>
  </si>
  <si>
    <t>0P0001Q9V2</t>
  </si>
  <si>
    <t>INE324D01010</t>
  </si>
  <si>
    <t>LGEINDIA</t>
  </si>
  <si>
    <t>0P0001XVAM</t>
  </si>
  <si>
    <t>KYG2215N1097</t>
  </si>
  <si>
    <t>0P0001NX39</t>
  </si>
  <si>
    <t>CNE100005VD4</t>
  </si>
  <si>
    <t>0P0001Q8YL</t>
  </si>
  <si>
    <t>CNE100005PN5</t>
  </si>
  <si>
    <t>0P0001PM7H</t>
  </si>
  <si>
    <t>CNE100006087</t>
  </si>
  <si>
    <t>0P0001QSVX</t>
  </si>
  <si>
    <t>CNE100002CC3</t>
  </si>
  <si>
    <t>0P00019J0J</t>
  </si>
  <si>
    <t>CNE100005998</t>
  </si>
  <si>
    <t>0P0001OVHT</t>
  </si>
  <si>
    <t>PHY272571498</t>
  </si>
  <si>
    <t>GLO</t>
  </si>
  <si>
    <t>0P0000DHCW</t>
  </si>
  <si>
    <t>CNE100005Z70</t>
  </si>
  <si>
    <t>0P0001QSVR</t>
  </si>
  <si>
    <t>CNE000000D24</t>
  </si>
  <si>
    <t>0P00007WSW</t>
  </si>
  <si>
    <t>KR7000151001</t>
  </si>
  <si>
    <t>0P0000D2TA</t>
  </si>
  <si>
    <t>CNE100006012</t>
  </si>
  <si>
    <t>0P0001QQN3</t>
  </si>
  <si>
    <t>CNE1000062X2</t>
  </si>
  <si>
    <t>0P0001KEEH</t>
  </si>
  <si>
    <t>CNE000001DQ4</t>
  </si>
  <si>
    <t>0P00007X01</t>
  </si>
  <si>
    <t>CNE000001BJ3</t>
  </si>
  <si>
    <t>0P00007XCK</t>
  </si>
  <si>
    <t>CNE100004231</t>
  </si>
  <si>
    <t>0P0001KAOO</t>
  </si>
  <si>
    <t>CNE100005428</t>
  </si>
  <si>
    <t>0P0001LTD6</t>
  </si>
  <si>
    <t>CNE100005F09</t>
  </si>
  <si>
    <t>0P0001PBVI</t>
  </si>
  <si>
    <t>CNE100005QH5</t>
  </si>
  <si>
    <t>0P0001PANC</t>
  </si>
  <si>
    <t>CNE100002FZ7</t>
  </si>
  <si>
    <t>0P00019K1F</t>
  </si>
  <si>
    <t>CNE100002TX3</t>
  </si>
  <si>
    <t>0P0001C1UP</t>
  </si>
  <si>
    <t>CNE100000F87</t>
  </si>
  <si>
    <t>0P0000KWDJ</t>
  </si>
  <si>
    <t>CNE100002BR3</t>
  </si>
  <si>
    <t>0P00018O4V</t>
  </si>
  <si>
    <t>CNE100005GP9</t>
  </si>
  <si>
    <t>0P0001PBM1</t>
  </si>
  <si>
    <t>CNE100000X10</t>
  </si>
  <si>
    <t>0P0000RV29</t>
  </si>
  <si>
    <t>CNE0000008J6</t>
  </si>
  <si>
    <t>0P00007WXM</t>
  </si>
  <si>
    <t>CNE0000001S2</t>
  </si>
  <si>
    <t>0P00007XD5</t>
  </si>
  <si>
    <t>CNE1000057N3</t>
  </si>
  <si>
    <t>0P0001OPV8</t>
  </si>
  <si>
    <t>KR7005383005</t>
  </si>
  <si>
    <t>0P0000D3CY</t>
  </si>
  <si>
    <t>CNE100006Z53</t>
  </si>
  <si>
    <t>0P0001VQKI</t>
  </si>
  <si>
    <t>CNE0000003W0</t>
  </si>
  <si>
    <t>0P00007WUN</t>
  </si>
  <si>
    <t>CNE100003ZH1</t>
  </si>
  <si>
    <t>0P0001K77V</t>
  </si>
  <si>
    <t>CNE100005QT0</t>
  </si>
  <si>
    <t>0P0001P557</t>
  </si>
  <si>
    <t>CNE100004454</t>
  </si>
  <si>
    <t>0P0001KIO9</t>
  </si>
  <si>
    <t>CNE100003MK3</t>
  </si>
  <si>
    <t>0P0001I2UT</t>
  </si>
  <si>
    <t>CNE100005QB8</t>
  </si>
  <si>
    <t>0P0001PCJM</t>
  </si>
  <si>
    <t>SE0000108201</t>
  </si>
  <si>
    <t>SKF A</t>
  </si>
  <si>
    <t>0P0000A6GU</t>
  </si>
  <si>
    <t>CNE100005B03</t>
  </si>
  <si>
    <t>0P0001ORK0</t>
  </si>
  <si>
    <t>CNE100000P51</t>
  </si>
  <si>
    <t>0P0000P6FV</t>
  </si>
  <si>
    <t>CNE100005QG7</t>
  </si>
  <si>
    <t>0P0001PBDO</t>
  </si>
  <si>
    <t>CNE100002SP1</t>
  </si>
  <si>
    <t>0P0001CNFB</t>
  </si>
  <si>
    <t>CNE000000DC6</t>
  </si>
  <si>
    <t>0P00007XIA</t>
  </si>
  <si>
    <t>CNE1000029M4</t>
  </si>
  <si>
    <t>0P00018JMP</t>
  </si>
  <si>
    <t>CNE100000P69</t>
  </si>
  <si>
    <t>0P0000SRTS</t>
  </si>
  <si>
    <t>CNE000000WC6</t>
  </si>
  <si>
    <t>0P00007X30</t>
  </si>
  <si>
    <t>CNE100005QJ1</t>
  </si>
  <si>
    <t>0P0001PA9C</t>
  </si>
  <si>
    <t xml:space="preserve">SECID </t>
  </si>
  <si>
    <t>PE</t>
  </si>
  <si>
    <t>Itau Unibanco Holding SA</t>
  </si>
  <si>
    <t>ITUB</t>
  </si>
  <si>
    <t>VALE</t>
  </si>
  <si>
    <t>PBR</t>
  </si>
  <si>
    <t>BBD</t>
  </si>
  <si>
    <t>ABEV</t>
  </si>
  <si>
    <t>VIV</t>
  </si>
  <si>
    <t>TIMB</t>
  </si>
  <si>
    <t>FMX</t>
  </si>
  <si>
    <t>AMX</t>
  </si>
  <si>
    <t>KOF</t>
  </si>
  <si>
    <t>acid</t>
  </si>
  <si>
    <t>ZA EQ</t>
  </si>
  <si>
    <t>Mom</t>
  </si>
  <si>
    <t>Relative to Range</t>
  </si>
  <si>
    <t>Region Weights</t>
  </si>
  <si>
    <t>DM</t>
  </si>
  <si>
    <t>EM</t>
  </si>
  <si>
    <t>Risk &amp; Reward</t>
  </si>
  <si>
    <t>vir</t>
  </si>
  <si>
    <t>volatility</t>
  </si>
  <si>
    <t>sharpe ratio</t>
  </si>
  <si>
    <t>absolute valuation score</t>
  </si>
  <si>
    <t>z score</t>
  </si>
  <si>
    <t>Roche Holding AG Ordinary Shares new</t>
  </si>
  <si>
    <t>CH1499059983</t>
  </si>
  <si>
    <t>ROP</t>
  </si>
  <si>
    <t>4062</t>
  </si>
  <si>
    <t>02259</t>
  </si>
  <si>
    <t>Tata Motors Ltd</t>
  </si>
  <si>
    <t>INE1TAE01010</t>
  </si>
  <si>
    <t>0P0001XURU</t>
  </si>
  <si>
    <t>2059</t>
  </si>
  <si>
    <t>Canadian Tire Corp Ltd Shs -A- Non-Voting</t>
  </si>
  <si>
    <t>Standard Life PLC</t>
  </si>
  <si>
    <t>000333</t>
  </si>
  <si>
    <t>01530</t>
  </si>
  <si>
    <t>00300</t>
  </si>
  <si>
    <t>CSG NV</t>
  </si>
  <si>
    <t>NL0015073TS8</t>
  </si>
  <si>
    <t>CSG</t>
  </si>
  <si>
    <t>0P0001YPRJ</t>
  </si>
  <si>
    <t>532843</t>
  </si>
  <si>
    <t>02076</t>
  </si>
  <si>
    <t>LTM Ltd</t>
  </si>
  <si>
    <t>Saudi Energy Co</t>
  </si>
  <si>
    <t>Allwyn AG</t>
  </si>
  <si>
    <t>ALWN</t>
  </si>
  <si>
    <t>688249</t>
  </si>
  <si>
    <t>688472</t>
  </si>
  <si>
    <t>02050</t>
  </si>
  <si>
    <t>601136</t>
  </si>
  <si>
    <t>001286</t>
  </si>
  <si>
    <t>688271</t>
  </si>
  <si>
    <t>002837</t>
  </si>
  <si>
    <t>600601</t>
  </si>
  <si>
    <t>Placeholder - Mirae Asset Securities Co Ltd</t>
  </si>
  <si>
    <t>TENCENT MUSIC ENTMT GROUP SPON ADS</t>
  </si>
  <si>
    <t>TENCENT HLDGS LTD HKD0.00002</t>
  </si>
  <si>
    <t>RECKITT BENCKISER ORD GBP0.1041666666666667</t>
  </si>
  <si>
    <t>LVMH MOET HENNESSY EUR0.30</t>
  </si>
  <si>
    <t>YUM CHINA HLDGS IN USD0.01</t>
  </si>
  <si>
    <t>SIEMENS HEALTHINEE NPV</t>
  </si>
  <si>
    <t>ROGERS COMMUNICATIONS INC CL B</t>
  </si>
  <si>
    <t>WOLTERS KLUWER EUR0.12</t>
  </si>
  <si>
    <t>OLYMPUS CORP NPV</t>
  </si>
  <si>
    <t>ROCHE HLDGS AG CHF0.001</t>
  </si>
  <si>
    <t>DAIICHI SANKYO COM NPV</t>
  </si>
  <si>
    <t>JAMES HARDIE INDUS CDI</t>
  </si>
  <si>
    <t>MELROSE INDUST PLC ORD GBP0.001</t>
  </si>
  <si>
    <t>SUNBELT RENTALS HO COM STK USD0.01 (DI)</t>
  </si>
  <si>
    <t>SONY GROUP CORPORA NPV</t>
  </si>
  <si>
    <t>FANUC CORP NPV</t>
  </si>
  <si>
    <t>BANCO BILBAO VIZCA EUR0.49</t>
  </si>
  <si>
    <t>YASKAWA ELEC CORP NPV</t>
  </si>
  <si>
    <t>SUMITOMO MITSUI FG NPV</t>
  </si>
  <si>
    <t>DR.ING. F.PORSCHE NON-VTG PRF NPV</t>
  </si>
  <si>
    <t>UNIVERSAL MUSIC GR EUR10.00</t>
  </si>
  <si>
    <t>BAYER MOTOREN WERK EUR1</t>
  </si>
  <si>
    <t>BRIT AMER TOBACCO ORD GBP0.25</t>
  </si>
  <si>
    <t>PING AN INSURANCE 'H'CNY1</t>
  </si>
  <si>
    <t>UTD O/S BANK NPV</t>
  </si>
  <si>
    <t>MERCEDES-BENZ ORD NPV(REGD)</t>
  </si>
  <si>
    <t>COMP.FIN.RICHEMONT CHF1 (REGD)</t>
  </si>
  <si>
    <t>JULIUS BAER GRUPPE CHF0.02 (REGD)</t>
  </si>
  <si>
    <t>ADVANTEST CORP NPV</t>
  </si>
  <si>
    <t>SHOPIFY INC                    CL A SUB VTG SHS</t>
  </si>
  <si>
    <t>SVENSKA HANDELSBKN SER'A'NPV</t>
  </si>
  <si>
    <t>HOSHIZAKI CORPORAT NPV</t>
  </si>
  <si>
    <t>AIA GROUP LTD NPV</t>
  </si>
  <si>
    <t>ALIBABA GROUP HLDG USD0.000003125</t>
  </si>
  <si>
    <t>WAL-MART DE MEXICO COM NPV</t>
  </si>
  <si>
    <t>KONINKLIJKE PHILIP EUR0.20</t>
  </si>
  <si>
    <t>MEIJI HOLDINGS CO NPV</t>
  </si>
  <si>
    <t>BANK MONTREAL MEDIUM COM</t>
  </si>
  <si>
    <t>DAIICHI LIFE GP NPV</t>
  </si>
  <si>
    <t>HDFC BANK INR1</t>
  </si>
  <si>
    <t>ASM INTL NV EUR0.04</t>
  </si>
  <si>
    <t>CELLNEX TELECOM SA EUR0.25</t>
  </si>
  <si>
    <t>SUMITOMO MITSUI NPV</t>
  </si>
  <si>
    <t>MURATA MFG CO NPV</t>
  </si>
  <si>
    <t>TORONTO DOMINION BK ONT COM NEW</t>
  </si>
  <si>
    <t>CRODA INTL ORD GBP0.10609756</t>
  </si>
  <si>
    <t>LONDON STOCK EXCH ORD GBP0.06918604</t>
  </si>
  <si>
    <t>MAGNA INTL INC COM</t>
  </si>
  <si>
    <t>GPO FIN BANORTE COM NPV SERIES O</t>
  </si>
  <si>
    <t>ANZ GROUP HLDGS LI NPV</t>
  </si>
  <si>
    <t>WOORI FINANCIAL GR KRW5000</t>
  </si>
  <si>
    <t>BCO BRADESCO SA PRF NPV</t>
  </si>
  <si>
    <t>AMERICA MOVIL SAB COM SER 'B' NPV</t>
  </si>
  <si>
    <t>VEOLIA ENVIRONNEME EUR5</t>
  </si>
  <si>
    <t>SINGAPORE TECH ENG NPV</t>
  </si>
  <si>
    <t>WOODSIDE ENERGY GR NPV</t>
  </si>
  <si>
    <t>PETROLEO BRASILEIRO S A SPONSORED ADR</t>
  </si>
  <si>
    <t>FOMENTO ECON MEXIC UNITS (REP 1'B'&amp; 4'D' SHS)</t>
  </si>
  <si>
    <t>B3 SA COM NPV</t>
  </si>
  <si>
    <t>TAIWAN SEMICONDUCTOR MANUFACT SPONSORED ADS</t>
  </si>
  <si>
    <t>SAP SE ORD NPV</t>
  </si>
  <si>
    <t>SAMSUNG ELECTRONIC KRW100</t>
  </si>
  <si>
    <t>SAP.</t>
  </si>
  <si>
    <t>as of 4/13/2026</t>
  </si>
  <si>
    <t>US88034P1093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</si>
</sst>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.0%"/>
    <numFmt numFmtId="165" formatCode="\-#,##0.00;\-#,##0.00"/>
    <numFmt numFmtId="166" formatCode="\-"/>
    <numFmt numFmtId="167" formatCode="#,##0."/>
    <numFmt numFmtId="168" formatCode="#,###.##"/>
    <numFmt numFmtId="169" formatCode="yyyy\-mm\-dd"/>
    <numFmt numFmtId="170" formatCode="0.000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0"/>
      <color theme="1"/>
      <name val="Verdana"/>
      <family val="2"/>
    </font>
    <font>
      <b/>
      <sz val="11"/>
      <color rgb="FF000000"/>
      <name val="UniversNext for MORNPC Cn"/>
      <family val="2"/>
    </font>
    <font>
      <b/>
      <sz val="11"/>
      <color theme="1"/>
      <name val="UniversNext for MORNPC Cn"/>
      <family val="2"/>
    </font>
    <font>
      <sz val="11"/>
      <color theme="1"/>
      <name val="MORN Intrinsic"/>
      <family val="2"/>
    </font>
    <font>
      <b/>
      <sz val="11"/>
      <color rgb="FFFF0000"/>
      <name val="MORN Intrinsic"/>
      <family val="2"/>
    </font>
    <font>
      <b/>
      <sz val="11"/>
      <color rgb="FF000000"/>
      <name val="MORN Intrinsic"/>
      <family val="2"/>
    </font>
    <font>
      <sz val="8"/>
      <color rgb="FF3B3B3B"/>
      <name val="Tahoma"/>
      <family val="2"/>
    </font>
    <font>
      <b/>
      <sz val="8"/>
      <color rgb="FF000000"/>
      <name val="Tahoma"/>
      <family val="2"/>
    </font>
    <font>
      <b/>
      <sz val="8"/>
      <color rgb="FFFF0000"/>
      <name val="Tahoma"/>
      <family val="2"/>
    </font>
    <font>
      <sz val="9"/>
      <color rgb="FFFFFFFF"/>
      <name val="Times New Roman"/>
      <family val="1"/>
    </font>
    <font>
      <sz val="8"/>
      <color rgb="FF000000"/>
      <name val="Tahoma"/>
      <family val="2"/>
    </font>
    <font>
      <sz val="8"/>
      <color rgb="FFFF0000"/>
      <name val="Tahoma"/>
      <family val="2"/>
    </font>
    <font>
      <b/>
      <sz val="18"/>
      <color rgb="FF002060"/>
      <name val="MORN Intrinsic"/>
      <family val="2"/>
    </font>
    <font>
      <sz val="11"/>
      <color theme="0"/>
      <name val="MORN Intrinsic"/>
      <family val="2"/>
    </font>
    <font>
      <b/>
      <sz val="11"/>
      <color theme="1"/>
      <name val="MORN Intrinsic"/>
      <family val="2"/>
    </font>
    <font>
      <sz val="11"/>
      <color rgb="FF000000"/>
      <name val="Calibri"/>
      <family val="2"/>
      <scheme val="minor"/>
    </font>
    <font>
      <sz val="11"/>
      <color rgb="FFF1F1F1"/>
      <name val="Calibri"/>
      <family val="2"/>
      <scheme val="minor"/>
    </font>
    <font>
      <b/>
      <sz val="16"/>
      <color theme="8" tint="-0.499984740745262"/>
      <name val="MORN Intrinsic"/>
      <family val="2"/>
    </font>
    <font>
      <b/>
      <sz val="11"/>
      <color rgb="FFC00000"/>
      <name val="MORN Intrinsic"/>
      <family val="2"/>
    </font>
    <font>
      <sz val="8"/>
      <color rgb="FFFFFFFF"/>
      <name val="Tahoma"/>
      <family val="2"/>
    </font>
    <font>
      <sz val="11"/>
      <color rgb="FFFF0000"/>
      <name val="Calibri"/>
      <family val="2"/>
      <scheme val="minor"/>
    </font>
    <font>
      <b/>
      <sz val="18"/>
      <color rgb="FFFF0000"/>
      <name val="MORN Intrinsic"/>
      <family val="2"/>
    </font>
    <font>
      <b/>
      <sz val="16"/>
      <color rgb="FFFF0000"/>
      <name val="MORN Intrinsic"/>
      <family val="2"/>
    </font>
    <font>
      <b/>
      <sz val="10"/>
      <color rgb="FF000000"/>
      <name val="Verdana"/>
      <family val="2"/>
    </font>
    <font>
      <sz val="15"/>
      <color rgb="FF000000"/>
      <name val="Calibri"/>
      <family val="2"/>
      <scheme val="minor"/>
    </font>
    <font>
      <b/>
      <sz val="11"/>
      <color rgb="FF000000"/>
      <name val="UniversNext for MORNPC Cn"/>
    </font>
    <font>
      <b/>
      <sz val="11"/>
      <color theme="1"/>
      <name val="UniversNext for MORNPC Cn"/>
    </font>
    <font>
      <sz val="11"/>
      <name val="MORN Intrinsic"/>
      <family val="2"/>
    </font>
    <font>
      <sz val="11"/>
      <name val="Calibri"/>
      <family val="2"/>
      <scheme val="minor"/>
    </font>
    <font>
      <sz val="8"/>
      <name val="Tahoma"/>
      <family val="2"/>
    </font>
    <font>
      <sz val="11"/>
      <color rgb="FFC00000"/>
      <name val="Calibri"/>
      <family val="2"/>
      <scheme val="minor"/>
    </font>
    <font>
      <sz val="11"/>
      <color theme="1"/>
      <name val="MORN Intrinsic"/>
      <family val="2"/>
    </font>
    <font>
      <sz val="11"/>
      <color theme="1"/>
      <name val="MORN Intrinsic"/>
    </font>
  </fonts>
  <fills count="27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A5ACB5"/>
      </patternFill>
    </fill>
    <fill>
      <patternFill patternType="solid">
        <fgColor rgb="FFBFCDDB"/>
      </patternFill>
    </fill>
    <fill>
      <patternFill patternType="solid">
        <fgColor rgb="FFFFE4E1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D9D8EA"/>
        <bgColor indexed="64"/>
      </patternFill>
    </fill>
    <fill>
      <patternFill patternType="solid">
        <fgColor rgb="FFD1D2E6"/>
        <bgColor indexed="64"/>
      </patternFill>
    </fill>
    <fill>
      <patternFill patternType="solid">
        <fgColor rgb="FFC1CAE2"/>
        <bgColor indexed="64"/>
      </patternFill>
    </fill>
    <fill>
      <patternFill patternType="solid">
        <fgColor rgb="FFC0C9E2"/>
        <bgColor indexed="64"/>
      </patternFill>
    </fill>
    <fill>
      <patternFill patternType="solid">
        <fgColor rgb="FFB4C4DF"/>
        <bgColor indexed="64"/>
      </patternFill>
    </fill>
    <fill>
      <patternFill patternType="solid">
        <fgColor rgb="FFA9BFDC"/>
        <bgColor indexed="64"/>
      </patternFill>
    </fill>
    <fill>
      <patternFill patternType="solid">
        <fgColor rgb="FFA1BBDA"/>
        <bgColor indexed="64"/>
      </patternFill>
    </fill>
    <fill>
      <patternFill patternType="solid">
        <fgColor rgb="FFC8CDE4"/>
        <bgColor indexed="64"/>
      </patternFill>
    </fill>
    <fill>
      <patternFill patternType="solid">
        <fgColor rgb="FFDAD9EA"/>
        <bgColor indexed="64"/>
      </patternFill>
    </fill>
    <fill>
      <patternFill patternType="solid">
        <fgColor rgb="FF94B6D7"/>
        <bgColor indexed="64"/>
      </patternFill>
    </fill>
    <fill>
      <patternFill patternType="solid">
        <fgColor rgb="FF7BACD1"/>
        <bgColor indexed="64"/>
      </patternFill>
    </fill>
    <fill>
      <patternFill patternType="solid">
        <fgColor rgb="FFB1C2DE"/>
        <bgColor indexed="64"/>
      </patternFill>
    </fill>
    <fill>
      <patternFill patternType="solid">
        <fgColor rgb="FFEEE8F3"/>
        <bgColor indexed="64"/>
      </patternFill>
    </fill>
    <fill>
      <patternFill patternType="solid">
        <fgColor rgb="FFEAE6F1"/>
        <bgColor indexed="64"/>
      </patternFill>
    </fill>
    <fill>
      <patternFill patternType="solid">
        <fgColor rgb="FFE7E3F0"/>
        <bgColor indexed="64"/>
      </patternFill>
    </fill>
    <fill>
      <patternFill patternType="solid">
        <fgColor rgb="FFF4EEF6"/>
        <bgColor indexed="64"/>
      </patternFill>
    </fill>
    <fill>
      <patternFill patternType="solid">
        <fgColor rgb="FFFAF2F8"/>
        <bgColor indexed="64"/>
      </patternFill>
    </fill>
    <fill>
      <patternFill patternType="solid">
        <fgColor rgb="FFFDF5FA"/>
        <bgColor indexed="64"/>
      </patternFill>
    </fill>
    <fill>
      <patternFill patternType="solid">
        <fgColor rgb="FFFFF7FB"/>
        <bgColor indexed="64"/>
      </patternFill>
    </fill>
    <fill>
      <patternFill patternType="solid">
        <fgColor rgb="FFE2DFEE"/>
        <bgColor indexed="64"/>
      </patternFill>
    </fill>
    <fill>
      <patternFill patternType="solid">
        <fgColor rgb="FFDCDAEB"/>
        <bgColor indexed="64"/>
      </patternFill>
    </fill>
    <fill>
      <patternFill patternType="solid">
        <fgColor rgb="FFEDE8F3"/>
        <bgColor indexed="64"/>
      </patternFill>
    </fill>
    <fill>
      <patternFill patternType="solid">
        <fgColor rgb="FFDEDCEC"/>
        <bgColor indexed="64"/>
      </patternFill>
    </fill>
    <fill>
      <patternFill patternType="solid">
        <fgColor rgb="FFEBE6F2"/>
        <bgColor indexed="64"/>
      </patternFill>
    </fill>
    <fill>
      <patternFill patternType="solid">
        <fgColor rgb="FFB9C6E0"/>
        <bgColor indexed="64"/>
      </patternFill>
    </fill>
    <fill>
      <patternFill patternType="solid">
        <fgColor rgb="FFC5CCE3"/>
        <bgColor indexed="64"/>
      </patternFill>
    </fill>
    <fill>
      <patternFill patternType="solid">
        <fgColor rgb="FFB3C3DE"/>
        <bgColor indexed="64"/>
      </patternFill>
    </fill>
    <fill>
      <patternFill patternType="solid">
        <fgColor rgb="FFB5C4DF"/>
        <bgColor indexed="64"/>
      </patternFill>
    </fill>
    <fill>
      <patternFill patternType="solid">
        <fgColor rgb="FFBDC8E1"/>
        <bgColor indexed="64"/>
      </patternFill>
    </fill>
    <fill>
      <patternFill patternType="solid">
        <fgColor rgb="FFD2D2E7"/>
        <bgColor indexed="64"/>
      </patternFill>
    </fill>
    <fill>
      <patternFill patternType="solid">
        <fgColor rgb="FFE4E1EF"/>
        <bgColor indexed="64"/>
      </patternFill>
    </fill>
    <fill>
      <patternFill patternType="solid">
        <fgColor rgb="FFE3E0EE"/>
        <bgColor indexed="64"/>
      </patternFill>
    </fill>
    <fill>
      <patternFill patternType="solid">
        <fgColor rgb="FFD2D3E7"/>
        <bgColor indexed="64"/>
      </patternFill>
    </fill>
    <fill>
      <patternFill patternType="solid">
        <fgColor rgb="FFC2CBE2"/>
        <bgColor indexed="64"/>
      </patternFill>
    </fill>
    <fill>
      <patternFill patternType="solid">
        <fgColor rgb="FF9EBAD9"/>
        <bgColor indexed="64"/>
      </patternFill>
    </fill>
    <fill>
      <patternFill patternType="solid">
        <fgColor rgb="FF9AB8D8"/>
        <bgColor indexed="64"/>
      </patternFill>
    </fill>
    <fill>
      <patternFill patternType="solid">
        <fgColor rgb="FF81AED2"/>
        <bgColor indexed="64"/>
      </patternFill>
    </fill>
    <fill>
      <patternFill patternType="solid">
        <fgColor rgb="FFB0C2DE"/>
        <bgColor indexed="64"/>
      </patternFill>
    </fill>
    <fill>
      <patternFill patternType="solid">
        <fgColor rgb="FFB7C5DF"/>
        <bgColor indexed="64"/>
      </patternFill>
    </fill>
    <fill>
      <patternFill patternType="solid">
        <fgColor rgb="FFDBDAEB"/>
        <bgColor indexed="64"/>
      </patternFill>
    </fill>
    <fill>
      <patternFill patternType="solid">
        <fgColor rgb="FF78ABD0"/>
        <bgColor indexed="64"/>
      </patternFill>
    </fill>
    <fill>
      <patternFill patternType="solid">
        <fgColor rgb="FF8BB2D4"/>
        <bgColor indexed="64"/>
      </patternFill>
    </fill>
    <fill>
      <patternFill patternType="solid">
        <fgColor rgb="FF62A2CB"/>
        <bgColor indexed="64"/>
      </patternFill>
    </fill>
    <fill>
      <patternFill patternType="solid">
        <fgColor rgb="FF60A1CA"/>
        <bgColor indexed="64"/>
      </patternFill>
    </fill>
    <fill>
      <patternFill patternType="solid">
        <fgColor rgb="FF80AED2"/>
        <bgColor indexed="64"/>
      </patternFill>
    </fill>
    <fill>
      <patternFill patternType="solid">
        <fgColor rgb="FFC4CBE3"/>
        <bgColor indexed="64"/>
      </patternFill>
    </fill>
    <fill>
      <patternFill patternType="solid">
        <fgColor rgb="FFC6CCE3"/>
        <bgColor indexed="64"/>
      </patternFill>
    </fill>
    <fill>
      <patternFill patternType="solid">
        <fgColor rgb="FFCCCFE5"/>
        <bgColor indexed="64"/>
      </patternFill>
    </fill>
    <fill>
      <patternFill patternType="solid">
        <fgColor rgb="FFC9CEE4"/>
        <bgColor indexed="64"/>
      </patternFill>
    </fill>
    <fill>
      <patternFill patternType="solid">
        <fgColor rgb="FFE5E1EF"/>
        <bgColor indexed="64"/>
      </patternFill>
    </fill>
    <fill>
      <patternFill patternType="solid">
        <fgColor rgb="FFD3D4E7"/>
        <bgColor indexed="64"/>
      </patternFill>
    </fill>
    <fill>
      <patternFill patternType="solid">
        <fgColor rgb="FFD6D6E9"/>
        <bgColor indexed="64"/>
      </patternFill>
    </fill>
    <fill>
      <patternFill patternType="solid">
        <fgColor rgb="FF88B1D4"/>
        <bgColor indexed="64"/>
      </patternFill>
    </fill>
    <fill>
      <patternFill patternType="solid">
        <fgColor rgb="FF89B1D4"/>
        <bgColor indexed="64"/>
      </patternFill>
    </fill>
    <fill>
      <patternFill patternType="solid">
        <fgColor rgb="FF6FA7CE"/>
        <bgColor indexed="64"/>
      </patternFill>
    </fill>
    <fill>
      <patternFill patternType="solid">
        <fgColor rgb="FF5A9EC9"/>
        <bgColor indexed="64"/>
      </patternFill>
    </fill>
    <fill>
      <patternFill patternType="solid">
        <fgColor rgb="FF4496C3"/>
        <bgColor indexed="64"/>
      </patternFill>
    </fill>
    <fill>
      <patternFill patternType="solid">
        <fgColor rgb="FF71A8CE"/>
        <bgColor indexed="64"/>
      </patternFill>
    </fill>
    <fill>
      <patternFill patternType="solid">
        <fgColor rgb="FF023E62"/>
        <bgColor indexed="64"/>
      </patternFill>
    </fill>
    <fill>
      <patternFill patternType="solid">
        <fgColor rgb="FFD0D1E6"/>
        <bgColor indexed="64"/>
      </patternFill>
    </fill>
    <fill>
      <patternFill patternType="solid">
        <fgColor rgb="FF023858"/>
        <bgColor indexed="64"/>
      </patternFill>
    </fill>
    <fill>
      <patternFill patternType="solid">
        <fgColor rgb="FF96B6D7"/>
        <bgColor indexed="64"/>
      </patternFill>
    </fill>
    <fill>
      <patternFill patternType="solid">
        <fgColor rgb="FF9CB9D9"/>
        <bgColor indexed="64"/>
      </patternFill>
    </fill>
    <fill>
      <patternFill patternType="solid">
        <fgColor rgb="FF9FBAD9"/>
        <bgColor indexed="64"/>
      </patternFill>
    </fill>
    <fill>
      <patternFill patternType="solid">
        <fgColor rgb="FFE0DEED"/>
        <bgColor indexed="64"/>
      </patternFill>
    </fill>
    <fill>
      <patternFill patternType="solid">
        <fgColor rgb="FFD8D7E9"/>
        <bgColor indexed="64"/>
      </patternFill>
    </fill>
    <fill>
      <patternFill patternType="solid">
        <fgColor rgb="FFE9E5F1"/>
        <bgColor indexed="64"/>
      </patternFill>
    </fill>
    <fill>
      <patternFill patternType="solid">
        <fgColor rgb="FFF9F2F8"/>
        <bgColor indexed="64"/>
      </patternFill>
    </fill>
    <fill>
      <patternFill patternType="solid">
        <fgColor rgb="FFF8F1F8"/>
        <bgColor indexed="64"/>
      </patternFill>
    </fill>
    <fill>
      <patternFill patternType="solid">
        <fgColor rgb="FFF0EAF4"/>
        <bgColor indexed="64"/>
      </patternFill>
    </fill>
    <fill>
      <patternFill patternType="solid">
        <fgColor rgb="FFEFE9F3"/>
        <bgColor indexed="64"/>
      </patternFill>
    </fill>
    <fill>
      <patternFill patternType="solid">
        <fgColor rgb="FFEDE7F2"/>
        <bgColor indexed="64"/>
      </patternFill>
    </fill>
    <fill>
      <patternFill patternType="solid">
        <fgColor rgb="FFD5D5E8"/>
        <bgColor indexed="64"/>
      </patternFill>
    </fill>
    <fill>
      <patternFill patternType="solid">
        <fgColor rgb="FFD4D4E8"/>
        <bgColor indexed="64"/>
      </patternFill>
    </fill>
    <fill>
      <patternFill patternType="solid">
        <fgColor rgb="FFDFDDEC"/>
        <bgColor indexed="64"/>
      </patternFill>
    </fill>
    <fill>
      <patternFill patternType="solid">
        <fgColor rgb="FFE0DDED"/>
        <bgColor indexed="64"/>
      </patternFill>
    </fill>
    <fill>
      <patternFill patternType="solid">
        <fgColor rgb="FFBBC7E0"/>
        <bgColor indexed="64"/>
      </patternFill>
    </fill>
    <fill>
      <patternFill patternType="solid">
        <fgColor rgb="FFD7D6E9"/>
        <bgColor indexed="64"/>
      </patternFill>
    </fill>
    <fill>
      <patternFill patternType="solid">
        <fgColor rgb="FFF1EBF4"/>
        <bgColor indexed="64"/>
      </patternFill>
    </fill>
    <fill>
      <patternFill patternType="solid">
        <fgColor rgb="FFF7F0F7"/>
        <bgColor indexed="64"/>
      </patternFill>
    </fill>
    <fill>
      <patternFill patternType="solid">
        <fgColor rgb="FFA2BCDA"/>
        <bgColor indexed="64"/>
      </patternFill>
    </fill>
    <fill>
      <patternFill patternType="solid">
        <fgColor rgb="FF86B0D3"/>
        <bgColor indexed="64"/>
      </patternFill>
    </fill>
    <fill>
      <patternFill patternType="solid">
        <fgColor rgb="FF7EADD1"/>
        <bgColor indexed="64"/>
      </patternFill>
    </fill>
    <fill>
      <patternFill patternType="solid">
        <fgColor rgb="FF2484BA"/>
        <bgColor indexed="64"/>
      </patternFill>
    </fill>
    <fill>
      <patternFill patternType="solid">
        <fgColor rgb="FF3790C0"/>
        <bgColor indexed="64"/>
      </patternFill>
    </fill>
    <fill>
      <patternFill patternType="solid">
        <fgColor rgb="FF2383BA"/>
        <bgColor indexed="64"/>
      </patternFill>
    </fill>
    <fill>
      <patternFill patternType="solid">
        <fgColor rgb="FF0F76B3"/>
        <bgColor indexed="64"/>
      </patternFill>
    </fill>
    <fill>
      <patternFill patternType="solid">
        <fgColor rgb="FF056EAD"/>
        <bgColor indexed="64"/>
      </patternFill>
    </fill>
    <fill>
      <patternFill patternType="solid">
        <fgColor rgb="FF04649D"/>
        <bgColor indexed="64"/>
      </patternFill>
    </fill>
    <fill>
      <patternFill patternType="solid">
        <fgColor rgb="FF046299"/>
        <bgColor indexed="64"/>
      </patternFill>
    </fill>
    <fill>
      <patternFill patternType="solid">
        <fgColor rgb="FF034E7B"/>
        <bgColor indexed="64"/>
      </patternFill>
    </fill>
    <fill>
      <patternFill patternType="solid">
        <fgColor rgb="FF0569A5"/>
        <bgColor indexed="64"/>
      </patternFill>
    </fill>
    <fill>
      <patternFill patternType="solid">
        <fgColor rgb="FF157AB5"/>
        <bgColor indexed="64"/>
      </patternFill>
    </fill>
    <fill>
      <patternFill patternType="solid">
        <fgColor rgb="FF1E80B8"/>
        <bgColor indexed="64"/>
      </patternFill>
    </fill>
    <fill>
      <patternFill patternType="solid">
        <fgColor rgb="FF4094C3"/>
        <bgColor indexed="64"/>
      </patternFill>
    </fill>
    <fill>
      <patternFill patternType="solid">
        <fgColor rgb="FF75A9CF"/>
        <bgColor indexed="64"/>
      </patternFill>
    </fill>
    <fill>
      <patternFill patternType="solid">
        <fgColor rgb="FF79ABD0"/>
        <bgColor indexed="64"/>
      </patternFill>
    </fill>
    <fill>
      <patternFill patternType="solid">
        <fgColor rgb="FF5C9FC9"/>
        <bgColor indexed="64"/>
      </patternFill>
    </fill>
    <fill>
      <patternFill patternType="solid">
        <fgColor rgb="FF8CB3D5"/>
        <bgColor indexed="64"/>
      </patternFill>
    </fill>
    <fill>
      <patternFill patternType="solid">
        <fgColor rgb="FF7DACD1"/>
        <bgColor indexed="64"/>
      </patternFill>
    </fill>
    <fill>
      <patternFill patternType="solid">
        <fgColor rgb="FFA4BCDA"/>
        <bgColor indexed="64"/>
      </patternFill>
    </fill>
    <fill>
      <patternFill patternType="solid">
        <fgColor rgb="FFCACEE5"/>
        <bgColor indexed="64"/>
      </patternFill>
    </fill>
    <fill>
      <patternFill patternType="solid">
        <fgColor rgb="FFF1EBF5"/>
        <bgColor indexed="64"/>
      </patternFill>
    </fill>
    <fill>
      <patternFill patternType="solid">
        <fgColor rgb="FFCED0E6"/>
        <bgColor indexed="64"/>
      </patternFill>
    </fill>
    <fill>
      <patternFill patternType="solid">
        <fgColor rgb="FFDDDBEC"/>
        <bgColor indexed="64"/>
      </patternFill>
    </fill>
    <fill>
      <patternFill patternType="solid">
        <fgColor rgb="FFABBFDC"/>
        <bgColor indexed="64"/>
      </patternFill>
    </fill>
    <fill>
      <patternFill patternType="solid">
        <fgColor rgb="FF99B8D8"/>
        <bgColor indexed="64"/>
      </patternFill>
    </fill>
    <fill>
      <patternFill patternType="solid">
        <fgColor rgb="FFB8C6E0"/>
        <bgColor indexed="64"/>
      </patternFill>
    </fill>
    <fill>
      <patternFill patternType="solid">
        <fgColor rgb="FF76AAD0"/>
        <bgColor indexed="64"/>
      </patternFill>
    </fill>
    <fill>
      <patternFill patternType="solid">
        <fgColor rgb="FF93B5D6"/>
        <bgColor indexed="64"/>
      </patternFill>
    </fill>
    <fill>
      <patternFill patternType="solid">
        <fgColor rgb="FFADC1DD"/>
        <bgColor indexed="64"/>
      </patternFill>
    </fill>
    <fill>
      <patternFill patternType="solid">
        <fgColor rgb="FFFCF4FA"/>
        <bgColor indexed="64"/>
      </patternFill>
    </fill>
    <fill>
      <patternFill patternType="solid">
        <fgColor rgb="FFEEE9F3"/>
        <bgColor indexed="64"/>
      </patternFill>
    </fill>
    <fill>
      <patternFill patternType="solid">
        <fgColor rgb="FFA7BDDB"/>
        <bgColor indexed="64"/>
      </patternFill>
    </fill>
    <fill>
      <patternFill patternType="solid">
        <fgColor rgb="FF3991C1"/>
        <bgColor indexed="64"/>
      </patternFill>
    </fill>
    <fill>
      <patternFill patternType="solid">
        <fgColor rgb="FF6DA6CD"/>
        <bgColor indexed="64"/>
      </patternFill>
    </fill>
    <fill>
      <patternFill patternType="solid">
        <fgColor rgb="FF2081B9"/>
        <bgColor indexed="64"/>
      </patternFill>
    </fill>
    <fill>
      <patternFill patternType="solid">
        <fgColor rgb="FF0D75B3"/>
        <bgColor indexed="64"/>
      </patternFill>
    </fill>
    <fill>
      <patternFill patternType="solid">
        <fgColor rgb="FF045A8D"/>
        <bgColor indexed="64"/>
      </patternFill>
    </fill>
    <fill>
      <patternFill patternType="solid">
        <fgColor rgb="FF03517E"/>
        <bgColor indexed="64"/>
      </patternFill>
    </fill>
    <fill>
      <patternFill patternType="solid">
        <fgColor rgb="FF045B8F"/>
        <bgColor indexed="64"/>
      </patternFill>
    </fill>
    <fill>
      <patternFill patternType="solid">
        <fgColor rgb="FF046198"/>
        <bgColor indexed="64"/>
      </patternFill>
    </fill>
    <fill>
      <patternFill patternType="solid">
        <fgColor rgb="FF056DAC"/>
        <bgColor indexed="64"/>
      </patternFill>
    </fill>
    <fill>
      <patternFill patternType="solid">
        <fgColor rgb="FF2F8BBE"/>
        <bgColor indexed="64"/>
      </patternFill>
    </fill>
    <fill>
      <patternFill patternType="solid">
        <fgColor rgb="FF348EBF"/>
        <bgColor indexed="64"/>
      </patternFill>
    </fill>
    <fill>
      <patternFill patternType="solid">
        <fgColor rgb="FF4897C4"/>
        <bgColor indexed="64"/>
      </patternFill>
    </fill>
    <fill>
      <patternFill patternType="solid">
        <fgColor rgb="FF167BB6"/>
        <bgColor indexed="64"/>
      </patternFill>
    </fill>
    <fill>
      <patternFill patternType="solid">
        <fgColor rgb="FF549CC7"/>
        <bgColor indexed="64"/>
      </patternFill>
    </fill>
    <fill>
      <patternFill patternType="solid">
        <fgColor rgb="FF2685BB"/>
        <bgColor indexed="64"/>
      </patternFill>
    </fill>
    <fill>
      <patternFill patternType="solid">
        <fgColor rgb="FF056FAE"/>
        <bgColor indexed="64"/>
      </patternFill>
    </fill>
    <fill>
      <patternFill patternType="solid">
        <fgColor rgb="FF1077B4"/>
        <bgColor indexed="64"/>
      </patternFill>
    </fill>
    <fill>
      <patternFill patternType="solid">
        <fgColor rgb="FF328DBF"/>
        <bgColor indexed="64"/>
      </patternFill>
    </fill>
    <fill>
      <patternFill patternType="solid">
        <fgColor rgb="FF187CB6"/>
        <bgColor indexed="64"/>
      </patternFill>
    </fill>
    <fill>
      <patternFill patternType="solid">
        <fgColor rgb="FF1379B5"/>
        <bgColor indexed="64"/>
      </patternFill>
    </fill>
    <fill>
      <patternFill patternType="solid">
        <fgColor rgb="FF4295C3"/>
        <bgColor indexed="64"/>
      </patternFill>
    </fill>
    <fill>
      <patternFill patternType="solid">
        <fgColor rgb="FF308CBE"/>
        <bgColor indexed="64"/>
      </patternFill>
    </fill>
    <fill>
      <patternFill patternType="solid">
        <fgColor rgb="FF3D93C2"/>
        <bgColor indexed="64"/>
      </patternFill>
    </fill>
    <fill>
      <patternFill patternType="solid">
        <fgColor rgb="FF034973"/>
        <bgColor indexed="64"/>
      </patternFill>
    </fill>
    <fill>
      <patternFill patternType="solid">
        <fgColor rgb="FF034D79"/>
        <bgColor indexed="64"/>
      </patternFill>
    </fill>
    <fill>
      <patternFill patternType="solid">
        <fgColor rgb="FF2786BB"/>
        <bgColor indexed="64"/>
      </patternFill>
    </fill>
    <fill>
      <patternFill patternType="solid">
        <fgColor rgb="FF509AC6"/>
        <bgColor indexed="64"/>
      </patternFill>
    </fill>
    <fill>
      <patternFill patternType="solid">
        <fgColor rgb="FF529BC7"/>
        <bgColor indexed="64"/>
      </patternFill>
    </fill>
    <fill>
      <patternFill patternType="solid">
        <fgColor rgb="FF67A4CC"/>
        <bgColor indexed="64"/>
      </patternFill>
    </fill>
    <fill>
      <patternFill patternType="solid">
        <fgColor rgb="FF84B0D3"/>
        <bgColor indexed="64"/>
      </patternFill>
    </fill>
    <fill>
      <patternFill patternType="solid">
        <fgColor rgb="FFAFC1DD"/>
        <bgColor indexed="64"/>
      </patternFill>
    </fill>
    <fill>
      <patternFill patternType="solid">
        <fgColor rgb="FF589EC8"/>
        <bgColor indexed="64"/>
      </patternFill>
    </fill>
    <fill>
      <patternFill patternType="solid">
        <fgColor rgb="FFA5BDDB"/>
        <bgColor indexed="64"/>
      </patternFill>
    </fill>
    <fill>
      <patternFill patternType="solid">
        <fgColor rgb="FFE1DFED"/>
        <bgColor indexed="64"/>
      </patternFill>
    </fill>
    <fill>
      <patternFill patternType="solid">
        <fgColor rgb="FFACC0DD"/>
        <bgColor indexed="64"/>
      </patternFill>
    </fill>
    <fill>
      <patternFill patternType="solid">
        <fgColor rgb="FFA8BEDC"/>
        <bgColor indexed="64"/>
      </patternFill>
    </fill>
    <fill>
      <patternFill patternType="solid">
        <fgColor rgb="FF91B5D6"/>
        <bgColor indexed="64"/>
      </patternFill>
    </fill>
    <fill>
      <patternFill patternType="solid">
        <fgColor rgb="FFBCC7E1"/>
        <bgColor indexed="64"/>
      </patternFill>
    </fill>
    <fill>
      <patternFill patternType="solid">
        <fgColor rgb="FF197DB7"/>
        <bgColor indexed="64"/>
      </patternFill>
    </fill>
    <fill>
      <patternFill patternType="solid">
        <fgColor rgb="FF056DAB"/>
        <bgColor indexed="64"/>
      </patternFill>
    </fill>
    <fill>
      <patternFill patternType="solid">
        <fgColor rgb="FF2182B9"/>
        <bgColor indexed="64"/>
      </patternFill>
    </fill>
    <fill>
      <patternFill patternType="solid">
        <fgColor rgb="FF3B92C1"/>
        <bgColor indexed="64"/>
      </patternFill>
    </fill>
    <fill>
      <patternFill patternType="solid">
        <fgColor rgb="FFE8E4F0"/>
        <bgColor indexed="64"/>
      </patternFill>
    </fill>
    <fill>
      <patternFill patternType="solid">
        <fgColor rgb="FF69A5CC"/>
        <bgColor indexed="64"/>
      </patternFill>
    </fill>
    <fill>
      <patternFill patternType="solid">
        <fgColor rgb="FF83AFD3"/>
        <bgColor indexed="64"/>
      </patternFill>
    </fill>
    <fill>
      <patternFill patternType="solid">
        <fgColor rgb="FF6BA5CD"/>
        <bgColor indexed="64"/>
      </patternFill>
    </fill>
    <fill>
      <patternFill patternType="solid">
        <fgColor rgb="FF056FAF"/>
        <bgColor indexed="64"/>
      </patternFill>
    </fill>
    <fill>
      <patternFill patternType="solid">
        <fgColor rgb="FF0566A0"/>
        <bgColor indexed="64"/>
      </patternFill>
    </fill>
    <fill>
      <patternFill patternType="solid">
        <fgColor rgb="FF045B8E"/>
        <bgColor indexed="64"/>
      </patternFill>
    </fill>
    <fill>
      <patternFill patternType="solid">
        <fgColor rgb="FF034369"/>
        <bgColor indexed="64"/>
      </patternFill>
    </fill>
    <fill>
      <patternFill patternType="solid">
        <fgColor rgb="FF034871"/>
        <bgColor indexed="64"/>
      </patternFill>
    </fill>
    <fill>
      <patternFill patternType="solid">
        <fgColor rgb="FF056AA6"/>
        <bgColor indexed="64"/>
      </patternFill>
    </fill>
    <fill>
      <patternFill patternType="solid">
        <fgColor rgb="FF4A98C5"/>
        <bgColor indexed="64"/>
      </patternFill>
    </fill>
    <fill>
      <patternFill patternType="solid">
        <fgColor rgb="FF3F93C2"/>
        <bgColor indexed="64"/>
      </patternFill>
    </fill>
    <fill>
      <patternFill patternType="solid">
        <fgColor rgb="FF0570B0"/>
        <bgColor indexed="64"/>
      </patternFill>
    </fill>
    <fill>
      <patternFill patternType="solid">
        <fgColor rgb="FF056BA9"/>
        <bgColor indexed="64"/>
      </patternFill>
    </fill>
    <fill>
      <patternFill patternType="solid">
        <fgColor rgb="FF045483"/>
        <bgColor indexed="64"/>
      </patternFill>
    </fill>
    <fill>
      <patternFill patternType="solid">
        <fgColor rgb="FF034F7D"/>
        <bgColor indexed="64"/>
      </patternFill>
    </fill>
    <fill>
      <patternFill patternType="solid">
        <fgColor rgb="FF05659F"/>
        <bgColor indexed="64"/>
      </patternFill>
    </fill>
    <fill>
      <patternFill patternType="solid">
        <fgColor rgb="FF0568A3"/>
        <bgColor indexed="64"/>
      </patternFill>
    </fill>
    <fill>
      <patternFill patternType="solid">
        <fgColor rgb="FF0872B1"/>
        <bgColor indexed="64"/>
      </patternFill>
    </fill>
    <fill>
      <patternFill patternType="solid">
        <fgColor rgb="FF4C99C5"/>
        <bgColor indexed="64"/>
      </patternFill>
    </fill>
    <fill>
      <patternFill patternType="solid">
        <fgColor rgb="FF4697C4"/>
        <bgColor indexed="64"/>
      </patternFill>
    </fill>
    <fill>
      <patternFill patternType="solid">
        <fgColor rgb="FF0567A2"/>
        <bgColor indexed="64"/>
      </patternFill>
    </fill>
    <fill>
      <patternFill patternType="solid">
        <fgColor rgb="FF1278B4"/>
        <bgColor indexed="64"/>
      </patternFill>
    </fill>
    <fill>
      <patternFill patternType="solid">
        <fgColor rgb="FF2A88BC"/>
        <bgColor indexed="64"/>
      </patternFill>
    </fill>
    <fill>
      <patternFill patternType="solid">
        <fgColor rgb="FFFBF4F9"/>
        <bgColor indexed="64"/>
      </patternFill>
    </fill>
    <fill>
      <patternFill patternType="solid">
        <fgColor rgb="FFF2ECF5"/>
        <bgColor indexed="64"/>
      </patternFill>
    </fill>
    <fill>
      <patternFill patternType="solid">
        <fgColor rgb="FF8FB4D6"/>
        <bgColor indexed="64"/>
      </patternFill>
    </fill>
    <fill>
      <patternFill patternType="solid">
        <fgColor rgb="FF2C89BD"/>
        <bgColor indexed="64"/>
      </patternFill>
    </fill>
    <fill>
      <patternFill patternType="solid">
        <fgColor rgb="FF045C90"/>
        <bgColor indexed="64"/>
      </patternFill>
    </fill>
    <fill>
      <patternFill patternType="solid">
        <fgColor rgb="FF045E93"/>
        <bgColor indexed="64"/>
      </patternFill>
    </fill>
    <fill>
      <patternFill patternType="solid">
        <fgColor rgb="FF046096"/>
        <bgColor indexed="64"/>
      </patternFill>
    </fill>
    <fill>
      <patternFill patternType="solid">
        <fgColor rgb="FF04629A"/>
        <bgColor indexed="64"/>
      </patternFill>
    </fill>
    <fill>
      <patternFill patternType="solid">
        <fgColor rgb="FF2987BC"/>
        <bgColor indexed="64"/>
      </patternFill>
    </fill>
    <fill>
      <patternFill patternType="solid">
        <fgColor rgb="FF4E9AC6"/>
        <bgColor indexed="64"/>
      </patternFill>
    </fill>
    <fill>
      <patternFill patternType="solid">
        <fgColor rgb="FF0A73B2"/>
        <bgColor indexed="64"/>
      </patternFill>
    </fill>
    <fill>
      <patternFill patternType="solid">
        <fgColor rgb="FF056BA7"/>
        <bgColor indexed="64"/>
      </patternFill>
    </fill>
    <fill>
      <patternFill patternType="solid">
        <fgColor rgb="FF65A3CB"/>
        <bgColor indexed="64"/>
      </patternFill>
    </fill>
    <fill>
      <patternFill patternType="solid">
        <fgColor rgb="FF63A2CB"/>
        <bgColor indexed="64"/>
      </patternFill>
    </fill>
    <fill>
      <patternFill patternType="solid">
        <fgColor rgb="FF045382"/>
        <bgColor indexed="64"/>
      </patternFill>
    </fill>
    <fill>
      <patternFill patternType="solid">
        <fgColor rgb="FF02395A"/>
        <bgColor indexed="64"/>
      </patternFill>
    </fill>
    <fill>
      <patternFill patternType="solid">
        <fgColor rgb="FF023D60"/>
        <bgColor indexed="64"/>
      </patternFill>
    </fill>
    <fill>
      <patternFill patternType="solid">
        <fgColor rgb="FFCDD0E5"/>
        <bgColor indexed="64"/>
      </patternFill>
    </fill>
    <fill>
      <patternFill patternType="solid">
        <fgColor rgb="FFF5EEF6"/>
        <bgColor indexed="64"/>
      </patternFill>
    </fill>
    <fill>
      <patternFill patternType="solid">
        <fgColor rgb="FF1C7FB8"/>
        <bgColor indexed="64"/>
      </patternFill>
    </fill>
    <fill>
      <patternFill patternType="solid">
        <fgColor rgb="FF569DC8"/>
        <bgColor indexed="64"/>
      </patternFill>
    </fill>
    <fill>
      <patternFill patternType="solid">
        <fgColor rgb="FF0569A4"/>
        <bgColor indexed="64"/>
      </patternFill>
    </fill>
    <fill>
      <patternFill patternType="solid">
        <fgColor rgb="FF045788"/>
        <bgColor indexed="64"/>
      </patternFill>
    </fill>
    <fill>
      <patternFill patternType="solid">
        <fgColor rgb="FF8EB3D5"/>
        <bgColor indexed="64"/>
      </patternFill>
    </fill>
    <fill>
      <patternFill patternType="solid">
        <fgColor rgb="FF045F95"/>
        <bgColor indexed="64"/>
      </patternFill>
    </fill>
    <fill>
      <patternFill patternType="solid">
        <fgColor rgb="FF358FC0"/>
        <bgColor indexed="64"/>
      </patternFill>
    </fill>
    <fill>
      <patternFill patternType="solid">
        <fgColor rgb="FF97B7D7"/>
        <bgColor indexed="64"/>
      </patternFill>
    </fill>
    <fill>
      <patternFill patternType="solid">
        <fgColor rgb="FFF6EFF7"/>
        <bgColor indexed="64"/>
      </patternFill>
    </fill>
    <fill>
      <patternFill patternType="solid">
        <fgColor rgb="FFFBF3F9"/>
        <bgColor indexed="64"/>
      </patternFill>
    </fill>
    <fill>
      <patternFill patternType="solid">
        <fgColor rgb="FF73A9CF"/>
        <bgColor indexed="64"/>
      </patternFill>
    </fill>
    <fill>
      <patternFill patternType="solid">
        <fgColor rgb="FF0771B1"/>
        <bgColor indexed="64"/>
      </patternFill>
    </fill>
    <fill>
      <patternFill patternType="solid">
        <fgColor rgb="FF2D8ABD"/>
        <bgColor indexed="64"/>
      </patternFill>
    </fill>
    <fill>
      <patternFill patternType="solid">
        <fgColor rgb="FF1B7EB7"/>
        <bgColor indexed="64"/>
      </patternFill>
    </fill>
    <fill>
      <patternFill patternType="solid">
        <fgColor rgb="FFBFC9E1"/>
        <bgColor indexed="64"/>
      </patternFill>
    </fill>
    <fill>
      <patternFill patternType="solid">
        <fgColor rgb="FF0567A1"/>
        <bgColor indexed="64"/>
      </patternFill>
    </fill>
    <fill>
      <patternFill patternType="solid">
        <fgColor rgb="FF04588A"/>
        <bgColor indexed="64"/>
      </patternFill>
    </fill>
    <fill>
      <patternFill patternType="solid">
        <fgColor rgb="FF03446A"/>
        <bgColor indexed="64"/>
      </patternFill>
    </fill>
    <fill>
      <patternFill patternType="solid">
        <fgColor rgb="FFF3EDF5"/>
        <bgColor indexed="64"/>
      </patternFill>
    </fill>
    <fill>
      <patternFill patternType="solid">
        <fgColor rgb="FFFEF6FA"/>
        <bgColor indexed="64"/>
      </patternFill>
    </fill>
    <fill>
      <patternFill patternType="solid">
        <fgColor rgb="FFF5EFF6"/>
        <bgColor indexed="64"/>
      </patternFill>
    </fill>
    <fill>
      <patternFill patternType="solid">
        <fgColor rgb="FFE6E2EF"/>
        <bgColor indexed="64"/>
      </patternFill>
    </fill>
    <fill>
      <patternFill patternType="solid">
        <fgColor rgb="FFF4EDF6"/>
        <bgColor indexed="64"/>
      </patternFill>
    </fill>
    <fill>
      <patternFill patternType="solid">
        <fgColor rgb="FF056CAA"/>
        <bgColor indexed="64"/>
      </patternFill>
    </fill>
    <fill>
      <patternFill patternType="solid">
        <fgColor rgb="FF045585"/>
        <bgColor indexed="64"/>
      </patternFill>
    </fill>
    <fill>
      <patternFill patternType="solid">
        <fgColor rgb="FF04639B"/>
        <bgColor indexed="64"/>
      </patternFill>
    </fill>
    <fill>
      <patternFill patternType="solid">
        <fgColor rgb="FF023F64"/>
        <bgColor indexed="64"/>
      </patternFill>
    </fill>
    <fill>
      <patternFill patternType="solid">
        <fgColor rgb="FF034B76"/>
        <bgColor indexed="64"/>
      </patternFill>
    </fill>
    <fill>
      <patternFill patternType="solid">
        <fgColor rgb="FF045687"/>
        <bgColor indexed="64"/>
      </patternFill>
    </fill>
    <fill>
      <patternFill patternType="solid">
        <fgColor rgb="FF023B5D"/>
        <bgColor indexed="64"/>
      </patternFill>
    </fill>
    <fill>
      <patternFill patternType="solid">
        <fgColor rgb="FF034A74"/>
        <bgColor indexed="64"/>
      </patternFill>
    </fill>
    <fill>
      <patternFill patternType="solid">
        <fgColor rgb="FF03476F"/>
        <bgColor indexed="64"/>
      </patternFill>
    </fill>
    <fill>
      <patternFill patternType="solid">
        <fgColor rgb="FF034C78"/>
        <bgColor indexed="64"/>
      </patternFill>
    </fill>
    <fill>
      <patternFill patternType="solid">
        <fgColor rgb="FF04649E"/>
        <bgColor indexed="64"/>
      </patternFill>
    </fill>
    <fill>
      <patternFill patternType="solid">
        <fgColor rgb="FFECE7F2"/>
        <bgColor indexed="64"/>
      </patternFill>
    </fill>
    <fill>
      <patternFill patternType="solid">
        <fgColor rgb="FF046097"/>
        <bgColor indexed="64"/>
      </patternFill>
    </fill>
    <fill>
      <patternFill patternType="solid">
        <fgColor rgb="FF5EA0CA"/>
        <bgColor indexed="64"/>
      </patternFill>
    </fill>
    <fill>
      <patternFill patternType="solid">
        <fgColor rgb="FF0C74B2"/>
        <bgColor indexed="64"/>
      </patternFill>
    </fill>
    <fill>
      <patternFill patternType="solid">
        <fgColor rgb="FF045D92"/>
        <bgColor indexed="64"/>
      </patternFill>
    </fill>
    <fill>
      <patternFill patternType="solid">
        <fgColor rgb="FFFEF6FB"/>
        <bgColor indexed="64"/>
      </patternFill>
    </fill>
    <fill>
      <patternFill patternType="solid">
        <fgColor rgb="FF023A5B"/>
        <bgColor indexed="64"/>
      </patternFill>
    </fill>
    <fill>
      <patternFill patternType="solid">
        <fgColor rgb="FF04598C"/>
        <bgColor indexed="64"/>
      </patternFill>
    </fill>
    <fill>
      <patternFill patternType="solid">
        <fgColor rgb="FFFAF3F9"/>
        <bgColor indexed="64"/>
      </patternFill>
    </fill>
    <fill>
      <patternFill patternType="solid">
        <fgColor rgb="FF045280"/>
        <bgColor indexed="64"/>
      </patternFill>
    </fill>
    <fill>
      <patternFill patternType="solid">
        <fgColor rgb="FF034165"/>
        <bgColor indexed="64"/>
      </patternFill>
    </fill>
    <fill>
      <patternFill patternType="solid">
        <fgColor rgb="FF03466E"/>
        <bgColor indexed="64"/>
      </patternFill>
    </fill>
    <fill>
      <patternFill patternType="solid">
        <fgColor rgb="FF045E94"/>
        <bgColor indexed="64"/>
      </patternFill>
    </fill>
    <fill>
      <patternFill patternType="solid">
        <fgColor rgb="FF03456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3426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5ACB5"/>
        <bgColor rgb="FF000000"/>
      </patternFill>
    </fill>
    <fill>
      <patternFill patternType="solid">
        <fgColor rgb="FFBFCDDB"/>
        <bgColor rgb="FF000000"/>
      </patternFill>
    </fill>
    <fill>
      <patternFill patternType="solid">
        <fgColor rgb="FFFFE4E1"/>
        <bgColor rgb="FF000000"/>
      </patternFill>
    </fill>
    <fill>
      <patternFill patternType="solid">
        <fgColor rgb="FFF5F5F5"/>
        <bgColor rgb="FF000000"/>
      </patternFill>
    </fill>
    <fill>
      <patternFill patternType="solid">
        <fgColor rgb="FFE9EDF1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DBDEE1"/>
      </left>
      <right style="thin">
        <color rgb="FFDBDEE1"/>
      </right>
      <top style="thin">
        <color rgb="FFDBDEE1"/>
      </top>
      <bottom style="thin">
        <color rgb="FFDBDEE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DBDEE1"/>
      </left>
      <right/>
      <top style="thin">
        <color rgb="FFDBDEE1"/>
      </top>
      <bottom style="thin">
        <color rgb="FFDBDEE1"/>
      </bottom>
      <diagonal/>
    </border>
    <border>
      <left/>
      <right/>
      <top style="thin">
        <color rgb="FFDBDEE1"/>
      </top>
      <bottom style="thin">
        <color rgb="FFDBDEE1"/>
      </bottom>
      <diagonal/>
    </border>
    <border>
      <left/>
      <right style="thin">
        <color rgb="FFDBDEE1"/>
      </right>
      <top style="thin">
        <color rgb="FFDBDEE1"/>
      </top>
      <bottom style="thin">
        <color rgb="FFDBDEE1"/>
      </bottom>
      <diagonal/>
    </border>
    <border>
      <left/>
      <right/>
      <top/>
      <bottom style="thin">
        <color rgb="FFDBDEE1"/>
      </bottom>
      <diagonal/>
    </border>
    <border>
      <left/>
      <right style="thin">
        <color rgb="FFDBDEE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2">
    <xf numFmtId="0" fontId="0" fillId="0" borderId="0" xfId="0"/>
    <xf numFmtId="0" fontId="3" fillId="0" borderId="0" xfId="0" applyFont="1"/>
    <xf numFmtId="14" fontId="4" fillId="0" borderId="0" xfId="0" applyNumberFormat="1" applyFont="1"/>
    <xf numFmtId="0" fontId="4" fillId="0" borderId="0" xfId="0" applyFont="1"/>
    <xf numFmtId="10" fontId="0" fillId="0" borderId="0" xfId="2" applyNumberFormat="1" applyFont="1"/>
    <xf numFmtId="49" fontId="5" fillId="0" borderId="0" xfId="0" applyNumberFormat="1" applyFont="1" applyAlignment="1">
      <alignment horizontal="left"/>
    </xf>
    <xf numFmtId="4" fontId="5" fillId="0" borderId="0" xfId="0" applyNumberFormat="1" applyFont="1" applyAlignment="1">
      <alignment horizontal="right"/>
    </xf>
    <xf numFmtId="0" fontId="0" fillId="2" borderId="0" xfId="0" applyFill="1"/>
    <xf numFmtId="0" fontId="2" fillId="2" borderId="0" xfId="0" applyFont="1" applyFill="1"/>
    <xf numFmtId="0" fontId="7" fillId="2" borderId="5" xfId="0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2" borderId="0" xfId="0" applyFont="1" applyFill="1"/>
    <xf numFmtId="164" fontId="10" fillId="4" borderId="4" xfId="2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2" fontId="8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4" fontId="8" fillId="2" borderId="0" xfId="2" applyNumberFormat="1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1" fillId="7" borderId="6" xfId="0" applyFont="1" applyFill="1" applyBorder="1" applyAlignment="1">
      <alignment horizontal="left" vertical="center" readingOrder="1"/>
    </xf>
    <xf numFmtId="0" fontId="11" fillId="7" borderId="6" xfId="0" applyFont="1" applyFill="1" applyBorder="1" applyAlignment="1">
      <alignment horizontal="right" vertical="center" readingOrder="1"/>
    </xf>
    <xf numFmtId="0" fontId="12" fillId="8" borderId="6" xfId="0" applyFont="1" applyFill="1" applyBorder="1" applyAlignment="1">
      <alignment horizontal="left" vertical="center" readingOrder="1"/>
    </xf>
    <xf numFmtId="0" fontId="12" fillId="8" borderId="6" xfId="0" applyFont="1" applyFill="1" applyBorder="1" applyAlignment="1">
      <alignment horizontal="right" vertical="center" readingOrder="1"/>
    </xf>
    <xf numFmtId="4" fontId="12" fillId="8" borderId="6" xfId="0" applyNumberFormat="1" applyFont="1" applyFill="1" applyBorder="1" applyAlignment="1">
      <alignment horizontal="right" vertical="center" readingOrder="1"/>
    </xf>
    <xf numFmtId="166" fontId="12" fillId="8" borderId="6" xfId="0" applyNumberFormat="1" applyFont="1" applyFill="1" applyBorder="1" applyAlignment="1">
      <alignment horizontal="right" vertical="center" readingOrder="1"/>
    </xf>
    <xf numFmtId="167" fontId="12" fillId="8" borderId="6" xfId="0" applyNumberFormat="1" applyFont="1" applyFill="1" applyBorder="1" applyAlignment="1">
      <alignment horizontal="right" vertical="center" readingOrder="1"/>
    </xf>
    <xf numFmtId="0" fontId="12" fillId="9" borderId="6" xfId="0" applyFont="1" applyFill="1" applyBorder="1" applyAlignment="1">
      <alignment horizontal="left" vertical="center" readingOrder="1"/>
    </xf>
    <xf numFmtId="0" fontId="12" fillId="9" borderId="6" xfId="0" applyFont="1" applyFill="1" applyBorder="1" applyAlignment="1">
      <alignment horizontal="right" vertical="center" readingOrder="1"/>
    </xf>
    <xf numFmtId="4" fontId="12" fillId="9" borderId="6" xfId="0" applyNumberFormat="1" applyFont="1" applyFill="1" applyBorder="1" applyAlignment="1">
      <alignment horizontal="right" vertical="center" readingOrder="1"/>
    </xf>
    <xf numFmtId="166" fontId="12" fillId="9" borderId="6" xfId="0" applyNumberFormat="1" applyFont="1" applyFill="1" applyBorder="1" applyAlignment="1">
      <alignment horizontal="right" vertical="center" readingOrder="1"/>
    </xf>
    <xf numFmtId="167" fontId="12" fillId="9" borderId="6" xfId="0" applyNumberFormat="1" applyFont="1" applyFill="1" applyBorder="1" applyAlignment="1">
      <alignment horizontal="right" vertical="center" readingOrder="1"/>
    </xf>
    <xf numFmtId="168" fontId="12" fillId="9" borderId="6" xfId="0" applyNumberFormat="1" applyFont="1" applyFill="1" applyBorder="1" applyAlignment="1">
      <alignment horizontal="right" vertical="center" readingOrder="1"/>
    </xf>
    <xf numFmtId="49" fontId="15" fillId="10" borderId="6" xfId="0" applyNumberFormat="1" applyFont="1" applyFill="1" applyBorder="1" applyAlignment="1">
      <alignment horizontal="left" vertical="center" readingOrder="1"/>
    </xf>
    <xf numFmtId="4" fontId="15" fillId="10" borderId="6" xfId="0" applyNumberFormat="1" applyFont="1" applyFill="1" applyBorder="1" applyAlignment="1">
      <alignment horizontal="right" vertical="center" readingOrder="1"/>
    </xf>
    <xf numFmtId="0" fontId="15" fillId="10" borderId="6" xfId="0" applyFont="1" applyFill="1" applyBorder="1" applyAlignment="1">
      <alignment horizontal="right" vertical="center" readingOrder="1"/>
    </xf>
    <xf numFmtId="165" fontId="16" fillId="10" borderId="6" xfId="0" applyNumberFormat="1" applyFont="1" applyFill="1" applyBorder="1" applyAlignment="1">
      <alignment horizontal="right" vertical="center" readingOrder="1"/>
    </xf>
    <xf numFmtId="166" fontId="15" fillId="10" borderId="6" xfId="0" applyNumberFormat="1" applyFont="1" applyFill="1" applyBorder="1" applyAlignment="1">
      <alignment horizontal="right" vertical="center" readingOrder="1"/>
    </xf>
    <xf numFmtId="168" fontId="15" fillId="10" borderId="6" xfId="0" applyNumberFormat="1" applyFont="1" applyFill="1" applyBorder="1" applyAlignment="1">
      <alignment horizontal="right" vertical="center" readingOrder="1"/>
    </xf>
    <xf numFmtId="49" fontId="15" fillId="11" borderId="6" xfId="0" applyNumberFormat="1" applyFont="1" applyFill="1" applyBorder="1" applyAlignment="1">
      <alignment horizontal="left" vertical="center" readingOrder="1"/>
    </xf>
    <xf numFmtId="4" fontId="15" fillId="11" borderId="6" xfId="0" applyNumberFormat="1" applyFont="1" applyFill="1" applyBorder="1" applyAlignment="1">
      <alignment horizontal="right" vertical="center" readingOrder="1"/>
    </xf>
    <xf numFmtId="0" fontId="15" fillId="11" borderId="6" xfId="0" applyFont="1" applyFill="1" applyBorder="1" applyAlignment="1">
      <alignment horizontal="right" vertical="center" readingOrder="1"/>
    </xf>
    <xf numFmtId="165" fontId="16" fillId="11" borderId="6" xfId="0" applyNumberFormat="1" applyFont="1" applyFill="1" applyBorder="1" applyAlignment="1">
      <alignment horizontal="right" vertical="center" readingOrder="1"/>
    </xf>
    <xf numFmtId="166" fontId="15" fillId="11" borderId="6" xfId="0" applyNumberFormat="1" applyFont="1" applyFill="1" applyBorder="1" applyAlignment="1">
      <alignment horizontal="right" vertical="center" readingOrder="1"/>
    </xf>
    <xf numFmtId="168" fontId="15" fillId="11" borderId="6" xfId="0" applyNumberFormat="1" applyFont="1" applyFill="1" applyBorder="1" applyAlignment="1">
      <alignment horizontal="right" vertical="center" readingOrder="1"/>
    </xf>
    <xf numFmtId="49" fontId="15" fillId="12" borderId="6" xfId="0" applyNumberFormat="1" applyFont="1" applyFill="1" applyBorder="1" applyAlignment="1">
      <alignment horizontal="left" vertical="center" readingOrder="1"/>
    </xf>
    <xf numFmtId="0" fontId="15" fillId="12" borderId="6" xfId="0" applyFont="1" applyFill="1" applyBorder="1" applyAlignment="1">
      <alignment horizontal="right" vertical="center" readingOrder="1"/>
    </xf>
    <xf numFmtId="166" fontId="15" fillId="12" borderId="6" xfId="0" applyNumberFormat="1" applyFont="1" applyFill="1" applyBorder="1" applyAlignment="1">
      <alignment horizontal="right" vertical="center" readingOrder="1"/>
    </xf>
    <xf numFmtId="168" fontId="15" fillId="12" borderId="6" xfId="0" applyNumberFormat="1" applyFont="1" applyFill="1" applyBorder="1" applyAlignment="1">
      <alignment horizontal="right" vertical="center" readingOrder="1"/>
    </xf>
    <xf numFmtId="49" fontId="15" fillId="13" borderId="6" xfId="0" applyNumberFormat="1" applyFont="1" applyFill="1" applyBorder="1" applyAlignment="1">
      <alignment horizontal="left" vertical="center" readingOrder="1"/>
    </xf>
    <xf numFmtId="0" fontId="8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15" fillId="13" borderId="6" xfId="0" applyFont="1" applyFill="1" applyBorder="1" applyAlignment="1">
      <alignment horizontal="right" vertical="center" readingOrder="1"/>
    </xf>
    <xf numFmtId="166" fontId="15" fillId="13" borderId="6" xfId="0" applyNumberFormat="1" applyFont="1" applyFill="1" applyBorder="1" applyAlignment="1">
      <alignment horizontal="right" vertical="center" readingOrder="1"/>
    </xf>
    <xf numFmtId="168" fontId="15" fillId="13" borderId="6" xfId="0" applyNumberFormat="1" applyFont="1" applyFill="1" applyBorder="1" applyAlignment="1">
      <alignment horizontal="right" vertical="center" readingOrder="1"/>
    </xf>
    <xf numFmtId="0" fontId="0" fillId="13" borderId="0" xfId="0" applyFill="1"/>
    <xf numFmtId="0" fontId="15" fillId="11" borderId="6" xfId="0" applyFont="1" applyFill="1" applyBorder="1" applyAlignment="1">
      <alignment horizontal="left" vertical="center" readingOrder="1"/>
    </xf>
    <xf numFmtId="0" fontId="17" fillId="2" borderId="0" xfId="0" applyFont="1" applyFill="1"/>
    <xf numFmtId="2" fontId="8" fillId="5" borderId="0" xfId="0" applyNumberFormat="1" applyFont="1" applyFill="1" applyAlignment="1">
      <alignment horizontal="center"/>
    </xf>
    <xf numFmtId="0" fontId="19" fillId="2" borderId="0" xfId="0" applyFont="1" applyFill="1"/>
    <xf numFmtId="0" fontId="19" fillId="2" borderId="7" xfId="0" applyFont="1" applyFill="1" applyBorder="1"/>
    <xf numFmtId="0" fontId="19" fillId="2" borderId="7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top"/>
    </xf>
    <xf numFmtId="169" fontId="2" fillId="0" borderId="2" xfId="0" applyNumberFormat="1" applyFont="1" applyBorder="1" applyAlignment="1">
      <alignment horizontal="center" vertical="top"/>
    </xf>
    <xf numFmtId="0" fontId="20" fillId="14" borderId="0" xfId="0" applyFont="1" applyFill="1"/>
    <xf numFmtId="0" fontId="20" fillId="15" borderId="0" xfId="0" applyFont="1" applyFill="1"/>
    <xf numFmtId="0" fontId="20" fillId="16" borderId="0" xfId="0" applyFont="1" applyFill="1"/>
    <xf numFmtId="0" fontId="20" fillId="17" borderId="0" xfId="0" applyFont="1" applyFill="1"/>
    <xf numFmtId="0" fontId="20" fillId="18" borderId="0" xfId="0" applyFont="1" applyFill="1"/>
    <xf numFmtId="0" fontId="20" fillId="19" borderId="0" xfId="0" applyFont="1" applyFill="1"/>
    <xf numFmtId="0" fontId="20" fillId="20" borderId="0" xfId="0" applyFont="1" applyFill="1"/>
    <xf numFmtId="0" fontId="20" fillId="21" borderId="0" xfId="0" applyFont="1" applyFill="1"/>
    <xf numFmtId="0" fontId="20" fillId="22" borderId="0" xfId="0" applyFont="1" applyFill="1"/>
    <xf numFmtId="0" fontId="20" fillId="23" borderId="0" xfId="0" applyFont="1" applyFill="1"/>
    <xf numFmtId="0" fontId="20" fillId="24" borderId="0" xfId="0" applyFont="1" applyFill="1"/>
    <xf numFmtId="0" fontId="21" fillId="25" borderId="0" xfId="0" applyFont="1" applyFill="1"/>
    <xf numFmtId="0" fontId="20" fillId="26" borderId="0" xfId="0" applyFont="1" applyFill="1"/>
    <xf numFmtId="0" fontId="20" fillId="27" borderId="0" xfId="0" applyFont="1" applyFill="1"/>
    <xf numFmtId="0" fontId="20" fillId="28" borderId="0" xfId="0" applyFont="1" applyFill="1"/>
    <xf numFmtId="0" fontId="20" fillId="29" borderId="0" xfId="0" applyFont="1" applyFill="1"/>
    <xf numFmtId="0" fontId="20" fillId="30" borderId="0" xfId="0" applyFont="1" applyFill="1"/>
    <xf numFmtId="0" fontId="20" fillId="31" borderId="0" xfId="0" applyFont="1" applyFill="1"/>
    <xf numFmtId="0" fontId="20" fillId="32" borderId="0" xfId="0" applyFont="1" applyFill="1"/>
    <xf numFmtId="0" fontId="20" fillId="33" borderId="0" xfId="0" applyFont="1" applyFill="1"/>
    <xf numFmtId="0" fontId="20" fillId="34" borderId="0" xfId="0" applyFont="1" applyFill="1"/>
    <xf numFmtId="0" fontId="20" fillId="35" borderId="0" xfId="0" applyFont="1" applyFill="1"/>
    <xf numFmtId="0" fontId="20" fillId="36" borderId="0" xfId="0" applyFont="1" applyFill="1"/>
    <xf numFmtId="0" fontId="20" fillId="37" borderId="0" xfId="0" applyFont="1" applyFill="1"/>
    <xf numFmtId="0" fontId="20" fillId="38" borderId="0" xfId="0" applyFont="1" applyFill="1"/>
    <xf numFmtId="0" fontId="20" fillId="39" borderId="0" xfId="0" applyFont="1" applyFill="1"/>
    <xf numFmtId="0" fontId="20" fillId="40" borderId="0" xfId="0" applyFont="1" applyFill="1"/>
    <xf numFmtId="0" fontId="20" fillId="41" borderId="0" xfId="0" applyFont="1" applyFill="1"/>
    <xf numFmtId="0" fontId="20" fillId="42" borderId="0" xfId="0" applyFont="1" applyFill="1"/>
    <xf numFmtId="0" fontId="20" fillId="43" borderId="0" xfId="0" applyFont="1" applyFill="1"/>
    <xf numFmtId="0" fontId="20" fillId="44" borderId="0" xfId="0" applyFont="1" applyFill="1"/>
    <xf numFmtId="0" fontId="20" fillId="45" borderId="0" xfId="0" applyFont="1" applyFill="1"/>
    <xf numFmtId="0" fontId="20" fillId="46" borderId="0" xfId="0" applyFont="1" applyFill="1"/>
    <xf numFmtId="0" fontId="20" fillId="47" borderId="0" xfId="0" applyFont="1" applyFill="1"/>
    <xf numFmtId="0" fontId="20" fillId="48" borderId="0" xfId="0" applyFont="1" applyFill="1"/>
    <xf numFmtId="0" fontId="20" fillId="49" borderId="0" xfId="0" applyFont="1" applyFill="1"/>
    <xf numFmtId="0" fontId="20" fillId="50" borderId="0" xfId="0" applyFont="1" applyFill="1"/>
    <xf numFmtId="0" fontId="21" fillId="51" borderId="0" xfId="0" applyFont="1" applyFill="1"/>
    <xf numFmtId="0" fontId="20" fillId="52" borderId="0" xfId="0" applyFont="1" applyFill="1"/>
    <xf numFmtId="0" fontId="20" fillId="53" borderId="0" xfId="0" applyFont="1" applyFill="1"/>
    <xf numFmtId="0" fontId="20" fillId="54" borderId="0" xfId="0" applyFont="1" applyFill="1"/>
    <xf numFmtId="0" fontId="21" fillId="55" borderId="0" xfId="0" applyFont="1" applyFill="1"/>
    <xf numFmtId="0" fontId="20" fillId="56" borderId="0" xfId="0" applyFont="1" applyFill="1"/>
    <xf numFmtId="0" fontId="21" fillId="57" borderId="0" xfId="0" applyFont="1" applyFill="1"/>
    <xf numFmtId="0" fontId="21" fillId="58" borderId="0" xfId="0" applyFont="1" applyFill="1"/>
    <xf numFmtId="0" fontId="21" fillId="59" borderId="0" xfId="0" applyFont="1" applyFill="1"/>
    <xf numFmtId="0" fontId="20" fillId="60" borderId="0" xfId="0" applyFont="1" applyFill="1"/>
    <xf numFmtId="0" fontId="20" fillId="61" borderId="0" xfId="0" applyFont="1" applyFill="1"/>
    <xf numFmtId="0" fontId="20" fillId="62" borderId="0" xfId="0" applyFont="1" applyFill="1"/>
    <xf numFmtId="0" fontId="20" fillId="63" borderId="0" xfId="0" applyFont="1" applyFill="1"/>
    <xf numFmtId="0" fontId="20" fillId="64" borderId="0" xfId="0" applyFont="1" applyFill="1"/>
    <xf numFmtId="0" fontId="20" fillId="65" borderId="0" xfId="0" applyFont="1" applyFill="1"/>
    <xf numFmtId="0" fontId="20" fillId="66" borderId="0" xfId="0" applyFont="1" applyFill="1"/>
    <xf numFmtId="0" fontId="20" fillId="67" borderId="0" xfId="0" applyFont="1" applyFill="1"/>
    <xf numFmtId="0" fontId="20" fillId="68" borderId="0" xfId="0" applyFont="1" applyFill="1"/>
    <xf numFmtId="0" fontId="21" fillId="69" borderId="0" xfId="0" applyFont="1" applyFill="1"/>
    <xf numFmtId="0" fontId="21" fillId="70" borderId="0" xfId="0" applyFont="1" applyFill="1"/>
    <xf numFmtId="0" fontId="21" fillId="71" borderId="0" xfId="0" applyFont="1" applyFill="1"/>
    <xf numFmtId="0" fontId="21" fillId="72" borderId="0" xfId="0" applyFont="1" applyFill="1"/>
    <xf numFmtId="0" fontId="21" fillId="73" borderId="0" xfId="0" applyFont="1" applyFill="1"/>
    <xf numFmtId="0" fontId="20" fillId="74" borderId="0" xfId="0" applyFont="1" applyFill="1"/>
    <xf numFmtId="0" fontId="21" fillId="75" borderId="0" xfId="0" applyFont="1" applyFill="1"/>
    <xf numFmtId="0" fontId="20" fillId="76" borderId="0" xfId="0" applyFont="1" applyFill="1"/>
    <xf numFmtId="0" fontId="20" fillId="77" borderId="0" xfId="0" applyFont="1" applyFill="1"/>
    <xf numFmtId="0" fontId="20" fillId="78" borderId="0" xfId="0" applyFont="1" applyFill="1"/>
    <xf numFmtId="0" fontId="20" fillId="79" borderId="0" xfId="0" applyFont="1" applyFill="1"/>
    <xf numFmtId="0" fontId="20" fillId="80" borderId="0" xfId="0" applyFont="1" applyFill="1"/>
    <xf numFmtId="0" fontId="20" fillId="81" borderId="0" xfId="0" applyFont="1" applyFill="1"/>
    <xf numFmtId="0" fontId="20" fillId="82" borderId="0" xfId="0" applyFont="1" applyFill="1"/>
    <xf numFmtId="0" fontId="20" fillId="83" borderId="0" xfId="0" applyFont="1" applyFill="1"/>
    <xf numFmtId="0" fontId="20" fillId="84" borderId="0" xfId="0" applyFont="1" applyFill="1"/>
    <xf numFmtId="0" fontId="20" fillId="85" borderId="0" xfId="0" applyFont="1" applyFill="1"/>
    <xf numFmtId="0" fontId="20" fillId="86" borderId="0" xfId="0" applyFont="1" applyFill="1"/>
    <xf numFmtId="0" fontId="20" fillId="87" borderId="0" xfId="0" applyFont="1" applyFill="1"/>
    <xf numFmtId="0" fontId="20" fillId="88" borderId="0" xfId="0" applyFont="1" applyFill="1"/>
    <xf numFmtId="0" fontId="20" fillId="89" borderId="0" xfId="0" applyFont="1" applyFill="1"/>
    <xf numFmtId="0" fontId="20" fillId="90" borderId="0" xfId="0" applyFont="1" applyFill="1"/>
    <xf numFmtId="0" fontId="20" fillId="91" borderId="0" xfId="0" applyFont="1" applyFill="1"/>
    <xf numFmtId="0" fontId="20" fillId="92" borderId="0" xfId="0" applyFont="1" applyFill="1"/>
    <xf numFmtId="0" fontId="20" fillId="93" borderId="0" xfId="0" applyFont="1" applyFill="1"/>
    <xf numFmtId="0" fontId="20" fillId="94" borderId="0" xfId="0" applyFont="1" applyFill="1"/>
    <xf numFmtId="0" fontId="20" fillId="95" borderId="0" xfId="0" applyFont="1" applyFill="1"/>
    <xf numFmtId="0" fontId="20" fillId="96" borderId="0" xfId="0" applyFont="1" applyFill="1"/>
    <xf numFmtId="0" fontId="21" fillId="97" borderId="0" xfId="0" applyFont="1" applyFill="1"/>
    <xf numFmtId="0" fontId="21" fillId="98" borderId="0" xfId="0" applyFont="1" applyFill="1"/>
    <xf numFmtId="0" fontId="21" fillId="99" borderId="0" xfId="0" applyFont="1" applyFill="1"/>
    <xf numFmtId="0" fontId="21" fillId="100" borderId="0" xfId="0" applyFont="1" applyFill="1"/>
    <xf numFmtId="0" fontId="21" fillId="101" borderId="0" xfId="0" applyFont="1" applyFill="1"/>
    <xf numFmtId="0" fontId="21" fillId="102" borderId="0" xfId="0" applyFont="1" applyFill="1"/>
    <xf numFmtId="0" fontId="21" fillId="103" borderId="0" xfId="0" applyFont="1" applyFill="1"/>
    <xf numFmtId="0" fontId="21" fillId="104" borderId="0" xfId="0" applyFont="1" applyFill="1"/>
    <xf numFmtId="0" fontId="21" fillId="105" borderId="0" xfId="0" applyFont="1" applyFill="1"/>
    <xf numFmtId="0" fontId="21" fillId="106" borderId="0" xfId="0" applyFont="1" applyFill="1"/>
    <xf numFmtId="0" fontId="21" fillId="107" borderId="0" xfId="0" applyFont="1" applyFill="1"/>
    <xf numFmtId="0" fontId="21" fillId="108" borderId="0" xfId="0" applyFont="1" applyFill="1"/>
    <xf numFmtId="0" fontId="21" fillId="109" borderId="0" xfId="0" applyFont="1" applyFill="1"/>
    <xf numFmtId="0" fontId="21" fillId="110" borderId="0" xfId="0" applyFont="1" applyFill="1"/>
    <xf numFmtId="0" fontId="21" fillId="111" borderId="0" xfId="0" applyFont="1" applyFill="1"/>
    <xf numFmtId="0" fontId="21" fillId="112" borderId="0" xfId="0" applyFont="1" applyFill="1"/>
    <xf numFmtId="0" fontId="20" fillId="113" borderId="0" xfId="0" applyFont="1" applyFill="1"/>
    <xf numFmtId="0" fontId="21" fillId="114" borderId="0" xfId="0" applyFont="1" applyFill="1"/>
    <xf numFmtId="0" fontId="20" fillId="115" borderId="0" xfId="0" applyFont="1" applyFill="1"/>
    <xf numFmtId="0" fontId="20" fillId="116" borderId="0" xfId="0" applyFont="1" applyFill="1"/>
    <xf numFmtId="0" fontId="20" fillId="117" borderId="0" xfId="0" applyFont="1" applyFill="1"/>
    <xf numFmtId="0" fontId="20" fillId="118" borderId="0" xfId="0" applyFont="1" applyFill="1"/>
    <xf numFmtId="0" fontId="20" fillId="119" borderId="0" xfId="0" applyFont="1" applyFill="1"/>
    <xf numFmtId="0" fontId="20" fillId="120" borderId="0" xfId="0" applyFont="1" applyFill="1"/>
    <xf numFmtId="0" fontId="20" fillId="121" borderId="0" xfId="0" applyFont="1" applyFill="1"/>
    <xf numFmtId="0" fontId="20" fillId="122" borderId="0" xfId="0" applyFont="1" applyFill="1"/>
    <xf numFmtId="0" fontId="21" fillId="123" borderId="0" xfId="0" applyFont="1" applyFill="1"/>
    <xf numFmtId="0" fontId="20" fillId="124" borderId="0" xfId="0" applyFont="1" applyFill="1"/>
    <xf numFmtId="0" fontId="20" fillId="125" borderId="0" xfId="0" applyFont="1" applyFill="1"/>
    <xf numFmtId="0" fontId="20" fillId="126" borderId="0" xfId="0" applyFont="1" applyFill="1"/>
    <xf numFmtId="0" fontId="20" fillId="127" borderId="0" xfId="0" applyFont="1" applyFill="1"/>
    <xf numFmtId="0" fontId="20" fillId="128" borderId="0" xfId="0" applyFont="1" applyFill="1"/>
    <xf numFmtId="0" fontId="21" fillId="129" borderId="0" xfId="0" applyFont="1" applyFill="1"/>
    <xf numFmtId="0" fontId="21" fillId="130" borderId="0" xfId="0" applyFont="1" applyFill="1"/>
    <xf numFmtId="0" fontId="21" fillId="131" borderId="0" xfId="0" applyFont="1" applyFill="1"/>
    <xf numFmtId="0" fontId="21" fillId="132" borderId="0" xfId="0" applyFont="1" applyFill="1"/>
    <xf numFmtId="0" fontId="21" fillId="133" borderId="0" xfId="0" applyFont="1" applyFill="1"/>
    <xf numFmtId="0" fontId="21" fillId="134" borderId="0" xfId="0" applyFont="1" applyFill="1"/>
    <xf numFmtId="0" fontId="21" fillId="135" borderId="0" xfId="0" applyFont="1" applyFill="1"/>
    <xf numFmtId="0" fontId="21" fillId="136" borderId="0" xfId="0" applyFont="1" applyFill="1"/>
    <xf numFmtId="0" fontId="21" fillId="137" borderId="0" xfId="0" applyFont="1" applyFill="1"/>
    <xf numFmtId="0" fontId="21" fillId="138" borderId="0" xfId="0" applyFont="1" applyFill="1"/>
    <xf numFmtId="0" fontId="21" fillId="139" borderId="0" xfId="0" applyFont="1" applyFill="1"/>
    <xf numFmtId="0" fontId="21" fillId="140" borderId="0" xfId="0" applyFont="1" applyFill="1"/>
    <xf numFmtId="0" fontId="21" fillId="141" borderId="0" xfId="0" applyFont="1" applyFill="1"/>
    <xf numFmtId="0" fontId="21" fillId="142" borderId="0" xfId="0" applyFont="1" applyFill="1"/>
    <xf numFmtId="0" fontId="21" fillId="143" borderId="0" xfId="0" applyFont="1" applyFill="1"/>
    <xf numFmtId="0" fontId="21" fillId="144" borderId="0" xfId="0" applyFont="1" applyFill="1"/>
    <xf numFmtId="0" fontId="21" fillId="145" borderId="0" xfId="0" applyFont="1" applyFill="1"/>
    <xf numFmtId="0" fontId="21" fillId="146" borderId="0" xfId="0" applyFont="1" applyFill="1"/>
    <xf numFmtId="0" fontId="21" fillId="147" borderId="0" xfId="0" applyFont="1" applyFill="1"/>
    <xf numFmtId="0" fontId="21" fillId="148" borderId="0" xfId="0" applyFont="1" applyFill="1"/>
    <xf numFmtId="0" fontId="21" fillId="149" borderId="0" xfId="0" applyFont="1" applyFill="1"/>
    <xf numFmtId="0" fontId="21" fillId="150" borderId="0" xfId="0" applyFont="1" applyFill="1"/>
    <xf numFmtId="0" fontId="21" fillId="151" borderId="0" xfId="0" applyFont="1" applyFill="1"/>
    <xf numFmtId="0" fontId="21" fillId="152" borderId="0" xfId="0" applyFont="1" applyFill="1"/>
    <xf numFmtId="0" fontId="21" fillId="153" borderId="0" xfId="0" applyFont="1" applyFill="1"/>
    <xf numFmtId="0" fontId="21" fillId="154" borderId="0" xfId="0" applyFont="1" applyFill="1"/>
    <xf numFmtId="0" fontId="21" fillId="155" borderId="0" xfId="0" applyFont="1" applyFill="1"/>
    <xf numFmtId="0" fontId="21" fillId="156" borderId="0" xfId="0" applyFont="1" applyFill="1"/>
    <xf numFmtId="0" fontId="21" fillId="157" borderId="0" xfId="0" applyFont="1" applyFill="1"/>
    <xf numFmtId="0" fontId="21" fillId="158" borderId="0" xfId="0" applyFont="1" applyFill="1"/>
    <xf numFmtId="0" fontId="20" fillId="159" borderId="0" xfId="0" applyFont="1" applyFill="1"/>
    <xf numFmtId="0" fontId="21" fillId="160" borderId="0" xfId="0" applyFont="1" applyFill="1"/>
    <xf numFmtId="0" fontId="20" fillId="161" borderId="0" xfId="0" applyFont="1" applyFill="1"/>
    <xf numFmtId="0" fontId="20" fillId="162" borderId="0" xfId="0" applyFont="1" applyFill="1"/>
    <xf numFmtId="0" fontId="20" fillId="163" borderId="0" xfId="0" applyFont="1" applyFill="1"/>
    <xf numFmtId="0" fontId="20" fillId="164" borderId="0" xfId="0" applyFont="1" applyFill="1"/>
    <xf numFmtId="0" fontId="20" fillId="165" borderId="0" xfId="0" applyFont="1" applyFill="1"/>
    <xf numFmtId="0" fontId="20" fillId="166" borderId="0" xfId="0" applyFont="1" applyFill="1"/>
    <xf numFmtId="0" fontId="21" fillId="167" borderId="0" xfId="0" applyFont="1" applyFill="1"/>
    <xf numFmtId="0" fontId="21" fillId="168" borderId="0" xfId="0" applyFont="1" applyFill="1"/>
    <xf numFmtId="0" fontId="21" fillId="169" borderId="0" xfId="0" applyFont="1" applyFill="1"/>
    <xf numFmtId="0" fontId="21" fillId="170" borderId="0" xfId="0" applyFont="1" applyFill="1"/>
    <xf numFmtId="0" fontId="20" fillId="171" borderId="0" xfId="0" applyFont="1" applyFill="1"/>
    <xf numFmtId="0" fontId="21" fillId="172" borderId="0" xfId="0" applyFont="1" applyFill="1"/>
    <xf numFmtId="0" fontId="21" fillId="173" borderId="0" xfId="0" applyFont="1" applyFill="1"/>
    <xf numFmtId="0" fontId="21" fillId="174" borderId="0" xfId="0" applyFont="1" applyFill="1"/>
    <xf numFmtId="0" fontId="21" fillId="175" borderId="0" xfId="0" applyFont="1" applyFill="1"/>
    <xf numFmtId="0" fontId="21" fillId="176" borderId="0" xfId="0" applyFont="1" applyFill="1"/>
    <xf numFmtId="0" fontId="21" fillId="177" borderId="0" xfId="0" applyFont="1" applyFill="1"/>
    <xf numFmtId="0" fontId="21" fillId="178" borderId="0" xfId="0" applyFont="1" applyFill="1"/>
    <xf numFmtId="0" fontId="21" fillId="179" borderId="0" xfId="0" applyFont="1" applyFill="1"/>
    <xf numFmtId="0" fontId="21" fillId="180" borderId="0" xfId="0" applyFont="1" applyFill="1"/>
    <xf numFmtId="0" fontId="21" fillId="181" borderId="0" xfId="0" applyFont="1" applyFill="1"/>
    <xf numFmtId="0" fontId="21" fillId="182" borderId="0" xfId="0" applyFont="1" applyFill="1"/>
    <xf numFmtId="0" fontId="21" fillId="183" borderId="0" xfId="0" applyFont="1" applyFill="1"/>
    <xf numFmtId="0" fontId="21" fillId="184" borderId="0" xfId="0" applyFont="1" applyFill="1"/>
    <xf numFmtId="0" fontId="21" fillId="185" borderId="0" xfId="0" applyFont="1" applyFill="1"/>
    <xf numFmtId="0" fontId="21" fillId="186" borderId="0" xfId="0" applyFont="1" applyFill="1"/>
    <xf numFmtId="0" fontId="21" fillId="187" borderId="0" xfId="0" applyFont="1" applyFill="1"/>
    <xf numFmtId="0" fontId="21" fillId="188" borderId="0" xfId="0" applyFont="1" applyFill="1"/>
    <xf numFmtId="0" fontId="21" fillId="189" borderId="0" xfId="0" applyFont="1" applyFill="1"/>
    <xf numFmtId="0" fontId="21" fillId="190" borderId="0" xfId="0" applyFont="1" applyFill="1"/>
    <xf numFmtId="0" fontId="21" fillId="191" borderId="0" xfId="0" applyFont="1" applyFill="1"/>
    <xf numFmtId="0" fontId="21" fillId="192" borderId="0" xfId="0" applyFont="1" applyFill="1"/>
    <xf numFmtId="0" fontId="21" fillId="193" borderId="0" xfId="0" applyFont="1" applyFill="1"/>
    <xf numFmtId="0" fontId="21" fillId="194" borderId="0" xfId="0" applyFont="1" applyFill="1"/>
    <xf numFmtId="0" fontId="20" fillId="195" borderId="0" xfId="0" applyFont="1" applyFill="1"/>
    <xf numFmtId="0" fontId="20" fillId="196" borderId="0" xfId="0" applyFont="1" applyFill="1"/>
    <xf numFmtId="0" fontId="20" fillId="197" borderId="0" xfId="0" applyFont="1" applyFill="1"/>
    <xf numFmtId="0" fontId="21" fillId="198" borderId="0" xfId="0" applyFont="1" applyFill="1"/>
    <xf numFmtId="0" fontId="21" fillId="199" borderId="0" xfId="0" applyFont="1" applyFill="1"/>
    <xf numFmtId="0" fontId="21" fillId="200" borderId="0" xfId="0" applyFont="1" applyFill="1"/>
    <xf numFmtId="0" fontId="21" fillId="201" borderId="0" xfId="0" applyFont="1" applyFill="1"/>
    <xf numFmtId="0" fontId="21" fillId="202" borderId="0" xfId="0" applyFont="1" applyFill="1"/>
    <xf numFmtId="0" fontId="21" fillId="203" borderId="0" xfId="0" applyFont="1" applyFill="1"/>
    <xf numFmtId="0" fontId="21" fillId="204" borderId="0" xfId="0" applyFont="1" applyFill="1"/>
    <xf numFmtId="0" fontId="21" fillId="205" borderId="0" xfId="0" applyFont="1" applyFill="1"/>
    <xf numFmtId="0" fontId="21" fillId="206" borderId="0" xfId="0" applyFont="1" applyFill="1"/>
    <xf numFmtId="0" fontId="21" fillId="207" borderId="0" xfId="0" applyFont="1" applyFill="1"/>
    <xf numFmtId="0" fontId="21" fillId="208" borderId="0" xfId="0" applyFont="1" applyFill="1"/>
    <xf numFmtId="0" fontId="21" fillId="209" borderId="0" xfId="0" applyFont="1" applyFill="1"/>
    <xf numFmtId="0" fontId="21" fillId="210" borderId="0" xfId="0" applyFont="1" applyFill="1"/>
    <xf numFmtId="0" fontId="21" fillId="211" borderId="0" xfId="0" applyFont="1" applyFill="1"/>
    <xf numFmtId="0" fontId="20" fillId="212" borderId="0" xfId="0" applyFont="1" applyFill="1"/>
    <xf numFmtId="0" fontId="20" fillId="213" borderId="0" xfId="0" applyFont="1" applyFill="1"/>
    <xf numFmtId="0" fontId="21" fillId="214" borderId="0" xfId="0" applyFont="1" applyFill="1"/>
    <xf numFmtId="0" fontId="21" fillId="215" borderId="0" xfId="0" applyFont="1" applyFill="1"/>
    <xf numFmtId="0" fontId="21" fillId="216" borderId="0" xfId="0" applyFont="1" applyFill="1"/>
    <xf numFmtId="0" fontId="21" fillId="217" borderId="0" xfId="0" applyFont="1" applyFill="1"/>
    <xf numFmtId="0" fontId="20" fillId="218" borderId="0" xfId="0" applyFont="1" applyFill="1"/>
    <xf numFmtId="0" fontId="21" fillId="219" borderId="0" xfId="0" applyFont="1" applyFill="1"/>
    <xf numFmtId="0" fontId="21" fillId="220" borderId="0" xfId="0" applyFont="1" applyFill="1"/>
    <xf numFmtId="0" fontId="20" fillId="221" borderId="0" xfId="0" applyFont="1" applyFill="1"/>
    <xf numFmtId="0" fontId="20" fillId="222" borderId="0" xfId="0" applyFont="1" applyFill="1"/>
    <xf numFmtId="0" fontId="20" fillId="223" borderId="0" xfId="0" applyFont="1" applyFill="1"/>
    <xf numFmtId="0" fontId="21" fillId="224" borderId="0" xfId="0" applyFont="1" applyFill="1"/>
    <xf numFmtId="0" fontId="21" fillId="225" borderId="0" xfId="0" applyFont="1" applyFill="1"/>
    <xf numFmtId="0" fontId="21" fillId="226" borderId="0" xfId="0" applyFont="1" applyFill="1"/>
    <xf numFmtId="0" fontId="21" fillId="227" borderId="0" xfId="0" applyFont="1" applyFill="1"/>
    <xf numFmtId="0" fontId="20" fillId="228" borderId="0" xfId="0" applyFont="1" applyFill="1"/>
    <xf numFmtId="0" fontId="21" fillId="229" borderId="0" xfId="0" applyFont="1" applyFill="1"/>
    <xf numFmtId="0" fontId="21" fillId="230" borderId="0" xfId="0" applyFont="1" applyFill="1"/>
    <xf numFmtId="0" fontId="21" fillId="231" borderId="0" xfId="0" applyFont="1" applyFill="1"/>
    <xf numFmtId="0" fontId="20" fillId="232" borderId="0" xfId="0" applyFont="1" applyFill="1"/>
    <xf numFmtId="0" fontId="20" fillId="233" borderId="0" xfId="0" applyFont="1" applyFill="1"/>
    <xf numFmtId="0" fontId="20" fillId="234" borderId="0" xfId="0" applyFont="1" applyFill="1"/>
    <xf numFmtId="0" fontId="20" fillId="235" borderId="0" xfId="0" applyFont="1" applyFill="1"/>
    <xf numFmtId="0" fontId="20" fillId="236" borderId="0" xfId="0" applyFont="1" applyFill="1"/>
    <xf numFmtId="0" fontId="21" fillId="237" borderId="0" xfId="0" applyFont="1" applyFill="1"/>
    <xf numFmtId="0" fontId="21" fillId="238" borderId="0" xfId="0" applyFont="1" applyFill="1"/>
    <xf numFmtId="0" fontId="21" fillId="239" borderId="0" xfId="0" applyFont="1" applyFill="1"/>
    <xf numFmtId="0" fontId="21" fillId="240" borderId="0" xfId="0" applyFont="1" applyFill="1"/>
    <xf numFmtId="0" fontId="21" fillId="241" borderId="0" xfId="0" applyFont="1" applyFill="1"/>
    <xf numFmtId="0" fontId="21" fillId="242" borderId="0" xfId="0" applyFont="1" applyFill="1"/>
    <xf numFmtId="0" fontId="21" fillId="243" borderId="0" xfId="0" applyFont="1" applyFill="1"/>
    <xf numFmtId="0" fontId="21" fillId="244" borderId="0" xfId="0" applyFont="1" applyFill="1"/>
    <xf numFmtId="0" fontId="21" fillId="245" borderId="0" xfId="0" applyFont="1" applyFill="1"/>
    <xf numFmtId="0" fontId="21" fillId="246" borderId="0" xfId="0" applyFont="1" applyFill="1"/>
    <xf numFmtId="0" fontId="21" fillId="247" borderId="0" xfId="0" applyFont="1" applyFill="1"/>
    <xf numFmtId="0" fontId="20" fillId="248" borderId="0" xfId="0" applyFont="1" applyFill="1"/>
    <xf numFmtId="0" fontId="21" fillId="249" borderId="0" xfId="0" applyFont="1" applyFill="1"/>
    <xf numFmtId="0" fontId="21" fillId="250" borderId="0" xfId="0" applyFont="1" applyFill="1"/>
    <xf numFmtId="0" fontId="21" fillId="251" borderId="0" xfId="0" applyFont="1" applyFill="1"/>
    <xf numFmtId="0" fontId="21" fillId="252" borderId="0" xfId="0" applyFont="1" applyFill="1"/>
    <xf numFmtId="0" fontId="20" fillId="253" borderId="0" xfId="0" applyFont="1" applyFill="1"/>
    <xf numFmtId="0" fontId="21" fillId="254" borderId="0" xfId="0" applyFont="1" applyFill="1"/>
    <xf numFmtId="0" fontId="21" fillId="255" borderId="0" xfId="0" applyFont="1" applyFill="1"/>
    <xf numFmtId="0" fontId="20" fillId="256" borderId="0" xfId="0" applyFont="1" applyFill="1"/>
    <xf numFmtId="0" fontId="21" fillId="257" borderId="0" xfId="0" applyFont="1" applyFill="1"/>
    <xf numFmtId="0" fontId="21" fillId="258" borderId="0" xfId="0" applyFont="1" applyFill="1"/>
    <xf numFmtId="0" fontId="21" fillId="259" borderId="0" xfId="0" applyFont="1" applyFill="1"/>
    <xf numFmtId="0" fontId="21" fillId="260" borderId="0" xfId="0" applyFont="1" applyFill="1"/>
    <xf numFmtId="0" fontId="21" fillId="261" borderId="0" xfId="0" applyFont="1" applyFill="1"/>
    <xf numFmtId="0" fontId="21" fillId="6" borderId="0" xfId="0" applyFont="1" applyFill="1"/>
    <xf numFmtId="0" fontId="18" fillId="2" borderId="0" xfId="0" applyFont="1" applyFill="1"/>
    <xf numFmtId="164" fontId="8" fillId="2" borderId="0" xfId="0" applyNumberFormat="1" applyFont="1" applyFill="1" applyAlignment="1">
      <alignment horizontal="center"/>
    </xf>
    <xf numFmtId="0" fontId="22" fillId="2" borderId="0" xfId="0" applyFont="1" applyFill="1"/>
    <xf numFmtId="0" fontId="23" fillId="2" borderId="0" xfId="0" applyFont="1" applyFill="1" applyAlignment="1">
      <alignment horizontal="center"/>
    </xf>
    <xf numFmtId="0" fontId="23" fillId="2" borderId="0" xfId="0" applyFont="1" applyFill="1"/>
    <xf numFmtId="14" fontId="9" fillId="2" borderId="0" xfId="0" applyNumberFormat="1" applyFont="1" applyFill="1"/>
    <xf numFmtId="0" fontId="25" fillId="0" borderId="0" xfId="0" applyFont="1"/>
    <xf numFmtId="0" fontId="19" fillId="2" borderId="8" xfId="0" applyFont="1" applyFill="1" applyBorder="1" applyAlignment="1">
      <alignment horizontal="center"/>
    </xf>
    <xf numFmtId="164" fontId="8" fillId="2" borderId="9" xfId="2" applyNumberFormat="1" applyFont="1" applyFill="1" applyBorder="1" applyAlignment="1">
      <alignment horizontal="center"/>
    </xf>
    <xf numFmtId="0" fontId="8" fillId="262" borderId="1" xfId="0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/>
    </xf>
    <xf numFmtId="14" fontId="8" fillId="2" borderId="0" xfId="0" applyNumberFormat="1" applyFont="1" applyFill="1"/>
    <xf numFmtId="0" fontId="26" fillId="2" borderId="0" xfId="0" applyFont="1" applyFill="1"/>
    <xf numFmtId="0" fontId="27" fillId="2" borderId="0" xfId="0" applyFont="1" applyFill="1" applyAlignment="1">
      <alignment horizontal="right"/>
    </xf>
    <xf numFmtId="0" fontId="21" fillId="265" borderId="0" xfId="0" applyFont="1" applyFill="1"/>
    <xf numFmtId="164" fontId="8" fillId="2" borderId="0" xfId="2" applyNumberFormat="1" applyFont="1" applyFill="1"/>
    <xf numFmtId="164" fontId="8" fillId="2" borderId="0" xfId="2" applyNumberFormat="1" applyFont="1" applyFill="1" applyBorder="1"/>
    <xf numFmtId="0" fontId="8" fillId="266" borderId="0" xfId="0" applyFont="1" applyFill="1" applyAlignment="1">
      <alignment horizontal="center"/>
    </xf>
    <xf numFmtId="170" fontId="8" fillId="2" borderId="0" xfId="0" applyNumberFormat="1" applyFont="1" applyFill="1" applyAlignment="1">
      <alignment horizontal="center"/>
    </xf>
    <xf numFmtId="0" fontId="0" fillId="267" borderId="0" xfId="0" applyFill="1"/>
    <xf numFmtId="49" fontId="28" fillId="0" borderId="1" xfId="0" applyNumberFormat="1" applyFont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/>
    </xf>
    <xf numFmtId="0" fontId="11" fillId="269" borderId="6" xfId="0" applyFont="1" applyFill="1" applyBorder="1" applyAlignment="1">
      <alignment horizontal="left" vertical="center" readingOrder="1"/>
    </xf>
    <xf numFmtId="0" fontId="11" fillId="269" borderId="6" xfId="0" applyFont="1" applyFill="1" applyBorder="1" applyAlignment="1">
      <alignment horizontal="right" vertical="center" readingOrder="1"/>
    </xf>
    <xf numFmtId="0" fontId="11" fillId="269" borderId="6" xfId="0" applyFont="1" applyFill="1" applyBorder="1" applyAlignment="1">
      <alignment horizontal="center" vertical="center" readingOrder="1"/>
    </xf>
    <xf numFmtId="0" fontId="12" fillId="270" borderId="6" xfId="0" applyFont="1" applyFill="1" applyBorder="1" applyAlignment="1">
      <alignment horizontal="left" vertical="center" readingOrder="1"/>
    </xf>
    <xf numFmtId="0" fontId="12" fillId="270" borderId="6" xfId="0" applyFont="1" applyFill="1" applyBorder="1" applyAlignment="1">
      <alignment horizontal="right" vertical="center" readingOrder="1"/>
    </xf>
    <xf numFmtId="0" fontId="13" fillId="270" borderId="6" xfId="0" applyFont="1" applyFill="1" applyBorder="1" applyAlignment="1">
      <alignment horizontal="right" vertical="center" readingOrder="1"/>
    </xf>
    <xf numFmtId="4" fontId="12" fillId="270" borderId="6" xfId="0" applyNumberFormat="1" applyFont="1" applyFill="1" applyBorder="1" applyAlignment="1">
      <alignment horizontal="right" vertical="center" readingOrder="1"/>
    </xf>
    <xf numFmtId="0" fontId="12" fillId="271" borderId="6" xfId="0" applyFont="1" applyFill="1" applyBorder="1" applyAlignment="1">
      <alignment horizontal="left" vertical="center" readingOrder="1"/>
    </xf>
    <xf numFmtId="0" fontId="12" fillId="271" borderId="6" xfId="0" applyFont="1" applyFill="1" applyBorder="1" applyAlignment="1">
      <alignment horizontal="right" vertical="center" readingOrder="1"/>
    </xf>
    <xf numFmtId="0" fontId="13" fillId="271" borderId="6" xfId="0" applyFont="1" applyFill="1" applyBorder="1" applyAlignment="1">
      <alignment horizontal="right" vertical="center" readingOrder="1"/>
    </xf>
    <xf numFmtId="4" fontId="12" fillId="271" borderId="6" xfId="0" applyNumberFormat="1" applyFont="1" applyFill="1" applyBorder="1" applyAlignment="1">
      <alignment horizontal="right" vertical="center" readingOrder="1"/>
    </xf>
    <xf numFmtId="4" fontId="15" fillId="272" borderId="6" xfId="0" applyNumberFormat="1" applyFont="1" applyFill="1" applyBorder="1" applyAlignment="1">
      <alignment horizontal="right" vertical="center" readingOrder="1"/>
    </xf>
    <xf numFmtId="0" fontId="15" fillId="272" borderId="6" xfId="0" applyFont="1" applyFill="1" applyBorder="1" applyAlignment="1">
      <alignment horizontal="right" vertical="center" readingOrder="1"/>
    </xf>
    <xf numFmtId="0" fontId="16" fillId="272" borderId="6" xfId="0" applyFont="1" applyFill="1" applyBorder="1" applyAlignment="1">
      <alignment horizontal="right" vertical="center" readingOrder="1"/>
    </xf>
    <xf numFmtId="0" fontId="15" fillId="3" borderId="6" xfId="0" applyFont="1" applyFill="1" applyBorder="1" applyAlignment="1">
      <alignment horizontal="right" vertical="center" readingOrder="1"/>
    </xf>
    <xf numFmtId="0" fontId="16" fillId="3" borderId="6" xfId="0" applyFont="1" applyFill="1" applyBorder="1" applyAlignment="1">
      <alignment horizontal="right" vertical="center" readingOrder="1"/>
    </xf>
    <xf numFmtId="4" fontId="15" fillId="3" borderId="6" xfId="0" applyNumberFormat="1" applyFont="1" applyFill="1" applyBorder="1" applyAlignment="1">
      <alignment horizontal="right" vertical="center" readingOrder="1"/>
    </xf>
    <xf numFmtId="0" fontId="11" fillId="273" borderId="6" xfId="0" applyFont="1" applyFill="1" applyBorder="1" applyAlignment="1">
      <alignment horizontal="right" vertical="center" readingOrder="1"/>
    </xf>
    <xf numFmtId="0" fontId="8" fillId="2" borderId="6" xfId="0" applyFont="1" applyFill="1" applyBorder="1" applyAlignment="1">
      <alignment horizontal="center"/>
    </xf>
    <xf numFmtId="49" fontId="11" fillId="269" borderId="6" xfId="0" applyNumberFormat="1" applyFont="1" applyFill="1" applyBorder="1" applyAlignment="1">
      <alignment horizontal="left" vertical="center" readingOrder="1"/>
    </xf>
    <xf numFmtId="49" fontId="12" fillId="270" borderId="6" xfId="0" applyNumberFormat="1" applyFont="1" applyFill="1" applyBorder="1" applyAlignment="1">
      <alignment horizontal="left" vertical="center" readingOrder="1"/>
    </xf>
    <xf numFmtId="49" fontId="12" fillId="271" borderId="6" xfId="0" applyNumberFormat="1" applyFont="1" applyFill="1" applyBorder="1" applyAlignment="1">
      <alignment horizontal="left" vertical="center" readingOrder="1"/>
    </xf>
    <xf numFmtId="49" fontId="11" fillId="273" borderId="6" xfId="0" applyNumberFormat="1" applyFont="1" applyFill="1" applyBorder="1" applyAlignment="1">
      <alignment horizontal="right" vertical="center" readingOrder="1"/>
    </xf>
    <xf numFmtId="0" fontId="0" fillId="268" borderId="0" xfId="0" applyFill="1"/>
    <xf numFmtId="0" fontId="31" fillId="2" borderId="5" xfId="0" applyFont="1" applyFill="1" applyBorder="1" applyAlignment="1">
      <alignment horizontal="center" vertical="center" wrapText="1"/>
    </xf>
    <xf numFmtId="4" fontId="8" fillId="2" borderId="0" xfId="0" applyNumberFormat="1" applyFont="1" applyFill="1" applyAlignment="1">
      <alignment horizontal="center"/>
    </xf>
    <xf numFmtId="0" fontId="10" fillId="275" borderId="3" xfId="0" applyFont="1" applyFill="1" applyBorder="1" applyAlignment="1">
      <alignment horizontal="center" vertical="center"/>
    </xf>
    <xf numFmtId="0" fontId="10" fillId="275" borderId="4" xfId="0" applyFont="1" applyFill="1" applyBorder="1" applyAlignment="1">
      <alignment horizontal="center" vertical="center"/>
    </xf>
    <xf numFmtId="0" fontId="10" fillId="275" borderId="4" xfId="0" applyFont="1" applyFill="1" applyBorder="1" applyAlignment="1">
      <alignment horizontal="center" vertical="center" wrapText="1"/>
    </xf>
    <xf numFmtId="43" fontId="10" fillId="275" borderId="4" xfId="1" applyFont="1" applyFill="1" applyBorder="1" applyAlignment="1">
      <alignment horizontal="center" vertical="center" wrapText="1"/>
    </xf>
    <xf numFmtId="2" fontId="6" fillId="275" borderId="4" xfId="0" applyNumberFormat="1" applyFont="1" applyFill="1" applyBorder="1" applyAlignment="1">
      <alignment horizontal="center" vertical="center" wrapText="1"/>
    </xf>
    <xf numFmtId="0" fontId="6" fillId="275" borderId="4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left" vertical="center" readingOrder="1"/>
    </xf>
    <xf numFmtId="0" fontId="0" fillId="274" borderId="0" xfId="0" applyFill="1"/>
    <xf numFmtId="2" fontId="30" fillId="275" borderId="4" xfId="0" applyNumberFormat="1" applyFont="1" applyFill="1" applyBorder="1" applyAlignment="1">
      <alignment horizontal="center" vertical="center" wrapText="1"/>
    </xf>
    <xf numFmtId="0" fontId="30" fillId="275" borderId="4" xfId="0" applyFont="1" applyFill="1" applyBorder="1" applyAlignment="1">
      <alignment horizontal="center" vertical="center" wrapText="1"/>
    </xf>
    <xf numFmtId="0" fontId="8" fillId="276" borderId="0" xfId="0" applyFont="1" applyFill="1"/>
    <xf numFmtId="0" fontId="8" fillId="276" borderId="0" xfId="0" applyFont="1" applyFill="1" applyAlignment="1">
      <alignment horizontal="center"/>
    </xf>
    <xf numFmtId="2" fontId="8" fillId="276" borderId="0" xfId="0" applyNumberFormat="1" applyFont="1" applyFill="1" applyAlignment="1">
      <alignment horizontal="center"/>
    </xf>
    <xf numFmtId="0" fontId="8" fillId="276" borderId="0" xfId="0" applyFont="1" applyFill="1" applyAlignment="1">
      <alignment horizontal="left"/>
    </xf>
    <xf numFmtId="0" fontId="8" fillId="264" borderId="0" xfId="0" applyFont="1" applyFill="1" applyAlignment="1">
      <alignment horizontal="center"/>
    </xf>
    <xf numFmtId="0" fontId="15" fillId="10" borderId="6" xfId="0" applyFont="1" applyFill="1" applyBorder="1" applyAlignment="1">
      <alignment horizontal="left" vertical="center" readingOrder="1"/>
    </xf>
    <xf numFmtId="49" fontId="15" fillId="274" borderId="6" xfId="0" applyNumberFormat="1" applyFont="1" applyFill="1" applyBorder="1" applyAlignment="1">
      <alignment horizontal="left" vertical="center" readingOrder="1"/>
    </xf>
    <xf numFmtId="0" fontId="15" fillId="274" borderId="6" xfId="0" applyFont="1" applyFill="1" applyBorder="1" applyAlignment="1">
      <alignment horizontal="left" vertical="center" readingOrder="1"/>
    </xf>
    <xf numFmtId="0" fontId="0" fillId="2" borderId="0" xfId="0" quotePrefix="1" applyFill="1" applyAlignment="1">
      <alignment horizontal="center"/>
    </xf>
    <xf numFmtId="164" fontId="8" fillId="276" borderId="0" xfId="2" applyNumberFormat="1" applyFont="1" applyFill="1" applyAlignment="1">
      <alignment horizontal="center"/>
    </xf>
    <xf numFmtId="0" fontId="8" fillId="274" borderId="0" xfId="0" applyFont="1" applyFill="1"/>
    <xf numFmtId="49" fontId="8" fillId="2" borderId="0" xfId="0" applyNumberFormat="1" applyFont="1" applyFill="1" applyAlignment="1">
      <alignment horizontal="center"/>
    </xf>
    <xf numFmtId="0" fontId="32" fillId="266" borderId="0" xfId="0" applyFont="1" applyFill="1" applyAlignment="1">
      <alignment horizontal="center"/>
    </xf>
    <xf numFmtId="0" fontId="15" fillId="268" borderId="6" xfId="0" applyFont="1" applyFill="1" applyBorder="1" applyAlignment="1">
      <alignment horizontal="left" vertical="center" readingOrder="1"/>
    </xf>
    <xf numFmtId="0" fontId="0" fillId="268" borderId="0" xfId="0" applyFill="1" applyAlignment="1">
      <alignment horizontal="center"/>
    </xf>
    <xf numFmtId="0" fontId="0" fillId="268" borderId="0" xfId="0" applyFill="1" applyAlignment="1">
      <alignment horizontal="left"/>
    </xf>
    <xf numFmtId="0" fontId="33" fillId="2" borderId="0" xfId="0" applyFont="1" applyFill="1"/>
    <xf numFmtId="49" fontId="34" fillId="2" borderId="0" xfId="0" applyNumberFormat="1" applyFont="1" applyFill="1" applyAlignment="1">
      <alignment horizontal="left" vertical="center" readingOrder="1"/>
    </xf>
    <xf numFmtId="0" fontId="35" fillId="2" borderId="0" xfId="0" applyFont="1" applyFill="1"/>
    <xf numFmtId="0" fontId="35" fillId="0" borderId="0" xfId="0" applyFont="1"/>
    <xf numFmtId="0" fontId="0" fillId="2" borderId="6" xfId="0" applyFill="1" applyBorder="1"/>
    <xf numFmtId="0" fontId="8" fillId="277" borderId="0" xfId="0" applyFont="1" applyFill="1"/>
    <xf numFmtId="0" fontId="5" fillId="0" borderId="0" xfId="0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/>
    </xf>
    <xf numFmtId="0" fontId="36" fillId="276" borderId="0" xfId="0" applyFont="1" applyFill="1" applyAlignment="1">
      <alignment horizontal="center"/>
    </xf>
    <xf numFmtId="2" fontId="0" fillId="2" borderId="0" xfId="0" applyNumberFormat="1" applyFill="1"/>
    <xf numFmtId="0" fontId="8" fillId="268" borderId="0" xfId="0" applyFont="1" applyFill="1"/>
    <xf numFmtId="0" fontId="8" fillId="268" borderId="0" xfId="0" applyFont="1" applyFill="1" applyAlignment="1">
      <alignment horizontal="center"/>
    </xf>
    <xf numFmtId="0" fontId="8" fillId="268" borderId="0" xfId="0" applyFont="1" applyFill="1" applyAlignment="1">
      <alignment horizontal="left"/>
    </xf>
    <xf numFmtId="2" fontId="8" fillId="268" borderId="0" xfId="0" applyNumberFormat="1" applyFont="1" applyFill="1" applyAlignment="1">
      <alignment horizontal="center"/>
    </xf>
    <xf numFmtId="164" fontId="8" fillId="268" borderId="0" xfId="2" applyNumberFormat="1" applyFont="1" applyFill="1" applyAlignment="1">
      <alignment horizontal="center"/>
    </xf>
    <xf numFmtId="49" fontId="15" fillId="268" borderId="6" xfId="0" applyNumberFormat="1" applyFont="1" applyFill="1" applyBorder="1" applyAlignment="1">
      <alignment horizontal="left" vertical="center" readingOrder="1"/>
    </xf>
    <xf numFmtId="0" fontId="24" fillId="0" borderId="0" xfId="0" applyFont="1" applyAlignment="1">
      <alignment vertical="center" readingOrder="1"/>
    </xf>
    <xf numFmtId="0" fontId="24" fillId="0" borderId="14" xfId="0" applyFont="1" applyBorder="1" applyAlignment="1">
      <alignment vertical="center" readingOrder="1"/>
    </xf>
    <xf numFmtId="0" fontId="11" fillId="273" borderId="10" xfId="0" applyFont="1" applyFill="1" applyBorder="1" applyAlignment="1">
      <alignment vertical="center" readingOrder="1"/>
    </xf>
    <xf numFmtId="0" fontId="11" fillId="273" borderId="11" xfId="0" applyFont="1" applyFill="1" applyBorder="1" applyAlignment="1">
      <alignment vertical="center" readingOrder="1"/>
    </xf>
    <xf numFmtId="0" fontId="11" fillId="273" borderId="12" xfId="0" applyFont="1" applyFill="1" applyBorder="1" applyAlignment="1">
      <alignment vertical="center" readingOrder="1"/>
    </xf>
    <xf numFmtId="0" fontId="12" fillId="271" borderId="10" xfId="0" applyFont="1" applyFill="1" applyBorder="1" applyAlignment="1">
      <alignment vertical="center" readingOrder="1"/>
    </xf>
    <xf numFmtId="0" fontId="12" fillId="271" borderId="12" xfId="0" applyFont="1" applyFill="1" applyBorder="1" applyAlignment="1">
      <alignment vertical="center" readingOrder="1"/>
    </xf>
    <xf numFmtId="0" fontId="11" fillId="269" borderId="10" xfId="0" applyFont="1" applyFill="1" applyBorder="1" applyAlignment="1">
      <alignment vertical="center" readingOrder="1"/>
    </xf>
    <xf numFmtId="0" fontId="11" fillId="269" borderId="11" xfId="0" applyFont="1" applyFill="1" applyBorder="1" applyAlignment="1">
      <alignment vertical="center" readingOrder="1"/>
    </xf>
    <xf numFmtId="0" fontId="11" fillId="269" borderId="12" xfId="0" applyFont="1" applyFill="1" applyBorder="1" applyAlignment="1">
      <alignment vertical="center" readingOrder="1"/>
    </xf>
    <xf numFmtId="0" fontId="12" fillId="270" borderId="10" xfId="0" applyFont="1" applyFill="1" applyBorder="1" applyAlignment="1">
      <alignment vertical="center" readingOrder="1"/>
    </xf>
    <xf numFmtId="0" fontId="12" fillId="270" borderId="11" xfId="0" applyFont="1" applyFill="1" applyBorder="1" applyAlignment="1">
      <alignment vertical="center" readingOrder="1"/>
    </xf>
    <xf numFmtId="0" fontId="12" fillId="270" borderId="12" xfId="0" applyFont="1" applyFill="1" applyBorder="1" applyAlignment="1">
      <alignment vertical="center" readingOrder="1"/>
    </xf>
    <xf numFmtId="0" fontId="29" fillId="0" borderId="13" xfId="0" applyFont="1" applyBorder="1" applyAlignment="1">
      <alignment vertical="center" readingOrder="1"/>
    </xf>
    <xf numFmtId="0" fontId="20" fillId="0" borderId="0" xfId="0" applyFont="1"/>
    <xf numFmtId="0" fontId="14" fillId="270" borderId="6" xfId="0" applyFont="1" applyFill="1" applyBorder="1" applyAlignment="1">
      <alignment horizontal="center" vertical="center" readingOrder="1"/>
    </xf>
    <xf numFmtId="0" fontId="14" fillId="271" borderId="6" xfId="0" applyFont="1" applyFill="1" applyBorder="1" applyAlignment="1">
      <alignment horizontal="center" vertical="center" readingOrder="1"/>
    </xf>
    <xf numFmtId="0" fontId="14" fillId="272" borderId="6" xfId="0" applyFont="1" applyFill="1" applyBorder="1" applyAlignment="1">
      <alignment horizontal="center" vertical="center" readingOrder="1"/>
    </xf>
    <xf numFmtId="0" fontId="14" fillId="3" borderId="6" xfId="0" applyFont="1" applyFill="1" applyBorder="1" applyAlignment="1">
      <alignment horizontal="center" vertical="center" readingOrder="1"/>
    </xf>
    <xf numFmtId="49" fontId="0" fillId="0" borderId="0" xfId="0" applyNumberFormat="1"/>
    <xf numFmtId="0" fontId="0" fillId="264" borderId="0" xfId="0" applyFill="1"/>
    <xf numFmtId="0" fontId="0" fillId="266" borderId="0" xfId="0" applyFill="1"/>
    <xf numFmtId="2" fontId="37" fillId="2" borderId="0" xfId="0" applyNumberFormat="1" applyFont="1" applyFill="1" applyAlignment="1">
      <alignment horizontal="center"/>
    </xf>
    <xf numFmtId="0" fontId="8" fillId="263" borderId="1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0" xfId="0" applyNumberFormat="1" applyFont="1" applyFill="1"/>
    <xf numFmtId="4" fontId="0" fillId="2" borderId="0" xfId="0" applyNumberFormat="1" applyFont="1" applyFill="1"/>
    <xf numFmtId="0" fontId="8" fillId="2" borderId="0" xfId="0" applyNumberFormat="1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5">
    <dxf>
      <font>
        <color theme="0"/>
      </font>
    </dxf>
    <dxf>
      <font>
        <color theme="5" tint="0.79998168889431442"/>
      </font>
    </dxf>
    <dxf>
      <font>
        <color theme="0"/>
      </font>
    </dxf>
    <dxf>
      <font>
        <color theme="0"/>
      </font>
    </dxf>
    <dxf>
      <font>
        <color theme="5" tint="0.7999816888943144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MORN Intrinsic" panose="020B0504010101010104" pitchFamily="34" charset="0"/>
                <a:ea typeface="MORN Intrinsic" panose="020B0504010101010104" pitchFamily="34" charset="0"/>
                <a:cs typeface="MORN Intrinsic" panose="020B0504010101010104" pitchFamily="34" charset="0"/>
              </a:defRPr>
            </a:pPr>
            <a:r>
              <a:rPr lang="en-US"/>
              <a:t>MTD</a:t>
            </a:r>
          </a:p>
        </c:rich>
      </c:tx>
      <c:layout>
        <c:manualLayout>
          <c:xMode val="edge"/>
          <c:yMode val="edge"/>
          <c:x val="0.40949300087489071"/>
          <c:y val="2.7713625866050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MORN Intrinsic" panose="020B0504010101010104" pitchFamily="34" charset="0"/>
              <a:ea typeface="MORN Intrinsic" panose="020B0504010101010104" pitchFamily="34" charset="0"/>
              <a:cs typeface="MORN Intrinsic" panose="020B05040101010101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'Portfolio Metrics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'Portfolio Metrics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F49-49FC-9B2C-D8F5A7336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105664"/>
        <c:axId val="58096544"/>
      </c:barChart>
      <c:catAx>
        <c:axId val="5810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MORN Intrinsic" panose="020B0504010101010104" pitchFamily="34" charset="0"/>
                <a:ea typeface="MORN Intrinsic" panose="020B0504010101010104" pitchFamily="34" charset="0"/>
                <a:cs typeface="MORN Intrinsic" panose="020B0504010101010104" pitchFamily="34" charset="0"/>
              </a:defRPr>
            </a:pPr>
            <a:endParaRPr lang="en-US"/>
          </a:p>
        </c:txPr>
        <c:crossAx val="58096544"/>
        <c:crosses val="autoZero"/>
        <c:auto val="1"/>
        <c:lblAlgn val="ctr"/>
        <c:lblOffset val="100"/>
        <c:noMultiLvlLbl val="0"/>
      </c:catAx>
      <c:valAx>
        <c:axId val="58096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MORN Intrinsic" panose="020B0504010101010104" pitchFamily="34" charset="0"/>
                <a:ea typeface="MORN Intrinsic" panose="020B0504010101010104" pitchFamily="34" charset="0"/>
                <a:cs typeface="MORN Intrinsic" panose="020B0504010101010104" pitchFamily="34" charset="0"/>
              </a:defRPr>
            </a:pPr>
            <a:endParaRPr lang="en-US"/>
          </a:p>
        </c:txPr>
        <c:crossAx val="5810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MORN Intrinsic" panose="020B0504010101010104" pitchFamily="34" charset="0"/>
          <a:ea typeface="MORN Intrinsic" panose="020B0504010101010104" pitchFamily="34" charset="0"/>
          <a:cs typeface="MORN Intrinsic" panose="020B05040101010101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MORN Intrinsic" panose="020B0504010101010104" pitchFamily="34" charset="0"/>
                <a:ea typeface="MORN Intrinsic" panose="020B0504010101010104" pitchFamily="34" charset="0"/>
                <a:cs typeface="MORN Intrinsic" panose="020B0504010101010104" pitchFamily="34" charset="0"/>
              </a:defRPr>
            </a:pPr>
            <a:r>
              <a:rPr lang="en-US"/>
              <a:t>YTD</a:t>
            </a:r>
          </a:p>
        </c:rich>
      </c:tx>
      <c:layout>
        <c:manualLayout>
          <c:xMode val="edge"/>
          <c:yMode val="edge"/>
          <c:x val="0.48189118894074884"/>
          <c:y val="2.77135725672734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MORN Intrinsic" panose="020B0504010101010104" pitchFamily="34" charset="0"/>
              <a:ea typeface="MORN Intrinsic" panose="020B0504010101010104" pitchFamily="34" charset="0"/>
              <a:cs typeface="MORN Intrinsic" panose="020B05040101010101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473880478952056E-2"/>
          <c:y val="0.25963843958135108"/>
          <c:w val="0.91758688803207478"/>
          <c:h val="0.6701427212178878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'Portfolio Metrics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'Portfolio Metrics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59D7-4614-B6B5-091803B2F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105664"/>
        <c:axId val="58096544"/>
      </c:barChart>
      <c:catAx>
        <c:axId val="5810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MORN Intrinsic" panose="020B0504010101010104" pitchFamily="34" charset="0"/>
                <a:ea typeface="MORN Intrinsic" panose="020B0504010101010104" pitchFamily="34" charset="0"/>
                <a:cs typeface="MORN Intrinsic" panose="020B0504010101010104" pitchFamily="34" charset="0"/>
              </a:defRPr>
            </a:pPr>
            <a:endParaRPr lang="en-US"/>
          </a:p>
        </c:txPr>
        <c:crossAx val="58096544"/>
        <c:crosses val="autoZero"/>
        <c:auto val="1"/>
        <c:lblAlgn val="ctr"/>
        <c:lblOffset val="100"/>
        <c:noMultiLvlLbl val="0"/>
      </c:catAx>
      <c:valAx>
        <c:axId val="58096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MORN Intrinsic" panose="020B0504010101010104" pitchFamily="34" charset="0"/>
                <a:ea typeface="MORN Intrinsic" panose="020B0504010101010104" pitchFamily="34" charset="0"/>
                <a:cs typeface="MORN Intrinsic" panose="020B0504010101010104" pitchFamily="34" charset="0"/>
              </a:defRPr>
            </a:pPr>
            <a:endParaRPr lang="en-US"/>
          </a:p>
        </c:txPr>
        <c:crossAx val="5810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MORN Intrinsic" panose="020B0504010101010104" pitchFamily="34" charset="0"/>
          <a:ea typeface="MORN Intrinsic" panose="020B0504010101010104" pitchFamily="34" charset="0"/>
          <a:cs typeface="MORN Intrinsic" panose="020B05040101010101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MORN Intrinsic" panose="020B0504010101010104" pitchFamily="34" charset="0"/>
                <a:ea typeface="MORN Intrinsic" panose="020B0504010101010104" pitchFamily="34" charset="0"/>
                <a:cs typeface="MORN Intrinsic" panose="020B0504010101010104" pitchFamily="34" charset="0"/>
              </a:defRPr>
            </a:pPr>
            <a:r>
              <a:rPr lang="en-US"/>
              <a:t>MTD</a:t>
            </a:r>
          </a:p>
        </c:rich>
      </c:tx>
      <c:layout>
        <c:manualLayout>
          <c:xMode val="edge"/>
          <c:yMode val="edge"/>
          <c:x val="0.40949300087489071"/>
          <c:y val="2.7713625866050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MORN Intrinsic" panose="020B0504010101010104" pitchFamily="34" charset="0"/>
              <a:ea typeface="MORN Intrinsic" panose="020B0504010101010104" pitchFamily="34" charset="0"/>
              <a:cs typeface="MORN Intrinsic" panose="020B05040101010101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'Portfolio Metrics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'Portfolio Metrics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8C9-4FE0-A2A7-910E0A5F4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105664"/>
        <c:axId val="58096544"/>
      </c:barChart>
      <c:catAx>
        <c:axId val="5810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MORN Intrinsic" panose="020B0504010101010104" pitchFamily="34" charset="0"/>
                <a:ea typeface="MORN Intrinsic" panose="020B0504010101010104" pitchFamily="34" charset="0"/>
                <a:cs typeface="MORN Intrinsic" panose="020B0504010101010104" pitchFamily="34" charset="0"/>
              </a:defRPr>
            </a:pPr>
            <a:endParaRPr lang="en-US"/>
          </a:p>
        </c:txPr>
        <c:crossAx val="58096544"/>
        <c:crosses val="autoZero"/>
        <c:auto val="1"/>
        <c:lblAlgn val="ctr"/>
        <c:lblOffset val="100"/>
        <c:noMultiLvlLbl val="0"/>
      </c:catAx>
      <c:valAx>
        <c:axId val="58096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MORN Intrinsic" panose="020B0504010101010104" pitchFamily="34" charset="0"/>
                <a:ea typeface="MORN Intrinsic" panose="020B0504010101010104" pitchFamily="34" charset="0"/>
                <a:cs typeface="MORN Intrinsic" panose="020B0504010101010104" pitchFamily="34" charset="0"/>
              </a:defRPr>
            </a:pPr>
            <a:endParaRPr lang="en-US"/>
          </a:p>
        </c:txPr>
        <c:crossAx val="5810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MORN Intrinsic" panose="020B0504010101010104" pitchFamily="34" charset="0"/>
          <a:ea typeface="MORN Intrinsic" panose="020B0504010101010104" pitchFamily="34" charset="0"/>
          <a:cs typeface="MORN Intrinsic" panose="020B05040101010101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MORN Intrinsic" panose="020B0504010101010104" pitchFamily="34" charset="0"/>
                <a:ea typeface="MORN Intrinsic" panose="020B0504010101010104" pitchFamily="34" charset="0"/>
                <a:cs typeface="MORN Intrinsic" panose="020B0504010101010104" pitchFamily="34" charset="0"/>
              </a:defRPr>
            </a:pPr>
            <a:r>
              <a:rPr lang="en-US"/>
              <a:t>YTD</a:t>
            </a:r>
          </a:p>
        </c:rich>
      </c:tx>
      <c:layout>
        <c:manualLayout>
          <c:xMode val="edge"/>
          <c:yMode val="edge"/>
          <c:x val="0.48189118894074884"/>
          <c:y val="2.77135725672734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MORN Intrinsic" panose="020B0504010101010104" pitchFamily="34" charset="0"/>
              <a:ea typeface="MORN Intrinsic" panose="020B0504010101010104" pitchFamily="34" charset="0"/>
              <a:cs typeface="MORN Intrinsic" panose="020B05040101010101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'Portfolio Metrics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'Portfolio Metrics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D23-4DEC-90EB-78B31B1D2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105664"/>
        <c:axId val="58096544"/>
      </c:barChart>
      <c:catAx>
        <c:axId val="5810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MORN Intrinsic" panose="020B0504010101010104" pitchFamily="34" charset="0"/>
                <a:ea typeface="MORN Intrinsic" panose="020B0504010101010104" pitchFamily="34" charset="0"/>
                <a:cs typeface="MORN Intrinsic" panose="020B0504010101010104" pitchFamily="34" charset="0"/>
              </a:defRPr>
            </a:pPr>
            <a:endParaRPr lang="en-US"/>
          </a:p>
        </c:txPr>
        <c:crossAx val="58096544"/>
        <c:crosses val="autoZero"/>
        <c:auto val="1"/>
        <c:lblAlgn val="ctr"/>
        <c:lblOffset val="100"/>
        <c:noMultiLvlLbl val="0"/>
      </c:catAx>
      <c:valAx>
        <c:axId val="58096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MORN Intrinsic" panose="020B0504010101010104" pitchFamily="34" charset="0"/>
                <a:ea typeface="MORN Intrinsic" panose="020B0504010101010104" pitchFamily="34" charset="0"/>
                <a:cs typeface="MORN Intrinsic" panose="020B0504010101010104" pitchFamily="34" charset="0"/>
              </a:defRPr>
            </a:pPr>
            <a:endParaRPr lang="en-US"/>
          </a:p>
        </c:txPr>
        <c:crossAx val="5810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MORN Intrinsic" panose="020B0504010101010104" pitchFamily="34" charset="0"/>
          <a:ea typeface="MORN Intrinsic" panose="020B0504010101010104" pitchFamily="34" charset="0"/>
          <a:cs typeface="MORN Intrinsic" panose="020B05040101010101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Algo!$A$2</c:f>
              <c:strCache>
                <c:ptCount val="1"/>
                <c:pt idx="0">
                  <c:v>JP EQ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Algo!$F$1:$DO$1</c:f>
              <c:numCache>
                <c:formatCode>yyyy\-mm\-dd</c:formatCode>
                <c:ptCount val="114"/>
                <c:pt idx="0">
                  <c:v>45991</c:v>
                </c:pt>
                <c:pt idx="1">
                  <c:v>45961</c:v>
                </c:pt>
                <c:pt idx="2">
                  <c:v>45930</c:v>
                </c:pt>
                <c:pt idx="3">
                  <c:v>45900</c:v>
                </c:pt>
                <c:pt idx="4">
                  <c:v>45869</c:v>
                </c:pt>
                <c:pt idx="5">
                  <c:v>45838</c:v>
                </c:pt>
                <c:pt idx="6">
                  <c:v>45808</c:v>
                </c:pt>
                <c:pt idx="7">
                  <c:v>45777</c:v>
                </c:pt>
                <c:pt idx="8">
                  <c:v>45747</c:v>
                </c:pt>
                <c:pt idx="9">
                  <c:v>45716</c:v>
                </c:pt>
                <c:pt idx="10">
                  <c:v>45688</c:v>
                </c:pt>
                <c:pt idx="11">
                  <c:v>45657</c:v>
                </c:pt>
                <c:pt idx="12">
                  <c:v>45626</c:v>
                </c:pt>
                <c:pt idx="13">
                  <c:v>45596</c:v>
                </c:pt>
                <c:pt idx="14">
                  <c:v>45565</c:v>
                </c:pt>
                <c:pt idx="15">
                  <c:v>45535</c:v>
                </c:pt>
                <c:pt idx="16">
                  <c:v>45504</c:v>
                </c:pt>
                <c:pt idx="17">
                  <c:v>45473</c:v>
                </c:pt>
                <c:pt idx="18">
                  <c:v>45443</c:v>
                </c:pt>
                <c:pt idx="19">
                  <c:v>45412</c:v>
                </c:pt>
                <c:pt idx="20">
                  <c:v>45382</c:v>
                </c:pt>
                <c:pt idx="21">
                  <c:v>45351</c:v>
                </c:pt>
                <c:pt idx="22">
                  <c:v>45322</c:v>
                </c:pt>
                <c:pt idx="23">
                  <c:v>45291</c:v>
                </c:pt>
                <c:pt idx="24">
                  <c:v>45260</c:v>
                </c:pt>
                <c:pt idx="25">
                  <c:v>45230</c:v>
                </c:pt>
                <c:pt idx="26">
                  <c:v>45199</c:v>
                </c:pt>
                <c:pt idx="27">
                  <c:v>45169</c:v>
                </c:pt>
                <c:pt idx="28">
                  <c:v>45138</c:v>
                </c:pt>
                <c:pt idx="29">
                  <c:v>45107</c:v>
                </c:pt>
                <c:pt idx="30">
                  <c:v>45077</c:v>
                </c:pt>
                <c:pt idx="31">
                  <c:v>45046</c:v>
                </c:pt>
                <c:pt idx="32">
                  <c:v>45016</c:v>
                </c:pt>
                <c:pt idx="33">
                  <c:v>44985</c:v>
                </c:pt>
                <c:pt idx="34">
                  <c:v>44957</c:v>
                </c:pt>
                <c:pt idx="35">
                  <c:v>44926</c:v>
                </c:pt>
                <c:pt idx="36">
                  <c:v>44895</c:v>
                </c:pt>
                <c:pt idx="37">
                  <c:v>44865</c:v>
                </c:pt>
                <c:pt idx="38">
                  <c:v>44834</c:v>
                </c:pt>
                <c:pt idx="39">
                  <c:v>44804</c:v>
                </c:pt>
                <c:pt idx="40">
                  <c:v>44773</c:v>
                </c:pt>
                <c:pt idx="41">
                  <c:v>44742</c:v>
                </c:pt>
                <c:pt idx="42">
                  <c:v>44712</c:v>
                </c:pt>
                <c:pt idx="43">
                  <c:v>44681</c:v>
                </c:pt>
                <c:pt idx="44">
                  <c:v>44651</c:v>
                </c:pt>
                <c:pt idx="45">
                  <c:v>44620</c:v>
                </c:pt>
                <c:pt idx="46">
                  <c:v>44592</c:v>
                </c:pt>
                <c:pt idx="47">
                  <c:v>44561</c:v>
                </c:pt>
                <c:pt idx="48">
                  <c:v>44530</c:v>
                </c:pt>
                <c:pt idx="49">
                  <c:v>44500</c:v>
                </c:pt>
                <c:pt idx="50">
                  <c:v>44469</c:v>
                </c:pt>
                <c:pt idx="51">
                  <c:v>44439</c:v>
                </c:pt>
                <c:pt idx="52">
                  <c:v>44408</c:v>
                </c:pt>
                <c:pt idx="53">
                  <c:v>44377</c:v>
                </c:pt>
                <c:pt idx="54">
                  <c:v>44347</c:v>
                </c:pt>
                <c:pt idx="55">
                  <c:v>44316</c:v>
                </c:pt>
                <c:pt idx="56">
                  <c:v>44286</c:v>
                </c:pt>
                <c:pt idx="57">
                  <c:v>44255</c:v>
                </c:pt>
                <c:pt idx="58">
                  <c:v>44227</c:v>
                </c:pt>
                <c:pt idx="59">
                  <c:v>44196</c:v>
                </c:pt>
                <c:pt idx="60">
                  <c:v>44165</c:v>
                </c:pt>
                <c:pt idx="61">
                  <c:v>44135</c:v>
                </c:pt>
                <c:pt idx="62">
                  <c:v>44104</c:v>
                </c:pt>
                <c:pt idx="63">
                  <c:v>44074</c:v>
                </c:pt>
                <c:pt idx="64">
                  <c:v>44043</c:v>
                </c:pt>
                <c:pt idx="65">
                  <c:v>44012</c:v>
                </c:pt>
                <c:pt idx="66">
                  <c:v>43982</c:v>
                </c:pt>
                <c:pt idx="67">
                  <c:v>43951</c:v>
                </c:pt>
                <c:pt idx="68">
                  <c:v>43921</c:v>
                </c:pt>
                <c:pt idx="69">
                  <c:v>43890</c:v>
                </c:pt>
                <c:pt idx="70">
                  <c:v>43861</c:v>
                </c:pt>
                <c:pt idx="71">
                  <c:v>43830</c:v>
                </c:pt>
                <c:pt idx="72">
                  <c:v>43799</c:v>
                </c:pt>
                <c:pt idx="73">
                  <c:v>43769</c:v>
                </c:pt>
                <c:pt idx="74">
                  <c:v>43738</c:v>
                </c:pt>
                <c:pt idx="75">
                  <c:v>43708</c:v>
                </c:pt>
                <c:pt idx="76">
                  <c:v>43677</c:v>
                </c:pt>
                <c:pt idx="77">
                  <c:v>43646</c:v>
                </c:pt>
                <c:pt idx="78">
                  <c:v>43616</c:v>
                </c:pt>
                <c:pt idx="79">
                  <c:v>43585</c:v>
                </c:pt>
                <c:pt idx="80">
                  <c:v>43555</c:v>
                </c:pt>
                <c:pt idx="81">
                  <c:v>43524</c:v>
                </c:pt>
                <c:pt idx="82">
                  <c:v>43496</c:v>
                </c:pt>
                <c:pt idx="83">
                  <c:v>43465</c:v>
                </c:pt>
                <c:pt idx="84">
                  <c:v>43434</c:v>
                </c:pt>
                <c:pt idx="85">
                  <c:v>43404</c:v>
                </c:pt>
                <c:pt idx="86">
                  <c:v>43373</c:v>
                </c:pt>
                <c:pt idx="87">
                  <c:v>43343</c:v>
                </c:pt>
                <c:pt idx="88">
                  <c:v>43312</c:v>
                </c:pt>
                <c:pt idx="89">
                  <c:v>43281</c:v>
                </c:pt>
                <c:pt idx="90">
                  <c:v>43251</c:v>
                </c:pt>
                <c:pt idx="91">
                  <c:v>43220</c:v>
                </c:pt>
                <c:pt idx="92">
                  <c:v>43190</c:v>
                </c:pt>
                <c:pt idx="93">
                  <c:v>43159</c:v>
                </c:pt>
                <c:pt idx="94">
                  <c:v>43131</c:v>
                </c:pt>
                <c:pt idx="95">
                  <c:v>43100</c:v>
                </c:pt>
                <c:pt idx="96">
                  <c:v>43069</c:v>
                </c:pt>
                <c:pt idx="97">
                  <c:v>43039</c:v>
                </c:pt>
                <c:pt idx="98">
                  <c:v>43008</c:v>
                </c:pt>
                <c:pt idx="99">
                  <c:v>42978</c:v>
                </c:pt>
                <c:pt idx="100">
                  <c:v>42947</c:v>
                </c:pt>
                <c:pt idx="101">
                  <c:v>42916</c:v>
                </c:pt>
                <c:pt idx="102">
                  <c:v>42886</c:v>
                </c:pt>
                <c:pt idx="103">
                  <c:v>42855</c:v>
                </c:pt>
                <c:pt idx="104">
                  <c:v>42825</c:v>
                </c:pt>
                <c:pt idx="105">
                  <c:v>42794</c:v>
                </c:pt>
                <c:pt idx="106">
                  <c:v>42766</c:v>
                </c:pt>
                <c:pt idx="107">
                  <c:v>42735</c:v>
                </c:pt>
                <c:pt idx="108">
                  <c:v>42704</c:v>
                </c:pt>
                <c:pt idx="109">
                  <c:v>42674</c:v>
                </c:pt>
                <c:pt idx="110">
                  <c:v>42643</c:v>
                </c:pt>
                <c:pt idx="111">
                  <c:v>42613</c:v>
                </c:pt>
                <c:pt idx="112">
                  <c:v>42582</c:v>
                </c:pt>
                <c:pt idx="113">
                  <c:v>42551</c:v>
                </c:pt>
              </c:numCache>
            </c:numRef>
          </c:cat>
          <c:val>
            <c:numRef>
              <c:f>Algo!$F$2:$DO$2</c:f>
              <c:numCache>
                <c:formatCode>General</c:formatCode>
                <c:ptCount val="114"/>
                <c:pt idx="0">
                  <c:v>8.3799999999999999E-2</c:v>
                </c:pt>
                <c:pt idx="1">
                  <c:v>7.9899999999999999E-2</c:v>
                </c:pt>
                <c:pt idx="2">
                  <c:v>8.1799999999999998E-2</c:v>
                </c:pt>
                <c:pt idx="3">
                  <c:v>7.9100000000000004E-2</c:v>
                </c:pt>
                <c:pt idx="4">
                  <c:v>8.48E-2</c:v>
                </c:pt>
                <c:pt idx="5">
                  <c:v>8.9099999999999999E-2</c:v>
                </c:pt>
                <c:pt idx="6">
                  <c:v>9.2399999999999996E-2</c:v>
                </c:pt>
                <c:pt idx="7">
                  <c:v>0.1012</c:v>
                </c:pt>
                <c:pt idx="8">
                  <c:v>0.1051</c:v>
                </c:pt>
                <c:pt idx="9">
                  <c:v>0.1052</c:v>
                </c:pt>
                <c:pt idx="10">
                  <c:v>9.0800000000000006E-2</c:v>
                </c:pt>
                <c:pt idx="11">
                  <c:v>8.1000000000000003E-2</c:v>
                </c:pt>
                <c:pt idx="12">
                  <c:v>9.3399999999999997E-2</c:v>
                </c:pt>
                <c:pt idx="13">
                  <c:v>9.3700000000000006E-2</c:v>
                </c:pt>
                <c:pt idx="14">
                  <c:v>0.1041</c:v>
                </c:pt>
                <c:pt idx="15">
                  <c:v>9.1700000000000004E-2</c:v>
                </c:pt>
                <c:pt idx="16">
                  <c:v>6.6799999999999998E-2</c:v>
                </c:pt>
                <c:pt idx="17">
                  <c:v>6.0900000000000003E-2</c:v>
                </c:pt>
                <c:pt idx="18">
                  <c:v>6.4500000000000002E-2</c:v>
                </c:pt>
                <c:pt idx="19">
                  <c:v>5.91E-2</c:v>
                </c:pt>
                <c:pt idx="20">
                  <c:v>5.8299999999999998E-2</c:v>
                </c:pt>
                <c:pt idx="21">
                  <c:v>5.74E-2</c:v>
                </c:pt>
                <c:pt idx="22">
                  <c:v>5.8000000000000003E-2</c:v>
                </c:pt>
                <c:pt idx="23">
                  <c:v>7.7399999999999997E-2</c:v>
                </c:pt>
                <c:pt idx="24">
                  <c:v>7.2700000000000001E-2</c:v>
                </c:pt>
                <c:pt idx="25">
                  <c:v>6.8599999999999994E-2</c:v>
                </c:pt>
                <c:pt idx="26">
                  <c:v>6.8699999999999997E-2</c:v>
                </c:pt>
                <c:pt idx="27">
                  <c:v>7.6799999999999993E-2</c:v>
                </c:pt>
                <c:pt idx="28">
                  <c:v>7.7299999999999994E-2</c:v>
                </c:pt>
                <c:pt idx="29">
                  <c:v>7.1599999999999997E-2</c:v>
                </c:pt>
                <c:pt idx="30">
                  <c:v>7.8299999999999995E-2</c:v>
                </c:pt>
                <c:pt idx="31">
                  <c:v>9.3399999999999997E-2</c:v>
                </c:pt>
                <c:pt idx="32">
                  <c:v>9.6799999999999997E-2</c:v>
                </c:pt>
                <c:pt idx="33">
                  <c:v>9.4799999999999995E-2</c:v>
                </c:pt>
                <c:pt idx="34">
                  <c:v>0.105</c:v>
                </c:pt>
                <c:pt idx="35">
                  <c:v>0.10009999999999999</c:v>
                </c:pt>
                <c:pt idx="36">
                  <c:v>9.35E-2</c:v>
                </c:pt>
                <c:pt idx="37">
                  <c:v>7.8600000000000003E-2</c:v>
                </c:pt>
                <c:pt idx="38">
                  <c:v>8.2600000000000007E-2</c:v>
                </c:pt>
                <c:pt idx="39">
                  <c:v>8.8999999999999996E-2</c:v>
                </c:pt>
                <c:pt idx="40">
                  <c:v>9.3399999999999997E-2</c:v>
                </c:pt>
                <c:pt idx="41">
                  <c:v>9.4399999999999998E-2</c:v>
                </c:pt>
                <c:pt idx="42">
                  <c:v>0.10589999999999999</c:v>
                </c:pt>
                <c:pt idx="43">
                  <c:v>0.106</c:v>
                </c:pt>
                <c:pt idx="44">
                  <c:v>0.10979999999999999</c:v>
                </c:pt>
                <c:pt idx="45">
                  <c:v>0.11890000000000001</c:v>
                </c:pt>
                <c:pt idx="46">
                  <c:v>0.1288</c:v>
                </c:pt>
                <c:pt idx="47">
                  <c:v>0.11310000000000001</c:v>
                </c:pt>
                <c:pt idx="48">
                  <c:v>0.1198</c:v>
                </c:pt>
                <c:pt idx="49">
                  <c:v>0.1187</c:v>
                </c:pt>
                <c:pt idx="50">
                  <c:v>0.1125</c:v>
                </c:pt>
                <c:pt idx="51">
                  <c:v>0.13100000000000001</c:v>
                </c:pt>
                <c:pt idx="52">
                  <c:v>0.13189999999999999</c:v>
                </c:pt>
                <c:pt idx="53">
                  <c:v>0.128</c:v>
                </c:pt>
                <c:pt idx="54">
                  <c:v>0.12790000000000001</c:v>
                </c:pt>
                <c:pt idx="55">
                  <c:v>0.12540000000000001</c:v>
                </c:pt>
                <c:pt idx="56">
                  <c:v>0.11650000000000001</c:v>
                </c:pt>
                <c:pt idx="57">
                  <c:v>0.1187</c:v>
                </c:pt>
                <c:pt idx="58">
                  <c:v>0.12</c:v>
                </c:pt>
                <c:pt idx="59">
                  <c:v>0.11700000000000001</c:v>
                </c:pt>
                <c:pt idx="60">
                  <c:v>0.11650000000000001</c:v>
                </c:pt>
                <c:pt idx="61">
                  <c:v>0.1115</c:v>
                </c:pt>
                <c:pt idx="62">
                  <c:v>0.1132</c:v>
                </c:pt>
                <c:pt idx="63">
                  <c:v>0.1134</c:v>
                </c:pt>
                <c:pt idx="64">
                  <c:v>0.12720000000000001</c:v>
                </c:pt>
                <c:pt idx="65">
                  <c:v>0.1169</c:v>
                </c:pt>
                <c:pt idx="66">
                  <c:v>0.10920000000000001</c:v>
                </c:pt>
                <c:pt idx="67">
                  <c:v>0.1187</c:v>
                </c:pt>
                <c:pt idx="68">
                  <c:v>0.1104</c:v>
                </c:pt>
                <c:pt idx="69">
                  <c:v>0.13900000000000001</c:v>
                </c:pt>
                <c:pt idx="70">
                  <c:v>0.13439999999999999</c:v>
                </c:pt>
                <c:pt idx="71">
                  <c:v>0.13300000000000001</c:v>
                </c:pt>
                <c:pt idx="72">
                  <c:v>0.1293</c:v>
                </c:pt>
                <c:pt idx="73">
                  <c:v>0.12920000000000001</c:v>
                </c:pt>
                <c:pt idx="74">
                  <c:v>0.13869999999999999</c:v>
                </c:pt>
                <c:pt idx="75">
                  <c:v>0.1477</c:v>
                </c:pt>
                <c:pt idx="76">
                  <c:v>0.14580000000000001</c:v>
                </c:pt>
                <c:pt idx="77">
                  <c:v>0.14929999999999999</c:v>
                </c:pt>
                <c:pt idx="78">
                  <c:v>0.14530000000000001</c:v>
                </c:pt>
                <c:pt idx="79">
                  <c:v>0.1406</c:v>
                </c:pt>
                <c:pt idx="80">
                  <c:v>0.13900000000000001</c:v>
                </c:pt>
                <c:pt idx="81">
                  <c:v>0.13220000000000001</c:v>
                </c:pt>
                <c:pt idx="82">
                  <c:v>0.12820000000000001</c:v>
                </c:pt>
                <c:pt idx="83">
                  <c:v>0.18909999999999999</c:v>
                </c:pt>
                <c:pt idx="84">
                  <c:v>0.1143</c:v>
                </c:pt>
                <c:pt idx="85">
                  <c:v>0.114</c:v>
                </c:pt>
                <c:pt idx="86">
                  <c:v>0.1103</c:v>
                </c:pt>
                <c:pt idx="87">
                  <c:v>0.1227</c:v>
                </c:pt>
                <c:pt idx="88">
                  <c:v>0.1216</c:v>
                </c:pt>
                <c:pt idx="89">
                  <c:v>0.1192</c:v>
                </c:pt>
                <c:pt idx="90">
                  <c:v>0.12130000000000001</c:v>
                </c:pt>
                <c:pt idx="91">
                  <c:v>0.1842</c:v>
                </c:pt>
                <c:pt idx="92">
                  <c:v>0.1232</c:v>
                </c:pt>
                <c:pt idx="93">
                  <c:v>0.1211</c:v>
                </c:pt>
                <c:pt idx="94">
                  <c:v>0.1167</c:v>
                </c:pt>
                <c:pt idx="95">
                  <c:v>0.1116</c:v>
                </c:pt>
                <c:pt idx="96">
                  <c:v>0.1091</c:v>
                </c:pt>
                <c:pt idx="97">
                  <c:v>0.1129</c:v>
                </c:pt>
                <c:pt idx="98">
                  <c:v>0.1192</c:v>
                </c:pt>
                <c:pt idx="99">
                  <c:v>0.12239999999999999</c:v>
                </c:pt>
                <c:pt idx="100">
                  <c:v>0.1169</c:v>
                </c:pt>
                <c:pt idx="101">
                  <c:v>0.1103</c:v>
                </c:pt>
                <c:pt idx="102">
                  <c:v>0.1163</c:v>
                </c:pt>
                <c:pt idx="103">
                  <c:v>0.115</c:v>
                </c:pt>
                <c:pt idx="104">
                  <c:v>0.1167</c:v>
                </c:pt>
                <c:pt idx="105">
                  <c:v>0.1104</c:v>
                </c:pt>
                <c:pt idx="106">
                  <c:v>9.5200000000000007E-2</c:v>
                </c:pt>
                <c:pt idx="107">
                  <c:v>9.2999999999999999E-2</c:v>
                </c:pt>
                <c:pt idx="108">
                  <c:v>9.4100000000000003E-2</c:v>
                </c:pt>
                <c:pt idx="109">
                  <c:v>0.1062</c:v>
                </c:pt>
                <c:pt idx="110">
                  <c:v>0.1154</c:v>
                </c:pt>
                <c:pt idx="111">
                  <c:v>0.1105</c:v>
                </c:pt>
                <c:pt idx="112">
                  <c:v>0.11600000000000001</c:v>
                </c:pt>
                <c:pt idx="113">
                  <c:v>0.12039999999999999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80-4470-B92A-3076E7C007EE}"/>
            </c:ext>
          </c:extLst>
        </c:ser>
        <c:ser>
          <c:idx val="1"/>
          <c:order val="1"/>
          <c:tx>
            <c:strRef>
              <c:f>Algo!$A$3</c:f>
              <c:strCache>
                <c:ptCount val="1"/>
                <c:pt idx="0">
                  <c:v>UK EQ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Algo!$F$1:$DO$1</c:f>
              <c:numCache>
                <c:formatCode>yyyy\-mm\-dd</c:formatCode>
                <c:ptCount val="114"/>
                <c:pt idx="0">
                  <c:v>45991</c:v>
                </c:pt>
                <c:pt idx="1">
                  <c:v>45961</c:v>
                </c:pt>
                <c:pt idx="2">
                  <c:v>45930</c:v>
                </c:pt>
                <c:pt idx="3">
                  <c:v>45900</c:v>
                </c:pt>
                <c:pt idx="4">
                  <c:v>45869</c:v>
                </c:pt>
                <c:pt idx="5">
                  <c:v>45838</c:v>
                </c:pt>
                <c:pt idx="6">
                  <c:v>45808</c:v>
                </c:pt>
                <c:pt idx="7">
                  <c:v>45777</c:v>
                </c:pt>
                <c:pt idx="8">
                  <c:v>45747</c:v>
                </c:pt>
                <c:pt idx="9">
                  <c:v>45716</c:v>
                </c:pt>
                <c:pt idx="10">
                  <c:v>45688</c:v>
                </c:pt>
                <c:pt idx="11">
                  <c:v>45657</c:v>
                </c:pt>
                <c:pt idx="12">
                  <c:v>45626</c:v>
                </c:pt>
                <c:pt idx="13">
                  <c:v>45596</c:v>
                </c:pt>
                <c:pt idx="14">
                  <c:v>45565</c:v>
                </c:pt>
                <c:pt idx="15">
                  <c:v>45535</c:v>
                </c:pt>
                <c:pt idx="16">
                  <c:v>45504</c:v>
                </c:pt>
                <c:pt idx="17">
                  <c:v>45473</c:v>
                </c:pt>
                <c:pt idx="18">
                  <c:v>45443</c:v>
                </c:pt>
                <c:pt idx="19">
                  <c:v>45412</c:v>
                </c:pt>
                <c:pt idx="20">
                  <c:v>45382</c:v>
                </c:pt>
                <c:pt idx="21">
                  <c:v>45351</c:v>
                </c:pt>
                <c:pt idx="22">
                  <c:v>45322</c:v>
                </c:pt>
                <c:pt idx="23">
                  <c:v>45291</c:v>
                </c:pt>
                <c:pt idx="24">
                  <c:v>45260</c:v>
                </c:pt>
                <c:pt idx="25">
                  <c:v>45230</c:v>
                </c:pt>
                <c:pt idx="26">
                  <c:v>45199</c:v>
                </c:pt>
                <c:pt idx="27">
                  <c:v>45169</c:v>
                </c:pt>
                <c:pt idx="28">
                  <c:v>45138</c:v>
                </c:pt>
                <c:pt idx="29">
                  <c:v>45107</c:v>
                </c:pt>
                <c:pt idx="30">
                  <c:v>45077</c:v>
                </c:pt>
                <c:pt idx="31">
                  <c:v>45046</c:v>
                </c:pt>
                <c:pt idx="32">
                  <c:v>45016</c:v>
                </c:pt>
                <c:pt idx="33">
                  <c:v>44985</c:v>
                </c:pt>
                <c:pt idx="34">
                  <c:v>44957</c:v>
                </c:pt>
                <c:pt idx="35">
                  <c:v>44926</c:v>
                </c:pt>
                <c:pt idx="36">
                  <c:v>44895</c:v>
                </c:pt>
                <c:pt idx="37">
                  <c:v>44865</c:v>
                </c:pt>
                <c:pt idx="38">
                  <c:v>44834</c:v>
                </c:pt>
                <c:pt idx="39">
                  <c:v>44804</c:v>
                </c:pt>
                <c:pt idx="40">
                  <c:v>44773</c:v>
                </c:pt>
                <c:pt idx="41">
                  <c:v>44742</c:v>
                </c:pt>
                <c:pt idx="42">
                  <c:v>44712</c:v>
                </c:pt>
                <c:pt idx="43">
                  <c:v>44681</c:v>
                </c:pt>
                <c:pt idx="44">
                  <c:v>44651</c:v>
                </c:pt>
                <c:pt idx="45">
                  <c:v>44620</c:v>
                </c:pt>
                <c:pt idx="46">
                  <c:v>44592</c:v>
                </c:pt>
                <c:pt idx="47">
                  <c:v>44561</c:v>
                </c:pt>
                <c:pt idx="48">
                  <c:v>44530</c:v>
                </c:pt>
                <c:pt idx="49">
                  <c:v>44500</c:v>
                </c:pt>
                <c:pt idx="50">
                  <c:v>44469</c:v>
                </c:pt>
                <c:pt idx="51">
                  <c:v>44439</c:v>
                </c:pt>
                <c:pt idx="52">
                  <c:v>44408</c:v>
                </c:pt>
                <c:pt idx="53">
                  <c:v>44377</c:v>
                </c:pt>
                <c:pt idx="54">
                  <c:v>44347</c:v>
                </c:pt>
                <c:pt idx="55">
                  <c:v>44316</c:v>
                </c:pt>
                <c:pt idx="56">
                  <c:v>44286</c:v>
                </c:pt>
                <c:pt idx="57">
                  <c:v>44255</c:v>
                </c:pt>
                <c:pt idx="58">
                  <c:v>44227</c:v>
                </c:pt>
                <c:pt idx="59">
                  <c:v>44196</c:v>
                </c:pt>
                <c:pt idx="60">
                  <c:v>44165</c:v>
                </c:pt>
                <c:pt idx="61">
                  <c:v>44135</c:v>
                </c:pt>
                <c:pt idx="62">
                  <c:v>44104</c:v>
                </c:pt>
                <c:pt idx="63">
                  <c:v>44074</c:v>
                </c:pt>
                <c:pt idx="64">
                  <c:v>44043</c:v>
                </c:pt>
                <c:pt idx="65">
                  <c:v>44012</c:v>
                </c:pt>
                <c:pt idx="66">
                  <c:v>43982</c:v>
                </c:pt>
                <c:pt idx="67">
                  <c:v>43951</c:v>
                </c:pt>
                <c:pt idx="68">
                  <c:v>43921</c:v>
                </c:pt>
                <c:pt idx="69">
                  <c:v>43890</c:v>
                </c:pt>
                <c:pt idx="70">
                  <c:v>43861</c:v>
                </c:pt>
                <c:pt idx="71">
                  <c:v>43830</c:v>
                </c:pt>
                <c:pt idx="72">
                  <c:v>43799</c:v>
                </c:pt>
                <c:pt idx="73">
                  <c:v>43769</c:v>
                </c:pt>
                <c:pt idx="74">
                  <c:v>43738</c:v>
                </c:pt>
                <c:pt idx="75">
                  <c:v>43708</c:v>
                </c:pt>
                <c:pt idx="76">
                  <c:v>43677</c:v>
                </c:pt>
                <c:pt idx="77">
                  <c:v>43646</c:v>
                </c:pt>
                <c:pt idx="78">
                  <c:v>43616</c:v>
                </c:pt>
                <c:pt idx="79">
                  <c:v>43585</c:v>
                </c:pt>
                <c:pt idx="80">
                  <c:v>43555</c:v>
                </c:pt>
                <c:pt idx="81">
                  <c:v>43524</c:v>
                </c:pt>
                <c:pt idx="82">
                  <c:v>43496</c:v>
                </c:pt>
                <c:pt idx="83">
                  <c:v>43465</c:v>
                </c:pt>
                <c:pt idx="84">
                  <c:v>43434</c:v>
                </c:pt>
                <c:pt idx="85">
                  <c:v>43404</c:v>
                </c:pt>
                <c:pt idx="86">
                  <c:v>43373</c:v>
                </c:pt>
                <c:pt idx="87">
                  <c:v>43343</c:v>
                </c:pt>
                <c:pt idx="88">
                  <c:v>43312</c:v>
                </c:pt>
                <c:pt idx="89">
                  <c:v>43281</c:v>
                </c:pt>
                <c:pt idx="90">
                  <c:v>43251</c:v>
                </c:pt>
                <c:pt idx="91">
                  <c:v>43220</c:v>
                </c:pt>
                <c:pt idx="92">
                  <c:v>43190</c:v>
                </c:pt>
                <c:pt idx="93">
                  <c:v>43159</c:v>
                </c:pt>
                <c:pt idx="94">
                  <c:v>43131</c:v>
                </c:pt>
                <c:pt idx="95">
                  <c:v>43100</c:v>
                </c:pt>
                <c:pt idx="96">
                  <c:v>43069</c:v>
                </c:pt>
                <c:pt idx="97">
                  <c:v>43039</c:v>
                </c:pt>
                <c:pt idx="98">
                  <c:v>43008</c:v>
                </c:pt>
                <c:pt idx="99">
                  <c:v>42978</c:v>
                </c:pt>
                <c:pt idx="100">
                  <c:v>42947</c:v>
                </c:pt>
                <c:pt idx="101">
                  <c:v>42916</c:v>
                </c:pt>
                <c:pt idx="102">
                  <c:v>42886</c:v>
                </c:pt>
                <c:pt idx="103">
                  <c:v>42855</c:v>
                </c:pt>
                <c:pt idx="104">
                  <c:v>42825</c:v>
                </c:pt>
                <c:pt idx="105">
                  <c:v>42794</c:v>
                </c:pt>
                <c:pt idx="106">
                  <c:v>42766</c:v>
                </c:pt>
                <c:pt idx="107">
                  <c:v>42735</c:v>
                </c:pt>
                <c:pt idx="108">
                  <c:v>42704</c:v>
                </c:pt>
                <c:pt idx="109">
                  <c:v>42674</c:v>
                </c:pt>
                <c:pt idx="110">
                  <c:v>42643</c:v>
                </c:pt>
                <c:pt idx="111">
                  <c:v>42613</c:v>
                </c:pt>
                <c:pt idx="112">
                  <c:v>42582</c:v>
                </c:pt>
                <c:pt idx="113">
                  <c:v>42551</c:v>
                </c:pt>
              </c:numCache>
            </c:numRef>
          </c:cat>
          <c:val>
            <c:numRef>
              <c:f>Algo!$F$3:$DO$3</c:f>
              <c:numCache>
                <c:formatCode>General</c:formatCode>
                <c:ptCount val="114"/>
                <c:pt idx="0">
                  <c:v>8.6300000000000002E-2</c:v>
                </c:pt>
                <c:pt idx="1">
                  <c:v>9.0300000000000005E-2</c:v>
                </c:pt>
                <c:pt idx="2">
                  <c:v>9.4899999999999998E-2</c:v>
                </c:pt>
                <c:pt idx="3">
                  <c:v>9.2799999999999994E-2</c:v>
                </c:pt>
                <c:pt idx="4">
                  <c:v>9.1399999999999995E-2</c:v>
                </c:pt>
                <c:pt idx="5">
                  <c:v>0.10199999999999999</c:v>
                </c:pt>
                <c:pt idx="6">
                  <c:v>9.8900000000000002E-2</c:v>
                </c:pt>
                <c:pt idx="7">
                  <c:v>9.8799999999999999E-2</c:v>
                </c:pt>
                <c:pt idx="8">
                  <c:v>9.7100000000000006E-2</c:v>
                </c:pt>
                <c:pt idx="9">
                  <c:v>9.4600000000000004E-2</c:v>
                </c:pt>
                <c:pt idx="10">
                  <c:v>9.06E-2</c:v>
                </c:pt>
                <c:pt idx="11">
                  <c:v>0.10009999999999999</c:v>
                </c:pt>
                <c:pt idx="12">
                  <c:v>9.7699999999999995E-2</c:v>
                </c:pt>
                <c:pt idx="13">
                  <c:v>0.10580000000000001</c:v>
                </c:pt>
                <c:pt idx="14">
                  <c:v>0.1067</c:v>
                </c:pt>
                <c:pt idx="15">
                  <c:v>9.5799999999999996E-2</c:v>
                </c:pt>
                <c:pt idx="16">
                  <c:v>9.6299999999999997E-2</c:v>
                </c:pt>
                <c:pt idx="17">
                  <c:v>0.10009999999999999</c:v>
                </c:pt>
                <c:pt idx="18">
                  <c:v>9.9900000000000003E-2</c:v>
                </c:pt>
                <c:pt idx="19">
                  <c:v>9.9699999999999997E-2</c:v>
                </c:pt>
                <c:pt idx="20">
                  <c:v>0.10730000000000001</c:v>
                </c:pt>
                <c:pt idx="21">
                  <c:v>0.10970000000000001</c:v>
                </c:pt>
                <c:pt idx="22">
                  <c:v>0.1017</c:v>
                </c:pt>
                <c:pt idx="23">
                  <c:v>0.1013</c:v>
                </c:pt>
                <c:pt idx="24">
                  <c:v>0.1104</c:v>
                </c:pt>
                <c:pt idx="25">
                  <c:v>0.1</c:v>
                </c:pt>
                <c:pt idx="26">
                  <c:v>9.7199999999999995E-2</c:v>
                </c:pt>
                <c:pt idx="27">
                  <c:v>0.1108</c:v>
                </c:pt>
                <c:pt idx="28">
                  <c:v>0.1076</c:v>
                </c:pt>
                <c:pt idx="29">
                  <c:v>0.1046</c:v>
                </c:pt>
                <c:pt idx="30">
                  <c:v>9.8500000000000004E-2</c:v>
                </c:pt>
                <c:pt idx="31">
                  <c:v>8.9700000000000002E-2</c:v>
                </c:pt>
                <c:pt idx="32">
                  <c:v>9.69E-2</c:v>
                </c:pt>
                <c:pt idx="33">
                  <c:v>8.5500000000000007E-2</c:v>
                </c:pt>
                <c:pt idx="34">
                  <c:v>9.5500000000000002E-2</c:v>
                </c:pt>
                <c:pt idx="35">
                  <c:v>8.3500000000000005E-2</c:v>
                </c:pt>
                <c:pt idx="36">
                  <c:v>9.6100000000000005E-2</c:v>
                </c:pt>
                <c:pt idx="37">
                  <c:v>9.3299999999999994E-2</c:v>
                </c:pt>
                <c:pt idx="38">
                  <c:v>9.1600000000000001E-2</c:v>
                </c:pt>
                <c:pt idx="39">
                  <c:v>8.6499999999999994E-2</c:v>
                </c:pt>
                <c:pt idx="40">
                  <c:v>8.9499999999999996E-2</c:v>
                </c:pt>
                <c:pt idx="41">
                  <c:v>8.4599999999999995E-2</c:v>
                </c:pt>
                <c:pt idx="42">
                  <c:v>8.8599999999999998E-2</c:v>
                </c:pt>
                <c:pt idx="43">
                  <c:v>9.2200000000000004E-2</c:v>
                </c:pt>
                <c:pt idx="44">
                  <c:v>9.8400000000000001E-2</c:v>
                </c:pt>
                <c:pt idx="45">
                  <c:v>9.1999999999999998E-2</c:v>
                </c:pt>
                <c:pt idx="46">
                  <c:v>9.8400000000000001E-2</c:v>
                </c:pt>
                <c:pt idx="47">
                  <c:v>0.1084</c:v>
                </c:pt>
                <c:pt idx="48">
                  <c:v>0.1119</c:v>
                </c:pt>
                <c:pt idx="49">
                  <c:v>0.10979999999999999</c:v>
                </c:pt>
                <c:pt idx="50">
                  <c:v>0.1101</c:v>
                </c:pt>
                <c:pt idx="51">
                  <c:v>0.1043</c:v>
                </c:pt>
                <c:pt idx="52">
                  <c:v>0.1051</c:v>
                </c:pt>
                <c:pt idx="53">
                  <c:v>0.1119</c:v>
                </c:pt>
                <c:pt idx="54">
                  <c:v>0.115</c:v>
                </c:pt>
                <c:pt idx="55">
                  <c:v>0.1191</c:v>
                </c:pt>
                <c:pt idx="56">
                  <c:v>0.13189999999999999</c:v>
                </c:pt>
                <c:pt idx="57">
                  <c:v>0.1321</c:v>
                </c:pt>
                <c:pt idx="58">
                  <c:v>0.13270000000000001</c:v>
                </c:pt>
                <c:pt idx="59">
                  <c:v>0.1326</c:v>
                </c:pt>
                <c:pt idx="60">
                  <c:v>0.1326</c:v>
                </c:pt>
                <c:pt idx="61">
                  <c:v>0.1414</c:v>
                </c:pt>
                <c:pt idx="62">
                  <c:v>0.13950000000000001</c:v>
                </c:pt>
                <c:pt idx="63">
                  <c:v>0.15759999999999999</c:v>
                </c:pt>
                <c:pt idx="64">
                  <c:v>0.15160000000000001</c:v>
                </c:pt>
                <c:pt idx="65">
                  <c:v>0.13489999999999999</c:v>
                </c:pt>
                <c:pt idx="66">
                  <c:v>0.13039999999999999</c:v>
                </c:pt>
                <c:pt idx="67">
                  <c:v>0.13170000000000001</c:v>
                </c:pt>
                <c:pt idx="68">
                  <c:v>0.13070000000000001</c:v>
                </c:pt>
                <c:pt idx="69">
                  <c:v>0.1244</c:v>
                </c:pt>
                <c:pt idx="70">
                  <c:v>0.1173</c:v>
                </c:pt>
                <c:pt idx="71">
                  <c:v>0.1148</c:v>
                </c:pt>
                <c:pt idx="72">
                  <c:v>0.1191</c:v>
                </c:pt>
                <c:pt idx="73">
                  <c:v>0.1172</c:v>
                </c:pt>
                <c:pt idx="74">
                  <c:v>0.10589999999999999</c:v>
                </c:pt>
                <c:pt idx="75">
                  <c:v>0.10879999999999999</c:v>
                </c:pt>
                <c:pt idx="76">
                  <c:v>9.9599999999999994E-2</c:v>
                </c:pt>
                <c:pt idx="77">
                  <c:v>0.1036</c:v>
                </c:pt>
                <c:pt idx="78">
                  <c:v>0.10299999999999999</c:v>
                </c:pt>
                <c:pt idx="79">
                  <c:v>0.113</c:v>
                </c:pt>
                <c:pt idx="80">
                  <c:v>0.1087</c:v>
                </c:pt>
                <c:pt idx="81">
                  <c:v>0.11509999999999999</c:v>
                </c:pt>
                <c:pt idx="82">
                  <c:v>0.1076</c:v>
                </c:pt>
                <c:pt idx="83">
                  <c:v>9.6000000000000002E-2</c:v>
                </c:pt>
                <c:pt idx="84">
                  <c:v>0.10639999999999999</c:v>
                </c:pt>
                <c:pt idx="85">
                  <c:v>0.1009</c:v>
                </c:pt>
                <c:pt idx="86">
                  <c:v>0.1002</c:v>
                </c:pt>
                <c:pt idx="87">
                  <c:v>0.1017</c:v>
                </c:pt>
                <c:pt idx="88">
                  <c:v>9.5200000000000007E-2</c:v>
                </c:pt>
                <c:pt idx="89">
                  <c:v>9.1800000000000007E-2</c:v>
                </c:pt>
                <c:pt idx="90">
                  <c:v>9.1600000000000001E-2</c:v>
                </c:pt>
                <c:pt idx="91">
                  <c:v>9.3299999999999994E-2</c:v>
                </c:pt>
                <c:pt idx="92">
                  <c:v>0.109</c:v>
                </c:pt>
                <c:pt idx="93">
                  <c:v>0.10589999999999999</c:v>
                </c:pt>
                <c:pt idx="94">
                  <c:v>0.1046</c:v>
                </c:pt>
                <c:pt idx="95">
                  <c:v>9.3899999999999997E-2</c:v>
                </c:pt>
                <c:pt idx="96">
                  <c:v>0.1011</c:v>
                </c:pt>
                <c:pt idx="97">
                  <c:v>9.9500000000000005E-2</c:v>
                </c:pt>
                <c:pt idx="98">
                  <c:v>9.8599999999999993E-2</c:v>
                </c:pt>
                <c:pt idx="99">
                  <c:v>9.2600000000000002E-2</c:v>
                </c:pt>
                <c:pt idx="100">
                  <c:v>9.2200000000000004E-2</c:v>
                </c:pt>
                <c:pt idx="101">
                  <c:v>8.9700000000000002E-2</c:v>
                </c:pt>
                <c:pt idx="102">
                  <c:v>8.5099999999999995E-2</c:v>
                </c:pt>
                <c:pt idx="103">
                  <c:v>9.3899999999999997E-2</c:v>
                </c:pt>
                <c:pt idx="104">
                  <c:v>8.9899999999999994E-2</c:v>
                </c:pt>
                <c:pt idx="105">
                  <c:v>8.3799999999999999E-2</c:v>
                </c:pt>
                <c:pt idx="106">
                  <c:v>8.3500000000000005E-2</c:v>
                </c:pt>
                <c:pt idx="107">
                  <c:v>8.3900000000000002E-2</c:v>
                </c:pt>
                <c:pt idx="108">
                  <c:v>8.8499999999999995E-2</c:v>
                </c:pt>
                <c:pt idx="109">
                  <c:v>8.4099999999999994E-2</c:v>
                </c:pt>
                <c:pt idx="110">
                  <c:v>8.1100000000000005E-2</c:v>
                </c:pt>
                <c:pt idx="111">
                  <c:v>7.8299999999999995E-2</c:v>
                </c:pt>
                <c:pt idx="112">
                  <c:v>7.5999999999999998E-2</c:v>
                </c:pt>
                <c:pt idx="113">
                  <c:v>7.2599999999999998E-2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80-4470-B92A-3076E7C007EE}"/>
            </c:ext>
          </c:extLst>
        </c:ser>
        <c:ser>
          <c:idx val="4"/>
          <c:order val="4"/>
          <c:tx>
            <c:strRef>
              <c:f>Algo!$A$6</c:f>
              <c:strCache>
                <c:ptCount val="1"/>
                <c:pt idx="0">
                  <c:v>FR EQ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Algo!$F$1:$DO$1</c:f>
              <c:numCache>
                <c:formatCode>yyyy\-mm\-dd</c:formatCode>
                <c:ptCount val="114"/>
                <c:pt idx="0">
                  <c:v>45991</c:v>
                </c:pt>
                <c:pt idx="1">
                  <c:v>45961</c:v>
                </c:pt>
                <c:pt idx="2">
                  <c:v>45930</c:v>
                </c:pt>
                <c:pt idx="3">
                  <c:v>45900</c:v>
                </c:pt>
                <c:pt idx="4">
                  <c:v>45869</c:v>
                </c:pt>
                <c:pt idx="5">
                  <c:v>45838</c:v>
                </c:pt>
                <c:pt idx="6">
                  <c:v>45808</c:v>
                </c:pt>
                <c:pt idx="7">
                  <c:v>45777</c:v>
                </c:pt>
                <c:pt idx="8">
                  <c:v>45747</c:v>
                </c:pt>
                <c:pt idx="9">
                  <c:v>45716</c:v>
                </c:pt>
                <c:pt idx="10">
                  <c:v>45688</c:v>
                </c:pt>
                <c:pt idx="11">
                  <c:v>45657</c:v>
                </c:pt>
                <c:pt idx="12">
                  <c:v>45626</c:v>
                </c:pt>
                <c:pt idx="13">
                  <c:v>45596</c:v>
                </c:pt>
                <c:pt idx="14">
                  <c:v>45565</c:v>
                </c:pt>
                <c:pt idx="15">
                  <c:v>45535</c:v>
                </c:pt>
                <c:pt idx="16">
                  <c:v>45504</c:v>
                </c:pt>
                <c:pt idx="17">
                  <c:v>45473</c:v>
                </c:pt>
                <c:pt idx="18">
                  <c:v>45443</c:v>
                </c:pt>
                <c:pt idx="19">
                  <c:v>45412</c:v>
                </c:pt>
                <c:pt idx="20">
                  <c:v>45382</c:v>
                </c:pt>
                <c:pt idx="21">
                  <c:v>45351</c:v>
                </c:pt>
                <c:pt idx="22">
                  <c:v>45322</c:v>
                </c:pt>
                <c:pt idx="23">
                  <c:v>45291</c:v>
                </c:pt>
                <c:pt idx="24">
                  <c:v>45260</c:v>
                </c:pt>
                <c:pt idx="25">
                  <c:v>45230</c:v>
                </c:pt>
                <c:pt idx="26">
                  <c:v>45199</c:v>
                </c:pt>
                <c:pt idx="27">
                  <c:v>45169</c:v>
                </c:pt>
                <c:pt idx="28">
                  <c:v>45138</c:v>
                </c:pt>
                <c:pt idx="29">
                  <c:v>45107</c:v>
                </c:pt>
                <c:pt idx="30">
                  <c:v>45077</c:v>
                </c:pt>
                <c:pt idx="31">
                  <c:v>45046</c:v>
                </c:pt>
                <c:pt idx="32">
                  <c:v>45016</c:v>
                </c:pt>
                <c:pt idx="33">
                  <c:v>44985</c:v>
                </c:pt>
                <c:pt idx="34">
                  <c:v>44957</c:v>
                </c:pt>
                <c:pt idx="35">
                  <c:v>44926</c:v>
                </c:pt>
                <c:pt idx="36">
                  <c:v>44895</c:v>
                </c:pt>
                <c:pt idx="37">
                  <c:v>44865</c:v>
                </c:pt>
                <c:pt idx="38">
                  <c:v>44834</c:v>
                </c:pt>
                <c:pt idx="39">
                  <c:v>44804</c:v>
                </c:pt>
                <c:pt idx="40">
                  <c:v>44773</c:v>
                </c:pt>
                <c:pt idx="41">
                  <c:v>44742</c:v>
                </c:pt>
                <c:pt idx="42">
                  <c:v>44712</c:v>
                </c:pt>
                <c:pt idx="43">
                  <c:v>44681</c:v>
                </c:pt>
                <c:pt idx="44">
                  <c:v>44651</c:v>
                </c:pt>
                <c:pt idx="45">
                  <c:v>44620</c:v>
                </c:pt>
                <c:pt idx="46">
                  <c:v>44592</c:v>
                </c:pt>
                <c:pt idx="47">
                  <c:v>44561</c:v>
                </c:pt>
                <c:pt idx="48">
                  <c:v>44530</c:v>
                </c:pt>
                <c:pt idx="49">
                  <c:v>44500</c:v>
                </c:pt>
                <c:pt idx="50">
                  <c:v>44469</c:v>
                </c:pt>
                <c:pt idx="51">
                  <c:v>44439</c:v>
                </c:pt>
                <c:pt idx="52">
                  <c:v>44408</c:v>
                </c:pt>
                <c:pt idx="53">
                  <c:v>44377</c:v>
                </c:pt>
                <c:pt idx="54">
                  <c:v>44347</c:v>
                </c:pt>
                <c:pt idx="55">
                  <c:v>44316</c:v>
                </c:pt>
                <c:pt idx="56">
                  <c:v>44286</c:v>
                </c:pt>
                <c:pt idx="57">
                  <c:v>44255</c:v>
                </c:pt>
                <c:pt idx="58">
                  <c:v>44227</c:v>
                </c:pt>
                <c:pt idx="59">
                  <c:v>44196</c:v>
                </c:pt>
                <c:pt idx="60">
                  <c:v>44165</c:v>
                </c:pt>
                <c:pt idx="61">
                  <c:v>44135</c:v>
                </c:pt>
                <c:pt idx="62">
                  <c:v>44104</c:v>
                </c:pt>
                <c:pt idx="63">
                  <c:v>44074</c:v>
                </c:pt>
                <c:pt idx="64">
                  <c:v>44043</c:v>
                </c:pt>
                <c:pt idx="65">
                  <c:v>44012</c:v>
                </c:pt>
                <c:pt idx="66">
                  <c:v>43982</c:v>
                </c:pt>
                <c:pt idx="67">
                  <c:v>43951</c:v>
                </c:pt>
                <c:pt idx="68">
                  <c:v>43921</c:v>
                </c:pt>
                <c:pt idx="69">
                  <c:v>43890</c:v>
                </c:pt>
                <c:pt idx="70">
                  <c:v>43861</c:v>
                </c:pt>
                <c:pt idx="71">
                  <c:v>43830</c:v>
                </c:pt>
                <c:pt idx="72">
                  <c:v>43799</c:v>
                </c:pt>
                <c:pt idx="73">
                  <c:v>43769</c:v>
                </c:pt>
                <c:pt idx="74">
                  <c:v>43738</c:v>
                </c:pt>
                <c:pt idx="75">
                  <c:v>43708</c:v>
                </c:pt>
                <c:pt idx="76">
                  <c:v>43677</c:v>
                </c:pt>
                <c:pt idx="77">
                  <c:v>43646</c:v>
                </c:pt>
                <c:pt idx="78">
                  <c:v>43616</c:v>
                </c:pt>
                <c:pt idx="79">
                  <c:v>43585</c:v>
                </c:pt>
                <c:pt idx="80">
                  <c:v>43555</c:v>
                </c:pt>
                <c:pt idx="81">
                  <c:v>43524</c:v>
                </c:pt>
                <c:pt idx="82">
                  <c:v>43496</c:v>
                </c:pt>
                <c:pt idx="83">
                  <c:v>43465</c:v>
                </c:pt>
                <c:pt idx="84">
                  <c:v>43434</c:v>
                </c:pt>
                <c:pt idx="85">
                  <c:v>43404</c:v>
                </c:pt>
                <c:pt idx="86">
                  <c:v>43373</c:v>
                </c:pt>
                <c:pt idx="87">
                  <c:v>43343</c:v>
                </c:pt>
                <c:pt idx="88">
                  <c:v>43312</c:v>
                </c:pt>
                <c:pt idx="89">
                  <c:v>43281</c:v>
                </c:pt>
                <c:pt idx="90">
                  <c:v>43251</c:v>
                </c:pt>
                <c:pt idx="91">
                  <c:v>43220</c:v>
                </c:pt>
                <c:pt idx="92">
                  <c:v>43190</c:v>
                </c:pt>
                <c:pt idx="93">
                  <c:v>43159</c:v>
                </c:pt>
                <c:pt idx="94">
                  <c:v>43131</c:v>
                </c:pt>
                <c:pt idx="95">
                  <c:v>43100</c:v>
                </c:pt>
                <c:pt idx="96">
                  <c:v>43069</c:v>
                </c:pt>
                <c:pt idx="97">
                  <c:v>43039</c:v>
                </c:pt>
                <c:pt idx="98">
                  <c:v>43008</c:v>
                </c:pt>
                <c:pt idx="99">
                  <c:v>42978</c:v>
                </c:pt>
                <c:pt idx="100">
                  <c:v>42947</c:v>
                </c:pt>
                <c:pt idx="101">
                  <c:v>42916</c:v>
                </c:pt>
                <c:pt idx="102">
                  <c:v>42886</c:v>
                </c:pt>
                <c:pt idx="103">
                  <c:v>42855</c:v>
                </c:pt>
                <c:pt idx="104">
                  <c:v>42825</c:v>
                </c:pt>
                <c:pt idx="105">
                  <c:v>42794</c:v>
                </c:pt>
                <c:pt idx="106">
                  <c:v>42766</c:v>
                </c:pt>
                <c:pt idx="107">
                  <c:v>42735</c:v>
                </c:pt>
                <c:pt idx="108">
                  <c:v>42704</c:v>
                </c:pt>
                <c:pt idx="109">
                  <c:v>42674</c:v>
                </c:pt>
                <c:pt idx="110">
                  <c:v>42643</c:v>
                </c:pt>
                <c:pt idx="111">
                  <c:v>42613</c:v>
                </c:pt>
                <c:pt idx="112">
                  <c:v>42582</c:v>
                </c:pt>
                <c:pt idx="113">
                  <c:v>42551</c:v>
                </c:pt>
              </c:numCache>
            </c:numRef>
          </c:cat>
          <c:val>
            <c:numRef>
              <c:f>Algo!$F$6:$DO$6</c:f>
              <c:numCache>
                <c:formatCode>General</c:formatCode>
                <c:ptCount val="114"/>
                <c:pt idx="0">
                  <c:v>4.7699999999999999E-2</c:v>
                </c:pt>
                <c:pt idx="1">
                  <c:v>4.8599999999999997E-2</c:v>
                </c:pt>
                <c:pt idx="2">
                  <c:v>4.99E-2</c:v>
                </c:pt>
                <c:pt idx="3">
                  <c:v>4.9700000000000001E-2</c:v>
                </c:pt>
                <c:pt idx="4">
                  <c:v>4.7100000000000003E-2</c:v>
                </c:pt>
                <c:pt idx="5">
                  <c:v>5.0900000000000001E-2</c:v>
                </c:pt>
                <c:pt idx="6">
                  <c:v>4.8599999999999997E-2</c:v>
                </c:pt>
                <c:pt idx="7">
                  <c:v>4.4999999999999998E-2</c:v>
                </c:pt>
                <c:pt idx="8">
                  <c:v>4.36E-2</c:v>
                </c:pt>
                <c:pt idx="9">
                  <c:v>4.1399999999999999E-2</c:v>
                </c:pt>
                <c:pt idx="10">
                  <c:v>4.2299999999999997E-2</c:v>
                </c:pt>
                <c:pt idx="11">
                  <c:v>4.8099999999999997E-2</c:v>
                </c:pt>
                <c:pt idx="12">
                  <c:v>5.0900000000000001E-2</c:v>
                </c:pt>
                <c:pt idx="13">
                  <c:v>4.9200000000000001E-2</c:v>
                </c:pt>
                <c:pt idx="14">
                  <c:v>4.7500000000000001E-2</c:v>
                </c:pt>
                <c:pt idx="15">
                  <c:v>4.4400000000000002E-2</c:v>
                </c:pt>
                <c:pt idx="16">
                  <c:v>4.58E-2</c:v>
                </c:pt>
                <c:pt idx="17">
                  <c:v>4.6600000000000003E-2</c:v>
                </c:pt>
                <c:pt idx="18">
                  <c:v>3.9399999999999998E-2</c:v>
                </c:pt>
                <c:pt idx="19">
                  <c:v>3.7600000000000001E-2</c:v>
                </c:pt>
                <c:pt idx="20">
                  <c:v>3.4700000000000002E-2</c:v>
                </c:pt>
                <c:pt idx="21">
                  <c:v>3.3099999999999997E-2</c:v>
                </c:pt>
                <c:pt idx="22">
                  <c:v>3.2399999999999998E-2</c:v>
                </c:pt>
                <c:pt idx="23">
                  <c:v>3.5999999999999997E-2</c:v>
                </c:pt>
                <c:pt idx="24">
                  <c:v>3.3000000000000002E-2</c:v>
                </c:pt>
                <c:pt idx="25">
                  <c:v>3.2399999999999998E-2</c:v>
                </c:pt>
                <c:pt idx="26">
                  <c:v>3.2199999999999999E-2</c:v>
                </c:pt>
                <c:pt idx="27">
                  <c:v>3.1699999999999999E-2</c:v>
                </c:pt>
                <c:pt idx="28">
                  <c:v>3.2800000000000003E-2</c:v>
                </c:pt>
                <c:pt idx="29">
                  <c:v>2.8500000000000001E-2</c:v>
                </c:pt>
                <c:pt idx="30">
                  <c:v>2.8899999999999999E-2</c:v>
                </c:pt>
                <c:pt idx="31">
                  <c:v>2.64E-2</c:v>
                </c:pt>
                <c:pt idx="32">
                  <c:v>2.75E-2</c:v>
                </c:pt>
                <c:pt idx="33">
                  <c:v>2.7300000000000001E-2</c:v>
                </c:pt>
                <c:pt idx="34">
                  <c:v>3.2199999999999999E-2</c:v>
                </c:pt>
                <c:pt idx="35">
                  <c:v>3.5000000000000003E-2</c:v>
                </c:pt>
                <c:pt idx="36">
                  <c:v>2.8500000000000001E-2</c:v>
                </c:pt>
                <c:pt idx="37">
                  <c:v>2.7300000000000001E-2</c:v>
                </c:pt>
                <c:pt idx="38">
                  <c:v>3.2500000000000001E-2</c:v>
                </c:pt>
                <c:pt idx="39">
                  <c:v>3.5000000000000003E-2</c:v>
                </c:pt>
                <c:pt idx="40">
                  <c:v>3.2500000000000001E-2</c:v>
                </c:pt>
                <c:pt idx="41">
                  <c:v>3.5400000000000001E-2</c:v>
                </c:pt>
                <c:pt idx="42">
                  <c:v>3.5200000000000002E-2</c:v>
                </c:pt>
                <c:pt idx="43">
                  <c:v>3.4599999999999999E-2</c:v>
                </c:pt>
                <c:pt idx="44">
                  <c:v>3.6499999999999998E-2</c:v>
                </c:pt>
                <c:pt idx="45">
                  <c:v>3.2300000000000002E-2</c:v>
                </c:pt>
                <c:pt idx="46">
                  <c:v>2.7400000000000001E-2</c:v>
                </c:pt>
                <c:pt idx="47">
                  <c:v>2.9600000000000001E-2</c:v>
                </c:pt>
                <c:pt idx="48">
                  <c:v>3.15E-2</c:v>
                </c:pt>
                <c:pt idx="49">
                  <c:v>3.2899999999999999E-2</c:v>
                </c:pt>
                <c:pt idx="50">
                  <c:v>3.5299999999999998E-2</c:v>
                </c:pt>
                <c:pt idx="51">
                  <c:v>3.6499999999999998E-2</c:v>
                </c:pt>
                <c:pt idx="52">
                  <c:v>3.5799999999999998E-2</c:v>
                </c:pt>
                <c:pt idx="53">
                  <c:v>3.9300000000000002E-2</c:v>
                </c:pt>
                <c:pt idx="54">
                  <c:v>3.9100000000000003E-2</c:v>
                </c:pt>
                <c:pt idx="55">
                  <c:v>0.04</c:v>
                </c:pt>
                <c:pt idx="56">
                  <c:v>4.3299999999999998E-2</c:v>
                </c:pt>
                <c:pt idx="57">
                  <c:v>4.8300000000000003E-2</c:v>
                </c:pt>
                <c:pt idx="58">
                  <c:v>5.04E-2</c:v>
                </c:pt>
                <c:pt idx="59">
                  <c:v>4.7699999999999999E-2</c:v>
                </c:pt>
                <c:pt idx="60">
                  <c:v>4.4699999999999997E-2</c:v>
                </c:pt>
                <c:pt idx="61">
                  <c:v>5.2400000000000002E-2</c:v>
                </c:pt>
                <c:pt idx="62">
                  <c:v>5.1200000000000002E-2</c:v>
                </c:pt>
                <c:pt idx="63">
                  <c:v>5.0099999999999999E-2</c:v>
                </c:pt>
                <c:pt idx="64">
                  <c:v>5.2200000000000003E-2</c:v>
                </c:pt>
                <c:pt idx="65">
                  <c:v>4.9099999999999998E-2</c:v>
                </c:pt>
                <c:pt idx="66">
                  <c:v>0.05</c:v>
                </c:pt>
                <c:pt idx="67">
                  <c:v>5.0500000000000003E-2</c:v>
                </c:pt>
                <c:pt idx="68">
                  <c:v>4.82E-2</c:v>
                </c:pt>
                <c:pt idx="69">
                  <c:v>4.3900000000000002E-2</c:v>
                </c:pt>
                <c:pt idx="70">
                  <c:v>4.2700000000000002E-2</c:v>
                </c:pt>
                <c:pt idx="71">
                  <c:v>4.19E-2</c:v>
                </c:pt>
                <c:pt idx="72">
                  <c:v>0.04</c:v>
                </c:pt>
                <c:pt idx="73">
                  <c:v>4.1200000000000001E-2</c:v>
                </c:pt>
                <c:pt idx="74">
                  <c:v>4.07E-2</c:v>
                </c:pt>
                <c:pt idx="75">
                  <c:v>4.1000000000000002E-2</c:v>
                </c:pt>
                <c:pt idx="76">
                  <c:v>4.4299999999999999E-2</c:v>
                </c:pt>
                <c:pt idx="77">
                  <c:v>4.3900000000000002E-2</c:v>
                </c:pt>
                <c:pt idx="78">
                  <c:v>4.53E-2</c:v>
                </c:pt>
                <c:pt idx="79">
                  <c:v>4.4999999999999998E-2</c:v>
                </c:pt>
                <c:pt idx="80">
                  <c:v>4.6600000000000003E-2</c:v>
                </c:pt>
                <c:pt idx="81">
                  <c:v>4.7899999999999998E-2</c:v>
                </c:pt>
                <c:pt idx="82">
                  <c:v>4.8500000000000001E-2</c:v>
                </c:pt>
                <c:pt idx="83">
                  <c:v>4.3900000000000002E-2</c:v>
                </c:pt>
                <c:pt idx="84">
                  <c:v>4.6100000000000002E-2</c:v>
                </c:pt>
                <c:pt idx="85">
                  <c:v>4.3099999999999999E-2</c:v>
                </c:pt>
                <c:pt idx="86">
                  <c:v>4.3200000000000002E-2</c:v>
                </c:pt>
                <c:pt idx="87">
                  <c:v>4.4900000000000002E-2</c:v>
                </c:pt>
                <c:pt idx="88">
                  <c:v>4.5199999999999997E-2</c:v>
                </c:pt>
                <c:pt idx="89">
                  <c:v>4.6300000000000001E-2</c:v>
                </c:pt>
                <c:pt idx="90">
                  <c:v>4.5499999999999999E-2</c:v>
                </c:pt>
                <c:pt idx="91">
                  <c:v>4.2700000000000002E-2</c:v>
                </c:pt>
                <c:pt idx="92">
                  <c:v>0.05</c:v>
                </c:pt>
                <c:pt idx="93">
                  <c:v>0.05</c:v>
                </c:pt>
                <c:pt idx="94">
                  <c:v>5.1299999999999998E-2</c:v>
                </c:pt>
                <c:pt idx="95">
                  <c:v>5.2200000000000003E-2</c:v>
                </c:pt>
                <c:pt idx="96">
                  <c:v>4.9200000000000001E-2</c:v>
                </c:pt>
                <c:pt idx="97">
                  <c:v>4.7600000000000003E-2</c:v>
                </c:pt>
                <c:pt idx="98">
                  <c:v>4.8500000000000001E-2</c:v>
                </c:pt>
                <c:pt idx="99">
                  <c:v>5.28E-2</c:v>
                </c:pt>
                <c:pt idx="100">
                  <c:v>5.33E-2</c:v>
                </c:pt>
                <c:pt idx="101">
                  <c:v>5.0700000000000002E-2</c:v>
                </c:pt>
                <c:pt idx="102">
                  <c:v>4.7E-2</c:v>
                </c:pt>
                <c:pt idx="103">
                  <c:v>4.5499999999999999E-2</c:v>
                </c:pt>
                <c:pt idx="104">
                  <c:v>4.8500000000000001E-2</c:v>
                </c:pt>
                <c:pt idx="105">
                  <c:v>5.3199999999999997E-2</c:v>
                </c:pt>
                <c:pt idx="106">
                  <c:v>5.3600000000000002E-2</c:v>
                </c:pt>
                <c:pt idx="107">
                  <c:v>4.9000000000000002E-2</c:v>
                </c:pt>
                <c:pt idx="108">
                  <c:v>5.3499999999999999E-2</c:v>
                </c:pt>
                <c:pt idx="109">
                  <c:v>5.57E-2</c:v>
                </c:pt>
                <c:pt idx="110">
                  <c:v>5.9400000000000001E-2</c:v>
                </c:pt>
                <c:pt idx="111">
                  <c:v>5.8599999999999999E-2</c:v>
                </c:pt>
                <c:pt idx="112">
                  <c:v>5.6500000000000002E-2</c:v>
                </c:pt>
                <c:pt idx="113">
                  <c:v>5.8200000000000002E-2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80-4470-B92A-3076E7C007EE}"/>
            </c:ext>
          </c:extLst>
        </c:ser>
        <c:ser>
          <c:idx val="5"/>
          <c:order val="5"/>
          <c:tx>
            <c:strRef>
              <c:f>Algo!$A$7</c:f>
              <c:strCache>
                <c:ptCount val="1"/>
                <c:pt idx="0">
                  <c:v>AU EQ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Algo!$F$1:$DO$1</c:f>
              <c:numCache>
                <c:formatCode>yyyy\-mm\-dd</c:formatCode>
                <c:ptCount val="114"/>
                <c:pt idx="0">
                  <c:v>45991</c:v>
                </c:pt>
                <c:pt idx="1">
                  <c:v>45961</c:v>
                </c:pt>
                <c:pt idx="2">
                  <c:v>45930</c:v>
                </c:pt>
                <c:pt idx="3">
                  <c:v>45900</c:v>
                </c:pt>
                <c:pt idx="4">
                  <c:v>45869</c:v>
                </c:pt>
                <c:pt idx="5">
                  <c:v>45838</c:v>
                </c:pt>
                <c:pt idx="6">
                  <c:v>45808</c:v>
                </c:pt>
                <c:pt idx="7">
                  <c:v>45777</c:v>
                </c:pt>
                <c:pt idx="8">
                  <c:v>45747</c:v>
                </c:pt>
                <c:pt idx="9">
                  <c:v>45716</c:v>
                </c:pt>
                <c:pt idx="10">
                  <c:v>45688</c:v>
                </c:pt>
                <c:pt idx="11">
                  <c:v>45657</c:v>
                </c:pt>
                <c:pt idx="12">
                  <c:v>45626</c:v>
                </c:pt>
                <c:pt idx="13">
                  <c:v>45596</c:v>
                </c:pt>
                <c:pt idx="14">
                  <c:v>45565</c:v>
                </c:pt>
                <c:pt idx="15">
                  <c:v>45535</c:v>
                </c:pt>
                <c:pt idx="16">
                  <c:v>45504</c:v>
                </c:pt>
                <c:pt idx="17">
                  <c:v>45473</c:v>
                </c:pt>
                <c:pt idx="18">
                  <c:v>45443</c:v>
                </c:pt>
                <c:pt idx="19">
                  <c:v>45412</c:v>
                </c:pt>
                <c:pt idx="20">
                  <c:v>45382</c:v>
                </c:pt>
                <c:pt idx="21">
                  <c:v>45351</c:v>
                </c:pt>
                <c:pt idx="22">
                  <c:v>45322</c:v>
                </c:pt>
                <c:pt idx="23">
                  <c:v>45291</c:v>
                </c:pt>
                <c:pt idx="24">
                  <c:v>45260</c:v>
                </c:pt>
                <c:pt idx="25">
                  <c:v>45230</c:v>
                </c:pt>
                <c:pt idx="26">
                  <c:v>45199</c:v>
                </c:pt>
                <c:pt idx="27">
                  <c:v>45169</c:v>
                </c:pt>
                <c:pt idx="28">
                  <c:v>45138</c:v>
                </c:pt>
                <c:pt idx="29">
                  <c:v>45107</c:v>
                </c:pt>
                <c:pt idx="30">
                  <c:v>45077</c:v>
                </c:pt>
                <c:pt idx="31">
                  <c:v>45046</c:v>
                </c:pt>
                <c:pt idx="32">
                  <c:v>45016</c:v>
                </c:pt>
                <c:pt idx="33">
                  <c:v>44985</c:v>
                </c:pt>
                <c:pt idx="34">
                  <c:v>44957</c:v>
                </c:pt>
                <c:pt idx="35">
                  <c:v>44926</c:v>
                </c:pt>
                <c:pt idx="36">
                  <c:v>44895</c:v>
                </c:pt>
                <c:pt idx="37">
                  <c:v>44865</c:v>
                </c:pt>
                <c:pt idx="38">
                  <c:v>44834</c:v>
                </c:pt>
                <c:pt idx="39">
                  <c:v>44804</c:v>
                </c:pt>
                <c:pt idx="40">
                  <c:v>44773</c:v>
                </c:pt>
                <c:pt idx="41">
                  <c:v>44742</c:v>
                </c:pt>
                <c:pt idx="42">
                  <c:v>44712</c:v>
                </c:pt>
                <c:pt idx="43">
                  <c:v>44681</c:v>
                </c:pt>
                <c:pt idx="44">
                  <c:v>44651</c:v>
                </c:pt>
                <c:pt idx="45">
                  <c:v>44620</c:v>
                </c:pt>
                <c:pt idx="46">
                  <c:v>44592</c:v>
                </c:pt>
                <c:pt idx="47">
                  <c:v>44561</c:v>
                </c:pt>
                <c:pt idx="48">
                  <c:v>44530</c:v>
                </c:pt>
                <c:pt idx="49">
                  <c:v>44500</c:v>
                </c:pt>
                <c:pt idx="50">
                  <c:v>44469</c:v>
                </c:pt>
                <c:pt idx="51">
                  <c:v>44439</c:v>
                </c:pt>
                <c:pt idx="52">
                  <c:v>44408</c:v>
                </c:pt>
                <c:pt idx="53">
                  <c:v>44377</c:v>
                </c:pt>
                <c:pt idx="54">
                  <c:v>44347</c:v>
                </c:pt>
                <c:pt idx="55">
                  <c:v>44316</c:v>
                </c:pt>
                <c:pt idx="56">
                  <c:v>44286</c:v>
                </c:pt>
                <c:pt idx="57">
                  <c:v>44255</c:v>
                </c:pt>
                <c:pt idx="58">
                  <c:v>44227</c:v>
                </c:pt>
                <c:pt idx="59">
                  <c:v>44196</c:v>
                </c:pt>
                <c:pt idx="60">
                  <c:v>44165</c:v>
                </c:pt>
                <c:pt idx="61">
                  <c:v>44135</c:v>
                </c:pt>
                <c:pt idx="62">
                  <c:v>44104</c:v>
                </c:pt>
                <c:pt idx="63">
                  <c:v>44074</c:v>
                </c:pt>
                <c:pt idx="64">
                  <c:v>44043</c:v>
                </c:pt>
                <c:pt idx="65">
                  <c:v>44012</c:v>
                </c:pt>
                <c:pt idx="66">
                  <c:v>43982</c:v>
                </c:pt>
                <c:pt idx="67">
                  <c:v>43951</c:v>
                </c:pt>
                <c:pt idx="68">
                  <c:v>43921</c:v>
                </c:pt>
                <c:pt idx="69">
                  <c:v>43890</c:v>
                </c:pt>
                <c:pt idx="70">
                  <c:v>43861</c:v>
                </c:pt>
                <c:pt idx="71">
                  <c:v>43830</c:v>
                </c:pt>
                <c:pt idx="72">
                  <c:v>43799</c:v>
                </c:pt>
                <c:pt idx="73">
                  <c:v>43769</c:v>
                </c:pt>
                <c:pt idx="74">
                  <c:v>43738</c:v>
                </c:pt>
                <c:pt idx="75">
                  <c:v>43708</c:v>
                </c:pt>
                <c:pt idx="76">
                  <c:v>43677</c:v>
                </c:pt>
                <c:pt idx="77">
                  <c:v>43646</c:v>
                </c:pt>
                <c:pt idx="78">
                  <c:v>43616</c:v>
                </c:pt>
                <c:pt idx="79">
                  <c:v>43585</c:v>
                </c:pt>
                <c:pt idx="80">
                  <c:v>43555</c:v>
                </c:pt>
                <c:pt idx="81">
                  <c:v>43524</c:v>
                </c:pt>
                <c:pt idx="82">
                  <c:v>43496</c:v>
                </c:pt>
                <c:pt idx="83">
                  <c:v>43465</c:v>
                </c:pt>
                <c:pt idx="84">
                  <c:v>43434</c:v>
                </c:pt>
                <c:pt idx="85">
                  <c:v>43404</c:v>
                </c:pt>
                <c:pt idx="86">
                  <c:v>43373</c:v>
                </c:pt>
                <c:pt idx="87">
                  <c:v>43343</c:v>
                </c:pt>
                <c:pt idx="88">
                  <c:v>43312</c:v>
                </c:pt>
                <c:pt idx="89">
                  <c:v>43281</c:v>
                </c:pt>
                <c:pt idx="90">
                  <c:v>43251</c:v>
                </c:pt>
                <c:pt idx="91">
                  <c:v>43220</c:v>
                </c:pt>
                <c:pt idx="92">
                  <c:v>43190</c:v>
                </c:pt>
                <c:pt idx="93">
                  <c:v>43159</c:v>
                </c:pt>
                <c:pt idx="94">
                  <c:v>43131</c:v>
                </c:pt>
                <c:pt idx="95">
                  <c:v>43100</c:v>
                </c:pt>
                <c:pt idx="96">
                  <c:v>43069</c:v>
                </c:pt>
                <c:pt idx="97">
                  <c:v>43039</c:v>
                </c:pt>
                <c:pt idx="98">
                  <c:v>43008</c:v>
                </c:pt>
                <c:pt idx="99">
                  <c:v>42978</c:v>
                </c:pt>
                <c:pt idx="100">
                  <c:v>42947</c:v>
                </c:pt>
                <c:pt idx="101">
                  <c:v>42916</c:v>
                </c:pt>
                <c:pt idx="102">
                  <c:v>42886</c:v>
                </c:pt>
                <c:pt idx="103">
                  <c:v>42855</c:v>
                </c:pt>
                <c:pt idx="104">
                  <c:v>42825</c:v>
                </c:pt>
                <c:pt idx="105">
                  <c:v>42794</c:v>
                </c:pt>
                <c:pt idx="106">
                  <c:v>42766</c:v>
                </c:pt>
                <c:pt idx="107">
                  <c:v>42735</c:v>
                </c:pt>
                <c:pt idx="108">
                  <c:v>42704</c:v>
                </c:pt>
                <c:pt idx="109">
                  <c:v>42674</c:v>
                </c:pt>
                <c:pt idx="110">
                  <c:v>42643</c:v>
                </c:pt>
                <c:pt idx="111">
                  <c:v>42613</c:v>
                </c:pt>
                <c:pt idx="112">
                  <c:v>42582</c:v>
                </c:pt>
                <c:pt idx="113">
                  <c:v>42551</c:v>
                </c:pt>
              </c:numCache>
            </c:numRef>
          </c:cat>
          <c:val>
            <c:numRef>
              <c:f>Algo!$F$7:$DO$7</c:f>
              <c:numCache>
                <c:formatCode>General</c:formatCode>
                <c:ptCount val="114"/>
                <c:pt idx="0">
                  <c:v>3.85E-2</c:v>
                </c:pt>
                <c:pt idx="1">
                  <c:v>3.4700000000000002E-2</c:v>
                </c:pt>
                <c:pt idx="2">
                  <c:v>3.2500000000000001E-2</c:v>
                </c:pt>
                <c:pt idx="3">
                  <c:v>2.7E-2</c:v>
                </c:pt>
                <c:pt idx="4">
                  <c:v>2.7199999999999998E-2</c:v>
                </c:pt>
                <c:pt idx="5">
                  <c:v>2.9399999999999999E-2</c:v>
                </c:pt>
                <c:pt idx="6">
                  <c:v>3.15E-2</c:v>
                </c:pt>
                <c:pt idx="7">
                  <c:v>2.98E-2</c:v>
                </c:pt>
                <c:pt idx="8">
                  <c:v>3.5000000000000003E-2</c:v>
                </c:pt>
                <c:pt idx="9">
                  <c:v>3.3000000000000002E-2</c:v>
                </c:pt>
                <c:pt idx="10">
                  <c:v>2.7199999999999998E-2</c:v>
                </c:pt>
                <c:pt idx="11">
                  <c:v>2.8899999999999999E-2</c:v>
                </c:pt>
                <c:pt idx="12">
                  <c:v>2.5899999999999999E-2</c:v>
                </c:pt>
                <c:pt idx="13">
                  <c:v>3.0300000000000001E-2</c:v>
                </c:pt>
                <c:pt idx="14">
                  <c:v>3.1699999999999999E-2</c:v>
                </c:pt>
                <c:pt idx="15">
                  <c:v>3.1699999999999999E-2</c:v>
                </c:pt>
                <c:pt idx="16">
                  <c:v>3.0700000000000002E-2</c:v>
                </c:pt>
                <c:pt idx="17">
                  <c:v>3.3399999999999999E-2</c:v>
                </c:pt>
                <c:pt idx="18">
                  <c:v>2.8000000000000001E-2</c:v>
                </c:pt>
                <c:pt idx="19">
                  <c:v>2.7199999999999998E-2</c:v>
                </c:pt>
                <c:pt idx="20">
                  <c:v>2.5100000000000001E-2</c:v>
                </c:pt>
                <c:pt idx="21">
                  <c:v>2.5399999999999999E-2</c:v>
                </c:pt>
                <c:pt idx="22">
                  <c:v>2.3300000000000001E-2</c:v>
                </c:pt>
                <c:pt idx="23">
                  <c:v>2.5999999999999999E-2</c:v>
                </c:pt>
                <c:pt idx="24">
                  <c:v>3.3000000000000002E-2</c:v>
                </c:pt>
                <c:pt idx="25">
                  <c:v>3.0700000000000002E-2</c:v>
                </c:pt>
                <c:pt idx="26">
                  <c:v>3.0499999999999999E-2</c:v>
                </c:pt>
                <c:pt idx="27">
                  <c:v>3.0499999999999999E-2</c:v>
                </c:pt>
                <c:pt idx="28">
                  <c:v>3.3700000000000001E-2</c:v>
                </c:pt>
                <c:pt idx="29">
                  <c:v>3.3599999999999998E-2</c:v>
                </c:pt>
                <c:pt idx="30">
                  <c:v>2.87E-2</c:v>
                </c:pt>
                <c:pt idx="31">
                  <c:v>2.81E-2</c:v>
                </c:pt>
                <c:pt idx="32">
                  <c:v>2.9100000000000001E-2</c:v>
                </c:pt>
                <c:pt idx="33">
                  <c:v>2.6599999999999999E-2</c:v>
                </c:pt>
                <c:pt idx="34">
                  <c:v>2.64E-2</c:v>
                </c:pt>
                <c:pt idx="35">
                  <c:v>2.5399999999999999E-2</c:v>
                </c:pt>
                <c:pt idx="36">
                  <c:v>2.5899999999999999E-2</c:v>
                </c:pt>
                <c:pt idx="37">
                  <c:v>2.4500000000000001E-2</c:v>
                </c:pt>
                <c:pt idx="38">
                  <c:v>2.7199999999999998E-2</c:v>
                </c:pt>
                <c:pt idx="39">
                  <c:v>2.3599999999999999E-2</c:v>
                </c:pt>
                <c:pt idx="40">
                  <c:v>2.4E-2</c:v>
                </c:pt>
                <c:pt idx="41">
                  <c:v>2.2599999999999999E-2</c:v>
                </c:pt>
                <c:pt idx="42">
                  <c:v>2.2499999999999999E-2</c:v>
                </c:pt>
                <c:pt idx="43">
                  <c:v>2.12E-2</c:v>
                </c:pt>
                <c:pt idx="44">
                  <c:v>2.3199999999999998E-2</c:v>
                </c:pt>
                <c:pt idx="45">
                  <c:v>2.86E-2</c:v>
                </c:pt>
                <c:pt idx="46">
                  <c:v>3.5900000000000001E-2</c:v>
                </c:pt>
                <c:pt idx="47">
                  <c:v>3.2000000000000001E-2</c:v>
                </c:pt>
                <c:pt idx="48">
                  <c:v>3.3500000000000002E-2</c:v>
                </c:pt>
                <c:pt idx="49">
                  <c:v>3.6499999999999998E-2</c:v>
                </c:pt>
                <c:pt idx="50">
                  <c:v>3.5000000000000003E-2</c:v>
                </c:pt>
                <c:pt idx="51">
                  <c:v>3.1699999999999999E-2</c:v>
                </c:pt>
                <c:pt idx="52">
                  <c:v>2.81E-2</c:v>
                </c:pt>
                <c:pt idx="53">
                  <c:v>3.0300000000000001E-2</c:v>
                </c:pt>
                <c:pt idx="54">
                  <c:v>2.9499999999999998E-2</c:v>
                </c:pt>
                <c:pt idx="55">
                  <c:v>2.58E-2</c:v>
                </c:pt>
                <c:pt idx="56">
                  <c:v>3.6400000000000002E-2</c:v>
                </c:pt>
                <c:pt idx="57">
                  <c:v>3.6600000000000001E-2</c:v>
                </c:pt>
                <c:pt idx="58">
                  <c:v>3.6400000000000002E-2</c:v>
                </c:pt>
                <c:pt idx="59">
                  <c:v>3.6299999999999999E-2</c:v>
                </c:pt>
                <c:pt idx="60">
                  <c:v>3.4200000000000001E-2</c:v>
                </c:pt>
                <c:pt idx="61">
                  <c:v>3.1600000000000003E-2</c:v>
                </c:pt>
                <c:pt idx="62">
                  <c:v>3.6499999999999998E-2</c:v>
                </c:pt>
                <c:pt idx="63">
                  <c:v>3.61E-2</c:v>
                </c:pt>
                <c:pt idx="64">
                  <c:v>3.6900000000000002E-2</c:v>
                </c:pt>
                <c:pt idx="65">
                  <c:v>3.6600000000000001E-2</c:v>
                </c:pt>
                <c:pt idx="66">
                  <c:v>3.6700000000000003E-2</c:v>
                </c:pt>
                <c:pt idx="67">
                  <c:v>3.7999999999999999E-2</c:v>
                </c:pt>
                <c:pt idx="68">
                  <c:v>3.2300000000000002E-2</c:v>
                </c:pt>
                <c:pt idx="69">
                  <c:v>2.2100000000000002E-2</c:v>
                </c:pt>
                <c:pt idx="70">
                  <c:v>2.18E-2</c:v>
                </c:pt>
                <c:pt idx="71">
                  <c:v>2.8799999999999999E-2</c:v>
                </c:pt>
                <c:pt idx="72">
                  <c:v>2.3699999999999999E-2</c:v>
                </c:pt>
                <c:pt idx="73">
                  <c:v>2.52E-2</c:v>
                </c:pt>
                <c:pt idx="74">
                  <c:v>2.2800000000000001E-2</c:v>
                </c:pt>
                <c:pt idx="75">
                  <c:v>2.1999999999999999E-2</c:v>
                </c:pt>
                <c:pt idx="76">
                  <c:v>2.1000000000000001E-2</c:v>
                </c:pt>
                <c:pt idx="77">
                  <c:v>2.29E-2</c:v>
                </c:pt>
                <c:pt idx="78">
                  <c:v>2.29E-2</c:v>
                </c:pt>
                <c:pt idx="79">
                  <c:v>3.1099999999999999E-2</c:v>
                </c:pt>
                <c:pt idx="80">
                  <c:v>3.0200000000000001E-2</c:v>
                </c:pt>
                <c:pt idx="81">
                  <c:v>2.93E-2</c:v>
                </c:pt>
                <c:pt idx="82">
                  <c:v>3.1399999999999997E-2</c:v>
                </c:pt>
                <c:pt idx="83">
                  <c:v>2.6100000000000002E-2</c:v>
                </c:pt>
                <c:pt idx="84">
                  <c:v>3.3700000000000001E-2</c:v>
                </c:pt>
                <c:pt idx="85">
                  <c:v>3.0800000000000001E-2</c:v>
                </c:pt>
                <c:pt idx="86">
                  <c:v>3.2199999999999999E-2</c:v>
                </c:pt>
                <c:pt idx="87">
                  <c:v>3.0200000000000001E-2</c:v>
                </c:pt>
                <c:pt idx="88">
                  <c:v>3.04E-2</c:v>
                </c:pt>
                <c:pt idx="89">
                  <c:v>2.8799999999999999E-2</c:v>
                </c:pt>
                <c:pt idx="90">
                  <c:v>3.3599999999999998E-2</c:v>
                </c:pt>
                <c:pt idx="91">
                  <c:v>3.3799999999999997E-2</c:v>
                </c:pt>
                <c:pt idx="92">
                  <c:v>3.7999999999999999E-2</c:v>
                </c:pt>
                <c:pt idx="93">
                  <c:v>3.5400000000000001E-2</c:v>
                </c:pt>
                <c:pt idx="94">
                  <c:v>3.8399999999999997E-2</c:v>
                </c:pt>
                <c:pt idx="95">
                  <c:v>3.4500000000000003E-2</c:v>
                </c:pt>
                <c:pt idx="96">
                  <c:v>3.4700000000000002E-2</c:v>
                </c:pt>
                <c:pt idx="97">
                  <c:v>3.6499999999999998E-2</c:v>
                </c:pt>
                <c:pt idx="98">
                  <c:v>3.85E-2</c:v>
                </c:pt>
                <c:pt idx="99">
                  <c:v>3.5200000000000002E-2</c:v>
                </c:pt>
                <c:pt idx="100">
                  <c:v>3.4099999999999998E-2</c:v>
                </c:pt>
                <c:pt idx="101">
                  <c:v>3.3599999999999998E-2</c:v>
                </c:pt>
                <c:pt idx="102">
                  <c:v>3.4200000000000001E-2</c:v>
                </c:pt>
                <c:pt idx="103">
                  <c:v>2.8199999999999999E-2</c:v>
                </c:pt>
                <c:pt idx="104">
                  <c:v>2.9000000000000001E-2</c:v>
                </c:pt>
                <c:pt idx="105">
                  <c:v>3.04E-2</c:v>
                </c:pt>
                <c:pt idx="106">
                  <c:v>3.1699999999999999E-2</c:v>
                </c:pt>
                <c:pt idx="107">
                  <c:v>3.0099999999999998E-2</c:v>
                </c:pt>
                <c:pt idx="108">
                  <c:v>3.1899999999999998E-2</c:v>
                </c:pt>
                <c:pt idx="109">
                  <c:v>3.5400000000000001E-2</c:v>
                </c:pt>
                <c:pt idx="110">
                  <c:v>3.4200000000000001E-2</c:v>
                </c:pt>
                <c:pt idx="111">
                  <c:v>3.4700000000000002E-2</c:v>
                </c:pt>
                <c:pt idx="112">
                  <c:v>3.15E-2</c:v>
                </c:pt>
                <c:pt idx="113">
                  <c:v>3.3599999999999998E-2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580-4470-B92A-3076E7C007EE}"/>
            </c:ext>
          </c:extLst>
        </c:ser>
        <c:ser>
          <c:idx val="6"/>
          <c:order val="6"/>
          <c:tx>
            <c:strRef>
              <c:f>Algo!$A$8</c:f>
              <c:strCache>
                <c:ptCount val="1"/>
                <c:pt idx="0">
                  <c:v>DE EQ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Algo!$F$1:$DO$1</c:f>
              <c:numCache>
                <c:formatCode>yyyy\-mm\-dd</c:formatCode>
                <c:ptCount val="114"/>
                <c:pt idx="0">
                  <c:v>45991</c:v>
                </c:pt>
                <c:pt idx="1">
                  <c:v>45961</c:v>
                </c:pt>
                <c:pt idx="2">
                  <c:v>45930</c:v>
                </c:pt>
                <c:pt idx="3">
                  <c:v>45900</c:v>
                </c:pt>
                <c:pt idx="4">
                  <c:v>45869</c:v>
                </c:pt>
                <c:pt idx="5">
                  <c:v>45838</c:v>
                </c:pt>
                <c:pt idx="6">
                  <c:v>45808</c:v>
                </c:pt>
                <c:pt idx="7">
                  <c:v>45777</c:v>
                </c:pt>
                <c:pt idx="8">
                  <c:v>45747</c:v>
                </c:pt>
                <c:pt idx="9">
                  <c:v>45716</c:v>
                </c:pt>
                <c:pt idx="10">
                  <c:v>45688</c:v>
                </c:pt>
                <c:pt idx="11">
                  <c:v>45657</c:v>
                </c:pt>
                <c:pt idx="12">
                  <c:v>45626</c:v>
                </c:pt>
                <c:pt idx="13">
                  <c:v>45596</c:v>
                </c:pt>
                <c:pt idx="14">
                  <c:v>45565</c:v>
                </c:pt>
                <c:pt idx="15">
                  <c:v>45535</c:v>
                </c:pt>
                <c:pt idx="16">
                  <c:v>45504</c:v>
                </c:pt>
                <c:pt idx="17">
                  <c:v>45473</c:v>
                </c:pt>
                <c:pt idx="18">
                  <c:v>45443</c:v>
                </c:pt>
                <c:pt idx="19">
                  <c:v>45412</c:v>
                </c:pt>
                <c:pt idx="20">
                  <c:v>45382</c:v>
                </c:pt>
                <c:pt idx="21">
                  <c:v>45351</c:v>
                </c:pt>
                <c:pt idx="22">
                  <c:v>45322</c:v>
                </c:pt>
                <c:pt idx="23">
                  <c:v>45291</c:v>
                </c:pt>
                <c:pt idx="24">
                  <c:v>45260</c:v>
                </c:pt>
                <c:pt idx="25">
                  <c:v>45230</c:v>
                </c:pt>
                <c:pt idx="26">
                  <c:v>45199</c:v>
                </c:pt>
                <c:pt idx="27">
                  <c:v>45169</c:v>
                </c:pt>
                <c:pt idx="28">
                  <c:v>45138</c:v>
                </c:pt>
                <c:pt idx="29">
                  <c:v>45107</c:v>
                </c:pt>
                <c:pt idx="30">
                  <c:v>45077</c:v>
                </c:pt>
                <c:pt idx="31">
                  <c:v>45046</c:v>
                </c:pt>
                <c:pt idx="32">
                  <c:v>45016</c:v>
                </c:pt>
                <c:pt idx="33">
                  <c:v>44985</c:v>
                </c:pt>
                <c:pt idx="34">
                  <c:v>44957</c:v>
                </c:pt>
                <c:pt idx="35">
                  <c:v>44926</c:v>
                </c:pt>
                <c:pt idx="36">
                  <c:v>44895</c:v>
                </c:pt>
                <c:pt idx="37">
                  <c:v>44865</c:v>
                </c:pt>
                <c:pt idx="38">
                  <c:v>44834</c:v>
                </c:pt>
                <c:pt idx="39">
                  <c:v>44804</c:v>
                </c:pt>
                <c:pt idx="40">
                  <c:v>44773</c:v>
                </c:pt>
                <c:pt idx="41">
                  <c:v>44742</c:v>
                </c:pt>
                <c:pt idx="42">
                  <c:v>44712</c:v>
                </c:pt>
                <c:pt idx="43">
                  <c:v>44681</c:v>
                </c:pt>
                <c:pt idx="44">
                  <c:v>44651</c:v>
                </c:pt>
                <c:pt idx="45">
                  <c:v>44620</c:v>
                </c:pt>
                <c:pt idx="46">
                  <c:v>44592</c:v>
                </c:pt>
                <c:pt idx="47">
                  <c:v>44561</c:v>
                </c:pt>
                <c:pt idx="48">
                  <c:v>44530</c:v>
                </c:pt>
                <c:pt idx="49">
                  <c:v>44500</c:v>
                </c:pt>
                <c:pt idx="50">
                  <c:v>44469</c:v>
                </c:pt>
                <c:pt idx="51">
                  <c:v>44439</c:v>
                </c:pt>
                <c:pt idx="52">
                  <c:v>44408</c:v>
                </c:pt>
                <c:pt idx="53">
                  <c:v>44377</c:v>
                </c:pt>
                <c:pt idx="54">
                  <c:v>44347</c:v>
                </c:pt>
                <c:pt idx="55">
                  <c:v>44316</c:v>
                </c:pt>
                <c:pt idx="56">
                  <c:v>44286</c:v>
                </c:pt>
                <c:pt idx="57">
                  <c:v>44255</c:v>
                </c:pt>
                <c:pt idx="58">
                  <c:v>44227</c:v>
                </c:pt>
                <c:pt idx="59">
                  <c:v>44196</c:v>
                </c:pt>
                <c:pt idx="60">
                  <c:v>44165</c:v>
                </c:pt>
                <c:pt idx="61">
                  <c:v>44135</c:v>
                </c:pt>
                <c:pt idx="62">
                  <c:v>44104</c:v>
                </c:pt>
                <c:pt idx="63">
                  <c:v>44074</c:v>
                </c:pt>
                <c:pt idx="64">
                  <c:v>44043</c:v>
                </c:pt>
                <c:pt idx="65">
                  <c:v>44012</c:v>
                </c:pt>
                <c:pt idx="66">
                  <c:v>43982</c:v>
                </c:pt>
                <c:pt idx="67">
                  <c:v>43951</c:v>
                </c:pt>
                <c:pt idx="68">
                  <c:v>43921</c:v>
                </c:pt>
                <c:pt idx="69">
                  <c:v>43890</c:v>
                </c:pt>
                <c:pt idx="70">
                  <c:v>43861</c:v>
                </c:pt>
                <c:pt idx="71">
                  <c:v>43830</c:v>
                </c:pt>
                <c:pt idx="72">
                  <c:v>43799</c:v>
                </c:pt>
                <c:pt idx="73">
                  <c:v>43769</c:v>
                </c:pt>
                <c:pt idx="74">
                  <c:v>43738</c:v>
                </c:pt>
                <c:pt idx="75">
                  <c:v>43708</c:v>
                </c:pt>
                <c:pt idx="76">
                  <c:v>43677</c:v>
                </c:pt>
                <c:pt idx="77">
                  <c:v>43646</c:v>
                </c:pt>
                <c:pt idx="78">
                  <c:v>43616</c:v>
                </c:pt>
                <c:pt idx="79">
                  <c:v>43585</c:v>
                </c:pt>
                <c:pt idx="80">
                  <c:v>43555</c:v>
                </c:pt>
                <c:pt idx="81">
                  <c:v>43524</c:v>
                </c:pt>
                <c:pt idx="82">
                  <c:v>43496</c:v>
                </c:pt>
                <c:pt idx="83">
                  <c:v>43465</c:v>
                </c:pt>
                <c:pt idx="84">
                  <c:v>43434</c:v>
                </c:pt>
                <c:pt idx="85">
                  <c:v>43404</c:v>
                </c:pt>
                <c:pt idx="86">
                  <c:v>43373</c:v>
                </c:pt>
                <c:pt idx="87">
                  <c:v>43343</c:v>
                </c:pt>
                <c:pt idx="88">
                  <c:v>43312</c:v>
                </c:pt>
                <c:pt idx="89">
                  <c:v>43281</c:v>
                </c:pt>
                <c:pt idx="90">
                  <c:v>43251</c:v>
                </c:pt>
                <c:pt idx="91">
                  <c:v>43220</c:v>
                </c:pt>
                <c:pt idx="92">
                  <c:v>43190</c:v>
                </c:pt>
                <c:pt idx="93">
                  <c:v>43159</c:v>
                </c:pt>
                <c:pt idx="94">
                  <c:v>43131</c:v>
                </c:pt>
                <c:pt idx="95">
                  <c:v>43100</c:v>
                </c:pt>
                <c:pt idx="96">
                  <c:v>43069</c:v>
                </c:pt>
                <c:pt idx="97">
                  <c:v>43039</c:v>
                </c:pt>
                <c:pt idx="98">
                  <c:v>43008</c:v>
                </c:pt>
                <c:pt idx="99">
                  <c:v>42978</c:v>
                </c:pt>
                <c:pt idx="100">
                  <c:v>42947</c:v>
                </c:pt>
                <c:pt idx="101">
                  <c:v>42916</c:v>
                </c:pt>
                <c:pt idx="102">
                  <c:v>42886</c:v>
                </c:pt>
                <c:pt idx="103">
                  <c:v>42855</c:v>
                </c:pt>
                <c:pt idx="104">
                  <c:v>42825</c:v>
                </c:pt>
                <c:pt idx="105">
                  <c:v>42794</c:v>
                </c:pt>
                <c:pt idx="106">
                  <c:v>42766</c:v>
                </c:pt>
                <c:pt idx="107">
                  <c:v>42735</c:v>
                </c:pt>
                <c:pt idx="108">
                  <c:v>42704</c:v>
                </c:pt>
                <c:pt idx="109">
                  <c:v>42674</c:v>
                </c:pt>
                <c:pt idx="110">
                  <c:v>42643</c:v>
                </c:pt>
                <c:pt idx="111">
                  <c:v>42613</c:v>
                </c:pt>
                <c:pt idx="112">
                  <c:v>42582</c:v>
                </c:pt>
                <c:pt idx="113">
                  <c:v>42551</c:v>
                </c:pt>
              </c:numCache>
            </c:numRef>
          </c:cat>
          <c:val>
            <c:numRef>
              <c:f>Algo!$F$8:$DO$8</c:f>
              <c:numCache>
                <c:formatCode>General</c:formatCode>
                <c:ptCount val="114"/>
                <c:pt idx="0">
                  <c:v>4.5600000000000002E-2</c:v>
                </c:pt>
                <c:pt idx="1">
                  <c:v>4.4999999999999998E-2</c:v>
                </c:pt>
                <c:pt idx="2">
                  <c:v>4.3099999999999999E-2</c:v>
                </c:pt>
                <c:pt idx="3">
                  <c:v>3.9100000000000003E-2</c:v>
                </c:pt>
                <c:pt idx="4">
                  <c:v>3.7499999999999999E-2</c:v>
                </c:pt>
                <c:pt idx="5">
                  <c:v>3.5499999999999997E-2</c:v>
                </c:pt>
                <c:pt idx="6">
                  <c:v>3.2199999999999999E-2</c:v>
                </c:pt>
                <c:pt idx="7">
                  <c:v>3.5299999999999998E-2</c:v>
                </c:pt>
                <c:pt idx="8">
                  <c:v>3.7499999999999999E-2</c:v>
                </c:pt>
                <c:pt idx="9">
                  <c:v>3.6700000000000003E-2</c:v>
                </c:pt>
                <c:pt idx="10">
                  <c:v>3.5799999999999998E-2</c:v>
                </c:pt>
                <c:pt idx="11">
                  <c:v>4.2599999999999999E-2</c:v>
                </c:pt>
                <c:pt idx="12">
                  <c:v>4.4699999999999997E-2</c:v>
                </c:pt>
                <c:pt idx="13">
                  <c:v>4.9799999999999997E-2</c:v>
                </c:pt>
                <c:pt idx="14">
                  <c:v>4.9099999999999998E-2</c:v>
                </c:pt>
                <c:pt idx="15">
                  <c:v>5.0200000000000002E-2</c:v>
                </c:pt>
                <c:pt idx="16">
                  <c:v>5.3199999999999997E-2</c:v>
                </c:pt>
                <c:pt idx="17">
                  <c:v>5.2400000000000002E-2</c:v>
                </c:pt>
                <c:pt idx="18">
                  <c:v>5.3199999999999997E-2</c:v>
                </c:pt>
                <c:pt idx="19">
                  <c:v>5.3199999999999997E-2</c:v>
                </c:pt>
                <c:pt idx="20">
                  <c:v>4.9099999999999998E-2</c:v>
                </c:pt>
                <c:pt idx="21">
                  <c:v>4.9099999999999998E-2</c:v>
                </c:pt>
                <c:pt idx="22">
                  <c:v>5.8799999999999998E-2</c:v>
                </c:pt>
                <c:pt idx="23">
                  <c:v>6.2E-2</c:v>
                </c:pt>
                <c:pt idx="24">
                  <c:v>6.5500000000000003E-2</c:v>
                </c:pt>
                <c:pt idx="25">
                  <c:v>7.1800000000000003E-2</c:v>
                </c:pt>
                <c:pt idx="26">
                  <c:v>7.0699999999999999E-2</c:v>
                </c:pt>
                <c:pt idx="27">
                  <c:v>6.7100000000000007E-2</c:v>
                </c:pt>
                <c:pt idx="28">
                  <c:v>6.6100000000000006E-2</c:v>
                </c:pt>
                <c:pt idx="29">
                  <c:v>6.3799999999999996E-2</c:v>
                </c:pt>
                <c:pt idx="30">
                  <c:v>6.2899999999999998E-2</c:v>
                </c:pt>
                <c:pt idx="31">
                  <c:v>5.7700000000000001E-2</c:v>
                </c:pt>
                <c:pt idx="32">
                  <c:v>5.7299999999999997E-2</c:v>
                </c:pt>
                <c:pt idx="33">
                  <c:v>5.8500000000000003E-2</c:v>
                </c:pt>
                <c:pt idx="34">
                  <c:v>6.0900000000000003E-2</c:v>
                </c:pt>
                <c:pt idx="35">
                  <c:v>6.7799999999999999E-2</c:v>
                </c:pt>
                <c:pt idx="36">
                  <c:v>6.6600000000000006E-2</c:v>
                </c:pt>
                <c:pt idx="37">
                  <c:v>6.7400000000000002E-2</c:v>
                </c:pt>
                <c:pt idx="38">
                  <c:v>7.6899999999999996E-2</c:v>
                </c:pt>
                <c:pt idx="39">
                  <c:v>8.1100000000000005E-2</c:v>
                </c:pt>
                <c:pt idx="40">
                  <c:v>7.4999999999999997E-2</c:v>
                </c:pt>
                <c:pt idx="41">
                  <c:v>7.7899999999999997E-2</c:v>
                </c:pt>
                <c:pt idx="42">
                  <c:v>6.7900000000000002E-2</c:v>
                </c:pt>
                <c:pt idx="43">
                  <c:v>6.9199999999999998E-2</c:v>
                </c:pt>
                <c:pt idx="44">
                  <c:v>6.8900000000000003E-2</c:v>
                </c:pt>
                <c:pt idx="45">
                  <c:v>6.4600000000000005E-2</c:v>
                </c:pt>
                <c:pt idx="46">
                  <c:v>5.8000000000000003E-2</c:v>
                </c:pt>
                <c:pt idx="47">
                  <c:v>5.6800000000000003E-2</c:v>
                </c:pt>
                <c:pt idx="48">
                  <c:v>5.9499999999999997E-2</c:v>
                </c:pt>
                <c:pt idx="49">
                  <c:v>5.6800000000000003E-2</c:v>
                </c:pt>
                <c:pt idx="50">
                  <c:v>5.62E-2</c:v>
                </c:pt>
                <c:pt idx="51">
                  <c:v>5.6099999999999997E-2</c:v>
                </c:pt>
                <c:pt idx="52">
                  <c:v>5.7299999999999997E-2</c:v>
                </c:pt>
                <c:pt idx="53">
                  <c:v>5.9200000000000003E-2</c:v>
                </c:pt>
                <c:pt idx="54">
                  <c:v>6.0699999999999997E-2</c:v>
                </c:pt>
                <c:pt idx="55">
                  <c:v>5.8799999999999998E-2</c:v>
                </c:pt>
                <c:pt idx="56">
                  <c:v>5.7599999999999998E-2</c:v>
                </c:pt>
                <c:pt idx="57">
                  <c:v>6.3E-2</c:v>
                </c:pt>
                <c:pt idx="58">
                  <c:v>6.2600000000000003E-2</c:v>
                </c:pt>
                <c:pt idx="59">
                  <c:v>6.0699999999999997E-2</c:v>
                </c:pt>
                <c:pt idx="60">
                  <c:v>6.1400000000000003E-2</c:v>
                </c:pt>
                <c:pt idx="61">
                  <c:v>6.2100000000000002E-2</c:v>
                </c:pt>
                <c:pt idx="62">
                  <c:v>5.11E-2</c:v>
                </c:pt>
                <c:pt idx="63">
                  <c:v>5.0700000000000002E-2</c:v>
                </c:pt>
                <c:pt idx="64">
                  <c:v>5.5199999999999999E-2</c:v>
                </c:pt>
                <c:pt idx="65">
                  <c:v>5.3800000000000001E-2</c:v>
                </c:pt>
                <c:pt idx="66">
                  <c:v>5.8099999999999999E-2</c:v>
                </c:pt>
                <c:pt idx="67">
                  <c:v>6.1800000000000001E-2</c:v>
                </c:pt>
                <c:pt idx="68">
                  <c:v>6.6900000000000001E-2</c:v>
                </c:pt>
                <c:pt idx="69">
                  <c:v>6.2399999999999997E-2</c:v>
                </c:pt>
                <c:pt idx="70">
                  <c:v>6.2E-2</c:v>
                </c:pt>
                <c:pt idx="71">
                  <c:v>6.2199999999999998E-2</c:v>
                </c:pt>
                <c:pt idx="72">
                  <c:v>5.8599999999999999E-2</c:v>
                </c:pt>
                <c:pt idx="73">
                  <c:v>5.8999999999999997E-2</c:v>
                </c:pt>
                <c:pt idx="74">
                  <c:v>6.4699999999999994E-2</c:v>
                </c:pt>
                <c:pt idx="75">
                  <c:v>6.4100000000000004E-2</c:v>
                </c:pt>
                <c:pt idx="76">
                  <c:v>6.7000000000000004E-2</c:v>
                </c:pt>
                <c:pt idx="77">
                  <c:v>6.4000000000000001E-2</c:v>
                </c:pt>
                <c:pt idx="78">
                  <c:v>6.6000000000000003E-2</c:v>
                </c:pt>
                <c:pt idx="79">
                  <c:v>6.3100000000000003E-2</c:v>
                </c:pt>
                <c:pt idx="80">
                  <c:v>6.6900000000000001E-2</c:v>
                </c:pt>
                <c:pt idx="81">
                  <c:v>6.5799999999999997E-2</c:v>
                </c:pt>
                <c:pt idx="82">
                  <c:v>6.2899999999999998E-2</c:v>
                </c:pt>
                <c:pt idx="83">
                  <c:v>5.8799999999999998E-2</c:v>
                </c:pt>
                <c:pt idx="84">
                  <c:v>6.08E-2</c:v>
                </c:pt>
                <c:pt idx="85">
                  <c:v>5.6500000000000002E-2</c:v>
                </c:pt>
                <c:pt idx="86">
                  <c:v>5.6300000000000003E-2</c:v>
                </c:pt>
                <c:pt idx="87">
                  <c:v>5.4800000000000001E-2</c:v>
                </c:pt>
                <c:pt idx="88">
                  <c:v>5.1900000000000002E-2</c:v>
                </c:pt>
                <c:pt idx="89">
                  <c:v>5.4600000000000003E-2</c:v>
                </c:pt>
                <c:pt idx="90">
                  <c:v>5.2999999999999999E-2</c:v>
                </c:pt>
                <c:pt idx="91">
                  <c:v>4.99E-2</c:v>
                </c:pt>
                <c:pt idx="92">
                  <c:v>5.3800000000000001E-2</c:v>
                </c:pt>
                <c:pt idx="93">
                  <c:v>5.2600000000000001E-2</c:v>
                </c:pt>
                <c:pt idx="94">
                  <c:v>5.1299999999999998E-2</c:v>
                </c:pt>
                <c:pt idx="95">
                  <c:v>5.0599999999999999E-2</c:v>
                </c:pt>
                <c:pt idx="96">
                  <c:v>4.8000000000000001E-2</c:v>
                </c:pt>
                <c:pt idx="97">
                  <c:v>4.7100000000000003E-2</c:v>
                </c:pt>
                <c:pt idx="98">
                  <c:v>4.8899999999999999E-2</c:v>
                </c:pt>
                <c:pt idx="99">
                  <c:v>5.5399999999999998E-2</c:v>
                </c:pt>
                <c:pt idx="100">
                  <c:v>5.4600000000000003E-2</c:v>
                </c:pt>
                <c:pt idx="101">
                  <c:v>5.11E-2</c:v>
                </c:pt>
                <c:pt idx="102">
                  <c:v>4.8000000000000001E-2</c:v>
                </c:pt>
                <c:pt idx="103">
                  <c:v>4.5600000000000002E-2</c:v>
                </c:pt>
                <c:pt idx="104">
                  <c:v>4.5499999999999999E-2</c:v>
                </c:pt>
                <c:pt idx="105">
                  <c:v>4.7300000000000002E-2</c:v>
                </c:pt>
                <c:pt idx="106">
                  <c:v>4.8300000000000003E-2</c:v>
                </c:pt>
                <c:pt idx="107">
                  <c:v>4.7199999999999999E-2</c:v>
                </c:pt>
                <c:pt idx="108">
                  <c:v>5.2200000000000003E-2</c:v>
                </c:pt>
                <c:pt idx="109">
                  <c:v>5.1499999999999997E-2</c:v>
                </c:pt>
                <c:pt idx="110">
                  <c:v>5.2400000000000002E-2</c:v>
                </c:pt>
                <c:pt idx="111">
                  <c:v>5.28E-2</c:v>
                </c:pt>
                <c:pt idx="112">
                  <c:v>5.5500000000000001E-2</c:v>
                </c:pt>
                <c:pt idx="113">
                  <c:v>5.8999999999999997E-2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580-4470-B92A-3076E7C007EE}"/>
            </c:ext>
          </c:extLst>
        </c:ser>
        <c:ser>
          <c:idx val="10"/>
          <c:order val="10"/>
          <c:tx>
            <c:strRef>
              <c:f>Algo!$A$12</c:f>
              <c:strCache>
                <c:ptCount val="1"/>
                <c:pt idx="0">
                  <c:v>ES EQ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Algo!$F$1:$DO$1</c:f>
              <c:numCache>
                <c:formatCode>yyyy\-mm\-dd</c:formatCode>
                <c:ptCount val="114"/>
                <c:pt idx="0">
                  <c:v>45991</c:v>
                </c:pt>
                <c:pt idx="1">
                  <c:v>45961</c:v>
                </c:pt>
                <c:pt idx="2">
                  <c:v>45930</c:v>
                </c:pt>
                <c:pt idx="3">
                  <c:v>45900</c:v>
                </c:pt>
                <c:pt idx="4">
                  <c:v>45869</c:v>
                </c:pt>
                <c:pt idx="5">
                  <c:v>45838</c:v>
                </c:pt>
                <c:pt idx="6">
                  <c:v>45808</c:v>
                </c:pt>
                <c:pt idx="7">
                  <c:v>45777</c:v>
                </c:pt>
                <c:pt idx="8">
                  <c:v>45747</c:v>
                </c:pt>
                <c:pt idx="9">
                  <c:v>45716</c:v>
                </c:pt>
                <c:pt idx="10">
                  <c:v>45688</c:v>
                </c:pt>
                <c:pt idx="11">
                  <c:v>45657</c:v>
                </c:pt>
                <c:pt idx="12">
                  <c:v>45626</c:v>
                </c:pt>
                <c:pt idx="13">
                  <c:v>45596</c:v>
                </c:pt>
                <c:pt idx="14">
                  <c:v>45565</c:v>
                </c:pt>
                <c:pt idx="15">
                  <c:v>45535</c:v>
                </c:pt>
                <c:pt idx="16">
                  <c:v>45504</c:v>
                </c:pt>
                <c:pt idx="17">
                  <c:v>45473</c:v>
                </c:pt>
                <c:pt idx="18">
                  <c:v>45443</c:v>
                </c:pt>
                <c:pt idx="19">
                  <c:v>45412</c:v>
                </c:pt>
                <c:pt idx="20">
                  <c:v>45382</c:v>
                </c:pt>
                <c:pt idx="21">
                  <c:v>45351</c:v>
                </c:pt>
                <c:pt idx="22">
                  <c:v>45322</c:v>
                </c:pt>
                <c:pt idx="23">
                  <c:v>45291</c:v>
                </c:pt>
                <c:pt idx="24">
                  <c:v>45260</c:v>
                </c:pt>
                <c:pt idx="25">
                  <c:v>45230</c:v>
                </c:pt>
                <c:pt idx="26">
                  <c:v>45199</c:v>
                </c:pt>
                <c:pt idx="27">
                  <c:v>45169</c:v>
                </c:pt>
                <c:pt idx="28">
                  <c:v>45138</c:v>
                </c:pt>
                <c:pt idx="29">
                  <c:v>45107</c:v>
                </c:pt>
                <c:pt idx="30">
                  <c:v>45077</c:v>
                </c:pt>
                <c:pt idx="31">
                  <c:v>45046</c:v>
                </c:pt>
                <c:pt idx="32">
                  <c:v>45016</c:v>
                </c:pt>
                <c:pt idx="33">
                  <c:v>44985</c:v>
                </c:pt>
                <c:pt idx="34">
                  <c:v>44957</c:v>
                </c:pt>
                <c:pt idx="35">
                  <c:v>44926</c:v>
                </c:pt>
                <c:pt idx="36">
                  <c:v>44895</c:v>
                </c:pt>
                <c:pt idx="37">
                  <c:v>44865</c:v>
                </c:pt>
                <c:pt idx="38">
                  <c:v>44834</c:v>
                </c:pt>
                <c:pt idx="39">
                  <c:v>44804</c:v>
                </c:pt>
                <c:pt idx="40">
                  <c:v>44773</c:v>
                </c:pt>
                <c:pt idx="41">
                  <c:v>44742</c:v>
                </c:pt>
                <c:pt idx="42">
                  <c:v>44712</c:v>
                </c:pt>
                <c:pt idx="43">
                  <c:v>44681</c:v>
                </c:pt>
                <c:pt idx="44">
                  <c:v>44651</c:v>
                </c:pt>
                <c:pt idx="45">
                  <c:v>44620</c:v>
                </c:pt>
                <c:pt idx="46">
                  <c:v>44592</c:v>
                </c:pt>
                <c:pt idx="47">
                  <c:v>44561</c:v>
                </c:pt>
                <c:pt idx="48">
                  <c:v>44530</c:v>
                </c:pt>
                <c:pt idx="49">
                  <c:v>44500</c:v>
                </c:pt>
                <c:pt idx="50">
                  <c:v>44469</c:v>
                </c:pt>
                <c:pt idx="51">
                  <c:v>44439</c:v>
                </c:pt>
                <c:pt idx="52">
                  <c:v>44408</c:v>
                </c:pt>
                <c:pt idx="53">
                  <c:v>44377</c:v>
                </c:pt>
                <c:pt idx="54">
                  <c:v>44347</c:v>
                </c:pt>
                <c:pt idx="55">
                  <c:v>44316</c:v>
                </c:pt>
                <c:pt idx="56">
                  <c:v>44286</c:v>
                </c:pt>
                <c:pt idx="57">
                  <c:v>44255</c:v>
                </c:pt>
                <c:pt idx="58">
                  <c:v>44227</c:v>
                </c:pt>
                <c:pt idx="59">
                  <c:v>44196</c:v>
                </c:pt>
                <c:pt idx="60">
                  <c:v>44165</c:v>
                </c:pt>
                <c:pt idx="61">
                  <c:v>44135</c:v>
                </c:pt>
                <c:pt idx="62">
                  <c:v>44104</c:v>
                </c:pt>
                <c:pt idx="63">
                  <c:v>44074</c:v>
                </c:pt>
                <c:pt idx="64">
                  <c:v>44043</c:v>
                </c:pt>
                <c:pt idx="65">
                  <c:v>44012</c:v>
                </c:pt>
                <c:pt idx="66">
                  <c:v>43982</c:v>
                </c:pt>
                <c:pt idx="67">
                  <c:v>43951</c:v>
                </c:pt>
                <c:pt idx="68">
                  <c:v>43921</c:v>
                </c:pt>
                <c:pt idx="69">
                  <c:v>43890</c:v>
                </c:pt>
                <c:pt idx="70">
                  <c:v>43861</c:v>
                </c:pt>
                <c:pt idx="71">
                  <c:v>43830</c:v>
                </c:pt>
                <c:pt idx="72">
                  <c:v>43799</c:v>
                </c:pt>
                <c:pt idx="73">
                  <c:v>43769</c:v>
                </c:pt>
                <c:pt idx="74">
                  <c:v>43738</c:v>
                </c:pt>
                <c:pt idx="75">
                  <c:v>43708</c:v>
                </c:pt>
                <c:pt idx="76">
                  <c:v>43677</c:v>
                </c:pt>
                <c:pt idx="77">
                  <c:v>43646</c:v>
                </c:pt>
                <c:pt idx="78">
                  <c:v>43616</c:v>
                </c:pt>
                <c:pt idx="79">
                  <c:v>43585</c:v>
                </c:pt>
                <c:pt idx="80">
                  <c:v>43555</c:v>
                </c:pt>
                <c:pt idx="81">
                  <c:v>43524</c:v>
                </c:pt>
                <c:pt idx="82">
                  <c:v>43496</c:v>
                </c:pt>
                <c:pt idx="83">
                  <c:v>43465</c:v>
                </c:pt>
                <c:pt idx="84">
                  <c:v>43434</c:v>
                </c:pt>
                <c:pt idx="85">
                  <c:v>43404</c:v>
                </c:pt>
                <c:pt idx="86">
                  <c:v>43373</c:v>
                </c:pt>
                <c:pt idx="87">
                  <c:v>43343</c:v>
                </c:pt>
                <c:pt idx="88">
                  <c:v>43312</c:v>
                </c:pt>
                <c:pt idx="89">
                  <c:v>43281</c:v>
                </c:pt>
                <c:pt idx="90">
                  <c:v>43251</c:v>
                </c:pt>
                <c:pt idx="91">
                  <c:v>43220</c:v>
                </c:pt>
                <c:pt idx="92">
                  <c:v>43190</c:v>
                </c:pt>
                <c:pt idx="93">
                  <c:v>43159</c:v>
                </c:pt>
                <c:pt idx="94">
                  <c:v>43131</c:v>
                </c:pt>
                <c:pt idx="95">
                  <c:v>43100</c:v>
                </c:pt>
                <c:pt idx="96">
                  <c:v>43069</c:v>
                </c:pt>
                <c:pt idx="97">
                  <c:v>43039</c:v>
                </c:pt>
                <c:pt idx="98">
                  <c:v>43008</c:v>
                </c:pt>
                <c:pt idx="99">
                  <c:v>42978</c:v>
                </c:pt>
                <c:pt idx="100">
                  <c:v>42947</c:v>
                </c:pt>
                <c:pt idx="101">
                  <c:v>42916</c:v>
                </c:pt>
                <c:pt idx="102">
                  <c:v>42886</c:v>
                </c:pt>
                <c:pt idx="103">
                  <c:v>42855</c:v>
                </c:pt>
                <c:pt idx="104">
                  <c:v>42825</c:v>
                </c:pt>
                <c:pt idx="105">
                  <c:v>42794</c:v>
                </c:pt>
                <c:pt idx="106">
                  <c:v>42766</c:v>
                </c:pt>
                <c:pt idx="107">
                  <c:v>42735</c:v>
                </c:pt>
                <c:pt idx="108">
                  <c:v>42704</c:v>
                </c:pt>
                <c:pt idx="109">
                  <c:v>42674</c:v>
                </c:pt>
                <c:pt idx="110">
                  <c:v>42643</c:v>
                </c:pt>
                <c:pt idx="111">
                  <c:v>42613</c:v>
                </c:pt>
                <c:pt idx="112">
                  <c:v>42582</c:v>
                </c:pt>
                <c:pt idx="113">
                  <c:v>42551</c:v>
                </c:pt>
              </c:numCache>
            </c:numRef>
          </c:cat>
          <c:val>
            <c:numRef>
              <c:f>Algo!$F$12:$DO$12</c:f>
              <c:numCache>
                <c:formatCode>General</c:formatCode>
                <c:ptCount val="114"/>
                <c:pt idx="0">
                  <c:v>1.5900000000000001E-2</c:v>
                </c:pt>
                <c:pt idx="1">
                  <c:v>1.7000000000000001E-2</c:v>
                </c:pt>
                <c:pt idx="2">
                  <c:v>1.8200000000000001E-2</c:v>
                </c:pt>
                <c:pt idx="3">
                  <c:v>1.78E-2</c:v>
                </c:pt>
                <c:pt idx="4">
                  <c:v>1.9800000000000002E-2</c:v>
                </c:pt>
                <c:pt idx="5">
                  <c:v>1.3599999999999999E-2</c:v>
                </c:pt>
                <c:pt idx="6">
                  <c:v>1.29E-2</c:v>
                </c:pt>
                <c:pt idx="7">
                  <c:v>1.4E-2</c:v>
                </c:pt>
                <c:pt idx="8">
                  <c:v>1.4200000000000001E-2</c:v>
                </c:pt>
                <c:pt idx="9">
                  <c:v>1.44E-2</c:v>
                </c:pt>
                <c:pt idx="10">
                  <c:v>1.9900000000000001E-2</c:v>
                </c:pt>
                <c:pt idx="11">
                  <c:v>2.3E-2</c:v>
                </c:pt>
                <c:pt idx="12">
                  <c:v>2.3E-2</c:v>
                </c:pt>
                <c:pt idx="13">
                  <c:v>2.2499999999999999E-2</c:v>
                </c:pt>
                <c:pt idx="14">
                  <c:v>2.2499999999999999E-2</c:v>
                </c:pt>
                <c:pt idx="15">
                  <c:v>2.3599999999999999E-2</c:v>
                </c:pt>
                <c:pt idx="16">
                  <c:v>2.52E-2</c:v>
                </c:pt>
                <c:pt idx="17">
                  <c:v>2.52E-2</c:v>
                </c:pt>
                <c:pt idx="18">
                  <c:v>2.29E-2</c:v>
                </c:pt>
                <c:pt idx="19">
                  <c:v>2.3699999999999999E-2</c:v>
                </c:pt>
                <c:pt idx="20">
                  <c:v>2.2100000000000002E-2</c:v>
                </c:pt>
                <c:pt idx="21">
                  <c:v>2.7699999999999999E-2</c:v>
                </c:pt>
                <c:pt idx="22">
                  <c:v>2.3900000000000001E-2</c:v>
                </c:pt>
                <c:pt idx="23">
                  <c:v>2.5100000000000001E-2</c:v>
                </c:pt>
                <c:pt idx="24">
                  <c:v>2.2800000000000001E-2</c:v>
                </c:pt>
                <c:pt idx="25">
                  <c:v>2.5700000000000001E-2</c:v>
                </c:pt>
                <c:pt idx="26">
                  <c:v>2.3300000000000001E-2</c:v>
                </c:pt>
                <c:pt idx="27">
                  <c:v>2.4799999999999999E-2</c:v>
                </c:pt>
                <c:pt idx="28">
                  <c:v>2.5600000000000001E-2</c:v>
                </c:pt>
                <c:pt idx="29">
                  <c:v>2.3E-2</c:v>
                </c:pt>
                <c:pt idx="30">
                  <c:v>2.3900000000000001E-2</c:v>
                </c:pt>
                <c:pt idx="31">
                  <c:v>2.29E-2</c:v>
                </c:pt>
                <c:pt idx="32">
                  <c:v>2.2499999999999999E-2</c:v>
                </c:pt>
                <c:pt idx="33">
                  <c:v>2.1600000000000001E-2</c:v>
                </c:pt>
                <c:pt idx="34">
                  <c:v>2.53E-2</c:v>
                </c:pt>
                <c:pt idx="35">
                  <c:v>2.6700000000000002E-2</c:v>
                </c:pt>
                <c:pt idx="36">
                  <c:v>2.81E-2</c:v>
                </c:pt>
                <c:pt idx="37">
                  <c:v>2.5000000000000001E-2</c:v>
                </c:pt>
                <c:pt idx="38">
                  <c:v>2.6700000000000002E-2</c:v>
                </c:pt>
                <c:pt idx="39">
                  <c:v>2.7900000000000001E-2</c:v>
                </c:pt>
                <c:pt idx="40">
                  <c:v>2.7400000000000001E-2</c:v>
                </c:pt>
                <c:pt idx="41">
                  <c:v>2.53E-2</c:v>
                </c:pt>
                <c:pt idx="42">
                  <c:v>2.4500000000000001E-2</c:v>
                </c:pt>
                <c:pt idx="43">
                  <c:v>2.58E-2</c:v>
                </c:pt>
                <c:pt idx="44">
                  <c:v>2.5600000000000001E-2</c:v>
                </c:pt>
                <c:pt idx="45">
                  <c:v>2.5499999999999998E-2</c:v>
                </c:pt>
                <c:pt idx="46">
                  <c:v>2.7099999999999999E-2</c:v>
                </c:pt>
                <c:pt idx="47">
                  <c:v>2.8199999999999999E-2</c:v>
                </c:pt>
                <c:pt idx="48">
                  <c:v>3.0300000000000001E-2</c:v>
                </c:pt>
                <c:pt idx="49">
                  <c:v>2.63E-2</c:v>
                </c:pt>
                <c:pt idx="50">
                  <c:v>2.7400000000000001E-2</c:v>
                </c:pt>
                <c:pt idx="51">
                  <c:v>2.9399999999999999E-2</c:v>
                </c:pt>
                <c:pt idx="52">
                  <c:v>3.1099999999999999E-2</c:v>
                </c:pt>
                <c:pt idx="53">
                  <c:v>3.0800000000000001E-2</c:v>
                </c:pt>
                <c:pt idx="54">
                  <c:v>2.8899999999999999E-2</c:v>
                </c:pt>
                <c:pt idx="55">
                  <c:v>3.2000000000000001E-2</c:v>
                </c:pt>
                <c:pt idx="56">
                  <c:v>3.49E-2</c:v>
                </c:pt>
                <c:pt idx="57">
                  <c:v>3.7499999999999999E-2</c:v>
                </c:pt>
                <c:pt idx="58">
                  <c:v>4.0599999999999997E-2</c:v>
                </c:pt>
                <c:pt idx="59">
                  <c:v>3.7699999999999997E-2</c:v>
                </c:pt>
                <c:pt idx="60">
                  <c:v>3.3799999999999997E-2</c:v>
                </c:pt>
                <c:pt idx="61">
                  <c:v>4.6300000000000001E-2</c:v>
                </c:pt>
                <c:pt idx="62">
                  <c:v>4.9299999999999997E-2</c:v>
                </c:pt>
                <c:pt idx="63">
                  <c:v>4.5199999999999997E-2</c:v>
                </c:pt>
                <c:pt idx="64">
                  <c:v>4.2500000000000003E-2</c:v>
                </c:pt>
                <c:pt idx="65">
                  <c:v>4.0099999999999997E-2</c:v>
                </c:pt>
                <c:pt idx="66">
                  <c:v>4.07E-2</c:v>
                </c:pt>
                <c:pt idx="67">
                  <c:v>4.2299999999999997E-2</c:v>
                </c:pt>
                <c:pt idx="68">
                  <c:v>4.2599999999999999E-2</c:v>
                </c:pt>
                <c:pt idx="69">
                  <c:v>3.3700000000000001E-2</c:v>
                </c:pt>
                <c:pt idx="70">
                  <c:v>3.3300000000000003E-2</c:v>
                </c:pt>
                <c:pt idx="71">
                  <c:v>3.4000000000000002E-2</c:v>
                </c:pt>
                <c:pt idx="72">
                  <c:v>3.4299999999999997E-2</c:v>
                </c:pt>
                <c:pt idx="73">
                  <c:v>3.3399999999999999E-2</c:v>
                </c:pt>
                <c:pt idx="74">
                  <c:v>2.9100000000000001E-2</c:v>
                </c:pt>
                <c:pt idx="75">
                  <c:v>3.2899999999999999E-2</c:v>
                </c:pt>
                <c:pt idx="76">
                  <c:v>3.3599999999999998E-2</c:v>
                </c:pt>
                <c:pt idx="77">
                  <c:v>3.1300000000000001E-2</c:v>
                </c:pt>
                <c:pt idx="78">
                  <c:v>3.0300000000000001E-2</c:v>
                </c:pt>
                <c:pt idx="79">
                  <c:v>3.0499999999999999E-2</c:v>
                </c:pt>
                <c:pt idx="80">
                  <c:v>3.1199999999999999E-2</c:v>
                </c:pt>
                <c:pt idx="81">
                  <c:v>3.0800000000000001E-2</c:v>
                </c:pt>
                <c:pt idx="82">
                  <c:v>2.98E-2</c:v>
                </c:pt>
                <c:pt idx="83">
                  <c:v>2.7300000000000001E-2</c:v>
                </c:pt>
                <c:pt idx="84">
                  <c:v>2.8799999999999999E-2</c:v>
                </c:pt>
                <c:pt idx="85">
                  <c:v>2.98E-2</c:v>
                </c:pt>
                <c:pt idx="86">
                  <c:v>3.2199999999999999E-2</c:v>
                </c:pt>
                <c:pt idx="87">
                  <c:v>3.2899999999999999E-2</c:v>
                </c:pt>
                <c:pt idx="88">
                  <c:v>2.98E-2</c:v>
                </c:pt>
                <c:pt idx="89">
                  <c:v>3.0599999999999999E-2</c:v>
                </c:pt>
                <c:pt idx="90">
                  <c:v>3.27E-2</c:v>
                </c:pt>
                <c:pt idx="91">
                  <c:v>2.7300000000000001E-2</c:v>
                </c:pt>
                <c:pt idx="92">
                  <c:v>3.0300000000000001E-2</c:v>
                </c:pt>
                <c:pt idx="93">
                  <c:v>3.09E-2</c:v>
                </c:pt>
                <c:pt idx="94">
                  <c:v>2.9100000000000001E-2</c:v>
                </c:pt>
                <c:pt idx="95">
                  <c:v>3.0499999999999999E-2</c:v>
                </c:pt>
                <c:pt idx="96">
                  <c:v>2.8500000000000001E-2</c:v>
                </c:pt>
                <c:pt idx="97">
                  <c:v>2.6800000000000001E-2</c:v>
                </c:pt>
                <c:pt idx="98">
                  <c:v>2.63E-2</c:v>
                </c:pt>
                <c:pt idx="99">
                  <c:v>2.63E-2</c:v>
                </c:pt>
                <c:pt idx="100">
                  <c:v>2.52E-2</c:v>
                </c:pt>
                <c:pt idx="101">
                  <c:v>2.4500000000000001E-2</c:v>
                </c:pt>
                <c:pt idx="102">
                  <c:v>2.3099999999999999E-2</c:v>
                </c:pt>
                <c:pt idx="103">
                  <c:v>2.29E-2</c:v>
                </c:pt>
                <c:pt idx="104">
                  <c:v>2.3900000000000001E-2</c:v>
                </c:pt>
                <c:pt idx="105">
                  <c:v>2.8799999999999999E-2</c:v>
                </c:pt>
                <c:pt idx="106">
                  <c:v>2.98E-2</c:v>
                </c:pt>
                <c:pt idx="107">
                  <c:v>2.8299999999999999E-2</c:v>
                </c:pt>
                <c:pt idx="108">
                  <c:v>3.3399999999999999E-2</c:v>
                </c:pt>
                <c:pt idx="109">
                  <c:v>2.87E-2</c:v>
                </c:pt>
                <c:pt idx="110">
                  <c:v>3.3700000000000001E-2</c:v>
                </c:pt>
                <c:pt idx="111">
                  <c:v>3.4299999999999997E-2</c:v>
                </c:pt>
                <c:pt idx="112">
                  <c:v>3.5400000000000001E-2</c:v>
                </c:pt>
                <c:pt idx="113">
                  <c:v>3.6600000000000001E-2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580-4470-B92A-3076E7C007EE}"/>
            </c:ext>
          </c:extLst>
        </c:ser>
        <c:ser>
          <c:idx val="21"/>
          <c:order val="21"/>
          <c:tx>
            <c:strRef>
              <c:f>Algo!$A$23</c:f>
              <c:strCache>
                <c:ptCount val="1"/>
                <c:pt idx="0">
                  <c:v>SG EQ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Algo!$F$1:$DO$1</c:f>
              <c:numCache>
                <c:formatCode>yyyy\-mm\-dd</c:formatCode>
                <c:ptCount val="114"/>
                <c:pt idx="0">
                  <c:v>45991</c:v>
                </c:pt>
                <c:pt idx="1">
                  <c:v>45961</c:v>
                </c:pt>
                <c:pt idx="2">
                  <c:v>45930</c:v>
                </c:pt>
                <c:pt idx="3">
                  <c:v>45900</c:v>
                </c:pt>
                <c:pt idx="4">
                  <c:v>45869</c:v>
                </c:pt>
                <c:pt idx="5">
                  <c:v>45838</c:v>
                </c:pt>
                <c:pt idx="6">
                  <c:v>45808</c:v>
                </c:pt>
                <c:pt idx="7">
                  <c:v>45777</c:v>
                </c:pt>
                <c:pt idx="8">
                  <c:v>45747</c:v>
                </c:pt>
                <c:pt idx="9">
                  <c:v>45716</c:v>
                </c:pt>
                <c:pt idx="10">
                  <c:v>45688</c:v>
                </c:pt>
                <c:pt idx="11">
                  <c:v>45657</c:v>
                </c:pt>
                <c:pt idx="12">
                  <c:v>45626</c:v>
                </c:pt>
                <c:pt idx="13">
                  <c:v>45596</c:v>
                </c:pt>
                <c:pt idx="14">
                  <c:v>45565</c:v>
                </c:pt>
                <c:pt idx="15">
                  <c:v>45535</c:v>
                </c:pt>
                <c:pt idx="16">
                  <c:v>45504</c:v>
                </c:pt>
                <c:pt idx="17">
                  <c:v>45473</c:v>
                </c:pt>
                <c:pt idx="18">
                  <c:v>45443</c:v>
                </c:pt>
                <c:pt idx="19">
                  <c:v>45412</c:v>
                </c:pt>
                <c:pt idx="20">
                  <c:v>45382</c:v>
                </c:pt>
                <c:pt idx="21">
                  <c:v>45351</c:v>
                </c:pt>
                <c:pt idx="22">
                  <c:v>45322</c:v>
                </c:pt>
                <c:pt idx="23">
                  <c:v>45291</c:v>
                </c:pt>
                <c:pt idx="24">
                  <c:v>45260</c:v>
                </c:pt>
                <c:pt idx="25">
                  <c:v>45230</c:v>
                </c:pt>
                <c:pt idx="26">
                  <c:v>45199</c:v>
                </c:pt>
                <c:pt idx="27">
                  <c:v>45169</c:v>
                </c:pt>
                <c:pt idx="28">
                  <c:v>45138</c:v>
                </c:pt>
                <c:pt idx="29">
                  <c:v>45107</c:v>
                </c:pt>
                <c:pt idx="30">
                  <c:v>45077</c:v>
                </c:pt>
                <c:pt idx="31">
                  <c:v>45046</c:v>
                </c:pt>
                <c:pt idx="32">
                  <c:v>45016</c:v>
                </c:pt>
                <c:pt idx="33">
                  <c:v>44985</c:v>
                </c:pt>
                <c:pt idx="34">
                  <c:v>44957</c:v>
                </c:pt>
                <c:pt idx="35">
                  <c:v>44926</c:v>
                </c:pt>
                <c:pt idx="36">
                  <c:v>44895</c:v>
                </c:pt>
                <c:pt idx="37">
                  <c:v>44865</c:v>
                </c:pt>
                <c:pt idx="38">
                  <c:v>44834</c:v>
                </c:pt>
                <c:pt idx="39">
                  <c:v>44804</c:v>
                </c:pt>
                <c:pt idx="40">
                  <c:v>44773</c:v>
                </c:pt>
                <c:pt idx="41">
                  <c:v>44742</c:v>
                </c:pt>
                <c:pt idx="42">
                  <c:v>44712</c:v>
                </c:pt>
                <c:pt idx="43">
                  <c:v>44681</c:v>
                </c:pt>
                <c:pt idx="44">
                  <c:v>44651</c:v>
                </c:pt>
                <c:pt idx="45">
                  <c:v>44620</c:v>
                </c:pt>
                <c:pt idx="46">
                  <c:v>44592</c:v>
                </c:pt>
                <c:pt idx="47">
                  <c:v>44561</c:v>
                </c:pt>
                <c:pt idx="48">
                  <c:v>44530</c:v>
                </c:pt>
                <c:pt idx="49">
                  <c:v>44500</c:v>
                </c:pt>
                <c:pt idx="50">
                  <c:v>44469</c:v>
                </c:pt>
                <c:pt idx="51">
                  <c:v>44439</c:v>
                </c:pt>
                <c:pt idx="52">
                  <c:v>44408</c:v>
                </c:pt>
                <c:pt idx="53">
                  <c:v>44377</c:v>
                </c:pt>
                <c:pt idx="54">
                  <c:v>44347</c:v>
                </c:pt>
                <c:pt idx="55">
                  <c:v>44316</c:v>
                </c:pt>
                <c:pt idx="56">
                  <c:v>44286</c:v>
                </c:pt>
                <c:pt idx="57">
                  <c:v>44255</c:v>
                </c:pt>
                <c:pt idx="58">
                  <c:v>44227</c:v>
                </c:pt>
                <c:pt idx="59">
                  <c:v>44196</c:v>
                </c:pt>
                <c:pt idx="60">
                  <c:v>44165</c:v>
                </c:pt>
                <c:pt idx="61">
                  <c:v>44135</c:v>
                </c:pt>
                <c:pt idx="62">
                  <c:v>44104</c:v>
                </c:pt>
                <c:pt idx="63">
                  <c:v>44074</c:v>
                </c:pt>
                <c:pt idx="64">
                  <c:v>44043</c:v>
                </c:pt>
                <c:pt idx="65">
                  <c:v>44012</c:v>
                </c:pt>
                <c:pt idx="66">
                  <c:v>43982</c:v>
                </c:pt>
                <c:pt idx="67">
                  <c:v>43951</c:v>
                </c:pt>
                <c:pt idx="68">
                  <c:v>43921</c:v>
                </c:pt>
                <c:pt idx="69">
                  <c:v>43890</c:v>
                </c:pt>
                <c:pt idx="70">
                  <c:v>43861</c:v>
                </c:pt>
                <c:pt idx="71">
                  <c:v>43830</c:v>
                </c:pt>
                <c:pt idx="72">
                  <c:v>43799</c:v>
                </c:pt>
                <c:pt idx="73">
                  <c:v>43769</c:v>
                </c:pt>
                <c:pt idx="74">
                  <c:v>43738</c:v>
                </c:pt>
                <c:pt idx="75">
                  <c:v>43708</c:v>
                </c:pt>
                <c:pt idx="76">
                  <c:v>43677</c:v>
                </c:pt>
                <c:pt idx="77">
                  <c:v>43646</c:v>
                </c:pt>
                <c:pt idx="78">
                  <c:v>43616</c:v>
                </c:pt>
                <c:pt idx="79">
                  <c:v>43585</c:v>
                </c:pt>
                <c:pt idx="80">
                  <c:v>43555</c:v>
                </c:pt>
                <c:pt idx="81">
                  <c:v>43524</c:v>
                </c:pt>
                <c:pt idx="82">
                  <c:v>43496</c:v>
                </c:pt>
                <c:pt idx="83">
                  <c:v>43465</c:v>
                </c:pt>
                <c:pt idx="84">
                  <c:v>43434</c:v>
                </c:pt>
                <c:pt idx="85">
                  <c:v>43404</c:v>
                </c:pt>
                <c:pt idx="86">
                  <c:v>43373</c:v>
                </c:pt>
                <c:pt idx="87">
                  <c:v>43343</c:v>
                </c:pt>
                <c:pt idx="88">
                  <c:v>43312</c:v>
                </c:pt>
                <c:pt idx="89">
                  <c:v>43281</c:v>
                </c:pt>
                <c:pt idx="90">
                  <c:v>43251</c:v>
                </c:pt>
                <c:pt idx="91">
                  <c:v>43220</c:v>
                </c:pt>
                <c:pt idx="92">
                  <c:v>43190</c:v>
                </c:pt>
                <c:pt idx="93">
                  <c:v>43159</c:v>
                </c:pt>
                <c:pt idx="94">
                  <c:v>43131</c:v>
                </c:pt>
                <c:pt idx="95">
                  <c:v>43100</c:v>
                </c:pt>
                <c:pt idx="96">
                  <c:v>43069</c:v>
                </c:pt>
                <c:pt idx="97">
                  <c:v>43039</c:v>
                </c:pt>
                <c:pt idx="98">
                  <c:v>43008</c:v>
                </c:pt>
                <c:pt idx="99">
                  <c:v>42978</c:v>
                </c:pt>
                <c:pt idx="100">
                  <c:v>42947</c:v>
                </c:pt>
                <c:pt idx="101">
                  <c:v>42916</c:v>
                </c:pt>
                <c:pt idx="102">
                  <c:v>42886</c:v>
                </c:pt>
                <c:pt idx="103">
                  <c:v>42855</c:v>
                </c:pt>
                <c:pt idx="104">
                  <c:v>42825</c:v>
                </c:pt>
                <c:pt idx="105">
                  <c:v>42794</c:v>
                </c:pt>
                <c:pt idx="106">
                  <c:v>42766</c:v>
                </c:pt>
                <c:pt idx="107">
                  <c:v>42735</c:v>
                </c:pt>
                <c:pt idx="108">
                  <c:v>42704</c:v>
                </c:pt>
                <c:pt idx="109">
                  <c:v>42674</c:v>
                </c:pt>
                <c:pt idx="110">
                  <c:v>42643</c:v>
                </c:pt>
                <c:pt idx="111">
                  <c:v>42613</c:v>
                </c:pt>
                <c:pt idx="112">
                  <c:v>42582</c:v>
                </c:pt>
                <c:pt idx="113">
                  <c:v>42551</c:v>
                </c:pt>
              </c:numCache>
            </c:numRef>
          </c:cat>
          <c:val>
            <c:numRef>
              <c:f>Algo!$F$23:$DO$23</c:f>
              <c:numCache>
                <c:formatCode>General</c:formatCode>
                <c:ptCount val="114"/>
                <c:pt idx="0">
                  <c:v>1.2699999999999999E-2</c:v>
                </c:pt>
                <c:pt idx="1">
                  <c:v>1.32E-2</c:v>
                </c:pt>
                <c:pt idx="2">
                  <c:v>1.32E-2</c:v>
                </c:pt>
                <c:pt idx="3">
                  <c:v>1.2200000000000001E-2</c:v>
                </c:pt>
                <c:pt idx="4">
                  <c:v>1.2999999999999999E-2</c:v>
                </c:pt>
                <c:pt idx="5">
                  <c:v>1.5100000000000001E-2</c:v>
                </c:pt>
                <c:pt idx="6">
                  <c:v>1.5100000000000001E-2</c:v>
                </c:pt>
                <c:pt idx="7">
                  <c:v>1.6E-2</c:v>
                </c:pt>
                <c:pt idx="8">
                  <c:v>1.4500000000000001E-2</c:v>
                </c:pt>
                <c:pt idx="9">
                  <c:v>1.67E-2</c:v>
                </c:pt>
                <c:pt idx="10">
                  <c:v>1.66E-2</c:v>
                </c:pt>
                <c:pt idx="11">
                  <c:v>1.6199999999999999E-2</c:v>
                </c:pt>
                <c:pt idx="12">
                  <c:v>1.7000000000000001E-2</c:v>
                </c:pt>
                <c:pt idx="13">
                  <c:v>2.1999999999999999E-2</c:v>
                </c:pt>
                <c:pt idx="14">
                  <c:v>2.2599999999999999E-2</c:v>
                </c:pt>
                <c:pt idx="15">
                  <c:v>2.4E-2</c:v>
                </c:pt>
                <c:pt idx="16">
                  <c:v>2.3599999999999999E-2</c:v>
                </c:pt>
                <c:pt idx="17">
                  <c:v>2.4500000000000001E-2</c:v>
                </c:pt>
                <c:pt idx="18">
                  <c:v>2.7400000000000001E-2</c:v>
                </c:pt>
                <c:pt idx="19">
                  <c:v>2.69E-2</c:v>
                </c:pt>
                <c:pt idx="20">
                  <c:v>3.0599999999999999E-2</c:v>
                </c:pt>
                <c:pt idx="21">
                  <c:v>3.1399999999999997E-2</c:v>
                </c:pt>
                <c:pt idx="22">
                  <c:v>2.8299999999999999E-2</c:v>
                </c:pt>
                <c:pt idx="23">
                  <c:v>2.7E-2</c:v>
                </c:pt>
                <c:pt idx="24">
                  <c:v>3.15E-2</c:v>
                </c:pt>
                <c:pt idx="25">
                  <c:v>2.6599999999999999E-2</c:v>
                </c:pt>
                <c:pt idx="26">
                  <c:v>2.58E-2</c:v>
                </c:pt>
                <c:pt idx="27">
                  <c:v>2.7799999999999998E-2</c:v>
                </c:pt>
                <c:pt idx="28">
                  <c:v>2.41E-2</c:v>
                </c:pt>
                <c:pt idx="29">
                  <c:v>2.6100000000000002E-2</c:v>
                </c:pt>
                <c:pt idx="30">
                  <c:v>2.4899999999999999E-2</c:v>
                </c:pt>
                <c:pt idx="31">
                  <c:v>2.35E-2</c:v>
                </c:pt>
                <c:pt idx="32">
                  <c:v>2.2599999999999999E-2</c:v>
                </c:pt>
                <c:pt idx="33">
                  <c:v>2.2800000000000001E-2</c:v>
                </c:pt>
                <c:pt idx="34">
                  <c:v>2.35E-2</c:v>
                </c:pt>
                <c:pt idx="35">
                  <c:v>2.2700000000000001E-2</c:v>
                </c:pt>
                <c:pt idx="36">
                  <c:v>2.41E-2</c:v>
                </c:pt>
                <c:pt idx="37">
                  <c:v>2.35E-2</c:v>
                </c:pt>
                <c:pt idx="38">
                  <c:v>2.1600000000000001E-2</c:v>
                </c:pt>
                <c:pt idx="39">
                  <c:v>2.6100000000000002E-2</c:v>
                </c:pt>
                <c:pt idx="40">
                  <c:v>2.69E-2</c:v>
                </c:pt>
                <c:pt idx="41">
                  <c:v>2.9499999999999998E-2</c:v>
                </c:pt>
                <c:pt idx="42">
                  <c:v>3.15E-2</c:v>
                </c:pt>
                <c:pt idx="43">
                  <c:v>2.9000000000000001E-2</c:v>
                </c:pt>
                <c:pt idx="44">
                  <c:v>2.9499999999999998E-2</c:v>
                </c:pt>
                <c:pt idx="45">
                  <c:v>3.2399999999999998E-2</c:v>
                </c:pt>
                <c:pt idx="46">
                  <c:v>3.3300000000000003E-2</c:v>
                </c:pt>
                <c:pt idx="47">
                  <c:v>3.6900000000000002E-2</c:v>
                </c:pt>
                <c:pt idx="48">
                  <c:v>3.5900000000000001E-2</c:v>
                </c:pt>
                <c:pt idx="49">
                  <c:v>3.3000000000000002E-2</c:v>
                </c:pt>
                <c:pt idx="50">
                  <c:v>3.5200000000000002E-2</c:v>
                </c:pt>
                <c:pt idx="51">
                  <c:v>3.7400000000000003E-2</c:v>
                </c:pt>
                <c:pt idx="52">
                  <c:v>3.1800000000000002E-2</c:v>
                </c:pt>
                <c:pt idx="53">
                  <c:v>3.5299999999999998E-2</c:v>
                </c:pt>
                <c:pt idx="54">
                  <c:v>3.4299999999999997E-2</c:v>
                </c:pt>
                <c:pt idx="55">
                  <c:v>3.3000000000000002E-2</c:v>
                </c:pt>
                <c:pt idx="56">
                  <c:v>3.4200000000000001E-2</c:v>
                </c:pt>
                <c:pt idx="57">
                  <c:v>3.6999999999999998E-2</c:v>
                </c:pt>
                <c:pt idx="58">
                  <c:v>3.6799999999999999E-2</c:v>
                </c:pt>
                <c:pt idx="59">
                  <c:v>3.6999999999999998E-2</c:v>
                </c:pt>
                <c:pt idx="60">
                  <c:v>3.6700000000000003E-2</c:v>
                </c:pt>
                <c:pt idx="61">
                  <c:v>3.9699999999999999E-2</c:v>
                </c:pt>
                <c:pt idx="62">
                  <c:v>3.9399999999999998E-2</c:v>
                </c:pt>
                <c:pt idx="63">
                  <c:v>3.7199999999999997E-2</c:v>
                </c:pt>
                <c:pt idx="64">
                  <c:v>3.5400000000000001E-2</c:v>
                </c:pt>
                <c:pt idx="65">
                  <c:v>3.4200000000000001E-2</c:v>
                </c:pt>
                <c:pt idx="66">
                  <c:v>3.3700000000000001E-2</c:v>
                </c:pt>
                <c:pt idx="67">
                  <c:v>2.9899999999999999E-2</c:v>
                </c:pt>
                <c:pt idx="68">
                  <c:v>2.9899999999999999E-2</c:v>
                </c:pt>
                <c:pt idx="69">
                  <c:v>2.76E-2</c:v>
                </c:pt>
                <c:pt idx="70">
                  <c:v>2.9700000000000001E-2</c:v>
                </c:pt>
                <c:pt idx="71">
                  <c:v>2.9399999999999999E-2</c:v>
                </c:pt>
                <c:pt idx="72">
                  <c:v>2.9000000000000001E-2</c:v>
                </c:pt>
                <c:pt idx="73">
                  <c:v>2.7099999999999999E-2</c:v>
                </c:pt>
                <c:pt idx="74">
                  <c:v>2.8299999999999999E-2</c:v>
                </c:pt>
                <c:pt idx="75">
                  <c:v>2.69E-2</c:v>
                </c:pt>
                <c:pt idx="76">
                  <c:v>2.4899999999999999E-2</c:v>
                </c:pt>
                <c:pt idx="77">
                  <c:v>2.4799999999999999E-2</c:v>
                </c:pt>
                <c:pt idx="78">
                  <c:v>2.7699999999999999E-2</c:v>
                </c:pt>
                <c:pt idx="79">
                  <c:v>2.4299999999999999E-2</c:v>
                </c:pt>
                <c:pt idx="80">
                  <c:v>2.7199999999999998E-2</c:v>
                </c:pt>
                <c:pt idx="81">
                  <c:v>2.7E-2</c:v>
                </c:pt>
                <c:pt idx="82">
                  <c:v>2.2499999999999999E-2</c:v>
                </c:pt>
                <c:pt idx="83">
                  <c:v>1.9900000000000001E-2</c:v>
                </c:pt>
                <c:pt idx="84">
                  <c:v>2.3199999999999998E-2</c:v>
                </c:pt>
                <c:pt idx="85">
                  <c:v>2.4400000000000002E-2</c:v>
                </c:pt>
                <c:pt idx="86">
                  <c:v>2.4299999999999999E-2</c:v>
                </c:pt>
                <c:pt idx="87">
                  <c:v>2.5700000000000001E-2</c:v>
                </c:pt>
                <c:pt idx="88">
                  <c:v>2.52E-2</c:v>
                </c:pt>
                <c:pt idx="89">
                  <c:v>2.4500000000000001E-2</c:v>
                </c:pt>
                <c:pt idx="90">
                  <c:v>2.2200000000000001E-2</c:v>
                </c:pt>
                <c:pt idx="91">
                  <c:v>1.83E-2</c:v>
                </c:pt>
                <c:pt idx="92">
                  <c:v>2.1299999999999999E-2</c:v>
                </c:pt>
                <c:pt idx="93">
                  <c:v>2.18E-2</c:v>
                </c:pt>
                <c:pt idx="94">
                  <c:v>2.3300000000000001E-2</c:v>
                </c:pt>
                <c:pt idx="95">
                  <c:v>2.41E-2</c:v>
                </c:pt>
                <c:pt idx="96">
                  <c:v>2.2700000000000001E-2</c:v>
                </c:pt>
                <c:pt idx="97">
                  <c:v>2.4199999999999999E-2</c:v>
                </c:pt>
                <c:pt idx="98">
                  <c:v>2.58E-2</c:v>
                </c:pt>
                <c:pt idx="99">
                  <c:v>2.4199999999999999E-2</c:v>
                </c:pt>
                <c:pt idx="100">
                  <c:v>2.3099999999999999E-2</c:v>
                </c:pt>
                <c:pt idx="101">
                  <c:v>2.4299999999999999E-2</c:v>
                </c:pt>
                <c:pt idx="102">
                  <c:v>2.4899999999999999E-2</c:v>
                </c:pt>
                <c:pt idx="103">
                  <c:v>2.5600000000000001E-2</c:v>
                </c:pt>
                <c:pt idx="104">
                  <c:v>2.5100000000000001E-2</c:v>
                </c:pt>
                <c:pt idx="105">
                  <c:v>2.52E-2</c:v>
                </c:pt>
                <c:pt idx="106">
                  <c:v>2.5499999999999998E-2</c:v>
                </c:pt>
                <c:pt idx="107">
                  <c:v>2.8500000000000001E-2</c:v>
                </c:pt>
                <c:pt idx="108">
                  <c:v>3.15E-2</c:v>
                </c:pt>
                <c:pt idx="109">
                  <c:v>3.6299999999999999E-2</c:v>
                </c:pt>
                <c:pt idx="110">
                  <c:v>3.4799999999999998E-2</c:v>
                </c:pt>
                <c:pt idx="111">
                  <c:v>3.5999999999999997E-2</c:v>
                </c:pt>
                <c:pt idx="112">
                  <c:v>3.4500000000000003E-2</c:v>
                </c:pt>
                <c:pt idx="113">
                  <c:v>3.1199999999999999E-2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580-4470-B92A-3076E7C007EE}"/>
            </c:ext>
          </c:extLst>
        </c:ser>
        <c:ser>
          <c:idx val="22"/>
          <c:order val="22"/>
          <c:tx>
            <c:strRef>
              <c:f>Algo!$A$24</c:f>
              <c:strCache>
                <c:ptCount val="1"/>
                <c:pt idx="0">
                  <c:v>CN EQ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Algo!$F$1:$DO$1</c:f>
              <c:numCache>
                <c:formatCode>yyyy\-mm\-dd</c:formatCode>
                <c:ptCount val="114"/>
                <c:pt idx="0">
                  <c:v>45991</c:v>
                </c:pt>
                <c:pt idx="1">
                  <c:v>45961</c:v>
                </c:pt>
                <c:pt idx="2">
                  <c:v>45930</c:v>
                </c:pt>
                <c:pt idx="3">
                  <c:v>45900</c:v>
                </c:pt>
                <c:pt idx="4">
                  <c:v>45869</c:v>
                </c:pt>
                <c:pt idx="5">
                  <c:v>45838</c:v>
                </c:pt>
                <c:pt idx="6">
                  <c:v>45808</c:v>
                </c:pt>
                <c:pt idx="7">
                  <c:v>45777</c:v>
                </c:pt>
                <c:pt idx="8">
                  <c:v>45747</c:v>
                </c:pt>
                <c:pt idx="9">
                  <c:v>45716</c:v>
                </c:pt>
                <c:pt idx="10">
                  <c:v>45688</c:v>
                </c:pt>
                <c:pt idx="11">
                  <c:v>45657</c:v>
                </c:pt>
                <c:pt idx="12">
                  <c:v>45626</c:v>
                </c:pt>
                <c:pt idx="13">
                  <c:v>45596</c:v>
                </c:pt>
                <c:pt idx="14">
                  <c:v>45565</c:v>
                </c:pt>
                <c:pt idx="15">
                  <c:v>45535</c:v>
                </c:pt>
                <c:pt idx="16">
                  <c:v>45504</c:v>
                </c:pt>
                <c:pt idx="17">
                  <c:v>45473</c:v>
                </c:pt>
                <c:pt idx="18">
                  <c:v>45443</c:v>
                </c:pt>
                <c:pt idx="19">
                  <c:v>45412</c:v>
                </c:pt>
                <c:pt idx="20">
                  <c:v>45382</c:v>
                </c:pt>
                <c:pt idx="21">
                  <c:v>45351</c:v>
                </c:pt>
                <c:pt idx="22">
                  <c:v>45322</c:v>
                </c:pt>
                <c:pt idx="23">
                  <c:v>45291</c:v>
                </c:pt>
                <c:pt idx="24">
                  <c:v>45260</c:v>
                </c:pt>
                <c:pt idx="25">
                  <c:v>45230</c:v>
                </c:pt>
                <c:pt idx="26">
                  <c:v>45199</c:v>
                </c:pt>
                <c:pt idx="27">
                  <c:v>45169</c:v>
                </c:pt>
                <c:pt idx="28">
                  <c:v>45138</c:v>
                </c:pt>
                <c:pt idx="29">
                  <c:v>45107</c:v>
                </c:pt>
                <c:pt idx="30">
                  <c:v>45077</c:v>
                </c:pt>
                <c:pt idx="31">
                  <c:v>45046</c:v>
                </c:pt>
                <c:pt idx="32">
                  <c:v>45016</c:v>
                </c:pt>
                <c:pt idx="33">
                  <c:v>44985</c:v>
                </c:pt>
                <c:pt idx="34">
                  <c:v>44957</c:v>
                </c:pt>
                <c:pt idx="35">
                  <c:v>44926</c:v>
                </c:pt>
                <c:pt idx="36">
                  <c:v>44895</c:v>
                </c:pt>
                <c:pt idx="37">
                  <c:v>44865</c:v>
                </c:pt>
                <c:pt idx="38">
                  <c:v>44834</c:v>
                </c:pt>
                <c:pt idx="39">
                  <c:v>44804</c:v>
                </c:pt>
                <c:pt idx="40">
                  <c:v>44773</c:v>
                </c:pt>
                <c:pt idx="41">
                  <c:v>44742</c:v>
                </c:pt>
                <c:pt idx="42">
                  <c:v>44712</c:v>
                </c:pt>
                <c:pt idx="43">
                  <c:v>44681</c:v>
                </c:pt>
                <c:pt idx="44">
                  <c:v>44651</c:v>
                </c:pt>
                <c:pt idx="45">
                  <c:v>44620</c:v>
                </c:pt>
                <c:pt idx="46">
                  <c:v>44592</c:v>
                </c:pt>
                <c:pt idx="47">
                  <c:v>44561</c:v>
                </c:pt>
                <c:pt idx="48">
                  <c:v>44530</c:v>
                </c:pt>
                <c:pt idx="49">
                  <c:v>44500</c:v>
                </c:pt>
                <c:pt idx="50">
                  <c:v>44469</c:v>
                </c:pt>
                <c:pt idx="51">
                  <c:v>44439</c:v>
                </c:pt>
                <c:pt idx="52">
                  <c:v>44408</c:v>
                </c:pt>
                <c:pt idx="53">
                  <c:v>44377</c:v>
                </c:pt>
                <c:pt idx="54">
                  <c:v>44347</c:v>
                </c:pt>
                <c:pt idx="55">
                  <c:v>44316</c:v>
                </c:pt>
                <c:pt idx="56">
                  <c:v>44286</c:v>
                </c:pt>
                <c:pt idx="57">
                  <c:v>44255</c:v>
                </c:pt>
                <c:pt idx="58">
                  <c:v>44227</c:v>
                </c:pt>
                <c:pt idx="59">
                  <c:v>44196</c:v>
                </c:pt>
                <c:pt idx="60">
                  <c:v>44165</c:v>
                </c:pt>
                <c:pt idx="61">
                  <c:v>44135</c:v>
                </c:pt>
                <c:pt idx="62">
                  <c:v>44104</c:v>
                </c:pt>
                <c:pt idx="63">
                  <c:v>44074</c:v>
                </c:pt>
                <c:pt idx="64">
                  <c:v>44043</c:v>
                </c:pt>
                <c:pt idx="65">
                  <c:v>44012</c:v>
                </c:pt>
                <c:pt idx="66">
                  <c:v>43982</c:v>
                </c:pt>
                <c:pt idx="67">
                  <c:v>43951</c:v>
                </c:pt>
                <c:pt idx="68">
                  <c:v>43921</c:v>
                </c:pt>
                <c:pt idx="69">
                  <c:v>43890</c:v>
                </c:pt>
                <c:pt idx="70">
                  <c:v>43861</c:v>
                </c:pt>
                <c:pt idx="71">
                  <c:v>43830</c:v>
                </c:pt>
                <c:pt idx="72">
                  <c:v>43799</c:v>
                </c:pt>
                <c:pt idx="73">
                  <c:v>43769</c:v>
                </c:pt>
                <c:pt idx="74">
                  <c:v>43738</c:v>
                </c:pt>
                <c:pt idx="75">
                  <c:v>43708</c:v>
                </c:pt>
                <c:pt idx="76">
                  <c:v>43677</c:v>
                </c:pt>
                <c:pt idx="77">
                  <c:v>43646</c:v>
                </c:pt>
                <c:pt idx="78">
                  <c:v>43616</c:v>
                </c:pt>
                <c:pt idx="79">
                  <c:v>43585</c:v>
                </c:pt>
                <c:pt idx="80">
                  <c:v>43555</c:v>
                </c:pt>
                <c:pt idx="81">
                  <c:v>43524</c:v>
                </c:pt>
                <c:pt idx="82">
                  <c:v>43496</c:v>
                </c:pt>
                <c:pt idx="83">
                  <c:v>43465</c:v>
                </c:pt>
                <c:pt idx="84">
                  <c:v>43434</c:v>
                </c:pt>
                <c:pt idx="85">
                  <c:v>43404</c:v>
                </c:pt>
                <c:pt idx="86">
                  <c:v>43373</c:v>
                </c:pt>
                <c:pt idx="87">
                  <c:v>43343</c:v>
                </c:pt>
                <c:pt idx="88">
                  <c:v>43312</c:v>
                </c:pt>
                <c:pt idx="89">
                  <c:v>43281</c:v>
                </c:pt>
                <c:pt idx="90">
                  <c:v>43251</c:v>
                </c:pt>
                <c:pt idx="91">
                  <c:v>43220</c:v>
                </c:pt>
                <c:pt idx="92">
                  <c:v>43190</c:v>
                </c:pt>
                <c:pt idx="93">
                  <c:v>43159</c:v>
                </c:pt>
                <c:pt idx="94">
                  <c:v>43131</c:v>
                </c:pt>
                <c:pt idx="95">
                  <c:v>43100</c:v>
                </c:pt>
                <c:pt idx="96">
                  <c:v>43069</c:v>
                </c:pt>
                <c:pt idx="97">
                  <c:v>43039</c:v>
                </c:pt>
                <c:pt idx="98">
                  <c:v>43008</c:v>
                </c:pt>
                <c:pt idx="99">
                  <c:v>42978</c:v>
                </c:pt>
                <c:pt idx="100">
                  <c:v>42947</c:v>
                </c:pt>
                <c:pt idx="101">
                  <c:v>42916</c:v>
                </c:pt>
                <c:pt idx="102">
                  <c:v>42886</c:v>
                </c:pt>
                <c:pt idx="103">
                  <c:v>42855</c:v>
                </c:pt>
                <c:pt idx="104">
                  <c:v>42825</c:v>
                </c:pt>
                <c:pt idx="105">
                  <c:v>42794</c:v>
                </c:pt>
                <c:pt idx="106">
                  <c:v>42766</c:v>
                </c:pt>
                <c:pt idx="107">
                  <c:v>42735</c:v>
                </c:pt>
                <c:pt idx="108">
                  <c:v>42704</c:v>
                </c:pt>
                <c:pt idx="109">
                  <c:v>42674</c:v>
                </c:pt>
                <c:pt idx="110">
                  <c:v>42643</c:v>
                </c:pt>
                <c:pt idx="111">
                  <c:v>42613</c:v>
                </c:pt>
                <c:pt idx="112">
                  <c:v>42582</c:v>
                </c:pt>
                <c:pt idx="113">
                  <c:v>42551</c:v>
                </c:pt>
              </c:numCache>
            </c:numRef>
          </c:cat>
          <c:val>
            <c:numRef>
              <c:f>Algo!$F$24:$DO$24</c:f>
              <c:numCache>
                <c:formatCode>General</c:formatCode>
                <c:ptCount val="114"/>
                <c:pt idx="0">
                  <c:v>9.3700000000000006E-2</c:v>
                </c:pt>
                <c:pt idx="1">
                  <c:v>8.6999999999999994E-2</c:v>
                </c:pt>
                <c:pt idx="2">
                  <c:v>7.2099999999999997E-2</c:v>
                </c:pt>
                <c:pt idx="3">
                  <c:v>7.5700000000000003E-2</c:v>
                </c:pt>
                <c:pt idx="4">
                  <c:v>7.5300000000000006E-2</c:v>
                </c:pt>
                <c:pt idx="5">
                  <c:v>8.5999999999999993E-2</c:v>
                </c:pt>
                <c:pt idx="6">
                  <c:v>9.1200000000000003E-2</c:v>
                </c:pt>
                <c:pt idx="7">
                  <c:v>8.2799999999999999E-2</c:v>
                </c:pt>
                <c:pt idx="8">
                  <c:v>7.0999999999999994E-2</c:v>
                </c:pt>
                <c:pt idx="9">
                  <c:v>7.6600000000000001E-2</c:v>
                </c:pt>
                <c:pt idx="10">
                  <c:v>9.3399999999999997E-2</c:v>
                </c:pt>
                <c:pt idx="11">
                  <c:v>8.7400000000000005E-2</c:v>
                </c:pt>
                <c:pt idx="12">
                  <c:v>8.9499999999999996E-2</c:v>
                </c:pt>
                <c:pt idx="13">
                  <c:v>8.2400000000000001E-2</c:v>
                </c:pt>
                <c:pt idx="14">
                  <c:v>7.6200000000000004E-2</c:v>
                </c:pt>
                <c:pt idx="15">
                  <c:v>0.1211</c:v>
                </c:pt>
                <c:pt idx="16">
                  <c:v>0.12620000000000001</c:v>
                </c:pt>
                <c:pt idx="17">
                  <c:v>0.1158</c:v>
                </c:pt>
                <c:pt idx="18">
                  <c:v>0.1191</c:v>
                </c:pt>
                <c:pt idx="19">
                  <c:v>0.12330000000000001</c:v>
                </c:pt>
                <c:pt idx="20">
                  <c:v>0.1333</c:v>
                </c:pt>
                <c:pt idx="21">
                  <c:v>0.13250000000000001</c:v>
                </c:pt>
                <c:pt idx="22">
                  <c:v>0.15279999999999999</c:v>
                </c:pt>
                <c:pt idx="23">
                  <c:v>0.1211</c:v>
                </c:pt>
                <c:pt idx="24">
                  <c:v>0.122</c:v>
                </c:pt>
                <c:pt idx="25">
                  <c:v>0.1135</c:v>
                </c:pt>
                <c:pt idx="26">
                  <c:v>0.11940000000000001</c:v>
                </c:pt>
                <c:pt idx="27">
                  <c:v>0.1118</c:v>
                </c:pt>
                <c:pt idx="28">
                  <c:v>0.1061</c:v>
                </c:pt>
                <c:pt idx="29">
                  <c:v>0.12659999999999999</c:v>
                </c:pt>
                <c:pt idx="30">
                  <c:v>0.13639999999999999</c:v>
                </c:pt>
                <c:pt idx="31">
                  <c:v>0.12839999999999999</c:v>
                </c:pt>
                <c:pt idx="32">
                  <c:v>0.1091</c:v>
                </c:pt>
                <c:pt idx="33">
                  <c:v>0.12839999999999999</c:v>
                </c:pt>
                <c:pt idx="34">
                  <c:v>0.1003</c:v>
                </c:pt>
                <c:pt idx="35">
                  <c:v>0.1152</c:v>
                </c:pt>
                <c:pt idx="36">
                  <c:v>0.1318</c:v>
                </c:pt>
                <c:pt idx="37">
                  <c:v>0.18240000000000001</c:v>
                </c:pt>
                <c:pt idx="38">
                  <c:v>0.1283</c:v>
                </c:pt>
                <c:pt idx="39">
                  <c:v>0.11260000000000001</c:v>
                </c:pt>
                <c:pt idx="40">
                  <c:v>0.1186</c:v>
                </c:pt>
                <c:pt idx="41">
                  <c:v>9.2399999999999996E-2</c:v>
                </c:pt>
                <c:pt idx="42">
                  <c:v>0.1216</c:v>
                </c:pt>
                <c:pt idx="43">
                  <c:v>0.12889999999999999</c:v>
                </c:pt>
                <c:pt idx="44">
                  <c:v>0.12509999999999999</c:v>
                </c:pt>
                <c:pt idx="45">
                  <c:v>0.1114</c:v>
                </c:pt>
                <c:pt idx="46">
                  <c:v>0.11310000000000001</c:v>
                </c:pt>
                <c:pt idx="47">
                  <c:v>0.1065</c:v>
                </c:pt>
                <c:pt idx="48">
                  <c:v>9.7000000000000003E-2</c:v>
                </c:pt>
                <c:pt idx="49">
                  <c:v>9.7799999999999998E-2</c:v>
                </c:pt>
                <c:pt idx="50">
                  <c:v>0.1045</c:v>
                </c:pt>
                <c:pt idx="51">
                  <c:v>9.8900000000000002E-2</c:v>
                </c:pt>
                <c:pt idx="52">
                  <c:v>9.5200000000000007E-2</c:v>
                </c:pt>
                <c:pt idx="53">
                  <c:v>6.9500000000000006E-2</c:v>
                </c:pt>
                <c:pt idx="54">
                  <c:v>6.6900000000000001E-2</c:v>
                </c:pt>
                <c:pt idx="55">
                  <c:v>6.1600000000000002E-2</c:v>
                </c:pt>
                <c:pt idx="56">
                  <c:v>5.8000000000000003E-2</c:v>
                </c:pt>
                <c:pt idx="57">
                  <c:v>3.5799999999999998E-2</c:v>
                </c:pt>
                <c:pt idx="58">
                  <c:v>3.39E-2</c:v>
                </c:pt>
                <c:pt idx="59">
                  <c:v>4.82E-2</c:v>
                </c:pt>
                <c:pt idx="60">
                  <c:v>0.05</c:v>
                </c:pt>
                <c:pt idx="61">
                  <c:v>3.2300000000000002E-2</c:v>
                </c:pt>
                <c:pt idx="62">
                  <c:v>4.02E-2</c:v>
                </c:pt>
                <c:pt idx="63">
                  <c:v>3.7499999999999999E-2</c:v>
                </c:pt>
                <c:pt idx="64">
                  <c:v>3.8300000000000001E-2</c:v>
                </c:pt>
                <c:pt idx="65">
                  <c:v>4.7199999999999999E-2</c:v>
                </c:pt>
                <c:pt idx="66">
                  <c:v>5.2499999999999998E-2</c:v>
                </c:pt>
                <c:pt idx="67">
                  <c:v>4.8000000000000001E-2</c:v>
                </c:pt>
                <c:pt idx="68">
                  <c:v>4.2099999999999999E-2</c:v>
                </c:pt>
                <c:pt idx="69">
                  <c:v>5.8400000000000001E-2</c:v>
                </c:pt>
                <c:pt idx="70">
                  <c:v>5.3900000000000003E-2</c:v>
                </c:pt>
                <c:pt idx="71">
                  <c:v>4.8899999999999999E-2</c:v>
                </c:pt>
                <c:pt idx="72">
                  <c:v>5.8400000000000001E-2</c:v>
                </c:pt>
                <c:pt idx="73">
                  <c:v>6.0400000000000002E-2</c:v>
                </c:pt>
                <c:pt idx="74">
                  <c:v>6.1600000000000002E-2</c:v>
                </c:pt>
                <c:pt idx="75">
                  <c:v>5.7799999999999997E-2</c:v>
                </c:pt>
                <c:pt idx="76">
                  <c:v>5.8000000000000003E-2</c:v>
                </c:pt>
                <c:pt idx="77">
                  <c:v>5.62E-2</c:v>
                </c:pt>
                <c:pt idx="78">
                  <c:v>6.0600000000000001E-2</c:v>
                </c:pt>
                <c:pt idx="79">
                  <c:v>4.8500000000000001E-2</c:v>
                </c:pt>
                <c:pt idx="80">
                  <c:v>4.5100000000000001E-2</c:v>
                </c:pt>
                <c:pt idx="81">
                  <c:v>4.8500000000000001E-2</c:v>
                </c:pt>
                <c:pt idx="82">
                  <c:v>5.4300000000000001E-2</c:v>
                </c:pt>
                <c:pt idx="83">
                  <c:v>5.6099999999999997E-2</c:v>
                </c:pt>
                <c:pt idx="84">
                  <c:v>5.6899999999999999E-2</c:v>
                </c:pt>
                <c:pt idx="85">
                  <c:v>7.3499999999999996E-2</c:v>
                </c:pt>
                <c:pt idx="86">
                  <c:v>7.2499999999999995E-2</c:v>
                </c:pt>
                <c:pt idx="87">
                  <c:v>7.0000000000000007E-2</c:v>
                </c:pt>
                <c:pt idx="88">
                  <c:v>7.0900000000000005E-2</c:v>
                </c:pt>
                <c:pt idx="89">
                  <c:v>6.2E-2</c:v>
                </c:pt>
                <c:pt idx="90">
                  <c:v>5.0900000000000001E-2</c:v>
                </c:pt>
                <c:pt idx="91">
                  <c:v>4.9299999999999997E-2</c:v>
                </c:pt>
                <c:pt idx="92">
                  <c:v>4.6300000000000001E-2</c:v>
                </c:pt>
                <c:pt idx="93">
                  <c:v>3.9600000000000003E-2</c:v>
                </c:pt>
                <c:pt idx="94">
                  <c:v>3.39E-2</c:v>
                </c:pt>
                <c:pt idx="95">
                  <c:v>4.6199999999999998E-2</c:v>
                </c:pt>
                <c:pt idx="96">
                  <c:v>0.05</c:v>
                </c:pt>
                <c:pt idx="97">
                  <c:v>4.7E-2</c:v>
                </c:pt>
                <c:pt idx="98">
                  <c:v>4.7300000000000002E-2</c:v>
                </c:pt>
                <c:pt idx="99">
                  <c:v>4.2900000000000001E-2</c:v>
                </c:pt>
                <c:pt idx="100">
                  <c:v>4.6600000000000003E-2</c:v>
                </c:pt>
                <c:pt idx="101">
                  <c:v>5.7200000000000001E-2</c:v>
                </c:pt>
                <c:pt idx="102">
                  <c:v>6.0499999999999998E-2</c:v>
                </c:pt>
                <c:pt idx="103">
                  <c:v>6.4000000000000001E-2</c:v>
                </c:pt>
                <c:pt idx="104">
                  <c:v>6.4299999999999996E-2</c:v>
                </c:pt>
                <c:pt idx="105">
                  <c:v>6.4699999999999994E-2</c:v>
                </c:pt>
                <c:pt idx="106">
                  <c:v>6.6900000000000001E-2</c:v>
                </c:pt>
                <c:pt idx="107">
                  <c:v>7.3899999999999993E-2</c:v>
                </c:pt>
                <c:pt idx="108">
                  <c:v>6.0699999999999997E-2</c:v>
                </c:pt>
                <c:pt idx="109">
                  <c:v>6.0299999999999999E-2</c:v>
                </c:pt>
                <c:pt idx="110">
                  <c:v>5.7099999999999998E-2</c:v>
                </c:pt>
                <c:pt idx="111">
                  <c:v>6.1199999999999997E-2</c:v>
                </c:pt>
                <c:pt idx="112">
                  <c:v>6.7900000000000002E-2</c:v>
                </c:pt>
                <c:pt idx="113">
                  <c:v>6.4000000000000001E-2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580-4470-B92A-3076E7C007EE}"/>
            </c:ext>
          </c:extLst>
        </c:ser>
        <c:ser>
          <c:idx val="23"/>
          <c:order val="23"/>
          <c:tx>
            <c:strRef>
              <c:f>Algo!$A$25</c:f>
              <c:strCache>
                <c:ptCount val="1"/>
                <c:pt idx="0">
                  <c:v>IN EQ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Algo!$F$1:$DO$1</c:f>
              <c:numCache>
                <c:formatCode>yyyy\-mm\-dd</c:formatCode>
                <c:ptCount val="114"/>
                <c:pt idx="0">
                  <c:v>45991</c:v>
                </c:pt>
                <c:pt idx="1">
                  <c:v>45961</c:v>
                </c:pt>
                <c:pt idx="2">
                  <c:v>45930</c:v>
                </c:pt>
                <c:pt idx="3">
                  <c:v>45900</c:v>
                </c:pt>
                <c:pt idx="4">
                  <c:v>45869</c:v>
                </c:pt>
                <c:pt idx="5">
                  <c:v>45838</c:v>
                </c:pt>
                <c:pt idx="6">
                  <c:v>45808</c:v>
                </c:pt>
                <c:pt idx="7">
                  <c:v>45777</c:v>
                </c:pt>
                <c:pt idx="8">
                  <c:v>45747</c:v>
                </c:pt>
                <c:pt idx="9">
                  <c:v>45716</c:v>
                </c:pt>
                <c:pt idx="10">
                  <c:v>45688</c:v>
                </c:pt>
                <c:pt idx="11">
                  <c:v>45657</c:v>
                </c:pt>
                <c:pt idx="12">
                  <c:v>45626</c:v>
                </c:pt>
                <c:pt idx="13">
                  <c:v>45596</c:v>
                </c:pt>
                <c:pt idx="14">
                  <c:v>45565</c:v>
                </c:pt>
                <c:pt idx="15">
                  <c:v>45535</c:v>
                </c:pt>
                <c:pt idx="16">
                  <c:v>45504</c:v>
                </c:pt>
                <c:pt idx="17">
                  <c:v>45473</c:v>
                </c:pt>
                <c:pt idx="18">
                  <c:v>45443</c:v>
                </c:pt>
                <c:pt idx="19">
                  <c:v>45412</c:v>
                </c:pt>
                <c:pt idx="20">
                  <c:v>45382</c:v>
                </c:pt>
                <c:pt idx="21">
                  <c:v>45351</c:v>
                </c:pt>
                <c:pt idx="22">
                  <c:v>45322</c:v>
                </c:pt>
                <c:pt idx="23">
                  <c:v>45291</c:v>
                </c:pt>
                <c:pt idx="24">
                  <c:v>45260</c:v>
                </c:pt>
                <c:pt idx="25">
                  <c:v>45230</c:v>
                </c:pt>
                <c:pt idx="26">
                  <c:v>45199</c:v>
                </c:pt>
                <c:pt idx="27">
                  <c:v>45169</c:v>
                </c:pt>
                <c:pt idx="28">
                  <c:v>45138</c:v>
                </c:pt>
                <c:pt idx="29">
                  <c:v>45107</c:v>
                </c:pt>
                <c:pt idx="30">
                  <c:v>45077</c:v>
                </c:pt>
                <c:pt idx="31">
                  <c:v>45046</c:v>
                </c:pt>
                <c:pt idx="32">
                  <c:v>45016</c:v>
                </c:pt>
                <c:pt idx="33">
                  <c:v>44985</c:v>
                </c:pt>
                <c:pt idx="34">
                  <c:v>44957</c:v>
                </c:pt>
                <c:pt idx="35">
                  <c:v>44926</c:v>
                </c:pt>
                <c:pt idx="36">
                  <c:v>44895</c:v>
                </c:pt>
                <c:pt idx="37">
                  <c:v>44865</c:v>
                </c:pt>
                <c:pt idx="38">
                  <c:v>44834</c:v>
                </c:pt>
                <c:pt idx="39">
                  <c:v>44804</c:v>
                </c:pt>
                <c:pt idx="40">
                  <c:v>44773</c:v>
                </c:pt>
                <c:pt idx="41">
                  <c:v>44742</c:v>
                </c:pt>
                <c:pt idx="42">
                  <c:v>44712</c:v>
                </c:pt>
                <c:pt idx="43">
                  <c:v>44681</c:v>
                </c:pt>
                <c:pt idx="44">
                  <c:v>44651</c:v>
                </c:pt>
                <c:pt idx="45">
                  <c:v>44620</c:v>
                </c:pt>
                <c:pt idx="46">
                  <c:v>44592</c:v>
                </c:pt>
                <c:pt idx="47">
                  <c:v>44561</c:v>
                </c:pt>
                <c:pt idx="48">
                  <c:v>44530</c:v>
                </c:pt>
                <c:pt idx="49">
                  <c:v>44500</c:v>
                </c:pt>
                <c:pt idx="50">
                  <c:v>44469</c:v>
                </c:pt>
                <c:pt idx="51">
                  <c:v>44439</c:v>
                </c:pt>
                <c:pt idx="52">
                  <c:v>44408</c:v>
                </c:pt>
                <c:pt idx="53">
                  <c:v>44377</c:v>
                </c:pt>
                <c:pt idx="54">
                  <c:v>44347</c:v>
                </c:pt>
                <c:pt idx="55">
                  <c:v>44316</c:v>
                </c:pt>
                <c:pt idx="56">
                  <c:v>44286</c:v>
                </c:pt>
                <c:pt idx="57">
                  <c:v>44255</c:v>
                </c:pt>
                <c:pt idx="58">
                  <c:v>44227</c:v>
                </c:pt>
                <c:pt idx="59">
                  <c:v>44196</c:v>
                </c:pt>
                <c:pt idx="60">
                  <c:v>44165</c:v>
                </c:pt>
                <c:pt idx="61">
                  <c:v>44135</c:v>
                </c:pt>
                <c:pt idx="62">
                  <c:v>44104</c:v>
                </c:pt>
                <c:pt idx="63">
                  <c:v>44074</c:v>
                </c:pt>
                <c:pt idx="64">
                  <c:v>44043</c:v>
                </c:pt>
                <c:pt idx="65">
                  <c:v>44012</c:v>
                </c:pt>
                <c:pt idx="66">
                  <c:v>43982</c:v>
                </c:pt>
                <c:pt idx="67">
                  <c:v>43951</c:v>
                </c:pt>
                <c:pt idx="68">
                  <c:v>43921</c:v>
                </c:pt>
                <c:pt idx="69">
                  <c:v>43890</c:v>
                </c:pt>
                <c:pt idx="70">
                  <c:v>43861</c:v>
                </c:pt>
                <c:pt idx="71">
                  <c:v>43830</c:v>
                </c:pt>
                <c:pt idx="72">
                  <c:v>43799</c:v>
                </c:pt>
                <c:pt idx="73">
                  <c:v>43769</c:v>
                </c:pt>
                <c:pt idx="74">
                  <c:v>43738</c:v>
                </c:pt>
                <c:pt idx="75">
                  <c:v>43708</c:v>
                </c:pt>
                <c:pt idx="76">
                  <c:v>43677</c:v>
                </c:pt>
                <c:pt idx="77">
                  <c:v>43646</c:v>
                </c:pt>
                <c:pt idx="78">
                  <c:v>43616</c:v>
                </c:pt>
                <c:pt idx="79">
                  <c:v>43585</c:v>
                </c:pt>
                <c:pt idx="80">
                  <c:v>43555</c:v>
                </c:pt>
                <c:pt idx="81">
                  <c:v>43524</c:v>
                </c:pt>
                <c:pt idx="82">
                  <c:v>43496</c:v>
                </c:pt>
                <c:pt idx="83">
                  <c:v>43465</c:v>
                </c:pt>
                <c:pt idx="84">
                  <c:v>43434</c:v>
                </c:pt>
                <c:pt idx="85">
                  <c:v>43404</c:v>
                </c:pt>
                <c:pt idx="86">
                  <c:v>43373</c:v>
                </c:pt>
                <c:pt idx="87">
                  <c:v>43343</c:v>
                </c:pt>
                <c:pt idx="88">
                  <c:v>43312</c:v>
                </c:pt>
                <c:pt idx="89">
                  <c:v>43281</c:v>
                </c:pt>
                <c:pt idx="90">
                  <c:v>43251</c:v>
                </c:pt>
                <c:pt idx="91">
                  <c:v>43220</c:v>
                </c:pt>
                <c:pt idx="92">
                  <c:v>43190</c:v>
                </c:pt>
                <c:pt idx="93">
                  <c:v>43159</c:v>
                </c:pt>
                <c:pt idx="94">
                  <c:v>43131</c:v>
                </c:pt>
                <c:pt idx="95">
                  <c:v>43100</c:v>
                </c:pt>
                <c:pt idx="96">
                  <c:v>43069</c:v>
                </c:pt>
                <c:pt idx="97">
                  <c:v>43039</c:v>
                </c:pt>
                <c:pt idx="98">
                  <c:v>43008</c:v>
                </c:pt>
                <c:pt idx="99">
                  <c:v>42978</c:v>
                </c:pt>
                <c:pt idx="100">
                  <c:v>42947</c:v>
                </c:pt>
                <c:pt idx="101">
                  <c:v>42916</c:v>
                </c:pt>
                <c:pt idx="102">
                  <c:v>42886</c:v>
                </c:pt>
                <c:pt idx="103">
                  <c:v>42855</c:v>
                </c:pt>
                <c:pt idx="104">
                  <c:v>42825</c:v>
                </c:pt>
                <c:pt idx="105">
                  <c:v>42794</c:v>
                </c:pt>
                <c:pt idx="106">
                  <c:v>42766</c:v>
                </c:pt>
                <c:pt idx="107">
                  <c:v>42735</c:v>
                </c:pt>
                <c:pt idx="108">
                  <c:v>42704</c:v>
                </c:pt>
                <c:pt idx="109">
                  <c:v>42674</c:v>
                </c:pt>
                <c:pt idx="110">
                  <c:v>42643</c:v>
                </c:pt>
                <c:pt idx="111">
                  <c:v>42613</c:v>
                </c:pt>
                <c:pt idx="112">
                  <c:v>42582</c:v>
                </c:pt>
                <c:pt idx="113">
                  <c:v>42551</c:v>
                </c:pt>
              </c:numCache>
            </c:numRef>
          </c:cat>
          <c:val>
            <c:numRef>
              <c:f>Algo!$F$25:$DO$25</c:f>
              <c:numCache>
                <c:formatCode>General</c:formatCode>
                <c:ptCount val="114"/>
                <c:pt idx="0">
                  <c:v>4.3299999999999998E-2</c:v>
                </c:pt>
                <c:pt idx="1">
                  <c:v>4.2299999999999997E-2</c:v>
                </c:pt>
                <c:pt idx="2">
                  <c:v>4.36E-2</c:v>
                </c:pt>
                <c:pt idx="3">
                  <c:v>3.95E-2</c:v>
                </c:pt>
                <c:pt idx="4">
                  <c:v>3.2800000000000003E-2</c:v>
                </c:pt>
                <c:pt idx="5">
                  <c:v>3.0800000000000001E-2</c:v>
                </c:pt>
                <c:pt idx="6">
                  <c:v>3.27E-2</c:v>
                </c:pt>
                <c:pt idx="7">
                  <c:v>2.8299999999999999E-2</c:v>
                </c:pt>
                <c:pt idx="8">
                  <c:v>3.1399999999999997E-2</c:v>
                </c:pt>
                <c:pt idx="9">
                  <c:v>3.6499999999999998E-2</c:v>
                </c:pt>
                <c:pt idx="10">
                  <c:v>2.69E-2</c:v>
                </c:pt>
                <c:pt idx="11">
                  <c:v>2.2700000000000001E-2</c:v>
                </c:pt>
                <c:pt idx="12">
                  <c:v>2.2200000000000001E-2</c:v>
                </c:pt>
                <c:pt idx="13">
                  <c:v>2.0500000000000001E-2</c:v>
                </c:pt>
                <c:pt idx="14">
                  <c:v>1.67E-2</c:v>
                </c:pt>
                <c:pt idx="15">
                  <c:v>1.6799999999999999E-2</c:v>
                </c:pt>
                <c:pt idx="16">
                  <c:v>1.77E-2</c:v>
                </c:pt>
                <c:pt idx="17">
                  <c:v>1.89E-2</c:v>
                </c:pt>
                <c:pt idx="18">
                  <c:v>2.3300000000000001E-2</c:v>
                </c:pt>
                <c:pt idx="19">
                  <c:v>2.0899999999999998E-2</c:v>
                </c:pt>
                <c:pt idx="20">
                  <c:v>2.0400000000000001E-2</c:v>
                </c:pt>
                <c:pt idx="21">
                  <c:v>1.8800000000000001E-2</c:v>
                </c:pt>
                <c:pt idx="22">
                  <c:v>1.6199999999999999E-2</c:v>
                </c:pt>
                <c:pt idx="23">
                  <c:v>1.7999999999999999E-2</c:v>
                </c:pt>
                <c:pt idx="24">
                  <c:v>2.3300000000000001E-2</c:v>
                </c:pt>
                <c:pt idx="25">
                  <c:v>2.4E-2</c:v>
                </c:pt>
                <c:pt idx="26">
                  <c:v>2.5600000000000001E-2</c:v>
                </c:pt>
                <c:pt idx="27">
                  <c:v>2.7099999999999999E-2</c:v>
                </c:pt>
                <c:pt idx="28">
                  <c:v>2.93E-2</c:v>
                </c:pt>
                <c:pt idx="29">
                  <c:v>3.3099999999999997E-2</c:v>
                </c:pt>
                <c:pt idx="30">
                  <c:v>3.1600000000000003E-2</c:v>
                </c:pt>
                <c:pt idx="31">
                  <c:v>3.78E-2</c:v>
                </c:pt>
                <c:pt idx="32">
                  <c:v>3.9600000000000003E-2</c:v>
                </c:pt>
                <c:pt idx="33">
                  <c:v>4.0500000000000001E-2</c:v>
                </c:pt>
                <c:pt idx="34">
                  <c:v>3.5999999999999997E-2</c:v>
                </c:pt>
                <c:pt idx="35">
                  <c:v>2.6499999999999999E-2</c:v>
                </c:pt>
                <c:pt idx="36">
                  <c:v>2.29E-2</c:v>
                </c:pt>
                <c:pt idx="37">
                  <c:v>1.8200000000000001E-2</c:v>
                </c:pt>
                <c:pt idx="38">
                  <c:v>2.06E-2</c:v>
                </c:pt>
                <c:pt idx="39">
                  <c:v>2.41E-2</c:v>
                </c:pt>
                <c:pt idx="40">
                  <c:v>2.8199999999999999E-2</c:v>
                </c:pt>
                <c:pt idx="41">
                  <c:v>3.15E-2</c:v>
                </c:pt>
                <c:pt idx="42">
                  <c:v>3.49E-2</c:v>
                </c:pt>
                <c:pt idx="43">
                  <c:v>2.8899999999999999E-2</c:v>
                </c:pt>
                <c:pt idx="44">
                  <c:v>2.93E-2</c:v>
                </c:pt>
                <c:pt idx="45">
                  <c:v>3.4099999999999998E-2</c:v>
                </c:pt>
                <c:pt idx="46">
                  <c:v>1.8200000000000001E-2</c:v>
                </c:pt>
                <c:pt idx="47">
                  <c:v>3.2899999999999999E-2</c:v>
                </c:pt>
                <c:pt idx="48">
                  <c:v>1.6799999999999999E-2</c:v>
                </c:pt>
                <c:pt idx="49">
                  <c:v>1.7500000000000002E-2</c:v>
                </c:pt>
                <c:pt idx="50">
                  <c:v>1.54E-2</c:v>
                </c:pt>
                <c:pt idx="51">
                  <c:v>1.8599999999999998E-2</c:v>
                </c:pt>
                <c:pt idx="52">
                  <c:v>2.23E-2</c:v>
                </c:pt>
                <c:pt idx="53">
                  <c:v>2.3300000000000001E-2</c:v>
                </c:pt>
                <c:pt idx="54">
                  <c:v>2.2499999999999999E-2</c:v>
                </c:pt>
                <c:pt idx="55">
                  <c:v>2.4199999999999999E-2</c:v>
                </c:pt>
                <c:pt idx="56">
                  <c:v>2.1299999999999999E-2</c:v>
                </c:pt>
                <c:pt idx="57">
                  <c:v>1.9400000000000001E-2</c:v>
                </c:pt>
                <c:pt idx="58">
                  <c:v>2.2200000000000001E-2</c:v>
                </c:pt>
                <c:pt idx="59">
                  <c:v>2.2100000000000002E-2</c:v>
                </c:pt>
                <c:pt idx="60">
                  <c:v>2.4500000000000001E-2</c:v>
                </c:pt>
                <c:pt idx="61">
                  <c:v>2.01E-2</c:v>
                </c:pt>
                <c:pt idx="62">
                  <c:v>2.2200000000000001E-2</c:v>
                </c:pt>
                <c:pt idx="63">
                  <c:v>2.29E-2</c:v>
                </c:pt>
                <c:pt idx="64">
                  <c:v>2.2200000000000001E-2</c:v>
                </c:pt>
                <c:pt idx="65">
                  <c:v>2.6599999999999999E-2</c:v>
                </c:pt>
                <c:pt idx="66">
                  <c:v>2.7300000000000001E-2</c:v>
                </c:pt>
                <c:pt idx="67">
                  <c:v>2.4500000000000001E-2</c:v>
                </c:pt>
                <c:pt idx="68">
                  <c:v>0.03</c:v>
                </c:pt>
                <c:pt idx="69">
                  <c:v>3.2199999999999999E-2</c:v>
                </c:pt>
                <c:pt idx="70">
                  <c:v>3.6299999999999999E-2</c:v>
                </c:pt>
                <c:pt idx="71">
                  <c:v>3.61E-2</c:v>
                </c:pt>
                <c:pt idx="72">
                  <c:v>3.04E-2</c:v>
                </c:pt>
                <c:pt idx="73">
                  <c:v>3.1199999999999999E-2</c:v>
                </c:pt>
                <c:pt idx="74">
                  <c:v>3.2300000000000002E-2</c:v>
                </c:pt>
                <c:pt idx="75">
                  <c:v>3.15E-2</c:v>
                </c:pt>
                <c:pt idx="76">
                  <c:v>2.9000000000000001E-2</c:v>
                </c:pt>
                <c:pt idx="77">
                  <c:v>2.3300000000000001E-2</c:v>
                </c:pt>
                <c:pt idx="78">
                  <c:v>2.06E-2</c:v>
                </c:pt>
                <c:pt idx="79">
                  <c:v>2.3699999999999999E-2</c:v>
                </c:pt>
                <c:pt idx="80">
                  <c:v>2.1299999999999999E-2</c:v>
                </c:pt>
                <c:pt idx="81">
                  <c:v>2.3099999999999999E-2</c:v>
                </c:pt>
                <c:pt idx="82">
                  <c:v>3.39E-2</c:v>
                </c:pt>
                <c:pt idx="83">
                  <c:v>2.6800000000000001E-2</c:v>
                </c:pt>
                <c:pt idx="84">
                  <c:v>3.44E-2</c:v>
                </c:pt>
                <c:pt idx="85">
                  <c:v>3.78E-2</c:v>
                </c:pt>
                <c:pt idx="86">
                  <c:v>3.7900000000000003E-2</c:v>
                </c:pt>
                <c:pt idx="87">
                  <c:v>3.0700000000000002E-2</c:v>
                </c:pt>
                <c:pt idx="88">
                  <c:v>3.8600000000000002E-2</c:v>
                </c:pt>
                <c:pt idx="89">
                  <c:v>3.8199999999999998E-2</c:v>
                </c:pt>
                <c:pt idx="90">
                  <c:v>3.9600000000000003E-2</c:v>
                </c:pt>
                <c:pt idx="91">
                  <c:v>3.5200000000000002E-2</c:v>
                </c:pt>
                <c:pt idx="92">
                  <c:v>4.0399999999999998E-2</c:v>
                </c:pt>
                <c:pt idx="93">
                  <c:v>3.9399999999999998E-2</c:v>
                </c:pt>
                <c:pt idx="94">
                  <c:v>3.9300000000000002E-2</c:v>
                </c:pt>
                <c:pt idx="95">
                  <c:v>4.0099999999999997E-2</c:v>
                </c:pt>
                <c:pt idx="96">
                  <c:v>4.2799999999999998E-2</c:v>
                </c:pt>
                <c:pt idx="97">
                  <c:v>4.4499999999999998E-2</c:v>
                </c:pt>
                <c:pt idx="98">
                  <c:v>4.5900000000000003E-2</c:v>
                </c:pt>
                <c:pt idx="99">
                  <c:v>4.3999999999999997E-2</c:v>
                </c:pt>
                <c:pt idx="100">
                  <c:v>4.36E-2</c:v>
                </c:pt>
                <c:pt idx="101">
                  <c:v>4.5600000000000002E-2</c:v>
                </c:pt>
                <c:pt idx="102">
                  <c:v>4.5100000000000001E-2</c:v>
                </c:pt>
                <c:pt idx="103">
                  <c:v>4.6100000000000002E-2</c:v>
                </c:pt>
                <c:pt idx="104">
                  <c:v>4.4299999999999999E-2</c:v>
                </c:pt>
                <c:pt idx="105">
                  <c:v>4.4499999999999998E-2</c:v>
                </c:pt>
                <c:pt idx="106">
                  <c:v>4.6699999999999998E-2</c:v>
                </c:pt>
                <c:pt idx="107">
                  <c:v>4.8599999999999997E-2</c:v>
                </c:pt>
                <c:pt idx="108">
                  <c:v>4.2999999999999997E-2</c:v>
                </c:pt>
                <c:pt idx="109">
                  <c:v>3.8800000000000001E-2</c:v>
                </c:pt>
                <c:pt idx="110">
                  <c:v>3.73E-2</c:v>
                </c:pt>
                <c:pt idx="111">
                  <c:v>3.6299999999999999E-2</c:v>
                </c:pt>
                <c:pt idx="112">
                  <c:v>3.5400000000000001E-2</c:v>
                </c:pt>
                <c:pt idx="113">
                  <c:v>3.3399999999999999E-2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580-4470-B92A-3076E7C007EE}"/>
            </c:ext>
          </c:extLst>
        </c:ser>
        <c:ser>
          <c:idx val="24"/>
          <c:order val="24"/>
          <c:tx>
            <c:strRef>
              <c:f>Algo!$A$26</c:f>
              <c:strCache>
                <c:ptCount val="1"/>
                <c:pt idx="0">
                  <c:v>KR EQ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Algo!$F$1:$DO$1</c:f>
              <c:numCache>
                <c:formatCode>yyyy\-mm\-dd</c:formatCode>
                <c:ptCount val="114"/>
                <c:pt idx="0">
                  <c:v>45991</c:v>
                </c:pt>
                <c:pt idx="1">
                  <c:v>45961</c:v>
                </c:pt>
                <c:pt idx="2">
                  <c:v>45930</c:v>
                </c:pt>
                <c:pt idx="3">
                  <c:v>45900</c:v>
                </c:pt>
                <c:pt idx="4">
                  <c:v>45869</c:v>
                </c:pt>
                <c:pt idx="5">
                  <c:v>45838</c:v>
                </c:pt>
                <c:pt idx="6">
                  <c:v>45808</c:v>
                </c:pt>
                <c:pt idx="7">
                  <c:v>45777</c:v>
                </c:pt>
                <c:pt idx="8">
                  <c:v>45747</c:v>
                </c:pt>
                <c:pt idx="9">
                  <c:v>45716</c:v>
                </c:pt>
                <c:pt idx="10">
                  <c:v>45688</c:v>
                </c:pt>
                <c:pt idx="11">
                  <c:v>45657</c:v>
                </c:pt>
                <c:pt idx="12">
                  <c:v>45626</c:v>
                </c:pt>
                <c:pt idx="13">
                  <c:v>45596</c:v>
                </c:pt>
                <c:pt idx="14">
                  <c:v>45565</c:v>
                </c:pt>
                <c:pt idx="15">
                  <c:v>45535</c:v>
                </c:pt>
                <c:pt idx="16">
                  <c:v>45504</c:v>
                </c:pt>
                <c:pt idx="17">
                  <c:v>45473</c:v>
                </c:pt>
                <c:pt idx="18">
                  <c:v>45443</c:v>
                </c:pt>
                <c:pt idx="19">
                  <c:v>45412</c:v>
                </c:pt>
                <c:pt idx="20">
                  <c:v>45382</c:v>
                </c:pt>
                <c:pt idx="21">
                  <c:v>45351</c:v>
                </c:pt>
                <c:pt idx="22">
                  <c:v>45322</c:v>
                </c:pt>
                <c:pt idx="23">
                  <c:v>45291</c:v>
                </c:pt>
                <c:pt idx="24">
                  <c:v>45260</c:v>
                </c:pt>
                <c:pt idx="25">
                  <c:v>45230</c:v>
                </c:pt>
                <c:pt idx="26">
                  <c:v>45199</c:v>
                </c:pt>
                <c:pt idx="27">
                  <c:v>45169</c:v>
                </c:pt>
                <c:pt idx="28">
                  <c:v>45138</c:v>
                </c:pt>
                <c:pt idx="29">
                  <c:v>45107</c:v>
                </c:pt>
                <c:pt idx="30">
                  <c:v>45077</c:v>
                </c:pt>
                <c:pt idx="31">
                  <c:v>45046</c:v>
                </c:pt>
                <c:pt idx="32">
                  <c:v>45016</c:v>
                </c:pt>
                <c:pt idx="33">
                  <c:v>44985</c:v>
                </c:pt>
                <c:pt idx="34">
                  <c:v>44957</c:v>
                </c:pt>
                <c:pt idx="35">
                  <c:v>44926</c:v>
                </c:pt>
                <c:pt idx="36">
                  <c:v>44895</c:v>
                </c:pt>
                <c:pt idx="37">
                  <c:v>44865</c:v>
                </c:pt>
                <c:pt idx="38">
                  <c:v>44834</c:v>
                </c:pt>
                <c:pt idx="39">
                  <c:v>44804</c:v>
                </c:pt>
                <c:pt idx="40">
                  <c:v>44773</c:v>
                </c:pt>
                <c:pt idx="41">
                  <c:v>44742</c:v>
                </c:pt>
                <c:pt idx="42">
                  <c:v>44712</c:v>
                </c:pt>
                <c:pt idx="43">
                  <c:v>44681</c:v>
                </c:pt>
                <c:pt idx="44">
                  <c:v>44651</c:v>
                </c:pt>
                <c:pt idx="45">
                  <c:v>44620</c:v>
                </c:pt>
                <c:pt idx="46">
                  <c:v>44592</c:v>
                </c:pt>
                <c:pt idx="47">
                  <c:v>44561</c:v>
                </c:pt>
                <c:pt idx="48">
                  <c:v>44530</c:v>
                </c:pt>
                <c:pt idx="49">
                  <c:v>44500</c:v>
                </c:pt>
                <c:pt idx="50">
                  <c:v>44469</c:v>
                </c:pt>
                <c:pt idx="51">
                  <c:v>44439</c:v>
                </c:pt>
                <c:pt idx="52">
                  <c:v>44408</c:v>
                </c:pt>
                <c:pt idx="53">
                  <c:v>44377</c:v>
                </c:pt>
                <c:pt idx="54">
                  <c:v>44347</c:v>
                </c:pt>
                <c:pt idx="55">
                  <c:v>44316</c:v>
                </c:pt>
                <c:pt idx="56">
                  <c:v>44286</c:v>
                </c:pt>
                <c:pt idx="57">
                  <c:v>44255</c:v>
                </c:pt>
                <c:pt idx="58">
                  <c:v>44227</c:v>
                </c:pt>
                <c:pt idx="59">
                  <c:v>44196</c:v>
                </c:pt>
                <c:pt idx="60">
                  <c:v>44165</c:v>
                </c:pt>
                <c:pt idx="61">
                  <c:v>44135</c:v>
                </c:pt>
                <c:pt idx="62">
                  <c:v>44104</c:v>
                </c:pt>
                <c:pt idx="63">
                  <c:v>44074</c:v>
                </c:pt>
                <c:pt idx="64">
                  <c:v>44043</c:v>
                </c:pt>
                <c:pt idx="65">
                  <c:v>44012</c:v>
                </c:pt>
                <c:pt idx="66">
                  <c:v>43982</c:v>
                </c:pt>
                <c:pt idx="67">
                  <c:v>43951</c:v>
                </c:pt>
                <c:pt idx="68">
                  <c:v>43921</c:v>
                </c:pt>
                <c:pt idx="69">
                  <c:v>43890</c:v>
                </c:pt>
                <c:pt idx="70">
                  <c:v>43861</c:v>
                </c:pt>
                <c:pt idx="71">
                  <c:v>43830</c:v>
                </c:pt>
                <c:pt idx="72">
                  <c:v>43799</c:v>
                </c:pt>
                <c:pt idx="73">
                  <c:v>43769</c:v>
                </c:pt>
                <c:pt idx="74">
                  <c:v>43738</c:v>
                </c:pt>
                <c:pt idx="75">
                  <c:v>43708</c:v>
                </c:pt>
                <c:pt idx="76">
                  <c:v>43677</c:v>
                </c:pt>
                <c:pt idx="77">
                  <c:v>43646</c:v>
                </c:pt>
                <c:pt idx="78">
                  <c:v>43616</c:v>
                </c:pt>
                <c:pt idx="79">
                  <c:v>43585</c:v>
                </c:pt>
                <c:pt idx="80">
                  <c:v>43555</c:v>
                </c:pt>
                <c:pt idx="81">
                  <c:v>43524</c:v>
                </c:pt>
                <c:pt idx="82">
                  <c:v>43496</c:v>
                </c:pt>
                <c:pt idx="83">
                  <c:v>43465</c:v>
                </c:pt>
                <c:pt idx="84">
                  <c:v>43434</c:v>
                </c:pt>
                <c:pt idx="85">
                  <c:v>43404</c:v>
                </c:pt>
                <c:pt idx="86">
                  <c:v>43373</c:v>
                </c:pt>
                <c:pt idx="87">
                  <c:v>43343</c:v>
                </c:pt>
                <c:pt idx="88">
                  <c:v>43312</c:v>
                </c:pt>
                <c:pt idx="89">
                  <c:v>43281</c:v>
                </c:pt>
                <c:pt idx="90">
                  <c:v>43251</c:v>
                </c:pt>
                <c:pt idx="91">
                  <c:v>43220</c:v>
                </c:pt>
                <c:pt idx="92">
                  <c:v>43190</c:v>
                </c:pt>
                <c:pt idx="93">
                  <c:v>43159</c:v>
                </c:pt>
                <c:pt idx="94">
                  <c:v>43131</c:v>
                </c:pt>
                <c:pt idx="95">
                  <c:v>43100</c:v>
                </c:pt>
                <c:pt idx="96">
                  <c:v>43069</c:v>
                </c:pt>
                <c:pt idx="97">
                  <c:v>43039</c:v>
                </c:pt>
                <c:pt idx="98">
                  <c:v>43008</c:v>
                </c:pt>
                <c:pt idx="99">
                  <c:v>42978</c:v>
                </c:pt>
                <c:pt idx="100">
                  <c:v>42947</c:v>
                </c:pt>
                <c:pt idx="101">
                  <c:v>42916</c:v>
                </c:pt>
                <c:pt idx="102">
                  <c:v>42886</c:v>
                </c:pt>
                <c:pt idx="103">
                  <c:v>42855</c:v>
                </c:pt>
                <c:pt idx="104">
                  <c:v>42825</c:v>
                </c:pt>
                <c:pt idx="105">
                  <c:v>42794</c:v>
                </c:pt>
                <c:pt idx="106">
                  <c:v>42766</c:v>
                </c:pt>
                <c:pt idx="107">
                  <c:v>42735</c:v>
                </c:pt>
                <c:pt idx="108">
                  <c:v>42704</c:v>
                </c:pt>
                <c:pt idx="109">
                  <c:v>42674</c:v>
                </c:pt>
                <c:pt idx="110">
                  <c:v>42643</c:v>
                </c:pt>
                <c:pt idx="111">
                  <c:v>42613</c:v>
                </c:pt>
                <c:pt idx="112">
                  <c:v>42582</c:v>
                </c:pt>
                <c:pt idx="113">
                  <c:v>42551</c:v>
                </c:pt>
              </c:numCache>
            </c:numRef>
          </c:cat>
          <c:val>
            <c:numRef>
              <c:f>Algo!$F$26:$DO$26</c:f>
              <c:numCache>
                <c:formatCode>General</c:formatCode>
                <c:ptCount val="114"/>
                <c:pt idx="0">
                  <c:v>2.23E-2</c:v>
                </c:pt>
                <c:pt idx="1">
                  <c:v>1.7299999999999999E-2</c:v>
                </c:pt>
                <c:pt idx="2">
                  <c:v>2.8799999999999999E-2</c:v>
                </c:pt>
                <c:pt idx="3">
                  <c:v>3.6999999999999998E-2</c:v>
                </c:pt>
                <c:pt idx="4">
                  <c:v>3.39E-2</c:v>
                </c:pt>
                <c:pt idx="5">
                  <c:v>4.1200000000000001E-2</c:v>
                </c:pt>
                <c:pt idx="6">
                  <c:v>6.3E-2</c:v>
                </c:pt>
                <c:pt idx="7">
                  <c:v>6.0999999999999999E-2</c:v>
                </c:pt>
                <c:pt idx="8">
                  <c:v>5.8599999999999999E-2</c:v>
                </c:pt>
                <c:pt idx="9">
                  <c:v>5.7799999999999997E-2</c:v>
                </c:pt>
                <c:pt idx="10">
                  <c:v>5.6399999999999999E-2</c:v>
                </c:pt>
                <c:pt idx="11">
                  <c:v>5.74E-2</c:v>
                </c:pt>
                <c:pt idx="12">
                  <c:v>5.45E-2</c:v>
                </c:pt>
                <c:pt idx="13">
                  <c:v>5.1499999999999997E-2</c:v>
                </c:pt>
                <c:pt idx="14">
                  <c:v>5.04E-2</c:v>
                </c:pt>
                <c:pt idx="15">
                  <c:v>4.2299999999999997E-2</c:v>
                </c:pt>
                <c:pt idx="16">
                  <c:v>3.61E-2</c:v>
                </c:pt>
                <c:pt idx="17">
                  <c:v>3.4700000000000002E-2</c:v>
                </c:pt>
                <c:pt idx="18">
                  <c:v>4.41E-2</c:v>
                </c:pt>
                <c:pt idx="19">
                  <c:v>3.9699999999999999E-2</c:v>
                </c:pt>
                <c:pt idx="20">
                  <c:v>3.4799999999999998E-2</c:v>
                </c:pt>
                <c:pt idx="21">
                  <c:v>3.73E-2</c:v>
                </c:pt>
                <c:pt idx="22">
                  <c:v>5.3499999999999999E-2</c:v>
                </c:pt>
                <c:pt idx="23">
                  <c:v>4.65E-2</c:v>
                </c:pt>
                <c:pt idx="24">
                  <c:v>4.41E-2</c:v>
                </c:pt>
                <c:pt idx="25">
                  <c:v>5.4300000000000001E-2</c:v>
                </c:pt>
                <c:pt idx="26">
                  <c:v>5.21E-2</c:v>
                </c:pt>
                <c:pt idx="27">
                  <c:v>4.9399999999999999E-2</c:v>
                </c:pt>
                <c:pt idx="28">
                  <c:v>4.7100000000000003E-2</c:v>
                </c:pt>
                <c:pt idx="29">
                  <c:v>4.6699999999999998E-2</c:v>
                </c:pt>
                <c:pt idx="30">
                  <c:v>4.4400000000000002E-2</c:v>
                </c:pt>
                <c:pt idx="31">
                  <c:v>5.4600000000000003E-2</c:v>
                </c:pt>
                <c:pt idx="32">
                  <c:v>5.45E-2</c:v>
                </c:pt>
                <c:pt idx="33">
                  <c:v>6.6299999999999998E-2</c:v>
                </c:pt>
                <c:pt idx="34">
                  <c:v>6.0600000000000001E-2</c:v>
                </c:pt>
                <c:pt idx="35">
                  <c:v>6.6100000000000006E-2</c:v>
                </c:pt>
                <c:pt idx="36">
                  <c:v>5.2200000000000003E-2</c:v>
                </c:pt>
                <c:pt idx="37">
                  <c:v>4.8399999999999999E-2</c:v>
                </c:pt>
                <c:pt idx="38">
                  <c:v>6.1100000000000002E-2</c:v>
                </c:pt>
                <c:pt idx="39">
                  <c:v>5.3100000000000001E-2</c:v>
                </c:pt>
                <c:pt idx="40">
                  <c:v>5.2999999999999999E-2</c:v>
                </c:pt>
                <c:pt idx="41">
                  <c:v>5.8700000000000002E-2</c:v>
                </c:pt>
                <c:pt idx="42">
                  <c:v>4.8099999999999997E-2</c:v>
                </c:pt>
                <c:pt idx="43">
                  <c:v>4.8500000000000001E-2</c:v>
                </c:pt>
                <c:pt idx="44">
                  <c:v>4.65E-2</c:v>
                </c:pt>
                <c:pt idx="45">
                  <c:v>4.7800000000000002E-2</c:v>
                </c:pt>
                <c:pt idx="46">
                  <c:v>5.04E-2</c:v>
                </c:pt>
                <c:pt idx="47">
                  <c:v>4.2700000000000002E-2</c:v>
                </c:pt>
                <c:pt idx="48">
                  <c:v>4.6199999999999998E-2</c:v>
                </c:pt>
                <c:pt idx="49">
                  <c:v>4.6899999999999997E-2</c:v>
                </c:pt>
                <c:pt idx="50">
                  <c:v>4.36E-2</c:v>
                </c:pt>
                <c:pt idx="51">
                  <c:v>4.0599999999999997E-2</c:v>
                </c:pt>
                <c:pt idx="52">
                  <c:v>3.8199999999999998E-2</c:v>
                </c:pt>
                <c:pt idx="53">
                  <c:v>3.49E-2</c:v>
                </c:pt>
                <c:pt idx="54">
                  <c:v>3.5400000000000001E-2</c:v>
                </c:pt>
                <c:pt idx="55">
                  <c:v>3.5400000000000001E-2</c:v>
                </c:pt>
                <c:pt idx="56">
                  <c:v>3.1199999999999999E-2</c:v>
                </c:pt>
                <c:pt idx="57">
                  <c:v>2.76E-2</c:v>
                </c:pt>
                <c:pt idx="58">
                  <c:v>0.03</c:v>
                </c:pt>
                <c:pt idx="59">
                  <c:v>3.1699999999999999E-2</c:v>
                </c:pt>
                <c:pt idx="60">
                  <c:v>4.0099999999999997E-2</c:v>
                </c:pt>
                <c:pt idx="61">
                  <c:v>4.0899999999999999E-2</c:v>
                </c:pt>
                <c:pt idx="62">
                  <c:v>4.1500000000000002E-2</c:v>
                </c:pt>
                <c:pt idx="63">
                  <c:v>4.4400000000000002E-2</c:v>
                </c:pt>
                <c:pt idx="64">
                  <c:v>4.2000000000000003E-2</c:v>
                </c:pt>
                <c:pt idx="65">
                  <c:v>4.6600000000000003E-2</c:v>
                </c:pt>
                <c:pt idx="66">
                  <c:v>4.7800000000000002E-2</c:v>
                </c:pt>
                <c:pt idx="67">
                  <c:v>4.7399999999999998E-2</c:v>
                </c:pt>
                <c:pt idx="68">
                  <c:v>4.99E-2</c:v>
                </c:pt>
                <c:pt idx="69">
                  <c:v>5.3499999999999999E-2</c:v>
                </c:pt>
                <c:pt idx="70">
                  <c:v>5.8000000000000003E-2</c:v>
                </c:pt>
                <c:pt idx="71">
                  <c:v>5.1700000000000003E-2</c:v>
                </c:pt>
                <c:pt idx="72">
                  <c:v>5.7000000000000002E-2</c:v>
                </c:pt>
                <c:pt idx="73">
                  <c:v>5.5399999999999998E-2</c:v>
                </c:pt>
                <c:pt idx="74">
                  <c:v>5.5899999999999998E-2</c:v>
                </c:pt>
                <c:pt idx="75">
                  <c:v>5.7700000000000001E-2</c:v>
                </c:pt>
                <c:pt idx="76">
                  <c:v>5.7000000000000002E-2</c:v>
                </c:pt>
                <c:pt idx="77">
                  <c:v>5.2900000000000003E-2</c:v>
                </c:pt>
                <c:pt idx="78">
                  <c:v>5.4399999999999997E-2</c:v>
                </c:pt>
                <c:pt idx="79">
                  <c:v>5.3800000000000001E-2</c:v>
                </c:pt>
                <c:pt idx="80">
                  <c:v>5.5800000000000002E-2</c:v>
                </c:pt>
                <c:pt idx="81">
                  <c:v>5.21E-2</c:v>
                </c:pt>
                <c:pt idx="82">
                  <c:v>4.6699999999999998E-2</c:v>
                </c:pt>
                <c:pt idx="83">
                  <c:v>4.7600000000000003E-2</c:v>
                </c:pt>
                <c:pt idx="84">
                  <c:v>5.4100000000000002E-2</c:v>
                </c:pt>
                <c:pt idx="85">
                  <c:v>5.6099999999999997E-2</c:v>
                </c:pt>
                <c:pt idx="86">
                  <c:v>5.16E-2</c:v>
                </c:pt>
                <c:pt idx="87">
                  <c:v>5.1400000000000001E-2</c:v>
                </c:pt>
                <c:pt idx="88">
                  <c:v>5.5500000000000001E-2</c:v>
                </c:pt>
                <c:pt idx="89">
                  <c:v>5.2600000000000001E-2</c:v>
                </c:pt>
                <c:pt idx="90">
                  <c:v>4.5600000000000002E-2</c:v>
                </c:pt>
                <c:pt idx="91">
                  <c:v>3.7600000000000001E-2</c:v>
                </c:pt>
                <c:pt idx="92">
                  <c:v>4.1000000000000002E-2</c:v>
                </c:pt>
                <c:pt idx="93">
                  <c:v>4.3700000000000003E-2</c:v>
                </c:pt>
                <c:pt idx="94">
                  <c:v>4.1399999999999999E-2</c:v>
                </c:pt>
                <c:pt idx="95">
                  <c:v>4.8099999999999997E-2</c:v>
                </c:pt>
                <c:pt idx="96">
                  <c:v>4.7E-2</c:v>
                </c:pt>
                <c:pt idx="97">
                  <c:v>4.5900000000000003E-2</c:v>
                </c:pt>
                <c:pt idx="98">
                  <c:v>4.1300000000000003E-2</c:v>
                </c:pt>
                <c:pt idx="99">
                  <c:v>4.2200000000000001E-2</c:v>
                </c:pt>
                <c:pt idx="100">
                  <c:v>4.0500000000000001E-2</c:v>
                </c:pt>
                <c:pt idx="101">
                  <c:v>3.9199999999999999E-2</c:v>
                </c:pt>
                <c:pt idx="102">
                  <c:v>4.3200000000000002E-2</c:v>
                </c:pt>
                <c:pt idx="103">
                  <c:v>4.7100000000000003E-2</c:v>
                </c:pt>
                <c:pt idx="104">
                  <c:v>4.5199999999999997E-2</c:v>
                </c:pt>
                <c:pt idx="105">
                  <c:v>4.8500000000000001E-2</c:v>
                </c:pt>
                <c:pt idx="106">
                  <c:v>4.7E-2</c:v>
                </c:pt>
                <c:pt idx="107">
                  <c:v>4.7E-2</c:v>
                </c:pt>
                <c:pt idx="108">
                  <c:v>4.5499999999999999E-2</c:v>
                </c:pt>
                <c:pt idx="109">
                  <c:v>4.5400000000000003E-2</c:v>
                </c:pt>
                <c:pt idx="110">
                  <c:v>4.4200000000000003E-2</c:v>
                </c:pt>
                <c:pt idx="111">
                  <c:v>4.3299999999999998E-2</c:v>
                </c:pt>
                <c:pt idx="112">
                  <c:v>4.3900000000000002E-2</c:v>
                </c:pt>
                <c:pt idx="113">
                  <c:v>4.1700000000000001E-2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580-4470-B92A-3076E7C007EE}"/>
            </c:ext>
          </c:extLst>
        </c:ser>
        <c:ser>
          <c:idx val="25"/>
          <c:order val="25"/>
          <c:tx>
            <c:strRef>
              <c:f>Algo!$A$27</c:f>
              <c:strCache>
                <c:ptCount val="1"/>
                <c:pt idx="0">
                  <c:v>TW EQ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Algo!$F$1:$DO$1</c:f>
              <c:numCache>
                <c:formatCode>yyyy\-mm\-dd</c:formatCode>
                <c:ptCount val="114"/>
                <c:pt idx="0">
                  <c:v>45991</c:v>
                </c:pt>
                <c:pt idx="1">
                  <c:v>45961</c:v>
                </c:pt>
                <c:pt idx="2">
                  <c:v>45930</c:v>
                </c:pt>
                <c:pt idx="3">
                  <c:v>45900</c:v>
                </c:pt>
                <c:pt idx="4">
                  <c:v>45869</c:v>
                </c:pt>
                <c:pt idx="5">
                  <c:v>45838</c:v>
                </c:pt>
                <c:pt idx="6">
                  <c:v>45808</c:v>
                </c:pt>
                <c:pt idx="7">
                  <c:v>45777</c:v>
                </c:pt>
                <c:pt idx="8">
                  <c:v>45747</c:v>
                </c:pt>
                <c:pt idx="9">
                  <c:v>45716</c:v>
                </c:pt>
                <c:pt idx="10">
                  <c:v>45688</c:v>
                </c:pt>
                <c:pt idx="11">
                  <c:v>45657</c:v>
                </c:pt>
                <c:pt idx="12">
                  <c:v>45626</c:v>
                </c:pt>
                <c:pt idx="13">
                  <c:v>45596</c:v>
                </c:pt>
                <c:pt idx="14">
                  <c:v>45565</c:v>
                </c:pt>
                <c:pt idx="15">
                  <c:v>45535</c:v>
                </c:pt>
                <c:pt idx="16">
                  <c:v>45504</c:v>
                </c:pt>
                <c:pt idx="17">
                  <c:v>45473</c:v>
                </c:pt>
                <c:pt idx="18">
                  <c:v>45443</c:v>
                </c:pt>
                <c:pt idx="19">
                  <c:v>45412</c:v>
                </c:pt>
                <c:pt idx="20">
                  <c:v>45382</c:v>
                </c:pt>
                <c:pt idx="21">
                  <c:v>45351</c:v>
                </c:pt>
                <c:pt idx="22">
                  <c:v>45322</c:v>
                </c:pt>
                <c:pt idx="23">
                  <c:v>45291</c:v>
                </c:pt>
                <c:pt idx="24">
                  <c:v>45260</c:v>
                </c:pt>
                <c:pt idx="25">
                  <c:v>45230</c:v>
                </c:pt>
                <c:pt idx="26">
                  <c:v>45199</c:v>
                </c:pt>
                <c:pt idx="27">
                  <c:v>45169</c:v>
                </c:pt>
                <c:pt idx="28">
                  <c:v>45138</c:v>
                </c:pt>
                <c:pt idx="29">
                  <c:v>45107</c:v>
                </c:pt>
                <c:pt idx="30">
                  <c:v>45077</c:v>
                </c:pt>
                <c:pt idx="31">
                  <c:v>45046</c:v>
                </c:pt>
                <c:pt idx="32">
                  <c:v>45016</c:v>
                </c:pt>
                <c:pt idx="33">
                  <c:v>44985</c:v>
                </c:pt>
                <c:pt idx="34">
                  <c:v>44957</c:v>
                </c:pt>
                <c:pt idx="35">
                  <c:v>44926</c:v>
                </c:pt>
                <c:pt idx="36">
                  <c:v>44895</c:v>
                </c:pt>
                <c:pt idx="37">
                  <c:v>44865</c:v>
                </c:pt>
                <c:pt idx="38">
                  <c:v>44834</c:v>
                </c:pt>
                <c:pt idx="39">
                  <c:v>44804</c:v>
                </c:pt>
                <c:pt idx="40">
                  <c:v>44773</c:v>
                </c:pt>
                <c:pt idx="41">
                  <c:v>44742</c:v>
                </c:pt>
                <c:pt idx="42">
                  <c:v>44712</c:v>
                </c:pt>
                <c:pt idx="43">
                  <c:v>44681</c:v>
                </c:pt>
                <c:pt idx="44">
                  <c:v>44651</c:v>
                </c:pt>
                <c:pt idx="45">
                  <c:v>44620</c:v>
                </c:pt>
                <c:pt idx="46">
                  <c:v>44592</c:v>
                </c:pt>
                <c:pt idx="47">
                  <c:v>44561</c:v>
                </c:pt>
                <c:pt idx="48">
                  <c:v>44530</c:v>
                </c:pt>
                <c:pt idx="49">
                  <c:v>44500</c:v>
                </c:pt>
                <c:pt idx="50">
                  <c:v>44469</c:v>
                </c:pt>
                <c:pt idx="51">
                  <c:v>44439</c:v>
                </c:pt>
                <c:pt idx="52">
                  <c:v>44408</c:v>
                </c:pt>
                <c:pt idx="53">
                  <c:v>44377</c:v>
                </c:pt>
                <c:pt idx="54">
                  <c:v>44347</c:v>
                </c:pt>
                <c:pt idx="55">
                  <c:v>44316</c:v>
                </c:pt>
                <c:pt idx="56">
                  <c:v>44286</c:v>
                </c:pt>
                <c:pt idx="57">
                  <c:v>44255</c:v>
                </c:pt>
                <c:pt idx="58">
                  <c:v>44227</c:v>
                </c:pt>
                <c:pt idx="59">
                  <c:v>44196</c:v>
                </c:pt>
                <c:pt idx="60">
                  <c:v>44165</c:v>
                </c:pt>
                <c:pt idx="61">
                  <c:v>44135</c:v>
                </c:pt>
                <c:pt idx="62">
                  <c:v>44104</c:v>
                </c:pt>
                <c:pt idx="63">
                  <c:v>44074</c:v>
                </c:pt>
                <c:pt idx="64">
                  <c:v>44043</c:v>
                </c:pt>
                <c:pt idx="65">
                  <c:v>44012</c:v>
                </c:pt>
                <c:pt idx="66">
                  <c:v>43982</c:v>
                </c:pt>
                <c:pt idx="67">
                  <c:v>43951</c:v>
                </c:pt>
                <c:pt idx="68">
                  <c:v>43921</c:v>
                </c:pt>
                <c:pt idx="69">
                  <c:v>43890</c:v>
                </c:pt>
                <c:pt idx="70">
                  <c:v>43861</c:v>
                </c:pt>
                <c:pt idx="71">
                  <c:v>43830</c:v>
                </c:pt>
                <c:pt idx="72">
                  <c:v>43799</c:v>
                </c:pt>
                <c:pt idx="73">
                  <c:v>43769</c:v>
                </c:pt>
                <c:pt idx="74">
                  <c:v>43738</c:v>
                </c:pt>
                <c:pt idx="75">
                  <c:v>43708</c:v>
                </c:pt>
                <c:pt idx="76">
                  <c:v>43677</c:v>
                </c:pt>
                <c:pt idx="77">
                  <c:v>43646</c:v>
                </c:pt>
                <c:pt idx="78">
                  <c:v>43616</c:v>
                </c:pt>
                <c:pt idx="79">
                  <c:v>43585</c:v>
                </c:pt>
                <c:pt idx="80">
                  <c:v>43555</c:v>
                </c:pt>
                <c:pt idx="81">
                  <c:v>43524</c:v>
                </c:pt>
                <c:pt idx="82">
                  <c:v>43496</c:v>
                </c:pt>
                <c:pt idx="83">
                  <c:v>43465</c:v>
                </c:pt>
                <c:pt idx="84">
                  <c:v>43434</c:v>
                </c:pt>
                <c:pt idx="85">
                  <c:v>43404</c:v>
                </c:pt>
                <c:pt idx="86">
                  <c:v>43373</c:v>
                </c:pt>
                <c:pt idx="87">
                  <c:v>43343</c:v>
                </c:pt>
                <c:pt idx="88">
                  <c:v>43312</c:v>
                </c:pt>
                <c:pt idx="89">
                  <c:v>43281</c:v>
                </c:pt>
                <c:pt idx="90">
                  <c:v>43251</c:v>
                </c:pt>
                <c:pt idx="91">
                  <c:v>43220</c:v>
                </c:pt>
                <c:pt idx="92">
                  <c:v>43190</c:v>
                </c:pt>
                <c:pt idx="93">
                  <c:v>43159</c:v>
                </c:pt>
                <c:pt idx="94">
                  <c:v>43131</c:v>
                </c:pt>
                <c:pt idx="95">
                  <c:v>43100</c:v>
                </c:pt>
                <c:pt idx="96">
                  <c:v>43069</c:v>
                </c:pt>
                <c:pt idx="97">
                  <c:v>43039</c:v>
                </c:pt>
                <c:pt idx="98">
                  <c:v>43008</c:v>
                </c:pt>
                <c:pt idx="99">
                  <c:v>42978</c:v>
                </c:pt>
                <c:pt idx="100">
                  <c:v>42947</c:v>
                </c:pt>
                <c:pt idx="101">
                  <c:v>42916</c:v>
                </c:pt>
                <c:pt idx="102">
                  <c:v>42886</c:v>
                </c:pt>
                <c:pt idx="103">
                  <c:v>42855</c:v>
                </c:pt>
                <c:pt idx="104">
                  <c:v>42825</c:v>
                </c:pt>
                <c:pt idx="105">
                  <c:v>42794</c:v>
                </c:pt>
                <c:pt idx="106">
                  <c:v>42766</c:v>
                </c:pt>
                <c:pt idx="107">
                  <c:v>42735</c:v>
                </c:pt>
                <c:pt idx="108">
                  <c:v>42704</c:v>
                </c:pt>
                <c:pt idx="109">
                  <c:v>42674</c:v>
                </c:pt>
                <c:pt idx="110">
                  <c:v>42643</c:v>
                </c:pt>
                <c:pt idx="111">
                  <c:v>42613</c:v>
                </c:pt>
                <c:pt idx="112">
                  <c:v>42582</c:v>
                </c:pt>
                <c:pt idx="113">
                  <c:v>42551</c:v>
                </c:pt>
              </c:numCache>
            </c:numRef>
          </c:cat>
          <c:val>
            <c:numRef>
              <c:f>Algo!$F$27:$DO$27</c:f>
              <c:numCache>
                <c:formatCode>General</c:formatCode>
                <c:ptCount val="114"/>
                <c:pt idx="0">
                  <c:v>4.7399999999999998E-2</c:v>
                </c:pt>
                <c:pt idx="1">
                  <c:v>3.9899999999999998E-2</c:v>
                </c:pt>
                <c:pt idx="2">
                  <c:v>5.0599999999999999E-2</c:v>
                </c:pt>
                <c:pt idx="3">
                  <c:v>5.9400000000000001E-2</c:v>
                </c:pt>
                <c:pt idx="4">
                  <c:v>5.8299999999999998E-2</c:v>
                </c:pt>
                <c:pt idx="5">
                  <c:v>6.8599999999999994E-2</c:v>
                </c:pt>
                <c:pt idx="6">
                  <c:v>6.9699999999999998E-2</c:v>
                </c:pt>
                <c:pt idx="7">
                  <c:v>6.6900000000000001E-2</c:v>
                </c:pt>
                <c:pt idx="8">
                  <c:v>6.6199999999999995E-2</c:v>
                </c:pt>
                <c:pt idx="9">
                  <c:v>5.3699999999999998E-2</c:v>
                </c:pt>
                <c:pt idx="10">
                  <c:v>4.4999999999999998E-2</c:v>
                </c:pt>
                <c:pt idx="11">
                  <c:v>3.39E-2</c:v>
                </c:pt>
                <c:pt idx="12">
                  <c:v>3.9E-2</c:v>
                </c:pt>
                <c:pt idx="13">
                  <c:v>2.2700000000000001E-2</c:v>
                </c:pt>
                <c:pt idx="14">
                  <c:v>2.87E-2</c:v>
                </c:pt>
                <c:pt idx="15">
                  <c:v>2.7099999999999999E-2</c:v>
                </c:pt>
                <c:pt idx="16">
                  <c:v>2.69E-2</c:v>
                </c:pt>
                <c:pt idx="17">
                  <c:v>2.1700000000000001E-2</c:v>
                </c:pt>
                <c:pt idx="18">
                  <c:v>2.6700000000000002E-2</c:v>
                </c:pt>
                <c:pt idx="19">
                  <c:v>2.9399999999999999E-2</c:v>
                </c:pt>
                <c:pt idx="20">
                  <c:v>2.8000000000000001E-2</c:v>
                </c:pt>
                <c:pt idx="21">
                  <c:v>3.3799999999999997E-2</c:v>
                </c:pt>
                <c:pt idx="22">
                  <c:v>3.7999999999999999E-2</c:v>
                </c:pt>
                <c:pt idx="23">
                  <c:v>3.8699999999999998E-2</c:v>
                </c:pt>
                <c:pt idx="24">
                  <c:v>3.4500000000000003E-2</c:v>
                </c:pt>
                <c:pt idx="25">
                  <c:v>3.9600000000000003E-2</c:v>
                </c:pt>
                <c:pt idx="26">
                  <c:v>4.2200000000000001E-2</c:v>
                </c:pt>
                <c:pt idx="27">
                  <c:v>3.8699999999999998E-2</c:v>
                </c:pt>
                <c:pt idx="28">
                  <c:v>4.8399999999999999E-2</c:v>
                </c:pt>
                <c:pt idx="29">
                  <c:v>4.6899999999999997E-2</c:v>
                </c:pt>
                <c:pt idx="30">
                  <c:v>4.4999999999999998E-2</c:v>
                </c:pt>
                <c:pt idx="31">
                  <c:v>6.3899999999999998E-2</c:v>
                </c:pt>
                <c:pt idx="32">
                  <c:v>5.6300000000000003E-2</c:v>
                </c:pt>
                <c:pt idx="33">
                  <c:v>6.2600000000000003E-2</c:v>
                </c:pt>
                <c:pt idx="34">
                  <c:v>6.1699999999999998E-2</c:v>
                </c:pt>
                <c:pt idx="35">
                  <c:v>6.7699999999999996E-2</c:v>
                </c:pt>
                <c:pt idx="36">
                  <c:v>5.1400000000000001E-2</c:v>
                </c:pt>
                <c:pt idx="37">
                  <c:v>5.7299999999999997E-2</c:v>
                </c:pt>
                <c:pt idx="38">
                  <c:v>5.6899999999999999E-2</c:v>
                </c:pt>
                <c:pt idx="39">
                  <c:v>4.9799999999999997E-2</c:v>
                </c:pt>
                <c:pt idx="40">
                  <c:v>5.3699999999999998E-2</c:v>
                </c:pt>
                <c:pt idx="41">
                  <c:v>5.5100000000000003E-2</c:v>
                </c:pt>
                <c:pt idx="42">
                  <c:v>4.3900000000000002E-2</c:v>
                </c:pt>
                <c:pt idx="43">
                  <c:v>4.6699999999999998E-2</c:v>
                </c:pt>
                <c:pt idx="44">
                  <c:v>3.9800000000000002E-2</c:v>
                </c:pt>
                <c:pt idx="45">
                  <c:v>4.0300000000000002E-2</c:v>
                </c:pt>
                <c:pt idx="46">
                  <c:v>3.5099999999999999E-2</c:v>
                </c:pt>
                <c:pt idx="47">
                  <c:v>3.7600000000000001E-2</c:v>
                </c:pt>
                <c:pt idx="48">
                  <c:v>3.4299999999999997E-2</c:v>
                </c:pt>
                <c:pt idx="49">
                  <c:v>4.0300000000000002E-2</c:v>
                </c:pt>
                <c:pt idx="50">
                  <c:v>3.7600000000000001E-2</c:v>
                </c:pt>
                <c:pt idx="51">
                  <c:v>3.6400000000000002E-2</c:v>
                </c:pt>
                <c:pt idx="52">
                  <c:v>3.9199999999999999E-2</c:v>
                </c:pt>
                <c:pt idx="53">
                  <c:v>3.6200000000000003E-2</c:v>
                </c:pt>
                <c:pt idx="54">
                  <c:v>3.5700000000000003E-2</c:v>
                </c:pt>
                <c:pt idx="55">
                  <c:v>2.98E-2</c:v>
                </c:pt>
                <c:pt idx="56">
                  <c:v>2.9600000000000001E-2</c:v>
                </c:pt>
                <c:pt idx="57">
                  <c:v>2.6800000000000001E-2</c:v>
                </c:pt>
                <c:pt idx="58">
                  <c:v>3.2099999999999997E-2</c:v>
                </c:pt>
                <c:pt idx="59">
                  <c:v>3.2500000000000001E-2</c:v>
                </c:pt>
                <c:pt idx="60">
                  <c:v>3.1300000000000001E-2</c:v>
                </c:pt>
                <c:pt idx="61">
                  <c:v>2.6499999999999999E-2</c:v>
                </c:pt>
                <c:pt idx="62">
                  <c:v>2.58E-2</c:v>
                </c:pt>
                <c:pt idx="63">
                  <c:v>2.7799999999999998E-2</c:v>
                </c:pt>
                <c:pt idx="64">
                  <c:v>2.3599999999999999E-2</c:v>
                </c:pt>
                <c:pt idx="65">
                  <c:v>3.3099999999999997E-2</c:v>
                </c:pt>
                <c:pt idx="66">
                  <c:v>3.5200000000000002E-2</c:v>
                </c:pt>
                <c:pt idx="67">
                  <c:v>3.0700000000000002E-2</c:v>
                </c:pt>
                <c:pt idx="68">
                  <c:v>3.3799999999999997E-2</c:v>
                </c:pt>
                <c:pt idx="69">
                  <c:v>3.6400000000000002E-2</c:v>
                </c:pt>
                <c:pt idx="70">
                  <c:v>4.6199999999999998E-2</c:v>
                </c:pt>
                <c:pt idx="71">
                  <c:v>4.0899999999999999E-2</c:v>
                </c:pt>
                <c:pt idx="72">
                  <c:v>4.4999999999999998E-2</c:v>
                </c:pt>
                <c:pt idx="73">
                  <c:v>4.36E-2</c:v>
                </c:pt>
                <c:pt idx="74">
                  <c:v>4.7E-2</c:v>
                </c:pt>
                <c:pt idx="75">
                  <c:v>4.6600000000000003E-2</c:v>
                </c:pt>
                <c:pt idx="76">
                  <c:v>4.9799999999999997E-2</c:v>
                </c:pt>
                <c:pt idx="77">
                  <c:v>5.2600000000000001E-2</c:v>
                </c:pt>
                <c:pt idx="78">
                  <c:v>5.0799999999999998E-2</c:v>
                </c:pt>
                <c:pt idx="79">
                  <c:v>4.9599999999999998E-2</c:v>
                </c:pt>
                <c:pt idx="80">
                  <c:v>5.2499999999999998E-2</c:v>
                </c:pt>
                <c:pt idx="81">
                  <c:v>5.33E-2</c:v>
                </c:pt>
                <c:pt idx="82">
                  <c:v>6.9199999999999998E-2</c:v>
                </c:pt>
                <c:pt idx="83">
                  <c:v>5.9900000000000002E-2</c:v>
                </c:pt>
                <c:pt idx="84">
                  <c:v>7.0099999999999996E-2</c:v>
                </c:pt>
                <c:pt idx="85">
                  <c:v>6.6000000000000003E-2</c:v>
                </c:pt>
                <c:pt idx="86">
                  <c:v>6.1199999999999997E-2</c:v>
                </c:pt>
                <c:pt idx="87">
                  <c:v>6.3700000000000007E-2</c:v>
                </c:pt>
                <c:pt idx="88">
                  <c:v>7.0699999999999999E-2</c:v>
                </c:pt>
                <c:pt idx="89">
                  <c:v>7.3400000000000007E-2</c:v>
                </c:pt>
                <c:pt idx="90">
                  <c:v>7.1300000000000002E-2</c:v>
                </c:pt>
                <c:pt idx="91">
                  <c:v>6.6600000000000006E-2</c:v>
                </c:pt>
                <c:pt idx="92">
                  <c:v>6.1400000000000003E-2</c:v>
                </c:pt>
                <c:pt idx="93">
                  <c:v>6.5600000000000006E-2</c:v>
                </c:pt>
                <c:pt idx="94">
                  <c:v>6.4299999999999996E-2</c:v>
                </c:pt>
                <c:pt idx="95">
                  <c:v>6.7599999999999993E-2</c:v>
                </c:pt>
                <c:pt idx="96">
                  <c:v>6.7699999999999996E-2</c:v>
                </c:pt>
                <c:pt idx="97">
                  <c:v>6.3200000000000006E-2</c:v>
                </c:pt>
                <c:pt idx="98">
                  <c:v>6.5500000000000003E-2</c:v>
                </c:pt>
                <c:pt idx="99">
                  <c:v>6.0299999999999999E-2</c:v>
                </c:pt>
                <c:pt idx="100">
                  <c:v>6.2199999999999998E-2</c:v>
                </c:pt>
                <c:pt idx="101">
                  <c:v>6.2100000000000002E-2</c:v>
                </c:pt>
                <c:pt idx="102">
                  <c:v>6.8199999999999997E-2</c:v>
                </c:pt>
                <c:pt idx="103">
                  <c:v>7.0699999999999999E-2</c:v>
                </c:pt>
                <c:pt idx="104">
                  <c:v>6.93E-2</c:v>
                </c:pt>
                <c:pt idx="105">
                  <c:v>6.4899999999999999E-2</c:v>
                </c:pt>
                <c:pt idx="106">
                  <c:v>6.4299999999999996E-2</c:v>
                </c:pt>
                <c:pt idx="107">
                  <c:v>6.4899999999999999E-2</c:v>
                </c:pt>
                <c:pt idx="108">
                  <c:v>5.9200000000000003E-2</c:v>
                </c:pt>
                <c:pt idx="109">
                  <c:v>5.7299999999999997E-2</c:v>
                </c:pt>
                <c:pt idx="110">
                  <c:v>5.8200000000000002E-2</c:v>
                </c:pt>
                <c:pt idx="111">
                  <c:v>6.1800000000000001E-2</c:v>
                </c:pt>
                <c:pt idx="112">
                  <c:v>6.3E-2</c:v>
                </c:pt>
                <c:pt idx="113">
                  <c:v>6.25E-2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580-4470-B92A-3076E7C007EE}"/>
            </c:ext>
          </c:extLst>
        </c:ser>
        <c:ser>
          <c:idx val="26"/>
          <c:order val="26"/>
          <c:tx>
            <c:strRef>
              <c:f>Algo!$A$28</c:f>
              <c:strCache>
                <c:ptCount val="1"/>
                <c:pt idx="0">
                  <c:v>BR EQ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Algo!$F$1:$DO$1</c:f>
              <c:numCache>
                <c:formatCode>yyyy\-mm\-dd</c:formatCode>
                <c:ptCount val="114"/>
                <c:pt idx="0">
                  <c:v>45991</c:v>
                </c:pt>
                <c:pt idx="1">
                  <c:v>45961</c:v>
                </c:pt>
                <c:pt idx="2">
                  <c:v>45930</c:v>
                </c:pt>
                <c:pt idx="3">
                  <c:v>45900</c:v>
                </c:pt>
                <c:pt idx="4">
                  <c:v>45869</c:v>
                </c:pt>
                <c:pt idx="5">
                  <c:v>45838</c:v>
                </c:pt>
                <c:pt idx="6">
                  <c:v>45808</c:v>
                </c:pt>
                <c:pt idx="7">
                  <c:v>45777</c:v>
                </c:pt>
                <c:pt idx="8">
                  <c:v>45747</c:v>
                </c:pt>
                <c:pt idx="9">
                  <c:v>45716</c:v>
                </c:pt>
                <c:pt idx="10">
                  <c:v>45688</c:v>
                </c:pt>
                <c:pt idx="11">
                  <c:v>45657</c:v>
                </c:pt>
                <c:pt idx="12">
                  <c:v>45626</c:v>
                </c:pt>
                <c:pt idx="13">
                  <c:v>45596</c:v>
                </c:pt>
                <c:pt idx="14">
                  <c:v>45565</c:v>
                </c:pt>
                <c:pt idx="15">
                  <c:v>45535</c:v>
                </c:pt>
                <c:pt idx="16">
                  <c:v>45504</c:v>
                </c:pt>
                <c:pt idx="17">
                  <c:v>45473</c:v>
                </c:pt>
                <c:pt idx="18">
                  <c:v>45443</c:v>
                </c:pt>
                <c:pt idx="19">
                  <c:v>45412</c:v>
                </c:pt>
                <c:pt idx="20">
                  <c:v>45382</c:v>
                </c:pt>
                <c:pt idx="21">
                  <c:v>45351</c:v>
                </c:pt>
                <c:pt idx="22">
                  <c:v>45322</c:v>
                </c:pt>
                <c:pt idx="23">
                  <c:v>45291</c:v>
                </c:pt>
                <c:pt idx="24">
                  <c:v>45260</c:v>
                </c:pt>
                <c:pt idx="25">
                  <c:v>45230</c:v>
                </c:pt>
                <c:pt idx="26">
                  <c:v>45199</c:v>
                </c:pt>
                <c:pt idx="27">
                  <c:v>45169</c:v>
                </c:pt>
                <c:pt idx="28">
                  <c:v>45138</c:v>
                </c:pt>
                <c:pt idx="29">
                  <c:v>45107</c:v>
                </c:pt>
                <c:pt idx="30">
                  <c:v>45077</c:v>
                </c:pt>
                <c:pt idx="31">
                  <c:v>45046</c:v>
                </c:pt>
                <c:pt idx="32">
                  <c:v>45016</c:v>
                </c:pt>
                <c:pt idx="33">
                  <c:v>44985</c:v>
                </c:pt>
                <c:pt idx="34">
                  <c:v>44957</c:v>
                </c:pt>
                <c:pt idx="35">
                  <c:v>44926</c:v>
                </c:pt>
                <c:pt idx="36">
                  <c:v>44895</c:v>
                </c:pt>
                <c:pt idx="37">
                  <c:v>44865</c:v>
                </c:pt>
                <c:pt idx="38">
                  <c:v>44834</c:v>
                </c:pt>
                <c:pt idx="39">
                  <c:v>44804</c:v>
                </c:pt>
                <c:pt idx="40">
                  <c:v>44773</c:v>
                </c:pt>
                <c:pt idx="41">
                  <c:v>44742</c:v>
                </c:pt>
                <c:pt idx="42">
                  <c:v>44712</c:v>
                </c:pt>
                <c:pt idx="43">
                  <c:v>44681</c:v>
                </c:pt>
                <c:pt idx="44">
                  <c:v>44651</c:v>
                </c:pt>
                <c:pt idx="45">
                  <c:v>44620</c:v>
                </c:pt>
                <c:pt idx="46">
                  <c:v>44592</c:v>
                </c:pt>
                <c:pt idx="47">
                  <c:v>44561</c:v>
                </c:pt>
                <c:pt idx="48">
                  <c:v>44530</c:v>
                </c:pt>
                <c:pt idx="49">
                  <c:v>44500</c:v>
                </c:pt>
                <c:pt idx="50">
                  <c:v>44469</c:v>
                </c:pt>
                <c:pt idx="51">
                  <c:v>44439</c:v>
                </c:pt>
                <c:pt idx="52">
                  <c:v>44408</c:v>
                </c:pt>
                <c:pt idx="53">
                  <c:v>44377</c:v>
                </c:pt>
                <c:pt idx="54">
                  <c:v>44347</c:v>
                </c:pt>
                <c:pt idx="55">
                  <c:v>44316</c:v>
                </c:pt>
                <c:pt idx="56">
                  <c:v>44286</c:v>
                </c:pt>
                <c:pt idx="57">
                  <c:v>44255</c:v>
                </c:pt>
                <c:pt idx="58">
                  <c:v>44227</c:v>
                </c:pt>
                <c:pt idx="59">
                  <c:v>44196</c:v>
                </c:pt>
                <c:pt idx="60">
                  <c:v>44165</c:v>
                </c:pt>
                <c:pt idx="61">
                  <c:v>44135</c:v>
                </c:pt>
                <c:pt idx="62">
                  <c:v>44104</c:v>
                </c:pt>
                <c:pt idx="63">
                  <c:v>44074</c:v>
                </c:pt>
                <c:pt idx="64">
                  <c:v>44043</c:v>
                </c:pt>
                <c:pt idx="65">
                  <c:v>44012</c:v>
                </c:pt>
                <c:pt idx="66">
                  <c:v>43982</c:v>
                </c:pt>
                <c:pt idx="67">
                  <c:v>43951</c:v>
                </c:pt>
                <c:pt idx="68">
                  <c:v>43921</c:v>
                </c:pt>
                <c:pt idx="69">
                  <c:v>43890</c:v>
                </c:pt>
                <c:pt idx="70">
                  <c:v>43861</c:v>
                </c:pt>
                <c:pt idx="71">
                  <c:v>43830</c:v>
                </c:pt>
                <c:pt idx="72">
                  <c:v>43799</c:v>
                </c:pt>
                <c:pt idx="73">
                  <c:v>43769</c:v>
                </c:pt>
                <c:pt idx="74">
                  <c:v>43738</c:v>
                </c:pt>
                <c:pt idx="75">
                  <c:v>43708</c:v>
                </c:pt>
                <c:pt idx="76">
                  <c:v>43677</c:v>
                </c:pt>
                <c:pt idx="77">
                  <c:v>43646</c:v>
                </c:pt>
                <c:pt idx="78">
                  <c:v>43616</c:v>
                </c:pt>
                <c:pt idx="79">
                  <c:v>43585</c:v>
                </c:pt>
                <c:pt idx="80">
                  <c:v>43555</c:v>
                </c:pt>
                <c:pt idx="81">
                  <c:v>43524</c:v>
                </c:pt>
                <c:pt idx="82">
                  <c:v>43496</c:v>
                </c:pt>
                <c:pt idx="83">
                  <c:v>43465</c:v>
                </c:pt>
                <c:pt idx="84">
                  <c:v>43434</c:v>
                </c:pt>
                <c:pt idx="85">
                  <c:v>43404</c:v>
                </c:pt>
                <c:pt idx="86">
                  <c:v>43373</c:v>
                </c:pt>
                <c:pt idx="87">
                  <c:v>43343</c:v>
                </c:pt>
                <c:pt idx="88">
                  <c:v>43312</c:v>
                </c:pt>
                <c:pt idx="89">
                  <c:v>43281</c:v>
                </c:pt>
                <c:pt idx="90">
                  <c:v>43251</c:v>
                </c:pt>
                <c:pt idx="91">
                  <c:v>43220</c:v>
                </c:pt>
                <c:pt idx="92">
                  <c:v>43190</c:v>
                </c:pt>
                <c:pt idx="93">
                  <c:v>43159</c:v>
                </c:pt>
                <c:pt idx="94">
                  <c:v>43131</c:v>
                </c:pt>
                <c:pt idx="95">
                  <c:v>43100</c:v>
                </c:pt>
                <c:pt idx="96">
                  <c:v>43069</c:v>
                </c:pt>
                <c:pt idx="97">
                  <c:v>43039</c:v>
                </c:pt>
                <c:pt idx="98">
                  <c:v>43008</c:v>
                </c:pt>
                <c:pt idx="99">
                  <c:v>42978</c:v>
                </c:pt>
                <c:pt idx="100">
                  <c:v>42947</c:v>
                </c:pt>
                <c:pt idx="101">
                  <c:v>42916</c:v>
                </c:pt>
                <c:pt idx="102">
                  <c:v>42886</c:v>
                </c:pt>
                <c:pt idx="103">
                  <c:v>42855</c:v>
                </c:pt>
                <c:pt idx="104">
                  <c:v>42825</c:v>
                </c:pt>
                <c:pt idx="105">
                  <c:v>42794</c:v>
                </c:pt>
                <c:pt idx="106">
                  <c:v>42766</c:v>
                </c:pt>
                <c:pt idx="107">
                  <c:v>42735</c:v>
                </c:pt>
                <c:pt idx="108">
                  <c:v>42704</c:v>
                </c:pt>
                <c:pt idx="109">
                  <c:v>42674</c:v>
                </c:pt>
                <c:pt idx="110">
                  <c:v>42643</c:v>
                </c:pt>
                <c:pt idx="111">
                  <c:v>42613</c:v>
                </c:pt>
                <c:pt idx="112">
                  <c:v>42582</c:v>
                </c:pt>
                <c:pt idx="113">
                  <c:v>42551</c:v>
                </c:pt>
              </c:numCache>
            </c:numRef>
          </c:cat>
          <c:val>
            <c:numRef>
              <c:f>Algo!$F$28:$DO$28</c:f>
              <c:numCache>
                <c:formatCode>General</c:formatCode>
                <c:ptCount val="114"/>
                <c:pt idx="0">
                  <c:v>5.8000000000000003E-2</c:v>
                </c:pt>
                <c:pt idx="1">
                  <c:v>6.2600000000000003E-2</c:v>
                </c:pt>
                <c:pt idx="2">
                  <c:v>5.96E-2</c:v>
                </c:pt>
                <c:pt idx="3">
                  <c:v>5.7200000000000001E-2</c:v>
                </c:pt>
                <c:pt idx="4">
                  <c:v>5.9799999999999999E-2</c:v>
                </c:pt>
                <c:pt idx="5">
                  <c:v>5.5500000000000001E-2</c:v>
                </c:pt>
                <c:pt idx="6">
                  <c:v>3.5799999999999998E-2</c:v>
                </c:pt>
                <c:pt idx="7">
                  <c:v>2.9899999999999999E-2</c:v>
                </c:pt>
                <c:pt idx="8">
                  <c:v>3.0499999999999999E-2</c:v>
                </c:pt>
                <c:pt idx="9">
                  <c:v>4.07E-2</c:v>
                </c:pt>
                <c:pt idx="10">
                  <c:v>3.8199999999999998E-2</c:v>
                </c:pt>
                <c:pt idx="11">
                  <c:v>4.2599999999999999E-2</c:v>
                </c:pt>
                <c:pt idx="12">
                  <c:v>3.1600000000000003E-2</c:v>
                </c:pt>
                <c:pt idx="13">
                  <c:v>2.9899999999999999E-2</c:v>
                </c:pt>
                <c:pt idx="14">
                  <c:v>2.8799999999999999E-2</c:v>
                </c:pt>
                <c:pt idx="15">
                  <c:v>2.7799999999999998E-2</c:v>
                </c:pt>
                <c:pt idx="16">
                  <c:v>3.5200000000000002E-2</c:v>
                </c:pt>
                <c:pt idx="17">
                  <c:v>3.5700000000000003E-2</c:v>
                </c:pt>
                <c:pt idx="18">
                  <c:v>3.6900000000000002E-2</c:v>
                </c:pt>
                <c:pt idx="19">
                  <c:v>3.4500000000000003E-2</c:v>
                </c:pt>
                <c:pt idx="20">
                  <c:v>3.1899999999999998E-2</c:v>
                </c:pt>
                <c:pt idx="21">
                  <c:v>2.8400000000000002E-2</c:v>
                </c:pt>
                <c:pt idx="22">
                  <c:v>2.5000000000000001E-2</c:v>
                </c:pt>
                <c:pt idx="23">
                  <c:v>2.2700000000000001E-2</c:v>
                </c:pt>
                <c:pt idx="24">
                  <c:v>2.2800000000000001E-2</c:v>
                </c:pt>
                <c:pt idx="25">
                  <c:v>2.8000000000000001E-2</c:v>
                </c:pt>
                <c:pt idx="26">
                  <c:v>2.93E-2</c:v>
                </c:pt>
                <c:pt idx="27">
                  <c:v>3.0499999999999999E-2</c:v>
                </c:pt>
                <c:pt idx="28">
                  <c:v>2.9000000000000001E-2</c:v>
                </c:pt>
                <c:pt idx="29">
                  <c:v>3.0499999999999999E-2</c:v>
                </c:pt>
                <c:pt idx="30">
                  <c:v>3.7100000000000001E-2</c:v>
                </c:pt>
                <c:pt idx="31">
                  <c:v>4.3099999999999999E-2</c:v>
                </c:pt>
                <c:pt idx="32">
                  <c:v>5.0299999999999997E-2</c:v>
                </c:pt>
                <c:pt idx="33">
                  <c:v>4.6699999999999998E-2</c:v>
                </c:pt>
                <c:pt idx="34">
                  <c:v>3.7600000000000001E-2</c:v>
                </c:pt>
                <c:pt idx="35">
                  <c:v>3.5799999999999998E-2</c:v>
                </c:pt>
                <c:pt idx="36">
                  <c:v>4.7899999999999998E-2</c:v>
                </c:pt>
                <c:pt idx="37">
                  <c:v>3.78E-2</c:v>
                </c:pt>
                <c:pt idx="38">
                  <c:v>4.2299999999999997E-2</c:v>
                </c:pt>
                <c:pt idx="39">
                  <c:v>4.5499999999999999E-2</c:v>
                </c:pt>
                <c:pt idx="40">
                  <c:v>4.48E-2</c:v>
                </c:pt>
                <c:pt idx="41">
                  <c:v>4.7500000000000001E-2</c:v>
                </c:pt>
                <c:pt idx="42">
                  <c:v>3.5299999999999998E-2</c:v>
                </c:pt>
                <c:pt idx="43">
                  <c:v>3.27E-2</c:v>
                </c:pt>
                <c:pt idx="44">
                  <c:v>2.8799999999999999E-2</c:v>
                </c:pt>
                <c:pt idx="45">
                  <c:v>3.5299999999999998E-2</c:v>
                </c:pt>
                <c:pt idx="46">
                  <c:v>4.0300000000000002E-2</c:v>
                </c:pt>
                <c:pt idx="47">
                  <c:v>4.87E-2</c:v>
                </c:pt>
                <c:pt idx="48">
                  <c:v>4.7100000000000003E-2</c:v>
                </c:pt>
                <c:pt idx="49">
                  <c:v>4.5999999999999999E-2</c:v>
                </c:pt>
                <c:pt idx="50">
                  <c:v>3.8699999999999998E-2</c:v>
                </c:pt>
                <c:pt idx="51">
                  <c:v>2.6200000000000001E-2</c:v>
                </c:pt>
                <c:pt idx="52">
                  <c:v>2.0799999999999999E-2</c:v>
                </c:pt>
                <c:pt idx="53">
                  <c:v>1.7100000000000001E-2</c:v>
                </c:pt>
                <c:pt idx="54">
                  <c:v>1.7100000000000001E-2</c:v>
                </c:pt>
                <c:pt idx="55">
                  <c:v>1.9400000000000001E-2</c:v>
                </c:pt>
                <c:pt idx="56">
                  <c:v>1.83E-2</c:v>
                </c:pt>
                <c:pt idx="57">
                  <c:v>1.5599999999999999E-2</c:v>
                </c:pt>
                <c:pt idx="58">
                  <c:v>1.5299999999999999E-2</c:v>
                </c:pt>
                <c:pt idx="59">
                  <c:v>1.2699999999999999E-2</c:v>
                </c:pt>
                <c:pt idx="60">
                  <c:v>1.5599999999999999E-2</c:v>
                </c:pt>
                <c:pt idx="61">
                  <c:v>1.7999999999999999E-2</c:v>
                </c:pt>
                <c:pt idx="62">
                  <c:v>1.9300000000000001E-2</c:v>
                </c:pt>
                <c:pt idx="63">
                  <c:v>1.6899999999999998E-2</c:v>
                </c:pt>
                <c:pt idx="64">
                  <c:v>1.4200000000000001E-2</c:v>
                </c:pt>
                <c:pt idx="65">
                  <c:v>1.7000000000000001E-2</c:v>
                </c:pt>
                <c:pt idx="66">
                  <c:v>1.6799999999999999E-2</c:v>
                </c:pt>
                <c:pt idx="67">
                  <c:v>2.0799999999999999E-2</c:v>
                </c:pt>
                <c:pt idx="68">
                  <c:v>2.4199999999999999E-2</c:v>
                </c:pt>
                <c:pt idx="69">
                  <c:v>1.3599999999999999E-2</c:v>
                </c:pt>
                <c:pt idx="70">
                  <c:v>9.5999999999999992E-3</c:v>
                </c:pt>
                <c:pt idx="71">
                  <c:v>8.8999999999999999E-3</c:v>
                </c:pt>
                <c:pt idx="72">
                  <c:v>1.2E-2</c:v>
                </c:pt>
                <c:pt idx="73">
                  <c:v>1.06E-2</c:v>
                </c:pt>
                <c:pt idx="74">
                  <c:v>9.1999999999999998E-3</c:v>
                </c:pt>
                <c:pt idx="75">
                  <c:v>1.03E-2</c:v>
                </c:pt>
                <c:pt idx="76">
                  <c:v>1.01E-2</c:v>
                </c:pt>
                <c:pt idx="77">
                  <c:v>0.01</c:v>
                </c:pt>
                <c:pt idx="78">
                  <c:v>1.0699999999999999E-2</c:v>
                </c:pt>
                <c:pt idx="79">
                  <c:v>1.29E-2</c:v>
                </c:pt>
                <c:pt idx="80">
                  <c:v>1.11E-2</c:v>
                </c:pt>
                <c:pt idx="81">
                  <c:v>1.01E-2</c:v>
                </c:pt>
                <c:pt idx="82">
                  <c:v>9.1999999999999998E-3</c:v>
                </c:pt>
                <c:pt idx="83">
                  <c:v>9.9000000000000008E-3</c:v>
                </c:pt>
                <c:pt idx="84">
                  <c:v>1.17E-2</c:v>
                </c:pt>
                <c:pt idx="85">
                  <c:v>1.1900000000000001E-2</c:v>
                </c:pt>
                <c:pt idx="86">
                  <c:v>2.1399999999999999E-2</c:v>
                </c:pt>
                <c:pt idx="87">
                  <c:v>2.3599999999999999E-2</c:v>
                </c:pt>
                <c:pt idx="88">
                  <c:v>2.0899999999999998E-2</c:v>
                </c:pt>
                <c:pt idx="89">
                  <c:v>2.5899999999999999E-2</c:v>
                </c:pt>
                <c:pt idx="90">
                  <c:v>2.2200000000000001E-2</c:v>
                </c:pt>
                <c:pt idx="91">
                  <c:v>1.34E-2</c:v>
                </c:pt>
                <c:pt idx="92">
                  <c:v>1.26E-2</c:v>
                </c:pt>
                <c:pt idx="93">
                  <c:v>1.3299999999999999E-2</c:v>
                </c:pt>
                <c:pt idx="94">
                  <c:v>1.3899999999999999E-2</c:v>
                </c:pt>
                <c:pt idx="95">
                  <c:v>1.9599999999999999E-2</c:v>
                </c:pt>
                <c:pt idx="96">
                  <c:v>2.35E-2</c:v>
                </c:pt>
                <c:pt idx="97">
                  <c:v>2.29E-2</c:v>
                </c:pt>
                <c:pt idx="98">
                  <c:v>1.9599999999999999E-2</c:v>
                </c:pt>
                <c:pt idx="99">
                  <c:v>2.12E-2</c:v>
                </c:pt>
                <c:pt idx="100">
                  <c:v>2.5600000000000001E-2</c:v>
                </c:pt>
                <c:pt idx="101">
                  <c:v>2.8899999999999999E-2</c:v>
                </c:pt>
                <c:pt idx="102">
                  <c:v>2.9600000000000001E-2</c:v>
                </c:pt>
                <c:pt idx="103">
                  <c:v>2.7199999999999998E-2</c:v>
                </c:pt>
                <c:pt idx="104">
                  <c:v>2.46E-2</c:v>
                </c:pt>
                <c:pt idx="105">
                  <c:v>2.2200000000000001E-2</c:v>
                </c:pt>
                <c:pt idx="106">
                  <c:v>2.3099999999999999E-2</c:v>
                </c:pt>
                <c:pt idx="107">
                  <c:v>2.58E-2</c:v>
                </c:pt>
                <c:pt idx="108">
                  <c:v>2.1899999999999999E-2</c:v>
                </c:pt>
                <c:pt idx="109">
                  <c:v>1.9E-2</c:v>
                </c:pt>
                <c:pt idx="110">
                  <c:v>2.4E-2</c:v>
                </c:pt>
                <c:pt idx="111">
                  <c:v>2.29E-2</c:v>
                </c:pt>
                <c:pt idx="112">
                  <c:v>2.2200000000000001E-2</c:v>
                </c:pt>
                <c:pt idx="113">
                  <c:v>2.4199999999999999E-2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580-4470-B92A-3076E7C007EE}"/>
            </c:ext>
          </c:extLst>
        </c:ser>
        <c:ser>
          <c:idx val="27"/>
          <c:order val="27"/>
          <c:tx>
            <c:strRef>
              <c:f>Algo!$A$29</c:f>
              <c:strCache>
                <c:ptCount val="1"/>
                <c:pt idx="0">
                  <c:v>MX EQ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Algo!$F$1:$DO$1</c:f>
              <c:numCache>
                <c:formatCode>yyyy\-mm\-dd</c:formatCode>
                <c:ptCount val="114"/>
                <c:pt idx="0">
                  <c:v>45991</c:v>
                </c:pt>
                <c:pt idx="1">
                  <c:v>45961</c:v>
                </c:pt>
                <c:pt idx="2">
                  <c:v>45930</c:v>
                </c:pt>
                <c:pt idx="3">
                  <c:v>45900</c:v>
                </c:pt>
                <c:pt idx="4">
                  <c:v>45869</c:v>
                </c:pt>
                <c:pt idx="5">
                  <c:v>45838</c:v>
                </c:pt>
                <c:pt idx="6">
                  <c:v>45808</c:v>
                </c:pt>
                <c:pt idx="7">
                  <c:v>45777</c:v>
                </c:pt>
                <c:pt idx="8">
                  <c:v>45747</c:v>
                </c:pt>
                <c:pt idx="9">
                  <c:v>45716</c:v>
                </c:pt>
                <c:pt idx="10">
                  <c:v>45688</c:v>
                </c:pt>
                <c:pt idx="11">
                  <c:v>45657</c:v>
                </c:pt>
                <c:pt idx="12">
                  <c:v>45626</c:v>
                </c:pt>
                <c:pt idx="13">
                  <c:v>45596</c:v>
                </c:pt>
                <c:pt idx="14">
                  <c:v>45565</c:v>
                </c:pt>
                <c:pt idx="15">
                  <c:v>45535</c:v>
                </c:pt>
                <c:pt idx="16">
                  <c:v>45504</c:v>
                </c:pt>
                <c:pt idx="17">
                  <c:v>45473</c:v>
                </c:pt>
                <c:pt idx="18">
                  <c:v>45443</c:v>
                </c:pt>
                <c:pt idx="19">
                  <c:v>45412</c:v>
                </c:pt>
                <c:pt idx="20">
                  <c:v>45382</c:v>
                </c:pt>
                <c:pt idx="21">
                  <c:v>45351</c:v>
                </c:pt>
                <c:pt idx="22">
                  <c:v>45322</c:v>
                </c:pt>
                <c:pt idx="23">
                  <c:v>45291</c:v>
                </c:pt>
                <c:pt idx="24">
                  <c:v>45260</c:v>
                </c:pt>
                <c:pt idx="25">
                  <c:v>45230</c:v>
                </c:pt>
                <c:pt idx="26">
                  <c:v>45199</c:v>
                </c:pt>
                <c:pt idx="27">
                  <c:v>45169</c:v>
                </c:pt>
                <c:pt idx="28">
                  <c:v>45138</c:v>
                </c:pt>
                <c:pt idx="29">
                  <c:v>45107</c:v>
                </c:pt>
                <c:pt idx="30">
                  <c:v>45077</c:v>
                </c:pt>
                <c:pt idx="31">
                  <c:v>45046</c:v>
                </c:pt>
                <c:pt idx="32">
                  <c:v>45016</c:v>
                </c:pt>
                <c:pt idx="33">
                  <c:v>44985</c:v>
                </c:pt>
                <c:pt idx="34">
                  <c:v>44957</c:v>
                </c:pt>
                <c:pt idx="35">
                  <c:v>44926</c:v>
                </c:pt>
                <c:pt idx="36">
                  <c:v>44895</c:v>
                </c:pt>
                <c:pt idx="37">
                  <c:v>44865</c:v>
                </c:pt>
                <c:pt idx="38">
                  <c:v>44834</c:v>
                </c:pt>
                <c:pt idx="39">
                  <c:v>44804</c:v>
                </c:pt>
                <c:pt idx="40">
                  <c:v>44773</c:v>
                </c:pt>
                <c:pt idx="41">
                  <c:v>44742</c:v>
                </c:pt>
                <c:pt idx="42">
                  <c:v>44712</c:v>
                </c:pt>
                <c:pt idx="43">
                  <c:v>44681</c:v>
                </c:pt>
                <c:pt idx="44">
                  <c:v>44651</c:v>
                </c:pt>
                <c:pt idx="45">
                  <c:v>44620</c:v>
                </c:pt>
                <c:pt idx="46">
                  <c:v>44592</c:v>
                </c:pt>
                <c:pt idx="47">
                  <c:v>44561</c:v>
                </c:pt>
                <c:pt idx="48">
                  <c:v>44530</c:v>
                </c:pt>
                <c:pt idx="49">
                  <c:v>44500</c:v>
                </c:pt>
                <c:pt idx="50">
                  <c:v>44469</c:v>
                </c:pt>
                <c:pt idx="51">
                  <c:v>44439</c:v>
                </c:pt>
                <c:pt idx="52">
                  <c:v>44408</c:v>
                </c:pt>
                <c:pt idx="53">
                  <c:v>44377</c:v>
                </c:pt>
                <c:pt idx="54">
                  <c:v>44347</c:v>
                </c:pt>
                <c:pt idx="55">
                  <c:v>44316</c:v>
                </c:pt>
                <c:pt idx="56">
                  <c:v>44286</c:v>
                </c:pt>
                <c:pt idx="57">
                  <c:v>44255</c:v>
                </c:pt>
                <c:pt idx="58">
                  <c:v>44227</c:v>
                </c:pt>
                <c:pt idx="59">
                  <c:v>44196</c:v>
                </c:pt>
                <c:pt idx="60">
                  <c:v>44165</c:v>
                </c:pt>
                <c:pt idx="61">
                  <c:v>44135</c:v>
                </c:pt>
                <c:pt idx="62">
                  <c:v>44104</c:v>
                </c:pt>
                <c:pt idx="63">
                  <c:v>44074</c:v>
                </c:pt>
                <c:pt idx="64">
                  <c:v>44043</c:v>
                </c:pt>
                <c:pt idx="65">
                  <c:v>44012</c:v>
                </c:pt>
                <c:pt idx="66">
                  <c:v>43982</c:v>
                </c:pt>
                <c:pt idx="67">
                  <c:v>43951</c:v>
                </c:pt>
                <c:pt idx="68">
                  <c:v>43921</c:v>
                </c:pt>
                <c:pt idx="69">
                  <c:v>43890</c:v>
                </c:pt>
                <c:pt idx="70">
                  <c:v>43861</c:v>
                </c:pt>
                <c:pt idx="71">
                  <c:v>43830</c:v>
                </c:pt>
                <c:pt idx="72">
                  <c:v>43799</c:v>
                </c:pt>
                <c:pt idx="73">
                  <c:v>43769</c:v>
                </c:pt>
                <c:pt idx="74">
                  <c:v>43738</c:v>
                </c:pt>
                <c:pt idx="75">
                  <c:v>43708</c:v>
                </c:pt>
                <c:pt idx="76">
                  <c:v>43677</c:v>
                </c:pt>
                <c:pt idx="77">
                  <c:v>43646</c:v>
                </c:pt>
                <c:pt idx="78">
                  <c:v>43616</c:v>
                </c:pt>
                <c:pt idx="79">
                  <c:v>43585</c:v>
                </c:pt>
                <c:pt idx="80">
                  <c:v>43555</c:v>
                </c:pt>
                <c:pt idx="81">
                  <c:v>43524</c:v>
                </c:pt>
                <c:pt idx="82">
                  <c:v>43496</c:v>
                </c:pt>
                <c:pt idx="83">
                  <c:v>43465</c:v>
                </c:pt>
                <c:pt idx="84">
                  <c:v>43434</c:v>
                </c:pt>
                <c:pt idx="85">
                  <c:v>43404</c:v>
                </c:pt>
                <c:pt idx="86">
                  <c:v>43373</c:v>
                </c:pt>
                <c:pt idx="87">
                  <c:v>43343</c:v>
                </c:pt>
                <c:pt idx="88">
                  <c:v>43312</c:v>
                </c:pt>
                <c:pt idx="89">
                  <c:v>43281</c:v>
                </c:pt>
                <c:pt idx="90">
                  <c:v>43251</c:v>
                </c:pt>
                <c:pt idx="91">
                  <c:v>43220</c:v>
                </c:pt>
                <c:pt idx="92">
                  <c:v>43190</c:v>
                </c:pt>
                <c:pt idx="93">
                  <c:v>43159</c:v>
                </c:pt>
                <c:pt idx="94">
                  <c:v>43131</c:v>
                </c:pt>
                <c:pt idx="95">
                  <c:v>43100</c:v>
                </c:pt>
                <c:pt idx="96">
                  <c:v>43069</c:v>
                </c:pt>
                <c:pt idx="97">
                  <c:v>43039</c:v>
                </c:pt>
                <c:pt idx="98">
                  <c:v>43008</c:v>
                </c:pt>
                <c:pt idx="99">
                  <c:v>42978</c:v>
                </c:pt>
                <c:pt idx="100">
                  <c:v>42947</c:v>
                </c:pt>
                <c:pt idx="101">
                  <c:v>42916</c:v>
                </c:pt>
                <c:pt idx="102">
                  <c:v>42886</c:v>
                </c:pt>
                <c:pt idx="103">
                  <c:v>42855</c:v>
                </c:pt>
                <c:pt idx="104">
                  <c:v>42825</c:v>
                </c:pt>
                <c:pt idx="105">
                  <c:v>42794</c:v>
                </c:pt>
                <c:pt idx="106">
                  <c:v>42766</c:v>
                </c:pt>
                <c:pt idx="107">
                  <c:v>42735</c:v>
                </c:pt>
                <c:pt idx="108">
                  <c:v>42704</c:v>
                </c:pt>
                <c:pt idx="109">
                  <c:v>42674</c:v>
                </c:pt>
                <c:pt idx="110">
                  <c:v>42643</c:v>
                </c:pt>
                <c:pt idx="111">
                  <c:v>42613</c:v>
                </c:pt>
                <c:pt idx="112">
                  <c:v>42582</c:v>
                </c:pt>
                <c:pt idx="113">
                  <c:v>42551</c:v>
                </c:pt>
              </c:numCache>
            </c:numRef>
          </c:cat>
          <c:val>
            <c:numRef>
              <c:f>Algo!$F$29:$DO$29</c:f>
              <c:numCache>
                <c:formatCode>General</c:formatCode>
                <c:ptCount val="114"/>
                <c:pt idx="0">
                  <c:v>3.4500000000000003E-2</c:v>
                </c:pt>
                <c:pt idx="1">
                  <c:v>3.3599999999999998E-2</c:v>
                </c:pt>
                <c:pt idx="2">
                  <c:v>3.09E-2</c:v>
                </c:pt>
                <c:pt idx="3">
                  <c:v>3.5999999999999997E-2</c:v>
                </c:pt>
                <c:pt idx="4">
                  <c:v>3.61E-2</c:v>
                </c:pt>
                <c:pt idx="5">
                  <c:v>3.6700000000000003E-2</c:v>
                </c:pt>
                <c:pt idx="6">
                  <c:v>2.6499999999999999E-2</c:v>
                </c:pt>
                <c:pt idx="7">
                  <c:v>2.4199999999999999E-2</c:v>
                </c:pt>
                <c:pt idx="8">
                  <c:v>2.8400000000000002E-2</c:v>
                </c:pt>
                <c:pt idx="9">
                  <c:v>3.1300000000000001E-2</c:v>
                </c:pt>
                <c:pt idx="10">
                  <c:v>3.44E-2</c:v>
                </c:pt>
                <c:pt idx="11">
                  <c:v>3.2800000000000003E-2</c:v>
                </c:pt>
                <c:pt idx="12">
                  <c:v>2.8199999999999999E-2</c:v>
                </c:pt>
                <c:pt idx="13">
                  <c:v>2.6200000000000001E-2</c:v>
                </c:pt>
                <c:pt idx="14">
                  <c:v>2.4500000000000001E-2</c:v>
                </c:pt>
                <c:pt idx="15">
                  <c:v>2.3900000000000001E-2</c:v>
                </c:pt>
                <c:pt idx="16">
                  <c:v>2.3300000000000001E-2</c:v>
                </c:pt>
                <c:pt idx="17">
                  <c:v>2.41E-2</c:v>
                </c:pt>
                <c:pt idx="18">
                  <c:v>2.1299999999999999E-2</c:v>
                </c:pt>
                <c:pt idx="19">
                  <c:v>1.9199999999999998E-2</c:v>
                </c:pt>
                <c:pt idx="20">
                  <c:v>1.7299999999999999E-2</c:v>
                </c:pt>
                <c:pt idx="21">
                  <c:v>1.7299999999999999E-2</c:v>
                </c:pt>
                <c:pt idx="22">
                  <c:v>1.4999999999999999E-2</c:v>
                </c:pt>
                <c:pt idx="23">
                  <c:v>1.52E-2</c:v>
                </c:pt>
                <c:pt idx="24">
                  <c:v>2.0500000000000001E-2</c:v>
                </c:pt>
                <c:pt idx="25">
                  <c:v>2.3099999999999999E-2</c:v>
                </c:pt>
                <c:pt idx="26">
                  <c:v>2.2700000000000001E-2</c:v>
                </c:pt>
                <c:pt idx="27">
                  <c:v>1.9699999999999999E-2</c:v>
                </c:pt>
                <c:pt idx="28">
                  <c:v>1.9699999999999999E-2</c:v>
                </c:pt>
                <c:pt idx="29">
                  <c:v>1.9099999999999999E-2</c:v>
                </c:pt>
                <c:pt idx="30">
                  <c:v>1.9099999999999999E-2</c:v>
                </c:pt>
                <c:pt idx="31">
                  <c:v>1.9300000000000001E-2</c:v>
                </c:pt>
                <c:pt idx="32">
                  <c:v>1.9099999999999999E-2</c:v>
                </c:pt>
                <c:pt idx="33">
                  <c:v>2.01E-2</c:v>
                </c:pt>
                <c:pt idx="34">
                  <c:v>1.8700000000000001E-2</c:v>
                </c:pt>
                <c:pt idx="35">
                  <c:v>2.3199999999999998E-2</c:v>
                </c:pt>
                <c:pt idx="36">
                  <c:v>2.1299999999999999E-2</c:v>
                </c:pt>
                <c:pt idx="37">
                  <c:v>1.7999999999999999E-2</c:v>
                </c:pt>
                <c:pt idx="38">
                  <c:v>2.3199999999999998E-2</c:v>
                </c:pt>
                <c:pt idx="39">
                  <c:v>2.6100000000000002E-2</c:v>
                </c:pt>
                <c:pt idx="40">
                  <c:v>2.3599999999999999E-2</c:v>
                </c:pt>
                <c:pt idx="41">
                  <c:v>2.35E-2</c:v>
                </c:pt>
                <c:pt idx="42">
                  <c:v>2.1100000000000001E-2</c:v>
                </c:pt>
                <c:pt idx="43">
                  <c:v>2.1399999999999999E-2</c:v>
                </c:pt>
                <c:pt idx="44">
                  <c:v>1.7600000000000001E-2</c:v>
                </c:pt>
                <c:pt idx="45">
                  <c:v>2.1399999999999999E-2</c:v>
                </c:pt>
                <c:pt idx="46">
                  <c:v>2.6200000000000001E-2</c:v>
                </c:pt>
                <c:pt idx="47">
                  <c:v>2.3599999999999999E-2</c:v>
                </c:pt>
                <c:pt idx="48">
                  <c:v>2.6700000000000002E-2</c:v>
                </c:pt>
                <c:pt idx="49">
                  <c:v>2.6700000000000002E-2</c:v>
                </c:pt>
                <c:pt idx="50">
                  <c:v>2.5600000000000001E-2</c:v>
                </c:pt>
                <c:pt idx="51">
                  <c:v>2.4400000000000002E-2</c:v>
                </c:pt>
                <c:pt idx="52">
                  <c:v>2.7400000000000001E-2</c:v>
                </c:pt>
                <c:pt idx="53">
                  <c:v>2.8799999999999999E-2</c:v>
                </c:pt>
                <c:pt idx="54">
                  <c:v>2.7E-2</c:v>
                </c:pt>
                <c:pt idx="55">
                  <c:v>2.8199999999999999E-2</c:v>
                </c:pt>
                <c:pt idx="56">
                  <c:v>2.7300000000000001E-2</c:v>
                </c:pt>
                <c:pt idx="57">
                  <c:v>2.8299999999999999E-2</c:v>
                </c:pt>
                <c:pt idx="58">
                  <c:v>2.9600000000000001E-2</c:v>
                </c:pt>
                <c:pt idx="59">
                  <c:v>2.8500000000000001E-2</c:v>
                </c:pt>
                <c:pt idx="60">
                  <c:v>2.92E-2</c:v>
                </c:pt>
                <c:pt idx="61">
                  <c:v>3.04E-2</c:v>
                </c:pt>
                <c:pt idx="62">
                  <c:v>3.0599999999999999E-2</c:v>
                </c:pt>
                <c:pt idx="63">
                  <c:v>3.1699999999999999E-2</c:v>
                </c:pt>
                <c:pt idx="64">
                  <c:v>3.04E-2</c:v>
                </c:pt>
                <c:pt idx="65">
                  <c:v>2.9899999999999999E-2</c:v>
                </c:pt>
                <c:pt idx="66">
                  <c:v>2.87E-2</c:v>
                </c:pt>
                <c:pt idx="67">
                  <c:v>2.86E-2</c:v>
                </c:pt>
                <c:pt idx="68">
                  <c:v>2.8799999999999999E-2</c:v>
                </c:pt>
                <c:pt idx="69">
                  <c:v>2.3400000000000001E-2</c:v>
                </c:pt>
                <c:pt idx="70">
                  <c:v>2.3699999999999999E-2</c:v>
                </c:pt>
                <c:pt idx="71">
                  <c:v>2.5700000000000001E-2</c:v>
                </c:pt>
                <c:pt idx="72">
                  <c:v>2.5899999999999999E-2</c:v>
                </c:pt>
                <c:pt idx="73">
                  <c:v>2.5999999999999999E-2</c:v>
                </c:pt>
                <c:pt idx="74">
                  <c:v>2.63E-2</c:v>
                </c:pt>
                <c:pt idx="75">
                  <c:v>2.4500000000000001E-2</c:v>
                </c:pt>
                <c:pt idx="76">
                  <c:v>2.69E-2</c:v>
                </c:pt>
                <c:pt idx="77">
                  <c:v>2.46E-2</c:v>
                </c:pt>
                <c:pt idx="78">
                  <c:v>2.3599999999999999E-2</c:v>
                </c:pt>
                <c:pt idx="79">
                  <c:v>2.35E-2</c:v>
                </c:pt>
                <c:pt idx="80">
                  <c:v>2.3400000000000001E-2</c:v>
                </c:pt>
                <c:pt idx="81">
                  <c:v>2.3099999999999999E-2</c:v>
                </c:pt>
                <c:pt idx="82">
                  <c:v>2.01E-2</c:v>
                </c:pt>
                <c:pt idx="83">
                  <c:v>1.95E-2</c:v>
                </c:pt>
                <c:pt idx="84">
                  <c:v>2.4199999999999999E-2</c:v>
                </c:pt>
                <c:pt idx="85">
                  <c:v>2.1499999999999998E-2</c:v>
                </c:pt>
                <c:pt idx="86">
                  <c:v>1.84E-2</c:v>
                </c:pt>
                <c:pt idx="87">
                  <c:v>1.89E-2</c:v>
                </c:pt>
                <c:pt idx="88">
                  <c:v>1.9099999999999999E-2</c:v>
                </c:pt>
                <c:pt idx="89">
                  <c:v>2.0899999999999998E-2</c:v>
                </c:pt>
                <c:pt idx="90">
                  <c:v>2.4899999999999999E-2</c:v>
                </c:pt>
                <c:pt idx="91">
                  <c:v>1.8499999999999999E-2</c:v>
                </c:pt>
                <c:pt idx="92">
                  <c:v>0.02</c:v>
                </c:pt>
                <c:pt idx="93">
                  <c:v>2.1000000000000001E-2</c:v>
                </c:pt>
                <c:pt idx="94">
                  <c:v>2.0500000000000001E-2</c:v>
                </c:pt>
                <c:pt idx="95">
                  <c:v>2.1899999999999999E-2</c:v>
                </c:pt>
                <c:pt idx="96">
                  <c:v>2.3E-2</c:v>
                </c:pt>
                <c:pt idx="97">
                  <c:v>2.2599999999999999E-2</c:v>
                </c:pt>
                <c:pt idx="98">
                  <c:v>1.89E-2</c:v>
                </c:pt>
                <c:pt idx="99">
                  <c:v>1.6899999999999998E-2</c:v>
                </c:pt>
                <c:pt idx="100">
                  <c:v>1.7500000000000002E-2</c:v>
                </c:pt>
                <c:pt idx="101">
                  <c:v>1.7100000000000001E-2</c:v>
                </c:pt>
                <c:pt idx="102">
                  <c:v>1.89E-2</c:v>
                </c:pt>
                <c:pt idx="103">
                  <c:v>1.89E-2</c:v>
                </c:pt>
                <c:pt idx="104">
                  <c:v>1.7899999999999999E-2</c:v>
                </c:pt>
                <c:pt idx="105">
                  <c:v>1.9099999999999999E-2</c:v>
                </c:pt>
                <c:pt idx="106">
                  <c:v>1.9800000000000002E-2</c:v>
                </c:pt>
                <c:pt idx="107">
                  <c:v>2.0400000000000001E-2</c:v>
                </c:pt>
                <c:pt idx="108">
                  <c:v>1.9E-2</c:v>
                </c:pt>
                <c:pt idx="109">
                  <c:v>1.35E-2</c:v>
                </c:pt>
                <c:pt idx="110">
                  <c:v>1.4500000000000001E-2</c:v>
                </c:pt>
                <c:pt idx="111">
                  <c:v>1.41E-2</c:v>
                </c:pt>
                <c:pt idx="112">
                  <c:v>1.4E-2</c:v>
                </c:pt>
                <c:pt idx="113">
                  <c:v>1.2E-2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580-4470-B92A-3076E7C00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7703424"/>
        <c:axId val="747708704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Algo!$A$4</c15:sqref>
                        </c15:formulaRef>
                      </c:ext>
                    </c:extLst>
                    <c:strCache>
                      <c:ptCount val="1"/>
                      <c:pt idx="0">
                        <c:v>CA EQ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Algo!$F$1:$DO$1</c15:sqref>
                        </c15:formulaRef>
                      </c:ext>
                    </c:extLst>
                    <c:numCache>
                      <c:formatCode>yyyy\-mm\-dd</c:formatCode>
                      <c:ptCount val="114"/>
                      <c:pt idx="0">
                        <c:v>45991</c:v>
                      </c:pt>
                      <c:pt idx="1">
                        <c:v>45961</c:v>
                      </c:pt>
                      <c:pt idx="2">
                        <c:v>45930</c:v>
                      </c:pt>
                      <c:pt idx="3">
                        <c:v>45900</c:v>
                      </c:pt>
                      <c:pt idx="4">
                        <c:v>45869</c:v>
                      </c:pt>
                      <c:pt idx="5">
                        <c:v>45838</c:v>
                      </c:pt>
                      <c:pt idx="6">
                        <c:v>45808</c:v>
                      </c:pt>
                      <c:pt idx="7">
                        <c:v>45777</c:v>
                      </c:pt>
                      <c:pt idx="8">
                        <c:v>45747</c:v>
                      </c:pt>
                      <c:pt idx="9">
                        <c:v>45716</c:v>
                      </c:pt>
                      <c:pt idx="10">
                        <c:v>45688</c:v>
                      </c:pt>
                      <c:pt idx="11">
                        <c:v>45657</c:v>
                      </c:pt>
                      <c:pt idx="12">
                        <c:v>45626</c:v>
                      </c:pt>
                      <c:pt idx="13">
                        <c:v>45596</c:v>
                      </c:pt>
                      <c:pt idx="14">
                        <c:v>45565</c:v>
                      </c:pt>
                      <c:pt idx="15">
                        <c:v>45535</c:v>
                      </c:pt>
                      <c:pt idx="16">
                        <c:v>45504</c:v>
                      </c:pt>
                      <c:pt idx="17">
                        <c:v>45473</c:v>
                      </c:pt>
                      <c:pt idx="18">
                        <c:v>45443</c:v>
                      </c:pt>
                      <c:pt idx="19">
                        <c:v>45412</c:v>
                      </c:pt>
                      <c:pt idx="20">
                        <c:v>45382</c:v>
                      </c:pt>
                      <c:pt idx="21">
                        <c:v>45351</c:v>
                      </c:pt>
                      <c:pt idx="22">
                        <c:v>45322</c:v>
                      </c:pt>
                      <c:pt idx="23">
                        <c:v>45291</c:v>
                      </c:pt>
                      <c:pt idx="24">
                        <c:v>45260</c:v>
                      </c:pt>
                      <c:pt idx="25">
                        <c:v>45230</c:v>
                      </c:pt>
                      <c:pt idx="26">
                        <c:v>45199</c:v>
                      </c:pt>
                      <c:pt idx="27">
                        <c:v>45169</c:v>
                      </c:pt>
                      <c:pt idx="28">
                        <c:v>45138</c:v>
                      </c:pt>
                      <c:pt idx="29">
                        <c:v>45107</c:v>
                      </c:pt>
                      <c:pt idx="30">
                        <c:v>45077</c:v>
                      </c:pt>
                      <c:pt idx="31">
                        <c:v>45046</c:v>
                      </c:pt>
                      <c:pt idx="32">
                        <c:v>45016</c:v>
                      </c:pt>
                      <c:pt idx="33">
                        <c:v>44985</c:v>
                      </c:pt>
                      <c:pt idx="34">
                        <c:v>44957</c:v>
                      </c:pt>
                      <c:pt idx="35">
                        <c:v>44926</c:v>
                      </c:pt>
                      <c:pt idx="36">
                        <c:v>44895</c:v>
                      </c:pt>
                      <c:pt idx="37">
                        <c:v>44865</c:v>
                      </c:pt>
                      <c:pt idx="38">
                        <c:v>44834</c:v>
                      </c:pt>
                      <c:pt idx="39">
                        <c:v>44804</c:v>
                      </c:pt>
                      <c:pt idx="40">
                        <c:v>44773</c:v>
                      </c:pt>
                      <c:pt idx="41">
                        <c:v>44742</c:v>
                      </c:pt>
                      <c:pt idx="42">
                        <c:v>44712</c:v>
                      </c:pt>
                      <c:pt idx="43">
                        <c:v>44681</c:v>
                      </c:pt>
                      <c:pt idx="44">
                        <c:v>44651</c:v>
                      </c:pt>
                      <c:pt idx="45">
                        <c:v>44620</c:v>
                      </c:pt>
                      <c:pt idx="46">
                        <c:v>44592</c:v>
                      </c:pt>
                      <c:pt idx="47">
                        <c:v>44561</c:v>
                      </c:pt>
                      <c:pt idx="48">
                        <c:v>44530</c:v>
                      </c:pt>
                      <c:pt idx="49">
                        <c:v>44500</c:v>
                      </c:pt>
                      <c:pt idx="50">
                        <c:v>44469</c:v>
                      </c:pt>
                      <c:pt idx="51">
                        <c:v>44439</c:v>
                      </c:pt>
                      <c:pt idx="52">
                        <c:v>44408</c:v>
                      </c:pt>
                      <c:pt idx="53">
                        <c:v>44377</c:v>
                      </c:pt>
                      <c:pt idx="54">
                        <c:v>44347</c:v>
                      </c:pt>
                      <c:pt idx="55">
                        <c:v>44316</c:v>
                      </c:pt>
                      <c:pt idx="56">
                        <c:v>44286</c:v>
                      </c:pt>
                      <c:pt idx="57">
                        <c:v>44255</c:v>
                      </c:pt>
                      <c:pt idx="58">
                        <c:v>44227</c:v>
                      </c:pt>
                      <c:pt idx="59">
                        <c:v>44196</c:v>
                      </c:pt>
                      <c:pt idx="60">
                        <c:v>44165</c:v>
                      </c:pt>
                      <c:pt idx="61">
                        <c:v>44135</c:v>
                      </c:pt>
                      <c:pt idx="62">
                        <c:v>44104</c:v>
                      </c:pt>
                      <c:pt idx="63">
                        <c:v>44074</c:v>
                      </c:pt>
                      <c:pt idx="64">
                        <c:v>44043</c:v>
                      </c:pt>
                      <c:pt idx="65">
                        <c:v>44012</c:v>
                      </c:pt>
                      <c:pt idx="66">
                        <c:v>43982</c:v>
                      </c:pt>
                      <c:pt idx="67">
                        <c:v>43951</c:v>
                      </c:pt>
                      <c:pt idx="68">
                        <c:v>43921</c:v>
                      </c:pt>
                      <c:pt idx="69">
                        <c:v>43890</c:v>
                      </c:pt>
                      <c:pt idx="70">
                        <c:v>43861</c:v>
                      </c:pt>
                      <c:pt idx="71">
                        <c:v>43830</c:v>
                      </c:pt>
                      <c:pt idx="72">
                        <c:v>43799</c:v>
                      </c:pt>
                      <c:pt idx="73">
                        <c:v>43769</c:v>
                      </c:pt>
                      <c:pt idx="74">
                        <c:v>43738</c:v>
                      </c:pt>
                      <c:pt idx="75">
                        <c:v>43708</c:v>
                      </c:pt>
                      <c:pt idx="76">
                        <c:v>43677</c:v>
                      </c:pt>
                      <c:pt idx="77">
                        <c:v>43646</c:v>
                      </c:pt>
                      <c:pt idx="78">
                        <c:v>43616</c:v>
                      </c:pt>
                      <c:pt idx="79">
                        <c:v>43585</c:v>
                      </c:pt>
                      <c:pt idx="80">
                        <c:v>43555</c:v>
                      </c:pt>
                      <c:pt idx="81">
                        <c:v>43524</c:v>
                      </c:pt>
                      <c:pt idx="82">
                        <c:v>43496</c:v>
                      </c:pt>
                      <c:pt idx="83">
                        <c:v>43465</c:v>
                      </c:pt>
                      <c:pt idx="84">
                        <c:v>43434</c:v>
                      </c:pt>
                      <c:pt idx="85">
                        <c:v>43404</c:v>
                      </c:pt>
                      <c:pt idx="86">
                        <c:v>43373</c:v>
                      </c:pt>
                      <c:pt idx="87">
                        <c:v>43343</c:v>
                      </c:pt>
                      <c:pt idx="88">
                        <c:v>43312</c:v>
                      </c:pt>
                      <c:pt idx="89">
                        <c:v>43281</c:v>
                      </c:pt>
                      <c:pt idx="90">
                        <c:v>43251</c:v>
                      </c:pt>
                      <c:pt idx="91">
                        <c:v>43220</c:v>
                      </c:pt>
                      <c:pt idx="92">
                        <c:v>43190</c:v>
                      </c:pt>
                      <c:pt idx="93">
                        <c:v>43159</c:v>
                      </c:pt>
                      <c:pt idx="94">
                        <c:v>43131</c:v>
                      </c:pt>
                      <c:pt idx="95">
                        <c:v>43100</c:v>
                      </c:pt>
                      <c:pt idx="96">
                        <c:v>43069</c:v>
                      </c:pt>
                      <c:pt idx="97">
                        <c:v>43039</c:v>
                      </c:pt>
                      <c:pt idx="98">
                        <c:v>43008</c:v>
                      </c:pt>
                      <c:pt idx="99">
                        <c:v>42978</c:v>
                      </c:pt>
                      <c:pt idx="100">
                        <c:v>42947</c:v>
                      </c:pt>
                      <c:pt idx="101">
                        <c:v>42916</c:v>
                      </c:pt>
                      <c:pt idx="102">
                        <c:v>42886</c:v>
                      </c:pt>
                      <c:pt idx="103">
                        <c:v>42855</c:v>
                      </c:pt>
                      <c:pt idx="104">
                        <c:v>42825</c:v>
                      </c:pt>
                      <c:pt idx="105">
                        <c:v>42794</c:v>
                      </c:pt>
                      <c:pt idx="106">
                        <c:v>42766</c:v>
                      </c:pt>
                      <c:pt idx="107">
                        <c:v>42735</c:v>
                      </c:pt>
                      <c:pt idx="108">
                        <c:v>42704</c:v>
                      </c:pt>
                      <c:pt idx="109">
                        <c:v>42674</c:v>
                      </c:pt>
                      <c:pt idx="110">
                        <c:v>42643</c:v>
                      </c:pt>
                      <c:pt idx="111">
                        <c:v>42613</c:v>
                      </c:pt>
                      <c:pt idx="112">
                        <c:v>42582</c:v>
                      </c:pt>
                      <c:pt idx="113">
                        <c:v>42551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Algo!$F$4:$DO$4</c15:sqref>
                        </c15:formulaRef>
                      </c:ext>
                    </c:extLst>
                    <c:numCache>
                      <c:formatCode>General</c:formatCode>
                      <c:ptCount val="114"/>
                      <c:pt idx="0">
                        <c:v>3.3399999999999999E-2</c:v>
                      </c:pt>
                      <c:pt idx="1">
                        <c:v>3.6499999999999998E-2</c:v>
                      </c:pt>
                      <c:pt idx="2">
                        <c:v>3.56E-2</c:v>
                      </c:pt>
                      <c:pt idx="3">
                        <c:v>3.6600000000000001E-2</c:v>
                      </c:pt>
                      <c:pt idx="4">
                        <c:v>3.8300000000000001E-2</c:v>
                      </c:pt>
                      <c:pt idx="5">
                        <c:v>3.9199999999999999E-2</c:v>
                      </c:pt>
                      <c:pt idx="6">
                        <c:v>4.0399999999999998E-2</c:v>
                      </c:pt>
                      <c:pt idx="7">
                        <c:v>4.3299999999999998E-2</c:v>
                      </c:pt>
                      <c:pt idx="8">
                        <c:v>4.4499999999999998E-2</c:v>
                      </c:pt>
                      <c:pt idx="9">
                        <c:v>4.3999999999999997E-2</c:v>
                      </c:pt>
                      <c:pt idx="10">
                        <c:v>4.2900000000000001E-2</c:v>
                      </c:pt>
                      <c:pt idx="11">
                        <c:v>4.2200000000000001E-2</c:v>
                      </c:pt>
                      <c:pt idx="12">
                        <c:v>3.7100000000000001E-2</c:v>
                      </c:pt>
                      <c:pt idx="13">
                        <c:v>4.5199999999999997E-2</c:v>
                      </c:pt>
                      <c:pt idx="14">
                        <c:v>4.9099999999999998E-2</c:v>
                      </c:pt>
                      <c:pt idx="15">
                        <c:v>4.8800000000000003E-2</c:v>
                      </c:pt>
                      <c:pt idx="16">
                        <c:v>4.9500000000000002E-2</c:v>
                      </c:pt>
                      <c:pt idx="17">
                        <c:v>5.4899999999999997E-2</c:v>
                      </c:pt>
                      <c:pt idx="18">
                        <c:v>5.3199999999999997E-2</c:v>
                      </c:pt>
                      <c:pt idx="19">
                        <c:v>5.2200000000000003E-2</c:v>
                      </c:pt>
                      <c:pt idx="20">
                        <c:v>4.9099999999999998E-2</c:v>
                      </c:pt>
                      <c:pt idx="21">
                        <c:v>5.1200000000000002E-2</c:v>
                      </c:pt>
                      <c:pt idx="22">
                        <c:v>4.9200000000000001E-2</c:v>
                      </c:pt>
                      <c:pt idx="23">
                        <c:v>5.1299999999999998E-2</c:v>
                      </c:pt>
                      <c:pt idx="24">
                        <c:v>5.33E-2</c:v>
                      </c:pt>
                      <c:pt idx="25">
                        <c:v>5.4600000000000003E-2</c:v>
                      </c:pt>
                      <c:pt idx="26">
                        <c:v>5.3699999999999998E-2</c:v>
                      </c:pt>
                      <c:pt idx="27">
                        <c:v>5.2499999999999998E-2</c:v>
                      </c:pt>
                      <c:pt idx="28">
                        <c:v>5.2400000000000002E-2</c:v>
                      </c:pt>
                      <c:pt idx="29">
                        <c:v>5.0900000000000001E-2</c:v>
                      </c:pt>
                      <c:pt idx="30">
                        <c:v>5.2900000000000003E-2</c:v>
                      </c:pt>
                      <c:pt idx="31">
                        <c:v>4.6100000000000002E-2</c:v>
                      </c:pt>
                      <c:pt idx="32">
                        <c:v>4.9200000000000001E-2</c:v>
                      </c:pt>
                      <c:pt idx="33">
                        <c:v>4.3799999999999999E-2</c:v>
                      </c:pt>
                      <c:pt idx="34">
                        <c:v>4.4600000000000001E-2</c:v>
                      </c:pt>
                      <c:pt idx="35">
                        <c:v>4.4999999999999998E-2</c:v>
                      </c:pt>
                      <c:pt idx="36">
                        <c:v>4.1500000000000002E-2</c:v>
                      </c:pt>
                      <c:pt idx="37">
                        <c:v>3.6600000000000001E-2</c:v>
                      </c:pt>
                      <c:pt idx="38">
                        <c:v>3.7900000000000003E-2</c:v>
                      </c:pt>
                      <c:pt idx="39">
                        <c:v>4.3900000000000002E-2</c:v>
                      </c:pt>
                      <c:pt idx="40">
                        <c:v>4.6199999999999998E-2</c:v>
                      </c:pt>
                      <c:pt idx="41">
                        <c:v>4.6100000000000002E-2</c:v>
                      </c:pt>
                      <c:pt idx="42">
                        <c:v>4.3099999999999999E-2</c:v>
                      </c:pt>
                      <c:pt idx="43">
                        <c:v>4.4200000000000003E-2</c:v>
                      </c:pt>
                      <c:pt idx="44">
                        <c:v>4.2200000000000001E-2</c:v>
                      </c:pt>
                      <c:pt idx="45">
                        <c:v>4.5699999999999998E-2</c:v>
                      </c:pt>
                      <c:pt idx="46">
                        <c:v>4.8000000000000001E-2</c:v>
                      </c:pt>
                      <c:pt idx="47">
                        <c:v>5.16E-2</c:v>
                      </c:pt>
                      <c:pt idx="48">
                        <c:v>4.9399999999999999E-2</c:v>
                      </c:pt>
                      <c:pt idx="49">
                        <c:v>5.0900000000000001E-2</c:v>
                      </c:pt>
                      <c:pt idx="50">
                        <c:v>5.45E-2</c:v>
                      </c:pt>
                      <c:pt idx="51">
                        <c:v>5.5899999999999998E-2</c:v>
                      </c:pt>
                      <c:pt idx="52">
                        <c:v>5.4800000000000001E-2</c:v>
                      </c:pt>
                      <c:pt idx="53">
                        <c:v>5.7099999999999998E-2</c:v>
                      </c:pt>
                      <c:pt idx="54">
                        <c:v>5.91E-2</c:v>
                      </c:pt>
                      <c:pt idx="55">
                        <c:v>6.1899999999999997E-2</c:v>
                      </c:pt>
                      <c:pt idx="56">
                        <c:v>6.3200000000000006E-2</c:v>
                      </c:pt>
                      <c:pt idx="57">
                        <c:v>6.4399999999999999E-2</c:v>
                      </c:pt>
                      <c:pt idx="58">
                        <c:v>6.2399999999999997E-2</c:v>
                      </c:pt>
                      <c:pt idx="59">
                        <c:v>0.06</c:v>
                      </c:pt>
                      <c:pt idx="60">
                        <c:v>5.74E-2</c:v>
                      </c:pt>
                      <c:pt idx="61">
                        <c:v>5.4800000000000001E-2</c:v>
                      </c:pt>
                      <c:pt idx="62">
                        <c:v>5.3400000000000003E-2</c:v>
                      </c:pt>
                      <c:pt idx="63">
                        <c:v>5.11E-2</c:v>
                      </c:pt>
                      <c:pt idx="64">
                        <c:v>5.0599999999999999E-2</c:v>
                      </c:pt>
                      <c:pt idx="65">
                        <c:v>5.4100000000000002E-2</c:v>
                      </c:pt>
                      <c:pt idx="66">
                        <c:v>5.2699999999999997E-2</c:v>
                      </c:pt>
                      <c:pt idx="67">
                        <c:v>5.28E-2</c:v>
                      </c:pt>
                      <c:pt idx="68">
                        <c:v>5.4800000000000001E-2</c:v>
                      </c:pt>
                      <c:pt idx="69">
                        <c:v>5.2999999999999999E-2</c:v>
                      </c:pt>
                      <c:pt idx="70">
                        <c:v>5.5399999999999998E-2</c:v>
                      </c:pt>
                      <c:pt idx="71">
                        <c:v>5.8999999999999997E-2</c:v>
                      </c:pt>
                      <c:pt idx="72">
                        <c:v>5.6300000000000003E-2</c:v>
                      </c:pt>
                      <c:pt idx="73">
                        <c:v>5.7299999999999997E-2</c:v>
                      </c:pt>
                      <c:pt idx="74">
                        <c:v>5.5599999999999997E-2</c:v>
                      </c:pt>
                      <c:pt idx="75">
                        <c:v>5.1499999999999997E-2</c:v>
                      </c:pt>
                      <c:pt idx="76">
                        <c:v>5.5500000000000001E-2</c:v>
                      </c:pt>
                      <c:pt idx="77">
                        <c:v>5.5E-2</c:v>
                      </c:pt>
                      <c:pt idx="78">
                        <c:v>5.1999999999999998E-2</c:v>
                      </c:pt>
                      <c:pt idx="79">
                        <c:v>5.5899999999999998E-2</c:v>
                      </c:pt>
                      <c:pt idx="80">
                        <c:v>5.6399999999999999E-2</c:v>
                      </c:pt>
                      <c:pt idx="81">
                        <c:v>5.5599999999999997E-2</c:v>
                      </c:pt>
                      <c:pt idx="82">
                        <c:v>5.3100000000000001E-2</c:v>
                      </c:pt>
                      <c:pt idx="83">
                        <c:v>5.2900000000000003E-2</c:v>
                      </c:pt>
                      <c:pt idx="84">
                        <c:v>5.4800000000000001E-2</c:v>
                      </c:pt>
                      <c:pt idx="85">
                        <c:v>5.5500000000000001E-2</c:v>
                      </c:pt>
                      <c:pt idx="86">
                        <c:v>5.6399999999999999E-2</c:v>
                      </c:pt>
                      <c:pt idx="87">
                        <c:v>5.4300000000000001E-2</c:v>
                      </c:pt>
                      <c:pt idx="88">
                        <c:v>5.3199999999999997E-2</c:v>
                      </c:pt>
                      <c:pt idx="89">
                        <c:v>5.2299999999999999E-2</c:v>
                      </c:pt>
                      <c:pt idx="90">
                        <c:v>5.5399999999999998E-2</c:v>
                      </c:pt>
                      <c:pt idx="91">
                        <c:v>5.6899999999999999E-2</c:v>
                      </c:pt>
                      <c:pt idx="92">
                        <c:v>5.9299999999999999E-2</c:v>
                      </c:pt>
                      <c:pt idx="93">
                        <c:v>6.2199999999999998E-2</c:v>
                      </c:pt>
                      <c:pt idx="94">
                        <c:v>6.2300000000000001E-2</c:v>
                      </c:pt>
                      <c:pt idx="95">
                        <c:v>5.6099999999999997E-2</c:v>
                      </c:pt>
                      <c:pt idx="96">
                        <c:v>5.45E-2</c:v>
                      </c:pt>
                      <c:pt idx="97">
                        <c:v>5.5500000000000001E-2</c:v>
                      </c:pt>
                      <c:pt idx="98">
                        <c:v>5.5899999999999998E-2</c:v>
                      </c:pt>
                      <c:pt idx="99">
                        <c:v>5.8500000000000003E-2</c:v>
                      </c:pt>
                      <c:pt idx="100">
                        <c:v>5.8700000000000002E-2</c:v>
                      </c:pt>
                      <c:pt idx="101">
                        <c:v>5.6800000000000003E-2</c:v>
                      </c:pt>
                      <c:pt idx="102">
                        <c:v>5.57E-2</c:v>
                      </c:pt>
                      <c:pt idx="103">
                        <c:v>5.0999999999999997E-2</c:v>
                      </c:pt>
                      <c:pt idx="104">
                        <c:v>4.9500000000000002E-2</c:v>
                      </c:pt>
                      <c:pt idx="105">
                        <c:v>4.8099999999999997E-2</c:v>
                      </c:pt>
                      <c:pt idx="106">
                        <c:v>4.6300000000000001E-2</c:v>
                      </c:pt>
                      <c:pt idx="107">
                        <c:v>4.5600000000000002E-2</c:v>
                      </c:pt>
                      <c:pt idx="108">
                        <c:v>4.3099999999999999E-2</c:v>
                      </c:pt>
                      <c:pt idx="109">
                        <c:v>4.6800000000000001E-2</c:v>
                      </c:pt>
                      <c:pt idx="110">
                        <c:v>4.8000000000000001E-2</c:v>
                      </c:pt>
                      <c:pt idx="111">
                        <c:v>4.9700000000000001E-2</c:v>
                      </c:pt>
                      <c:pt idx="112">
                        <c:v>4.8399999999999999E-2</c:v>
                      </c:pt>
                      <c:pt idx="113">
                        <c:v>4.6399999999999997E-2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580-4470-B92A-3076E7C007E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Algo!$A$5</c15:sqref>
                        </c15:formulaRef>
                      </c:ext>
                    </c:extLst>
                    <c:strCache>
                      <c:ptCount val="1"/>
                      <c:pt idx="0">
                        <c:v>CH EQ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Algo!$F$1:$DO$1</c15:sqref>
                        </c15:formulaRef>
                      </c:ext>
                    </c:extLst>
                    <c:numCache>
                      <c:formatCode>yyyy\-mm\-dd</c:formatCode>
                      <c:ptCount val="114"/>
                      <c:pt idx="0">
                        <c:v>45991</c:v>
                      </c:pt>
                      <c:pt idx="1">
                        <c:v>45961</c:v>
                      </c:pt>
                      <c:pt idx="2">
                        <c:v>45930</c:v>
                      </c:pt>
                      <c:pt idx="3">
                        <c:v>45900</c:v>
                      </c:pt>
                      <c:pt idx="4">
                        <c:v>45869</c:v>
                      </c:pt>
                      <c:pt idx="5">
                        <c:v>45838</c:v>
                      </c:pt>
                      <c:pt idx="6">
                        <c:v>45808</c:v>
                      </c:pt>
                      <c:pt idx="7">
                        <c:v>45777</c:v>
                      </c:pt>
                      <c:pt idx="8">
                        <c:v>45747</c:v>
                      </c:pt>
                      <c:pt idx="9">
                        <c:v>45716</c:v>
                      </c:pt>
                      <c:pt idx="10">
                        <c:v>45688</c:v>
                      </c:pt>
                      <c:pt idx="11">
                        <c:v>45657</c:v>
                      </c:pt>
                      <c:pt idx="12">
                        <c:v>45626</c:v>
                      </c:pt>
                      <c:pt idx="13">
                        <c:v>45596</c:v>
                      </c:pt>
                      <c:pt idx="14">
                        <c:v>45565</c:v>
                      </c:pt>
                      <c:pt idx="15">
                        <c:v>45535</c:v>
                      </c:pt>
                      <c:pt idx="16">
                        <c:v>45504</c:v>
                      </c:pt>
                      <c:pt idx="17">
                        <c:v>45473</c:v>
                      </c:pt>
                      <c:pt idx="18">
                        <c:v>45443</c:v>
                      </c:pt>
                      <c:pt idx="19">
                        <c:v>45412</c:v>
                      </c:pt>
                      <c:pt idx="20">
                        <c:v>45382</c:v>
                      </c:pt>
                      <c:pt idx="21">
                        <c:v>45351</c:v>
                      </c:pt>
                      <c:pt idx="22">
                        <c:v>45322</c:v>
                      </c:pt>
                      <c:pt idx="23">
                        <c:v>45291</c:v>
                      </c:pt>
                      <c:pt idx="24">
                        <c:v>45260</c:v>
                      </c:pt>
                      <c:pt idx="25">
                        <c:v>45230</c:v>
                      </c:pt>
                      <c:pt idx="26">
                        <c:v>45199</c:v>
                      </c:pt>
                      <c:pt idx="27">
                        <c:v>45169</c:v>
                      </c:pt>
                      <c:pt idx="28">
                        <c:v>45138</c:v>
                      </c:pt>
                      <c:pt idx="29">
                        <c:v>45107</c:v>
                      </c:pt>
                      <c:pt idx="30">
                        <c:v>45077</c:v>
                      </c:pt>
                      <c:pt idx="31">
                        <c:v>45046</c:v>
                      </c:pt>
                      <c:pt idx="32">
                        <c:v>45016</c:v>
                      </c:pt>
                      <c:pt idx="33">
                        <c:v>44985</c:v>
                      </c:pt>
                      <c:pt idx="34">
                        <c:v>44957</c:v>
                      </c:pt>
                      <c:pt idx="35">
                        <c:v>44926</c:v>
                      </c:pt>
                      <c:pt idx="36">
                        <c:v>44895</c:v>
                      </c:pt>
                      <c:pt idx="37">
                        <c:v>44865</c:v>
                      </c:pt>
                      <c:pt idx="38">
                        <c:v>44834</c:v>
                      </c:pt>
                      <c:pt idx="39">
                        <c:v>44804</c:v>
                      </c:pt>
                      <c:pt idx="40">
                        <c:v>44773</c:v>
                      </c:pt>
                      <c:pt idx="41">
                        <c:v>44742</c:v>
                      </c:pt>
                      <c:pt idx="42">
                        <c:v>44712</c:v>
                      </c:pt>
                      <c:pt idx="43">
                        <c:v>44681</c:v>
                      </c:pt>
                      <c:pt idx="44">
                        <c:v>44651</c:v>
                      </c:pt>
                      <c:pt idx="45">
                        <c:v>44620</c:v>
                      </c:pt>
                      <c:pt idx="46">
                        <c:v>44592</c:v>
                      </c:pt>
                      <c:pt idx="47">
                        <c:v>44561</c:v>
                      </c:pt>
                      <c:pt idx="48">
                        <c:v>44530</c:v>
                      </c:pt>
                      <c:pt idx="49">
                        <c:v>44500</c:v>
                      </c:pt>
                      <c:pt idx="50">
                        <c:v>44469</c:v>
                      </c:pt>
                      <c:pt idx="51">
                        <c:v>44439</c:v>
                      </c:pt>
                      <c:pt idx="52">
                        <c:v>44408</c:v>
                      </c:pt>
                      <c:pt idx="53">
                        <c:v>44377</c:v>
                      </c:pt>
                      <c:pt idx="54">
                        <c:v>44347</c:v>
                      </c:pt>
                      <c:pt idx="55">
                        <c:v>44316</c:v>
                      </c:pt>
                      <c:pt idx="56">
                        <c:v>44286</c:v>
                      </c:pt>
                      <c:pt idx="57">
                        <c:v>44255</c:v>
                      </c:pt>
                      <c:pt idx="58">
                        <c:v>44227</c:v>
                      </c:pt>
                      <c:pt idx="59">
                        <c:v>44196</c:v>
                      </c:pt>
                      <c:pt idx="60">
                        <c:v>44165</c:v>
                      </c:pt>
                      <c:pt idx="61">
                        <c:v>44135</c:v>
                      </c:pt>
                      <c:pt idx="62">
                        <c:v>44104</c:v>
                      </c:pt>
                      <c:pt idx="63">
                        <c:v>44074</c:v>
                      </c:pt>
                      <c:pt idx="64">
                        <c:v>44043</c:v>
                      </c:pt>
                      <c:pt idx="65">
                        <c:v>44012</c:v>
                      </c:pt>
                      <c:pt idx="66">
                        <c:v>43982</c:v>
                      </c:pt>
                      <c:pt idx="67">
                        <c:v>43951</c:v>
                      </c:pt>
                      <c:pt idx="68">
                        <c:v>43921</c:v>
                      </c:pt>
                      <c:pt idx="69">
                        <c:v>43890</c:v>
                      </c:pt>
                      <c:pt idx="70">
                        <c:v>43861</c:v>
                      </c:pt>
                      <c:pt idx="71">
                        <c:v>43830</c:v>
                      </c:pt>
                      <c:pt idx="72">
                        <c:v>43799</c:v>
                      </c:pt>
                      <c:pt idx="73">
                        <c:v>43769</c:v>
                      </c:pt>
                      <c:pt idx="74">
                        <c:v>43738</c:v>
                      </c:pt>
                      <c:pt idx="75">
                        <c:v>43708</c:v>
                      </c:pt>
                      <c:pt idx="76">
                        <c:v>43677</c:v>
                      </c:pt>
                      <c:pt idx="77">
                        <c:v>43646</c:v>
                      </c:pt>
                      <c:pt idx="78">
                        <c:v>43616</c:v>
                      </c:pt>
                      <c:pt idx="79">
                        <c:v>43585</c:v>
                      </c:pt>
                      <c:pt idx="80">
                        <c:v>43555</c:v>
                      </c:pt>
                      <c:pt idx="81">
                        <c:v>43524</c:v>
                      </c:pt>
                      <c:pt idx="82">
                        <c:v>43496</c:v>
                      </c:pt>
                      <c:pt idx="83">
                        <c:v>43465</c:v>
                      </c:pt>
                      <c:pt idx="84">
                        <c:v>43434</c:v>
                      </c:pt>
                      <c:pt idx="85">
                        <c:v>43404</c:v>
                      </c:pt>
                      <c:pt idx="86">
                        <c:v>43373</c:v>
                      </c:pt>
                      <c:pt idx="87">
                        <c:v>43343</c:v>
                      </c:pt>
                      <c:pt idx="88">
                        <c:v>43312</c:v>
                      </c:pt>
                      <c:pt idx="89">
                        <c:v>43281</c:v>
                      </c:pt>
                      <c:pt idx="90">
                        <c:v>43251</c:v>
                      </c:pt>
                      <c:pt idx="91">
                        <c:v>43220</c:v>
                      </c:pt>
                      <c:pt idx="92">
                        <c:v>43190</c:v>
                      </c:pt>
                      <c:pt idx="93">
                        <c:v>43159</c:v>
                      </c:pt>
                      <c:pt idx="94">
                        <c:v>43131</c:v>
                      </c:pt>
                      <c:pt idx="95">
                        <c:v>43100</c:v>
                      </c:pt>
                      <c:pt idx="96">
                        <c:v>43069</c:v>
                      </c:pt>
                      <c:pt idx="97">
                        <c:v>43039</c:v>
                      </c:pt>
                      <c:pt idx="98">
                        <c:v>43008</c:v>
                      </c:pt>
                      <c:pt idx="99">
                        <c:v>42978</c:v>
                      </c:pt>
                      <c:pt idx="100">
                        <c:v>42947</c:v>
                      </c:pt>
                      <c:pt idx="101">
                        <c:v>42916</c:v>
                      </c:pt>
                      <c:pt idx="102">
                        <c:v>42886</c:v>
                      </c:pt>
                      <c:pt idx="103">
                        <c:v>42855</c:v>
                      </c:pt>
                      <c:pt idx="104">
                        <c:v>42825</c:v>
                      </c:pt>
                      <c:pt idx="105">
                        <c:v>42794</c:v>
                      </c:pt>
                      <c:pt idx="106">
                        <c:v>42766</c:v>
                      </c:pt>
                      <c:pt idx="107">
                        <c:v>42735</c:v>
                      </c:pt>
                      <c:pt idx="108">
                        <c:v>42704</c:v>
                      </c:pt>
                      <c:pt idx="109">
                        <c:v>42674</c:v>
                      </c:pt>
                      <c:pt idx="110">
                        <c:v>42643</c:v>
                      </c:pt>
                      <c:pt idx="111">
                        <c:v>42613</c:v>
                      </c:pt>
                      <c:pt idx="112">
                        <c:v>42582</c:v>
                      </c:pt>
                      <c:pt idx="113">
                        <c:v>42551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Algo!$F$5:$DO$5</c15:sqref>
                        </c15:formulaRef>
                      </c:ext>
                    </c:extLst>
                    <c:numCache>
                      <c:formatCode>General</c:formatCode>
                      <c:ptCount val="114"/>
                      <c:pt idx="0">
                        <c:v>4.65E-2</c:v>
                      </c:pt>
                      <c:pt idx="1">
                        <c:v>5.3699999999999998E-2</c:v>
                      </c:pt>
                      <c:pt idx="2">
                        <c:v>5.2200000000000003E-2</c:v>
                      </c:pt>
                      <c:pt idx="3">
                        <c:v>4.7800000000000002E-2</c:v>
                      </c:pt>
                      <c:pt idx="4">
                        <c:v>5.0299999999999997E-2</c:v>
                      </c:pt>
                      <c:pt idx="5">
                        <c:v>4.7399999999999998E-2</c:v>
                      </c:pt>
                      <c:pt idx="6">
                        <c:v>4.2599999999999999E-2</c:v>
                      </c:pt>
                      <c:pt idx="7">
                        <c:v>4.19E-2</c:v>
                      </c:pt>
                      <c:pt idx="8">
                        <c:v>3.9E-2</c:v>
                      </c:pt>
                      <c:pt idx="9">
                        <c:v>3.85E-2</c:v>
                      </c:pt>
                      <c:pt idx="10">
                        <c:v>4.0899999999999999E-2</c:v>
                      </c:pt>
                      <c:pt idx="11">
                        <c:v>4.7500000000000001E-2</c:v>
                      </c:pt>
                      <c:pt idx="12">
                        <c:v>4.58E-2</c:v>
                      </c:pt>
                      <c:pt idx="13">
                        <c:v>4.6399999999999997E-2</c:v>
                      </c:pt>
                      <c:pt idx="14">
                        <c:v>4.5999999999999999E-2</c:v>
                      </c:pt>
                      <c:pt idx="15">
                        <c:v>4.0599999999999997E-2</c:v>
                      </c:pt>
                      <c:pt idx="16">
                        <c:v>4.1000000000000002E-2</c:v>
                      </c:pt>
                      <c:pt idx="17">
                        <c:v>4.3299999999999998E-2</c:v>
                      </c:pt>
                      <c:pt idx="18">
                        <c:v>4.4499999999999998E-2</c:v>
                      </c:pt>
                      <c:pt idx="19">
                        <c:v>0.05</c:v>
                      </c:pt>
                      <c:pt idx="20">
                        <c:v>4.5100000000000001E-2</c:v>
                      </c:pt>
                      <c:pt idx="21">
                        <c:v>4.48E-2</c:v>
                      </c:pt>
                      <c:pt idx="22">
                        <c:v>4.1799999999999997E-2</c:v>
                      </c:pt>
                      <c:pt idx="23">
                        <c:v>4.6699999999999998E-2</c:v>
                      </c:pt>
                      <c:pt idx="24">
                        <c:v>4.07E-2</c:v>
                      </c:pt>
                      <c:pt idx="25">
                        <c:v>3.9E-2</c:v>
                      </c:pt>
                      <c:pt idx="26">
                        <c:v>3.6299999999999999E-2</c:v>
                      </c:pt>
                      <c:pt idx="27">
                        <c:v>3.6299999999999999E-2</c:v>
                      </c:pt>
                      <c:pt idx="28">
                        <c:v>3.7699999999999997E-2</c:v>
                      </c:pt>
                      <c:pt idx="29">
                        <c:v>3.49E-2</c:v>
                      </c:pt>
                      <c:pt idx="30">
                        <c:v>3.3000000000000002E-2</c:v>
                      </c:pt>
                      <c:pt idx="31">
                        <c:v>3.2599999999999997E-2</c:v>
                      </c:pt>
                      <c:pt idx="32">
                        <c:v>3.49E-2</c:v>
                      </c:pt>
                      <c:pt idx="33">
                        <c:v>3.5700000000000003E-2</c:v>
                      </c:pt>
                      <c:pt idx="34">
                        <c:v>3.85E-2</c:v>
                      </c:pt>
                      <c:pt idx="35">
                        <c:v>3.7400000000000003E-2</c:v>
                      </c:pt>
                      <c:pt idx="36">
                        <c:v>3.78E-2</c:v>
                      </c:pt>
                      <c:pt idx="37">
                        <c:v>3.1399999999999997E-2</c:v>
                      </c:pt>
                      <c:pt idx="38">
                        <c:v>3.3599999999999998E-2</c:v>
                      </c:pt>
                      <c:pt idx="39">
                        <c:v>3.7900000000000003E-2</c:v>
                      </c:pt>
                      <c:pt idx="40">
                        <c:v>3.78E-2</c:v>
                      </c:pt>
                      <c:pt idx="41">
                        <c:v>3.8100000000000002E-2</c:v>
                      </c:pt>
                      <c:pt idx="42">
                        <c:v>3.7499999999999999E-2</c:v>
                      </c:pt>
                      <c:pt idx="43">
                        <c:v>3.27E-2</c:v>
                      </c:pt>
                      <c:pt idx="44">
                        <c:v>3.73E-2</c:v>
                      </c:pt>
                      <c:pt idx="45">
                        <c:v>3.7100000000000001E-2</c:v>
                      </c:pt>
                      <c:pt idx="46">
                        <c:v>3.1800000000000002E-2</c:v>
                      </c:pt>
                      <c:pt idx="47">
                        <c:v>3.4700000000000002E-2</c:v>
                      </c:pt>
                      <c:pt idx="48">
                        <c:v>3.1800000000000002E-2</c:v>
                      </c:pt>
                      <c:pt idx="49">
                        <c:v>3.4700000000000002E-2</c:v>
                      </c:pt>
                      <c:pt idx="50">
                        <c:v>3.7100000000000001E-2</c:v>
                      </c:pt>
                      <c:pt idx="51">
                        <c:v>3.4000000000000002E-2</c:v>
                      </c:pt>
                      <c:pt idx="52">
                        <c:v>3.5400000000000001E-2</c:v>
                      </c:pt>
                      <c:pt idx="53">
                        <c:v>3.8600000000000002E-2</c:v>
                      </c:pt>
                      <c:pt idx="54">
                        <c:v>4.4400000000000002E-2</c:v>
                      </c:pt>
                      <c:pt idx="55">
                        <c:v>4.65E-2</c:v>
                      </c:pt>
                      <c:pt idx="56">
                        <c:v>4.41E-2</c:v>
                      </c:pt>
                      <c:pt idx="57">
                        <c:v>4.7699999999999999E-2</c:v>
                      </c:pt>
                      <c:pt idx="58">
                        <c:v>4.7100000000000003E-2</c:v>
                      </c:pt>
                      <c:pt idx="59">
                        <c:v>4.4499999999999998E-2</c:v>
                      </c:pt>
                      <c:pt idx="60">
                        <c:v>4.3299999999999998E-2</c:v>
                      </c:pt>
                      <c:pt idx="61">
                        <c:v>3.8300000000000001E-2</c:v>
                      </c:pt>
                      <c:pt idx="62">
                        <c:v>3.4099999999999998E-2</c:v>
                      </c:pt>
                      <c:pt idx="63">
                        <c:v>3.6299999999999999E-2</c:v>
                      </c:pt>
                      <c:pt idx="64">
                        <c:v>3.5700000000000003E-2</c:v>
                      </c:pt>
                      <c:pt idx="65">
                        <c:v>3.49E-2</c:v>
                      </c:pt>
                      <c:pt idx="66">
                        <c:v>3.2500000000000001E-2</c:v>
                      </c:pt>
                      <c:pt idx="67">
                        <c:v>3.0700000000000002E-2</c:v>
                      </c:pt>
                      <c:pt idx="68">
                        <c:v>2.5100000000000001E-2</c:v>
                      </c:pt>
                      <c:pt idx="69">
                        <c:v>3.8600000000000002E-2</c:v>
                      </c:pt>
                      <c:pt idx="70">
                        <c:v>3.7699999999999997E-2</c:v>
                      </c:pt>
                      <c:pt idx="71">
                        <c:v>4.0800000000000003E-2</c:v>
                      </c:pt>
                      <c:pt idx="72">
                        <c:v>3.9300000000000002E-2</c:v>
                      </c:pt>
                      <c:pt idx="73">
                        <c:v>3.9899999999999998E-2</c:v>
                      </c:pt>
                      <c:pt idx="74">
                        <c:v>3.8399999999999997E-2</c:v>
                      </c:pt>
                      <c:pt idx="75">
                        <c:v>3.61E-2</c:v>
                      </c:pt>
                      <c:pt idx="76">
                        <c:v>3.95E-2</c:v>
                      </c:pt>
                      <c:pt idx="77">
                        <c:v>3.9800000000000002E-2</c:v>
                      </c:pt>
                      <c:pt idx="78">
                        <c:v>3.8600000000000002E-2</c:v>
                      </c:pt>
                      <c:pt idx="79">
                        <c:v>4.4400000000000002E-2</c:v>
                      </c:pt>
                      <c:pt idx="80">
                        <c:v>4.2999999999999997E-2</c:v>
                      </c:pt>
                      <c:pt idx="81">
                        <c:v>4.2999999999999997E-2</c:v>
                      </c:pt>
                      <c:pt idx="82">
                        <c:v>4.1700000000000001E-2</c:v>
                      </c:pt>
                      <c:pt idx="83">
                        <c:v>3.9399999999999998E-2</c:v>
                      </c:pt>
                      <c:pt idx="84">
                        <c:v>4.02E-2</c:v>
                      </c:pt>
                      <c:pt idx="85">
                        <c:v>3.9E-2</c:v>
                      </c:pt>
                      <c:pt idx="86">
                        <c:v>4.6300000000000001E-2</c:v>
                      </c:pt>
                      <c:pt idx="87">
                        <c:v>4.7699999999999999E-2</c:v>
                      </c:pt>
                      <c:pt idx="88">
                        <c:v>4.7500000000000001E-2</c:v>
                      </c:pt>
                      <c:pt idx="89">
                        <c:v>5.1999999999999998E-2</c:v>
                      </c:pt>
                      <c:pt idx="90">
                        <c:v>5.5199999999999999E-2</c:v>
                      </c:pt>
                      <c:pt idx="91">
                        <c:v>4.8300000000000003E-2</c:v>
                      </c:pt>
                      <c:pt idx="92">
                        <c:v>5.0299999999999997E-2</c:v>
                      </c:pt>
                      <c:pt idx="93">
                        <c:v>5.0299999999999997E-2</c:v>
                      </c:pt>
                      <c:pt idx="94">
                        <c:v>4.87E-2</c:v>
                      </c:pt>
                      <c:pt idx="95">
                        <c:v>4.5199999999999997E-2</c:v>
                      </c:pt>
                      <c:pt idx="96">
                        <c:v>4.3900000000000002E-2</c:v>
                      </c:pt>
                      <c:pt idx="97">
                        <c:v>4.4200000000000003E-2</c:v>
                      </c:pt>
                      <c:pt idx="98">
                        <c:v>4.5699999999999998E-2</c:v>
                      </c:pt>
                      <c:pt idx="99">
                        <c:v>4.8300000000000003E-2</c:v>
                      </c:pt>
                      <c:pt idx="100">
                        <c:v>4.6899999999999997E-2</c:v>
                      </c:pt>
                      <c:pt idx="101">
                        <c:v>4.7800000000000002E-2</c:v>
                      </c:pt>
                      <c:pt idx="102">
                        <c:v>4.7E-2</c:v>
                      </c:pt>
                      <c:pt idx="103">
                        <c:v>4.87E-2</c:v>
                      </c:pt>
                      <c:pt idx="104">
                        <c:v>5.0599999999999999E-2</c:v>
                      </c:pt>
                      <c:pt idx="105">
                        <c:v>0.05</c:v>
                      </c:pt>
                      <c:pt idx="106">
                        <c:v>5.2600000000000001E-2</c:v>
                      </c:pt>
                      <c:pt idx="107">
                        <c:v>5.1999999999999998E-2</c:v>
                      </c:pt>
                      <c:pt idx="108">
                        <c:v>5.3699999999999998E-2</c:v>
                      </c:pt>
                      <c:pt idx="109">
                        <c:v>5.3800000000000001E-2</c:v>
                      </c:pt>
                      <c:pt idx="110">
                        <c:v>4.9500000000000002E-2</c:v>
                      </c:pt>
                      <c:pt idx="111">
                        <c:v>0.05</c:v>
                      </c:pt>
                      <c:pt idx="112">
                        <c:v>4.9799999999999997E-2</c:v>
                      </c:pt>
                      <c:pt idx="113">
                        <c:v>4.7699999999999999E-2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580-4470-B92A-3076E7C007EE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Algo!$A$9</c15:sqref>
                        </c15:formulaRef>
                      </c:ext>
                    </c:extLst>
                    <c:strCache>
                      <c:ptCount val="1"/>
                      <c:pt idx="0">
                        <c:v>AT EQ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Algo!$F$1:$DO$1</c15:sqref>
                        </c15:formulaRef>
                      </c:ext>
                    </c:extLst>
                    <c:numCache>
                      <c:formatCode>yyyy\-mm\-dd</c:formatCode>
                      <c:ptCount val="114"/>
                      <c:pt idx="0">
                        <c:v>45991</c:v>
                      </c:pt>
                      <c:pt idx="1">
                        <c:v>45961</c:v>
                      </c:pt>
                      <c:pt idx="2">
                        <c:v>45930</c:v>
                      </c:pt>
                      <c:pt idx="3">
                        <c:v>45900</c:v>
                      </c:pt>
                      <c:pt idx="4">
                        <c:v>45869</c:v>
                      </c:pt>
                      <c:pt idx="5">
                        <c:v>45838</c:v>
                      </c:pt>
                      <c:pt idx="6">
                        <c:v>45808</c:v>
                      </c:pt>
                      <c:pt idx="7">
                        <c:v>45777</c:v>
                      </c:pt>
                      <c:pt idx="8">
                        <c:v>45747</c:v>
                      </c:pt>
                      <c:pt idx="9">
                        <c:v>45716</c:v>
                      </c:pt>
                      <c:pt idx="10">
                        <c:v>45688</c:v>
                      </c:pt>
                      <c:pt idx="11">
                        <c:v>45657</c:v>
                      </c:pt>
                      <c:pt idx="12">
                        <c:v>45626</c:v>
                      </c:pt>
                      <c:pt idx="13">
                        <c:v>45596</c:v>
                      </c:pt>
                      <c:pt idx="14">
                        <c:v>45565</c:v>
                      </c:pt>
                      <c:pt idx="15">
                        <c:v>45535</c:v>
                      </c:pt>
                      <c:pt idx="16">
                        <c:v>45504</c:v>
                      </c:pt>
                      <c:pt idx="17">
                        <c:v>45473</c:v>
                      </c:pt>
                      <c:pt idx="18">
                        <c:v>45443</c:v>
                      </c:pt>
                      <c:pt idx="19">
                        <c:v>45412</c:v>
                      </c:pt>
                      <c:pt idx="20">
                        <c:v>45382</c:v>
                      </c:pt>
                      <c:pt idx="21">
                        <c:v>45351</c:v>
                      </c:pt>
                      <c:pt idx="22">
                        <c:v>45322</c:v>
                      </c:pt>
                      <c:pt idx="23">
                        <c:v>45291</c:v>
                      </c:pt>
                      <c:pt idx="24">
                        <c:v>45260</c:v>
                      </c:pt>
                      <c:pt idx="25">
                        <c:v>45230</c:v>
                      </c:pt>
                      <c:pt idx="26">
                        <c:v>45199</c:v>
                      </c:pt>
                      <c:pt idx="27">
                        <c:v>45169</c:v>
                      </c:pt>
                      <c:pt idx="28">
                        <c:v>45138</c:v>
                      </c:pt>
                      <c:pt idx="29">
                        <c:v>45107</c:v>
                      </c:pt>
                      <c:pt idx="30">
                        <c:v>45077</c:v>
                      </c:pt>
                      <c:pt idx="31">
                        <c:v>45046</c:v>
                      </c:pt>
                      <c:pt idx="32">
                        <c:v>45016</c:v>
                      </c:pt>
                      <c:pt idx="33">
                        <c:v>44985</c:v>
                      </c:pt>
                      <c:pt idx="34">
                        <c:v>44957</c:v>
                      </c:pt>
                      <c:pt idx="35">
                        <c:v>44926</c:v>
                      </c:pt>
                      <c:pt idx="36">
                        <c:v>44895</c:v>
                      </c:pt>
                      <c:pt idx="37">
                        <c:v>44865</c:v>
                      </c:pt>
                      <c:pt idx="38">
                        <c:v>44834</c:v>
                      </c:pt>
                      <c:pt idx="39">
                        <c:v>44804</c:v>
                      </c:pt>
                      <c:pt idx="40">
                        <c:v>44773</c:v>
                      </c:pt>
                      <c:pt idx="41">
                        <c:v>44742</c:v>
                      </c:pt>
                      <c:pt idx="42">
                        <c:v>44712</c:v>
                      </c:pt>
                      <c:pt idx="43">
                        <c:v>44681</c:v>
                      </c:pt>
                      <c:pt idx="44">
                        <c:v>44651</c:v>
                      </c:pt>
                      <c:pt idx="45">
                        <c:v>44620</c:v>
                      </c:pt>
                      <c:pt idx="46">
                        <c:v>44592</c:v>
                      </c:pt>
                      <c:pt idx="47">
                        <c:v>44561</c:v>
                      </c:pt>
                      <c:pt idx="48">
                        <c:v>44530</c:v>
                      </c:pt>
                      <c:pt idx="49">
                        <c:v>44500</c:v>
                      </c:pt>
                      <c:pt idx="50">
                        <c:v>44469</c:v>
                      </c:pt>
                      <c:pt idx="51">
                        <c:v>44439</c:v>
                      </c:pt>
                      <c:pt idx="52">
                        <c:v>44408</c:v>
                      </c:pt>
                      <c:pt idx="53">
                        <c:v>44377</c:v>
                      </c:pt>
                      <c:pt idx="54">
                        <c:v>44347</c:v>
                      </c:pt>
                      <c:pt idx="55">
                        <c:v>44316</c:v>
                      </c:pt>
                      <c:pt idx="56">
                        <c:v>44286</c:v>
                      </c:pt>
                      <c:pt idx="57">
                        <c:v>44255</c:v>
                      </c:pt>
                      <c:pt idx="58">
                        <c:v>44227</c:v>
                      </c:pt>
                      <c:pt idx="59">
                        <c:v>44196</c:v>
                      </c:pt>
                      <c:pt idx="60">
                        <c:v>44165</c:v>
                      </c:pt>
                      <c:pt idx="61">
                        <c:v>44135</c:v>
                      </c:pt>
                      <c:pt idx="62">
                        <c:v>44104</c:v>
                      </c:pt>
                      <c:pt idx="63">
                        <c:v>44074</c:v>
                      </c:pt>
                      <c:pt idx="64">
                        <c:v>44043</c:v>
                      </c:pt>
                      <c:pt idx="65">
                        <c:v>44012</c:v>
                      </c:pt>
                      <c:pt idx="66">
                        <c:v>43982</c:v>
                      </c:pt>
                      <c:pt idx="67">
                        <c:v>43951</c:v>
                      </c:pt>
                      <c:pt idx="68">
                        <c:v>43921</c:v>
                      </c:pt>
                      <c:pt idx="69">
                        <c:v>43890</c:v>
                      </c:pt>
                      <c:pt idx="70">
                        <c:v>43861</c:v>
                      </c:pt>
                      <c:pt idx="71">
                        <c:v>43830</c:v>
                      </c:pt>
                      <c:pt idx="72">
                        <c:v>43799</c:v>
                      </c:pt>
                      <c:pt idx="73">
                        <c:v>43769</c:v>
                      </c:pt>
                      <c:pt idx="74">
                        <c:v>43738</c:v>
                      </c:pt>
                      <c:pt idx="75">
                        <c:v>43708</c:v>
                      </c:pt>
                      <c:pt idx="76">
                        <c:v>43677</c:v>
                      </c:pt>
                      <c:pt idx="77">
                        <c:v>43646</c:v>
                      </c:pt>
                      <c:pt idx="78">
                        <c:v>43616</c:v>
                      </c:pt>
                      <c:pt idx="79">
                        <c:v>43585</c:v>
                      </c:pt>
                      <c:pt idx="80">
                        <c:v>43555</c:v>
                      </c:pt>
                      <c:pt idx="81">
                        <c:v>43524</c:v>
                      </c:pt>
                      <c:pt idx="82">
                        <c:v>43496</c:v>
                      </c:pt>
                      <c:pt idx="83">
                        <c:v>43465</c:v>
                      </c:pt>
                      <c:pt idx="84">
                        <c:v>43434</c:v>
                      </c:pt>
                      <c:pt idx="85">
                        <c:v>43404</c:v>
                      </c:pt>
                      <c:pt idx="86">
                        <c:v>43373</c:v>
                      </c:pt>
                      <c:pt idx="87">
                        <c:v>43343</c:v>
                      </c:pt>
                      <c:pt idx="88">
                        <c:v>43312</c:v>
                      </c:pt>
                      <c:pt idx="89">
                        <c:v>43281</c:v>
                      </c:pt>
                      <c:pt idx="90">
                        <c:v>43251</c:v>
                      </c:pt>
                      <c:pt idx="91">
                        <c:v>43220</c:v>
                      </c:pt>
                      <c:pt idx="92">
                        <c:v>43190</c:v>
                      </c:pt>
                      <c:pt idx="93">
                        <c:v>43159</c:v>
                      </c:pt>
                      <c:pt idx="94">
                        <c:v>43131</c:v>
                      </c:pt>
                      <c:pt idx="95">
                        <c:v>43100</c:v>
                      </c:pt>
                      <c:pt idx="96">
                        <c:v>43069</c:v>
                      </c:pt>
                      <c:pt idx="97">
                        <c:v>43039</c:v>
                      </c:pt>
                      <c:pt idx="98">
                        <c:v>43008</c:v>
                      </c:pt>
                      <c:pt idx="99">
                        <c:v>42978</c:v>
                      </c:pt>
                      <c:pt idx="100">
                        <c:v>42947</c:v>
                      </c:pt>
                      <c:pt idx="101">
                        <c:v>42916</c:v>
                      </c:pt>
                      <c:pt idx="102">
                        <c:v>42886</c:v>
                      </c:pt>
                      <c:pt idx="103">
                        <c:v>42855</c:v>
                      </c:pt>
                      <c:pt idx="104">
                        <c:v>42825</c:v>
                      </c:pt>
                      <c:pt idx="105">
                        <c:v>42794</c:v>
                      </c:pt>
                      <c:pt idx="106">
                        <c:v>42766</c:v>
                      </c:pt>
                      <c:pt idx="107">
                        <c:v>42735</c:v>
                      </c:pt>
                      <c:pt idx="108">
                        <c:v>42704</c:v>
                      </c:pt>
                      <c:pt idx="109">
                        <c:v>42674</c:v>
                      </c:pt>
                      <c:pt idx="110">
                        <c:v>42643</c:v>
                      </c:pt>
                      <c:pt idx="111">
                        <c:v>42613</c:v>
                      </c:pt>
                      <c:pt idx="112">
                        <c:v>42582</c:v>
                      </c:pt>
                      <c:pt idx="113">
                        <c:v>42551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Algo!$F$9:$DO$9</c15:sqref>
                        </c15:formulaRef>
                      </c:ext>
                    </c:extLst>
                    <c:numCache>
                      <c:formatCode>General</c:formatCode>
                      <c:ptCount val="114"/>
                      <c:pt idx="0">
                        <c:v>1.2699999999999999E-2</c:v>
                      </c:pt>
                      <c:pt idx="1">
                        <c:v>1.17E-2</c:v>
                      </c:pt>
                      <c:pt idx="2">
                        <c:v>1.52E-2</c:v>
                      </c:pt>
                      <c:pt idx="3">
                        <c:v>1.38E-2</c:v>
                      </c:pt>
                      <c:pt idx="4">
                        <c:v>1.4200000000000001E-2</c:v>
                      </c:pt>
                      <c:pt idx="5">
                        <c:v>1.5699999999999999E-2</c:v>
                      </c:pt>
                      <c:pt idx="6">
                        <c:v>1.49E-2</c:v>
                      </c:pt>
                      <c:pt idx="7">
                        <c:v>1.9099999999999999E-2</c:v>
                      </c:pt>
                      <c:pt idx="8">
                        <c:v>1.9400000000000001E-2</c:v>
                      </c:pt>
                      <c:pt idx="9">
                        <c:v>1.89E-2</c:v>
                      </c:pt>
                      <c:pt idx="10">
                        <c:v>2.23E-2</c:v>
                      </c:pt>
                      <c:pt idx="11">
                        <c:v>2.1499999999999998E-2</c:v>
                      </c:pt>
                      <c:pt idx="12">
                        <c:v>2.9499999999999998E-2</c:v>
                      </c:pt>
                      <c:pt idx="13">
                        <c:v>3.0300000000000001E-2</c:v>
                      </c:pt>
                      <c:pt idx="14">
                        <c:v>3.1399999999999997E-2</c:v>
                      </c:pt>
                      <c:pt idx="15">
                        <c:v>2.9700000000000001E-2</c:v>
                      </c:pt>
                      <c:pt idx="16">
                        <c:v>3.04E-2</c:v>
                      </c:pt>
                      <c:pt idx="17">
                        <c:v>3.1600000000000003E-2</c:v>
                      </c:pt>
                      <c:pt idx="18">
                        <c:v>2.8899999999999999E-2</c:v>
                      </c:pt>
                      <c:pt idx="19">
                        <c:v>0.03</c:v>
                      </c:pt>
                      <c:pt idx="20">
                        <c:v>3.09E-2</c:v>
                      </c:pt>
                      <c:pt idx="21">
                        <c:v>3.4000000000000002E-2</c:v>
                      </c:pt>
                      <c:pt idx="22">
                        <c:v>2.8500000000000001E-2</c:v>
                      </c:pt>
                      <c:pt idx="23">
                        <c:v>3.0200000000000001E-2</c:v>
                      </c:pt>
                      <c:pt idx="24">
                        <c:v>2.47E-2</c:v>
                      </c:pt>
                      <c:pt idx="25">
                        <c:v>2.47E-2</c:v>
                      </c:pt>
                      <c:pt idx="26">
                        <c:v>2.58E-2</c:v>
                      </c:pt>
                      <c:pt idx="27">
                        <c:v>2.8899999999999999E-2</c:v>
                      </c:pt>
                      <c:pt idx="28">
                        <c:v>2.9000000000000001E-2</c:v>
                      </c:pt>
                      <c:pt idx="29">
                        <c:v>2.9700000000000001E-2</c:v>
                      </c:pt>
                      <c:pt idx="30">
                        <c:v>0.03</c:v>
                      </c:pt>
                      <c:pt idx="31">
                        <c:v>2.5100000000000001E-2</c:v>
                      </c:pt>
                      <c:pt idx="32">
                        <c:v>2.7699999999999999E-2</c:v>
                      </c:pt>
                      <c:pt idx="33">
                        <c:v>1.8599999999999998E-2</c:v>
                      </c:pt>
                      <c:pt idx="34">
                        <c:v>2.12E-2</c:v>
                      </c:pt>
                      <c:pt idx="35">
                        <c:v>2.1100000000000001E-2</c:v>
                      </c:pt>
                      <c:pt idx="36">
                        <c:v>2.4899999999999999E-2</c:v>
                      </c:pt>
                      <c:pt idx="37">
                        <c:v>2.5100000000000001E-2</c:v>
                      </c:pt>
                      <c:pt idx="38">
                        <c:v>2.8899999999999999E-2</c:v>
                      </c:pt>
                      <c:pt idx="39">
                        <c:v>2.6599999999999999E-2</c:v>
                      </c:pt>
                      <c:pt idx="40">
                        <c:v>2.12E-2</c:v>
                      </c:pt>
                      <c:pt idx="41">
                        <c:v>2.0799999999999999E-2</c:v>
                      </c:pt>
                      <c:pt idx="42">
                        <c:v>1.9900000000000001E-2</c:v>
                      </c:pt>
                      <c:pt idx="43">
                        <c:v>1.9900000000000001E-2</c:v>
                      </c:pt>
                      <c:pt idx="44">
                        <c:v>2.0199999999999999E-2</c:v>
                      </c:pt>
                      <c:pt idx="45">
                        <c:v>1.7299999999999999E-2</c:v>
                      </c:pt>
                      <c:pt idx="46">
                        <c:v>1.3100000000000001E-2</c:v>
                      </c:pt>
                      <c:pt idx="47">
                        <c:v>1.2E-2</c:v>
                      </c:pt>
                      <c:pt idx="48">
                        <c:v>1.5699999999999999E-2</c:v>
                      </c:pt>
                      <c:pt idx="49">
                        <c:v>1.5699999999999999E-2</c:v>
                      </c:pt>
                      <c:pt idx="50">
                        <c:v>1.44E-2</c:v>
                      </c:pt>
                      <c:pt idx="51">
                        <c:v>1.7100000000000001E-2</c:v>
                      </c:pt>
                      <c:pt idx="52">
                        <c:v>1.8800000000000001E-2</c:v>
                      </c:pt>
                      <c:pt idx="53">
                        <c:v>1.9300000000000001E-2</c:v>
                      </c:pt>
                      <c:pt idx="54">
                        <c:v>1.8200000000000001E-2</c:v>
                      </c:pt>
                      <c:pt idx="55">
                        <c:v>2.0199999999999999E-2</c:v>
                      </c:pt>
                      <c:pt idx="56">
                        <c:v>1.9900000000000001E-2</c:v>
                      </c:pt>
                      <c:pt idx="57">
                        <c:v>2.1700000000000001E-2</c:v>
                      </c:pt>
                      <c:pt idx="58">
                        <c:v>2.07E-2</c:v>
                      </c:pt>
                      <c:pt idx="59">
                        <c:v>2.6200000000000001E-2</c:v>
                      </c:pt>
                      <c:pt idx="60">
                        <c:v>2.7900000000000001E-2</c:v>
                      </c:pt>
                      <c:pt idx="61">
                        <c:v>3.3399999999999999E-2</c:v>
                      </c:pt>
                      <c:pt idx="62">
                        <c:v>3.6299999999999999E-2</c:v>
                      </c:pt>
                      <c:pt idx="63">
                        <c:v>3.2000000000000001E-2</c:v>
                      </c:pt>
                      <c:pt idx="64">
                        <c:v>3.3300000000000003E-2</c:v>
                      </c:pt>
                      <c:pt idx="65">
                        <c:v>3.1800000000000002E-2</c:v>
                      </c:pt>
                      <c:pt idx="66">
                        <c:v>2.9700000000000001E-2</c:v>
                      </c:pt>
                      <c:pt idx="67">
                        <c:v>2.86E-2</c:v>
                      </c:pt>
                      <c:pt idx="68">
                        <c:v>3.4500000000000003E-2</c:v>
                      </c:pt>
                      <c:pt idx="69">
                        <c:v>2.0199999999999999E-2</c:v>
                      </c:pt>
                      <c:pt idx="70">
                        <c:v>1.9199999999999998E-2</c:v>
                      </c:pt>
                      <c:pt idx="71">
                        <c:v>1.7899999999999999E-2</c:v>
                      </c:pt>
                      <c:pt idx="72">
                        <c:v>1.7299999999999999E-2</c:v>
                      </c:pt>
                      <c:pt idx="73">
                        <c:v>1.61E-2</c:v>
                      </c:pt>
                      <c:pt idx="74">
                        <c:v>1.67E-2</c:v>
                      </c:pt>
                      <c:pt idx="75">
                        <c:v>1.77E-2</c:v>
                      </c:pt>
                      <c:pt idx="76">
                        <c:v>1.7399999999999999E-2</c:v>
                      </c:pt>
                      <c:pt idx="77">
                        <c:v>1.7600000000000001E-2</c:v>
                      </c:pt>
                      <c:pt idx="78">
                        <c:v>1.7000000000000001E-2</c:v>
                      </c:pt>
                      <c:pt idx="79">
                        <c:v>1.4200000000000001E-2</c:v>
                      </c:pt>
                      <c:pt idx="80">
                        <c:v>1.5900000000000001E-2</c:v>
                      </c:pt>
                      <c:pt idx="81">
                        <c:v>1.44E-2</c:v>
                      </c:pt>
                      <c:pt idx="82">
                        <c:v>1.41E-2</c:v>
                      </c:pt>
                      <c:pt idx="83">
                        <c:v>1.4E-2</c:v>
                      </c:pt>
                      <c:pt idx="84">
                        <c:v>1.29E-2</c:v>
                      </c:pt>
                      <c:pt idx="85">
                        <c:v>1.11E-2</c:v>
                      </c:pt>
                      <c:pt idx="86">
                        <c:v>1.21E-2</c:v>
                      </c:pt>
                      <c:pt idx="87">
                        <c:v>1.34E-2</c:v>
                      </c:pt>
                      <c:pt idx="88">
                        <c:v>1.09E-2</c:v>
                      </c:pt>
                      <c:pt idx="89">
                        <c:v>1.1900000000000001E-2</c:v>
                      </c:pt>
                      <c:pt idx="90">
                        <c:v>1.1299999999999999E-2</c:v>
                      </c:pt>
                      <c:pt idx="91">
                        <c:v>9.4999999999999998E-3</c:v>
                      </c:pt>
                      <c:pt idx="92">
                        <c:v>9.5999999999999992E-3</c:v>
                      </c:pt>
                      <c:pt idx="93">
                        <c:v>8.9999999999999993E-3</c:v>
                      </c:pt>
                      <c:pt idx="94">
                        <c:v>8.5000000000000006E-3</c:v>
                      </c:pt>
                      <c:pt idx="95">
                        <c:v>9.1999999999999998E-3</c:v>
                      </c:pt>
                      <c:pt idx="96">
                        <c:v>8.8999999999999999E-3</c:v>
                      </c:pt>
                      <c:pt idx="97">
                        <c:v>9.1000000000000004E-3</c:v>
                      </c:pt>
                      <c:pt idx="98">
                        <c:v>9.4000000000000004E-3</c:v>
                      </c:pt>
                      <c:pt idx="99">
                        <c:v>9.7000000000000003E-3</c:v>
                      </c:pt>
                      <c:pt idx="100">
                        <c:v>9.5999999999999992E-3</c:v>
                      </c:pt>
                      <c:pt idx="101">
                        <c:v>1.04E-2</c:v>
                      </c:pt>
                      <c:pt idx="102">
                        <c:v>1.0500000000000001E-2</c:v>
                      </c:pt>
                      <c:pt idx="103">
                        <c:v>1.0200000000000001E-2</c:v>
                      </c:pt>
                      <c:pt idx="104">
                        <c:v>1.2500000000000001E-2</c:v>
                      </c:pt>
                      <c:pt idx="105">
                        <c:v>1.3100000000000001E-2</c:v>
                      </c:pt>
                      <c:pt idx="106">
                        <c:v>1.37E-2</c:v>
                      </c:pt>
                      <c:pt idx="107">
                        <c:v>1.4500000000000001E-2</c:v>
                      </c:pt>
                      <c:pt idx="108">
                        <c:v>1.52E-2</c:v>
                      </c:pt>
                      <c:pt idx="109">
                        <c:v>1.67E-2</c:v>
                      </c:pt>
                      <c:pt idx="110">
                        <c:v>1.8499999999999999E-2</c:v>
                      </c:pt>
                      <c:pt idx="111">
                        <c:v>0.02</c:v>
                      </c:pt>
                      <c:pt idx="112">
                        <c:v>2.1299999999999999E-2</c:v>
                      </c:pt>
                      <c:pt idx="113">
                        <c:v>2.35E-2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580-4470-B92A-3076E7C007EE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Algo!$A$10</c15:sqref>
                        </c15:formulaRef>
                      </c:ext>
                    </c:extLst>
                    <c:strCache>
                      <c:ptCount val="1"/>
                      <c:pt idx="0">
                        <c:v>BE EQ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Algo!$F$1:$DO$1</c15:sqref>
                        </c15:formulaRef>
                      </c:ext>
                    </c:extLst>
                    <c:numCache>
                      <c:formatCode>yyyy\-mm\-dd</c:formatCode>
                      <c:ptCount val="114"/>
                      <c:pt idx="0">
                        <c:v>45991</c:v>
                      </c:pt>
                      <c:pt idx="1">
                        <c:v>45961</c:v>
                      </c:pt>
                      <c:pt idx="2">
                        <c:v>45930</c:v>
                      </c:pt>
                      <c:pt idx="3">
                        <c:v>45900</c:v>
                      </c:pt>
                      <c:pt idx="4">
                        <c:v>45869</c:v>
                      </c:pt>
                      <c:pt idx="5">
                        <c:v>45838</c:v>
                      </c:pt>
                      <c:pt idx="6">
                        <c:v>45808</c:v>
                      </c:pt>
                      <c:pt idx="7">
                        <c:v>45777</c:v>
                      </c:pt>
                      <c:pt idx="8">
                        <c:v>45747</c:v>
                      </c:pt>
                      <c:pt idx="9">
                        <c:v>45716</c:v>
                      </c:pt>
                      <c:pt idx="10">
                        <c:v>45688</c:v>
                      </c:pt>
                      <c:pt idx="11">
                        <c:v>45657</c:v>
                      </c:pt>
                      <c:pt idx="12">
                        <c:v>45626</c:v>
                      </c:pt>
                      <c:pt idx="13">
                        <c:v>45596</c:v>
                      </c:pt>
                      <c:pt idx="14">
                        <c:v>45565</c:v>
                      </c:pt>
                      <c:pt idx="15">
                        <c:v>45535</c:v>
                      </c:pt>
                      <c:pt idx="16">
                        <c:v>45504</c:v>
                      </c:pt>
                      <c:pt idx="17">
                        <c:v>45473</c:v>
                      </c:pt>
                      <c:pt idx="18">
                        <c:v>45443</c:v>
                      </c:pt>
                      <c:pt idx="19">
                        <c:v>45412</c:v>
                      </c:pt>
                      <c:pt idx="20">
                        <c:v>45382</c:v>
                      </c:pt>
                      <c:pt idx="21">
                        <c:v>45351</c:v>
                      </c:pt>
                      <c:pt idx="22">
                        <c:v>45322</c:v>
                      </c:pt>
                      <c:pt idx="23">
                        <c:v>45291</c:v>
                      </c:pt>
                      <c:pt idx="24">
                        <c:v>45260</c:v>
                      </c:pt>
                      <c:pt idx="25">
                        <c:v>45230</c:v>
                      </c:pt>
                      <c:pt idx="26">
                        <c:v>45199</c:v>
                      </c:pt>
                      <c:pt idx="27">
                        <c:v>45169</c:v>
                      </c:pt>
                      <c:pt idx="28">
                        <c:v>45138</c:v>
                      </c:pt>
                      <c:pt idx="29">
                        <c:v>45107</c:v>
                      </c:pt>
                      <c:pt idx="30">
                        <c:v>45077</c:v>
                      </c:pt>
                      <c:pt idx="31">
                        <c:v>45046</c:v>
                      </c:pt>
                      <c:pt idx="32">
                        <c:v>45016</c:v>
                      </c:pt>
                      <c:pt idx="33">
                        <c:v>44985</c:v>
                      </c:pt>
                      <c:pt idx="34">
                        <c:v>44957</c:v>
                      </c:pt>
                      <c:pt idx="35">
                        <c:v>44926</c:v>
                      </c:pt>
                      <c:pt idx="36">
                        <c:v>44895</c:v>
                      </c:pt>
                      <c:pt idx="37">
                        <c:v>44865</c:v>
                      </c:pt>
                      <c:pt idx="38">
                        <c:v>44834</c:v>
                      </c:pt>
                      <c:pt idx="39">
                        <c:v>44804</c:v>
                      </c:pt>
                      <c:pt idx="40">
                        <c:v>44773</c:v>
                      </c:pt>
                      <c:pt idx="41">
                        <c:v>44742</c:v>
                      </c:pt>
                      <c:pt idx="42">
                        <c:v>44712</c:v>
                      </c:pt>
                      <c:pt idx="43">
                        <c:v>44681</c:v>
                      </c:pt>
                      <c:pt idx="44">
                        <c:v>44651</c:v>
                      </c:pt>
                      <c:pt idx="45">
                        <c:v>44620</c:v>
                      </c:pt>
                      <c:pt idx="46">
                        <c:v>44592</c:v>
                      </c:pt>
                      <c:pt idx="47">
                        <c:v>44561</c:v>
                      </c:pt>
                      <c:pt idx="48">
                        <c:v>44530</c:v>
                      </c:pt>
                      <c:pt idx="49">
                        <c:v>44500</c:v>
                      </c:pt>
                      <c:pt idx="50">
                        <c:v>44469</c:v>
                      </c:pt>
                      <c:pt idx="51">
                        <c:v>44439</c:v>
                      </c:pt>
                      <c:pt idx="52">
                        <c:v>44408</c:v>
                      </c:pt>
                      <c:pt idx="53">
                        <c:v>44377</c:v>
                      </c:pt>
                      <c:pt idx="54">
                        <c:v>44347</c:v>
                      </c:pt>
                      <c:pt idx="55">
                        <c:v>44316</c:v>
                      </c:pt>
                      <c:pt idx="56">
                        <c:v>44286</c:v>
                      </c:pt>
                      <c:pt idx="57">
                        <c:v>44255</c:v>
                      </c:pt>
                      <c:pt idx="58">
                        <c:v>44227</c:v>
                      </c:pt>
                      <c:pt idx="59">
                        <c:v>44196</c:v>
                      </c:pt>
                      <c:pt idx="60">
                        <c:v>44165</c:v>
                      </c:pt>
                      <c:pt idx="61">
                        <c:v>44135</c:v>
                      </c:pt>
                      <c:pt idx="62">
                        <c:v>44104</c:v>
                      </c:pt>
                      <c:pt idx="63">
                        <c:v>44074</c:v>
                      </c:pt>
                      <c:pt idx="64">
                        <c:v>44043</c:v>
                      </c:pt>
                      <c:pt idx="65">
                        <c:v>44012</c:v>
                      </c:pt>
                      <c:pt idx="66">
                        <c:v>43982</c:v>
                      </c:pt>
                      <c:pt idx="67">
                        <c:v>43951</c:v>
                      </c:pt>
                      <c:pt idx="68">
                        <c:v>43921</c:v>
                      </c:pt>
                      <c:pt idx="69">
                        <c:v>43890</c:v>
                      </c:pt>
                      <c:pt idx="70">
                        <c:v>43861</c:v>
                      </c:pt>
                      <c:pt idx="71">
                        <c:v>43830</c:v>
                      </c:pt>
                      <c:pt idx="72">
                        <c:v>43799</c:v>
                      </c:pt>
                      <c:pt idx="73">
                        <c:v>43769</c:v>
                      </c:pt>
                      <c:pt idx="74">
                        <c:v>43738</c:v>
                      </c:pt>
                      <c:pt idx="75">
                        <c:v>43708</c:v>
                      </c:pt>
                      <c:pt idx="76">
                        <c:v>43677</c:v>
                      </c:pt>
                      <c:pt idx="77">
                        <c:v>43646</c:v>
                      </c:pt>
                      <c:pt idx="78">
                        <c:v>43616</c:v>
                      </c:pt>
                      <c:pt idx="79">
                        <c:v>43585</c:v>
                      </c:pt>
                      <c:pt idx="80">
                        <c:v>43555</c:v>
                      </c:pt>
                      <c:pt idx="81">
                        <c:v>43524</c:v>
                      </c:pt>
                      <c:pt idx="82">
                        <c:v>43496</c:v>
                      </c:pt>
                      <c:pt idx="83">
                        <c:v>43465</c:v>
                      </c:pt>
                      <c:pt idx="84">
                        <c:v>43434</c:v>
                      </c:pt>
                      <c:pt idx="85">
                        <c:v>43404</c:v>
                      </c:pt>
                      <c:pt idx="86">
                        <c:v>43373</c:v>
                      </c:pt>
                      <c:pt idx="87">
                        <c:v>43343</c:v>
                      </c:pt>
                      <c:pt idx="88">
                        <c:v>43312</c:v>
                      </c:pt>
                      <c:pt idx="89">
                        <c:v>43281</c:v>
                      </c:pt>
                      <c:pt idx="90">
                        <c:v>43251</c:v>
                      </c:pt>
                      <c:pt idx="91">
                        <c:v>43220</c:v>
                      </c:pt>
                      <c:pt idx="92">
                        <c:v>43190</c:v>
                      </c:pt>
                      <c:pt idx="93">
                        <c:v>43159</c:v>
                      </c:pt>
                      <c:pt idx="94">
                        <c:v>43131</c:v>
                      </c:pt>
                      <c:pt idx="95">
                        <c:v>43100</c:v>
                      </c:pt>
                      <c:pt idx="96">
                        <c:v>43069</c:v>
                      </c:pt>
                      <c:pt idx="97">
                        <c:v>43039</c:v>
                      </c:pt>
                      <c:pt idx="98">
                        <c:v>43008</c:v>
                      </c:pt>
                      <c:pt idx="99">
                        <c:v>42978</c:v>
                      </c:pt>
                      <c:pt idx="100">
                        <c:v>42947</c:v>
                      </c:pt>
                      <c:pt idx="101">
                        <c:v>42916</c:v>
                      </c:pt>
                      <c:pt idx="102">
                        <c:v>42886</c:v>
                      </c:pt>
                      <c:pt idx="103">
                        <c:v>42855</c:v>
                      </c:pt>
                      <c:pt idx="104">
                        <c:v>42825</c:v>
                      </c:pt>
                      <c:pt idx="105">
                        <c:v>42794</c:v>
                      </c:pt>
                      <c:pt idx="106">
                        <c:v>42766</c:v>
                      </c:pt>
                      <c:pt idx="107">
                        <c:v>42735</c:v>
                      </c:pt>
                      <c:pt idx="108">
                        <c:v>42704</c:v>
                      </c:pt>
                      <c:pt idx="109">
                        <c:v>42674</c:v>
                      </c:pt>
                      <c:pt idx="110">
                        <c:v>42643</c:v>
                      </c:pt>
                      <c:pt idx="111">
                        <c:v>42613</c:v>
                      </c:pt>
                      <c:pt idx="112">
                        <c:v>42582</c:v>
                      </c:pt>
                      <c:pt idx="113">
                        <c:v>42551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Algo!$F$10:$DO$10</c15:sqref>
                        </c15:formulaRef>
                      </c:ext>
                    </c:extLst>
                    <c:numCache>
                      <c:formatCode>General</c:formatCode>
                      <c:ptCount val="114"/>
                      <c:pt idx="0">
                        <c:v>1.5599999999999999E-2</c:v>
                      </c:pt>
                      <c:pt idx="1">
                        <c:v>1.8200000000000001E-2</c:v>
                      </c:pt>
                      <c:pt idx="2">
                        <c:v>1.89E-2</c:v>
                      </c:pt>
                      <c:pt idx="3">
                        <c:v>1.84E-2</c:v>
                      </c:pt>
                      <c:pt idx="4">
                        <c:v>2.0299999999999999E-2</c:v>
                      </c:pt>
                      <c:pt idx="5">
                        <c:v>1.5100000000000001E-2</c:v>
                      </c:pt>
                      <c:pt idx="6">
                        <c:v>1.37E-2</c:v>
                      </c:pt>
                      <c:pt idx="7">
                        <c:v>1.26E-2</c:v>
                      </c:pt>
                      <c:pt idx="8">
                        <c:v>1.41E-2</c:v>
                      </c:pt>
                      <c:pt idx="9">
                        <c:v>1.6799999999999999E-2</c:v>
                      </c:pt>
                      <c:pt idx="10">
                        <c:v>1.8800000000000001E-2</c:v>
                      </c:pt>
                      <c:pt idx="11">
                        <c:v>1.83E-2</c:v>
                      </c:pt>
                      <c:pt idx="12">
                        <c:v>1.78E-2</c:v>
                      </c:pt>
                      <c:pt idx="13">
                        <c:v>1.7999999999999999E-2</c:v>
                      </c:pt>
                      <c:pt idx="14">
                        <c:v>1.83E-2</c:v>
                      </c:pt>
                      <c:pt idx="15">
                        <c:v>1.89E-2</c:v>
                      </c:pt>
                      <c:pt idx="16">
                        <c:v>1.9699999999999999E-2</c:v>
                      </c:pt>
                      <c:pt idx="17">
                        <c:v>2.24E-2</c:v>
                      </c:pt>
                      <c:pt idx="18">
                        <c:v>2.2599999999999999E-2</c:v>
                      </c:pt>
                      <c:pt idx="19">
                        <c:v>2.2800000000000001E-2</c:v>
                      </c:pt>
                      <c:pt idx="20">
                        <c:v>2.3699999999999999E-2</c:v>
                      </c:pt>
                      <c:pt idx="21">
                        <c:v>2.3800000000000002E-2</c:v>
                      </c:pt>
                      <c:pt idx="22">
                        <c:v>2.23E-2</c:v>
                      </c:pt>
                      <c:pt idx="23">
                        <c:v>2.3199999999999998E-2</c:v>
                      </c:pt>
                      <c:pt idx="24">
                        <c:v>2.0400000000000001E-2</c:v>
                      </c:pt>
                      <c:pt idx="25">
                        <c:v>2.01E-2</c:v>
                      </c:pt>
                      <c:pt idx="26">
                        <c:v>2.0400000000000001E-2</c:v>
                      </c:pt>
                      <c:pt idx="27">
                        <c:v>2.0500000000000001E-2</c:v>
                      </c:pt>
                      <c:pt idx="28">
                        <c:v>2.1000000000000001E-2</c:v>
                      </c:pt>
                      <c:pt idx="29">
                        <c:v>2.07E-2</c:v>
                      </c:pt>
                      <c:pt idx="30">
                        <c:v>2.0500000000000001E-2</c:v>
                      </c:pt>
                      <c:pt idx="31">
                        <c:v>1.6299999999999999E-2</c:v>
                      </c:pt>
                      <c:pt idx="32">
                        <c:v>1.7000000000000001E-2</c:v>
                      </c:pt>
                      <c:pt idx="33">
                        <c:v>1.6799999999999999E-2</c:v>
                      </c:pt>
                      <c:pt idx="34">
                        <c:v>1.8499999999999999E-2</c:v>
                      </c:pt>
                      <c:pt idx="35">
                        <c:v>1.7100000000000001E-2</c:v>
                      </c:pt>
                      <c:pt idx="36">
                        <c:v>1.95E-2</c:v>
                      </c:pt>
                      <c:pt idx="37">
                        <c:v>1.8800000000000001E-2</c:v>
                      </c:pt>
                      <c:pt idx="38">
                        <c:v>2.0799999999999999E-2</c:v>
                      </c:pt>
                      <c:pt idx="39">
                        <c:v>2.35E-2</c:v>
                      </c:pt>
                      <c:pt idx="40">
                        <c:v>2.1600000000000001E-2</c:v>
                      </c:pt>
                      <c:pt idx="41">
                        <c:v>2.1299999999999999E-2</c:v>
                      </c:pt>
                      <c:pt idx="42">
                        <c:v>2.3599999999999999E-2</c:v>
                      </c:pt>
                      <c:pt idx="43">
                        <c:v>2.1600000000000001E-2</c:v>
                      </c:pt>
                      <c:pt idx="44">
                        <c:v>2.3099999999999999E-2</c:v>
                      </c:pt>
                      <c:pt idx="45">
                        <c:v>2.3099999999999999E-2</c:v>
                      </c:pt>
                      <c:pt idx="46">
                        <c:v>2.5600000000000001E-2</c:v>
                      </c:pt>
                      <c:pt idx="47">
                        <c:v>2.35E-2</c:v>
                      </c:pt>
                      <c:pt idx="48">
                        <c:v>2.64E-2</c:v>
                      </c:pt>
                      <c:pt idx="49">
                        <c:v>2.4899999999999999E-2</c:v>
                      </c:pt>
                      <c:pt idx="50">
                        <c:v>2.6599999999999999E-2</c:v>
                      </c:pt>
                      <c:pt idx="51">
                        <c:v>2.69E-2</c:v>
                      </c:pt>
                      <c:pt idx="52">
                        <c:v>2.5999999999999999E-2</c:v>
                      </c:pt>
                      <c:pt idx="53">
                        <c:v>2.5899999999999999E-2</c:v>
                      </c:pt>
                      <c:pt idx="54">
                        <c:v>2.5700000000000001E-2</c:v>
                      </c:pt>
                      <c:pt idx="55">
                        <c:v>2.76E-2</c:v>
                      </c:pt>
                      <c:pt idx="56">
                        <c:v>3.0499999999999999E-2</c:v>
                      </c:pt>
                      <c:pt idx="57">
                        <c:v>3.0499999999999999E-2</c:v>
                      </c:pt>
                      <c:pt idx="58">
                        <c:v>3.0099999999999998E-2</c:v>
                      </c:pt>
                      <c:pt idx="59">
                        <c:v>2.8400000000000002E-2</c:v>
                      </c:pt>
                      <c:pt idx="60">
                        <c:v>2.69E-2</c:v>
                      </c:pt>
                      <c:pt idx="61">
                        <c:v>3.1899999999999998E-2</c:v>
                      </c:pt>
                      <c:pt idx="62">
                        <c:v>3.0499999999999999E-2</c:v>
                      </c:pt>
                      <c:pt idx="63">
                        <c:v>2.9899999999999999E-2</c:v>
                      </c:pt>
                      <c:pt idx="64">
                        <c:v>3.09E-2</c:v>
                      </c:pt>
                      <c:pt idx="65">
                        <c:v>3.1699999999999999E-2</c:v>
                      </c:pt>
                      <c:pt idx="66">
                        <c:v>3.1899999999999998E-2</c:v>
                      </c:pt>
                      <c:pt idx="67">
                        <c:v>3.0300000000000001E-2</c:v>
                      </c:pt>
                      <c:pt idx="68">
                        <c:v>3.0499999999999999E-2</c:v>
                      </c:pt>
                      <c:pt idx="69">
                        <c:v>2.92E-2</c:v>
                      </c:pt>
                      <c:pt idx="70">
                        <c:v>2.35E-2</c:v>
                      </c:pt>
                      <c:pt idx="71">
                        <c:v>2.2599999999999999E-2</c:v>
                      </c:pt>
                      <c:pt idx="72">
                        <c:v>2.3400000000000001E-2</c:v>
                      </c:pt>
                      <c:pt idx="73">
                        <c:v>2.3900000000000001E-2</c:v>
                      </c:pt>
                      <c:pt idx="74">
                        <c:v>1.9599999999999999E-2</c:v>
                      </c:pt>
                      <c:pt idx="75">
                        <c:v>0.02</c:v>
                      </c:pt>
                      <c:pt idx="76">
                        <c:v>1.83E-2</c:v>
                      </c:pt>
                      <c:pt idx="77">
                        <c:v>2.2499999999999999E-2</c:v>
                      </c:pt>
                      <c:pt idx="78">
                        <c:v>2.29E-2</c:v>
                      </c:pt>
                      <c:pt idx="79">
                        <c:v>2.1299999999999999E-2</c:v>
                      </c:pt>
                      <c:pt idx="80">
                        <c:v>2.2499999999999999E-2</c:v>
                      </c:pt>
                      <c:pt idx="81">
                        <c:v>2.4799999999999999E-2</c:v>
                      </c:pt>
                      <c:pt idx="82">
                        <c:v>2.4299999999999999E-2</c:v>
                      </c:pt>
                      <c:pt idx="83">
                        <c:v>2.4899999999999999E-2</c:v>
                      </c:pt>
                      <c:pt idx="84">
                        <c:v>2.23E-2</c:v>
                      </c:pt>
                      <c:pt idx="85">
                        <c:v>2.3199999999999998E-2</c:v>
                      </c:pt>
                      <c:pt idx="86">
                        <c:v>2.2100000000000002E-2</c:v>
                      </c:pt>
                      <c:pt idx="87">
                        <c:v>2.1399999999999999E-2</c:v>
                      </c:pt>
                      <c:pt idx="88">
                        <c:v>1.9599999999999999E-2</c:v>
                      </c:pt>
                      <c:pt idx="89">
                        <c:v>1.9699999999999999E-2</c:v>
                      </c:pt>
                      <c:pt idx="90">
                        <c:v>2.1899999999999999E-2</c:v>
                      </c:pt>
                      <c:pt idx="91">
                        <c:v>1.9300000000000001E-2</c:v>
                      </c:pt>
                      <c:pt idx="92">
                        <c:v>1.7299999999999999E-2</c:v>
                      </c:pt>
                      <c:pt idx="93">
                        <c:v>1.8200000000000001E-2</c:v>
                      </c:pt>
                      <c:pt idx="94">
                        <c:v>2.01E-2</c:v>
                      </c:pt>
                      <c:pt idx="95">
                        <c:v>2.01E-2</c:v>
                      </c:pt>
                      <c:pt idx="96">
                        <c:v>1.83E-2</c:v>
                      </c:pt>
                      <c:pt idx="97">
                        <c:v>1.6400000000000001E-2</c:v>
                      </c:pt>
                      <c:pt idx="98">
                        <c:v>1.7000000000000001E-2</c:v>
                      </c:pt>
                      <c:pt idx="99">
                        <c:v>1.7299999999999999E-2</c:v>
                      </c:pt>
                      <c:pt idx="100">
                        <c:v>1.5900000000000001E-2</c:v>
                      </c:pt>
                      <c:pt idx="101">
                        <c:v>1.83E-2</c:v>
                      </c:pt>
                      <c:pt idx="102">
                        <c:v>1.6199999999999999E-2</c:v>
                      </c:pt>
                      <c:pt idx="103">
                        <c:v>1.6299999999999999E-2</c:v>
                      </c:pt>
                      <c:pt idx="104">
                        <c:v>1.7299999999999999E-2</c:v>
                      </c:pt>
                      <c:pt idx="105">
                        <c:v>1.66E-2</c:v>
                      </c:pt>
                      <c:pt idx="106">
                        <c:v>1.66E-2</c:v>
                      </c:pt>
                      <c:pt idx="107">
                        <c:v>1.5299999999999999E-2</c:v>
                      </c:pt>
                      <c:pt idx="108">
                        <c:v>1.5100000000000001E-2</c:v>
                      </c:pt>
                      <c:pt idx="109">
                        <c:v>1.2999999999999999E-2</c:v>
                      </c:pt>
                      <c:pt idx="110">
                        <c:v>1.09E-2</c:v>
                      </c:pt>
                      <c:pt idx="111">
                        <c:v>1.23E-2</c:v>
                      </c:pt>
                      <c:pt idx="112">
                        <c:v>1.2E-2</c:v>
                      </c:pt>
                      <c:pt idx="113">
                        <c:v>1.2E-2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580-4470-B92A-3076E7C007EE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Algo!$A$11</c15:sqref>
                        </c15:formulaRef>
                      </c:ext>
                    </c:extLst>
                    <c:strCache>
                      <c:ptCount val="1"/>
                      <c:pt idx="0">
                        <c:v>DK EQ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Algo!$F$1:$DO$1</c15:sqref>
                        </c15:formulaRef>
                      </c:ext>
                    </c:extLst>
                    <c:numCache>
                      <c:formatCode>yyyy\-mm\-dd</c:formatCode>
                      <c:ptCount val="114"/>
                      <c:pt idx="0">
                        <c:v>45991</c:v>
                      </c:pt>
                      <c:pt idx="1">
                        <c:v>45961</c:v>
                      </c:pt>
                      <c:pt idx="2">
                        <c:v>45930</c:v>
                      </c:pt>
                      <c:pt idx="3">
                        <c:v>45900</c:v>
                      </c:pt>
                      <c:pt idx="4">
                        <c:v>45869</c:v>
                      </c:pt>
                      <c:pt idx="5">
                        <c:v>45838</c:v>
                      </c:pt>
                      <c:pt idx="6">
                        <c:v>45808</c:v>
                      </c:pt>
                      <c:pt idx="7">
                        <c:v>45777</c:v>
                      </c:pt>
                      <c:pt idx="8">
                        <c:v>45747</c:v>
                      </c:pt>
                      <c:pt idx="9">
                        <c:v>45716</c:v>
                      </c:pt>
                      <c:pt idx="10">
                        <c:v>45688</c:v>
                      </c:pt>
                      <c:pt idx="11">
                        <c:v>45657</c:v>
                      </c:pt>
                      <c:pt idx="12">
                        <c:v>45626</c:v>
                      </c:pt>
                      <c:pt idx="13">
                        <c:v>45596</c:v>
                      </c:pt>
                      <c:pt idx="14">
                        <c:v>45565</c:v>
                      </c:pt>
                      <c:pt idx="15">
                        <c:v>45535</c:v>
                      </c:pt>
                      <c:pt idx="16">
                        <c:v>45504</c:v>
                      </c:pt>
                      <c:pt idx="17">
                        <c:v>45473</c:v>
                      </c:pt>
                      <c:pt idx="18">
                        <c:v>45443</c:v>
                      </c:pt>
                      <c:pt idx="19">
                        <c:v>45412</c:v>
                      </c:pt>
                      <c:pt idx="20">
                        <c:v>45382</c:v>
                      </c:pt>
                      <c:pt idx="21">
                        <c:v>45351</c:v>
                      </c:pt>
                      <c:pt idx="22">
                        <c:v>45322</c:v>
                      </c:pt>
                      <c:pt idx="23">
                        <c:v>45291</c:v>
                      </c:pt>
                      <c:pt idx="24">
                        <c:v>45260</c:v>
                      </c:pt>
                      <c:pt idx="25">
                        <c:v>45230</c:v>
                      </c:pt>
                      <c:pt idx="26">
                        <c:v>45199</c:v>
                      </c:pt>
                      <c:pt idx="27">
                        <c:v>45169</c:v>
                      </c:pt>
                      <c:pt idx="28">
                        <c:v>45138</c:v>
                      </c:pt>
                      <c:pt idx="29">
                        <c:v>45107</c:v>
                      </c:pt>
                      <c:pt idx="30">
                        <c:v>45077</c:v>
                      </c:pt>
                      <c:pt idx="31">
                        <c:v>45046</c:v>
                      </c:pt>
                      <c:pt idx="32">
                        <c:v>45016</c:v>
                      </c:pt>
                      <c:pt idx="33">
                        <c:v>44985</c:v>
                      </c:pt>
                      <c:pt idx="34">
                        <c:v>44957</c:v>
                      </c:pt>
                      <c:pt idx="35">
                        <c:v>44926</c:v>
                      </c:pt>
                      <c:pt idx="36">
                        <c:v>44895</c:v>
                      </c:pt>
                      <c:pt idx="37">
                        <c:v>44865</c:v>
                      </c:pt>
                      <c:pt idx="38">
                        <c:v>44834</c:v>
                      </c:pt>
                      <c:pt idx="39">
                        <c:v>44804</c:v>
                      </c:pt>
                      <c:pt idx="40">
                        <c:v>44773</c:v>
                      </c:pt>
                      <c:pt idx="41">
                        <c:v>44742</c:v>
                      </c:pt>
                      <c:pt idx="42">
                        <c:v>44712</c:v>
                      </c:pt>
                      <c:pt idx="43">
                        <c:v>44681</c:v>
                      </c:pt>
                      <c:pt idx="44">
                        <c:v>44651</c:v>
                      </c:pt>
                      <c:pt idx="45">
                        <c:v>44620</c:v>
                      </c:pt>
                      <c:pt idx="46">
                        <c:v>44592</c:v>
                      </c:pt>
                      <c:pt idx="47">
                        <c:v>44561</c:v>
                      </c:pt>
                      <c:pt idx="48">
                        <c:v>44530</c:v>
                      </c:pt>
                      <c:pt idx="49">
                        <c:v>44500</c:v>
                      </c:pt>
                      <c:pt idx="50">
                        <c:v>44469</c:v>
                      </c:pt>
                      <c:pt idx="51">
                        <c:v>44439</c:v>
                      </c:pt>
                      <c:pt idx="52">
                        <c:v>44408</c:v>
                      </c:pt>
                      <c:pt idx="53">
                        <c:v>44377</c:v>
                      </c:pt>
                      <c:pt idx="54">
                        <c:v>44347</c:v>
                      </c:pt>
                      <c:pt idx="55">
                        <c:v>44316</c:v>
                      </c:pt>
                      <c:pt idx="56">
                        <c:v>44286</c:v>
                      </c:pt>
                      <c:pt idx="57">
                        <c:v>44255</c:v>
                      </c:pt>
                      <c:pt idx="58">
                        <c:v>44227</c:v>
                      </c:pt>
                      <c:pt idx="59">
                        <c:v>44196</c:v>
                      </c:pt>
                      <c:pt idx="60">
                        <c:v>44165</c:v>
                      </c:pt>
                      <c:pt idx="61">
                        <c:v>44135</c:v>
                      </c:pt>
                      <c:pt idx="62">
                        <c:v>44104</c:v>
                      </c:pt>
                      <c:pt idx="63">
                        <c:v>44074</c:v>
                      </c:pt>
                      <c:pt idx="64">
                        <c:v>44043</c:v>
                      </c:pt>
                      <c:pt idx="65">
                        <c:v>44012</c:v>
                      </c:pt>
                      <c:pt idx="66">
                        <c:v>43982</c:v>
                      </c:pt>
                      <c:pt idx="67">
                        <c:v>43951</c:v>
                      </c:pt>
                      <c:pt idx="68">
                        <c:v>43921</c:v>
                      </c:pt>
                      <c:pt idx="69">
                        <c:v>43890</c:v>
                      </c:pt>
                      <c:pt idx="70">
                        <c:v>43861</c:v>
                      </c:pt>
                      <c:pt idx="71">
                        <c:v>43830</c:v>
                      </c:pt>
                      <c:pt idx="72">
                        <c:v>43799</c:v>
                      </c:pt>
                      <c:pt idx="73">
                        <c:v>43769</c:v>
                      </c:pt>
                      <c:pt idx="74">
                        <c:v>43738</c:v>
                      </c:pt>
                      <c:pt idx="75">
                        <c:v>43708</c:v>
                      </c:pt>
                      <c:pt idx="76">
                        <c:v>43677</c:v>
                      </c:pt>
                      <c:pt idx="77">
                        <c:v>43646</c:v>
                      </c:pt>
                      <c:pt idx="78">
                        <c:v>43616</c:v>
                      </c:pt>
                      <c:pt idx="79">
                        <c:v>43585</c:v>
                      </c:pt>
                      <c:pt idx="80">
                        <c:v>43555</c:v>
                      </c:pt>
                      <c:pt idx="81">
                        <c:v>43524</c:v>
                      </c:pt>
                      <c:pt idx="82">
                        <c:v>43496</c:v>
                      </c:pt>
                      <c:pt idx="83">
                        <c:v>43465</c:v>
                      </c:pt>
                      <c:pt idx="84">
                        <c:v>43434</c:v>
                      </c:pt>
                      <c:pt idx="85">
                        <c:v>43404</c:v>
                      </c:pt>
                      <c:pt idx="86">
                        <c:v>43373</c:v>
                      </c:pt>
                      <c:pt idx="87">
                        <c:v>43343</c:v>
                      </c:pt>
                      <c:pt idx="88">
                        <c:v>43312</c:v>
                      </c:pt>
                      <c:pt idx="89">
                        <c:v>43281</c:v>
                      </c:pt>
                      <c:pt idx="90">
                        <c:v>43251</c:v>
                      </c:pt>
                      <c:pt idx="91">
                        <c:v>43220</c:v>
                      </c:pt>
                      <c:pt idx="92">
                        <c:v>43190</c:v>
                      </c:pt>
                      <c:pt idx="93">
                        <c:v>43159</c:v>
                      </c:pt>
                      <c:pt idx="94">
                        <c:v>43131</c:v>
                      </c:pt>
                      <c:pt idx="95">
                        <c:v>43100</c:v>
                      </c:pt>
                      <c:pt idx="96">
                        <c:v>43069</c:v>
                      </c:pt>
                      <c:pt idx="97">
                        <c:v>43039</c:v>
                      </c:pt>
                      <c:pt idx="98">
                        <c:v>43008</c:v>
                      </c:pt>
                      <c:pt idx="99">
                        <c:v>42978</c:v>
                      </c:pt>
                      <c:pt idx="100">
                        <c:v>42947</c:v>
                      </c:pt>
                      <c:pt idx="101">
                        <c:v>42916</c:v>
                      </c:pt>
                      <c:pt idx="102">
                        <c:v>42886</c:v>
                      </c:pt>
                      <c:pt idx="103">
                        <c:v>42855</c:v>
                      </c:pt>
                      <c:pt idx="104">
                        <c:v>42825</c:v>
                      </c:pt>
                      <c:pt idx="105">
                        <c:v>42794</c:v>
                      </c:pt>
                      <c:pt idx="106">
                        <c:v>42766</c:v>
                      </c:pt>
                      <c:pt idx="107">
                        <c:v>42735</c:v>
                      </c:pt>
                      <c:pt idx="108">
                        <c:v>42704</c:v>
                      </c:pt>
                      <c:pt idx="109">
                        <c:v>42674</c:v>
                      </c:pt>
                      <c:pt idx="110">
                        <c:v>42643</c:v>
                      </c:pt>
                      <c:pt idx="111">
                        <c:v>42613</c:v>
                      </c:pt>
                      <c:pt idx="112">
                        <c:v>42582</c:v>
                      </c:pt>
                      <c:pt idx="113">
                        <c:v>42551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Algo!$F$11:$DO$11</c15:sqref>
                        </c15:formulaRef>
                      </c:ext>
                    </c:extLst>
                    <c:numCache>
                      <c:formatCode>General</c:formatCode>
                      <c:ptCount val="114"/>
                      <c:pt idx="0">
                        <c:v>3.9699999999999999E-2</c:v>
                      </c:pt>
                      <c:pt idx="1">
                        <c:v>4.3200000000000002E-2</c:v>
                      </c:pt>
                      <c:pt idx="2">
                        <c:v>0.04</c:v>
                      </c:pt>
                      <c:pt idx="3">
                        <c:v>3.4099999999999998E-2</c:v>
                      </c:pt>
                      <c:pt idx="4">
                        <c:v>3.6299999999999999E-2</c:v>
                      </c:pt>
                      <c:pt idx="5">
                        <c:v>2.92E-2</c:v>
                      </c:pt>
                      <c:pt idx="6">
                        <c:v>2.8199999999999999E-2</c:v>
                      </c:pt>
                      <c:pt idx="7">
                        <c:v>3.2399999999999998E-2</c:v>
                      </c:pt>
                      <c:pt idx="8">
                        <c:v>0.03</c:v>
                      </c:pt>
                      <c:pt idx="9">
                        <c:v>1.7999999999999999E-2</c:v>
                      </c:pt>
                      <c:pt idx="10">
                        <c:v>1.8800000000000001E-2</c:v>
                      </c:pt>
                      <c:pt idx="11">
                        <c:v>1.61E-2</c:v>
                      </c:pt>
                      <c:pt idx="12">
                        <c:v>1.04E-2</c:v>
                      </c:pt>
                      <c:pt idx="13">
                        <c:v>9.5999999999999992E-3</c:v>
                      </c:pt>
                      <c:pt idx="14">
                        <c:v>9.2999999999999992E-3</c:v>
                      </c:pt>
                      <c:pt idx="15">
                        <c:v>4.1000000000000003E-3</c:v>
                      </c:pt>
                      <c:pt idx="16">
                        <c:v>4.1000000000000003E-3</c:v>
                      </c:pt>
                      <c:pt idx="17">
                        <c:v>3.0000000000000001E-3</c:v>
                      </c:pt>
                      <c:pt idx="18">
                        <c:v>3.8999999999999998E-3</c:v>
                      </c:pt>
                      <c:pt idx="19">
                        <c:v>4.0000000000000001E-3</c:v>
                      </c:pt>
                      <c:pt idx="20">
                        <c:v>4.3E-3</c:v>
                      </c:pt>
                      <c:pt idx="21">
                        <c:v>4.4000000000000003E-3</c:v>
                      </c:pt>
                      <c:pt idx="22">
                        <c:v>4.4999999999999997E-3</c:v>
                      </c:pt>
                      <c:pt idx="23">
                        <c:v>7.1000000000000004E-3</c:v>
                      </c:pt>
                      <c:pt idx="24">
                        <c:v>1.2999999999999999E-3</c:v>
                      </c:pt>
                      <c:pt idx="25">
                        <c:v>4.0000000000000002E-4</c:v>
                      </c:pt>
                      <c:pt idx="26">
                        <c:v>1.1999999999999999E-3</c:v>
                      </c:pt>
                      <c:pt idx="27">
                        <c:v>1.6999999999999999E-3</c:v>
                      </c:pt>
                      <c:pt idx="28">
                        <c:v>3.2000000000000002E-3</c:v>
                      </c:pt>
                      <c:pt idx="29">
                        <c:v>2.5000000000000001E-3</c:v>
                      </c:pt>
                      <c:pt idx="30">
                        <c:v>1.6999999999999999E-3</c:v>
                      </c:pt>
                      <c:pt idx="31">
                        <c:v>2E-3</c:v>
                      </c:pt>
                      <c:pt idx="32">
                        <c:v>1.9E-3</c:v>
                      </c:pt>
                      <c:pt idx="33">
                        <c:v>2.5000000000000001E-3</c:v>
                      </c:pt>
                      <c:pt idx="34">
                        <c:v>4.0000000000000001E-3</c:v>
                      </c:pt>
                      <c:pt idx="35">
                        <c:v>2.5000000000000001E-3</c:v>
                      </c:pt>
                      <c:pt idx="36">
                        <c:v>3.3999999999999998E-3</c:v>
                      </c:pt>
                      <c:pt idx="37">
                        <c:v>3.0000000000000001E-3</c:v>
                      </c:pt>
                      <c:pt idx="38">
                        <c:v>3.5999999999999999E-3</c:v>
                      </c:pt>
                      <c:pt idx="39">
                        <c:v>3.5999999999999999E-3</c:v>
                      </c:pt>
                      <c:pt idx="40">
                        <c:v>3.0000000000000001E-3</c:v>
                      </c:pt>
                      <c:pt idx="41">
                        <c:v>3.8E-3</c:v>
                      </c:pt>
                      <c:pt idx="42">
                        <c:v>4.7000000000000002E-3</c:v>
                      </c:pt>
                      <c:pt idx="43">
                        <c:v>3.2000000000000002E-3</c:v>
                      </c:pt>
                      <c:pt idx="44">
                        <c:v>3.8E-3</c:v>
                      </c:pt>
                      <c:pt idx="45">
                        <c:v>4.4999999999999997E-3</c:v>
                      </c:pt>
                      <c:pt idx="46">
                        <c:v>4.5999999999999999E-3</c:v>
                      </c:pt>
                      <c:pt idx="47">
                        <c:v>3.3999999999999998E-3</c:v>
                      </c:pt>
                      <c:pt idx="48">
                        <c:v>3.2000000000000002E-3</c:v>
                      </c:pt>
                      <c:pt idx="49">
                        <c:v>2.3E-3</c:v>
                      </c:pt>
                      <c:pt idx="50">
                        <c:v>2.8999999999999998E-3</c:v>
                      </c:pt>
                      <c:pt idx="51">
                        <c:v>2.8999999999999998E-3</c:v>
                      </c:pt>
                      <c:pt idx="52">
                        <c:v>2.8999999999999998E-3</c:v>
                      </c:pt>
                      <c:pt idx="53">
                        <c:v>3.8999999999999998E-3</c:v>
                      </c:pt>
                      <c:pt idx="54">
                        <c:v>4.5999999999999999E-3</c:v>
                      </c:pt>
                      <c:pt idx="55">
                        <c:v>4.7000000000000002E-3</c:v>
                      </c:pt>
                      <c:pt idx="56">
                        <c:v>5.1999999999999998E-3</c:v>
                      </c:pt>
                      <c:pt idx="57">
                        <c:v>5.1999999999999998E-3</c:v>
                      </c:pt>
                      <c:pt idx="58">
                        <c:v>4.3E-3</c:v>
                      </c:pt>
                      <c:pt idx="59">
                        <c:v>3.7000000000000002E-3</c:v>
                      </c:pt>
                      <c:pt idx="60">
                        <c:v>3.5000000000000001E-3</c:v>
                      </c:pt>
                      <c:pt idx="61">
                        <c:v>2.3999999999999998E-3</c:v>
                      </c:pt>
                      <c:pt idx="62">
                        <c:v>2.5000000000000001E-3</c:v>
                      </c:pt>
                      <c:pt idx="63">
                        <c:v>3.2000000000000002E-3</c:v>
                      </c:pt>
                      <c:pt idx="64">
                        <c:v>3.0999999999999999E-3</c:v>
                      </c:pt>
                      <c:pt idx="65">
                        <c:v>3.3999999999999998E-3</c:v>
                      </c:pt>
                      <c:pt idx="66">
                        <c:v>3.3999999999999998E-3</c:v>
                      </c:pt>
                      <c:pt idx="67">
                        <c:v>3.3E-3</c:v>
                      </c:pt>
                      <c:pt idx="68">
                        <c:v>3.0000000000000001E-3</c:v>
                      </c:pt>
                      <c:pt idx="69">
                        <c:v>6.0000000000000001E-3</c:v>
                      </c:pt>
                      <c:pt idx="70">
                        <c:v>6.7000000000000002E-3</c:v>
                      </c:pt>
                      <c:pt idx="71">
                        <c:v>8.3999999999999995E-3</c:v>
                      </c:pt>
                      <c:pt idx="72">
                        <c:v>7.7999999999999996E-3</c:v>
                      </c:pt>
                      <c:pt idx="73">
                        <c:v>8.8999999999999999E-3</c:v>
                      </c:pt>
                      <c:pt idx="74">
                        <c:v>8.8999999999999999E-3</c:v>
                      </c:pt>
                      <c:pt idx="75">
                        <c:v>8.0000000000000002E-3</c:v>
                      </c:pt>
                      <c:pt idx="76">
                        <c:v>9.7000000000000003E-3</c:v>
                      </c:pt>
                      <c:pt idx="77">
                        <c:v>9.5999999999999992E-3</c:v>
                      </c:pt>
                      <c:pt idx="78">
                        <c:v>9.1000000000000004E-3</c:v>
                      </c:pt>
                      <c:pt idx="79">
                        <c:v>1.0200000000000001E-2</c:v>
                      </c:pt>
                      <c:pt idx="80">
                        <c:v>9.1000000000000004E-3</c:v>
                      </c:pt>
                      <c:pt idx="81">
                        <c:v>1.01E-2</c:v>
                      </c:pt>
                      <c:pt idx="82">
                        <c:v>1.21E-2</c:v>
                      </c:pt>
                      <c:pt idx="83">
                        <c:v>0.01</c:v>
                      </c:pt>
                      <c:pt idx="84">
                        <c:v>0.01</c:v>
                      </c:pt>
                      <c:pt idx="85">
                        <c:v>1.0800000000000001E-2</c:v>
                      </c:pt>
                      <c:pt idx="86">
                        <c:v>1.0500000000000001E-2</c:v>
                      </c:pt>
                      <c:pt idx="87">
                        <c:v>9.1999999999999998E-3</c:v>
                      </c:pt>
                      <c:pt idx="88">
                        <c:v>9.9000000000000008E-3</c:v>
                      </c:pt>
                      <c:pt idx="89">
                        <c:v>1.12E-2</c:v>
                      </c:pt>
                      <c:pt idx="90">
                        <c:v>1.03E-2</c:v>
                      </c:pt>
                      <c:pt idx="91">
                        <c:v>1.01E-2</c:v>
                      </c:pt>
                      <c:pt idx="92">
                        <c:v>9.4999999999999998E-3</c:v>
                      </c:pt>
                      <c:pt idx="93">
                        <c:v>8.8000000000000005E-3</c:v>
                      </c:pt>
                      <c:pt idx="94">
                        <c:v>9.9000000000000008E-3</c:v>
                      </c:pt>
                      <c:pt idx="95">
                        <c:v>8.8000000000000005E-3</c:v>
                      </c:pt>
                      <c:pt idx="96">
                        <c:v>9.1999999999999998E-3</c:v>
                      </c:pt>
                      <c:pt idx="97">
                        <c:v>7.7000000000000002E-3</c:v>
                      </c:pt>
                      <c:pt idx="98">
                        <c:v>8.0000000000000002E-3</c:v>
                      </c:pt>
                      <c:pt idx="99">
                        <c:v>7.4999999999999997E-3</c:v>
                      </c:pt>
                      <c:pt idx="100">
                        <c:v>8.0000000000000002E-3</c:v>
                      </c:pt>
                      <c:pt idx="101">
                        <c:v>7.9000000000000008E-3</c:v>
                      </c:pt>
                      <c:pt idx="102">
                        <c:v>7.7999999999999996E-3</c:v>
                      </c:pt>
                      <c:pt idx="103">
                        <c:v>7.7000000000000002E-3</c:v>
                      </c:pt>
                      <c:pt idx="104">
                        <c:v>9.7999999999999997E-3</c:v>
                      </c:pt>
                      <c:pt idx="105">
                        <c:v>9.4999999999999998E-3</c:v>
                      </c:pt>
                      <c:pt idx="106">
                        <c:v>9.4000000000000004E-3</c:v>
                      </c:pt>
                      <c:pt idx="107">
                        <c:v>9.7000000000000003E-3</c:v>
                      </c:pt>
                      <c:pt idx="108">
                        <c:v>1.04E-2</c:v>
                      </c:pt>
                      <c:pt idx="109">
                        <c:v>1.04E-2</c:v>
                      </c:pt>
                      <c:pt idx="110">
                        <c:v>8.9999999999999993E-3</c:v>
                      </c:pt>
                      <c:pt idx="111">
                        <c:v>7.1999999999999998E-3</c:v>
                      </c:pt>
                      <c:pt idx="112">
                        <c:v>5.1000000000000004E-3</c:v>
                      </c:pt>
                      <c:pt idx="113">
                        <c:v>4.7999999999999996E-3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4580-4470-B92A-3076E7C007EE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Algo!$A$13</c15:sqref>
                        </c15:formulaRef>
                      </c:ext>
                    </c:extLst>
                    <c:strCache>
                      <c:ptCount val="1"/>
                      <c:pt idx="0">
                        <c:v>FI EQ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Algo!$F$1:$DO$1</c15:sqref>
                        </c15:formulaRef>
                      </c:ext>
                    </c:extLst>
                    <c:numCache>
                      <c:formatCode>yyyy\-mm\-dd</c:formatCode>
                      <c:ptCount val="114"/>
                      <c:pt idx="0">
                        <c:v>45991</c:v>
                      </c:pt>
                      <c:pt idx="1">
                        <c:v>45961</c:v>
                      </c:pt>
                      <c:pt idx="2">
                        <c:v>45930</c:v>
                      </c:pt>
                      <c:pt idx="3">
                        <c:v>45900</c:v>
                      </c:pt>
                      <c:pt idx="4">
                        <c:v>45869</c:v>
                      </c:pt>
                      <c:pt idx="5">
                        <c:v>45838</c:v>
                      </c:pt>
                      <c:pt idx="6">
                        <c:v>45808</c:v>
                      </c:pt>
                      <c:pt idx="7">
                        <c:v>45777</c:v>
                      </c:pt>
                      <c:pt idx="8">
                        <c:v>45747</c:v>
                      </c:pt>
                      <c:pt idx="9">
                        <c:v>45716</c:v>
                      </c:pt>
                      <c:pt idx="10">
                        <c:v>45688</c:v>
                      </c:pt>
                      <c:pt idx="11">
                        <c:v>45657</c:v>
                      </c:pt>
                      <c:pt idx="12">
                        <c:v>45626</c:v>
                      </c:pt>
                      <c:pt idx="13">
                        <c:v>45596</c:v>
                      </c:pt>
                      <c:pt idx="14">
                        <c:v>45565</c:v>
                      </c:pt>
                      <c:pt idx="15">
                        <c:v>45535</c:v>
                      </c:pt>
                      <c:pt idx="16">
                        <c:v>45504</c:v>
                      </c:pt>
                      <c:pt idx="17">
                        <c:v>45473</c:v>
                      </c:pt>
                      <c:pt idx="18">
                        <c:v>45443</c:v>
                      </c:pt>
                      <c:pt idx="19">
                        <c:v>45412</c:v>
                      </c:pt>
                      <c:pt idx="20">
                        <c:v>45382</c:v>
                      </c:pt>
                      <c:pt idx="21">
                        <c:v>45351</c:v>
                      </c:pt>
                      <c:pt idx="22">
                        <c:v>45322</c:v>
                      </c:pt>
                      <c:pt idx="23">
                        <c:v>45291</c:v>
                      </c:pt>
                      <c:pt idx="24">
                        <c:v>45260</c:v>
                      </c:pt>
                      <c:pt idx="25">
                        <c:v>45230</c:v>
                      </c:pt>
                      <c:pt idx="26">
                        <c:v>45199</c:v>
                      </c:pt>
                      <c:pt idx="27">
                        <c:v>45169</c:v>
                      </c:pt>
                      <c:pt idx="28">
                        <c:v>45138</c:v>
                      </c:pt>
                      <c:pt idx="29">
                        <c:v>45107</c:v>
                      </c:pt>
                      <c:pt idx="30">
                        <c:v>45077</c:v>
                      </c:pt>
                      <c:pt idx="31">
                        <c:v>45046</c:v>
                      </c:pt>
                      <c:pt idx="32">
                        <c:v>45016</c:v>
                      </c:pt>
                      <c:pt idx="33">
                        <c:v>44985</c:v>
                      </c:pt>
                      <c:pt idx="34">
                        <c:v>44957</c:v>
                      </c:pt>
                      <c:pt idx="35">
                        <c:v>44926</c:v>
                      </c:pt>
                      <c:pt idx="36">
                        <c:v>44895</c:v>
                      </c:pt>
                      <c:pt idx="37">
                        <c:v>44865</c:v>
                      </c:pt>
                      <c:pt idx="38">
                        <c:v>44834</c:v>
                      </c:pt>
                      <c:pt idx="39">
                        <c:v>44804</c:v>
                      </c:pt>
                      <c:pt idx="40">
                        <c:v>44773</c:v>
                      </c:pt>
                      <c:pt idx="41">
                        <c:v>44742</c:v>
                      </c:pt>
                      <c:pt idx="42">
                        <c:v>44712</c:v>
                      </c:pt>
                      <c:pt idx="43">
                        <c:v>44681</c:v>
                      </c:pt>
                      <c:pt idx="44">
                        <c:v>44651</c:v>
                      </c:pt>
                      <c:pt idx="45">
                        <c:v>44620</c:v>
                      </c:pt>
                      <c:pt idx="46">
                        <c:v>44592</c:v>
                      </c:pt>
                      <c:pt idx="47">
                        <c:v>44561</c:v>
                      </c:pt>
                      <c:pt idx="48">
                        <c:v>44530</c:v>
                      </c:pt>
                      <c:pt idx="49">
                        <c:v>44500</c:v>
                      </c:pt>
                      <c:pt idx="50">
                        <c:v>44469</c:v>
                      </c:pt>
                      <c:pt idx="51">
                        <c:v>44439</c:v>
                      </c:pt>
                      <c:pt idx="52">
                        <c:v>44408</c:v>
                      </c:pt>
                      <c:pt idx="53">
                        <c:v>44377</c:v>
                      </c:pt>
                      <c:pt idx="54">
                        <c:v>44347</c:v>
                      </c:pt>
                      <c:pt idx="55">
                        <c:v>44316</c:v>
                      </c:pt>
                      <c:pt idx="56">
                        <c:v>44286</c:v>
                      </c:pt>
                      <c:pt idx="57">
                        <c:v>44255</c:v>
                      </c:pt>
                      <c:pt idx="58">
                        <c:v>44227</c:v>
                      </c:pt>
                      <c:pt idx="59">
                        <c:v>44196</c:v>
                      </c:pt>
                      <c:pt idx="60">
                        <c:v>44165</c:v>
                      </c:pt>
                      <c:pt idx="61">
                        <c:v>44135</c:v>
                      </c:pt>
                      <c:pt idx="62">
                        <c:v>44104</c:v>
                      </c:pt>
                      <c:pt idx="63">
                        <c:v>44074</c:v>
                      </c:pt>
                      <c:pt idx="64">
                        <c:v>44043</c:v>
                      </c:pt>
                      <c:pt idx="65">
                        <c:v>44012</c:v>
                      </c:pt>
                      <c:pt idx="66">
                        <c:v>43982</c:v>
                      </c:pt>
                      <c:pt idx="67">
                        <c:v>43951</c:v>
                      </c:pt>
                      <c:pt idx="68">
                        <c:v>43921</c:v>
                      </c:pt>
                      <c:pt idx="69">
                        <c:v>43890</c:v>
                      </c:pt>
                      <c:pt idx="70">
                        <c:v>43861</c:v>
                      </c:pt>
                      <c:pt idx="71">
                        <c:v>43830</c:v>
                      </c:pt>
                      <c:pt idx="72">
                        <c:v>43799</c:v>
                      </c:pt>
                      <c:pt idx="73">
                        <c:v>43769</c:v>
                      </c:pt>
                      <c:pt idx="74">
                        <c:v>43738</c:v>
                      </c:pt>
                      <c:pt idx="75">
                        <c:v>43708</c:v>
                      </c:pt>
                      <c:pt idx="76">
                        <c:v>43677</c:v>
                      </c:pt>
                      <c:pt idx="77">
                        <c:v>43646</c:v>
                      </c:pt>
                      <c:pt idx="78">
                        <c:v>43616</c:v>
                      </c:pt>
                      <c:pt idx="79">
                        <c:v>43585</c:v>
                      </c:pt>
                      <c:pt idx="80">
                        <c:v>43555</c:v>
                      </c:pt>
                      <c:pt idx="81">
                        <c:v>43524</c:v>
                      </c:pt>
                      <c:pt idx="82">
                        <c:v>43496</c:v>
                      </c:pt>
                      <c:pt idx="83">
                        <c:v>43465</c:v>
                      </c:pt>
                      <c:pt idx="84">
                        <c:v>43434</c:v>
                      </c:pt>
                      <c:pt idx="85">
                        <c:v>43404</c:v>
                      </c:pt>
                      <c:pt idx="86">
                        <c:v>43373</c:v>
                      </c:pt>
                      <c:pt idx="87">
                        <c:v>43343</c:v>
                      </c:pt>
                      <c:pt idx="88">
                        <c:v>43312</c:v>
                      </c:pt>
                      <c:pt idx="89">
                        <c:v>43281</c:v>
                      </c:pt>
                      <c:pt idx="90">
                        <c:v>43251</c:v>
                      </c:pt>
                      <c:pt idx="91">
                        <c:v>43220</c:v>
                      </c:pt>
                      <c:pt idx="92">
                        <c:v>43190</c:v>
                      </c:pt>
                      <c:pt idx="93">
                        <c:v>43159</c:v>
                      </c:pt>
                      <c:pt idx="94">
                        <c:v>43131</c:v>
                      </c:pt>
                      <c:pt idx="95">
                        <c:v>43100</c:v>
                      </c:pt>
                      <c:pt idx="96">
                        <c:v>43069</c:v>
                      </c:pt>
                      <c:pt idx="97">
                        <c:v>43039</c:v>
                      </c:pt>
                      <c:pt idx="98">
                        <c:v>43008</c:v>
                      </c:pt>
                      <c:pt idx="99">
                        <c:v>42978</c:v>
                      </c:pt>
                      <c:pt idx="100">
                        <c:v>42947</c:v>
                      </c:pt>
                      <c:pt idx="101">
                        <c:v>42916</c:v>
                      </c:pt>
                      <c:pt idx="102">
                        <c:v>42886</c:v>
                      </c:pt>
                      <c:pt idx="103">
                        <c:v>42855</c:v>
                      </c:pt>
                      <c:pt idx="104">
                        <c:v>42825</c:v>
                      </c:pt>
                      <c:pt idx="105">
                        <c:v>42794</c:v>
                      </c:pt>
                      <c:pt idx="106">
                        <c:v>42766</c:v>
                      </c:pt>
                      <c:pt idx="107">
                        <c:v>42735</c:v>
                      </c:pt>
                      <c:pt idx="108">
                        <c:v>42704</c:v>
                      </c:pt>
                      <c:pt idx="109">
                        <c:v>42674</c:v>
                      </c:pt>
                      <c:pt idx="110">
                        <c:v>42643</c:v>
                      </c:pt>
                      <c:pt idx="111">
                        <c:v>42613</c:v>
                      </c:pt>
                      <c:pt idx="112">
                        <c:v>42582</c:v>
                      </c:pt>
                      <c:pt idx="113">
                        <c:v>42551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Algo!$F$13:$DO$13</c15:sqref>
                        </c15:formulaRef>
                      </c:ext>
                    </c:extLst>
                    <c:numCache>
                      <c:formatCode>General</c:formatCode>
                      <c:ptCount val="114"/>
                      <c:pt idx="0">
                        <c:v>1.8700000000000001E-2</c:v>
                      </c:pt>
                      <c:pt idx="1">
                        <c:v>1.7899999999999999E-2</c:v>
                      </c:pt>
                      <c:pt idx="2">
                        <c:v>2.2700000000000001E-2</c:v>
                      </c:pt>
                      <c:pt idx="3">
                        <c:v>2.3199999999999998E-2</c:v>
                      </c:pt>
                      <c:pt idx="4">
                        <c:v>2.35E-2</c:v>
                      </c:pt>
                      <c:pt idx="5">
                        <c:v>1.9099999999999999E-2</c:v>
                      </c:pt>
                      <c:pt idx="6">
                        <c:v>1.8800000000000001E-2</c:v>
                      </c:pt>
                      <c:pt idx="7">
                        <c:v>1.9800000000000002E-2</c:v>
                      </c:pt>
                      <c:pt idx="8">
                        <c:v>1.9800000000000002E-2</c:v>
                      </c:pt>
                      <c:pt idx="9">
                        <c:v>2.01E-2</c:v>
                      </c:pt>
                      <c:pt idx="10">
                        <c:v>2.23E-2</c:v>
                      </c:pt>
                      <c:pt idx="11">
                        <c:v>2.4E-2</c:v>
                      </c:pt>
                      <c:pt idx="12">
                        <c:v>2.4400000000000002E-2</c:v>
                      </c:pt>
                      <c:pt idx="13">
                        <c:v>2.2800000000000001E-2</c:v>
                      </c:pt>
                      <c:pt idx="14">
                        <c:v>2.23E-2</c:v>
                      </c:pt>
                      <c:pt idx="15">
                        <c:v>2.18E-2</c:v>
                      </c:pt>
                      <c:pt idx="16">
                        <c:v>2.3300000000000001E-2</c:v>
                      </c:pt>
                      <c:pt idx="17">
                        <c:v>2.3300000000000001E-2</c:v>
                      </c:pt>
                      <c:pt idx="18">
                        <c:v>2.24E-2</c:v>
                      </c:pt>
                      <c:pt idx="19">
                        <c:v>2.4199999999999999E-2</c:v>
                      </c:pt>
                      <c:pt idx="20">
                        <c:v>2.6100000000000002E-2</c:v>
                      </c:pt>
                      <c:pt idx="21">
                        <c:v>2.3599999999999999E-2</c:v>
                      </c:pt>
                      <c:pt idx="22">
                        <c:v>2.0899999999999998E-2</c:v>
                      </c:pt>
                      <c:pt idx="23">
                        <c:v>2.35E-2</c:v>
                      </c:pt>
                      <c:pt idx="24">
                        <c:v>2.01E-2</c:v>
                      </c:pt>
                      <c:pt idx="25">
                        <c:v>2.0299999999999999E-2</c:v>
                      </c:pt>
                      <c:pt idx="26">
                        <c:v>0.02</c:v>
                      </c:pt>
                      <c:pt idx="27">
                        <c:v>1.9800000000000002E-2</c:v>
                      </c:pt>
                      <c:pt idx="28">
                        <c:v>2.1600000000000001E-2</c:v>
                      </c:pt>
                      <c:pt idx="29">
                        <c:v>1.9800000000000002E-2</c:v>
                      </c:pt>
                      <c:pt idx="30">
                        <c:v>1.7999999999999999E-2</c:v>
                      </c:pt>
                      <c:pt idx="31">
                        <c:v>1.5599999999999999E-2</c:v>
                      </c:pt>
                      <c:pt idx="32">
                        <c:v>1.4500000000000001E-2</c:v>
                      </c:pt>
                      <c:pt idx="33">
                        <c:v>1.2800000000000001E-2</c:v>
                      </c:pt>
                      <c:pt idx="34">
                        <c:v>1.35E-2</c:v>
                      </c:pt>
                      <c:pt idx="35">
                        <c:v>1.0800000000000001E-2</c:v>
                      </c:pt>
                      <c:pt idx="36">
                        <c:v>9.4000000000000004E-3</c:v>
                      </c:pt>
                      <c:pt idx="37">
                        <c:v>8.8000000000000005E-3</c:v>
                      </c:pt>
                      <c:pt idx="38">
                        <c:v>8.9999999999999993E-3</c:v>
                      </c:pt>
                      <c:pt idx="39">
                        <c:v>9.7000000000000003E-3</c:v>
                      </c:pt>
                      <c:pt idx="40">
                        <c:v>9.7000000000000003E-3</c:v>
                      </c:pt>
                      <c:pt idx="41">
                        <c:v>1.0800000000000001E-2</c:v>
                      </c:pt>
                      <c:pt idx="42">
                        <c:v>1.14E-2</c:v>
                      </c:pt>
                      <c:pt idx="43">
                        <c:v>1.2699999999999999E-2</c:v>
                      </c:pt>
                      <c:pt idx="44">
                        <c:v>1.43E-2</c:v>
                      </c:pt>
                      <c:pt idx="45">
                        <c:v>1.2999999999999999E-2</c:v>
                      </c:pt>
                      <c:pt idx="46">
                        <c:v>1.15E-2</c:v>
                      </c:pt>
                      <c:pt idx="47">
                        <c:v>9.4999999999999998E-3</c:v>
                      </c:pt>
                      <c:pt idx="48">
                        <c:v>1.17E-2</c:v>
                      </c:pt>
                      <c:pt idx="49">
                        <c:v>1.0999999999999999E-2</c:v>
                      </c:pt>
                      <c:pt idx="50">
                        <c:v>1.0800000000000001E-2</c:v>
                      </c:pt>
                      <c:pt idx="51">
                        <c:v>9.5999999999999992E-3</c:v>
                      </c:pt>
                      <c:pt idx="52">
                        <c:v>9.5999999999999992E-3</c:v>
                      </c:pt>
                      <c:pt idx="53">
                        <c:v>1.12E-2</c:v>
                      </c:pt>
                      <c:pt idx="54">
                        <c:v>1.1900000000000001E-2</c:v>
                      </c:pt>
                      <c:pt idx="55">
                        <c:v>1.1299999999999999E-2</c:v>
                      </c:pt>
                      <c:pt idx="56">
                        <c:v>1.21E-2</c:v>
                      </c:pt>
                      <c:pt idx="57">
                        <c:v>1.12E-2</c:v>
                      </c:pt>
                      <c:pt idx="58">
                        <c:v>1.0200000000000001E-2</c:v>
                      </c:pt>
                      <c:pt idx="59">
                        <c:v>1.11E-2</c:v>
                      </c:pt>
                      <c:pt idx="60">
                        <c:v>9.9000000000000008E-3</c:v>
                      </c:pt>
                      <c:pt idx="61">
                        <c:v>9.2999999999999992E-3</c:v>
                      </c:pt>
                      <c:pt idx="62">
                        <c:v>8.5000000000000006E-3</c:v>
                      </c:pt>
                      <c:pt idx="63">
                        <c:v>8.0000000000000002E-3</c:v>
                      </c:pt>
                      <c:pt idx="64">
                        <c:v>8.6999999999999994E-3</c:v>
                      </c:pt>
                      <c:pt idx="65">
                        <c:v>9.2999999999999992E-3</c:v>
                      </c:pt>
                      <c:pt idx="66">
                        <c:v>8.0999999999999996E-3</c:v>
                      </c:pt>
                      <c:pt idx="67">
                        <c:v>9.4000000000000004E-3</c:v>
                      </c:pt>
                      <c:pt idx="68">
                        <c:v>9.7999999999999997E-3</c:v>
                      </c:pt>
                      <c:pt idx="69">
                        <c:v>9.7000000000000003E-3</c:v>
                      </c:pt>
                      <c:pt idx="70">
                        <c:v>1.01E-2</c:v>
                      </c:pt>
                      <c:pt idx="71">
                        <c:v>1.0500000000000001E-2</c:v>
                      </c:pt>
                      <c:pt idx="72">
                        <c:v>1.0999999999999999E-2</c:v>
                      </c:pt>
                      <c:pt idx="73">
                        <c:v>1.0200000000000001E-2</c:v>
                      </c:pt>
                      <c:pt idx="74">
                        <c:v>1.06E-2</c:v>
                      </c:pt>
                      <c:pt idx="75">
                        <c:v>1.03E-2</c:v>
                      </c:pt>
                      <c:pt idx="76">
                        <c:v>1.09E-2</c:v>
                      </c:pt>
                      <c:pt idx="77">
                        <c:v>1.0999999999999999E-2</c:v>
                      </c:pt>
                      <c:pt idx="78">
                        <c:v>1.09E-2</c:v>
                      </c:pt>
                      <c:pt idx="79">
                        <c:v>1.1599999999999999E-2</c:v>
                      </c:pt>
                      <c:pt idx="80">
                        <c:v>1.04E-2</c:v>
                      </c:pt>
                      <c:pt idx="81">
                        <c:v>9.7000000000000003E-3</c:v>
                      </c:pt>
                      <c:pt idx="82">
                        <c:v>8.8999999999999999E-3</c:v>
                      </c:pt>
                      <c:pt idx="83">
                        <c:v>8.6E-3</c:v>
                      </c:pt>
                      <c:pt idx="84">
                        <c:v>1.04E-2</c:v>
                      </c:pt>
                      <c:pt idx="85">
                        <c:v>8.6E-3</c:v>
                      </c:pt>
                      <c:pt idx="86">
                        <c:v>7.0000000000000001E-3</c:v>
                      </c:pt>
                      <c:pt idx="87">
                        <c:v>7.0000000000000001E-3</c:v>
                      </c:pt>
                      <c:pt idx="88">
                        <c:v>8.3000000000000001E-3</c:v>
                      </c:pt>
                      <c:pt idx="89">
                        <c:v>7.7000000000000002E-3</c:v>
                      </c:pt>
                      <c:pt idx="90">
                        <c:v>7.7000000000000002E-3</c:v>
                      </c:pt>
                      <c:pt idx="91">
                        <c:v>8.0999999999999996E-3</c:v>
                      </c:pt>
                      <c:pt idx="92">
                        <c:v>9.2999999999999992E-3</c:v>
                      </c:pt>
                      <c:pt idx="93">
                        <c:v>1.03E-2</c:v>
                      </c:pt>
                      <c:pt idx="94">
                        <c:v>1.35E-2</c:v>
                      </c:pt>
                      <c:pt idx="95">
                        <c:v>1.3299999999999999E-2</c:v>
                      </c:pt>
                      <c:pt idx="96">
                        <c:v>1.18E-2</c:v>
                      </c:pt>
                      <c:pt idx="97">
                        <c:v>1.15E-2</c:v>
                      </c:pt>
                      <c:pt idx="98">
                        <c:v>1.17E-2</c:v>
                      </c:pt>
                      <c:pt idx="99">
                        <c:v>1.1900000000000001E-2</c:v>
                      </c:pt>
                      <c:pt idx="100">
                        <c:v>1.2E-2</c:v>
                      </c:pt>
                      <c:pt idx="101">
                        <c:v>1.0800000000000001E-2</c:v>
                      </c:pt>
                      <c:pt idx="102">
                        <c:v>1.04E-2</c:v>
                      </c:pt>
                      <c:pt idx="103">
                        <c:v>9.7000000000000003E-3</c:v>
                      </c:pt>
                      <c:pt idx="104">
                        <c:v>1.0500000000000001E-2</c:v>
                      </c:pt>
                      <c:pt idx="105">
                        <c:v>1.03E-2</c:v>
                      </c:pt>
                      <c:pt idx="106">
                        <c:v>1.1900000000000001E-2</c:v>
                      </c:pt>
                      <c:pt idx="107">
                        <c:v>1.01E-2</c:v>
                      </c:pt>
                      <c:pt idx="108">
                        <c:v>1.2E-2</c:v>
                      </c:pt>
                      <c:pt idx="109">
                        <c:v>1.3899999999999999E-2</c:v>
                      </c:pt>
                      <c:pt idx="110">
                        <c:v>1.14E-2</c:v>
                      </c:pt>
                      <c:pt idx="111">
                        <c:v>1.2999999999999999E-2</c:v>
                      </c:pt>
                      <c:pt idx="112">
                        <c:v>1.2200000000000001E-2</c:v>
                      </c:pt>
                      <c:pt idx="113">
                        <c:v>1.47E-2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4580-4470-B92A-3076E7C007EE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Algo!$A$14</c15:sqref>
                        </c15:formulaRef>
                      </c:ext>
                    </c:extLst>
                    <c:strCache>
                      <c:ptCount val="1"/>
                      <c:pt idx="0">
                        <c:v>HK EQ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Algo!$F$1:$DO$1</c15:sqref>
                        </c15:formulaRef>
                      </c:ext>
                    </c:extLst>
                    <c:numCache>
                      <c:formatCode>yyyy\-mm\-dd</c:formatCode>
                      <c:ptCount val="114"/>
                      <c:pt idx="0">
                        <c:v>45991</c:v>
                      </c:pt>
                      <c:pt idx="1">
                        <c:v>45961</c:v>
                      </c:pt>
                      <c:pt idx="2">
                        <c:v>45930</c:v>
                      </c:pt>
                      <c:pt idx="3">
                        <c:v>45900</c:v>
                      </c:pt>
                      <c:pt idx="4">
                        <c:v>45869</c:v>
                      </c:pt>
                      <c:pt idx="5">
                        <c:v>45838</c:v>
                      </c:pt>
                      <c:pt idx="6">
                        <c:v>45808</c:v>
                      </c:pt>
                      <c:pt idx="7">
                        <c:v>45777</c:v>
                      </c:pt>
                      <c:pt idx="8">
                        <c:v>45747</c:v>
                      </c:pt>
                      <c:pt idx="9">
                        <c:v>45716</c:v>
                      </c:pt>
                      <c:pt idx="10">
                        <c:v>45688</c:v>
                      </c:pt>
                      <c:pt idx="11">
                        <c:v>45657</c:v>
                      </c:pt>
                      <c:pt idx="12">
                        <c:v>45626</c:v>
                      </c:pt>
                      <c:pt idx="13">
                        <c:v>45596</c:v>
                      </c:pt>
                      <c:pt idx="14">
                        <c:v>45565</c:v>
                      </c:pt>
                      <c:pt idx="15">
                        <c:v>45535</c:v>
                      </c:pt>
                      <c:pt idx="16">
                        <c:v>45504</c:v>
                      </c:pt>
                      <c:pt idx="17">
                        <c:v>45473</c:v>
                      </c:pt>
                      <c:pt idx="18">
                        <c:v>45443</c:v>
                      </c:pt>
                      <c:pt idx="19">
                        <c:v>45412</c:v>
                      </c:pt>
                      <c:pt idx="20">
                        <c:v>45382</c:v>
                      </c:pt>
                      <c:pt idx="21">
                        <c:v>45351</c:v>
                      </c:pt>
                      <c:pt idx="22">
                        <c:v>45322</c:v>
                      </c:pt>
                      <c:pt idx="23">
                        <c:v>45291</c:v>
                      </c:pt>
                      <c:pt idx="24">
                        <c:v>45260</c:v>
                      </c:pt>
                      <c:pt idx="25">
                        <c:v>45230</c:v>
                      </c:pt>
                      <c:pt idx="26">
                        <c:v>45199</c:v>
                      </c:pt>
                      <c:pt idx="27">
                        <c:v>45169</c:v>
                      </c:pt>
                      <c:pt idx="28">
                        <c:v>45138</c:v>
                      </c:pt>
                      <c:pt idx="29">
                        <c:v>45107</c:v>
                      </c:pt>
                      <c:pt idx="30">
                        <c:v>45077</c:v>
                      </c:pt>
                      <c:pt idx="31">
                        <c:v>45046</c:v>
                      </c:pt>
                      <c:pt idx="32">
                        <c:v>45016</c:v>
                      </c:pt>
                      <c:pt idx="33">
                        <c:v>44985</c:v>
                      </c:pt>
                      <c:pt idx="34">
                        <c:v>44957</c:v>
                      </c:pt>
                      <c:pt idx="35">
                        <c:v>44926</c:v>
                      </c:pt>
                      <c:pt idx="36">
                        <c:v>44895</c:v>
                      </c:pt>
                      <c:pt idx="37">
                        <c:v>44865</c:v>
                      </c:pt>
                      <c:pt idx="38">
                        <c:v>44834</c:v>
                      </c:pt>
                      <c:pt idx="39">
                        <c:v>44804</c:v>
                      </c:pt>
                      <c:pt idx="40">
                        <c:v>44773</c:v>
                      </c:pt>
                      <c:pt idx="41">
                        <c:v>44742</c:v>
                      </c:pt>
                      <c:pt idx="42">
                        <c:v>44712</c:v>
                      </c:pt>
                      <c:pt idx="43">
                        <c:v>44681</c:v>
                      </c:pt>
                      <c:pt idx="44">
                        <c:v>44651</c:v>
                      </c:pt>
                      <c:pt idx="45">
                        <c:v>44620</c:v>
                      </c:pt>
                      <c:pt idx="46">
                        <c:v>44592</c:v>
                      </c:pt>
                      <c:pt idx="47">
                        <c:v>44561</c:v>
                      </c:pt>
                      <c:pt idx="48">
                        <c:v>44530</c:v>
                      </c:pt>
                      <c:pt idx="49">
                        <c:v>44500</c:v>
                      </c:pt>
                      <c:pt idx="50">
                        <c:v>44469</c:v>
                      </c:pt>
                      <c:pt idx="51">
                        <c:v>44439</c:v>
                      </c:pt>
                      <c:pt idx="52">
                        <c:v>44408</c:v>
                      </c:pt>
                      <c:pt idx="53">
                        <c:v>44377</c:v>
                      </c:pt>
                      <c:pt idx="54">
                        <c:v>44347</c:v>
                      </c:pt>
                      <c:pt idx="55">
                        <c:v>44316</c:v>
                      </c:pt>
                      <c:pt idx="56">
                        <c:v>44286</c:v>
                      </c:pt>
                      <c:pt idx="57">
                        <c:v>44255</c:v>
                      </c:pt>
                      <c:pt idx="58">
                        <c:v>44227</c:v>
                      </c:pt>
                      <c:pt idx="59">
                        <c:v>44196</c:v>
                      </c:pt>
                      <c:pt idx="60">
                        <c:v>44165</c:v>
                      </c:pt>
                      <c:pt idx="61">
                        <c:v>44135</c:v>
                      </c:pt>
                      <c:pt idx="62">
                        <c:v>44104</c:v>
                      </c:pt>
                      <c:pt idx="63">
                        <c:v>44074</c:v>
                      </c:pt>
                      <c:pt idx="64">
                        <c:v>44043</c:v>
                      </c:pt>
                      <c:pt idx="65">
                        <c:v>44012</c:v>
                      </c:pt>
                      <c:pt idx="66">
                        <c:v>43982</c:v>
                      </c:pt>
                      <c:pt idx="67">
                        <c:v>43951</c:v>
                      </c:pt>
                      <c:pt idx="68">
                        <c:v>43921</c:v>
                      </c:pt>
                      <c:pt idx="69">
                        <c:v>43890</c:v>
                      </c:pt>
                      <c:pt idx="70">
                        <c:v>43861</c:v>
                      </c:pt>
                      <c:pt idx="71">
                        <c:v>43830</c:v>
                      </c:pt>
                      <c:pt idx="72">
                        <c:v>43799</c:v>
                      </c:pt>
                      <c:pt idx="73">
                        <c:v>43769</c:v>
                      </c:pt>
                      <c:pt idx="74">
                        <c:v>43738</c:v>
                      </c:pt>
                      <c:pt idx="75">
                        <c:v>43708</c:v>
                      </c:pt>
                      <c:pt idx="76">
                        <c:v>43677</c:v>
                      </c:pt>
                      <c:pt idx="77">
                        <c:v>43646</c:v>
                      </c:pt>
                      <c:pt idx="78">
                        <c:v>43616</c:v>
                      </c:pt>
                      <c:pt idx="79">
                        <c:v>43585</c:v>
                      </c:pt>
                      <c:pt idx="80">
                        <c:v>43555</c:v>
                      </c:pt>
                      <c:pt idx="81">
                        <c:v>43524</c:v>
                      </c:pt>
                      <c:pt idx="82">
                        <c:v>43496</c:v>
                      </c:pt>
                      <c:pt idx="83">
                        <c:v>43465</c:v>
                      </c:pt>
                      <c:pt idx="84">
                        <c:v>43434</c:v>
                      </c:pt>
                      <c:pt idx="85">
                        <c:v>43404</c:v>
                      </c:pt>
                      <c:pt idx="86">
                        <c:v>43373</c:v>
                      </c:pt>
                      <c:pt idx="87">
                        <c:v>43343</c:v>
                      </c:pt>
                      <c:pt idx="88">
                        <c:v>43312</c:v>
                      </c:pt>
                      <c:pt idx="89">
                        <c:v>43281</c:v>
                      </c:pt>
                      <c:pt idx="90">
                        <c:v>43251</c:v>
                      </c:pt>
                      <c:pt idx="91">
                        <c:v>43220</c:v>
                      </c:pt>
                      <c:pt idx="92">
                        <c:v>43190</c:v>
                      </c:pt>
                      <c:pt idx="93">
                        <c:v>43159</c:v>
                      </c:pt>
                      <c:pt idx="94">
                        <c:v>43131</c:v>
                      </c:pt>
                      <c:pt idx="95">
                        <c:v>43100</c:v>
                      </c:pt>
                      <c:pt idx="96">
                        <c:v>43069</c:v>
                      </c:pt>
                      <c:pt idx="97">
                        <c:v>43039</c:v>
                      </c:pt>
                      <c:pt idx="98">
                        <c:v>43008</c:v>
                      </c:pt>
                      <c:pt idx="99">
                        <c:v>42978</c:v>
                      </c:pt>
                      <c:pt idx="100">
                        <c:v>42947</c:v>
                      </c:pt>
                      <c:pt idx="101">
                        <c:v>42916</c:v>
                      </c:pt>
                      <c:pt idx="102">
                        <c:v>42886</c:v>
                      </c:pt>
                      <c:pt idx="103">
                        <c:v>42855</c:v>
                      </c:pt>
                      <c:pt idx="104">
                        <c:v>42825</c:v>
                      </c:pt>
                      <c:pt idx="105">
                        <c:v>42794</c:v>
                      </c:pt>
                      <c:pt idx="106">
                        <c:v>42766</c:v>
                      </c:pt>
                      <c:pt idx="107">
                        <c:v>42735</c:v>
                      </c:pt>
                      <c:pt idx="108">
                        <c:v>42704</c:v>
                      </c:pt>
                      <c:pt idx="109">
                        <c:v>42674</c:v>
                      </c:pt>
                      <c:pt idx="110">
                        <c:v>42643</c:v>
                      </c:pt>
                      <c:pt idx="111">
                        <c:v>42613</c:v>
                      </c:pt>
                      <c:pt idx="112">
                        <c:v>42582</c:v>
                      </c:pt>
                      <c:pt idx="113">
                        <c:v>42551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Algo!$F$14:$DO$14</c15:sqref>
                        </c15:formulaRef>
                      </c:ext>
                    </c:extLst>
                    <c:numCache>
                      <c:formatCode>General</c:formatCode>
                      <c:ptCount val="114"/>
                      <c:pt idx="0">
                        <c:v>2.8400000000000002E-2</c:v>
                      </c:pt>
                      <c:pt idx="1">
                        <c:v>3.1E-2</c:v>
                      </c:pt>
                      <c:pt idx="2">
                        <c:v>2.8899999999999999E-2</c:v>
                      </c:pt>
                      <c:pt idx="3">
                        <c:v>2.7699999999999999E-2</c:v>
                      </c:pt>
                      <c:pt idx="4">
                        <c:v>2.69E-2</c:v>
                      </c:pt>
                      <c:pt idx="5">
                        <c:v>3.09E-2</c:v>
                      </c:pt>
                      <c:pt idx="6">
                        <c:v>3.5200000000000002E-2</c:v>
                      </c:pt>
                      <c:pt idx="7">
                        <c:v>4.1000000000000002E-2</c:v>
                      </c:pt>
                      <c:pt idx="8">
                        <c:v>4.1099999999999998E-2</c:v>
                      </c:pt>
                      <c:pt idx="9">
                        <c:v>4.1599999999999998E-2</c:v>
                      </c:pt>
                      <c:pt idx="10">
                        <c:v>4.8500000000000001E-2</c:v>
                      </c:pt>
                      <c:pt idx="11">
                        <c:v>4.3400000000000001E-2</c:v>
                      </c:pt>
                      <c:pt idx="12">
                        <c:v>4.24E-2</c:v>
                      </c:pt>
                      <c:pt idx="13">
                        <c:v>3.9699999999999999E-2</c:v>
                      </c:pt>
                      <c:pt idx="14">
                        <c:v>3.6400000000000002E-2</c:v>
                      </c:pt>
                      <c:pt idx="15">
                        <c:v>4.9299999999999997E-2</c:v>
                      </c:pt>
                      <c:pt idx="16">
                        <c:v>5.6800000000000003E-2</c:v>
                      </c:pt>
                      <c:pt idx="17">
                        <c:v>5.6300000000000003E-2</c:v>
                      </c:pt>
                      <c:pt idx="18">
                        <c:v>4.9099999999999998E-2</c:v>
                      </c:pt>
                      <c:pt idx="19">
                        <c:v>5.0500000000000003E-2</c:v>
                      </c:pt>
                      <c:pt idx="20">
                        <c:v>5.62E-2</c:v>
                      </c:pt>
                      <c:pt idx="21">
                        <c:v>4.5499999999999999E-2</c:v>
                      </c:pt>
                      <c:pt idx="22">
                        <c:v>4.65E-2</c:v>
                      </c:pt>
                      <c:pt idx="23">
                        <c:v>3.8199999999999998E-2</c:v>
                      </c:pt>
                      <c:pt idx="24">
                        <c:v>3.6900000000000002E-2</c:v>
                      </c:pt>
                      <c:pt idx="25">
                        <c:v>3.1699999999999999E-2</c:v>
                      </c:pt>
                      <c:pt idx="26">
                        <c:v>3.3399999999999999E-2</c:v>
                      </c:pt>
                      <c:pt idx="27">
                        <c:v>2.9499999999999998E-2</c:v>
                      </c:pt>
                      <c:pt idx="28">
                        <c:v>2.5100000000000001E-2</c:v>
                      </c:pt>
                      <c:pt idx="29">
                        <c:v>2.47E-2</c:v>
                      </c:pt>
                      <c:pt idx="30">
                        <c:v>2.4799999999999999E-2</c:v>
                      </c:pt>
                      <c:pt idx="31">
                        <c:v>2.12E-2</c:v>
                      </c:pt>
                      <c:pt idx="32">
                        <c:v>2.2499999999999999E-2</c:v>
                      </c:pt>
                      <c:pt idx="33">
                        <c:v>2.2700000000000001E-2</c:v>
                      </c:pt>
                      <c:pt idx="34">
                        <c:v>2.0799999999999999E-2</c:v>
                      </c:pt>
                      <c:pt idx="35">
                        <c:v>2.0199999999999999E-2</c:v>
                      </c:pt>
                      <c:pt idx="36">
                        <c:v>3.0300000000000001E-2</c:v>
                      </c:pt>
                      <c:pt idx="37">
                        <c:v>4.3400000000000001E-2</c:v>
                      </c:pt>
                      <c:pt idx="38">
                        <c:v>3.0300000000000001E-2</c:v>
                      </c:pt>
                      <c:pt idx="39">
                        <c:v>2.7300000000000001E-2</c:v>
                      </c:pt>
                      <c:pt idx="40">
                        <c:v>2.5600000000000001E-2</c:v>
                      </c:pt>
                      <c:pt idx="41">
                        <c:v>2.2100000000000002E-2</c:v>
                      </c:pt>
                      <c:pt idx="42">
                        <c:v>2.7799999999999998E-2</c:v>
                      </c:pt>
                      <c:pt idx="43">
                        <c:v>2.9700000000000001E-2</c:v>
                      </c:pt>
                      <c:pt idx="44">
                        <c:v>2.8899999999999999E-2</c:v>
                      </c:pt>
                      <c:pt idx="45">
                        <c:v>2.7300000000000001E-2</c:v>
                      </c:pt>
                      <c:pt idx="46">
                        <c:v>2.6100000000000002E-2</c:v>
                      </c:pt>
                      <c:pt idx="47">
                        <c:v>2.92E-2</c:v>
                      </c:pt>
                      <c:pt idx="48">
                        <c:v>2.7400000000000001E-2</c:v>
                      </c:pt>
                      <c:pt idx="49">
                        <c:v>2.5899999999999999E-2</c:v>
                      </c:pt>
                      <c:pt idx="50">
                        <c:v>2.5899999999999999E-2</c:v>
                      </c:pt>
                      <c:pt idx="51">
                        <c:v>2.53E-2</c:v>
                      </c:pt>
                      <c:pt idx="52">
                        <c:v>2.4199999999999999E-2</c:v>
                      </c:pt>
                      <c:pt idx="53">
                        <c:v>2.3099999999999999E-2</c:v>
                      </c:pt>
                      <c:pt idx="54">
                        <c:v>2.18E-2</c:v>
                      </c:pt>
                      <c:pt idx="55">
                        <c:v>2.2200000000000001E-2</c:v>
                      </c:pt>
                      <c:pt idx="56">
                        <c:v>2.3400000000000001E-2</c:v>
                      </c:pt>
                      <c:pt idx="57">
                        <c:v>2.0299999999999999E-2</c:v>
                      </c:pt>
                      <c:pt idx="58">
                        <c:v>2.2100000000000002E-2</c:v>
                      </c:pt>
                      <c:pt idx="59">
                        <c:v>2.29E-2</c:v>
                      </c:pt>
                      <c:pt idx="60">
                        <c:v>2.3900000000000001E-2</c:v>
                      </c:pt>
                      <c:pt idx="61">
                        <c:v>2.23E-2</c:v>
                      </c:pt>
                      <c:pt idx="62">
                        <c:v>2.3199999999999998E-2</c:v>
                      </c:pt>
                      <c:pt idx="63">
                        <c:v>2.1100000000000001E-2</c:v>
                      </c:pt>
                      <c:pt idx="64">
                        <c:v>2.4500000000000001E-2</c:v>
                      </c:pt>
                      <c:pt idx="65">
                        <c:v>2.4E-2</c:v>
                      </c:pt>
                      <c:pt idx="66">
                        <c:v>2.9600000000000001E-2</c:v>
                      </c:pt>
                      <c:pt idx="67">
                        <c:v>2.1000000000000001E-2</c:v>
                      </c:pt>
                      <c:pt idx="68">
                        <c:v>2.0199999999999999E-2</c:v>
                      </c:pt>
                      <c:pt idx="69">
                        <c:v>2.1600000000000001E-2</c:v>
                      </c:pt>
                      <c:pt idx="70">
                        <c:v>2.5700000000000001E-2</c:v>
                      </c:pt>
                      <c:pt idx="71">
                        <c:v>2.41E-2</c:v>
                      </c:pt>
                      <c:pt idx="72">
                        <c:v>2.53E-2</c:v>
                      </c:pt>
                      <c:pt idx="73">
                        <c:v>2.3800000000000002E-2</c:v>
                      </c:pt>
                      <c:pt idx="74">
                        <c:v>2.5399999999999999E-2</c:v>
                      </c:pt>
                      <c:pt idx="75">
                        <c:v>2.2599999999999999E-2</c:v>
                      </c:pt>
                      <c:pt idx="76">
                        <c:v>1.9E-2</c:v>
                      </c:pt>
                      <c:pt idx="77">
                        <c:v>1.7299999999999999E-2</c:v>
                      </c:pt>
                      <c:pt idx="78">
                        <c:v>1.8599999999999998E-2</c:v>
                      </c:pt>
                      <c:pt idx="79">
                        <c:v>1.8100000000000002E-2</c:v>
                      </c:pt>
                      <c:pt idx="80">
                        <c:v>1.6799999999999999E-2</c:v>
                      </c:pt>
                      <c:pt idx="81">
                        <c:v>1.6E-2</c:v>
                      </c:pt>
                      <c:pt idx="82">
                        <c:v>1.6500000000000001E-2</c:v>
                      </c:pt>
                      <c:pt idx="83">
                        <c:v>1.61E-2</c:v>
                      </c:pt>
                      <c:pt idx="84">
                        <c:v>2.06E-2</c:v>
                      </c:pt>
                      <c:pt idx="85">
                        <c:v>2.3900000000000001E-2</c:v>
                      </c:pt>
                      <c:pt idx="86">
                        <c:v>2.1700000000000001E-2</c:v>
                      </c:pt>
                      <c:pt idx="87">
                        <c:v>2.0899999999999998E-2</c:v>
                      </c:pt>
                      <c:pt idx="88">
                        <c:v>0.02</c:v>
                      </c:pt>
                      <c:pt idx="89">
                        <c:v>1.9800000000000002E-2</c:v>
                      </c:pt>
                      <c:pt idx="90">
                        <c:v>1.7100000000000001E-2</c:v>
                      </c:pt>
                      <c:pt idx="91">
                        <c:v>1.7100000000000001E-2</c:v>
                      </c:pt>
                      <c:pt idx="92">
                        <c:v>1.8200000000000001E-2</c:v>
                      </c:pt>
                      <c:pt idx="93">
                        <c:v>1.6500000000000001E-2</c:v>
                      </c:pt>
                      <c:pt idx="94">
                        <c:v>1.7100000000000001E-2</c:v>
                      </c:pt>
                      <c:pt idx="95">
                        <c:v>1.7999999999999999E-2</c:v>
                      </c:pt>
                      <c:pt idx="96">
                        <c:v>1.9E-2</c:v>
                      </c:pt>
                      <c:pt idx="97">
                        <c:v>2.0799999999999999E-2</c:v>
                      </c:pt>
                      <c:pt idx="98">
                        <c:v>1.9900000000000001E-2</c:v>
                      </c:pt>
                      <c:pt idx="99">
                        <c:v>1.7299999999999999E-2</c:v>
                      </c:pt>
                      <c:pt idx="100">
                        <c:v>1.72E-2</c:v>
                      </c:pt>
                      <c:pt idx="101">
                        <c:v>1.8200000000000001E-2</c:v>
                      </c:pt>
                      <c:pt idx="102">
                        <c:v>1.9099999999999999E-2</c:v>
                      </c:pt>
                      <c:pt idx="103">
                        <c:v>2.0400000000000001E-2</c:v>
                      </c:pt>
                      <c:pt idx="104">
                        <c:v>2.1700000000000001E-2</c:v>
                      </c:pt>
                      <c:pt idx="105">
                        <c:v>2.1899999999999999E-2</c:v>
                      </c:pt>
                      <c:pt idx="106">
                        <c:v>1.9099999999999999E-2</c:v>
                      </c:pt>
                      <c:pt idx="107">
                        <c:v>2.24E-2</c:v>
                      </c:pt>
                      <c:pt idx="108">
                        <c:v>1.72E-2</c:v>
                      </c:pt>
                      <c:pt idx="109">
                        <c:v>1.6500000000000001E-2</c:v>
                      </c:pt>
                      <c:pt idx="110">
                        <c:v>1.5699999999999999E-2</c:v>
                      </c:pt>
                      <c:pt idx="111">
                        <c:v>1.77E-2</c:v>
                      </c:pt>
                      <c:pt idx="112">
                        <c:v>1.7399999999999999E-2</c:v>
                      </c:pt>
                      <c:pt idx="113">
                        <c:v>1.84E-2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4580-4470-B92A-3076E7C007EE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Algo!$A$15</c15:sqref>
                        </c15:formulaRef>
                      </c:ext>
                    </c:extLst>
                    <c:strCache>
                      <c:ptCount val="1"/>
                      <c:pt idx="0">
                        <c:v>IE EQ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Algo!$F$1:$DO$1</c15:sqref>
                        </c15:formulaRef>
                      </c:ext>
                    </c:extLst>
                    <c:numCache>
                      <c:formatCode>yyyy\-mm\-dd</c:formatCode>
                      <c:ptCount val="114"/>
                      <c:pt idx="0">
                        <c:v>45991</c:v>
                      </c:pt>
                      <c:pt idx="1">
                        <c:v>45961</c:v>
                      </c:pt>
                      <c:pt idx="2">
                        <c:v>45930</c:v>
                      </c:pt>
                      <c:pt idx="3">
                        <c:v>45900</c:v>
                      </c:pt>
                      <c:pt idx="4">
                        <c:v>45869</c:v>
                      </c:pt>
                      <c:pt idx="5">
                        <c:v>45838</c:v>
                      </c:pt>
                      <c:pt idx="6">
                        <c:v>45808</c:v>
                      </c:pt>
                      <c:pt idx="7">
                        <c:v>45777</c:v>
                      </c:pt>
                      <c:pt idx="8">
                        <c:v>45747</c:v>
                      </c:pt>
                      <c:pt idx="9">
                        <c:v>45716</c:v>
                      </c:pt>
                      <c:pt idx="10">
                        <c:v>45688</c:v>
                      </c:pt>
                      <c:pt idx="11">
                        <c:v>45657</c:v>
                      </c:pt>
                      <c:pt idx="12">
                        <c:v>45626</c:v>
                      </c:pt>
                      <c:pt idx="13">
                        <c:v>45596</c:v>
                      </c:pt>
                      <c:pt idx="14">
                        <c:v>45565</c:v>
                      </c:pt>
                      <c:pt idx="15">
                        <c:v>45535</c:v>
                      </c:pt>
                      <c:pt idx="16">
                        <c:v>45504</c:v>
                      </c:pt>
                      <c:pt idx="17">
                        <c:v>45473</c:v>
                      </c:pt>
                      <c:pt idx="18">
                        <c:v>45443</c:v>
                      </c:pt>
                      <c:pt idx="19">
                        <c:v>45412</c:v>
                      </c:pt>
                      <c:pt idx="20">
                        <c:v>45382</c:v>
                      </c:pt>
                      <c:pt idx="21">
                        <c:v>45351</c:v>
                      </c:pt>
                      <c:pt idx="22">
                        <c:v>45322</c:v>
                      </c:pt>
                      <c:pt idx="23">
                        <c:v>45291</c:v>
                      </c:pt>
                      <c:pt idx="24">
                        <c:v>45260</c:v>
                      </c:pt>
                      <c:pt idx="25">
                        <c:v>45230</c:v>
                      </c:pt>
                      <c:pt idx="26">
                        <c:v>45199</c:v>
                      </c:pt>
                      <c:pt idx="27">
                        <c:v>45169</c:v>
                      </c:pt>
                      <c:pt idx="28">
                        <c:v>45138</c:v>
                      </c:pt>
                      <c:pt idx="29">
                        <c:v>45107</c:v>
                      </c:pt>
                      <c:pt idx="30">
                        <c:v>45077</c:v>
                      </c:pt>
                      <c:pt idx="31">
                        <c:v>45046</c:v>
                      </c:pt>
                      <c:pt idx="32">
                        <c:v>45016</c:v>
                      </c:pt>
                      <c:pt idx="33">
                        <c:v>44985</c:v>
                      </c:pt>
                      <c:pt idx="34">
                        <c:v>44957</c:v>
                      </c:pt>
                      <c:pt idx="35">
                        <c:v>44926</c:v>
                      </c:pt>
                      <c:pt idx="36">
                        <c:v>44895</c:v>
                      </c:pt>
                      <c:pt idx="37">
                        <c:v>44865</c:v>
                      </c:pt>
                      <c:pt idx="38">
                        <c:v>44834</c:v>
                      </c:pt>
                      <c:pt idx="39">
                        <c:v>44804</c:v>
                      </c:pt>
                      <c:pt idx="40">
                        <c:v>44773</c:v>
                      </c:pt>
                      <c:pt idx="41">
                        <c:v>44742</c:v>
                      </c:pt>
                      <c:pt idx="42">
                        <c:v>44712</c:v>
                      </c:pt>
                      <c:pt idx="43">
                        <c:v>44681</c:v>
                      </c:pt>
                      <c:pt idx="44">
                        <c:v>44651</c:v>
                      </c:pt>
                      <c:pt idx="45">
                        <c:v>44620</c:v>
                      </c:pt>
                      <c:pt idx="46">
                        <c:v>44592</c:v>
                      </c:pt>
                      <c:pt idx="47">
                        <c:v>44561</c:v>
                      </c:pt>
                      <c:pt idx="48">
                        <c:v>44530</c:v>
                      </c:pt>
                      <c:pt idx="49">
                        <c:v>44500</c:v>
                      </c:pt>
                      <c:pt idx="50">
                        <c:v>44469</c:v>
                      </c:pt>
                      <c:pt idx="51">
                        <c:v>44439</c:v>
                      </c:pt>
                      <c:pt idx="52">
                        <c:v>44408</c:v>
                      </c:pt>
                      <c:pt idx="53">
                        <c:v>44377</c:v>
                      </c:pt>
                      <c:pt idx="54">
                        <c:v>44347</c:v>
                      </c:pt>
                      <c:pt idx="55">
                        <c:v>44316</c:v>
                      </c:pt>
                      <c:pt idx="56">
                        <c:v>44286</c:v>
                      </c:pt>
                      <c:pt idx="57">
                        <c:v>44255</c:v>
                      </c:pt>
                      <c:pt idx="58">
                        <c:v>44227</c:v>
                      </c:pt>
                      <c:pt idx="59">
                        <c:v>44196</c:v>
                      </c:pt>
                      <c:pt idx="60">
                        <c:v>44165</c:v>
                      </c:pt>
                      <c:pt idx="61">
                        <c:v>44135</c:v>
                      </c:pt>
                      <c:pt idx="62">
                        <c:v>44104</c:v>
                      </c:pt>
                      <c:pt idx="63">
                        <c:v>44074</c:v>
                      </c:pt>
                      <c:pt idx="64">
                        <c:v>44043</c:v>
                      </c:pt>
                      <c:pt idx="65">
                        <c:v>44012</c:v>
                      </c:pt>
                      <c:pt idx="66">
                        <c:v>43982</c:v>
                      </c:pt>
                      <c:pt idx="67">
                        <c:v>43951</c:v>
                      </c:pt>
                      <c:pt idx="68">
                        <c:v>43921</c:v>
                      </c:pt>
                      <c:pt idx="69">
                        <c:v>43890</c:v>
                      </c:pt>
                      <c:pt idx="70">
                        <c:v>43861</c:v>
                      </c:pt>
                      <c:pt idx="71">
                        <c:v>43830</c:v>
                      </c:pt>
                      <c:pt idx="72">
                        <c:v>43799</c:v>
                      </c:pt>
                      <c:pt idx="73">
                        <c:v>43769</c:v>
                      </c:pt>
                      <c:pt idx="74">
                        <c:v>43738</c:v>
                      </c:pt>
                      <c:pt idx="75">
                        <c:v>43708</c:v>
                      </c:pt>
                      <c:pt idx="76">
                        <c:v>43677</c:v>
                      </c:pt>
                      <c:pt idx="77">
                        <c:v>43646</c:v>
                      </c:pt>
                      <c:pt idx="78">
                        <c:v>43616</c:v>
                      </c:pt>
                      <c:pt idx="79">
                        <c:v>43585</c:v>
                      </c:pt>
                      <c:pt idx="80">
                        <c:v>43555</c:v>
                      </c:pt>
                      <c:pt idx="81">
                        <c:v>43524</c:v>
                      </c:pt>
                      <c:pt idx="82">
                        <c:v>43496</c:v>
                      </c:pt>
                      <c:pt idx="83">
                        <c:v>43465</c:v>
                      </c:pt>
                      <c:pt idx="84">
                        <c:v>43434</c:v>
                      </c:pt>
                      <c:pt idx="85">
                        <c:v>43404</c:v>
                      </c:pt>
                      <c:pt idx="86">
                        <c:v>43373</c:v>
                      </c:pt>
                      <c:pt idx="87">
                        <c:v>43343</c:v>
                      </c:pt>
                      <c:pt idx="88">
                        <c:v>43312</c:v>
                      </c:pt>
                      <c:pt idx="89">
                        <c:v>43281</c:v>
                      </c:pt>
                      <c:pt idx="90">
                        <c:v>43251</c:v>
                      </c:pt>
                      <c:pt idx="91">
                        <c:v>43220</c:v>
                      </c:pt>
                      <c:pt idx="92">
                        <c:v>43190</c:v>
                      </c:pt>
                      <c:pt idx="93">
                        <c:v>43159</c:v>
                      </c:pt>
                      <c:pt idx="94">
                        <c:v>43131</c:v>
                      </c:pt>
                      <c:pt idx="95">
                        <c:v>43100</c:v>
                      </c:pt>
                      <c:pt idx="96">
                        <c:v>43069</c:v>
                      </c:pt>
                      <c:pt idx="97">
                        <c:v>43039</c:v>
                      </c:pt>
                      <c:pt idx="98">
                        <c:v>43008</c:v>
                      </c:pt>
                      <c:pt idx="99">
                        <c:v>42978</c:v>
                      </c:pt>
                      <c:pt idx="100">
                        <c:v>42947</c:v>
                      </c:pt>
                      <c:pt idx="101">
                        <c:v>42916</c:v>
                      </c:pt>
                      <c:pt idx="102">
                        <c:v>42886</c:v>
                      </c:pt>
                      <c:pt idx="103">
                        <c:v>42855</c:v>
                      </c:pt>
                      <c:pt idx="104">
                        <c:v>42825</c:v>
                      </c:pt>
                      <c:pt idx="105">
                        <c:v>42794</c:v>
                      </c:pt>
                      <c:pt idx="106">
                        <c:v>42766</c:v>
                      </c:pt>
                      <c:pt idx="107">
                        <c:v>42735</c:v>
                      </c:pt>
                      <c:pt idx="108">
                        <c:v>42704</c:v>
                      </c:pt>
                      <c:pt idx="109">
                        <c:v>42674</c:v>
                      </c:pt>
                      <c:pt idx="110">
                        <c:v>42643</c:v>
                      </c:pt>
                      <c:pt idx="111">
                        <c:v>42613</c:v>
                      </c:pt>
                      <c:pt idx="112">
                        <c:v>42582</c:v>
                      </c:pt>
                      <c:pt idx="113">
                        <c:v>42551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Algo!$F$15:$DO$15</c15:sqref>
                        </c15:formulaRef>
                      </c:ext>
                    </c:extLst>
                    <c:numCache>
                      <c:formatCode>General</c:formatCode>
                      <c:ptCount val="114"/>
                      <c:pt idx="0">
                        <c:v>1.41E-2</c:v>
                      </c:pt>
                      <c:pt idx="1">
                        <c:v>1.84E-2</c:v>
                      </c:pt>
                      <c:pt idx="2">
                        <c:v>1.5299999999999999E-2</c:v>
                      </c:pt>
                      <c:pt idx="3">
                        <c:v>1.5699999999999999E-2</c:v>
                      </c:pt>
                      <c:pt idx="4">
                        <c:v>1.3100000000000001E-2</c:v>
                      </c:pt>
                      <c:pt idx="5">
                        <c:v>4.4999999999999997E-3</c:v>
                      </c:pt>
                      <c:pt idx="6">
                        <c:v>4.7999999999999996E-3</c:v>
                      </c:pt>
                      <c:pt idx="7">
                        <c:v>5.1000000000000004E-3</c:v>
                      </c:pt>
                      <c:pt idx="8">
                        <c:v>4.7999999999999996E-3</c:v>
                      </c:pt>
                      <c:pt idx="9">
                        <c:v>3.8E-3</c:v>
                      </c:pt>
                      <c:pt idx="10">
                        <c:v>6.4999999999999997E-3</c:v>
                      </c:pt>
                      <c:pt idx="11">
                        <c:v>7.1000000000000004E-3</c:v>
                      </c:pt>
                      <c:pt idx="12">
                        <c:v>8.0999999999999996E-3</c:v>
                      </c:pt>
                      <c:pt idx="13">
                        <c:v>6.7999999999999996E-3</c:v>
                      </c:pt>
                      <c:pt idx="14">
                        <c:v>6.4000000000000003E-3</c:v>
                      </c:pt>
                      <c:pt idx="15">
                        <c:v>6.1999999999999998E-3</c:v>
                      </c:pt>
                      <c:pt idx="16">
                        <c:v>5.4000000000000003E-3</c:v>
                      </c:pt>
                      <c:pt idx="17">
                        <c:v>8.0999999999999996E-3</c:v>
                      </c:pt>
                      <c:pt idx="18">
                        <c:v>7.0000000000000001E-3</c:v>
                      </c:pt>
                      <c:pt idx="19">
                        <c:v>7.6E-3</c:v>
                      </c:pt>
                      <c:pt idx="20">
                        <c:v>7.7999999999999996E-3</c:v>
                      </c:pt>
                      <c:pt idx="21">
                        <c:v>7.7000000000000002E-3</c:v>
                      </c:pt>
                      <c:pt idx="22">
                        <c:v>8.8000000000000005E-3</c:v>
                      </c:pt>
                      <c:pt idx="23">
                        <c:v>8.6999999999999994E-3</c:v>
                      </c:pt>
                      <c:pt idx="24">
                        <c:v>1.04E-2</c:v>
                      </c:pt>
                      <c:pt idx="25">
                        <c:v>9.7000000000000003E-3</c:v>
                      </c:pt>
                      <c:pt idx="26">
                        <c:v>8.6E-3</c:v>
                      </c:pt>
                      <c:pt idx="27">
                        <c:v>5.5999999999999999E-3</c:v>
                      </c:pt>
                      <c:pt idx="28">
                        <c:v>5.4000000000000003E-3</c:v>
                      </c:pt>
                      <c:pt idx="29">
                        <c:v>6.1000000000000004E-3</c:v>
                      </c:pt>
                      <c:pt idx="30">
                        <c:v>6.4999999999999997E-3</c:v>
                      </c:pt>
                      <c:pt idx="31">
                        <c:v>6.7000000000000002E-3</c:v>
                      </c:pt>
                      <c:pt idx="32">
                        <c:v>6.6E-3</c:v>
                      </c:pt>
                      <c:pt idx="33">
                        <c:v>6.0000000000000001E-3</c:v>
                      </c:pt>
                      <c:pt idx="34">
                        <c:v>8.0000000000000002E-3</c:v>
                      </c:pt>
                      <c:pt idx="35">
                        <c:v>8.6E-3</c:v>
                      </c:pt>
                      <c:pt idx="36">
                        <c:v>8.8000000000000005E-3</c:v>
                      </c:pt>
                      <c:pt idx="37">
                        <c:v>7.7999999999999996E-3</c:v>
                      </c:pt>
                      <c:pt idx="38">
                        <c:v>9.1999999999999998E-3</c:v>
                      </c:pt>
                      <c:pt idx="39">
                        <c:v>8.2000000000000007E-3</c:v>
                      </c:pt>
                      <c:pt idx="40">
                        <c:v>8.3999999999999995E-3</c:v>
                      </c:pt>
                      <c:pt idx="41">
                        <c:v>1.1299999999999999E-2</c:v>
                      </c:pt>
                      <c:pt idx="42">
                        <c:v>8.6999999999999994E-3</c:v>
                      </c:pt>
                      <c:pt idx="43">
                        <c:v>8.6E-3</c:v>
                      </c:pt>
                      <c:pt idx="44">
                        <c:v>1.03E-2</c:v>
                      </c:pt>
                      <c:pt idx="45">
                        <c:v>7.3000000000000001E-3</c:v>
                      </c:pt>
                      <c:pt idx="46">
                        <c:v>7.1000000000000004E-3</c:v>
                      </c:pt>
                      <c:pt idx="47">
                        <c:v>5.7999999999999996E-3</c:v>
                      </c:pt>
                      <c:pt idx="48">
                        <c:v>7.6E-3</c:v>
                      </c:pt>
                      <c:pt idx="49">
                        <c:v>6.4999999999999997E-3</c:v>
                      </c:pt>
                      <c:pt idx="50">
                        <c:v>6.1999999999999998E-3</c:v>
                      </c:pt>
                      <c:pt idx="51">
                        <c:v>5.7999999999999996E-3</c:v>
                      </c:pt>
                      <c:pt idx="52">
                        <c:v>6.8999999999999999E-3</c:v>
                      </c:pt>
                      <c:pt idx="53">
                        <c:v>7.7000000000000002E-3</c:v>
                      </c:pt>
                      <c:pt idx="54">
                        <c:v>8.0999999999999996E-3</c:v>
                      </c:pt>
                      <c:pt idx="55">
                        <c:v>8.2000000000000007E-3</c:v>
                      </c:pt>
                      <c:pt idx="56">
                        <c:v>7.7999999999999996E-3</c:v>
                      </c:pt>
                      <c:pt idx="57">
                        <c:v>9.7999999999999997E-3</c:v>
                      </c:pt>
                      <c:pt idx="58">
                        <c:v>9.7999999999999997E-3</c:v>
                      </c:pt>
                      <c:pt idx="59">
                        <c:v>8.9999999999999993E-3</c:v>
                      </c:pt>
                      <c:pt idx="60">
                        <c:v>8.5000000000000006E-3</c:v>
                      </c:pt>
                      <c:pt idx="61">
                        <c:v>7.1999999999999998E-3</c:v>
                      </c:pt>
                      <c:pt idx="62">
                        <c:v>7.4999999999999997E-3</c:v>
                      </c:pt>
                      <c:pt idx="63">
                        <c:v>8.0000000000000002E-3</c:v>
                      </c:pt>
                      <c:pt idx="64">
                        <c:v>7.9000000000000008E-3</c:v>
                      </c:pt>
                      <c:pt idx="65">
                        <c:v>8.6E-3</c:v>
                      </c:pt>
                      <c:pt idx="66">
                        <c:v>8.3999999999999995E-3</c:v>
                      </c:pt>
                      <c:pt idx="67">
                        <c:v>9.7000000000000003E-3</c:v>
                      </c:pt>
                      <c:pt idx="68">
                        <c:v>1.0500000000000001E-2</c:v>
                      </c:pt>
                      <c:pt idx="69">
                        <c:v>8.9999999999999993E-3</c:v>
                      </c:pt>
                      <c:pt idx="70">
                        <c:v>1.01E-2</c:v>
                      </c:pt>
                      <c:pt idx="71">
                        <c:v>9.5999999999999992E-3</c:v>
                      </c:pt>
                      <c:pt idx="72">
                        <c:v>9.7999999999999997E-3</c:v>
                      </c:pt>
                      <c:pt idx="73">
                        <c:v>1.1299999999999999E-2</c:v>
                      </c:pt>
                      <c:pt idx="74">
                        <c:v>1.23E-2</c:v>
                      </c:pt>
                      <c:pt idx="75">
                        <c:v>1.3299999999999999E-2</c:v>
                      </c:pt>
                      <c:pt idx="76">
                        <c:v>1.2800000000000001E-2</c:v>
                      </c:pt>
                      <c:pt idx="77">
                        <c:v>1.3299999999999999E-2</c:v>
                      </c:pt>
                      <c:pt idx="78">
                        <c:v>1.26E-2</c:v>
                      </c:pt>
                      <c:pt idx="79">
                        <c:v>1.32E-2</c:v>
                      </c:pt>
                      <c:pt idx="80">
                        <c:v>1.46E-2</c:v>
                      </c:pt>
                      <c:pt idx="81">
                        <c:v>1.4500000000000001E-2</c:v>
                      </c:pt>
                      <c:pt idx="82">
                        <c:v>1.49E-2</c:v>
                      </c:pt>
                      <c:pt idx="83">
                        <c:v>1.32E-2</c:v>
                      </c:pt>
                      <c:pt idx="84">
                        <c:v>1.43E-2</c:v>
                      </c:pt>
                      <c:pt idx="85">
                        <c:v>1.18E-2</c:v>
                      </c:pt>
                      <c:pt idx="86">
                        <c:v>1.2E-2</c:v>
                      </c:pt>
                      <c:pt idx="87">
                        <c:v>1.0699999999999999E-2</c:v>
                      </c:pt>
                      <c:pt idx="88">
                        <c:v>1.03E-2</c:v>
                      </c:pt>
                      <c:pt idx="89">
                        <c:v>9.5999999999999992E-3</c:v>
                      </c:pt>
                      <c:pt idx="90">
                        <c:v>8.8000000000000005E-3</c:v>
                      </c:pt>
                      <c:pt idx="91">
                        <c:v>1.0800000000000001E-2</c:v>
                      </c:pt>
                      <c:pt idx="92">
                        <c:v>1.32E-2</c:v>
                      </c:pt>
                      <c:pt idx="93">
                        <c:v>1.2999999999999999E-2</c:v>
                      </c:pt>
                      <c:pt idx="94">
                        <c:v>1.29E-2</c:v>
                      </c:pt>
                      <c:pt idx="95">
                        <c:v>1.17E-2</c:v>
                      </c:pt>
                      <c:pt idx="96">
                        <c:v>1.09E-2</c:v>
                      </c:pt>
                      <c:pt idx="97">
                        <c:v>1.15E-2</c:v>
                      </c:pt>
                      <c:pt idx="98">
                        <c:v>1.11E-2</c:v>
                      </c:pt>
                      <c:pt idx="99">
                        <c:v>1.26E-2</c:v>
                      </c:pt>
                      <c:pt idx="100">
                        <c:v>1.2200000000000001E-2</c:v>
                      </c:pt>
                      <c:pt idx="101">
                        <c:v>1.0699999999999999E-2</c:v>
                      </c:pt>
                      <c:pt idx="102">
                        <c:v>1.0500000000000001E-2</c:v>
                      </c:pt>
                      <c:pt idx="103">
                        <c:v>9.9000000000000008E-3</c:v>
                      </c:pt>
                      <c:pt idx="104">
                        <c:v>9.7000000000000003E-3</c:v>
                      </c:pt>
                      <c:pt idx="105">
                        <c:v>9.1000000000000004E-3</c:v>
                      </c:pt>
                      <c:pt idx="106">
                        <c:v>8.8999999999999999E-3</c:v>
                      </c:pt>
                      <c:pt idx="107">
                        <c:v>8.0999999999999996E-3</c:v>
                      </c:pt>
                      <c:pt idx="108">
                        <c:v>8.8000000000000005E-3</c:v>
                      </c:pt>
                      <c:pt idx="109">
                        <c:v>1.0500000000000001E-2</c:v>
                      </c:pt>
                      <c:pt idx="110">
                        <c:v>9.4999999999999998E-3</c:v>
                      </c:pt>
                      <c:pt idx="111">
                        <c:v>9.1999999999999998E-3</c:v>
                      </c:pt>
                      <c:pt idx="112">
                        <c:v>8.8999999999999999E-3</c:v>
                      </c:pt>
                      <c:pt idx="113">
                        <c:v>8.5000000000000006E-3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4580-4470-B92A-3076E7C007EE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Algo!$A$16</c15:sqref>
                        </c15:formulaRef>
                      </c:ext>
                    </c:extLst>
                    <c:strCache>
                      <c:ptCount val="1"/>
                      <c:pt idx="0">
                        <c:v>IL EQ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Algo!$F$1:$DO$1</c15:sqref>
                        </c15:formulaRef>
                      </c:ext>
                    </c:extLst>
                    <c:numCache>
                      <c:formatCode>yyyy\-mm\-dd</c:formatCode>
                      <c:ptCount val="114"/>
                      <c:pt idx="0">
                        <c:v>45991</c:v>
                      </c:pt>
                      <c:pt idx="1">
                        <c:v>45961</c:v>
                      </c:pt>
                      <c:pt idx="2">
                        <c:v>45930</c:v>
                      </c:pt>
                      <c:pt idx="3">
                        <c:v>45900</c:v>
                      </c:pt>
                      <c:pt idx="4">
                        <c:v>45869</c:v>
                      </c:pt>
                      <c:pt idx="5">
                        <c:v>45838</c:v>
                      </c:pt>
                      <c:pt idx="6">
                        <c:v>45808</c:v>
                      </c:pt>
                      <c:pt idx="7">
                        <c:v>45777</c:v>
                      </c:pt>
                      <c:pt idx="8">
                        <c:v>45747</c:v>
                      </c:pt>
                      <c:pt idx="9">
                        <c:v>45716</c:v>
                      </c:pt>
                      <c:pt idx="10">
                        <c:v>45688</c:v>
                      </c:pt>
                      <c:pt idx="11">
                        <c:v>45657</c:v>
                      </c:pt>
                      <c:pt idx="12">
                        <c:v>45626</c:v>
                      </c:pt>
                      <c:pt idx="13">
                        <c:v>45596</c:v>
                      </c:pt>
                      <c:pt idx="14">
                        <c:v>45565</c:v>
                      </c:pt>
                      <c:pt idx="15">
                        <c:v>45535</c:v>
                      </c:pt>
                      <c:pt idx="16">
                        <c:v>45504</c:v>
                      </c:pt>
                      <c:pt idx="17">
                        <c:v>45473</c:v>
                      </c:pt>
                      <c:pt idx="18">
                        <c:v>45443</c:v>
                      </c:pt>
                      <c:pt idx="19">
                        <c:v>45412</c:v>
                      </c:pt>
                      <c:pt idx="20">
                        <c:v>45382</c:v>
                      </c:pt>
                      <c:pt idx="21">
                        <c:v>45351</c:v>
                      </c:pt>
                      <c:pt idx="22">
                        <c:v>45322</c:v>
                      </c:pt>
                      <c:pt idx="23">
                        <c:v>45291</c:v>
                      </c:pt>
                      <c:pt idx="24">
                        <c:v>45260</c:v>
                      </c:pt>
                      <c:pt idx="25">
                        <c:v>45230</c:v>
                      </c:pt>
                      <c:pt idx="26">
                        <c:v>45199</c:v>
                      </c:pt>
                      <c:pt idx="27">
                        <c:v>45169</c:v>
                      </c:pt>
                      <c:pt idx="28">
                        <c:v>45138</c:v>
                      </c:pt>
                      <c:pt idx="29">
                        <c:v>45107</c:v>
                      </c:pt>
                      <c:pt idx="30">
                        <c:v>45077</c:v>
                      </c:pt>
                      <c:pt idx="31">
                        <c:v>45046</c:v>
                      </c:pt>
                      <c:pt idx="32">
                        <c:v>45016</c:v>
                      </c:pt>
                      <c:pt idx="33">
                        <c:v>44985</c:v>
                      </c:pt>
                      <c:pt idx="34">
                        <c:v>44957</c:v>
                      </c:pt>
                      <c:pt idx="35">
                        <c:v>44926</c:v>
                      </c:pt>
                      <c:pt idx="36">
                        <c:v>44895</c:v>
                      </c:pt>
                      <c:pt idx="37">
                        <c:v>44865</c:v>
                      </c:pt>
                      <c:pt idx="38">
                        <c:v>44834</c:v>
                      </c:pt>
                      <c:pt idx="39">
                        <c:v>44804</c:v>
                      </c:pt>
                      <c:pt idx="40">
                        <c:v>44773</c:v>
                      </c:pt>
                      <c:pt idx="41">
                        <c:v>44742</c:v>
                      </c:pt>
                      <c:pt idx="42">
                        <c:v>44712</c:v>
                      </c:pt>
                      <c:pt idx="43">
                        <c:v>44681</c:v>
                      </c:pt>
                      <c:pt idx="44">
                        <c:v>44651</c:v>
                      </c:pt>
                      <c:pt idx="45">
                        <c:v>44620</c:v>
                      </c:pt>
                      <c:pt idx="46">
                        <c:v>44592</c:v>
                      </c:pt>
                      <c:pt idx="47">
                        <c:v>44561</c:v>
                      </c:pt>
                      <c:pt idx="48">
                        <c:v>44530</c:v>
                      </c:pt>
                      <c:pt idx="49">
                        <c:v>44500</c:v>
                      </c:pt>
                      <c:pt idx="50">
                        <c:v>44469</c:v>
                      </c:pt>
                      <c:pt idx="51">
                        <c:v>44439</c:v>
                      </c:pt>
                      <c:pt idx="52">
                        <c:v>44408</c:v>
                      </c:pt>
                      <c:pt idx="53">
                        <c:v>44377</c:v>
                      </c:pt>
                      <c:pt idx="54">
                        <c:v>44347</c:v>
                      </c:pt>
                      <c:pt idx="55">
                        <c:v>44316</c:v>
                      </c:pt>
                      <c:pt idx="56">
                        <c:v>44286</c:v>
                      </c:pt>
                      <c:pt idx="57">
                        <c:v>44255</c:v>
                      </c:pt>
                      <c:pt idx="58">
                        <c:v>44227</c:v>
                      </c:pt>
                      <c:pt idx="59">
                        <c:v>44196</c:v>
                      </c:pt>
                      <c:pt idx="60">
                        <c:v>44165</c:v>
                      </c:pt>
                      <c:pt idx="61">
                        <c:v>44135</c:v>
                      </c:pt>
                      <c:pt idx="62">
                        <c:v>44104</c:v>
                      </c:pt>
                      <c:pt idx="63">
                        <c:v>44074</c:v>
                      </c:pt>
                      <c:pt idx="64">
                        <c:v>44043</c:v>
                      </c:pt>
                      <c:pt idx="65">
                        <c:v>44012</c:v>
                      </c:pt>
                      <c:pt idx="66">
                        <c:v>43982</c:v>
                      </c:pt>
                      <c:pt idx="67">
                        <c:v>43951</c:v>
                      </c:pt>
                      <c:pt idx="68">
                        <c:v>43921</c:v>
                      </c:pt>
                      <c:pt idx="69">
                        <c:v>43890</c:v>
                      </c:pt>
                      <c:pt idx="70">
                        <c:v>43861</c:v>
                      </c:pt>
                      <c:pt idx="71">
                        <c:v>43830</c:v>
                      </c:pt>
                      <c:pt idx="72">
                        <c:v>43799</c:v>
                      </c:pt>
                      <c:pt idx="73">
                        <c:v>43769</c:v>
                      </c:pt>
                      <c:pt idx="74">
                        <c:v>43738</c:v>
                      </c:pt>
                      <c:pt idx="75">
                        <c:v>43708</c:v>
                      </c:pt>
                      <c:pt idx="76">
                        <c:v>43677</c:v>
                      </c:pt>
                      <c:pt idx="77">
                        <c:v>43646</c:v>
                      </c:pt>
                      <c:pt idx="78">
                        <c:v>43616</c:v>
                      </c:pt>
                      <c:pt idx="79">
                        <c:v>43585</c:v>
                      </c:pt>
                      <c:pt idx="80">
                        <c:v>43555</c:v>
                      </c:pt>
                      <c:pt idx="81">
                        <c:v>43524</c:v>
                      </c:pt>
                      <c:pt idx="82">
                        <c:v>43496</c:v>
                      </c:pt>
                      <c:pt idx="83">
                        <c:v>43465</c:v>
                      </c:pt>
                      <c:pt idx="84">
                        <c:v>43434</c:v>
                      </c:pt>
                      <c:pt idx="85">
                        <c:v>43404</c:v>
                      </c:pt>
                      <c:pt idx="86">
                        <c:v>43373</c:v>
                      </c:pt>
                      <c:pt idx="87">
                        <c:v>43343</c:v>
                      </c:pt>
                      <c:pt idx="88">
                        <c:v>43312</c:v>
                      </c:pt>
                      <c:pt idx="89">
                        <c:v>43281</c:v>
                      </c:pt>
                      <c:pt idx="90">
                        <c:v>43251</c:v>
                      </c:pt>
                      <c:pt idx="91">
                        <c:v>43220</c:v>
                      </c:pt>
                      <c:pt idx="92">
                        <c:v>43190</c:v>
                      </c:pt>
                      <c:pt idx="93">
                        <c:v>43159</c:v>
                      </c:pt>
                      <c:pt idx="94">
                        <c:v>43131</c:v>
                      </c:pt>
                      <c:pt idx="95">
                        <c:v>43100</c:v>
                      </c:pt>
                      <c:pt idx="96">
                        <c:v>43069</c:v>
                      </c:pt>
                      <c:pt idx="97">
                        <c:v>43039</c:v>
                      </c:pt>
                      <c:pt idx="98">
                        <c:v>43008</c:v>
                      </c:pt>
                      <c:pt idx="99">
                        <c:v>42978</c:v>
                      </c:pt>
                      <c:pt idx="100">
                        <c:v>42947</c:v>
                      </c:pt>
                      <c:pt idx="101">
                        <c:v>42916</c:v>
                      </c:pt>
                      <c:pt idx="102">
                        <c:v>42886</c:v>
                      </c:pt>
                      <c:pt idx="103">
                        <c:v>42855</c:v>
                      </c:pt>
                      <c:pt idx="104">
                        <c:v>42825</c:v>
                      </c:pt>
                      <c:pt idx="105">
                        <c:v>42794</c:v>
                      </c:pt>
                      <c:pt idx="106">
                        <c:v>42766</c:v>
                      </c:pt>
                      <c:pt idx="107">
                        <c:v>42735</c:v>
                      </c:pt>
                      <c:pt idx="108">
                        <c:v>42704</c:v>
                      </c:pt>
                      <c:pt idx="109">
                        <c:v>42674</c:v>
                      </c:pt>
                      <c:pt idx="110">
                        <c:v>42643</c:v>
                      </c:pt>
                      <c:pt idx="111">
                        <c:v>42613</c:v>
                      </c:pt>
                      <c:pt idx="112">
                        <c:v>42582</c:v>
                      </c:pt>
                      <c:pt idx="113">
                        <c:v>42551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Algo!$F$16:$DO$16</c15:sqref>
                        </c15:formulaRef>
                      </c:ext>
                    </c:extLst>
                    <c:numCache>
                      <c:formatCode>General</c:formatCode>
                      <c:ptCount val="114"/>
                      <c:pt idx="0">
                        <c:v>1.1900000000000001E-2</c:v>
                      </c:pt>
                      <c:pt idx="1">
                        <c:v>1.29E-2</c:v>
                      </c:pt>
                      <c:pt idx="2">
                        <c:v>1.03E-2</c:v>
                      </c:pt>
                      <c:pt idx="3">
                        <c:v>1.0699999999999999E-2</c:v>
                      </c:pt>
                      <c:pt idx="4">
                        <c:v>1.2999999999999999E-2</c:v>
                      </c:pt>
                      <c:pt idx="5">
                        <c:v>1.12E-2</c:v>
                      </c:pt>
                      <c:pt idx="6">
                        <c:v>1.1900000000000001E-2</c:v>
                      </c:pt>
                      <c:pt idx="7">
                        <c:v>1.3100000000000001E-2</c:v>
                      </c:pt>
                      <c:pt idx="8">
                        <c:v>1.52E-2</c:v>
                      </c:pt>
                      <c:pt idx="9">
                        <c:v>1.66E-2</c:v>
                      </c:pt>
                      <c:pt idx="10">
                        <c:v>1.66E-2</c:v>
                      </c:pt>
                      <c:pt idx="11">
                        <c:v>1.4800000000000001E-2</c:v>
                      </c:pt>
                      <c:pt idx="12">
                        <c:v>1.9099999999999999E-2</c:v>
                      </c:pt>
                      <c:pt idx="13">
                        <c:v>1.9400000000000001E-2</c:v>
                      </c:pt>
                      <c:pt idx="14">
                        <c:v>2.1100000000000001E-2</c:v>
                      </c:pt>
                      <c:pt idx="15">
                        <c:v>2.0299999999999999E-2</c:v>
                      </c:pt>
                      <c:pt idx="16">
                        <c:v>2.2499999999999999E-2</c:v>
                      </c:pt>
                      <c:pt idx="17">
                        <c:v>2.3099999999999999E-2</c:v>
                      </c:pt>
                      <c:pt idx="18">
                        <c:v>2.2599999999999999E-2</c:v>
                      </c:pt>
                      <c:pt idx="19">
                        <c:v>2.2499999999999999E-2</c:v>
                      </c:pt>
                      <c:pt idx="20">
                        <c:v>1.9199999999999998E-2</c:v>
                      </c:pt>
                      <c:pt idx="21">
                        <c:v>0.02</c:v>
                      </c:pt>
                      <c:pt idx="22">
                        <c:v>2.1700000000000001E-2</c:v>
                      </c:pt>
                      <c:pt idx="23">
                        <c:v>2.2499999999999999E-2</c:v>
                      </c:pt>
                      <c:pt idx="24">
                        <c:v>2.46E-2</c:v>
                      </c:pt>
                      <c:pt idx="25">
                        <c:v>2.6599999999999999E-2</c:v>
                      </c:pt>
                      <c:pt idx="26">
                        <c:v>2.12E-2</c:v>
                      </c:pt>
                      <c:pt idx="27">
                        <c:v>2.4E-2</c:v>
                      </c:pt>
                      <c:pt idx="28">
                        <c:v>2.53E-2</c:v>
                      </c:pt>
                      <c:pt idx="29">
                        <c:v>2.8500000000000001E-2</c:v>
                      </c:pt>
                      <c:pt idx="30">
                        <c:v>2.64E-2</c:v>
                      </c:pt>
                      <c:pt idx="31">
                        <c:v>2.5600000000000001E-2</c:v>
                      </c:pt>
                      <c:pt idx="32">
                        <c:v>2.46E-2</c:v>
                      </c:pt>
                      <c:pt idx="33">
                        <c:v>2.4899999999999999E-2</c:v>
                      </c:pt>
                      <c:pt idx="34">
                        <c:v>2.5600000000000001E-2</c:v>
                      </c:pt>
                      <c:pt idx="35">
                        <c:v>2.2499999999999999E-2</c:v>
                      </c:pt>
                      <c:pt idx="36">
                        <c:v>2.29E-2</c:v>
                      </c:pt>
                      <c:pt idx="37">
                        <c:v>1.7899999999999999E-2</c:v>
                      </c:pt>
                      <c:pt idx="38">
                        <c:v>1.9300000000000001E-2</c:v>
                      </c:pt>
                      <c:pt idx="39">
                        <c:v>1.9400000000000001E-2</c:v>
                      </c:pt>
                      <c:pt idx="40">
                        <c:v>2.1600000000000001E-2</c:v>
                      </c:pt>
                      <c:pt idx="41">
                        <c:v>2.1999999999999999E-2</c:v>
                      </c:pt>
                      <c:pt idx="42">
                        <c:v>2.23E-2</c:v>
                      </c:pt>
                      <c:pt idx="43">
                        <c:v>2.1600000000000001E-2</c:v>
                      </c:pt>
                      <c:pt idx="44">
                        <c:v>2.2200000000000001E-2</c:v>
                      </c:pt>
                      <c:pt idx="45">
                        <c:v>2.2599999999999999E-2</c:v>
                      </c:pt>
                      <c:pt idx="46">
                        <c:v>2.3300000000000001E-2</c:v>
                      </c:pt>
                      <c:pt idx="47">
                        <c:v>2.2100000000000002E-2</c:v>
                      </c:pt>
                      <c:pt idx="48">
                        <c:v>2.7E-2</c:v>
                      </c:pt>
                      <c:pt idx="49">
                        <c:v>2.6599999999999999E-2</c:v>
                      </c:pt>
                      <c:pt idx="50">
                        <c:v>2.87E-2</c:v>
                      </c:pt>
                      <c:pt idx="51">
                        <c:v>3.0300000000000001E-2</c:v>
                      </c:pt>
                      <c:pt idx="52">
                        <c:v>2.9700000000000001E-2</c:v>
                      </c:pt>
                      <c:pt idx="53">
                        <c:v>3.39E-2</c:v>
                      </c:pt>
                      <c:pt idx="54">
                        <c:v>3.4099999999999998E-2</c:v>
                      </c:pt>
                      <c:pt idx="55">
                        <c:v>3.1899999999999998E-2</c:v>
                      </c:pt>
                      <c:pt idx="56">
                        <c:v>3.3700000000000001E-2</c:v>
                      </c:pt>
                      <c:pt idx="57">
                        <c:v>3.3799999999999997E-2</c:v>
                      </c:pt>
                      <c:pt idx="58">
                        <c:v>2.46E-2</c:v>
                      </c:pt>
                      <c:pt idx="59">
                        <c:v>2.6100000000000002E-2</c:v>
                      </c:pt>
                      <c:pt idx="60">
                        <c:v>2.8799999999999999E-2</c:v>
                      </c:pt>
                      <c:pt idx="61">
                        <c:v>2.69E-2</c:v>
                      </c:pt>
                      <c:pt idx="62">
                        <c:v>2.9100000000000001E-2</c:v>
                      </c:pt>
                      <c:pt idx="63">
                        <c:v>2.5000000000000001E-2</c:v>
                      </c:pt>
                      <c:pt idx="64">
                        <c:v>2.1499999999999998E-2</c:v>
                      </c:pt>
                      <c:pt idx="65">
                        <c:v>2.29E-2</c:v>
                      </c:pt>
                      <c:pt idx="66">
                        <c:v>2.0500000000000001E-2</c:v>
                      </c:pt>
                      <c:pt idx="67">
                        <c:v>2.3199999999999998E-2</c:v>
                      </c:pt>
                      <c:pt idx="68">
                        <c:v>2.4899999999999999E-2</c:v>
                      </c:pt>
                      <c:pt idx="69">
                        <c:v>2.3300000000000001E-2</c:v>
                      </c:pt>
                      <c:pt idx="70">
                        <c:v>2.35E-2</c:v>
                      </c:pt>
                      <c:pt idx="71">
                        <c:v>2.76E-2</c:v>
                      </c:pt>
                      <c:pt idx="72">
                        <c:v>2.4799999999999999E-2</c:v>
                      </c:pt>
                      <c:pt idx="73">
                        <c:v>2.63E-2</c:v>
                      </c:pt>
                      <c:pt idx="74">
                        <c:v>2.9100000000000001E-2</c:v>
                      </c:pt>
                      <c:pt idx="75">
                        <c:v>2.8299999999999999E-2</c:v>
                      </c:pt>
                      <c:pt idx="76">
                        <c:v>2.6100000000000002E-2</c:v>
                      </c:pt>
                      <c:pt idx="77">
                        <c:v>2.7400000000000001E-2</c:v>
                      </c:pt>
                      <c:pt idx="78">
                        <c:v>2.6800000000000001E-2</c:v>
                      </c:pt>
                      <c:pt idx="79">
                        <c:v>2.46E-2</c:v>
                      </c:pt>
                      <c:pt idx="80">
                        <c:v>2.4E-2</c:v>
                      </c:pt>
                      <c:pt idx="81">
                        <c:v>2.2499999999999999E-2</c:v>
                      </c:pt>
                      <c:pt idx="82">
                        <c:v>2.0400000000000001E-2</c:v>
                      </c:pt>
                      <c:pt idx="83">
                        <c:v>2.07E-2</c:v>
                      </c:pt>
                      <c:pt idx="84">
                        <c:v>1.84E-2</c:v>
                      </c:pt>
                      <c:pt idx="85">
                        <c:v>2.0500000000000001E-2</c:v>
                      </c:pt>
                      <c:pt idx="86">
                        <c:v>2.0799999999999999E-2</c:v>
                      </c:pt>
                      <c:pt idx="87">
                        <c:v>1.9199999999999998E-2</c:v>
                      </c:pt>
                      <c:pt idx="88">
                        <c:v>1.9599999999999999E-2</c:v>
                      </c:pt>
                      <c:pt idx="89">
                        <c:v>1.9800000000000002E-2</c:v>
                      </c:pt>
                      <c:pt idx="90">
                        <c:v>2.1299999999999999E-2</c:v>
                      </c:pt>
                      <c:pt idx="91">
                        <c:v>2.3699999999999999E-2</c:v>
                      </c:pt>
                      <c:pt idx="92">
                        <c:v>2.81E-2</c:v>
                      </c:pt>
                      <c:pt idx="93">
                        <c:v>2.5700000000000001E-2</c:v>
                      </c:pt>
                      <c:pt idx="94">
                        <c:v>2.58E-2</c:v>
                      </c:pt>
                      <c:pt idx="95">
                        <c:v>2.6499999999999999E-2</c:v>
                      </c:pt>
                      <c:pt idx="96">
                        <c:v>3.0700000000000002E-2</c:v>
                      </c:pt>
                      <c:pt idx="97">
                        <c:v>3.5099999999999999E-2</c:v>
                      </c:pt>
                      <c:pt idx="98">
                        <c:v>3.2599999999999997E-2</c:v>
                      </c:pt>
                      <c:pt idx="99">
                        <c:v>3.4500000000000003E-2</c:v>
                      </c:pt>
                      <c:pt idx="100">
                        <c:v>2.9899999999999999E-2</c:v>
                      </c:pt>
                      <c:pt idx="101">
                        <c:v>2.7900000000000001E-2</c:v>
                      </c:pt>
                      <c:pt idx="102">
                        <c:v>3.3500000000000002E-2</c:v>
                      </c:pt>
                      <c:pt idx="103">
                        <c:v>3.09E-2</c:v>
                      </c:pt>
                      <c:pt idx="104">
                        <c:v>3.0700000000000002E-2</c:v>
                      </c:pt>
                      <c:pt idx="105">
                        <c:v>2.93E-2</c:v>
                      </c:pt>
                      <c:pt idx="106">
                        <c:v>3.1099999999999999E-2</c:v>
                      </c:pt>
                      <c:pt idx="107">
                        <c:v>3.3700000000000001E-2</c:v>
                      </c:pt>
                      <c:pt idx="108">
                        <c:v>3.1199999999999999E-2</c:v>
                      </c:pt>
                      <c:pt idx="109">
                        <c:v>3.15E-2</c:v>
                      </c:pt>
                      <c:pt idx="110">
                        <c:v>2.7799999999999998E-2</c:v>
                      </c:pt>
                      <c:pt idx="111">
                        <c:v>2.5499999999999998E-2</c:v>
                      </c:pt>
                      <c:pt idx="112">
                        <c:v>2.35E-2</c:v>
                      </c:pt>
                      <c:pt idx="113">
                        <c:v>2.29E-2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4580-4470-B92A-3076E7C007EE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Algo!$A$17</c15:sqref>
                        </c15:formulaRef>
                      </c:ext>
                    </c:extLst>
                    <c:strCache>
                      <c:ptCount val="1"/>
                      <c:pt idx="0">
                        <c:v>IT EQ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Algo!$F$1:$DO$1</c15:sqref>
                        </c15:formulaRef>
                      </c:ext>
                    </c:extLst>
                    <c:numCache>
                      <c:formatCode>yyyy\-mm\-dd</c:formatCode>
                      <c:ptCount val="114"/>
                      <c:pt idx="0">
                        <c:v>45991</c:v>
                      </c:pt>
                      <c:pt idx="1">
                        <c:v>45961</c:v>
                      </c:pt>
                      <c:pt idx="2">
                        <c:v>45930</c:v>
                      </c:pt>
                      <c:pt idx="3">
                        <c:v>45900</c:v>
                      </c:pt>
                      <c:pt idx="4">
                        <c:v>45869</c:v>
                      </c:pt>
                      <c:pt idx="5">
                        <c:v>45838</c:v>
                      </c:pt>
                      <c:pt idx="6">
                        <c:v>45808</c:v>
                      </c:pt>
                      <c:pt idx="7">
                        <c:v>45777</c:v>
                      </c:pt>
                      <c:pt idx="8">
                        <c:v>45747</c:v>
                      </c:pt>
                      <c:pt idx="9">
                        <c:v>45716</c:v>
                      </c:pt>
                      <c:pt idx="10">
                        <c:v>45688</c:v>
                      </c:pt>
                      <c:pt idx="11">
                        <c:v>45657</c:v>
                      </c:pt>
                      <c:pt idx="12">
                        <c:v>45626</c:v>
                      </c:pt>
                      <c:pt idx="13">
                        <c:v>45596</c:v>
                      </c:pt>
                      <c:pt idx="14">
                        <c:v>45565</c:v>
                      </c:pt>
                      <c:pt idx="15">
                        <c:v>45535</c:v>
                      </c:pt>
                      <c:pt idx="16">
                        <c:v>45504</c:v>
                      </c:pt>
                      <c:pt idx="17">
                        <c:v>45473</c:v>
                      </c:pt>
                      <c:pt idx="18">
                        <c:v>45443</c:v>
                      </c:pt>
                      <c:pt idx="19">
                        <c:v>45412</c:v>
                      </c:pt>
                      <c:pt idx="20">
                        <c:v>45382</c:v>
                      </c:pt>
                      <c:pt idx="21">
                        <c:v>45351</c:v>
                      </c:pt>
                      <c:pt idx="22">
                        <c:v>45322</c:v>
                      </c:pt>
                      <c:pt idx="23">
                        <c:v>45291</c:v>
                      </c:pt>
                      <c:pt idx="24">
                        <c:v>45260</c:v>
                      </c:pt>
                      <c:pt idx="25">
                        <c:v>45230</c:v>
                      </c:pt>
                      <c:pt idx="26">
                        <c:v>45199</c:v>
                      </c:pt>
                      <c:pt idx="27">
                        <c:v>45169</c:v>
                      </c:pt>
                      <c:pt idx="28">
                        <c:v>45138</c:v>
                      </c:pt>
                      <c:pt idx="29">
                        <c:v>45107</c:v>
                      </c:pt>
                      <c:pt idx="30">
                        <c:v>45077</c:v>
                      </c:pt>
                      <c:pt idx="31">
                        <c:v>45046</c:v>
                      </c:pt>
                      <c:pt idx="32">
                        <c:v>45016</c:v>
                      </c:pt>
                      <c:pt idx="33">
                        <c:v>44985</c:v>
                      </c:pt>
                      <c:pt idx="34">
                        <c:v>44957</c:v>
                      </c:pt>
                      <c:pt idx="35">
                        <c:v>44926</c:v>
                      </c:pt>
                      <c:pt idx="36">
                        <c:v>44895</c:v>
                      </c:pt>
                      <c:pt idx="37">
                        <c:v>44865</c:v>
                      </c:pt>
                      <c:pt idx="38">
                        <c:v>44834</c:v>
                      </c:pt>
                      <c:pt idx="39">
                        <c:v>44804</c:v>
                      </c:pt>
                      <c:pt idx="40">
                        <c:v>44773</c:v>
                      </c:pt>
                      <c:pt idx="41">
                        <c:v>44742</c:v>
                      </c:pt>
                      <c:pt idx="42">
                        <c:v>44712</c:v>
                      </c:pt>
                      <c:pt idx="43">
                        <c:v>44681</c:v>
                      </c:pt>
                      <c:pt idx="44">
                        <c:v>44651</c:v>
                      </c:pt>
                      <c:pt idx="45">
                        <c:v>44620</c:v>
                      </c:pt>
                      <c:pt idx="46">
                        <c:v>44592</c:v>
                      </c:pt>
                      <c:pt idx="47">
                        <c:v>44561</c:v>
                      </c:pt>
                      <c:pt idx="48">
                        <c:v>44530</c:v>
                      </c:pt>
                      <c:pt idx="49">
                        <c:v>44500</c:v>
                      </c:pt>
                      <c:pt idx="50">
                        <c:v>44469</c:v>
                      </c:pt>
                      <c:pt idx="51">
                        <c:v>44439</c:v>
                      </c:pt>
                      <c:pt idx="52">
                        <c:v>44408</c:v>
                      </c:pt>
                      <c:pt idx="53">
                        <c:v>44377</c:v>
                      </c:pt>
                      <c:pt idx="54">
                        <c:v>44347</c:v>
                      </c:pt>
                      <c:pt idx="55">
                        <c:v>44316</c:v>
                      </c:pt>
                      <c:pt idx="56">
                        <c:v>44286</c:v>
                      </c:pt>
                      <c:pt idx="57">
                        <c:v>44255</c:v>
                      </c:pt>
                      <c:pt idx="58">
                        <c:v>44227</c:v>
                      </c:pt>
                      <c:pt idx="59">
                        <c:v>44196</c:v>
                      </c:pt>
                      <c:pt idx="60">
                        <c:v>44165</c:v>
                      </c:pt>
                      <c:pt idx="61">
                        <c:v>44135</c:v>
                      </c:pt>
                      <c:pt idx="62">
                        <c:v>44104</c:v>
                      </c:pt>
                      <c:pt idx="63">
                        <c:v>44074</c:v>
                      </c:pt>
                      <c:pt idx="64">
                        <c:v>44043</c:v>
                      </c:pt>
                      <c:pt idx="65">
                        <c:v>44012</c:v>
                      </c:pt>
                      <c:pt idx="66">
                        <c:v>43982</c:v>
                      </c:pt>
                      <c:pt idx="67">
                        <c:v>43951</c:v>
                      </c:pt>
                      <c:pt idx="68">
                        <c:v>43921</c:v>
                      </c:pt>
                      <c:pt idx="69">
                        <c:v>43890</c:v>
                      </c:pt>
                      <c:pt idx="70">
                        <c:v>43861</c:v>
                      </c:pt>
                      <c:pt idx="71">
                        <c:v>43830</c:v>
                      </c:pt>
                      <c:pt idx="72">
                        <c:v>43799</c:v>
                      </c:pt>
                      <c:pt idx="73">
                        <c:v>43769</c:v>
                      </c:pt>
                      <c:pt idx="74">
                        <c:v>43738</c:v>
                      </c:pt>
                      <c:pt idx="75">
                        <c:v>43708</c:v>
                      </c:pt>
                      <c:pt idx="76">
                        <c:v>43677</c:v>
                      </c:pt>
                      <c:pt idx="77">
                        <c:v>43646</c:v>
                      </c:pt>
                      <c:pt idx="78">
                        <c:v>43616</c:v>
                      </c:pt>
                      <c:pt idx="79">
                        <c:v>43585</c:v>
                      </c:pt>
                      <c:pt idx="80">
                        <c:v>43555</c:v>
                      </c:pt>
                      <c:pt idx="81">
                        <c:v>43524</c:v>
                      </c:pt>
                      <c:pt idx="82">
                        <c:v>43496</c:v>
                      </c:pt>
                      <c:pt idx="83">
                        <c:v>43465</c:v>
                      </c:pt>
                      <c:pt idx="84">
                        <c:v>43434</c:v>
                      </c:pt>
                      <c:pt idx="85">
                        <c:v>43404</c:v>
                      </c:pt>
                      <c:pt idx="86">
                        <c:v>43373</c:v>
                      </c:pt>
                      <c:pt idx="87">
                        <c:v>43343</c:v>
                      </c:pt>
                      <c:pt idx="88">
                        <c:v>43312</c:v>
                      </c:pt>
                      <c:pt idx="89">
                        <c:v>43281</c:v>
                      </c:pt>
                      <c:pt idx="90">
                        <c:v>43251</c:v>
                      </c:pt>
                      <c:pt idx="91">
                        <c:v>43220</c:v>
                      </c:pt>
                      <c:pt idx="92">
                        <c:v>43190</c:v>
                      </c:pt>
                      <c:pt idx="93">
                        <c:v>43159</c:v>
                      </c:pt>
                      <c:pt idx="94">
                        <c:v>43131</c:v>
                      </c:pt>
                      <c:pt idx="95">
                        <c:v>43100</c:v>
                      </c:pt>
                      <c:pt idx="96">
                        <c:v>43069</c:v>
                      </c:pt>
                      <c:pt idx="97">
                        <c:v>43039</c:v>
                      </c:pt>
                      <c:pt idx="98">
                        <c:v>43008</c:v>
                      </c:pt>
                      <c:pt idx="99">
                        <c:v>42978</c:v>
                      </c:pt>
                      <c:pt idx="100">
                        <c:v>42947</c:v>
                      </c:pt>
                      <c:pt idx="101">
                        <c:v>42916</c:v>
                      </c:pt>
                      <c:pt idx="102">
                        <c:v>42886</c:v>
                      </c:pt>
                      <c:pt idx="103">
                        <c:v>42855</c:v>
                      </c:pt>
                      <c:pt idx="104">
                        <c:v>42825</c:v>
                      </c:pt>
                      <c:pt idx="105">
                        <c:v>42794</c:v>
                      </c:pt>
                      <c:pt idx="106">
                        <c:v>42766</c:v>
                      </c:pt>
                      <c:pt idx="107">
                        <c:v>42735</c:v>
                      </c:pt>
                      <c:pt idx="108">
                        <c:v>42704</c:v>
                      </c:pt>
                      <c:pt idx="109">
                        <c:v>42674</c:v>
                      </c:pt>
                      <c:pt idx="110">
                        <c:v>42643</c:v>
                      </c:pt>
                      <c:pt idx="111">
                        <c:v>42613</c:v>
                      </c:pt>
                      <c:pt idx="112">
                        <c:v>42582</c:v>
                      </c:pt>
                      <c:pt idx="113">
                        <c:v>42551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Algo!$F$17:$DO$17</c15:sqref>
                        </c15:formulaRef>
                      </c:ext>
                    </c:extLst>
                    <c:numCache>
                      <c:formatCode>General</c:formatCode>
                      <c:ptCount val="114"/>
                      <c:pt idx="0">
                        <c:v>1.37E-2</c:v>
                      </c:pt>
                      <c:pt idx="1">
                        <c:v>1.38E-2</c:v>
                      </c:pt>
                      <c:pt idx="2">
                        <c:v>1.32E-2</c:v>
                      </c:pt>
                      <c:pt idx="3">
                        <c:v>1.2500000000000001E-2</c:v>
                      </c:pt>
                      <c:pt idx="4">
                        <c:v>1.3299999999999999E-2</c:v>
                      </c:pt>
                      <c:pt idx="5">
                        <c:v>1.12E-2</c:v>
                      </c:pt>
                      <c:pt idx="6">
                        <c:v>1.04E-2</c:v>
                      </c:pt>
                      <c:pt idx="7">
                        <c:v>1.06E-2</c:v>
                      </c:pt>
                      <c:pt idx="8">
                        <c:v>1.0800000000000001E-2</c:v>
                      </c:pt>
                      <c:pt idx="9">
                        <c:v>1.1599999999999999E-2</c:v>
                      </c:pt>
                      <c:pt idx="10">
                        <c:v>1.41E-2</c:v>
                      </c:pt>
                      <c:pt idx="11">
                        <c:v>1.6199999999999999E-2</c:v>
                      </c:pt>
                      <c:pt idx="12">
                        <c:v>1.8599999999999998E-2</c:v>
                      </c:pt>
                      <c:pt idx="13">
                        <c:v>1.6899999999999998E-2</c:v>
                      </c:pt>
                      <c:pt idx="14">
                        <c:v>1.8200000000000001E-2</c:v>
                      </c:pt>
                      <c:pt idx="15">
                        <c:v>1.66E-2</c:v>
                      </c:pt>
                      <c:pt idx="16">
                        <c:v>1.8700000000000001E-2</c:v>
                      </c:pt>
                      <c:pt idx="17">
                        <c:v>1.9E-2</c:v>
                      </c:pt>
                      <c:pt idx="18">
                        <c:v>1.6799999999999999E-2</c:v>
                      </c:pt>
                      <c:pt idx="19">
                        <c:v>1.6400000000000001E-2</c:v>
                      </c:pt>
                      <c:pt idx="20">
                        <c:v>1.4999999999999999E-2</c:v>
                      </c:pt>
                      <c:pt idx="21">
                        <c:v>1.52E-2</c:v>
                      </c:pt>
                      <c:pt idx="22">
                        <c:v>1.6400000000000001E-2</c:v>
                      </c:pt>
                      <c:pt idx="23">
                        <c:v>1.8100000000000002E-2</c:v>
                      </c:pt>
                      <c:pt idx="24">
                        <c:v>1.8800000000000001E-2</c:v>
                      </c:pt>
                      <c:pt idx="25">
                        <c:v>1.8700000000000001E-2</c:v>
                      </c:pt>
                      <c:pt idx="26">
                        <c:v>2.0199999999999999E-2</c:v>
                      </c:pt>
                      <c:pt idx="27">
                        <c:v>2.0500000000000001E-2</c:v>
                      </c:pt>
                      <c:pt idx="28">
                        <c:v>2.2700000000000001E-2</c:v>
                      </c:pt>
                      <c:pt idx="29">
                        <c:v>2.3699999999999999E-2</c:v>
                      </c:pt>
                      <c:pt idx="30">
                        <c:v>2.5600000000000001E-2</c:v>
                      </c:pt>
                      <c:pt idx="31">
                        <c:v>2.3E-2</c:v>
                      </c:pt>
                      <c:pt idx="32">
                        <c:v>2.3900000000000001E-2</c:v>
                      </c:pt>
                      <c:pt idx="33">
                        <c:v>2.1999999999999999E-2</c:v>
                      </c:pt>
                      <c:pt idx="34">
                        <c:v>2.3400000000000001E-2</c:v>
                      </c:pt>
                      <c:pt idx="35">
                        <c:v>2.53E-2</c:v>
                      </c:pt>
                      <c:pt idx="36">
                        <c:v>2.2599999999999999E-2</c:v>
                      </c:pt>
                      <c:pt idx="37">
                        <c:v>2.1499999999999998E-2</c:v>
                      </c:pt>
                      <c:pt idx="38">
                        <c:v>2.52E-2</c:v>
                      </c:pt>
                      <c:pt idx="39">
                        <c:v>2.81E-2</c:v>
                      </c:pt>
                      <c:pt idx="40">
                        <c:v>2.7699999999999999E-2</c:v>
                      </c:pt>
                      <c:pt idx="41">
                        <c:v>2.7099999999999999E-2</c:v>
                      </c:pt>
                      <c:pt idx="42">
                        <c:v>2.3300000000000001E-2</c:v>
                      </c:pt>
                      <c:pt idx="43">
                        <c:v>2.3599999999999999E-2</c:v>
                      </c:pt>
                      <c:pt idx="44">
                        <c:v>2.4E-2</c:v>
                      </c:pt>
                      <c:pt idx="45">
                        <c:v>2.1499999999999998E-2</c:v>
                      </c:pt>
                      <c:pt idx="46">
                        <c:v>1.8499999999999999E-2</c:v>
                      </c:pt>
                      <c:pt idx="47">
                        <c:v>1.9300000000000001E-2</c:v>
                      </c:pt>
                      <c:pt idx="48">
                        <c:v>2.1700000000000001E-2</c:v>
                      </c:pt>
                      <c:pt idx="49">
                        <c:v>2.0199999999999999E-2</c:v>
                      </c:pt>
                      <c:pt idx="50">
                        <c:v>2.2800000000000001E-2</c:v>
                      </c:pt>
                      <c:pt idx="51">
                        <c:v>2.46E-2</c:v>
                      </c:pt>
                      <c:pt idx="52">
                        <c:v>2.5700000000000001E-2</c:v>
                      </c:pt>
                      <c:pt idx="53">
                        <c:v>2.5499999999999998E-2</c:v>
                      </c:pt>
                      <c:pt idx="54">
                        <c:v>2.6599999999999999E-2</c:v>
                      </c:pt>
                      <c:pt idx="55">
                        <c:v>2.75E-2</c:v>
                      </c:pt>
                      <c:pt idx="56">
                        <c:v>2.6100000000000002E-2</c:v>
                      </c:pt>
                      <c:pt idx="57">
                        <c:v>2.9499999999999998E-2</c:v>
                      </c:pt>
                      <c:pt idx="58">
                        <c:v>3.2599999999999997E-2</c:v>
                      </c:pt>
                      <c:pt idx="59">
                        <c:v>2.7099999999999999E-2</c:v>
                      </c:pt>
                      <c:pt idx="60">
                        <c:v>2.5899999999999999E-2</c:v>
                      </c:pt>
                      <c:pt idx="61">
                        <c:v>3.39E-2</c:v>
                      </c:pt>
                      <c:pt idx="62">
                        <c:v>3.0300000000000001E-2</c:v>
                      </c:pt>
                      <c:pt idx="63">
                        <c:v>2.7900000000000001E-2</c:v>
                      </c:pt>
                      <c:pt idx="64">
                        <c:v>2.7E-2</c:v>
                      </c:pt>
                      <c:pt idx="65">
                        <c:v>2.7400000000000001E-2</c:v>
                      </c:pt>
                      <c:pt idx="66">
                        <c:v>3.0599999999999999E-2</c:v>
                      </c:pt>
                      <c:pt idx="67">
                        <c:v>3.1899999999999998E-2</c:v>
                      </c:pt>
                      <c:pt idx="68">
                        <c:v>3.04E-2</c:v>
                      </c:pt>
                      <c:pt idx="69">
                        <c:v>2.1999999999999999E-2</c:v>
                      </c:pt>
                      <c:pt idx="70">
                        <c:v>2.5100000000000001E-2</c:v>
                      </c:pt>
                      <c:pt idx="71">
                        <c:v>2.4799999999999999E-2</c:v>
                      </c:pt>
                      <c:pt idx="72">
                        <c:v>2.41E-2</c:v>
                      </c:pt>
                      <c:pt idx="73">
                        <c:v>2.41E-2</c:v>
                      </c:pt>
                      <c:pt idx="74">
                        <c:v>2.5000000000000001E-2</c:v>
                      </c:pt>
                      <c:pt idx="75">
                        <c:v>2.4799999999999999E-2</c:v>
                      </c:pt>
                      <c:pt idx="76">
                        <c:v>2.76E-2</c:v>
                      </c:pt>
                      <c:pt idx="77">
                        <c:v>2.7900000000000001E-2</c:v>
                      </c:pt>
                      <c:pt idx="78">
                        <c:v>3.1099999999999999E-2</c:v>
                      </c:pt>
                      <c:pt idx="79">
                        <c:v>2.7799999999999998E-2</c:v>
                      </c:pt>
                      <c:pt idx="80">
                        <c:v>2.7E-2</c:v>
                      </c:pt>
                      <c:pt idx="81">
                        <c:v>2.8500000000000001E-2</c:v>
                      </c:pt>
                      <c:pt idx="82">
                        <c:v>2.87E-2</c:v>
                      </c:pt>
                      <c:pt idx="83">
                        <c:v>2.76E-2</c:v>
                      </c:pt>
                      <c:pt idx="84">
                        <c:v>0.03</c:v>
                      </c:pt>
                      <c:pt idx="85">
                        <c:v>3.04E-2</c:v>
                      </c:pt>
                      <c:pt idx="86">
                        <c:v>3.0099999999999998E-2</c:v>
                      </c:pt>
                      <c:pt idx="87">
                        <c:v>3.2800000000000003E-2</c:v>
                      </c:pt>
                      <c:pt idx="88">
                        <c:v>2.7799999999999998E-2</c:v>
                      </c:pt>
                      <c:pt idx="89">
                        <c:v>2.8899999999999999E-2</c:v>
                      </c:pt>
                      <c:pt idx="90">
                        <c:v>2.9100000000000001E-2</c:v>
                      </c:pt>
                      <c:pt idx="91">
                        <c:v>2.18E-2</c:v>
                      </c:pt>
                      <c:pt idx="92">
                        <c:v>2.5899999999999999E-2</c:v>
                      </c:pt>
                      <c:pt idx="93">
                        <c:v>2.7699999999999999E-2</c:v>
                      </c:pt>
                      <c:pt idx="94">
                        <c:v>2.6499999999999999E-2</c:v>
                      </c:pt>
                      <c:pt idx="95">
                        <c:v>2.9100000000000001E-2</c:v>
                      </c:pt>
                      <c:pt idx="96">
                        <c:v>2.7099999999999999E-2</c:v>
                      </c:pt>
                      <c:pt idx="97">
                        <c:v>2.7E-2</c:v>
                      </c:pt>
                      <c:pt idx="98">
                        <c:v>2.5100000000000001E-2</c:v>
                      </c:pt>
                      <c:pt idx="99">
                        <c:v>2.7E-2</c:v>
                      </c:pt>
                      <c:pt idx="100">
                        <c:v>2.9100000000000001E-2</c:v>
                      </c:pt>
                      <c:pt idx="101">
                        <c:v>3.0099999999999998E-2</c:v>
                      </c:pt>
                      <c:pt idx="102">
                        <c:v>2.87E-2</c:v>
                      </c:pt>
                      <c:pt idx="103">
                        <c:v>2.86E-2</c:v>
                      </c:pt>
                      <c:pt idx="104">
                        <c:v>2.8299999999999999E-2</c:v>
                      </c:pt>
                      <c:pt idx="105">
                        <c:v>3.2399999999999998E-2</c:v>
                      </c:pt>
                      <c:pt idx="106">
                        <c:v>3.5099999999999999E-2</c:v>
                      </c:pt>
                      <c:pt idx="107">
                        <c:v>3.1399999999999997E-2</c:v>
                      </c:pt>
                      <c:pt idx="108">
                        <c:v>4.2099999999999999E-2</c:v>
                      </c:pt>
                      <c:pt idx="109">
                        <c:v>3.9899999999999998E-2</c:v>
                      </c:pt>
                      <c:pt idx="110">
                        <c:v>4.2900000000000001E-2</c:v>
                      </c:pt>
                      <c:pt idx="111">
                        <c:v>0.04</c:v>
                      </c:pt>
                      <c:pt idx="112">
                        <c:v>4.0500000000000001E-2</c:v>
                      </c:pt>
                      <c:pt idx="113">
                        <c:v>4.1700000000000001E-2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4580-4470-B92A-3076E7C007EE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Algo!$A$18</c15:sqref>
                        </c15:formulaRef>
                      </c:ext>
                    </c:extLst>
                    <c:strCache>
                      <c:ptCount val="1"/>
                      <c:pt idx="0">
                        <c:v>NL EQ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Algo!$F$1:$DO$1</c15:sqref>
                        </c15:formulaRef>
                      </c:ext>
                    </c:extLst>
                    <c:numCache>
                      <c:formatCode>yyyy\-mm\-dd</c:formatCode>
                      <c:ptCount val="114"/>
                      <c:pt idx="0">
                        <c:v>45991</c:v>
                      </c:pt>
                      <c:pt idx="1">
                        <c:v>45961</c:v>
                      </c:pt>
                      <c:pt idx="2">
                        <c:v>45930</c:v>
                      </c:pt>
                      <c:pt idx="3">
                        <c:v>45900</c:v>
                      </c:pt>
                      <c:pt idx="4">
                        <c:v>45869</c:v>
                      </c:pt>
                      <c:pt idx="5">
                        <c:v>45838</c:v>
                      </c:pt>
                      <c:pt idx="6">
                        <c:v>45808</c:v>
                      </c:pt>
                      <c:pt idx="7">
                        <c:v>45777</c:v>
                      </c:pt>
                      <c:pt idx="8">
                        <c:v>45747</c:v>
                      </c:pt>
                      <c:pt idx="9">
                        <c:v>45716</c:v>
                      </c:pt>
                      <c:pt idx="10">
                        <c:v>45688</c:v>
                      </c:pt>
                      <c:pt idx="11">
                        <c:v>45657</c:v>
                      </c:pt>
                      <c:pt idx="12">
                        <c:v>45626</c:v>
                      </c:pt>
                      <c:pt idx="13">
                        <c:v>45596</c:v>
                      </c:pt>
                      <c:pt idx="14">
                        <c:v>45565</c:v>
                      </c:pt>
                      <c:pt idx="15">
                        <c:v>45535</c:v>
                      </c:pt>
                      <c:pt idx="16">
                        <c:v>45504</c:v>
                      </c:pt>
                      <c:pt idx="17">
                        <c:v>45473</c:v>
                      </c:pt>
                      <c:pt idx="18">
                        <c:v>45443</c:v>
                      </c:pt>
                      <c:pt idx="19">
                        <c:v>45412</c:v>
                      </c:pt>
                      <c:pt idx="20">
                        <c:v>45382</c:v>
                      </c:pt>
                      <c:pt idx="21">
                        <c:v>45351</c:v>
                      </c:pt>
                      <c:pt idx="22">
                        <c:v>45322</c:v>
                      </c:pt>
                      <c:pt idx="23">
                        <c:v>45291</c:v>
                      </c:pt>
                      <c:pt idx="24">
                        <c:v>45260</c:v>
                      </c:pt>
                      <c:pt idx="25">
                        <c:v>45230</c:v>
                      </c:pt>
                      <c:pt idx="26">
                        <c:v>45199</c:v>
                      </c:pt>
                      <c:pt idx="27">
                        <c:v>45169</c:v>
                      </c:pt>
                      <c:pt idx="28">
                        <c:v>45138</c:v>
                      </c:pt>
                      <c:pt idx="29">
                        <c:v>45107</c:v>
                      </c:pt>
                      <c:pt idx="30">
                        <c:v>45077</c:v>
                      </c:pt>
                      <c:pt idx="31">
                        <c:v>45046</c:v>
                      </c:pt>
                      <c:pt idx="32">
                        <c:v>45016</c:v>
                      </c:pt>
                      <c:pt idx="33">
                        <c:v>44985</c:v>
                      </c:pt>
                      <c:pt idx="34">
                        <c:v>44957</c:v>
                      </c:pt>
                      <c:pt idx="35">
                        <c:v>44926</c:v>
                      </c:pt>
                      <c:pt idx="36">
                        <c:v>44895</c:v>
                      </c:pt>
                      <c:pt idx="37">
                        <c:v>44865</c:v>
                      </c:pt>
                      <c:pt idx="38">
                        <c:v>44834</c:v>
                      </c:pt>
                      <c:pt idx="39">
                        <c:v>44804</c:v>
                      </c:pt>
                      <c:pt idx="40">
                        <c:v>44773</c:v>
                      </c:pt>
                      <c:pt idx="41">
                        <c:v>44742</c:v>
                      </c:pt>
                      <c:pt idx="42">
                        <c:v>44712</c:v>
                      </c:pt>
                      <c:pt idx="43">
                        <c:v>44681</c:v>
                      </c:pt>
                      <c:pt idx="44">
                        <c:v>44651</c:v>
                      </c:pt>
                      <c:pt idx="45">
                        <c:v>44620</c:v>
                      </c:pt>
                      <c:pt idx="46">
                        <c:v>44592</c:v>
                      </c:pt>
                      <c:pt idx="47">
                        <c:v>44561</c:v>
                      </c:pt>
                      <c:pt idx="48">
                        <c:v>44530</c:v>
                      </c:pt>
                      <c:pt idx="49">
                        <c:v>44500</c:v>
                      </c:pt>
                      <c:pt idx="50">
                        <c:v>44469</c:v>
                      </c:pt>
                      <c:pt idx="51">
                        <c:v>44439</c:v>
                      </c:pt>
                      <c:pt idx="52">
                        <c:v>44408</c:v>
                      </c:pt>
                      <c:pt idx="53">
                        <c:v>44377</c:v>
                      </c:pt>
                      <c:pt idx="54">
                        <c:v>44347</c:v>
                      </c:pt>
                      <c:pt idx="55">
                        <c:v>44316</c:v>
                      </c:pt>
                      <c:pt idx="56">
                        <c:v>44286</c:v>
                      </c:pt>
                      <c:pt idx="57">
                        <c:v>44255</c:v>
                      </c:pt>
                      <c:pt idx="58">
                        <c:v>44227</c:v>
                      </c:pt>
                      <c:pt idx="59">
                        <c:v>44196</c:v>
                      </c:pt>
                      <c:pt idx="60">
                        <c:v>44165</c:v>
                      </c:pt>
                      <c:pt idx="61">
                        <c:v>44135</c:v>
                      </c:pt>
                      <c:pt idx="62">
                        <c:v>44104</c:v>
                      </c:pt>
                      <c:pt idx="63">
                        <c:v>44074</c:v>
                      </c:pt>
                      <c:pt idx="64">
                        <c:v>44043</c:v>
                      </c:pt>
                      <c:pt idx="65">
                        <c:v>44012</c:v>
                      </c:pt>
                      <c:pt idx="66">
                        <c:v>43982</c:v>
                      </c:pt>
                      <c:pt idx="67">
                        <c:v>43951</c:v>
                      </c:pt>
                      <c:pt idx="68">
                        <c:v>43921</c:v>
                      </c:pt>
                      <c:pt idx="69">
                        <c:v>43890</c:v>
                      </c:pt>
                      <c:pt idx="70">
                        <c:v>43861</c:v>
                      </c:pt>
                      <c:pt idx="71">
                        <c:v>43830</c:v>
                      </c:pt>
                      <c:pt idx="72">
                        <c:v>43799</c:v>
                      </c:pt>
                      <c:pt idx="73">
                        <c:v>43769</c:v>
                      </c:pt>
                      <c:pt idx="74">
                        <c:v>43738</c:v>
                      </c:pt>
                      <c:pt idx="75">
                        <c:v>43708</c:v>
                      </c:pt>
                      <c:pt idx="76">
                        <c:v>43677</c:v>
                      </c:pt>
                      <c:pt idx="77">
                        <c:v>43646</c:v>
                      </c:pt>
                      <c:pt idx="78">
                        <c:v>43616</c:v>
                      </c:pt>
                      <c:pt idx="79">
                        <c:v>43585</c:v>
                      </c:pt>
                      <c:pt idx="80">
                        <c:v>43555</c:v>
                      </c:pt>
                      <c:pt idx="81">
                        <c:v>43524</c:v>
                      </c:pt>
                      <c:pt idx="82">
                        <c:v>43496</c:v>
                      </c:pt>
                      <c:pt idx="83">
                        <c:v>43465</c:v>
                      </c:pt>
                      <c:pt idx="84">
                        <c:v>43434</c:v>
                      </c:pt>
                      <c:pt idx="85">
                        <c:v>43404</c:v>
                      </c:pt>
                      <c:pt idx="86">
                        <c:v>43373</c:v>
                      </c:pt>
                      <c:pt idx="87">
                        <c:v>43343</c:v>
                      </c:pt>
                      <c:pt idx="88">
                        <c:v>43312</c:v>
                      </c:pt>
                      <c:pt idx="89">
                        <c:v>43281</c:v>
                      </c:pt>
                      <c:pt idx="90">
                        <c:v>43251</c:v>
                      </c:pt>
                      <c:pt idx="91">
                        <c:v>43220</c:v>
                      </c:pt>
                      <c:pt idx="92">
                        <c:v>43190</c:v>
                      </c:pt>
                      <c:pt idx="93">
                        <c:v>43159</c:v>
                      </c:pt>
                      <c:pt idx="94">
                        <c:v>43131</c:v>
                      </c:pt>
                      <c:pt idx="95">
                        <c:v>43100</c:v>
                      </c:pt>
                      <c:pt idx="96">
                        <c:v>43069</c:v>
                      </c:pt>
                      <c:pt idx="97">
                        <c:v>43039</c:v>
                      </c:pt>
                      <c:pt idx="98">
                        <c:v>43008</c:v>
                      </c:pt>
                      <c:pt idx="99">
                        <c:v>42978</c:v>
                      </c:pt>
                      <c:pt idx="100">
                        <c:v>42947</c:v>
                      </c:pt>
                      <c:pt idx="101">
                        <c:v>42916</c:v>
                      </c:pt>
                      <c:pt idx="102">
                        <c:v>42886</c:v>
                      </c:pt>
                      <c:pt idx="103">
                        <c:v>42855</c:v>
                      </c:pt>
                      <c:pt idx="104">
                        <c:v>42825</c:v>
                      </c:pt>
                      <c:pt idx="105">
                        <c:v>42794</c:v>
                      </c:pt>
                      <c:pt idx="106">
                        <c:v>42766</c:v>
                      </c:pt>
                      <c:pt idx="107">
                        <c:v>42735</c:v>
                      </c:pt>
                      <c:pt idx="108">
                        <c:v>42704</c:v>
                      </c:pt>
                      <c:pt idx="109">
                        <c:v>42674</c:v>
                      </c:pt>
                      <c:pt idx="110">
                        <c:v>42643</c:v>
                      </c:pt>
                      <c:pt idx="111">
                        <c:v>42613</c:v>
                      </c:pt>
                      <c:pt idx="112">
                        <c:v>42582</c:v>
                      </c:pt>
                      <c:pt idx="113">
                        <c:v>42551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Algo!$F$18:$DO$18</c15:sqref>
                        </c15:formulaRef>
                      </c:ext>
                    </c:extLst>
                    <c:numCache>
                      <c:formatCode>General</c:formatCode>
                      <c:ptCount val="114"/>
                      <c:pt idx="0">
                        <c:v>2.2800000000000001E-2</c:v>
                      </c:pt>
                      <c:pt idx="1">
                        <c:v>2.1299999999999999E-2</c:v>
                      </c:pt>
                      <c:pt idx="2">
                        <c:v>2.2100000000000002E-2</c:v>
                      </c:pt>
                      <c:pt idx="3">
                        <c:v>2.9000000000000001E-2</c:v>
                      </c:pt>
                      <c:pt idx="4">
                        <c:v>2.8000000000000001E-2</c:v>
                      </c:pt>
                      <c:pt idx="5">
                        <c:v>2.41E-2</c:v>
                      </c:pt>
                      <c:pt idx="6">
                        <c:v>2.4199999999999999E-2</c:v>
                      </c:pt>
                      <c:pt idx="7">
                        <c:v>2.7099999999999999E-2</c:v>
                      </c:pt>
                      <c:pt idx="8">
                        <c:v>2.64E-2</c:v>
                      </c:pt>
                      <c:pt idx="9">
                        <c:v>2.4899999999999999E-2</c:v>
                      </c:pt>
                      <c:pt idx="10">
                        <c:v>2.3199999999999998E-2</c:v>
                      </c:pt>
                      <c:pt idx="11">
                        <c:v>2.4500000000000001E-2</c:v>
                      </c:pt>
                      <c:pt idx="12">
                        <c:v>2.5899999999999999E-2</c:v>
                      </c:pt>
                      <c:pt idx="13">
                        <c:v>2.76E-2</c:v>
                      </c:pt>
                      <c:pt idx="14">
                        <c:v>2.3199999999999998E-2</c:v>
                      </c:pt>
                      <c:pt idx="15">
                        <c:v>1.9E-2</c:v>
                      </c:pt>
                      <c:pt idx="16">
                        <c:v>1.78E-2</c:v>
                      </c:pt>
                      <c:pt idx="17">
                        <c:v>1.38E-2</c:v>
                      </c:pt>
                      <c:pt idx="18">
                        <c:v>1.4999999999999999E-2</c:v>
                      </c:pt>
                      <c:pt idx="19">
                        <c:v>1.6799999999999999E-2</c:v>
                      </c:pt>
                      <c:pt idx="20">
                        <c:v>1.3299999999999999E-2</c:v>
                      </c:pt>
                      <c:pt idx="21">
                        <c:v>1.4E-2</c:v>
                      </c:pt>
                      <c:pt idx="22">
                        <c:v>1.5100000000000001E-2</c:v>
                      </c:pt>
                      <c:pt idx="23">
                        <c:v>2.1499999999999998E-2</c:v>
                      </c:pt>
                      <c:pt idx="24">
                        <c:v>1.9199999999999998E-2</c:v>
                      </c:pt>
                      <c:pt idx="25">
                        <c:v>2.0799999999999999E-2</c:v>
                      </c:pt>
                      <c:pt idx="26">
                        <c:v>2.2700000000000001E-2</c:v>
                      </c:pt>
                      <c:pt idx="27">
                        <c:v>1.9E-2</c:v>
                      </c:pt>
                      <c:pt idx="28">
                        <c:v>1.5699999999999999E-2</c:v>
                      </c:pt>
                      <c:pt idx="29">
                        <c:v>1.5100000000000001E-2</c:v>
                      </c:pt>
                      <c:pt idx="30">
                        <c:v>1.4E-2</c:v>
                      </c:pt>
                      <c:pt idx="31">
                        <c:v>1.6899999999999998E-2</c:v>
                      </c:pt>
                      <c:pt idx="32">
                        <c:v>1.44E-2</c:v>
                      </c:pt>
                      <c:pt idx="33">
                        <c:v>1.5599999999999999E-2</c:v>
                      </c:pt>
                      <c:pt idx="34">
                        <c:v>1.6500000000000001E-2</c:v>
                      </c:pt>
                      <c:pt idx="35">
                        <c:v>1.9900000000000001E-2</c:v>
                      </c:pt>
                      <c:pt idx="36">
                        <c:v>1.6400000000000001E-2</c:v>
                      </c:pt>
                      <c:pt idx="37">
                        <c:v>1.83E-2</c:v>
                      </c:pt>
                      <c:pt idx="38">
                        <c:v>2.06E-2</c:v>
                      </c:pt>
                      <c:pt idx="39">
                        <c:v>2.1299999999999999E-2</c:v>
                      </c:pt>
                      <c:pt idx="40">
                        <c:v>1.78E-2</c:v>
                      </c:pt>
                      <c:pt idx="41">
                        <c:v>2.4199999999999999E-2</c:v>
                      </c:pt>
                      <c:pt idx="42">
                        <c:v>2.23E-2</c:v>
                      </c:pt>
                      <c:pt idx="43">
                        <c:v>2.2200000000000001E-2</c:v>
                      </c:pt>
                      <c:pt idx="44">
                        <c:v>2.1100000000000001E-2</c:v>
                      </c:pt>
                      <c:pt idx="45">
                        <c:v>1.9199999999999998E-2</c:v>
                      </c:pt>
                      <c:pt idx="46">
                        <c:v>1.6799999999999999E-2</c:v>
                      </c:pt>
                      <c:pt idx="47">
                        <c:v>1.2500000000000001E-2</c:v>
                      </c:pt>
                      <c:pt idx="48">
                        <c:v>1.01E-2</c:v>
                      </c:pt>
                      <c:pt idx="49">
                        <c:v>9.7999999999999997E-3</c:v>
                      </c:pt>
                      <c:pt idx="50">
                        <c:v>1.0999999999999999E-2</c:v>
                      </c:pt>
                      <c:pt idx="51">
                        <c:v>1.01E-2</c:v>
                      </c:pt>
                      <c:pt idx="52">
                        <c:v>1.26E-2</c:v>
                      </c:pt>
                      <c:pt idx="53">
                        <c:v>1.55E-2</c:v>
                      </c:pt>
                      <c:pt idx="54">
                        <c:v>1.6400000000000001E-2</c:v>
                      </c:pt>
                      <c:pt idx="55">
                        <c:v>1.66E-2</c:v>
                      </c:pt>
                      <c:pt idx="56">
                        <c:v>1.6500000000000001E-2</c:v>
                      </c:pt>
                      <c:pt idx="57">
                        <c:v>2.0500000000000001E-2</c:v>
                      </c:pt>
                      <c:pt idx="58">
                        <c:v>2.47E-2</c:v>
                      </c:pt>
                      <c:pt idx="59">
                        <c:v>2.35E-2</c:v>
                      </c:pt>
                      <c:pt idx="60">
                        <c:v>2.4799999999999999E-2</c:v>
                      </c:pt>
                      <c:pt idx="61">
                        <c:v>2.29E-2</c:v>
                      </c:pt>
                      <c:pt idx="62">
                        <c:v>2.1499999999999998E-2</c:v>
                      </c:pt>
                      <c:pt idx="63">
                        <c:v>2.1700000000000001E-2</c:v>
                      </c:pt>
                      <c:pt idx="64">
                        <c:v>2.1700000000000001E-2</c:v>
                      </c:pt>
                      <c:pt idx="65">
                        <c:v>1.9699999999999999E-2</c:v>
                      </c:pt>
                      <c:pt idx="66">
                        <c:v>2.1399999999999999E-2</c:v>
                      </c:pt>
                      <c:pt idx="67">
                        <c:v>2.29E-2</c:v>
                      </c:pt>
                      <c:pt idx="68">
                        <c:v>2.3199999999999998E-2</c:v>
                      </c:pt>
                      <c:pt idx="69">
                        <c:v>2.81E-2</c:v>
                      </c:pt>
                      <c:pt idx="70">
                        <c:v>2.4E-2</c:v>
                      </c:pt>
                      <c:pt idx="71">
                        <c:v>2.2800000000000001E-2</c:v>
                      </c:pt>
                      <c:pt idx="72">
                        <c:v>2.23E-2</c:v>
                      </c:pt>
                      <c:pt idx="73">
                        <c:v>2.3E-2</c:v>
                      </c:pt>
                      <c:pt idx="74">
                        <c:v>2.2499999999999999E-2</c:v>
                      </c:pt>
                      <c:pt idx="75">
                        <c:v>2.1899999999999999E-2</c:v>
                      </c:pt>
                      <c:pt idx="76">
                        <c:v>2.2100000000000002E-2</c:v>
                      </c:pt>
                      <c:pt idx="77">
                        <c:v>2.41E-2</c:v>
                      </c:pt>
                      <c:pt idx="78">
                        <c:v>2.3800000000000002E-2</c:v>
                      </c:pt>
                      <c:pt idx="79">
                        <c:v>2.3300000000000001E-2</c:v>
                      </c:pt>
                      <c:pt idx="80">
                        <c:v>2.4199999999999999E-2</c:v>
                      </c:pt>
                      <c:pt idx="81">
                        <c:v>2.6700000000000002E-2</c:v>
                      </c:pt>
                      <c:pt idx="82">
                        <c:v>2.8199999999999999E-2</c:v>
                      </c:pt>
                      <c:pt idx="83">
                        <c:v>2.6499999999999999E-2</c:v>
                      </c:pt>
                      <c:pt idx="84">
                        <c:v>2.6700000000000002E-2</c:v>
                      </c:pt>
                      <c:pt idx="85">
                        <c:v>2.8000000000000001E-2</c:v>
                      </c:pt>
                      <c:pt idx="86">
                        <c:v>2.8899999999999999E-2</c:v>
                      </c:pt>
                      <c:pt idx="87">
                        <c:v>2.5399999999999999E-2</c:v>
                      </c:pt>
                      <c:pt idx="88">
                        <c:v>2.4799999999999999E-2</c:v>
                      </c:pt>
                      <c:pt idx="89">
                        <c:v>2.7099999999999999E-2</c:v>
                      </c:pt>
                      <c:pt idx="90">
                        <c:v>2.7799999999999998E-2</c:v>
                      </c:pt>
                      <c:pt idx="91">
                        <c:v>2.6499999999999999E-2</c:v>
                      </c:pt>
                      <c:pt idx="92">
                        <c:v>2.9000000000000001E-2</c:v>
                      </c:pt>
                      <c:pt idx="93">
                        <c:v>2.9499999999999998E-2</c:v>
                      </c:pt>
                      <c:pt idx="94">
                        <c:v>2.8000000000000001E-2</c:v>
                      </c:pt>
                      <c:pt idx="95">
                        <c:v>2.7E-2</c:v>
                      </c:pt>
                      <c:pt idx="96">
                        <c:v>2.5700000000000001E-2</c:v>
                      </c:pt>
                      <c:pt idx="97">
                        <c:v>2.46E-2</c:v>
                      </c:pt>
                      <c:pt idx="98">
                        <c:v>2.5100000000000001E-2</c:v>
                      </c:pt>
                      <c:pt idx="99">
                        <c:v>2.5700000000000001E-2</c:v>
                      </c:pt>
                      <c:pt idx="100">
                        <c:v>2.3699999999999999E-2</c:v>
                      </c:pt>
                      <c:pt idx="101">
                        <c:v>2.52E-2</c:v>
                      </c:pt>
                      <c:pt idx="102">
                        <c:v>2.3199999999999998E-2</c:v>
                      </c:pt>
                      <c:pt idx="103">
                        <c:v>2.3199999999999998E-2</c:v>
                      </c:pt>
                      <c:pt idx="104">
                        <c:v>2.2200000000000001E-2</c:v>
                      </c:pt>
                      <c:pt idx="105">
                        <c:v>2.4899999999999999E-2</c:v>
                      </c:pt>
                      <c:pt idx="106">
                        <c:v>2.9399999999999999E-2</c:v>
                      </c:pt>
                      <c:pt idx="107">
                        <c:v>2.6599999999999999E-2</c:v>
                      </c:pt>
                      <c:pt idx="108">
                        <c:v>2.75E-2</c:v>
                      </c:pt>
                      <c:pt idx="109">
                        <c:v>2.6800000000000001E-2</c:v>
                      </c:pt>
                      <c:pt idx="110">
                        <c:v>2.6599999999999999E-2</c:v>
                      </c:pt>
                      <c:pt idx="111">
                        <c:v>2.64E-2</c:v>
                      </c:pt>
                      <c:pt idx="112">
                        <c:v>2.7E-2</c:v>
                      </c:pt>
                      <c:pt idx="113">
                        <c:v>2.6800000000000001E-2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4580-4470-B92A-3076E7C007EE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Algo!$A$19</c15:sqref>
                        </c15:formulaRef>
                      </c:ext>
                    </c:extLst>
                    <c:strCache>
                      <c:ptCount val="1"/>
                      <c:pt idx="0">
                        <c:v>NO EQ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Algo!$F$1:$DO$1</c15:sqref>
                        </c15:formulaRef>
                      </c:ext>
                    </c:extLst>
                    <c:numCache>
                      <c:formatCode>yyyy\-mm\-dd</c:formatCode>
                      <c:ptCount val="114"/>
                      <c:pt idx="0">
                        <c:v>45991</c:v>
                      </c:pt>
                      <c:pt idx="1">
                        <c:v>45961</c:v>
                      </c:pt>
                      <c:pt idx="2">
                        <c:v>45930</c:v>
                      </c:pt>
                      <c:pt idx="3">
                        <c:v>45900</c:v>
                      </c:pt>
                      <c:pt idx="4">
                        <c:v>45869</c:v>
                      </c:pt>
                      <c:pt idx="5">
                        <c:v>45838</c:v>
                      </c:pt>
                      <c:pt idx="6">
                        <c:v>45808</c:v>
                      </c:pt>
                      <c:pt idx="7">
                        <c:v>45777</c:v>
                      </c:pt>
                      <c:pt idx="8">
                        <c:v>45747</c:v>
                      </c:pt>
                      <c:pt idx="9">
                        <c:v>45716</c:v>
                      </c:pt>
                      <c:pt idx="10">
                        <c:v>45688</c:v>
                      </c:pt>
                      <c:pt idx="11">
                        <c:v>45657</c:v>
                      </c:pt>
                      <c:pt idx="12">
                        <c:v>45626</c:v>
                      </c:pt>
                      <c:pt idx="13">
                        <c:v>45596</c:v>
                      </c:pt>
                      <c:pt idx="14">
                        <c:v>45565</c:v>
                      </c:pt>
                      <c:pt idx="15">
                        <c:v>45535</c:v>
                      </c:pt>
                      <c:pt idx="16">
                        <c:v>45504</c:v>
                      </c:pt>
                      <c:pt idx="17">
                        <c:v>45473</c:v>
                      </c:pt>
                      <c:pt idx="18">
                        <c:v>45443</c:v>
                      </c:pt>
                      <c:pt idx="19">
                        <c:v>45412</c:v>
                      </c:pt>
                      <c:pt idx="20">
                        <c:v>45382</c:v>
                      </c:pt>
                      <c:pt idx="21">
                        <c:v>45351</c:v>
                      </c:pt>
                      <c:pt idx="22">
                        <c:v>45322</c:v>
                      </c:pt>
                      <c:pt idx="23">
                        <c:v>45291</c:v>
                      </c:pt>
                      <c:pt idx="24">
                        <c:v>45260</c:v>
                      </c:pt>
                      <c:pt idx="25">
                        <c:v>45230</c:v>
                      </c:pt>
                      <c:pt idx="26">
                        <c:v>45199</c:v>
                      </c:pt>
                      <c:pt idx="27">
                        <c:v>45169</c:v>
                      </c:pt>
                      <c:pt idx="28">
                        <c:v>45138</c:v>
                      </c:pt>
                      <c:pt idx="29">
                        <c:v>45107</c:v>
                      </c:pt>
                      <c:pt idx="30">
                        <c:v>45077</c:v>
                      </c:pt>
                      <c:pt idx="31">
                        <c:v>45046</c:v>
                      </c:pt>
                      <c:pt idx="32">
                        <c:v>45016</c:v>
                      </c:pt>
                      <c:pt idx="33">
                        <c:v>44985</c:v>
                      </c:pt>
                      <c:pt idx="34">
                        <c:v>44957</c:v>
                      </c:pt>
                      <c:pt idx="35">
                        <c:v>44926</c:v>
                      </c:pt>
                      <c:pt idx="36">
                        <c:v>44895</c:v>
                      </c:pt>
                      <c:pt idx="37">
                        <c:v>44865</c:v>
                      </c:pt>
                      <c:pt idx="38">
                        <c:v>44834</c:v>
                      </c:pt>
                      <c:pt idx="39">
                        <c:v>44804</c:v>
                      </c:pt>
                      <c:pt idx="40">
                        <c:v>44773</c:v>
                      </c:pt>
                      <c:pt idx="41">
                        <c:v>44742</c:v>
                      </c:pt>
                      <c:pt idx="42">
                        <c:v>44712</c:v>
                      </c:pt>
                      <c:pt idx="43">
                        <c:v>44681</c:v>
                      </c:pt>
                      <c:pt idx="44">
                        <c:v>44651</c:v>
                      </c:pt>
                      <c:pt idx="45">
                        <c:v>44620</c:v>
                      </c:pt>
                      <c:pt idx="46">
                        <c:v>44592</c:v>
                      </c:pt>
                      <c:pt idx="47">
                        <c:v>44561</c:v>
                      </c:pt>
                      <c:pt idx="48">
                        <c:v>44530</c:v>
                      </c:pt>
                      <c:pt idx="49">
                        <c:v>44500</c:v>
                      </c:pt>
                      <c:pt idx="50">
                        <c:v>44469</c:v>
                      </c:pt>
                      <c:pt idx="51">
                        <c:v>44439</c:v>
                      </c:pt>
                      <c:pt idx="52">
                        <c:v>44408</c:v>
                      </c:pt>
                      <c:pt idx="53">
                        <c:v>44377</c:v>
                      </c:pt>
                      <c:pt idx="54">
                        <c:v>44347</c:v>
                      </c:pt>
                      <c:pt idx="55">
                        <c:v>44316</c:v>
                      </c:pt>
                      <c:pt idx="56">
                        <c:v>44286</c:v>
                      </c:pt>
                      <c:pt idx="57">
                        <c:v>44255</c:v>
                      </c:pt>
                      <c:pt idx="58">
                        <c:v>44227</c:v>
                      </c:pt>
                      <c:pt idx="59">
                        <c:v>44196</c:v>
                      </c:pt>
                      <c:pt idx="60">
                        <c:v>44165</c:v>
                      </c:pt>
                      <c:pt idx="61">
                        <c:v>44135</c:v>
                      </c:pt>
                      <c:pt idx="62">
                        <c:v>44104</c:v>
                      </c:pt>
                      <c:pt idx="63">
                        <c:v>44074</c:v>
                      </c:pt>
                      <c:pt idx="64">
                        <c:v>44043</c:v>
                      </c:pt>
                      <c:pt idx="65">
                        <c:v>44012</c:v>
                      </c:pt>
                      <c:pt idx="66">
                        <c:v>43982</c:v>
                      </c:pt>
                      <c:pt idx="67">
                        <c:v>43951</c:v>
                      </c:pt>
                      <c:pt idx="68">
                        <c:v>43921</c:v>
                      </c:pt>
                      <c:pt idx="69">
                        <c:v>43890</c:v>
                      </c:pt>
                      <c:pt idx="70">
                        <c:v>43861</c:v>
                      </c:pt>
                      <c:pt idx="71">
                        <c:v>43830</c:v>
                      </c:pt>
                      <c:pt idx="72">
                        <c:v>43799</c:v>
                      </c:pt>
                      <c:pt idx="73">
                        <c:v>43769</c:v>
                      </c:pt>
                      <c:pt idx="74">
                        <c:v>43738</c:v>
                      </c:pt>
                      <c:pt idx="75">
                        <c:v>43708</c:v>
                      </c:pt>
                      <c:pt idx="76">
                        <c:v>43677</c:v>
                      </c:pt>
                      <c:pt idx="77">
                        <c:v>43646</c:v>
                      </c:pt>
                      <c:pt idx="78">
                        <c:v>43616</c:v>
                      </c:pt>
                      <c:pt idx="79">
                        <c:v>43585</c:v>
                      </c:pt>
                      <c:pt idx="80">
                        <c:v>43555</c:v>
                      </c:pt>
                      <c:pt idx="81">
                        <c:v>43524</c:v>
                      </c:pt>
                      <c:pt idx="82">
                        <c:v>43496</c:v>
                      </c:pt>
                      <c:pt idx="83">
                        <c:v>43465</c:v>
                      </c:pt>
                      <c:pt idx="84">
                        <c:v>43434</c:v>
                      </c:pt>
                      <c:pt idx="85">
                        <c:v>43404</c:v>
                      </c:pt>
                      <c:pt idx="86">
                        <c:v>43373</c:v>
                      </c:pt>
                      <c:pt idx="87">
                        <c:v>43343</c:v>
                      </c:pt>
                      <c:pt idx="88">
                        <c:v>43312</c:v>
                      </c:pt>
                      <c:pt idx="89">
                        <c:v>43281</c:v>
                      </c:pt>
                      <c:pt idx="90">
                        <c:v>43251</c:v>
                      </c:pt>
                      <c:pt idx="91">
                        <c:v>43220</c:v>
                      </c:pt>
                      <c:pt idx="92">
                        <c:v>43190</c:v>
                      </c:pt>
                      <c:pt idx="93">
                        <c:v>43159</c:v>
                      </c:pt>
                      <c:pt idx="94">
                        <c:v>43131</c:v>
                      </c:pt>
                      <c:pt idx="95">
                        <c:v>43100</c:v>
                      </c:pt>
                      <c:pt idx="96">
                        <c:v>43069</c:v>
                      </c:pt>
                      <c:pt idx="97">
                        <c:v>43039</c:v>
                      </c:pt>
                      <c:pt idx="98">
                        <c:v>43008</c:v>
                      </c:pt>
                      <c:pt idx="99">
                        <c:v>42978</c:v>
                      </c:pt>
                      <c:pt idx="100">
                        <c:v>42947</c:v>
                      </c:pt>
                      <c:pt idx="101">
                        <c:v>42916</c:v>
                      </c:pt>
                      <c:pt idx="102">
                        <c:v>42886</c:v>
                      </c:pt>
                      <c:pt idx="103">
                        <c:v>42855</c:v>
                      </c:pt>
                      <c:pt idx="104">
                        <c:v>42825</c:v>
                      </c:pt>
                      <c:pt idx="105">
                        <c:v>42794</c:v>
                      </c:pt>
                      <c:pt idx="106">
                        <c:v>42766</c:v>
                      </c:pt>
                      <c:pt idx="107">
                        <c:v>42735</c:v>
                      </c:pt>
                      <c:pt idx="108">
                        <c:v>42704</c:v>
                      </c:pt>
                      <c:pt idx="109">
                        <c:v>42674</c:v>
                      </c:pt>
                      <c:pt idx="110">
                        <c:v>42643</c:v>
                      </c:pt>
                      <c:pt idx="111">
                        <c:v>42613</c:v>
                      </c:pt>
                      <c:pt idx="112">
                        <c:v>42582</c:v>
                      </c:pt>
                      <c:pt idx="113">
                        <c:v>42551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Algo!$F$19:$DO$19</c15:sqref>
                        </c15:formulaRef>
                      </c:ext>
                    </c:extLst>
                    <c:numCache>
                      <c:formatCode>General</c:formatCode>
                      <c:ptCount val="114"/>
                      <c:pt idx="0">
                        <c:v>2.5999999999999999E-2</c:v>
                      </c:pt>
                      <c:pt idx="1">
                        <c:v>2.5499999999999998E-2</c:v>
                      </c:pt>
                      <c:pt idx="2">
                        <c:v>2.2700000000000001E-2</c:v>
                      </c:pt>
                      <c:pt idx="3">
                        <c:v>2.1299999999999999E-2</c:v>
                      </c:pt>
                      <c:pt idx="4">
                        <c:v>2.0799999999999999E-2</c:v>
                      </c:pt>
                      <c:pt idx="5">
                        <c:v>2.06E-2</c:v>
                      </c:pt>
                      <c:pt idx="6">
                        <c:v>2.2700000000000001E-2</c:v>
                      </c:pt>
                      <c:pt idx="7">
                        <c:v>2.2100000000000002E-2</c:v>
                      </c:pt>
                      <c:pt idx="8">
                        <c:v>2.0799999999999999E-2</c:v>
                      </c:pt>
                      <c:pt idx="9">
                        <c:v>2.4500000000000001E-2</c:v>
                      </c:pt>
                      <c:pt idx="10">
                        <c:v>2.3400000000000001E-2</c:v>
                      </c:pt>
                      <c:pt idx="11">
                        <c:v>2.53E-2</c:v>
                      </c:pt>
                      <c:pt idx="12">
                        <c:v>2.3599999999999999E-2</c:v>
                      </c:pt>
                      <c:pt idx="13">
                        <c:v>2.53E-2</c:v>
                      </c:pt>
                      <c:pt idx="14">
                        <c:v>2.76E-2</c:v>
                      </c:pt>
                      <c:pt idx="15">
                        <c:v>2.52E-2</c:v>
                      </c:pt>
                      <c:pt idx="16">
                        <c:v>2.4799999999999999E-2</c:v>
                      </c:pt>
                      <c:pt idx="17">
                        <c:v>2.5499999999999998E-2</c:v>
                      </c:pt>
                      <c:pt idx="18">
                        <c:v>2.5399999999999999E-2</c:v>
                      </c:pt>
                      <c:pt idx="19">
                        <c:v>2.5499999999999998E-2</c:v>
                      </c:pt>
                      <c:pt idx="20">
                        <c:v>2.64E-2</c:v>
                      </c:pt>
                      <c:pt idx="21">
                        <c:v>2.8400000000000002E-2</c:v>
                      </c:pt>
                      <c:pt idx="22">
                        <c:v>2.4400000000000002E-2</c:v>
                      </c:pt>
                      <c:pt idx="23">
                        <c:v>2.3900000000000001E-2</c:v>
                      </c:pt>
                      <c:pt idx="24">
                        <c:v>1.44E-2</c:v>
                      </c:pt>
                      <c:pt idx="25">
                        <c:v>1.21E-2</c:v>
                      </c:pt>
                      <c:pt idx="26">
                        <c:v>1.3299999999999999E-2</c:v>
                      </c:pt>
                      <c:pt idx="27">
                        <c:v>1.6500000000000001E-2</c:v>
                      </c:pt>
                      <c:pt idx="28">
                        <c:v>1.9400000000000001E-2</c:v>
                      </c:pt>
                      <c:pt idx="29">
                        <c:v>1.89E-2</c:v>
                      </c:pt>
                      <c:pt idx="30">
                        <c:v>1.8100000000000002E-2</c:v>
                      </c:pt>
                      <c:pt idx="31">
                        <c:v>1.6199999999999999E-2</c:v>
                      </c:pt>
                      <c:pt idx="32">
                        <c:v>1.7399999999999999E-2</c:v>
                      </c:pt>
                      <c:pt idx="33">
                        <c:v>1.41E-2</c:v>
                      </c:pt>
                      <c:pt idx="34">
                        <c:v>1.6500000000000001E-2</c:v>
                      </c:pt>
                      <c:pt idx="35">
                        <c:v>1.23E-2</c:v>
                      </c:pt>
                      <c:pt idx="36">
                        <c:v>1.11E-2</c:v>
                      </c:pt>
                      <c:pt idx="37">
                        <c:v>8.8999999999999999E-3</c:v>
                      </c:pt>
                      <c:pt idx="38">
                        <c:v>9.2999999999999992E-3</c:v>
                      </c:pt>
                      <c:pt idx="39">
                        <c:v>7.9000000000000008E-3</c:v>
                      </c:pt>
                      <c:pt idx="40">
                        <c:v>7.4999999999999997E-3</c:v>
                      </c:pt>
                      <c:pt idx="41">
                        <c:v>6.8999999999999999E-3</c:v>
                      </c:pt>
                      <c:pt idx="42">
                        <c:v>7.6E-3</c:v>
                      </c:pt>
                      <c:pt idx="43">
                        <c:v>8.2000000000000007E-3</c:v>
                      </c:pt>
                      <c:pt idx="44">
                        <c:v>6.6E-3</c:v>
                      </c:pt>
                      <c:pt idx="45">
                        <c:v>8.8000000000000005E-3</c:v>
                      </c:pt>
                      <c:pt idx="46">
                        <c:v>1.04E-2</c:v>
                      </c:pt>
                      <c:pt idx="47">
                        <c:v>1.0699999999999999E-2</c:v>
                      </c:pt>
                      <c:pt idx="48">
                        <c:v>1.04E-2</c:v>
                      </c:pt>
                      <c:pt idx="49">
                        <c:v>1.09E-2</c:v>
                      </c:pt>
                      <c:pt idx="50">
                        <c:v>9.4999999999999998E-3</c:v>
                      </c:pt>
                      <c:pt idx="51">
                        <c:v>1.15E-2</c:v>
                      </c:pt>
                      <c:pt idx="52">
                        <c:v>1.2699999999999999E-2</c:v>
                      </c:pt>
                      <c:pt idx="53">
                        <c:v>1.37E-2</c:v>
                      </c:pt>
                      <c:pt idx="54">
                        <c:v>1.4200000000000001E-2</c:v>
                      </c:pt>
                      <c:pt idx="55">
                        <c:v>1.4800000000000001E-2</c:v>
                      </c:pt>
                      <c:pt idx="56">
                        <c:v>1.46E-2</c:v>
                      </c:pt>
                      <c:pt idx="57">
                        <c:v>1.37E-2</c:v>
                      </c:pt>
                      <c:pt idx="58">
                        <c:v>1.6199999999999999E-2</c:v>
                      </c:pt>
                      <c:pt idx="59">
                        <c:v>1.5599999999999999E-2</c:v>
                      </c:pt>
                      <c:pt idx="60">
                        <c:v>1.5800000000000002E-2</c:v>
                      </c:pt>
                      <c:pt idx="61">
                        <c:v>1.5299999999999999E-2</c:v>
                      </c:pt>
                      <c:pt idx="62">
                        <c:v>1.4500000000000001E-2</c:v>
                      </c:pt>
                      <c:pt idx="63">
                        <c:v>1.54E-2</c:v>
                      </c:pt>
                      <c:pt idx="64">
                        <c:v>1.6500000000000001E-2</c:v>
                      </c:pt>
                      <c:pt idx="65">
                        <c:v>1.8100000000000002E-2</c:v>
                      </c:pt>
                      <c:pt idx="66">
                        <c:v>1.61E-2</c:v>
                      </c:pt>
                      <c:pt idx="67">
                        <c:v>1.44E-2</c:v>
                      </c:pt>
                      <c:pt idx="68">
                        <c:v>1.43E-2</c:v>
                      </c:pt>
                      <c:pt idx="69">
                        <c:v>1.5699999999999999E-2</c:v>
                      </c:pt>
                      <c:pt idx="70">
                        <c:v>1.4800000000000001E-2</c:v>
                      </c:pt>
                      <c:pt idx="71">
                        <c:v>1.49E-2</c:v>
                      </c:pt>
                      <c:pt idx="72">
                        <c:v>1.47E-2</c:v>
                      </c:pt>
                      <c:pt idx="73">
                        <c:v>1.43E-2</c:v>
                      </c:pt>
                      <c:pt idx="74">
                        <c:v>1.3100000000000001E-2</c:v>
                      </c:pt>
                      <c:pt idx="75">
                        <c:v>1.41E-2</c:v>
                      </c:pt>
                      <c:pt idx="76">
                        <c:v>1.47E-2</c:v>
                      </c:pt>
                      <c:pt idx="77">
                        <c:v>1.49E-2</c:v>
                      </c:pt>
                      <c:pt idx="78">
                        <c:v>1.41E-2</c:v>
                      </c:pt>
                      <c:pt idx="79">
                        <c:v>1.44E-2</c:v>
                      </c:pt>
                      <c:pt idx="80">
                        <c:v>1.35E-2</c:v>
                      </c:pt>
                      <c:pt idx="81">
                        <c:v>1.26E-2</c:v>
                      </c:pt>
                      <c:pt idx="82">
                        <c:v>1.17E-2</c:v>
                      </c:pt>
                      <c:pt idx="83">
                        <c:v>9.7999999999999997E-3</c:v>
                      </c:pt>
                      <c:pt idx="84">
                        <c:v>1.01E-2</c:v>
                      </c:pt>
                      <c:pt idx="85">
                        <c:v>8.5000000000000006E-3</c:v>
                      </c:pt>
                      <c:pt idx="86">
                        <c:v>8.2000000000000007E-3</c:v>
                      </c:pt>
                      <c:pt idx="87">
                        <c:v>9.1999999999999998E-3</c:v>
                      </c:pt>
                      <c:pt idx="88">
                        <c:v>0.01</c:v>
                      </c:pt>
                      <c:pt idx="89">
                        <c:v>8.9999999999999993E-3</c:v>
                      </c:pt>
                      <c:pt idx="90">
                        <c:v>9.7999999999999997E-3</c:v>
                      </c:pt>
                      <c:pt idx="91">
                        <c:v>9.7999999999999997E-3</c:v>
                      </c:pt>
                      <c:pt idx="92">
                        <c:v>1.06E-2</c:v>
                      </c:pt>
                      <c:pt idx="93">
                        <c:v>0.01</c:v>
                      </c:pt>
                      <c:pt idx="94">
                        <c:v>1.47E-2</c:v>
                      </c:pt>
                      <c:pt idx="95">
                        <c:v>1.35E-2</c:v>
                      </c:pt>
                      <c:pt idx="96">
                        <c:v>1.3599999999999999E-2</c:v>
                      </c:pt>
                      <c:pt idx="97">
                        <c:v>1.3899999999999999E-2</c:v>
                      </c:pt>
                      <c:pt idx="98">
                        <c:v>1.4500000000000001E-2</c:v>
                      </c:pt>
                      <c:pt idx="99">
                        <c:v>1.6E-2</c:v>
                      </c:pt>
                      <c:pt idx="100">
                        <c:v>1.66E-2</c:v>
                      </c:pt>
                      <c:pt idx="101">
                        <c:v>1.8100000000000002E-2</c:v>
                      </c:pt>
                      <c:pt idx="102">
                        <c:v>1.7500000000000002E-2</c:v>
                      </c:pt>
                      <c:pt idx="103">
                        <c:v>1.7100000000000001E-2</c:v>
                      </c:pt>
                      <c:pt idx="104">
                        <c:v>1.6199999999999999E-2</c:v>
                      </c:pt>
                      <c:pt idx="105">
                        <c:v>1.61E-2</c:v>
                      </c:pt>
                      <c:pt idx="106">
                        <c:v>1.3299999999999999E-2</c:v>
                      </c:pt>
                      <c:pt idx="107">
                        <c:v>1.4500000000000001E-2</c:v>
                      </c:pt>
                      <c:pt idx="108">
                        <c:v>1.55E-2</c:v>
                      </c:pt>
                      <c:pt idx="109">
                        <c:v>1.7100000000000001E-2</c:v>
                      </c:pt>
                      <c:pt idx="110">
                        <c:v>1.7999999999999999E-2</c:v>
                      </c:pt>
                      <c:pt idx="111">
                        <c:v>1.7999999999999999E-2</c:v>
                      </c:pt>
                      <c:pt idx="112">
                        <c:v>1.8200000000000001E-2</c:v>
                      </c:pt>
                      <c:pt idx="113">
                        <c:v>1.72E-2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4580-4470-B92A-3076E7C007EE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Algo!$A$20</c15:sqref>
                        </c15:formulaRef>
                      </c:ext>
                    </c:extLst>
                    <c:strCache>
                      <c:ptCount val="1"/>
                      <c:pt idx="0">
                        <c:v>NZ EQ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Algo!$F$1:$DO$1</c15:sqref>
                        </c15:formulaRef>
                      </c:ext>
                    </c:extLst>
                    <c:numCache>
                      <c:formatCode>yyyy\-mm\-dd</c:formatCode>
                      <c:ptCount val="114"/>
                      <c:pt idx="0">
                        <c:v>45991</c:v>
                      </c:pt>
                      <c:pt idx="1">
                        <c:v>45961</c:v>
                      </c:pt>
                      <c:pt idx="2">
                        <c:v>45930</c:v>
                      </c:pt>
                      <c:pt idx="3">
                        <c:v>45900</c:v>
                      </c:pt>
                      <c:pt idx="4">
                        <c:v>45869</c:v>
                      </c:pt>
                      <c:pt idx="5">
                        <c:v>45838</c:v>
                      </c:pt>
                      <c:pt idx="6">
                        <c:v>45808</c:v>
                      </c:pt>
                      <c:pt idx="7">
                        <c:v>45777</c:v>
                      </c:pt>
                      <c:pt idx="8">
                        <c:v>45747</c:v>
                      </c:pt>
                      <c:pt idx="9">
                        <c:v>45716</c:v>
                      </c:pt>
                      <c:pt idx="10">
                        <c:v>45688</c:v>
                      </c:pt>
                      <c:pt idx="11">
                        <c:v>45657</c:v>
                      </c:pt>
                      <c:pt idx="12">
                        <c:v>45626</c:v>
                      </c:pt>
                      <c:pt idx="13">
                        <c:v>45596</c:v>
                      </c:pt>
                      <c:pt idx="14">
                        <c:v>45565</c:v>
                      </c:pt>
                      <c:pt idx="15">
                        <c:v>45535</c:v>
                      </c:pt>
                      <c:pt idx="16">
                        <c:v>45504</c:v>
                      </c:pt>
                      <c:pt idx="17">
                        <c:v>45473</c:v>
                      </c:pt>
                      <c:pt idx="18">
                        <c:v>45443</c:v>
                      </c:pt>
                      <c:pt idx="19">
                        <c:v>45412</c:v>
                      </c:pt>
                      <c:pt idx="20">
                        <c:v>45382</c:v>
                      </c:pt>
                      <c:pt idx="21">
                        <c:v>45351</c:v>
                      </c:pt>
                      <c:pt idx="22">
                        <c:v>45322</c:v>
                      </c:pt>
                      <c:pt idx="23">
                        <c:v>45291</c:v>
                      </c:pt>
                      <c:pt idx="24">
                        <c:v>45260</c:v>
                      </c:pt>
                      <c:pt idx="25">
                        <c:v>45230</c:v>
                      </c:pt>
                      <c:pt idx="26">
                        <c:v>45199</c:v>
                      </c:pt>
                      <c:pt idx="27">
                        <c:v>45169</c:v>
                      </c:pt>
                      <c:pt idx="28">
                        <c:v>45138</c:v>
                      </c:pt>
                      <c:pt idx="29">
                        <c:v>45107</c:v>
                      </c:pt>
                      <c:pt idx="30">
                        <c:v>45077</c:v>
                      </c:pt>
                      <c:pt idx="31">
                        <c:v>45046</c:v>
                      </c:pt>
                      <c:pt idx="32">
                        <c:v>45016</c:v>
                      </c:pt>
                      <c:pt idx="33">
                        <c:v>44985</c:v>
                      </c:pt>
                      <c:pt idx="34">
                        <c:v>44957</c:v>
                      </c:pt>
                      <c:pt idx="35">
                        <c:v>44926</c:v>
                      </c:pt>
                      <c:pt idx="36">
                        <c:v>44895</c:v>
                      </c:pt>
                      <c:pt idx="37">
                        <c:v>44865</c:v>
                      </c:pt>
                      <c:pt idx="38">
                        <c:v>44834</c:v>
                      </c:pt>
                      <c:pt idx="39">
                        <c:v>44804</c:v>
                      </c:pt>
                      <c:pt idx="40">
                        <c:v>44773</c:v>
                      </c:pt>
                      <c:pt idx="41">
                        <c:v>44742</c:v>
                      </c:pt>
                      <c:pt idx="42">
                        <c:v>44712</c:v>
                      </c:pt>
                      <c:pt idx="43">
                        <c:v>44681</c:v>
                      </c:pt>
                      <c:pt idx="44">
                        <c:v>44651</c:v>
                      </c:pt>
                      <c:pt idx="45">
                        <c:v>44620</c:v>
                      </c:pt>
                      <c:pt idx="46">
                        <c:v>44592</c:v>
                      </c:pt>
                      <c:pt idx="47">
                        <c:v>44561</c:v>
                      </c:pt>
                      <c:pt idx="48">
                        <c:v>44530</c:v>
                      </c:pt>
                      <c:pt idx="49">
                        <c:v>44500</c:v>
                      </c:pt>
                      <c:pt idx="50">
                        <c:v>44469</c:v>
                      </c:pt>
                      <c:pt idx="51">
                        <c:v>44439</c:v>
                      </c:pt>
                      <c:pt idx="52">
                        <c:v>44408</c:v>
                      </c:pt>
                      <c:pt idx="53">
                        <c:v>44377</c:v>
                      </c:pt>
                      <c:pt idx="54">
                        <c:v>44347</c:v>
                      </c:pt>
                      <c:pt idx="55">
                        <c:v>44316</c:v>
                      </c:pt>
                      <c:pt idx="56">
                        <c:v>44286</c:v>
                      </c:pt>
                      <c:pt idx="57">
                        <c:v>44255</c:v>
                      </c:pt>
                      <c:pt idx="58">
                        <c:v>44227</c:v>
                      </c:pt>
                      <c:pt idx="59">
                        <c:v>44196</c:v>
                      </c:pt>
                      <c:pt idx="60">
                        <c:v>44165</c:v>
                      </c:pt>
                      <c:pt idx="61">
                        <c:v>44135</c:v>
                      </c:pt>
                      <c:pt idx="62">
                        <c:v>44104</c:v>
                      </c:pt>
                      <c:pt idx="63">
                        <c:v>44074</c:v>
                      </c:pt>
                      <c:pt idx="64">
                        <c:v>44043</c:v>
                      </c:pt>
                      <c:pt idx="65">
                        <c:v>44012</c:v>
                      </c:pt>
                      <c:pt idx="66">
                        <c:v>43982</c:v>
                      </c:pt>
                      <c:pt idx="67">
                        <c:v>43951</c:v>
                      </c:pt>
                      <c:pt idx="68">
                        <c:v>43921</c:v>
                      </c:pt>
                      <c:pt idx="69">
                        <c:v>43890</c:v>
                      </c:pt>
                      <c:pt idx="70">
                        <c:v>43861</c:v>
                      </c:pt>
                      <c:pt idx="71">
                        <c:v>43830</c:v>
                      </c:pt>
                      <c:pt idx="72">
                        <c:v>43799</c:v>
                      </c:pt>
                      <c:pt idx="73">
                        <c:v>43769</c:v>
                      </c:pt>
                      <c:pt idx="74">
                        <c:v>43738</c:v>
                      </c:pt>
                      <c:pt idx="75">
                        <c:v>43708</c:v>
                      </c:pt>
                      <c:pt idx="76">
                        <c:v>43677</c:v>
                      </c:pt>
                      <c:pt idx="77">
                        <c:v>43646</c:v>
                      </c:pt>
                      <c:pt idx="78">
                        <c:v>43616</c:v>
                      </c:pt>
                      <c:pt idx="79">
                        <c:v>43585</c:v>
                      </c:pt>
                      <c:pt idx="80">
                        <c:v>43555</c:v>
                      </c:pt>
                      <c:pt idx="81">
                        <c:v>43524</c:v>
                      </c:pt>
                      <c:pt idx="82">
                        <c:v>43496</c:v>
                      </c:pt>
                      <c:pt idx="83">
                        <c:v>43465</c:v>
                      </c:pt>
                      <c:pt idx="84">
                        <c:v>43434</c:v>
                      </c:pt>
                      <c:pt idx="85">
                        <c:v>43404</c:v>
                      </c:pt>
                      <c:pt idx="86">
                        <c:v>43373</c:v>
                      </c:pt>
                      <c:pt idx="87">
                        <c:v>43343</c:v>
                      </c:pt>
                      <c:pt idx="88">
                        <c:v>43312</c:v>
                      </c:pt>
                      <c:pt idx="89">
                        <c:v>43281</c:v>
                      </c:pt>
                      <c:pt idx="90">
                        <c:v>43251</c:v>
                      </c:pt>
                      <c:pt idx="91">
                        <c:v>43220</c:v>
                      </c:pt>
                      <c:pt idx="92">
                        <c:v>43190</c:v>
                      </c:pt>
                      <c:pt idx="93">
                        <c:v>43159</c:v>
                      </c:pt>
                      <c:pt idx="94">
                        <c:v>43131</c:v>
                      </c:pt>
                      <c:pt idx="95">
                        <c:v>43100</c:v>
                      </c:pt>
                      <c:pt idx="96">
                        <c:v>43069</c:v>
                      </c:pt>
                      <c:pt idx="97">
                        <c:v>43039</c:v>
                      </c:pt>
                      <c:pt idx="98">
                        <c:v>43008</c:v>
                      </c:pt>
                      <c:pt idx="99">
                        <c:v>42978</c:v>
                      </c:pt>
                      <c:pt idx="100">
                        <c:v>42947</c:v>
                      </c:pt>
                      <c:pt idx="101">
                        <c:v>42916</c:v>
                      </c:pt>
                      <c:pt idx="102">
                        <c:v>42886</c:v>
                      </c:pt>
                      <c:pt idx="103">
                        <c:v>42855</c:v>
                      </c:pt>
                      <c:pt idx="104">
                        <c:v>42825</c:v>
                      </c:pt>
                      <c:pt idx="105">
                        <c:v>42794</c:v>
                      </c:pt>
                      <c:pt idx="106">
                        <c:v>42766</c:v>
                      </c:pt>
                      <c:pt idx="107">
                        <c:v>42735</c:v>
                      </c:pt>
                      <c:pt idx="108">
                        <c:v>42704</c:v>
                      </c:pt>
                      <c:pt idx="109">
                        <c:v>42674</c:v>
                      </c:pt>
                      <c:pt idx="110">
                        <c:v>42643</c:v>
                      </c:pt>
                      <c:pt idx="111">
                        <c:v>42613</c:v>
                      </c:pt>
                      <c:pt idx="112">
                        <c:v>42582</c:v>
                      </c:pt>
                      <c:pt idx="113">
                        <c:v>42551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Algo!$F$20:$DO$20</c15:sqref>
                        </c15:formulaRef>
                      </c:ext>
                    </c:extLst>
                    <c:numCache>
                      <c:formatCode>General</c:formatCode>
                      <c:ptCount val="114"/>
                      <c:pt idx="0">
                        <c:v>1.49E-2</c:v>
                      </c:pt>
                      <c:pt idx="1">
                        <c:v>1.44E-2</c:v>
                      </c:pt>
                      <c:pt idx="2">
                        <c:v>1.47E-2</c:v>
                      </c:pt>
                      <c:pt idx="3">
                        <c:v>1.4999999999999999E-2</c:v>
                      </c:pt>
                      <c:pt idx="4">
                        <c:v>1.4200000000000001E-2</c:v>
                      </c:pt>
                      <c:pt idx="5">
                        <c:v>1.4800000000000001E-2</c:v>
                      </c:pt>
                      <c:pt idx="6">
                        <c:v>1.46E-2</c:v>
                      </c:pt>
                      <c:pt idx="7">
                        <c:v>1.52E-2</c:v>
                      </c:pt>
                      <c:pt idx="8">
                        <c:v>1.5100000000000001E-2</c:v>
                      </c:pt>
                      <c:pt idx="9">
                        <c:v>1.61E-2</c:v>
                      </c:pt>
                      <c:pt idx="10">
                        <c:v>1.35E-2</c:v>
                      </c:pt>
                      <c:pt idx="11">
                        <c:v>1.06E-2</c:v>
                      </c:pt>
                      <c:pt idx="12">
                        <c:v>1.34E-2</c:v>
                      </c:pt>
                      <c:pt idx="13">
                        <c:v>1.84E-2</c:v>
                      </c:pt>
                      <c:pt idx="14">
                        <c:v>2.0299999999999999E-2</c:v>
                      </c:pt>
                      <c:pt idx="15">
                        <c:v>1.6400000000000001E-2</c:v>
                      </c:pt>
                      <c:pt idx="16">
                        <c:v>1.6799999999999999E-2</c:v>
                      </c:pt>
                      <c:pt idx="17">
                        <c:v>1.78E-2</c:v>
                      </c:pt>
                      <c:pt idx="18">
                        <c:v>1.7399999999999999E-2</c:v>
                      </c:pt>
                      <c:pt idx="19">
                        <c:v>1.6799999999999999E-2</c:v>
                      </c:pt>
                      <c:pt idx="20">
                        <c:v>1.7600000000000001E-2</c:v>
                      </c:pt>
                      <c:pt idx="21">
                        <c:v>1.61E-2</c:v>
                      </c:pt>
                      <c:pt idx="22">
                        <c:v>1.3899999999999999E-2</c:v>
                      </c:pt>
                      <c:pt idx="23">
                        <c:v>1.4500000000000001E-2</c:v>
                      </c:pt>
                      <c:pt idx="24">
                        <c:v>1.54E-2</c:v>
                      </c:pt>
                      <c:pt idx="25">
                        <c:v>1.55E-2</c:v>
                      </c:pt>
                      <c:pt idx="26">
                        <c:v>1.52E-2</c:v>
                      </c:pt>
                      <c:pt idx="27">
                        <c:v>1.4500000000000001E-2</c:v>
                      </c:pt>
                      <c:pt idx="28">
                        <c:v>1.1900000000000001E-2</c:v>
                      </c:pt>
                      <c:pt idx="29">
                        <c:v>1.0500000000000001E-2</c:v>
                      </c:pt>
                      <c:pt idx="30">
                        <c:v>9.1999999999999998E-3</c:v>
                      </c:pt>
                      <c:pt idx="31">
                        <c:v>8.6E-3</c:v>
                      </c:pt>
                      <c:pt idx="32">
                        <c:v>8.6999999999999994E-3</c:v>
                      </c:pt>
                      <c:pt idx="33">
                        <c:v>8.3000000000000001E-3</c:v>
                      </c:pt>
                      <c:pt idx="34">
                        <c:v>9.4999999999999998E-3</c:v>
                      </c:pt>
                      <c:pt idx="35">
                        <c:v>8.8000000000000005E-3</c:v>
                      </c:pt>
                      <c:pt idx="36">
                        <c:v>1.2E-2</c:v>
                      </c:pt>
                      <c:pt idx="37">
                        <c:v>1.09E-2</c:v>
                      </c:pt>
                      <c:pt idx="38">
                        <c:v>1.09E-2</c:v>
                      </c:pt>
                      <c:pt idx="39">
                        <c:v>1.2500000000000001E-2</c:v>
                      </c:pt>
                      <c:pt idx="40">
                        <c:v>1.38E-2</c:v>
                      </c:pt>
                      <c:pt idx="41">
                        <c:v>1.4800000000000001E-2</c:v>
                      </c:pt>
                      <c:pt idx="42">
                        <c:v>1.8100000000000002E-2</c:v>
                      </c:pt>
                      <c:pt idx="43">
                        <c:v>1.7299999999999999E-2</c:v>
                      </c:pt>
                      <c:pt idx="44">
                        <c:v>1.7899999999999999E-2</c:v>
                      </c:pt>
                      <c:pt idx="45">
                        <c:v>1.6500000000000001E-2</c:v>
                      </c:pt>
                      <c:pt idx="46">
                        <c:v>1.4800000000000001E-2</c:v>
                      </c:pt>
                      <c:pt idx="47">
                        <c:v>1.55E-2</c:v>
                      </c:pt>
                      <c:pt idx="48">
                        <c:v>9.4999999999999998E-3</c:v>
                      </c:pt>
                      <c:pt idx="49">
                        <c:v>1.01E-2</c:v>
                      </c:pt>
                      <c:pt idx="50">
                        <c:v>9.4999999999999998E-3</c:v>
                      </c:pt>
                      <c:pt idx="51">
                        <c:v>1.0200000000000001E-2</c:v>
                      </c:pt>
                      <c:pt idx="52">
                        <c:v>1.0699999999999999E-2</c:v>
                      </c:pt>
                      <c:pt idx="53">
                        <c:v>1.1299999999999999E-2</c:v>
                      </c:pt>
                      <c:pt idx="54">
                        <c:v>1.2E-2</c:v>
                      </c:pt>
                      <c:pt idx="55">
                        <c:v>9.7000000000000003E-3</c:v>
                      </c:pt>
                      <c:pt idx="56">
                        <c:v>1.01E-2</c:v>
                      </c:pt>
                      <c:pt idx="57">
                        <c:v>1.04E-2</c:v>
                      </c:pt>
                      <c:pt idx="58">
                        <c:v>2.8E-3</c:v>
                      </c:pt>
                      <c:pt idx="59">
                        <c:v>2.8999999999999998E-3</c:v>
                      </c:pt>
                      <c:pt idx="60">
                        <c:v>2.2000000000000001E-3</c:v>
                      </c:pt>
                      <c:pt idx="61">
                        <c:v>1.2999999999999999E-3</c:v>
                      </c:pt>
                      <c:pt idx="62">
                        <c:v>2E-3</c:v>
                      </c:pt>
                      <c:pt idx="63">
                        <c:v>1.8E-3</c:v>
                      </c:pt>
                      <c:pt idx="64">
                        <c:v>1.5E-3</c:v>
                      </c:pt>
                      <c:pt idx="65">
                        <c:v>1.6000000000000001E-3</c:v>
                      </c:pt>
                      <c:pt idx="66">
                        <c:v>2.3E-3</c:v>
                      </c:pt>
                      <c:pt idx="67">
                        <c:v>2.3E-3</c:v>
                      </c:pt>
                      <c:pt idx="68">
                        <c:v>1.8E-3</c:v>
                      </c:pt>
                      <c:pt idx="69">
                        <c:v>2.8999999999999998E-3</c:v>
                      </c:pt>
                      <c:pt idx="70">
                        <c:v>4.1000000000000003E-3</c:v>
                      </c:pt>
                      <c:pt idx="71">
                        <c:v>6.1000000000000004E-3</c:v>
                      </c:pt>
                      <c:pt idx="72">
                        <c:v>5.3E-3</c:v>
                      </c:pt>
                      <c:pt idx="73">
                        <c:v>7.1000000000000004E-3</c:v>
                      </c:pt>
                      <c:pt idx="74">
                        <c:v>5.8999999999999999E-3</c:v>
                      </c:pt>
                      <c:pt idx="75">
                        <c:v>5.1000000000000004E-3</c:v>
                      </c:pt>
                      <c:pt idx="76">
                        <c:v>5.0000000000000001E-3</c:v>
                      </c:pt>
                      <c:pt idx="77">
                        <c:v>6.6E-3</c:v>
                      </c:pt>
                      <c:pt idx="78">
                        <c:v>6.1000000000000004E-3</c:v>
                      </c:pt>
                      <c:pt idx="79">
                        <c:v>7.4999999999999997E-3</c:v>
                      </c:pt>
                      <c:pt idx="80">
                        <c:v>7.4999999999999997E-3</c:v>
                      </c:pt>
                      <c:pt idx="81">
                        <c:v>8.3000000000000001E-3</c:v>
                      </c:pt>
                      <c:pt idx="82">
                        <c:v>7.3000000000000001E-3</c:v>
                      </c:pt>
                      <c:pt idx="83">
                        <c:v>5.4999999999999997E-3</c:v>
                      </c:pt>
                      <c:pt idx="84">
                        <c:v>7.9000000000000008E-3</c:v>
                      </c:pt>
                      <c:pt idx="85">
                        <c:v>7.4999999999999997E-3</c:v>
                      </c:pt>
                      <c:pt idx="86">
                        <c:v>7.7999999999999996E-3</c:v>
                      </c:pt>
                      <c:pt idx="87">
                        <c:v>5.5999999999999999E-3</c:v>
                      </c:pt>
                      <c:pt idx="88">
                        <c:v>8.0000000000000002E-3</c:v>
                      </c:pt>
                      <c:pt idx="89">
                        <c:v>7.3000000000000001E-3</c:v>
                      </c:pt>
                      <c:pt idx="90">
                        <c:v>1.2500000000000001E-2</c:v>
                      </c:pt>
                      <c:pt idx="91">
                        <c:v>1.37E-2</c:v>
                      </c:pt>
                      <c:pt idx="92">
                        <c:v>1.5100000000000001E-2</c:v>
                      </c:pt>
                      <c:pt idx="93">
                        <c:v>1.7000000000000001E-2</c:v>
                      </c:pt>
                      <c:pt idx="94">
                        <c:v>1.6899999999999998E-2</c:v>
                      </c:pt>
                      <c:pt idx="95">
                        <c:v>1.5800000000000002E-2</c:v>
                      </c:pt>
                      <c:pt idx="96">
                        <c:v>2.0799999999999999E-2</c:v>
                      </c:pt>
                      <c:pt idx="97">
                        <c:v>2.12E-2</c:v>
                      </c:pt>
                      <c:pt idx="98">
                        <c:v>2.01E-2</c:v>
                      </c:pt>
                      <c:pt idx="99">
                        <c:v>1.6799999999999999E-2</c:v>
                      </c:pt>
                      <c:pt idx="100">
                        <c:v>1.77E-2</c:v>
                      </c:pt>
                      <c:pt idx="101">
                        <c:v>1.72E-2</c:v>
                      </c:pt>
                      <c:pt idx="102">
                        <c:v>1.8700000000000001E-2</c:v>
                      </c:pt>
                      <c:pt idx="103">
                        <c:v>1.78E-2</c:v>
                      </c:pt>
                      <c:pt idx="104">
                        <c:v>2.01E-2</c:v>
                      </c:pt>
                      <c:pt idx="105">
                        <c:v>1.7600000000000001E-2</c:v>
                      </c:pt>
                      <c:pt idx="106">
                        <c:v>1.7500000000000002E-2</c:v>
                      </c:pt>
                      <c:pt idx="107">
                        <c:v>1.8499999999999999E-2</c:v>
                      </c:pt>
                      <c:pt idx="108">
                        <c:v>1.6899999999999998E-2</c:v>
                      </c:pt>
                      <c:pt idx="109">
                        <c:v>1.5900000000000001E-2</c:v>
                      </c:pt>
                      <c:pt idx="110">
                        <c:v>1.3599999999999999E-2</c:v>
                      </c:pt>
                      <c:pt idx="111">
                        <c:v>1.21E-2</c:v>
                      </c:pt>
                      <c:pt idx="112">
                        <c:v>1.1900000000000001E-2</c:v>
                      </c:pt>
                      <c:pt idx="113">
                        <c:v>1.37E-2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4580-4470-B92A-3076E7C007EE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Algo!$A$21</c15:sqref>
                        </c15:formulaRef>
                      </c:ext>
                    </c:extLst>
                    <c:strCache>
                      <c:ptCount val="1"/>
                      <c:pt idx="0">
                        <c:v>PT EQ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Algo!$F$1:$DO$1</c15:sqref>
                        </c15:formulaRef>
                      </c:ext>
                    </c:extLst>
                    <c:numCache>
                      <c:formatCode>yyyy\-mm\-dd</c:formatCode>
                      <c:ptCount val="114"/>
                      <c:pt idx="0">
                        <c:v>45991</c:v>
                      </c:pt>
                      <c:pt idx="1">
                        <c:v>45961</c:v>
                      </c:pt>
                      <c:pt idx="2">
                        <c:v>45930</c:v>
                      </c:pt>
                      <c:pt idx="3">
                        <c:v>45900</c:v>
                      </c:pt>
                      <c:pt idx="4">
                        <c:v>45869</c:v>
                      </c:pt>
                      <c:pt idx="5">
                        <c:v>45838</c:v>
                      </c:pt>
                      <c:pt idx="6">
                        <c:v>45808</c:v>
                      </c:pt>
                      <c:pt idx="7">
                        <c:v>45777</c:v>
                      </c:pt>
                      <c:pt idx="8">
                        <c:v>45747</c:v>
                      </c:pt>
                      <c:pt idx="9">
                        <c:v>45716</c:v>
                      </c:pt>
                      <c:pt idx="10">
                        <c:v>45688</c:v>
                      </c:pt>
                      <c:pt idx="11">
                        <c:v>45657</c:v>
                      </c:pt>
                      <c:pt idx="12">
                        <c:v>45626</c:v>
                      </c:pt>
                      <c:pt idx="13">
                        <c:v>45596</c:v>
                      </c:pt>
                      <c:pt idx="14">
                        <c:v>45565</c:v>
                      </c:pt>
                      <c:pt idx="15">
                        <c:v>45535</c:v>
                      </c:pt>
                      <c:pt idx="16">
                        <c:v>45504</c:v>
                      </c:pt>
                      <c:pt idx="17">
                        <c:v>45473</c:v>
                      </c:pt>
                      <c:pt idx="18">
                        <c:v>45443</c:v>
                      </c:pt>
                      <c:pt idx="19">
                        <c:v>45412</c:v>
                      </c:pt>
                      <c:pt idx="20">
                        <c:v>45382</c:v>
                      </c:pt>
                      <c:pt idx="21">
                        <c:v>45351</c:v>
                      </c:pt>
                      <c:pt idx="22">
                        <c:v>45322</c:v>
                      </c:pt>
                      <c:pt idx="23">
                        <c:v>45291</c:v>
                      </c:pt>
                      <c:pt idx="24">
                        <c:v>45260</c:v>
                      </c:pt>
                      <c:pt idx="25">
                        <c:v>45230</c:v>
                      </c:pt>
                      <c:pt idx="26">
                        <c:v>45199</c:v>
                      </c:pt>
                      <c:pt idx="27">
                        <c:v>45169</c:v>
                      </c:pt>
                      <c:pt idx="28">
                        <c:v>45138</c:v>
                      </c:pt>
                      <c:pt idx="29">
                        <c:v>45107</c:v>
                      </c:pt>
                      <c:pt idx="30">
                        <c:v>45077</c:v>
                      </c:pt>
                      <c:pt idx="31">
                        <c:v>45046</c:v>
                      </c:pt>
                      <c:pt idx="32">
                        <c:v>45016</c:v>
                      </c:pt>
                      <c:pt idx="33">
                        <c:v>44985</c:v>
                      </c:pt>
                      <c:pt idx="34">
                        <c:v>44957</c:v>
                      </c:pt>
                      <c:pt idx="35">
                        <c:v>44926</c:v>
                      </c:pt>
                      <c:pt idx="36">
                        <c:v>44895</c:v>
                      </c:pt>
                      <c:pt idx="37">
                        <c:v>44865</c:v>
                      </c:pt>
                      <c:pt idx="38">
                        <c:v>44834</c:v>
                      </c:pt>
                      <c:pt idx="39">
                        <c:v>44804</c:v>
                      </c:pt>
                      <c:pt idx="40">
                        <c:v>44773</c:v>
                      </c:pt>
                      <c:pt idx="41">
                        <c:v>44742</c:v>
                      </c:pt>
                      <c:pt idx="42">
                        <c:v>44712</c:v>
                      </c:pt>
                      <c:pt idx="43">
                        <c:v>44681</c:v>
                      </c:pt>
                      <c:pt idx="44">
                        <c:v>44651</c:v>
                      </c:pt>
                      <c:pt idx="45">
                        <c:v>44620</c:v>
                      </c:pt>
                      <c:pt idx="46">
                        <c:v>44592</c:v>
                      </c:pt>
                      <c:pt idx="47">
                        <c:v>44561</c:v>
                      </c:pt>
                      <c:pt idx="48">
                        <c:v>44530</c:v>
                      </c:pt>
                      <c:pt idx="49">
                        <c:v>44500</c:v>
                      </c:pt>
                      <c:pt idx="50">
                        <c:v>44469</c:v>
                      </c:pt>
                      <c:pt idx="51">
                        <c:v>44439</c:v>
                      </c:pt>
                      <c:pt idx="52">
                        <c:v>44408</c:v>
                      </c:pt>
                      <c:pt idx="53">
                        <c:v>44377</c:v>
                      </c:pt>
                      <c:pt idx="54">
                        <c:v>44347</c:v>
                      </c:pt>
                      <c:pt idx="55">
                        <c:v>44316</c:v>
                      </c:pt>
                      <c:pt idx="56">
                        <c:v>44286</c:v>
                      </c:pt>
                      <c:pt idx="57">
                        <c:v>44255</c:v>
                      </c:pt>
                      <c:pt idx="58">
                        <c:v>44227</c:v>
                      </c:pt>
                      <c:pt idx="59">
                        <c:v>44196</c:v>
                      </c:pt>
                      <c:pt idx="60">
                        <c:v>44165</c:v>
                      </c:pt>
                      <c:pt idx="61">
                        <c:v>44135</c:v>
                      </c:pt>
                      <c:pt idx="62">
                        <c:v>44104</c:v>
                      </c:pt>
                      <c:pt idx="63">
                        <c:v>44074</c:v>
                      </c:pt>
                      <c:pt idx="64">
                        <c:v>44043</c:v>
                      </c:pt>
                      <c:pt idx="65">
                        <c:v>44012</c:v>
                      </c:pt>
                      <c:pt idx="66">
                        <c:v>43982</c:v>
                      </c:pt>
                      <c:pt idx="67">
                        <c:v>43951</c:v>
                      </c:pt>
                      <c:pt idx="68">
                        <c:v>43921</c:v>
                      </c:pt>
                      <c:pt idx="69">
                        <c:v>43890</c:v>
                      </c:pt>
                      <c:pt idx="70">
                        <c:v>43861</c:v>
                      </c:pt>
                      <c:pt idx="71">
                        <c:v>43830</c:v>
                      </c:pt>
                      <c:pt idx="72">
                        <c:v>43799</c:v>
                      </c:pt>
                      <c:pt idx="73">
                        <c:v>43769</c:v>
                      </c:pt>
                      <c:pt idx="74">
                        <c:v>43738</c:v>
                      </c:pt>
                      <c:pt idx="75">
                        <c:v>43708</c:v>
                      </c:pt>
                      <c:pt idx="76">
                        <c:v>43677</c:v>
                      </c:pt>
                      <c:pt idx="77">
                        <c:v>43646</c:v>
                      </c:pt>
                      <c:pt idx="78">
                        <c:v>43616</c:v>
                      </c:pt>
                      <c:pt idx="79">
                        <c:v>43585</c:v>
                      </c:pt>
                      <c:pt idx="80">
                        <c:v>43555</c:v>
                      </c:pt>
                      <c:pt idx="81">
                        <c:v>43524</c:v>
                      </c:pt>
                      <c:pt idx="82">
                        <c:v>43496</c:v>
                      </c:pt>
                      <c:pt idx="83">
                        <c:v>43465</c:v>
                      </c:pt>
                      <c:pt idx="84">
                        <c:v>43434</c:v>
                      </c:pt>
                      <c:pt idx="85">
                        <c:v>43404</c:v>
                      </c:pt>
                      <c:pt idx="86">
                        <c:v>43373</c:v>
                      </c:pt>
                      <c:pt idx="87">
                        <c:v>43343</c:v>
                      </c:pt>
                      <c:pt idx="88">
                        <c:v>43312</c:v>
                      </c:pt>
                      <c:pt idx="89">
                        <c:v>43281</c:v>
                      </c:pt>
                      <c:pt idx="90">
                        <c:v>43251</c:v>
                      </c:pt>
                      <c:pt idx="91">
                        <c:v>43220</c:v>
                      </c:pt>
                      <c:pt idx="92">
                        <c:v>43190</c:v>
                      </c:pt>
                      <c:pt idx="93">
                        <c:v>43159</c:v>
                      </c:pt>
                      <c:pt idx="94">
                        <c:v>43131</c:v>
                      </c:pt>
                      <c:pt idx="95">
                        <c:v>43100</c:v>
                      </c:pt>
                      <c:pt idx="96">
                        <c:v>43069</c:v>
                      </c:pt>
                      <c:pt idx="97">
                        <c:v>43039</c:v>
                      </c:pt>
                      <c:pt idx="98">
                        <c:v>43008</c:v>
                      </c:pt>
                      <c:pt idx="99">
                        <c:v>42978</c:v>
                      </c:pt>
                      <c:pt idx="100">
                        <c:v>42947</c:v>
                      </c:pt>
                      <c:pt idx="101">
                        <c:v>42916</c:v>
                      </c:pt>
                      <c:pt idx="102">
                        <c:v>42886</c:v>
                      </c:pt>
                      <c:pt idx="103">
                        <c:v>42855</c:v>
                      </c:pt>
                      <c:pt idx="104">
                        <c:v>42825</c:v>
                      </c:pt>
                      <c:pt idx="105">
                        <c:v>42794</c:v>
                      </c:pt>
                      <c:pt idx="106">
                        <c:v>42766</c:v>
                      </c:pt>
                      <c:pt idx="107">
                        <c:v>42735</c:v>
                      </c:pt>
                      <c:pt idx="108">
                        <c:v>42704</c:v>
                      </c:pt>
                      <c:pt idx="109">
                        <c:v>42674</c:v>
                      </c:pt>
                      <c:pt idx="110">
                        <c:v>42643</c:v>
                      </c:pt>
                      <c:pt idx="111">
                        <c:v>42613</c:v>
                      </c:pt>
                      <c:pt idx="112">
                        <c:v>42582</c:v>
                      </c:pt>
                      <c:pt idx="113">
                        <c:v>42551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Algo!$F$21:$DO$21</c15:sqref>
                        </c15:formulaRef>
                      </c:ext>
                    </c:extLst>
                    <c:numCache>
                      <c:formatCode>General</c:formatCode>
                      <c:ptCount val="114"/>
                      <c:pt idx="0">
                        <c:v>2.3699999999999999E-2</c:v>
                      </c:pt>
                      <c:pt idx="1">
                        <c:v>2.1299999999999999E-2</c:v>
                      </c:pt>
                      <c:pt idx="2">
                        <c:v>2.4899999999999999E-2</c:v>
                      </c:pt>
                      <c:pt idx="3">
                        <c:v>2.52E-2</c:v>
                      </c:pt>
                      <c:pt idx="4">
                        <c:v>2.3800000000000002E-2</c:v>
                      </c:pt>
                      <c:pt idx="5">
                        <c:v>3.15E-2</c:v>
                      </c:pt>
                      <c:pt idx="6">
                        <c:v>3.3399999999999999E-2</c:v>
                      </c:pt>
                      <c:pt idx="7">
                        <c:v>3.09E-2</c:v>
                      </c:pt>
                      <c:pt idx="8">
                        <c:v>3.2300000000000002E-2</c:v>
                      </c:pt>
                      <c:pt idx="9">
                        <c:v>3.2099999999999997E-2</c:v>
                      </c:pt>
                      <c:pt idx="10">
                        <c:v>3.6600000000000001E-2</c:v>
                      </c:pt>
                      <c:pt idx="11">
                        <c:v>3.4000000000000002E-2</c:v>
                      </c:pt>
                      <c:pt idx="12">
                        <c:v>2.93E-2</c:v>
                      </c:pt>
                      <c:pt idx="13">
                        <c:v>2.86E-2</c:v>
                      </c:pt>
                      <c:pt idx="14">
                        <c:v>2.2599999999999999E-2</c:v>
                      </c:pt>
                      <c:pt idx="15">
                        <c:v>2.2499999999999999E-2</c:v>
                      </c:pt>
                      <c:pt idx="16">
                        <c:v>2.2100000000000002E-2</c:v>
                      </c:pt>
                      <c:pt idx="17">
                        <c:v>2.29E-2</c:v>
                      </c:pt>
                      <c:pt idx="18">
                        <c:v>2.0199999999999999E-2</c:v>
                      </c:pt>
                      <c:pt idx="19">
                        <c:v>2.1399999999999999E-2</c:v>
                      </c:pt>
                      <c:pt idx="20">
                        <c:v>2.8899999999999999E-2</c:v>
                      </c:pt>
                      <c:pt idx="21">
                        <c:v>2.52E-2</c:v>
                      </c:pt>
                      <c:pt idx="22">
                        <c:v>1.9099999999999999E-2</c:v>
                      </c:pt>
                      <c:pt idx="23">
                        <c:v>1.6199999999999999E-2</c:v>
                      </c:pt>
                      <c:pt idx="24">
                        <c:v>1.9199999999999998E-2</c:v>
                      </c:pt>
                      <c:pt idx="25">
                        <c:v>1.9300000000000001E-2</c:v>
                      </c:pt>
                      <c:pt idx="26">
                        <c:v>2.0799999999999999E-2</c:v>
                      </c:pt>
                      <c:pt idx="27">
                        <c:v>1.9400000000000001E-2</c:v>
                      </c:pt>
                      <c:pt idx="28">
                        <c:v>2.0299999999999999E-2</c:v>
                      </c:pt>
                      <c:pt idx="29">
                        <c:v>1.8100000000000002E-2</c:v>
                      </c:pt>
                      <c:pt idx="30">
                        <c:v>1.72E-2</c:v>
                      </c:pt>
                      <c:pt idx="31">
                        <c:v>1.49E-2</c:v>
                      </c:pt>
                      <c:pt idx="32">
                        <c:v>1.44E-2</c:v>
                      </c:pt>
                      <c:pt idx="33">
                        <c:v>1.55E-2</c:v>
                      </c:pt>
                      <c:pt idx="34">
                        <c:v>1.6899999999999998E-2</c:v>
                      </c:pt>
                      <c:pt idx="35">
                        <c:v>1.2500000000000001E-2</c:v>
                      </c:pt>
                      <c:pt idx="36">
                        <c:v>1.24E-2</c:v>
                      </c:pt>
                      <c:pt idx="37">
                        <c:v>1.04E-2</c:v>
                      </c:pt>
                      <c:pt idx="38">
                        <c:v>9.9000000000000008E-3</c:v>
                      </c:pt>
                      <c:pt idx="39">
                        <c:v>8.8000000000000005E-3</c:v>
                      </c:pt>
                      <c:pt idx="40">
                        <c:v>8.5000000000000006E-3</c:v>
                      </c:pt>
                      <c:pt idx="41">
                        <c:v>9.7000000000000003E-3</c:v>
                      </c:pt>
                      <c:pt idx="42">
                        <c:v>1.03E-2</c:v>
                      </c:pt>
                      <c:pt idx="43">
                        <c:v>1.18E-2</c:v>
                      </c:pt>
                      <c:pt idx="44">
                        <c:v>1.26E-2</c:v>
                      </c:pt>
                      <c:pt idx="45">
                        <c:v>1.5599999999999999E-2</c:v>
                      </c:pt>
                      <c:pt idx="46">
                        <c:v>1.66E-2</c:v>
                      </c:pt>
                      <c:pt idx="47">
                        <c:v>1.5699999999999999E-2</c:v>
                      </c:pt>
                      <c:pt idx="48">
                        <c:v>1.6199999999999999E-2</c:v>
                      </c:pt>
                      <c:pt idx="49">
                        <c:v>1.7100000000000001E-2</c:v>
                      </c:pt>
                      <c:pt idx="50">
                        <c:v>1.95E-2</c:v>
                      </c:pt>
                      <c:pt idx="51">
                        <c:v>2.1100000000000001E-2</c:v>
                      </c:pt>
                      <c:pt idx="52">
                        <c:v>2.5000000000000001E-2</c:v>
                      </c:pt>
                      <c:pt idx="53">
                        <c:v>2.63E-2</c:v>
                      </c:pt>
                      <c:pt idx="54">
                        <c:v>2.3400000000000001E-2</c:v>
                      </c:pt>
                      <c:pt idx="55">
                        <c:v>2.53E-2</c:v>
                      </c:pt>
                      <c:pt idx="56">
                        <c:v>1.8100000000000002E-2</c:v>
                      </c:pt>
                      <c:pt idx="57">
                        <c:v>1.9199999999999998E-2</c:v>
                      </c:pt>
                      <c:pt idx="58">
                        <c:v>1.2999999999999999E-2</c:v>
                      </c:pt>
                      <c:pt idx="59">
                        <c:v>1.2500000000000001E-2</c:v>
                      </c:pt>
                      <c:pt idx="60">
                        <c:v>1.2200000000000001E-2</c:v>
                      </c:pt>
                      <c:pt idx="61">
                        <c:v>1.18E-2</c:v>
                      </c:pt>
                      <c:pt idx="62">
                        <c:v>1.2699999999999999E-2</c:v>
                      </c:pt>
                      <c:pt idx="63">
                        <c:v>1.2800000000000001E-2</c:v>
                      </c:pt>
                      <c:pt idx="64">
                        <c:v>1.2500000000000001E-2</c:v>
                      </c:pt>
                      <c:pt idx="65">
                        <c:v>1.2200000000000001E-2</c:v>
                      </c:pt>
                      <c:pt idx="66">
                        <c:v>1.0999999999999999E-2</c:v>
                      </c:pt>
                      <c:pt idx="67">
                        <c:v>1.29E-2</c:v>
                      </c:pt>
                      <c:pt idx="68">
                        <c:v>1.0699999999999999E-2</c:v>
                      </c:pt>
                      <c:pt idx="69">
                        <c:v>1.15E-2</c:v>
                      </c:pt>
                      <c:pt idx="70">
                        <c:v>1.29E-2</c:v>
                      </c:pt>
                      <c:pt idx="71">
                        <c:v>1.6400000000000001E-2</c:v>
                      </c:pt>
                      <c:pt idx="72">
                        <c:v>1.7000000000000001E-2</c:v>
                      </c:pt>
                      <c:pt idx="73">
                        <c:v>1.7399999999999999E-2</c:v>
                      </c:pt>
                      <c:pt idx="74">
                        <c:v>1.6400000000000001E-2</c:v>
                      </c:pt>
                      <c:pt idx="75">
                        <c:v>1.7899999999999999E-2</c:v>
                      </c:pt>
                      <c:pt idx="76">
                        <c:v>1.9300000000000001E-2</c:v>
                      </c:pt>
                      <c:pt idx="77">
                        <c:v>0.02</c:v>
                      </c:pt>
                      <c:pt idx="78">
                        <c:v>1.8800000000000001E-2</c:v>
                      </c:pt>
                      <c:pt idx="79">
                        <c:v>1.9800000000000002E-2</c:v>
                      </c:pt>
                      <c:pt idx="80">
                        <c:v>1.8599999999999998E-2</c:v>
                      </c:pt>
                      <c:pt idx="81">
                        <c:v>2.0199999999999999E-2</c:v>
                      </c:pt>
                      <c:pt idx="82">
                        <c:v>1.9300000000000001E-2</c:v>
                      </c:pt>
                      <c:pt idx="83">
                        <c:v>1.78E-2</c:v>
                      </c:pt>
                      <c:pt idx="84">
                        <c:v>1.9800000000000002E-2</c:v>
                      </c:pt>
                      <c:pt idx="85">
                        <c:v>1.89E-2</c:v>
                      </c:pt>
                      <c:pt idx="86">
                        <c:v>1.8800000000000001E-2</c:v>
                      </c:pt>
                      <c:pt idx="87">
                        <c:v>1.77E-2</c:v>
                      </c:pt>
                      <c:pt idx="88">
                        <c:v>1.7600000000000001E-2</c:v>
                      </c:pt>
                      <c:pt idx="89">
                        <c:v>1.7999999999999999E-2</c:v>
                      </c:pt>
                      <c:pt idx="90">
                        <c:v>1.9099999999999999E-2</c:v>
                      </c:pt>
                      <c:pt idx="91">
                        <c:v>1.8800000000000001E-2</c:v>
                      </c:pt>
                      <c:pt idx="92">
                        <c:v>1.9300000000000001E-2</c:v>
                      </c:pt>
                      <c:pt idx="93">
                        <c:v>2.46E-2</c:v>
                      </c:pt>
                      <c:pt idx="94">
                        <c:v>2.7099999999999999E-2</c:v>
                      </c:pt>
                      <c:pt idx="95">
                        <c:v>2.5499999999999998E-2</c:v>
                      </c:pt>
                      <c:pt idx="96">
                        <c:v>2.1600000000000001E-2</c:v>
                      </c:pt>
                      <c:pt idx="97">
                        <c:v>2.24E-2</c:v>
                      </c:pt>
                      <c:pt idx="98">
                        <c:v>2.06E-2</c:v>
                      </c:pt>
                      <c:pt idx="99">
                        <c:v>2.18E-2</c:v>
                      </c:pt>
                      <c:pt idx="100">
                        <c:v>2.5700000000000001E-2</c:v>
                      </c:pt>
                      <c:pt idx="101">
                        <c:v>2.5700000000000001E-2</c:v>
                      </c:pt>
                      <c:pt idx="102">
                        <c:v>2.0799999999999999E-2</c:v>
                      </c:pt>
                      <c:pt idx="103">
                        <c:v>2.1600000000000001E-2</c:v>
                      </c:pt>
                      <c:pt idx="104">
                        <c:v>1.9199999999999998E-2</c:v>
                      </c:pt>
                      <c:pt idx="105">
                        <c:v>2.07E-2</c:v>
                      </c:pt>
                      <c:pt idx="106">
                        <c:v>2.1999999999999999E-2</c:v>
                      </c:pt>
                      <c:pt idx="107">
                        <c:v>1.9300000000000001E-2</c:v>
                      </c:pt>
                      <c:pt idx="108">
                        <c:v>2.1000000000000001E-2</c:v>
                      </c:pt>
                      <c:pt idx="109">
                        <c:v>1.9400000000000001E-2</c:v>
                      </c:pt>
                      <c:pt idx="110">
                        <c:v>1.9E-2</c:v>
                      </c:pt>
                      <c:pt idx="111">
                        <c:v>1.8800000000000001E-2</c:v>
                      </c:pt>
                      <c:pt idx="112">
                        <c:v>1.8599999999999998E-2</c:v>
                      </c:pt>
                      <c:pt idx="113">
                        <c:v>1.9E-2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4580-4470-B92A-3076E7C007EE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Algo!$A$22</c15:sqref>
                        </c15:formulaRef>
                      </c:ext>
                    </c:extLst>
                    <c:strCache>
                      <c:ptCount val="1"/>
                      <c:pt idx="0">
                        <c:v>SE EQ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Algo!$F$1:$DO$1</c15:sqref>
                        </c15:formulaRef>
                      </c:ext>
                    </c:extLst>
                    <c:numCache>
                      <c:formatCode>yyyy\-mm\-dd</c:formatCode>
                      <c:ptCount val="114"/>
                      <c:pt idx="0">
                        <c:v>45991</c:v>
                      </c:pt>
                      <c:pt idx="1">
                        <c:v>45961</c:v>
                      </c:pt>
                      <c:pt idx="2">
                        <c:v>45930</c:v>
                      </c:pt>
                      <c:pt idx="3">
                        <c:v>45900</c:v>
                      </c:pt>
                      <c:pt idx="4">
                        <c:v>45869</c:v>
                      </c:pt>
                      <c:pt idx="5">
                        <c:v>45838</c:v>
                      </c:pt>
                      <c:pt idx="6">
                        <c:v>45808</c:v>
                      </c:pt>
                      <c:pt idx="7">
                        <c:v>45777</c:v>
                      </c:pt>
                      <c:pt idx="8">
                        <c:v>45747</c:v>
                      </c:pt>
                      <c:pt idx="9">
                        <c:v>45716</c:v>
                      </c:pt>
                      <c:pt idx="10">
                        <c:v>45688</c:v>
                      </c:pt>
                      <c:pt idx="11">
                        <c:v>45657</c:v>
                      </c:pt>
                      <c:pt idx="12">
                        <c:v>45626</c:v>
                      </c:pt>
                      <c:pt idx="13">
                        <c:v>45596</c:v>
                      </c:pt>
                      <c:pt idx="14">
                        <c:v>45565</c:v>
                      </c:pt>
                      <c:pt idx="15">
                        <c:v>45535</c:v>
                      </c:pt>
                      <c:pt idx="16">
                        <c:v>45504</c:v>
                      </c:pt>
                      <c:pt idx="17">
                        <c:v>45473</c:v>
                      </c:pt>
                      <c:pt idx="18">
                        <c:v>45443</c:v>
                      </c:pt>
                      <c:pt idx="19">
                        <c:v>45412</c:v>
                      </c:pt>
                      <c:pt idx="20">
                        <c:v>45382</c:v>
                      </c:pt>
                      <c:pt idx="21">
                        <c:v>45351</c:v>
                      </c:pt>
                      <c:pt idx="22">
                        <c:v>45322</c:v>
                      </c:pt>
                      <c:pt idx="23">
                        <c:v>45291</c:v>
                      </c:pt>
                      <c:pt idx="24">
                        <c:v>45260</c:v>
                      </c:pt>
                      <c:pt idx="25">
                        <c:v>45230</c:v>
                      </c:pt>
                      <c:pt idx="26">
                        <c:v>45199</c:v>
                      </c:pt>
                      <c:pt idx="27">
                        <c:v>45169</c:v>
                      </c:pt>
                      <c:pt idx="28">
                        <c:v>45138</c:v>
                      </c:pt>
                      <c:pt idx="29">
                        <c:v>45107</c:v>
                      </c:pt>
                      <c:pt idx="30">
                        <c:v>45077</c:v>
                      </c:pt>
                      <c:pt idx="31">
                        <c:v>45046</c:v>
                      </c:pt>
                      <c:pt idx="32">
                        <c:v>45016</c:v>
                      </c:pt>
                      <c:pt idx="33">
                        <c:v>44985</c:v>
                      </c:pt>
                      <c:pt idx="34">
                        <c:v>44957</c:v>
                      </c:pt>
                      <c:pt idx="35">
                        <c:v>44926</c:v>
                      </c:pt>
                      <c:pt idx="36">
                        <c:v>44895</c:v>
                      </c:pt>
                      <c:pt idx="37">
                        <c:v>44865</c:v>
                      </c:pt>
                      <c:pt idx="38">
                        <c:v>44834</c:v>
                      </c:pt>
                      <c:pt idx="39">
                        <c:v>44804</c:v>
                      </c:pt>
                      <c:pt idx="40">
                        <c:v>44773</c:v>
                      </c:pt>
                      <c:pt idx="41">
                        <c:v>44742</c:v>
                      </c:pt>
                      <c:pt idx="42">
                        <c:v>44712</c:v>
                      </c:pt>
                      <c:pt idx="43">
                        <c:v>44681</c:v>
                      </c:pt>
                      <c:pt idx="44">
                        <c:v>44651</c:v>
                      </c:pt>
                      <c:pt idx="45">
                        <c:v>44620</c:v>
                      </c:pt>
                      <c:pt idx="46">
                        <c:v>44592</c:v>
                      </c:pt>
                      <c:pt idx="47">
                        <c:v>44561</c:v>
                      </c:pt>
                      <c:pt idx="48">
                        <c:v>44530</c:v>
                      </c:pt>
                      <c:pt idx="49">
                        <c:v>44500</c:v>
                      </c:pt>
                      <c:pt idx="50">
                        <c:v>44469</c:v>
                      </c:pt>
                      <c:pt idx="51">
                        <c:v>44439</c:v>
                      </c:pt>
                      <c:pt idx="52">
                        <c:v>44408</c:v>
                      </c:pt>
                      <c:pt idx="53">
                        <c:v>44377</c:v>
                      </c:pt>
                      <c:pt idx="54">
                        <c:v>44347</c:v>
                      </c:pt>
                      <c:pt idx="55">
                        <c:v>44316</c:v>
                      </c:pt>
                      <c:pt idx="56">
                        <c:v>44286</c:v>
                      </c:pt>
                      <c:pt idx="57">
                        <c:v>44255</c:v>
                      </c:pt>
                      <c:pt idx="58">
                        <c:v>44227</c:v>
                      </c:pt>
                      <c:pt idx="59">
                        <c:v>44196</c:v>
                      </c:pt>
                      <c:pt idx="60">
                        <c:v>44165</c:v>
                      </c:pt>
                      <c:pt idx="61">
                        <c:v>44135</c:v>
                      </c:pt>
                      <c:pt idx="62">
                        <c:v>44104</c:v>
                      </c:pt>
                      <c:pt idx="63">
                        <c:v>44074</c:v>
                      </c:pt>
                      <c:pt idx="64">
                        <c:v>44043</c:v>
                      </c:pt>
                      <c:pt idx="65">
                        <c:v>44012</c:v>
                      </c:pt>
                      <c:pt idx="66">
                        <c:v>43982</c:v>
                      </c:pt>
                      <c:pt idx="67">
                        <c:v>43951</c:v>
                      </c:pt>
                      <c:pt idx="68">
                        <c:v>43921</c:v>
                      </c:pt>
                      <c:pt idx="69">
                        <c:v>43890</c:v>
                      </c:pt>
                      <c:pt idx="70">
                        <c:v>43861</c:v>
                      </c:pt>
                      <c:pt idx="71">
                        <c:v>43830</c:v>
                      </c:pt>
                      <c:pt idx="72">
                        <c:v>43799</c:v>
                      </c:pt>
                      <c:pt idx="73">
                        <c:v>43769</c:v>
                      </c:pt>
                      <c:pt idx="74">
                        <c:v>43738</c:v>
                      </c:pt>
                      <c:pt idx="75">
                        <c:v>43708</c:v>
                      </c:pt>
                      <c:pt idx="76">
                        <c:v>43677</c:v>
                      </c:pt>
                      <c:pt idx="77">
                        <c:v>43646</c:v>
                      </c:pt>
                      <c:pt idx="78">
                        <c:v>43616</c:v>
                      </c:pt>
                      <c:pt idx="79">
                        <c:v>43585</c:v>
                      </c:pt>
                      <c:pt idx="80">
                        <c:v>43555</c:v>
                      </c:pt>
                      <c:pt idx="81">
                        <c:v>43524</c:v>
                      </c:pt>
                      <c:pt idx="82">
                        <c:v>43496</c:v>
                      </c:pt>
                      <c:pt idx="83">
                        <c:v>43465</c:v>
                      </c:pt>
                      <c:pt idx="84">
                        <c:v>43434</c:v>
                      </c:pt>
                      <c:pt idx="85">
                        <c:v>43404</c:v>
                      </c:pt>
                      <c:pt idx="86">
                        <c:v>43373</c:v>
                      </c:pt>
                      <c:pt idx="87">
                        <c:v>43343</c:v>
                      </c:pt>
                      <c:pt idx="88">
                        <c:v>43312</c:v>
                      </c:pt>
                      <c:pt idx="89">
                        <c:v>43281</c:v>
                      </c:pt>
                      <c:pt idx="90">
                        <c:v>43251</c:v>
                      </c:pt>
                      <c:pt idx="91">
                        <c:v>43220</c:v>
                      </c:pt>
                      <c:pt idx="92">
                        <c:v>43190</c:v>
                      </c:pt>
                      <c:pt idx="93">
                        <c:v>43159</c:v>
                      </c:pt>
                      <c:pt idx="94">
                        <c:v>43131</c:v>
                      </c:pt>
                      <c:pt idx="95">
                        <c:v>43100</c:v>
                      </c:pt>
                      <c:pt idx="96">
                        <c:v>43069</c:v>
                      </c:pt>
                      <c:pt idx="97">
                        <c:v>43039</c:v>
                      </c:pt>
                      <c:pt idx="98">
                        <c:v>43008</c:v>
                      </c:pt>
                      <c:pt idx="99">
                        <c:v>42978</c:v>
                      </c:pt>
                      <c:pt idx="100">
                        <c:v>42947</c:v>
                      </c:pt>
                      <c:pt idx="101">
                        <c:v>42916</c:v>
                      </c:pt>
                      <c:pt idx="102">
                        <c:v>42886</c:v>
                      </c:pt>
                      <c:pt idx="103">
                        <c:v>42855</c:v>
                      </c:pt>
                      <c:pt idx="104">
                        <c:v>42825</c:v>
                      </c:pt>
                      <c:pt idx="105">
                        <c:v>42794</c:v>
                      </c:pt>
                      <c:pt idx="106">
                        <c:v>42766</c:v>
                      </c:pt>
                      <c:pt idx="107">
                        <c:v>42735</c:v>
                      </c:pt>
                      <c:pt idx="108">
                        <c:v>42704</c:v>
                      </c:pt>
                      <c:pt idx="109">
                        <c:v>42674</c:v>
                      </c:pt>
                      <c:pt idx="110">
                        <c:v>42643</c:v>
                      </c:pt>
                      <c:pt idx="111">
                        <c:v>42613</c:v>
                      </c:pt>
                      <c:pt idx="112">
                        <c:v>42582</c:v>
                      </c:pt>
                      <c:pt idx="113">
                        <c:v>42551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Algo!$F$22:$DO$22</c15:sqref>
                        </c15:formulaRef>
                      </c:ext>
                    </c:extLst>
                    <c:numCache>
                      <c:formatCode>General</c:formatCode>
                      <c:ptCount val="114"/>
                      <c:pt idx="0">
                        <c:v>2.3699999999999999E-2</c:v>
                      </c:pt>
                      <c:pt idx="1">
                        <c:v>2.3699999999999999E-2</c:v>
                      </c:pt>
                      <c:pt idx="2">
                        <c:v>2.3800000000000002E-2</c:v>
                      </c:pt>
                      <c:pt idx="3">
                        <c:v>2.3099999999999999E-2</c:v>
                      </c:pt>
                      <c:pt idx="4">
                        <c:v>2.3300000000000001E-2</c:v>
                      </c:pt>
                      <c:pt idx="5">
                        <c:v>1.44E-2</c:v>
                      </c:pt>
                      <c:pt idx="6">
                        <c:v>1.46E-2</c:v>
                      </c:pt>
                      <c:pt idx="7">
                        <c:v>1.44E-2</c:v>
                      </c:pt>
                      <c:pt idx="8">
                        <c:v>1.4E-2</c:v>
                      </c:pt>
                      <c:pt idx="9">
                        <c:v>1.1299999999999999E-2</c:v>
                      </c:pt>
                      <c:pt idx="10">
                        <c:v>1.2500000000000001E-2</c:v>
                      </c:pt>
                      <c:pt idx="11">
                        <c:v>1.4999999999999999E-2</c:v>
                      </c:pt>
                      <c:pt idx="12">
                        <c:v>1.55E-2</c:v>
                      </c:pt>
                      <c:pt idx="13">
                        <c:v>1.72E-2</c:v>
                      </c:pt>
                      <c:pt idx="14">
                        <c:v>1.6299999999999999E-2</c:v>
                      </c:pt>
                      <c:pt idx="15">
                        <c:v>1.61E-2</c:v>
                      </c:pt>
                      <c:pt idx="16">
                        <c:v>1.52E-2</c:v>
                      </c:pt>
                      <c:pt idx="17">
                        <c:v>1.5299999999999999E-2</c:v>
                      </c:pt>
                      <c:pt idx="18">
                        <c:v>1.49E-2</c:v>
                      </c:pt>
                      <c:pt idx="19">
                        <c:v>1.5599999999999999E-2</c:v>
                      </c:pt>
                      <c:pt idx="20">
                        <c:v>1.5100000000000001E-2</c:v>
                      </c:pt>
                      <c:pt idx="21">
                        <c:v>1.4800000000000001E-2</c:v>
                      </c:pt>
                      <c:pt idx="22">
                        <c:v>1.47E-2</c:v>
                      </c:pt>
                      <c:pt idx="23">
                        <c:v>1.4E-2</c:v>
                      </c:pt>
                      <c:pt idx="24">
                        <c:v>1.77E-2</c:v>
                      </c:pt>
                      <c:pt idx="25">
                        <c:v>1.84E-2</c:v>
                      </c:pt>
                      <c:pt idx="26">
                        <c:v>1.7100000000000001E-2</c:v>
                      </c:pt>
                      <c:pt idx="27">
                        <c:v>1.8200000000000001E-2</c:v>
                      </c:pt>
                      <c:pt idx="28">
                        <c:v>1.7600000000000001E-2</c:v>
                      </c:pt>
                      <c:pt idx="29">
                        <c:v>1.4500000000000001E-2</c:v>
                      </c:pt>
                      <c:pt idx="30">
                        <c:v>1.44E-2</c:v>
                      </c:pt>
                      <c:pt idx="31">
                        <c:v>1.32E-2</c:v>
                      </c:pt>
                      <c:pt idx="32">
                        <c:v>1.35E-2</c:v>
                      </c:pt>
                      <c:pt idx="33">
                        <c:v>1.1900000000000001E-2</c:v>
                      </c:pt>
                      <c:pt idx="34">
                        <c:v>1.37E-2</c:v>
                      </c:pt>
                      <c:pt idx="35">
                        <c:v>1.37E-2</c:v>
                      </c:pt>
                      <c:pt idx="36">
                        <c:v>1.1900000000000001E-2</c:v>
                      </c:pt>
                      <c:pt idx="37">
                        <c:v>1.11E-2</c:v>
                      </c:pt>
                      <c:pt idx="38">
                        <c:v>1.1900000000000001E-2</c:v>
                      </c:pt>
                      <c:pt idx="39">
                        <c:v>1.32E-2</c:v>
                      </c:pt>
                      <c:pt idx="40">
                        <c:v>1.26E-2</c:v>
                      </c:pt>
                      <c:pt idx="41">
                        <c:v>1.5299999999999999E-2</c:v>
                      </c:pt>
                      <c:pt idx="42">
                        <c:v>1.43E-2</c:v>
                      </c:pt>
                      <c:pt idx="43">
                        <c:v>1.46E-2</c:v>
                      </c:pt>
                      <c:pt idx="44">
                        <c:v>1.5299999999999999E-2</c:v>
                      </c:pt>
                      <c:pt idx="45">
                        <c:v>1.4800000000000001E-2</c:v>
                      </c:pt>
                      <c:pt idx="46">
                        <c:v>1.37E-2</c:v>
                      </c:pt>
                      <c:pt idx="47">
                        <c:v>1.0699999999999999E-2</c:v>
                      </c:pt>
                      <c:pt idx="48">
                        <c:v>1.26E-2</c:v>
                      </c:pt>
                      <c:pt idx="49">
                        <c:v>1.34E-2</c:v>
                      </c:pt>
                      <c:pt idx="50">
                        <c:v>1.3599999999999999E-2</c:v>
                      </c:pt>
                      <c:pt idx="51">
                        <c:v>1.35E-2</c:v>
                      </c:pt>
                      <c:pt idx="52">
                        <c:v>1.3100000000000001E-2</c:v>
                      </c:pt>
                      <c:pt idx="53">
                        <c:v>1.54E-2</c:v>
                      </c:pt>
                      <c:pt idx="54">
                        <c:v>1.5599999999999999E-2</c:v>
                      </c:pt>
                      <c:pt idx="55">
                        <c:v>1.44E-2</c:v>
                      </c:pt>
                      <c:pt idx="56">
                        <c:v>1.26E-2</c:v>
                      </c:pt>
                      <c:pt idx="57">
                        <c:v>1.55E-2</c:v>
                      </c:pt>
                      <c:pt idx="58">
                        <c:v>1.5599999999999999E-2</c:v>
                      </c:pt>
                      <c:pt idx="59">
                        <c:v>1.8200000000000001E-2</c:v>
                      </c:pt>
                      <c:pt idx="60">
                        <c:v>1.52E-2</c:v>
                      </c:pt>
                      <c:pt idx="61">
                        <c:v>1.43E-2</c:v>
                      </c:pt>
                      <c:pt idx="62">
                        <c:v>1.24E-2</c:v>
                      </c:pt>
                      <c:pt idx="63">
                        <c:v>1.3599999999999999E-2</c:v>
                      </c:pt>
                      <c:pt idx="64">
                        <c:v>1.3599999999999999E-2</c:v>
                      </c:pt>
                      <c:pt idx="65">
                        <c:v>1.41E-2</c:v>
                      </c:pt>
                      <c:pt idx="66">
                        <c:v>1.41E-2</c:v>
                      </c:pt>
                      <c:pt idx="67">
                        <c:v>1.47E-2</c:v>
                      </c:pt>
                      <c:pt idx="68">
                        <c:v>1.46E-2</c:v>
                      </c:pt>
                      <c:pt idx="69">
                        <c:v>1.7100000000000001E-2</c:v>
                      </c:pt>
                      <c:pt idx="70">
                        <c:v>1.7999999999999999E-2</c:v>
                      </c:pt>
                      <c:pt idx="71">
                        <c:v>1.8499999999999999E-2</c:v>
                      </c:pt>
                      <c:pt idx="72">
                        <c:v>1.84E-2</c:v>
                      </c:pt>
                      <c:pt idx="73">
                        <c:v>1.7000000000000001E-2</c:v>
                      </c:pt>
                      <c:pt idx="74">
                        <c:v>1.8200000000000001E-2</c:v>
                      </c:pt>
                      <c:pt idx="75">
                        <c:v>1.9699999999999999E-2</c:v>
                      </c:pt>
                      <c:pt idx="76">
                        <c:v>1.95E-2</c:v>
                      </c:pt>
                      <c:pt idx="77">
                        <c:v>1.8700000000000001E-2</c:v>
                      </c:pt>
                      <c:pt idx="78">
                        <c:v>2.0199999999999999E-2</c:v>
                      </c:pt>
                      <c:pt idx="79">
                        <c:v>1.8100000000000002E-2</c:v>
                      </c:pt>
                      <c:pt idx="80">
                        <c:v>2.0199999999999999E-2</c:v>
                      </c:pt>
                      <c:pt idx="81">
                        <c:v>1.8599999999999998E-2</c:v>
                      </c:pt>
                      <c:pt idx="82">
                        <c:v>1.8800000000000001E-2</c:v>
                      </c:pt>
                      <c:pt idx="83">
                        <c:v>1.8499999999999999E-2</c:v>
                      </c:pt>
                      <c:pt idx="84">
                        <c:v>1.9099999999999999E-2</c:v>
                      </c:pt>
                      <c:pt idx="85">
                        <c:v>1.6899999999999998E-2</c:v>
                      </c:pt>
                      <c:pt idx="86">
                        <c:v>1.6500000000000001E-2</c:v>
                      </c:pt>
                      <c:pt idx="87">
                        <c:v>1.66E-2</c:v>
                      </c:pt>
                      <c:pt idx="88">
                        <c:v>1.9099999999999999E-2</c:v>
                      </c:pt>
                      <c:pt idx="89">
                        <c:v>1.9900000000000001E-2</c:v>
                      </c:pt>
                      <c:pt idx="90">
                        <c:v>2.0299999999999999E-2</c:v>
                      </c:pt>
                      <c:pt idx="91">
                        <c:v>1.9099999999999999E-2</c:v>
                      </c:pt>
                      <c:pt idx="92">
                        <c:v>2.0799999999999999E-2</c:v>
                      </c:pt>
                      <c:pt idx="93">
                        <c:v>2.07E-2</c:v>
                      </c:pt>
                      <c:pt idx="94">
                        <c:v>2.2800000000000001E-2</c:v>
                      </c:pt>
                      <c:pt idx="95">
                        <c:v>2.3099999999999999E-2</c:v>
                      </c:pt>
                      <c:pt idx="96">
                        <c:v>2.1100000000000001E-2</c:v>
                      </c:pt>
                      <c:pt idx="97">
                        <c:v>1.9300000000000001E-2</c:v>
                      </c:pt>
                      <c:pt idx="98">
                        <c:v>1.9E-2</c:v>
                      </c:pt>
                      <c:pt idx="99">
                        <c:v>2.1299999999999999E-2</c:v>
                      </c:pt>
                      <c:pt idx="100">
                        <c:v>2.1499999999999998E-2</c:v>
                      </c:pt>
                      <c:pt idx="101">
                        <c:v>1.8200000000000001E-2</c:v>
                      </c:pt>
                      <c:pt idx="102">
                        <c:v>1.46E-2</c:v>
                      </c:pt>
                      <c:pt idx="103">
                        <c:v>1.4500000000000001E-2</c:v>
                      </c:pt>
                      <c:pt idx="104">
                        <c:v>1.4999999999999999E-2</c:v>
                      </c:pt>
                      <c:pt idx="105">
                        <c:v>1.49E-2</c:v>
                      </c:pt>
                      <c:pt idx="106">
                        <c:v>1.52E-2</c:v>
                      </c:pt>
                      <c:pt idx="107">
                        <c:v>1.54E-2</c:v>
                      </c:pt>
                      <c:pt idx="108">
                        <c:v>1.4800000000000001E-2</c:v>
                      </c:pt>
                      <c:pt idx="109">
                        <c:v>1.6799999999999999E-2</c:v>
                      </c:pt>
                      <c:pt idx="110">
                        <c:v>1.6500000000000001E-2</c:v>
                      </c:pt>
                      <c:pt idx="111">
                        <c:v>1.7500000000000002E-2</c:v>
                      </c:pt>
                      <c:pt idx="112">
                        <c:v>1.8700000000000001E-2</c:v>
                      </c:pt>
                      <c:pt idx="113">
                        <c:v>1.9300000000000001E-2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4580-4470-B92A-3076E7C007EE}"/>
                  </c:ext>
                </c:extLst>
              </c15:ser>
            </c15:filteredLineSeries>
            <c15:filteredLineSeries>
              <c15:ser>
                <c:idx val="28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Algo!$A$30</c15:sqref>
                        </c15:formulaRef>
                      </c:ext>
                    </c:extLst>
                    <c:strCache>
                      <c:ptCount val="1"/>
                      <c:pt idx="0">
                        <c:v>ZA EQ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Algo!$F$1:$DO$1</c15:sqref>
                        </c15:formulaRef>
                      </c:ext>
                    </c:extLst>
                    <c:numCache>
                      <c:formatCode>yyyy\-mm\-dd</c:formatCode>
                      <c:ptCount val="114"/>
                      <c:pt idx="0">
                        <c:v>45991</c:v>
                      </c:pt>
                      <c:pt idx="1">
                        <c:v>45961</c:v>
                      </c:pt>
                      <c:pt idx="2">
                        <c:v>45930</c:v>
                      </c:pt>
                      <c:pt idx="3">
                        <c:v>45900</c:v>
                      </c:pt>
                      <c:pt idx="4">
                        <c:v>45869</c:v>
                      </c:pt>
                      <c:pt idx="5">
                        <c:v>45838</c:v>
                      </c:pt>
                      <c:pt idx="6">
                        <c:v>45808</c:v>
                      </c:pt>
                      <c:pt idx="7">
                        <c:v>45777</c:v>
                      </c:pt>
                      <c:pt idx="8">
                        <c:v>45747</c:v>
                      </c:pt>
                      <c:pt idx="9">
                        <c:v>45716</c:v>
                      </c:pt>
                      <c:pt idx="10">
                        <c:v>45688</c:v>
                      </c:pt>
                      <c:pt idx="11">
                        <c:v>45657</c:v>
                      </c:pt>
                      <c:pt idx="12">
                        <c:v>45626</c:v>
                      </c:pt>
                      <c:pt idx="13">
                        <c:v>45596</c:v>
                      </c:pt>
                      <c:pt idx="14">
                        <c:v>45565</c:v>
                      </c:pt>
                      <c:pt idx="15">
                        <c:v>45535</c:v>
                      </c:pt>
                      <c:pt idx="16">
                        <c:v>45504</c:v>
                      </c:pt>
                      <c:pt idx="17">
                        <c:v>45473</c:v>
                      </c:pt>
                      <c:pt idx="18">
                        <c:v>45443</c:v>
                      </c:pt>
                      <c:pt idx="19">
                        <c:v>45412</c:v>
                      </c:pt>
                      <c:pt idx="20">
                        <c:v>45382</c:v>
                      </c:pt>
                      <c:pt idx="21">
                        <c:v>45351</c:v>
                      </c:pt>
                      <c:pt idx="22">
                        <c:v>45322</c:v>
                      </c:pt>
                      <c:pt idx="23">
                        <c:v>45291</c:v>
                      </c:pt>
                      <c:pt idx="24">
                        <c:v>45260</c:v>
                      </c:pt>
                      <c:pt idx="25">
                        <c:v>45230</c:v>
                      </c:pt>
                      <c:pt idx="26">
                        <c:v>45199</c:v>
                      </c:pt>
                      <c:pt idx="27">
                        <c:v>45169</c:v>
                      </c:pt>
                      <c:pt idx="28">
                        <c:v>45138</c:v>
                      </c:pt>
                      <c:pt idx="29">
                        <c:v>45107</c:v>
                      </c:pt>
                      <c:pt idx="30">
                        <c:v>45077</c:v>
                      </c:pt>
                      <c:pt idx="31">
                        <c:v>45046</c:v>
                      </c:pt>
                      <c:pt idx="32">
                        <c:v>45016</c:v>
                      </c:pt>
                      <c:pt idx="33">
                        <c:v>44985</c:v>
                      </c:pt>
                      <c:pt idx="34">
                        <c:v>44957</c:v>
                      </c:pt>
                      <c:pt idx="35">
                        <c:v>44926</c:v>
                      </c:pt>
                      <c:pt idx="36">
                        <c:v>44895</c:v>
                      </c:pt>
                      <c:pt idx="37">
                        <c:v>44865</c:v>
                      </c:pt>
                      <c:pt idx="38">
                        <c:v>44834</c:v>
                      </c:pt>
                      <c:pt idx="39">
                        <c:v>44804</c:v>
                      </c:pt>
                      <c:pt idx="40">
                        <c:v>44773</c:v>
                      </c:pt>
                      <c:pt idx="41">
                        <c:v>44742</c:v>
                      </c:pt>
                      <c:pt idx="42">
                        <c:v>44712</c:v>
                      </c:pt>
                      <c:pt idx="43">
                        <c:v>44681</c:v>
                      </c:pt>
                      <c:pt idx="44">
                        <c:v>44651</c:v>
                      </c:pt>
                      <c:pt idx="45">
                        <c:v>44620</c:v>
                      </c:pt>
                      <c:pt idx="46">
                        <c:v>44592</c:v>
                      </c:pt>
                      <c:pt idx="47">
                        <c:v>44561</c:v>
                      </c:pt>
                      <c:pt idx="48">
                        <c:v>44530</c:v>
                      </c:pt>
                      <c:pt idx="49">
                        <c:v>44500</c:v>
                      </c:pt>
                      <c:pt idx="50">
                        <c:v>44469</c:v>
                      </c:pt>
                      <c:pt idx="51">
                        <c:v>44439</c:v>
                      </c:pt>
                      <c:pt idx="52">
                        <c:v>44408</c:v>
                      </c:pt>
                      <c:pt idx="53">
                        <c:v>44377</c:v>
                      </c:pt>
                      <c:pt idx="54">
                        <c:v>44347</c:v>
                      </c:pt>
                      <c:pt idx="55">
                        <c:v>44316</c:v>
                      </c:pt>
                      <c:pt idx="56">
                        <c:v>44286</c:v>
                      </c:pt>
                      <c:pt idx="57">
                        <c:v>44255</c:v>
                      </c:pt>
                      <c:pt idx="58">
                        <c:v>44227</c:v>
                      </c:pt>
                      <c:pt idx="59">
                        <c:v>44196</c:v>
                      </c:pt>
                      <c:pt idx="60">
                        <c:v>44165</c:v>
                      </c:pt>
                      <c:pt idx="61">
                        <c:v>44135</c:v>
                      </c:pt>
                      <c:pt idx="62">
                        <c:v>44104</c:v>
                      </c:pt>
                      <c:pt idx="63">
                        <c:v>44074</c:v>
                      </c:pt>
                      <c:pt idx="64">
                        <c:v>44043</c:v>
                      </c:pt>
                      <c:pt idx="65">
                        <c:v>44012</c:v>
                      </c:pt>
                      <c:pt idx="66">
                        <c:v>43982</c:v>
                      </c:pt>
                      <c:pt idx="67">
                        <c:v>43951</c:v>
                      </c:pt>
                      <c:pt idx="68">
                        <c:v>43921</c:v>
                      </c:pt>
                      <c:pt idx="69">
                        <c:v>43890</c:v>
                      </c:pt>
                      <c:pt idx="70">
                        <c:v>43861</c:v>
                      </c:pt>
                      <c:pt idx="71">
                        <c:v>43830</c:v>
                      </c:pt>
                      <c:pt idx="72">
                        <c:v>43799</c:v>
                      </c:pt>
                      <c:pt idx="73">
                        <c:v>43769</c:v>
                      </c:pt>
                      <c:pt idx="74">
                        <c:v>43738</c:v>
                      </c:pt>
                      <c:pt idx="75">
                        <c:v>43708</c:v>
                      </c:pt>
                      <c:pt idx="76">
                        <c:v>43677</c:v>
                      </c:pt>
                      <c:pt idx="77">
                        <c:v>43646</c:v>
                      </c:pt>
                      <c:pt idx="78">
                        <c:v>43616</c:v>
                      </c:pt>
                      <c:pt idx="79">
                        <c:v>43585</c:v>
                      </c:pt>
                      <c:pt idx="80">
                        <c:v>43555</c:v>
                      </c:pt>
                      <c:pt idx="81">
                        <c:v>43524</c:v>
                      </c:pt>
                      <c:pt idx="82">
                        <c:v>43496</c:v>
                      </c:pt>
                      <c:pt idx="83">
                        <c:v>43465</c:v>
                      </c:pt>
                      <c:pt idx="84">
                        <c:v>43434</c:v>
                      </c:pt>
                      <c:pt idx="85">
                        <c:v>43404</c:v>
                      </c:pt>
                      <c:pt idx="86">
                        <c:v>43373</c:v>
                      </c:pt>
                      <c:pt idx="87">
                        <c:v>43343</c:v>
                      </c:pt>
                      <c:pt idx="88">
                        <c:v>43312</c:v>
                      </c:pt>
                      <c:pt idx="89">
                        <c:v>43281</c:v>
                      </c:pt>
                      <c:pt idx="90">
                        <c:v>43251</c:v>
                      </c:pt>
                      <c:pt idx="91">
                        <c:v>43220</c:v>
                      </c:pt>
                      <c:pt idx="92">
                        <c:v>43190</c:v>
                      </c:pt>
                      <c:pt idx="93">
                        <c:v>43159</c:v>
                      </c:pt>
                      <c:pt idx="94">
                        <c:v>43131</c:v>
                      </c:pt>
                      <c:pt idx="95">
                        <c:v>43100</c:v>
                      </c:pt>
                      <c:pt idx="96">
                        <c:v>43069</c:v>
                      </c:pt>
                      <c:pt idx="97">
                        <c:v>43039</c:v>
                      </c:pt>
                      <c:pt idx="98">
                        <c:v>43008</c:v>
                      </c:pt>
                      <c:pt idx="99">
                        <c:v>42978</c:v>
                      </c:pt>
                      <c:pt idx="100">
                        <c:v>42947</c:v>
                      </c:pt>
                      <c:pt idx="101">
                        <c:v>42916</c:v>
                      </c:pt>
                      <c:pt idx="102">
                        <c:v>42886</c:v>
                      </c:pt>
                      <c:pt idx="103">
                        <c:v>42855</c:v>
                      </c:pt>
                      <c:pt idx="104">
                        <c:v>42825</c:v>
                      </c:pt>
                      <c:pt idx="105">
                        <c:v>42794</c:v>
                      </c:pt>
                      <c:pt idx="106">
                        <c:v>42766</c:v>
                      </c:pt>
                      <c:pt idx="107">
                        <c:v>42735</c:v>
                      </c:pt>
                      <c:pt idx="108">
                        <c:v>42704</c:v>
                      </c:pt>
                      <c:pt idx="109">
                        <c:v>42674</c:v>
                      </c:pt>
                      <c:pt idx="110">
                        <c:v>42643</c:v>
                      </c:pt>
                      <c:pt idx="111">
                        <c:v>42613</c:v>
                      </c:pt>
                      <c:pt idx="112">
                        <c:v>42582</c:v>
                      </c:pt>
                      <c:pt idx="113">
                        <c:v>42551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Algo!$F$30:$DO$30</c15:sqref>
                        </c15:formulaRef>
                      </c:ext>
                    </c:extLst>
                    <c:numCache>
                      <c:formatCode>General</c:formatCode>
                      <c:ptCount val="114"/>
                      <c:pt idx="0">
                        <c:v>2.47E-2</c:v>
                      </c:pt>
                      <c:pt idx="1">
                        <c:v>2.5000000000000001E-2</c:v>
                      </c:pt>
                      <c:pt idx="2">
                        <c:v>2.06E-2</c:v>
                      </c:pt>
                      <c:pt idx="3">
                        <c:v>2.3099999999999999E-2</c:v>
                      </c:pt>
                      <c:pt idx="4">
                        <c:v>2.3900000000000001E-2</c:v>
                      </c:pt>
                      <c:pt idx="5">
                        <c:v>1.6500000000000001E-2</c:v>
                      </c:pt>
                      <c:pt idx="6">
                        <c:v>1.9199999999999998E-2</c:v>
                      </c:pt>
                      <c:pt idx="7">
                        <c:v>1.8200000000000001E-2</c:v>
                      </c:pt>
                      <c:pt idx="8">
                        <c:v>1.9599999999999999E-2</c:v>
                      </c:pt>
                      <c:pt idx="9">
                        <c:v>2.2800000000000001E-2</c:v>
                      </c:pt>
                      <c:pt idx="10">
                        <c:v>2.1700000000000001E-2</c:v>
                      </c:pt>
                      <c:pt idx="11">
                        <c:v>2.2800000000000001E-2</c:v>
                      </c:pt>
                      <c:pt idx="12">
                        <c:v>2.1299999999999999E-2</c:v>
                      </c:pt>
                      <c:pt idx="13">
                        <c:v>2.1399999999999999E-2</c:v>
                      </c:pt>
                      <c:pt idx="14">
                        <c:v>2.1999999999999999E-2</c:v>
                      </c:pt>
                      <c:pt idx="15">
                        <c:v>2.3699999999999999E-2</c:v>
                      </c:pt>
                      <c:pt idx="16">
                        <c:v>2.5000000000000001E-2</c:v>
                      </c:pt>
                      <c:pt idx="17">
                        <c:v>2.5700000000000001E-2</c:v>
                      </c:pt>
                      <c:pt idx="18">
                        <c:v>2.9399999999999999E-2</c:v>
                      </c:pt>
                      <c:pt idx="19">
                        <c:v>2.93E-2</c:v>
                      </c:pt>
                      <c:pt idx="20">
                        <c:v>2.8400000000000002E-2</c:v>
                      </c:pt>
                      <c:pt idx="21">
                        <c:v>2.93E-2</c:v>
                      </c:pt>
                      <c:pt idx="22">
                        <c:v>2.5499999999999998E-2</c:v>
                      </c:pt>
                      <c:pt idx="23">
                        <c:v>2.3599999999999999E-2</c:v>
                      </c:pt>
                      <c:pt idx="24">
                        <c:v>2.7E-2</c:v>
                      </c:pt>
                      <c:pt idx="25">
                        <c:v>2.9600000000000001E-2</c:v>
                      </c:pt>
                      <c:pt idx="26">
                        <c:v>3.0599999999999999E-2</c:v>
                      </c:pt>
                      <c:pt idx="27">
                        <c:v>2.6700000000000002E-2</c:v>
                      </c:pt>
                      <c:pt idx="28">
                        <c:v>2.5000000000000001E-2</c:v>
                      </c:pt>
                      <c:pt idx="29">
                        <c:v>2.7199999999999998E-2</c:v>
                      </c:pt>
                      <c:pt idx="30">
                        <c:v>2.8000000000000001E-2</c:v>
                      </c:pt>
                      <c:pt idx="31">
                        <c:v>2.7199999999999998E-2</c:v>
                      </c:pt>
                      <c:pt idx="32">
                        <c:v>2.7300000000000001E-2</c:v>
                      </c:pt>
                      <c:pt idx="33">
                        <c:v>2.7300000000000001E-2</c:v>
                      </c:pt>
                      <c:pt idx="34">
                        <c:v>2.53E-2</c:v>
                      </c:pt>
                      <c:pt idx="35">
                        <c:v>2.64E-2</c:v>
                      </c:pt>
                      <c:pt idx="36">
                        <c:v>2.5000000000000001E-2</c:v>
                      </c:pt>
                      <c:pt idx="37">
                        <c:v>2.4500000000000001E-2</c:v>
                      </c:pt>
                      <c:pt idx="38">
                        <c:v>2.7900000000000001E-2</c:v>
                      </c:pt>
                      <c:pt idx="39">
                        <c:v>2.76E-2</c:v>
                      </c:pt>
                      <c:pt idx="40">
                        <c:v>2.64E-2</c:v>
                      </c:pt>
                      <c:pt idx="41">
                        <c:v>2.7300000000000001E-2</c:v>
                      </c:pt>
                      <c:pt idx="42">
                        <c:v>2.3900000000000001E-2</c:v>
                      </c:pt>
                      <c:pt idx="43">
                        <c:v>2.3099999999999999E-2</c:v>
                      </c:pt>
                      <c:pt idx="44">
                        <c:v>2.0899999999999998E-2</c:v>
                      </c:pt>
                      <c:pt idx="45">
                        <c:v>2.1299999999999999E-2</c:v>
                      </c:pt>
                      <c:pt idx="46">
                        <c:v>2.5700000000000001E-2</c:v>
                      </c:pt>
                      <c:pt idx="47">
                        <c:v>2.6599999999999999E-2</c:v>
                      </c:pt>
                      <c:pt idx="48">
                        <c:v>2.8899999999999999E-2</c:v>
                      </c:pt>
                      <c:pt idx="49">
                        <c:v>3.1E-2</c:v>
                      </c:pt>
                      <c:pt idx="50">
                        <c:v>3.0200000000000001E-2</c:v>
                      </c:pt>
                      <c:pt idx="51">
                        <c:v>2.9700000000000001E-2</c:v>
                      </c:pt>
                      <c:pt idx="52">
                        <c:v>2.7900000000000001E-2</c:v>
                      </c:pt>
                      <c:pt idx="53">
                        <c:v>2.7E-2</c:v>
                      </c:pt>
                      <c:pt idx="54">
                        <c:v>2.41E-2</c:v>
                      </c:pt>
                      <c:pt idx="55">
                        <c:v>2.4500000000000001E-2</c:v>
                      </c:pt>
                      <c:pt idx="56">
                        <c:v>2.1700000000000001E-2</c:v>
                      </c:pt>
                      <c:pt idx="57">
                        <c:v>0.02</c:v>
                      </c:pt>
                      <c:pt idx="58">
                        <c:v>2.1100000000000001E-2</c:v>
                      </c:pt>
                      <c:pt idx="59">
                        <c:v>2.3599999999999999E-2</c:v>
                      </c:pt>
                      <c:pt idx="60">
                        <c:v>2.3300000000000001E-2</c:v>
                      </c:pt>
                      <c:pt idx="61">
                        <c:v>2.06E-2</c:v>
                      </c:pt>
                      <c:pt idx="62">
                        <c:v>2.1600000000000001E-2</c:v>
                      </c:pt>
                      <c:pt idx="63">
                        <c:v>2.06E-2</c:v>
                      </c:pt>
                      <c:pt idx="64">
                        <c:v>1.9300000000000001E-2</c:v>
                      </c:pt>
                      <c:pt idx="65">
                        <c:v>2.0299999999999999E-2</c:v>
                      </c:pt>
                      <c:pt idx="66">
                        <c:v>2.07E-2</c:v>
                      </c:pt>
                      <c:pt idx="67">
                        <c:v>1.8800000000000001E-2</c:v>
                      </c:pt>
                      <c:pt idx="68">
                        <c:v>2.1899999999999999E-2</c:v>
                      </c:pt>
                      <c:pt idx="69">
                        <c:v>2.1600000000000001E-2</c:v>
                      </c:pt>
                      <c:pt idx="70">
                        <c:v>2.0400000000000001E-2</c:v>
                      </c:pt>
                      <c:pt idx="71">
                        <c:v>1.9699999999999999E-2</c:v>
                      </c:pt>
                      <c:pt idx="72">
                        <c:v>2.07E-2</c:v>
                      </c:pt>
                      <c:pt idx="73">
                        <c:v>1.9900000000000001E-2</c:v>
                      </c:pt>
                      <c:pt idx="74">
                        <c:v>1.9900000000000001E-2</c:v>
                      </c:pt>
                      <c:pt idx="75">
                        <c:v>1.6799999999999999E-2</c:v>
                      </c:pt>
                      <c:pt idx="76">
                        <c:v>1.5599999999999999E-2</c:v>
                      </c:pt>
                      <c:pt idx="77">
                        <c:v>1.4800000000000001E-2</c:v>
                      </c:pt>
                      <c:pt idx="78">
                        <c:v>1.61E-2</c:v>
                      </c:pt>
                      <c:pt idx="79">
                        <c:v>1.6E-2</c:v>
                      </c:pt>
                      <c:pt idx="80">
                        <c:v>1.7100000000000001E-2</c:v>
                      </c:pt>
                      <c:pt idx="81">
                        <c:v>1.6400000000000001E-2</c:v>
                      </c:pt>
                      <c:pt idx="82">
                        <c:v>1.5699999999999999E-2</c:v>
                      </c:pt>
                      <c:pt idx="83">
                        <c:v>1.3299999999999999E-2</c:v>
                      </c:pt>
                      <c:pt idx="84">
                        <c:v>1.7999999999999999E-2</c:v>
                      </c:pt>
                      <c:pt idx="85">
                        <c:v>1.9E-2</c:v>
                      </c:pt>
                      <c:pt idx="86">
                        <c:v>1.89E-2</c:v>
                      </c:pt>
                      <c:pt idx="87">
                        <c:v>1.7600000000000001E-2</c:v>
                      </c:pt>
                      <c:pt idx="88">
                        <c:v>1.8200000000000001E-2</c:v>
                      </c:pt>
                      <c:pt idx="89">
                        <c:v>1.7100000000000001E-2</c:v>
                      </c:pt>
                      <c:pt idx="90">
                        <c:v>1.8100000000000002E-2</c:v>
                      </c:pt>
                      <c:pt idx="91">
                        <c:v>1.61E-2</c:v>
                      </c:pt>
                      <c:pt idx="92">
                        <c:v>1.7100000000000001E-2</c:v>
                      </c:pt>
                      <c:pt idx="93">
                        <c:v>1.6E-2</c:v>
                      </c:pt>
                      <c:pt idx="94">
                        <c:v>1.7100000000000001E-2</c:v>
                      </c:pt>
                      <c:pt idx="95">
                        <c:v>1.6199999999999999E-2</c:v>
                      </c:pt>
                      <c:pt idx="96">
                        <c:v>1.5599999999999999E-2</c:v>
                      </c:pt>
                      <c:pt idx="97">
                        <c:v>1.89E-2</c:v>
                      </c:pt>
                      <c:pt idx="98">
                        <c:v>2.0199999999999999E-2</c:v>
                      </c:pt>
                      <c:pt idx="99">
                        <c:v>1.7500000000000002E-2</c:v>
                      </c:pt>
                      <c:pt idx="100">
                        <c:v>0.02</c:v>
                      </c:pt>
                      <c:pt idx="101">
                        <c:v>2.2499999999999999E-2</c:v>
                      </c:pt>
                      <c:pt idx="102">
                        <c:v>2.1700000000000001E-2</c:v>
                      </c:pt>
                      <c:pt idx="103">
                        <c:v>2.1700000000000001E-2</c:v>
                      </c:pt>
                      <c:pt idx="104">
                        <c:v>2.23E-2</c:v>
                      </c:pt>
                      <c:pt idx="105">
                        <c:v>2.23E-2</c:v>
                      </c:pt>
                      <c:pt idx="106">
                        <c:v>2.2499999999999999E-2</c:v>
                      </c:pt>
                      <c:pt idx="107">
                        <c:v>2.24E-2</c:v>
                      </c:pt>
                      <c:pt idx="108">
                        <c:v>2.12E-2</c:v>
                      </c:pt>
                      <c:pt idx="109">
                        <c:v>1.8800000000000001E-2</c:v>
                      </c:pt>
                      <c:pt idx="110">
                        <c:v>1.67E-2</c:v>
                      </c:pt>
                      <c:pt idx="111">
                        <c:v>1.77E-2</c:v>
                      </c:pt>
                      <c:pt idx="112">
                        <c:v>1.47E-2</c:v>
                      </c:pt>
                      <c:pt idx="113">
                        <c:v>1.4E-2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4580-4470-B92A-3076E7C007EE}"/>
                  </c:ext>
                </c:extLst>
              </c15:ser>
            </c15:filteredLineSeries>
          </c:ext>
        </c:extLst>
      </c:lineChart>
      <c:dateAx>
        <c:axId val="74770342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RN Intrinsic" panose="020B0504010101010104" pitchFamily="34" charset="0"/>
                <a:ea typeface="MORN Intrinsic" panose="020B0504010101010104" pitchFamily="34" charset="0"/>
                <a:cs typeface="MORN Intrinsic" panose="020B0504010101010104" pitchFamily="34" charset="0"/>
              </a:defRPr>
            </a:pPr>
            <a:endParaRPr lang="en-US"/>
          </a:p>
        </c:txPr>
        <c:crossAx val="747708704"/>
        <c:crosses val="autoZero"/>
        <c:auto val="1"/>
        <c:lblOffset val="100"/>
        <c:baseTimeUnit val="months"/>
      </c:dateAx>
      <c:valAx>
        <c:axId val="747708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RN Intrinsic" panose="020B0504010101010104" pitchFamily="34" charset="0"/>
                <a:ea typeface="MORN Intrinsic" panose="020B0504010101010104" pitchFamily="34" charset="0"/>
                <a:cs typeface="MORN Intrinsic" panose="020B0504010101010104" pitchFamily="34" charset="0"/>
              </a:defRPr>
            </a:pPr>
            <a:endParaRPr lang="en-US"/>
          </a:p>
        </c:txPr>
        <c:crossAx val="74770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RN Intrinsic" panose="020B0504010101010104" pitchFamily="34" charset="0"/>
              <a:ea typeface="MORN Intrinsic" panose="020B0504010101010104" pitchFamily="34" charset="0"/>
              <a:cs typeface="MORN Intrinsic" panose="020B05040101010101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ORN Intrinsic" panose="020B0504010101010104" pitchFamily="34" charset="0"/>
          <a:ea typeface="MORN Intrinsic" panose="020B0504010101010104" pitchFamily="34" charset="0"/>
          <a:cs typeface="MORN Intrinsic" panose="020B05040101010101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34925</xdr:colOff>
      <xdr:row>68</xdr:row>
      <xdr:rowOff>34925</xdr:rowOff>
    </xdr:from>
    <xdr:to>
      <xdr:col>7</xdr:col>
      <xdr:colOff>295275</xdr:colOff>
      <xdr:row>86</xdr:row>
      <xdr:rowOff>160338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13514F-0E45-481A-A536-C210366E66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726281</xdr:colOff>
      <xdr:row>103</xdr:row>
      <xdr:rowOff>1</xdr:rowOff>
    </xdr:from>
    <xdr:to>
      <xdr:col>7</xdr:col>
      <xdr:colOff>977106</xdr:colOff>
      <xdr:row>121</xdr:row>
      <xdr:rowOff>125414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3D4458-0CAB-4993-9588-00C59E9991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675481</xdr:colOff>
      <xdr:row>73</xdr:row>
      <xdr:rowOff>50006</xdr:rowOff>
    </xdr:from>
    <xdr:to>
      <xdr:col>21</xdr:col>
      <xdr:colOff>83911</xdr:colOff>
      <xdr:row>92</xdr:row>
      <xdr:rowOff>126206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1AAB2E-FB40-4B3D-B7A0-424F4649CA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595312</xdr:colOff>
      <xdr:row>106</xdr:row>
      <xdr:rowOff>27783</xdr:rowOff>
    </xdr:from>
    <xdr:to>
      <xdr:col>16</xdr:col>
      <xdr:colOff>826748</xdr:colOff>
      <xdr:row>113</xdr:row>
      <xdr:rowOff>130970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019044-8780-43A3-BC14-99CDFE800E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563005</xdr:colOff>
      <xdr:row>23</xdr:row>
      <xdr:rowOff>142090</xdr:rowOff>
    </xdr:from>
    <xdr:to>
      <xdr:col>41</xdr:col>
      <xdr:colOff>259773</xdr:colOff>
      <xdr:row>65</xdr:row>
      <xdr:rowOff>74220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6076771-D90A-4403-A527-D4D51F65C5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9525</xdr:rowOff>
    </xdr:from>
    <xdr:to>
      <xdr:col>9</xdr:col>
      <xdr:colOff>0</xdr:colOff>
      <xdr:row>2</xdr:row>
      <xdr:rowOff>158750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CD82A2-FCFB-4D16-9F2A-92A3BEB093A5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9191625" y="43497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114300</xdr:colOff>
      <xdr:row>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A012C8-5DA4-4EB7-A2EF-69D3C7D1261D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609600"/>
          <a:ext cx="114300" cy="1778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9525</xdr:rowOff>
    </xdr:from>
    <xdr:to>
      <xdr:col>9</xdr:col>
      <xdr:colOff>0</xdr:colOff>
      <xdr:row>3</xdr:row>
      <xdr:rowOff>171450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8221AAA-9B57-4008-894A-4A4BFE451813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9191625" y="615950"/>
          <a:ext cx="111125" cy="165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114300</xdr:colOff>
      <xdr:row>5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76084E5-8272-491B-8599-DBB76002F21F}"/>
            </a:ext>
          </a:extLst>
        </xdr:cNvPr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xfrm>
          <a:off x="0" y="800100"/>
          <a:ext cx="114300" cy="1809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9525</xdr:rowOff>
    </xdr:from>
    <xdr:to>
      <xdr:col>9</xdr:col>
      <xdr:colOff>0</xdr:colOff>
      <xdr:row>4</xdr:row>
      <xdr:rowOff>158750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C8DD6BD-D00B-4FD5-AFA2-3CAF90DBE249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9191625" y="80645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9525</xdr:rowOff>
    </xdr:from>
    <xdr:to>
      <xdr:col>9</xdr:col>
      <xdr:colOff>0</xdr:colOff>
      <xdr:row>5</xdr:row>
      <xdr:rowOff>158750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096E2B2-A057-4DB6-8AB8-333EDDC37F1D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98742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9525</xdr:rowOff>
    </xdr:from>
    <xdr:to>
      <xdr:col>9</xdr:col>
      <xdr:colOff>0</xdr:colOff>
      <xdr:row>6</xdr:row>
      <xdr:rowOff>158750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83D96C6-8D89-4FD5-8424-5B602C0FCDC1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116840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9525</xdr:rowOff>
    </xdr:from>
    <xdr:to>
      <xdr:col>9</xdr:col>
      <xdr:colOff>0</xdr:colOff>
      <xdr:row>7</xdr:row>
      <xdr:rowOff>158750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AFF8325-7724-40C6-A909-520D3BD9C2B2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34937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9525</xdr:rowOff>
    </xdr:from>
    <xdr:to>
      <xdr:col>9</xdr:col>
      <xdr:colOff>0</xdr:colOff>
      <xdr:row>8</xdr:row>
      <xdr:rowOff>158750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35F84D0-2FC9-4FD2-AF57-8645C6C0A64C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153987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9525</xdr:rowOff>
    </xdr:from>
    <xdr:to>
      <xdr:col>9</xdr:col>
      <xdr:colOff>0</xdr:colOff>
      <xdr:row>9</xdr:row>
      <xdr:rowOff>158750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24631F1-1B07-4A7C-A1C0-1720ABDF89C3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72085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9525</xdr:rowOff>
    </xdr:from>
    <xdr:to>
      <xdr:col>9</xdr:col>
      <xdr:colOff>0</xdr:colOff>
      <xdr:row>10</xdr:row>
      <xdr:rowOff>158750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1E7BCF3-6408-44F4-A952-AC2BCD1467F3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190182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9525</xdr:rowOff>
    </xdr:from>
    <xdr:to>
      <xdr:col>9</xdr:col>
      <xdr:colOff>0</xdr:colOff>
      <xdr:row>11</xdr:row>
      <xdr:rowOff>158750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5C94D41-32AA-4ACC-99A4-58AF31E6D208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208280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9525</xdr:rowOff>
    </xdr:from>
    <xdr:to>
      <xdr:col>9</xdr:col>
      <xdr:colOff>0</xdr:colOff>
      <xdr:row>12</xdr:row>
      <xdr:rowOff>158750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F3AF707-2ABD-4BBA-BB0F-B2DF9DBC4879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226377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9525</xdr:rowOff>
    </xdr:from>
    <xdr:to>
      <xdr:col>9</xdr:col>
      <xdr:colOff>0</xdr:colOff>
      <xdr:row>13</xdr:row>
      <xdr:rowOff>158750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386EBE1-5854-435C-A24C-6FCD0ADE7F8B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244475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9525</xdr:rowOff>
    </xdr:from>
    <xdr:to>
      <xdr:col>9</xdr:col>
      <xdr:colOff>0</xdr:colOff>
      <xdr:row>14</xdr:row>
      <xdr:rowOff>158750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9184A8A-72FB-416F-8657-54694C6791F9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262572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9525</xdr:rowOff>
    </xdr:from>
    <xdr:to>
      <xdr:col>9</xdr:col>
      <xdr:colOff>0</xdr:colOff>
      <xdr:row>15</xdr:row>
      <xdr:rowOff>158750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70F2EB3-7D84-4789-839C-5A6BBDB8678C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280670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0</xdr:colOff>
      <xdr:row>16</xdr:row>
      <xdr:rowOff>158750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ECD79AC-18B6-4689-975E-5F000764A7BF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2987675"/>
          <a:ext cx="111125" cy="1651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9525</xdr:rowOff>
    </xdr:from>
    <xdr:to>
      <xdr:col>9</xdr:col>
      <xdr:colOff>0</xdr:colOff>
      <xdr:row>16</xdr:row>
      <xdr:rowOff>158750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F067548-D163-43A9-8C56-C2150CE2D68F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316865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9525</xdr:rowOff>
    </xdr:from>
    <xdr:to>
      <xdr:col>9</xdr:col>
      <xdr:colOff>0</xdr:colOff>
      <xdr:row>17</xdr:row>
      <xdr:rowOff>158750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486A979-F615-4D27-B720-BC00842693B0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334962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9525</xdr:rowOff>
    </xdr:from>
    <xdr:to>
      <xdr:col>9</xdr:col>
      <xdr:colOff>0</xdr:colOff>
      <xdr:row>18</xdr:row>
      <xdr:rowOff>158750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5E225AA-4B1B-4B1A-9D84-942441F889F6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353060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9525</xdr:rowOff>
    </xdr:from>
    <xdr:to>
      <xdr:col>9</xdr:col>
      <xdr:colOff>0</xdr:colOff>
      <xdr:row>19</xdr:row>
      <xdr:rowOff>158750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6A5A559-572F-4E14-9203-00E08628BE1D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371157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9525</xdr:rowOff>
    </xdr:from>
    <xdr:to>
      <xdr:col>9</xdr:col>
      <xdr:colOff>0</xdr:colOff>
      <xdr:row>20</xdr:row>
      <xdr:rowOff>168275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71859002-CA64-4054-A949-9A87283B7D84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3892550"/>
          <a:ext cx="111125" cy="16192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9525</xdr:rowOff>
    </xdr:from>
    <xdr:to>
      <xdr:col>9</xdr:col>
      <xdr:colOff>0</xdr:colOff>
      <xdr:row>21</xdr:row>
      <xdr:rowOff>158750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0BFFFBD-64EF-4393-99D3-204E6E1F1C5B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407352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9525</xdr:rowOff>
    </xdr:from>
    <xdr:to>
      <xdr:col>9</xdr:col>
      <xdr:colOff>0</xdr:colOff>
      <xdr:row>22</xdr:row>
      <xdr:rowOff>158750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7B4F0BC8-9310-46E4-A171-6AFC1F042568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425450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9525</xdr:rowOff>
    </xdr:from>
    <xdr:to>
      <xdr:col>9</xdr:col>
      <xdr:colOff>0</xdr:colOff>
      <xdr:row>23</xdr:row>
      <xdr:rowOff>158750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DE8C21C2-7803-4649-9BA3-53C830F72425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443547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9525</xdr:rowOff>
    </xdr:from>
    <xdr:to>
      <xdr:col>9</xdr:col>
      <xdr:colOff>0</xdr:colOff>
      <xdr:row>24</xdr:row>
      <xdr:rowOff>158750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A1D94749-C074-4969-91E0-FA4D2C7C0A4B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461645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9525</xdr:rowOff>
    </xdr:from>
    <xdr:to>
      <xdr:col>9</xdr:col>
      <xdr:colOff>0</xdr:colOff>
      <xdr:row>25</xdr:row>
      <xdr:rowOff>158750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885895D-DE11-4ED3-B9EB-8FBC26B527C9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479742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</xdr:row>
      <xdr:rowOff>9525</xdr:rowOff>
    </xdr:from>
    <xdr:to>
      <xdr:col>9</xdr:col>
      <xdr:colOff>0</xdr:colOff>
      <xdr:row>26</xdr:row>
      <xdr:rowOff>158750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219BCA79-1616-4B97-A9AB-630CEE0E9E11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497840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9525</xdr:rowOff>
    </xdr:from>
    <xdr:to>
      <xdr:col>9</xdr:col>
      <xdr:colOff>0</xdr:colOff>
      <xdr:row>27</xdr:row>
      <xdr:rowOff>158750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DD866914-6032-4036-8F5F-9ECB379A13F3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515937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9525</xdr:rowOff>
    </xdr:from>
    <xdr:to>
      <xdr:col>9</xdr:col>
      <xdr:colOff>0</xdr:colOff>
      <xdr:row>28</xdr:row>
      <xdr:rowOff>158750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2077EE4A-E495-4F22-97A0-BCDDFEAA5D68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534035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9525</xdr:rowOff>
    </xdr:from>
    <xdr:to>
      <xdr:col>9</xdr:col>
      <xdr:colOff>0</xdr:colOff>
      <xdr:row>29</xdr:row>
      <xdr:rowOff>168275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1B2E9962-13ED-474A-B794-A434ABA28424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5521325"/>
          <a:ext cx="111125" cy="16192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9525</xdr:rowOff>
    </xdr:from>
    <xdr:to>
      <xdr:col>9</xdr:col>
      <xdr:colOff>0</xdr:colOff>
      <xdr:row>30</xdr:row>
      <xdr:rowOff>158750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A2716BAB-0EE4-433B-ACAD-82348A789645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570230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31</xdr:row>
      <xdr:rowOff>9525</xdr:rowOff>
    </xdr:from>
    <xdr:to>
      <xdr:col>9</xdr:col>
      <xdr:colOff>0</xdr:colOff>
      <xdr:row>31</xdr:row>
      <xdr:rowOff>158750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F2F9DCB0-B13D-40EB-8DC2-D2A1AAABC59D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588327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32</xdr:row>
      <xdr:rowOff>9525</xdr:rowOff>
    </xdr:from>
    <xdr:to>
      <xdr:col>9</xdr:col>
      <xdr:colOff>0</xdr:colOff>
      <xdr:row>32</xdr:row>
      <xdr:rowOff>158750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21D544B3-CE57-4FC3-9F7C-1C265A2FAF51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606425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33</xdr:row>
      <xdr:rowOff>9525</xdr:rowOff>
    </xdr:from>
    <xdr:to>
      <xdr:col>9</xdr:col>
      <xdr:colOff>0</xdr:colOff>
      <xdr:row>33</xdr:row>
      <xdr:rowOff>158750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250EC423-06E3-49ED-8EAB-592D31891E49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624522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9525</xdr:rowOff>
    </xdr:from>
    <xdr:to>
      <xdr:col>9</xdr:col>
      <xdr:colOff>0</xdr:colOff>
      <xdr:row>34</xdr:row>
      <xdr:rowOff>158750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6D1627AD-8683-4DF5-80B0-A4CE82B26358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642620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35</xdr:row>
      <xdr:rowOff>9525</xdr:rowOff>
    </xdr:from>
    <xdr:to>
      <xdr:col>9</xdr:col>
      <xdr:colOff>0</xdr:colOff>
      <xdr:row>35</xdr:row>
      <xdr:rowOff>158750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DBEEA048-8B94-451F-BA8D-8F8A63EE6DDF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660717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36</xdr:row>
      <xdr:rowOff>9525</xdr:rowOff>
    </xdr:from>
    <xdr:to>
      <xdr:col>9</xdr:col>
      <xdr:colOff>0</xdr:colOff>
      <xdr:row>36</xdr:row>
      <xdr:rowOff>158750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1B18A794-3DC8-4321-BE68-FB731F427636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678815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37</xdr:row>
      <xdr:rowOff>9525</xdr:rowOff>
    </xdr:from>
    <xdr:to>
      <xdr:col>9</xdr:col>
      <xdr:colOff>0</xdr:colOff>
      <xdr:row>37</xdr:row>
      <xdr:rowOff>158750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80B9051D-FCEB-47FD-A5DF-E4F34C89DB21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696912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38</xdr:row>
      <xdr:rowOff>9525</xdr:rowOff>
    </xdr:from>
    <xdr:to>
      <xdr:col>9</xdr:col>
      <xdr:colOff>0</xdr:colOff>
      <xdr:row>38</xdr:row>
      <xdr:rowOff>158750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5CDD5768-52CF-417C-84ED-C61DE77CD9D9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715010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39</xdr:row>
      <xdr:rowOff>9525</xdr:rowOff>
    </xdr:from>
    <xdr:to>
      <xdr:col>9</xdr:col>
      <xdr:colOff>0</xdr:colOff>
      <xdr:row>39</xdr:row>
      <xdr:rowOff>158750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A1D51292-0C40-4944-A8BE-EDA0D50DD0B9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733107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</xdr:row>
      <xdr:rowOff>9525</xdr:rowOff>
    </xdr:from>
    <xdr:to>
      <xdr:col>9</xdr:col>
      <xdr:colOff>0</xdr:colOff>
      <xdr:row>40</xdr:row>
      <xdr:rowOff>158750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FBFF6BC6-F3B0-4F56-88CE-E026A2262AE7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751205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41</xdr:row>
      <xdr:rowOff>9525</xdr:rowOff>
    </xdr:from>
    <xdr:to>
      <xdr:col>9</xdr:col>
      <xdr:colOff>0</xdr:colOff>
      <xdr:row>41</xdr:row>
      <xdr:rowOff>158750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88FE214A-C9FB-4067-BC96-7228259DC1F5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769302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42</xdr:row>
      <xdr:rowOff>9525</xdr:rowOff>
    </xdr:from>
    <xdr:to>
      <xdr:col>9</xdr:col>
      <xdr:colOff>0</xdr:colOff>
      <xdr:row>42</xdr:row>
      <xdr:rowOff>158750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E192FFE5-2682-4F38-ACD4-BE92EAF44FD8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787400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</xdr:row>
      <xdr:rowOff>9525</xdr:rowOff>
    </xdr:from>
    <xdr:to>
      <xdr:col>9</xdr:col>
      <xdr:colOff>0</xdr:colOff>
      <xdr:row>43</xdr:row>
      <xdr:rowOff>158750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D6F14D33-6BCE-40F3-97BC-BDB9D397DF5B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805497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44</xdr:row>
      <xdr:rowOff>9525</xdr:rowOff>
    </xdr:from>
    <xdr:to>
      <xdr:col>9</xdr:col>
      <xdr:colOff>0</xdr:colOff>
      <xdr:row>44</xdr:row>
      <xdr:rowOff>158750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57E7BFCD-226E-4B73-9C2B-BD23B19C8A76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823595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45</xdr:row>
      <xdr:rowOff>9525</xdr:rowOff>
    </xdr:from>
    <xdr:to>
      <xdr:col>9</xdr:col>
      <xdr:colOff>0</xdr:colOff>
      <xdr:row>45</xdr:row>
      <xdr:rowOff>168275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E69A2215-603D-4A3C-A985-0DA7DDFC3BC9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8416925"/>
          <a:ext cx="111125" cy="16192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46</xdr:row>
      <xdr:rowOff>9525</xdr:rowOff>
    </xdr:from>
    <xdr:to>
      <xdr:col>9</xdr:col>
      <xdr:colOff>0</xdr:colOff>
      <xdr:row>46</xdr:row>
      <xdr:rowOff>158750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E027DE86-C262-48C8-9123-8995FA7C8A26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859790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47</xdr:row>
      <xdr:rowOff>9525</xdr:rowOff>
    </xdr:from>
    <xdr:to>
      <xdr:col>9</xdr:col>
      <xdr:colOff>0</xdr:colOff>
      <xdr:row>47</xdr:row>
      <xdr:rowOff>168275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5D4224D4-103F-4481-9C6D-A9A5A2CACBFD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8778875"/>
          <a:ext cx="111125" cy="16192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48</xdr:row>
      <xdr:rowOff>9525</xdr:rowOff>
    </xdr:from>
    <xdr:to>
      <xdr:col>9</xdr:col>
      <xdr:colOff>0</xdr:colOff>
      <xdr:row>48</xdr:row>
      <xdr:rowOff>158750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9F2B4C2-2319-45AC-8F5A-3F33D97D2ECD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895985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9525</xdr:rowOff>
    </xdr:from>
    <xdr:to>
      <xdr:col>9</xdr:col>
      <xdr:colOff>0</xdr:colOff>
      <xdr:row>49</xdr:row>
      <xdr:rowOff>158750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DB898B23-9D19-4490-9231-238BA17B2AB3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914082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50</xdr:row>
      <xdr:rowOff>9525</xdr:rowOff>
    </xdr:from>
    <xdr:to>
      <xdr:col>9</xdr:col>
      <xdr:colOff>0</xdr:colOff>
      <xdr:row>50</xdr:row>
      <xdr:rowOff>158750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E237BC94-91D0-404C-ABDA-919096222B9F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932180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51</xdr:row>
      <xdr:rowOff>9525</xdr:rowOff>
    </xdr:from>
    <xdr:to>
      <xdr:col>9</xdr:col>
      <xdr:colOff>0</xdr:colOff>
      <xdr:row>51</xdr:row>
      <xdr:rowOff>168275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EC12FC76-2911-4E2A-920E-C6BAA6C48E40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9502775"/>
          <a:ext cx="111125" cy="16192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9525</xdr:rowOff>
    </xdr:from>
    <xdr:to>
      <xdr:col>9</xdr:col>
      <xdr:colOff>0</xdr:colOff>
      <xdr:row>52</xdr:row>
      <xdr:rowOff>158750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9A4246B4-898F-4EE7-B733-581BD704FFDA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968375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53</xdr:row>
      <xdr:rowOff>9525</xdr:rowOff>
    </xdr:from>
    <xdr:to>
      <xdr:col>9</xdr:col>
      <xdr:colOff>0</xdr:colOff>
      <xdr:row>53</xdr:row>
      <xdr:rowOff>158750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D6DC78E4-B941-4E94-9D0B-6D63CC048AAD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986472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54</xdr:row>
      <xdr:rowOff>0</xdr:rowOff>
    </xdr:from>
    <xdr:to>
      <xdr:col>9</xdr:col>
      <xdr:colOff>0</xdr:colOff>
      <xdr:row>54</xdr:row>
      <xdr:rowOff>158750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9E990EC7-DCA1-47E9-8D45-312C6CFC37E4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0045700"/>
          <a:ext cx="111125" cy="1651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54</xdr:row>
      <xdr:rowOff>9525</xdr:rowOff>
    </xdr:from>
    <xdr:to>
      <xdr:col>9</xdr:col>
      <xdr:colOff>0</xdr:colOff>
      <xdr:row>54</xdr:row>
      <xdr:rowOff>158750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3DF8AD87-E000-4C95-BA47-A9621CAF776A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1022667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55</xdr:row>
      <xdr:rowOff>9525</xdr:rowOff>
    </xdr:from>
    <xdr:to>
      <xdr:col>9</xdr:col>
      <xdr:colOff>0</xdr:colOff>
      <xdr:row>55</xdr:row>
      <xdr:rowOff>158750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7F75C278-A5FE-4063-B7DB-D8602E46AF19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040765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56</xdr:row>
      <xdr:rowOff>9525</xdr:rowOff>
    </xdr:from>
    <xdr:to>
      <xdr:col>9</xdr:col>
      <xdr:colOff>0</xdr:colOff>
      <xdr:row>56</xdr:row>
      <xdr:rowOff>158750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ECABE384-17CE-4333-9598-6992B0C1077B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1058862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57</xdr:row>
      <xdr:rowOff>9525</xdr:rowOff>
    </xdr:from>
    <xdr:to>
      <xdr:col>9</xdr:col>
      <xdr:colOff>0</xdr:colOff>
      <xdr:row>57</xdr:row>
      <xdr:rowOff>158750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B7F01BE1-7C4F-4165-AE5C-06BA3A8FB1C5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076960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58</xdr:row>
      <xdr:rowOff>9525</xdr:rowOff>
    </xdr:from>
    <xdr:to>
      <xdr:col>9</xdr:col>
      <xdr:colOff>0</xdr:colOff>
      <xdr:row>58</xdr:row>
      <xdr:rowOff>158750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5575E3C3-7D3F-41A2-8AD5-5284AF88F130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1095057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59</xdr:row>
      <xdr:rowOff>9525</xdr:rowOff>
    </xdr:from>
    <xdr:to>
      <xdr:col>9</xdr:col>
      <xdr:colOff>0</xdr:colOff>
      <xdr:row>59</xdr:row>
      <xdr:rowOff>158750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F0F5551B-1DA1-4485-8868-008CB943AF28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113155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60</xdr:row>
      <xdr:rowOff>9525</xdr:rowOff>
    </xdr:from>
    <xdr:to>
      <xdr:col>9</xdr:col>
      <xdr:colOff>0</xdr:colOff>
      <xdr:row>60</xdr:row>
      <xdr:rowOff>158750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6DCEE610-59E2-438C-9314-FE282EB7FB1F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1131252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61</xdr:row>
      <xdr:rowOff>9525</xdr:rowOff>
    </xdr:from>
    <xdr:to>
      <xdr:col>9</xdr:col>
      <xdr:colOff>0</xdr:colOff>
      <xdr:row>61</xdr:row>
      <xdr:rowOff>158750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50D06F76-0C81-490C-A972-B9A1EAFCB6EC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149350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62</xdr:row>
      <xdr:rowOff>9525</xdr:rowOff>
    </xdr:from>
    <xdr:to>
      <xdr:col>9</xdr:col>
      <xdr:colOff>0</xdr:colOff>
      <xdr:row>62</xdr:row>
      <xdr:rowOff>158750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D626DA9F-3A51-4D6E-9F1F-B5B1688872F4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1167447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63</xdr:row>
      <xdr:rowOff>9525</xdr:rowOff>
    </xdr:from>
    <xdr:to>
      <xdr:col>9</xdr:col>
      <xdr:colOff>0</xdr:colOff>
      <xdr:row>63</xdr:row>
      <xdr:rowOff>158750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F86D56E0-13A0-4B03-BE52-0F78EA9F50F7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185545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64</xdr:row>
      <xdr:rowOff>9525</xdr:rowOff>
    </xdr:from>
    <xdr:to>
      <xdr:col>9</xdr:col>
      <xdr:colOff>0</xdr:colOff>
      <xdr:row>64</xdr:row>
      <xdr:rowOff>158750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C37E8030-B904-435F-9F96-CF5F6775E4A6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1203642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65</xdr:row>
      <xdr:rowOff>9525</xdr:rowOff>
    </xdr:from>
    <xdr:to>
      <xdr:col>9</xdr:col>
      <xdr:colOff>0</xdr:colOff>
      <xdr:row>65</xdr:row>
      <xdr:rowOff>158750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EBEF1C46-8C0D-4651-8473-9FC591478EF0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221740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66</xdr:row>
      <xdr:rowOff>9525</xdr:rowOff>
    </xdr:from>
    <xdr:to>
      <xdr:col>9</xdr:col>
      <xdr:colOff>0</xdr:colOff>
      <xdr:row>66</xdr:row>
      <xdr:rowOff>158750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50055EBF-A291-4A1C-BE30-B0EC937BCA5C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1239837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67</xdr:row>
      <xdr:rowOff>9525</xdr:rowOff>
    </xdr:from>
    <xdr:to>
      <xdr:col>9</xdr:col>
      <xdr:colOff>0</xdr:colOff>
      <xdr:row>67</xdr:row>
      <xdr:rowOff>158750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BAA28717-5F0C-4488-841A-1736D99F3A3C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257935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68</xdr:row>
      <xdr:rowOff>9525</xdr:rowOff>
    </xdr:from>
    <xdr:to>
      <xdr:col>9</xdr:col>
      <xdr:colOff>0</xdr:colOff>
      <xdr:row>68</xdr:row>
      <xdr:rowOff>158750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556B27A9-0AED-4E29-AF26-DE63FC813242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1276032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69</xdr:row>
      <xdr:rowOff>9525</xdr:rowOff>
    </xdr:from>
    <xdr:to>
      <xdr:col>9</xdr:col>
      <xdr:colOff>0</xdr:colOff>
      <xdr:row>69</xdr:row>
      <xdr:rowOff>158750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12A4745C-E491-452C-842E-B33B6BDA14A1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294130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70</xdr:row>
      <xdr:rowOff>9525</xdr:rowOff>
    </xdr:from>
    <xdr:to>
      <xdr:col>9</xdr:col>
      <xdr:colOff>0</xdr:colOff>
      <xdr:row>70</xdr:row>
      <xdr:rowOff>158750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69B2750C-1134-4487-89D0-24DE1DCE1EEA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1312227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71</xdr:row>
      <xdr:rowOff>9525</xdr:rowOff>
    </xdr:from>
    <xdr:to>
      <xdr:col>9</xdr:col>
      <xdr:colOff>0</xdr:colOff>
      <xdr:row>71</xdr:row>
      <xdr:rowOff>158750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EBD704CB-5DD2-4DCC-B311-3F54027D2070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330325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72</xdr:row>
      <xdr:rowOff>9525</xdr:rowOff>
    </xdr:from>
    <xdr:to>
      <xdr:col>9</xdr:col>
      <xdr:colOff>0</xdr:colOff>
      <xdr:row>72</xdr:row>
      <xdr:rowOff>158750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DED5DD1C-A02D-48A8-94F5-F1EBC0C1B8DB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1348422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9525</xdr:rowOff>
    </xdr:from>
    <xdr:to>
      <xdr:col>9</xdr:col>
      <xdr:colOff>0</xdr:colOff>
      <xdr:row>73</xdr:row>
      <xdr:rowOff>158750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4894E495-7FB0-464D-A620-A53D5C3C94AF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366520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74</xdr:row>
      <xdr:rowOff>9525</xdr:rowOff>
    </xdr:from>
    <xdr:to>
      <xdr:col>9</xdr:col>
      <xdr:colOff>0</xdr:colOff>
      <xdr:row>74</xdr:row>
      <xdr:rowOff>158750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2FDDF8E-F29E-4089-A561-EB9F85633426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1384617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75</xdr:row>
      <xdr:rowOff>9525</xdr:rowOff>
    </xdr:from>
    <xdr:to>
      <xdr:col>9</xdr:col>
      <xdr:colOff>0</xdr:colOff>
      <xdr:row>75</xdr:row>
      <xdr:rowOff>158750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3CD5D2CF-EEF4-4980-998E-5866BA9B9C54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402715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76</xdr:row>
      <xdr:rowOff>9525</xdr:rowOff>
    </xdr:from>
    <xdr:to>
      <xdr:col>9</xdr:col>
      <xdr:colOff>0</xdr:colOff>
      <xdr:row>76</xdr:row>
      <xdr:rowOff>158750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FBA1152-30EE-410E-8D7F-848131E86221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1420812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77</xdr:row>
      <xdr:rowOff>9525</xdr:rowOff>
    </xdr:from>
    <xdr:to>
      <xdr:col>9</xdr:col>
      <xdr:colOff>0</xdr:colOff>
      <xdr:row>77</xdr:row>
      <xdr:rowOff>158750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322FF2AE-485E-4321-B524-9C13FB0A0F1B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438910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78</xdr:row>
      <xdr:rowOff>9525</xdr:rowOff>
    </xdr:from>
    <xdr:to>
      <xdr:col>9</xdr:col>
      <xdr:colOff>0</xdr:colOff>
      <xdr:row>78</xdr:row>
      <xdr:rowOff>158750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6CAC4E8A-2AD1-4740-8495-FBDB3F2C41E5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1457007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79</xdr:row>
      <xdr:rowOff>9525</xdr:rowOff>
    </xdr:from>
    <xdr:to>
      <xdr:col>9</xdr:col>
      <xdr:colOff>0</xdr:colOff>
      <xdr:row>79</xdr:row>
      <xdr:rowOff>158750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FBD6D228-5CE2-47F2-8650-06360D5B0127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475105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80</xdr:row>
      <xdr:rowOff>9525</xdr:rowOff>
    </xdr:from>
    <xdr:to>
      <xdr:col>9</xdr:col>
      <xdr:colOff>0</xdr:colOff>
      <xdr:row>80</xdr:row>
      <xdr:rowOff>158750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4B076DF7-A3EC-4CA9-B78F-A1DB42B49283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1493202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81</xdr:row>
      <xdr:rowOff>9525</xdr:rowOff>
    </xdr:from>
    <xdr:to>
      <xdr:col>9</xdr:col>
      <xdr:colOff>0</xdr:colOff>
      <xdr:row>81</xdr:row>
      <xdr:rowOff>158750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3CDCC7BD-AEF6-4FD2-8726-47E9D5FAACE6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511300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82</xdr:row>
      <xdr:rowOff>9525</xdr:rowOff>
    </xdr:from>
    <xdr:to>
      <xdr:col>9</xdr:col>
      <xdr:colOff>0</xdr:colOff>
      <xdr:row>82</xdr:row>
      <xdr:rowOff>158750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A15BAAD6-3F6F-40E1-94DC-57DEC50B142F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1529397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83</xdr:row>
      <xdr:rowOff>9525</xdr:rowOff>
    </xdr:from>
    <xdr:to>
      <xdr:col>9</xdr:col>
      <xdr:colOff>0</xdr:colOff>
      <xdr:row>83</xdr:row>
      <xdr:rowOff>158750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78C6A3B1-78E1-4FEE-B6B6-D0FE2DD78F5B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547495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84</xdr:row>
      <xdr:rowOff>9525</xdr:rowOff>
    </xdr:from>
    <xdr:to>
      <xdr:col>9</xdr:col>
      <xdr:colOff>0</xdr:colOff>
      <xdr:row>84</xdr:row>
      <xdr:rowOff>158750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4D9FF877-0A1B-4C23-AEC6-81FDA2F47EBC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1565592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85</xdr:row>
      <xdr:rowOff>9525</xdr:rowOff>
    </xdr:from>
    <xdr:to>
      <xdr:col>9</xdr:col>
      <xdr:colOff>0</xdr:colOff>
      <xdr:row>85</xdr:row>
      <xdr:rowOff>158750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71467B4E-ABEB-41DA-B379-C6DB240FD962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583690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86</xdr:row>
      <xdr:rowOff>9525</xdr:rowOff>
    </xdr:from>
    <xdr:to>
      <xdr:col>9</xdr:col>
      <xdr:colOff>0</xdr:colOff>
      <xdr:row>86</xdr:row>
      <xdr:rowOff>158750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C4A6C11E-B783-4EAC-93D6-F31EF0CB4D4C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1601787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87</xdr:row>
      <xdr:rowOff>9525</xdr:rowOff>
    </xdr:from>
    <xdr:to>
      <xdr:col>9</xdr:col>
      <xdr:colOff>0</xdr:colOff>
      <xdr:row>87</xdr:row>
      <xdr:rowOff>158750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6A036840-B6AE-41E6-98CE-2E663DAEE973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619885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88</xdr:row>
      <xdr:rowOff>9525</xdr:rowOff>
    </xdr:from>
    <xdr:to>
      <xdr:col>9</xdr:col>
      <xdr:colOff>0</xdr:colOff>
      <xdr:row>88</xdr:row>
      <xdr:rowOff>158750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6BCD271A-DD84-4218-9794-8BFC92128E47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1637982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89</xdr:row>
      <xdr:rowOff>9525</xdr:rowOff>
    </xdr:from>
    <xdr:to>
      <xdr:col>9</xdr:col>
      <xdr:colOff>0</xdr:colOff>
      <xdr:row>89</xdr:row>
      <xdr:rowOff>158750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ED5D4CB-2D36-4F86-8859-3F5932F6072F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656080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90</xdr:row>
      <xdr:rowOff>9525</xdr:rowOff>
    </xdr:from>
    <xdr:to>
      <xdr:col>9</xdr:col>
      <xdr:colOff>0</xdr:colOff>
      <xdr:row>90</xdr:row>
      <xdr:rowOff>158750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660FCA8E-3159-488C-A15B-FB7111E8873D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1674177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91</xdr:row>
      <xdr:rowOff>9525</xdr:rowOff>
    </xdr:from>
    <xdr:to>
      <xdr:col>9</xdr:col>
      <xdr:colOff>0</xdr:colOff>
      <xdr:row>91</xdr:row>
      <xdr:rowOff>158750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80325449-7499-4829-B7CA-207066AC40D3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692275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92</xdr:row>
      <xdr:rowOff>9525</xdr:rowOff>
    </xdr:from>
    <xdr:to>
      <xdr:col>9</xdr:col>
      <xdr:colOff>0</xdr:colOff>
      <xdr:row>92</xdr:row>
      <xdr:rowOff>158750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28086766-93FF-459D-AF4E-B81106445797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1710372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93</xdr:row>
      <xdr:rowOff>9525</xdr:rowOff>
    </xdr:from>
    <xdr:to>
      <xdr:col>9</xdr:col>
      <xdr:colOff>0</xdr:colOff>
      <xdr:row>93</xdr:row>
      <xdr:rowOff>158750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2FCDE5E4-2D76-44BD-8305-0AC63E8027A2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728470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94</xdr:row>
      <xdr:rowOff>9525</xdr:rowOff>
    </xdr:from>
    <xdr:to>
      <xdr:col>9</xdr:col>
      <xdr:colOff>0</xdr:colOff>
      <xdr:row>94</xdr:row>
      <xdr:rowOff>158750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A3E22ABD-1C07-40CE-A309-D54C436C4EC4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1746567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95</xdr:row>
      <xdr:rowOff>9525</xdr:rowOff>
    </xdr:from>
    <xdr:to>
      <xdr:col>9</xdr:col>
      <xdr:colOff>0</xdr:colOff>
      <xdr:row>95</xdr:row>
      <xdr:rowOff>158750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1FB5098F-698C-4C47-8079-AB4BDB106F8D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764665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96</xdr:row>
      <xdr:rowOff>9525</xdr:rowOff>
    </xdr:from>
    <xdr:to>
      <xdr:col>9</xdr:col>
      <xdr:colOff>0</xdr:colOff>
      <xdr:row>96</xdr:row>
      <xdr:rowOff>158750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535BA09-727A-478B-8D03-F019573264BD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1782762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97</xdr:row>
      <xdr:rowOff>9525</xdr:rowOff>
    </xdr:from>
    <xdr:to>
      <xdr:col>9</xdr:col>
      <xdr:colOff>0</xdr:colOff>
      <xdr:row>97</xdr:row>
      <xdr:rowOff>158750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EE8C0589-A494-475A-89CC-CDB80325641A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800860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98</xdr:row>
      <xdr:rowOff>9525</xdr:rowOff>
    </xdr:from>
    <xdr:to>
      <xdr:col>9</xdr:col>
      <xdr:colOff>0</xdr:colOff>
      <xdr:row>98</xdr:row>
      <xdr:rowOff>158750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BA1A8B34-492A-4170-BE41-CB7145D9D031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1818957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99</xdr:row>
      <xdr:rowOff>9525</xdr:rowOff>
    </xdr:from>
    <xdr:to>
      <xdr:col>9</xdr:col>
      <xdr:colOff>0</xdr:colOff>
      <xdr:row>99</xdr:row>
      <xdr:rowOff>158750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A0D6E236-2D46-4E28-83F7-F9E4FC606C08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837055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100</xdr:row>
      <xdr:rowOff>9525</xdr:rowOff>
    </xdr:from>
    <xdr:to>
      <xdr:col>9</xdr:col>
      <xdr:colOff>0</xdr:colOff>
      <xdr:row>100</xdr:row>
      <xdr:rowOff>158750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FF8A909A-4377-4AA7-A2E5-759503369F04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1855152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101</xdr:row>
      <xdr:rowOff>9525</xdr:rowOff>
    </xdr:from>
    <xdr:to>
      <xdr:col>9</xdr:col>
      <xdr:colOff>0</xdr:colOff>
      <xdr:row>101</xdr:row>
      <xdr:rowOff>158750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62B5E02A-138D-4FDD-9E4C-E558143367DB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873250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102</xdr:row>
      <xdr:rowOff>9525</xdr:rowOff>
    </xdr:from>
    <xdr:to>
      <xdr:col>9</xdr:col>
      <xdr:colOff>0</xdr:colOff>
      <xdr:row>102</xdr:row>
      <xdr:rowOff>158750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B04563D4-F789-40F5-8F64-5C388170D767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1891347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103</xdr:row>
      <xdr:rowOff>9525</xdr:rowOff>
    </xdr:from>
    <xdr:to>
      <xdr:col>9</xdr:col>
      <xdr:colOff>0</xdr:colOff>
      <xdr:row>103</xdr:row>
      <xdr:rowOff>158750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14C551DB-9E42-422C-B857-B570A1F7097F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909445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104</xdr:row>
      <xdr:rowOff>9525</xdr:rowOff>
    </xdr:from>
    <xdr:to>
      <xdr:col>9</xdr:col>
      <xdr:colOff>0</xdr:colOff>
      <xdr:row>104</xdr:row>
      <xdr:rowOff>158750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6EF371F-2863-4C5F-AF45-40D012702DED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1927542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105</xdr:row>
      <xdr:rowOff>0</xdr:rowOff>
    </xdr:from>
    <xdr:to>
      <xdr:col>9</xdr:col>
      <xdr:colOff>0</xdr:colOff>
      <xdr:row>105</xdr:row>
      <xdr:rowOff>152400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B902FFCA-C71B-4C8C-97D7-40EF897D92EB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945640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105</xdr:row>
      <xdr:rowOff>9525</xdr:rowOff>
    </xdr:from>
    <xdr:to>
      <xdr:col>9</xdr:col>
      <xdr:colOff>0</xdr:colOff>
      <xdr:row>105</xdr:row>
      <xdr:rowOff>158750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66E8081C-3F69-4854-9249-339456E52947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1963737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106</xdr:row>
      <xdr:rowOff>9525</xdr:rowOff>
    </xdr:from>
    <xdr:to>
      <xdr:col>9</xdr:col>
      <xdr:colOff>0</xdr:colOff>
      <xdr:row>106</xdr:row>
      <xdr:rowOff>158750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17F68CE0-6243-4034-AB1E-DEF8D560F837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981835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107</xdr:row>
      <xdr:rowOff>9525</xdr:rowOff>
    </xdr:from>
    <xdr:to>
      <xdr:col>9</xdr:col>
      <xdr:colOff>0</xdr:colOff>
      <xdr:row>107</xdr:row>
      <xdr:rowOff>158750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8FAB5419-B41E-4129-B902-0B7984A737F3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1999932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108</xdr:row>
      <xdr:rowOff>9525</xdr:rowOff>
    </xdr:from>
    <xdr:to>
      <xdr:col>9</xdr:col>
      <xdr:colOff>0</xdr:colOff>
      <xdr:row>108</xdr:row>
      <xdr:rowOff>158750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56FF284A-821A-4D61-888F-4F5850015E71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2018030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109</xdr:row>
      <xdr:rowOff>9525</xdr:rowOff>
    </xdr:from>
    <xdr:to>
      <xdr:col>9</xdr:col>
      <xdr:colOff>0</xdr:colOff>
      <xdr:row>109</xdr:row>
      <xdr:rowOff>158750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6139D7B7-6E53-4A9F-8580-7064983A7087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2036127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110</xdr:row>
      <xdr:rowOff>9525</xdr:rowOff>
    </xdr:from>
    <xdr:to>
      <xdr:col>9</xdr:col>
      <xdr:colOff>0</xdr:colOff>
      <xdr:row>110</xdr:row>
      <xdr:rowOff>158750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D6E8F2A6-2349-431F-9C7A-82660F3B16C4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2054225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111</xdr:row>
      <xdr:rowOff>9525</xdr:rowOff>
    </xdr:from>
    <xdr:to>
      <xdr:col>9</xdr:col>
      <xdr:colOff>0</xdr:colOff>
      <xdr:row>111</xdr:row>
      <xdr:rowOff>158750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7EE6F497-99BB-4437-9B7B-22914928366C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2072322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112</xdr:row>
      <xdr:rowOff>9525</xdr:rowOff>
    </xdr:from>
    <xdr:to>
      <xdr:col>9</xdr:col>
      <xdr:colOff>0</xdr:colOff>
      <xdr:row>112</xdr:row>
      <xdr:rowOff>158750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42652809-981C-4F8C-BE20-5E2BD2059253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2090420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113</xdr:row>
      <xdr:rowOff>9525</xdr:rowOff>
    </xdr:from>
    <xdr:to>
      <xdr:col>9</xdr:col>
      <xdr:colOff>0</xdr:colOff>
      <xdr:row>113</xdr:row>
      <xdr:rowOff>158750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274C8AC9-9656-4F0B-8A5B-BD50CD78A5C2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2108517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114</xdr:row>
      <xdr:rowOff>9525</xdr:rowOff>
    </xdr:from>
    <xdr:to>
      <xdr:col>9</xdr:col>
      <xdr:colOff>0</xdr:colOff>
      <xdr:row>114</xdr:row>
      <xdr:rowOff>158750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FB6488F7-5FBF-456B-ACD5-7A1517304ED4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2126615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115</xdr:row>
      <xdr:rowOff>9525</xdr:rowOff>
    </xdr:from>
    <xdr:to>
      <xdr:col>9</xdr:col>
      <xdr:colOff>0</xdr:colOff>
      <xdr:row>115</xdr:row>
      <xdr:rowOff>158750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985C90BF-5B4D-41F7-BB1C-9E62D9CEF5EA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2144712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116</xdr:row>
      <xdr:rowOff>9525</xdr:rowOff>
    </xdr:from>
    <xdr:to>
      <xdr:col>9</xdr:col>
      <xdr:colOff>0</xdr:colOff>
      <xdr:row>116</xdr:row>
      <xdr:rowOff>158750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5DF9773D-5C26-4210-8E55-949B5B5C4D2F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2162810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117</xdr:row>
      <xdr:rowOff>9525</xdr:rowOff>
    </xdr:from>
    <xdr:to>
      <xdr:col>9</xdr:col>
      <xdr:colOff>0</xdr:colOff>
      <xdr:row>117</xdr:row>
      <xdr:rowOff>158750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11845443-6EED-4AC4-962F-8EC6D39EEFD7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2180907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118</xdr:row>
      <xdr:rowOff>9525</xdr:rowOff>
    </xdr:from>
    <xdr:to>
      <xdr:col>9</xdr:col>
      <xdr:colOff>0</xdr:colOff>
      <xdr:row>118</xdr:row>
      <xdr:rowOff>158750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6128F5D-8358-42EE-9C56-54AC6483C8BB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2199005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119</xdr:row>
      <xdr:rowOff>9525</xdr:rowOff>
    </xdr:from>
    <xdr:to>
      <xdr:col>9</xdr:col>
      <xdr:colOff>0</xdr:colOff>
      <xdr:row>119</xdr:row>
      <xdr:rowOff>158750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5C8BD583-F43F-4FFE-8977-60F4D3CB9EE1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2217102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120</xdr:row>
      <xdr:rowOff>9525</xdr:rowOff>
    </xdr:from>
    <xdr:to>
      <xdr:col>9</xdr:col>
      <xdr:colOff>0</xdr:colOff>
      <xdr:row>120</xdr:row>
      <xdr:rowOff>158750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AED173BA-8597-4B3F-AD26-D5338AF13814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2235200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121</xdr:row>
      <xdr:rowOff>9525</xdr:rowOff>
    </xdr:from>
    <xdr:to>
      <xdr:col>9</xdr:col>
      <xdr:colOff>0</xdr:colOff>
      <xdr:row>121</xdr:row>
      <xdr:rowOff>158750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FA06AF2E-6853-4264-8191-A4C5689A4304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2253297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122</xdr:row>
      <xdr:rowOff>9525</xdr:rowOff>
    </xdr:from>
    <xdr:to>
      <xdr:col>9</xdr:col>
      <xdr:colOff>0</xdr:colOff>
      <xdr:row>122</xdr:row>
      <xdr:rowOff>158750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620D8E3-3EED-4C94-B938-CEEE6764FD95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2271395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123</xdr:row>
      <xdr:rowOff>9525</xdr:rowOff>
    </xdr:from>
    <xdr:to>
      <xdr:col>9</xdr:col>
      <xdr:colOff>0</xdr:colOff>
      <xdr:row>123</xdr:row>
      <xdr:rowOff>158750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524FB0AA-E575-4D88-A6D1-FE1ABCB975F5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2289492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124</xdr:row>
      <xdr:rowOff>9525</xdr:rowOff>
    </xdr:from>
    <xdr:to>
      <xdr:col>9</xdr:col>
      <xdr:colOff>0</xdr:colOff>
      <xdr:row>124</xdr:row>
      <xdr:rowOff>158750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DF68D385-71AA-4866-A2AD-F48DC8DBE9C2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2307590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125</xdr:row>
      <xdr:rowOff>9525</xdr:rowOff>
    </xdr:from>
    <xdr:to>
      <xdr:col>9</xdr:col>
      <xdr:colOff>0</xdr:colOff>
      <xdr:row>125</xdr:row>
      <xdr:rowOff>158750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EC887C7D-B64F-4124-8FFF-907999BB4992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2325687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126</xdr:row>
      <xdr:rowOff>9525</xdr:rowOff>
    </xdr:from>
    <xdr:to>
      <xdr:col>9</xdr:col>
      <xdr:colOff>0</xdr:colOff>
      <xdr:row>126</xdr:row>
      <xdr:rowOff>158750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83D815CF-19F0-4F9A-A287-CC61D61D0D33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2343785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127</xdr:row>
      <xdr:rowOff>9525</xdr:rowOff>
    </xdr:from>
    <xdr:to>
      <xdr:col>9</xdr:col>
      <xdr:colOff>0</xdr:colOff>
      <xdr:row>127</xdr:row>
      <xdr:rowOff>158750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2D9AC218-5A73-47FF-8575-3D31406FE0AC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2361882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128</xdr:row>
      <xdr:rowOff>9525</xdr:rowOff>
    </xdr:from>
    <xdr:to>
      <xdr:col>9</xdr:col>
      <xdr:colOff>0</xdr:colOff>
      <xdr:row>128</xdr:row>
      <xdr:rowOff>158750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730504AA-E29C-4BBF-BD13-EF9A5A0D2174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2379980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129</xdr:row>
      <xdr:rowOff>9525</xdr:rowOff>
    </xdr:from>
    <xdr:to>
      <xdr:col>9</xdr:col>
      <xdr:colOff>0</xdr:colOff>
      <xdr:row>129</xdr:row>
      <xdr:rowOff>158750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1DC3A7-CE95-46DE-9FC6-4A133E60515B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191625" y="23980775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130</xdr:row>
      <xdr:rowOff>9525</xdr:rowOff>
    </xdr:from>
    <xdr:to>
      <xdr:col>9</xdr:col>
      <xdr:colOff>0</xdr:colOff>
      <xdr:row>130</xdr:row>
      <xdr:rowOff>158750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33852A17-7330-4039-92C6-F02F319C2D72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24161750"/>
          <a:ext cx="111125" cy="155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9525</xdr:rowOff>
    </xdr:from>
    <xdr:to>
      <xdr:col>9</xdr:col>
      <xdr:colOff>0</xdr:colOff>
      <xdr:row>2</xdr:row>
      <xdr:rowOff>161925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97E642A9-02A5-4BF8-B5DD-14E0DF6804BC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9191625" y="434975"/>
          <a:ext cx="120650" cy="1524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9525</xdr:rowOff>
    </xdr:from>
    <xdr:to>
      <xdr:col>9</xdr:col>
      <xdr:colOff>0</xdr:colOff>
      <xdr:row>3</xdr:row>
      <xdr:rowOff>171450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C7371294-9375-47DE-9642-D84AB100F2F2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9191625" y="615950"/>
          <a:ext cx="120650" cy="1651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9525</xdr:rowOff>
    </xdr:from>
    <xdr:to>
      <xdr:col>9</xdr:col>
      <xdr:colOff>0</xdr:colOff>
      <xdr:row>4</xdr:row>
      <xdr:rowOff>158750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C4D65AD-84E4-4E3A-9D86-6338939E036F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9191625" y="806450"/>
          <a:ext cx="120650" cy="155575"/>
        </a:xfrm>
        <a:prstGeom prst="rect">
          <a:avLst/>
        </a:prstGeom>
      </xdr:spPr>
    </xdr:pic>
    <xdr:clientData/>
  </xdr:twoCellAnchor>
  <xdr:oneCellAnchor>
    <xdr:from>
      <xdr:col>25</xdr:col>
      <xdr:colOff>31750</xdr:colOff>
      <xdr:row>5</xdr:row>
      <xdr:rowOff>174625</xdr:rowOff>
    </xdr:from>
    <xdr:ext cx="111125" cy="155575"/>
    <xdr:pic>
      <xdr:nvPicPr>
        <xdr:cNvPr id="139" name="Picture 138">
          <a:extLst>
            <a:ext uri="{FF2B5EF4-FFF2-40B4-BE49-F238E27FC236}">
              <a16:creationId xmlns:a16="http://schemas.microsoft.com/office/drawing/2014/main" id="{320DE7F0-6D7F-45EC-8CAA-66438C5DA638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220200" y="115887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7</xdr:row>
      <xdr:rowOff>9525</xdr:rowOff>
    </xdr:from>
    <xdr:ext cx="111125" cy="155575"/>
    <xdr:pic>
      <xdr:nvPicPr>
        <xdr:cNvPr id="140" name="Picture 139">
          <a:extLst>
            <a:ext uri="{FF2B5EF4-FFF2-40B4-BE49-F238E27FC236}">
              <a16:creationId xmlns:a16="http://schemas.microsoft.com/office/drawing/2014/main" id="{1490FB0A-296A-4AA5-BA01-0B566C81A396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34937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8</xdr:row>
      <xdr:rowOff>9525</xdr:rowOff>
    </xdr:from>
    <xdr:ext cx="111125" cy="155575"/>
    <xdr:pic>
      <xdr:nvPicPr>
        <xdr:cNvPr id="141" name="Picture 140">
          <a:extLst>
            <a:ext uri="{FF2B5EF4-FFF2-40B4-BE49-F238E27FC236}">
              <a16:creationId xmlns:a16="http://schemas.microsoft.com/office/drawing/2014/main" id="{AB36BEF5-F04B-4ADC-9F3B-9EA9BC413A92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53987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9</xdr:row>
      <xdr:rowOff>9525</xdr:rowOff>
    </xdr:from>
    <xdr:ext cx="111125" cy="155575"/>
    <xdr:pic>
      <xdr:nvPicPr>
        <xdr:cNvPr id="142" name="Picture 141">
          <a:extLst>
            <a:ext uri="{FF2B5EF4-FFF2-40B4-BE49-F238E27FC236}">
              <a16:creationId xmlns:a16="http://schemas.microsoft.com/office/drawing/2014/main" id="{9D9FC501-F0C1-4D66-89E1-76CD382652B4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72085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10</xdr:row>
      <xdr:rowOff>9525</xdr:rowOff>
    </xdr:from>
    <xdr:ext cx="111125" cy="155575"/>
    <xdr:pic>
      <xdr:nvPicPr>
        <xdr:cNvPr id="143" name="Picture 142">
          <a:extLst>
            <a:ext uri="{FF2B5EF4-FFF2-40B4-BE49-F238E27FC236}">
              <a16:creationId xmlns:a16="http://schemas.microsoft.com/office/drawing/2014/main" id="{77360CF0-9148-4348-97FE-6A970E916F7B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90182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11</xdr:row>
      <xdr:rowOff>9525</xdr:rowOff>
    </xdr:from>
    <xdr:ext cx="111125" cy="155575"/>
    <xdr:pic>
      <xdr:nvPicPr>
        <xdr:cNvPr id="144" name="Picture 143">
          <a:extLst>
            <a:ext uri="{FF2B5EF4-FFF2-40B4-BE49-F238E27FC236}">
              <a16:creationId xmlns:a16="http://schemas.microsoft.com/office/drawing/2014/main" id="{70EC4305-A247-4D73-91F1-1790EFE8B5F1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208280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12</xdr:row>
      <xdr:rowOff>9525</xdr:rowOff>
    </xdr:from>
    <xdr:ext cx="111125" cy="155575"/>
    <xdr:pic>
      <xdr:nvPicPr>
        <xdr:cNvPr id="145" name="Picture 144">
          <a:extLst>
            <a:ext uri="{FF2B5EF4-FFF2-40B4-BE49-F238E27FC236}">
              <a16:creationId xmlns:a16="http://schemas.microsoft.com/office/drawing/2014/main" id="{0C38D2ED-F6E1-4C92-B997-C1E5847CAEFD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226377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13</xdr:row>
      <xdr:rowOff>9525</xdr:rowOff>
    </xdr:from>
    <xdr:ext cx="111125" cy="155575"/>
    <xdr:pic>
      <xdr:nvPicPr>
        <xdr:cNvPr id="146" name="Picture 145">
          <a:extLst>
            <a:ext uri="{FF2B5EF4-FFF2-40B4-BE49-F238E27FC236}">
              <a16:creationId xmlns:a16="http://schemas.microsoft.com/office/drawing/2014/main" id="{9396D190-AA70-4E2D-BFA8-ACD1DD6E97B2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244475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14</xdr:row>
      <xdr:rowOff>9525</xdr:rowOff>
    </xdr:from>
    <xdr:ext cx="111125" cy="155575"/>
    <xdr:pic>
      <xdr:nvPicPr>
        <xdr:cNvPr id="147" name="Picture 146">
          <a:extLst>
            <a:ext uri="{FF2B5EF4-FFF2-40B4-BE49-F238E27FC236}">
              <a16:creationId xmlns:a16="http://schemas.microsoft.com/office/drawing/2014/main" id="{F16A6393-783E-4DD4-A71E-0251053E5E7E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262572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15</xdr:row>
      <xdr:rowOff>9525</xdr:rowOff>
    </xdr:from>
    <xdr:ext cx="111125" cy="155575"/>
    <xdr:pic>
      <xdr:nvPicPr>
        <xdr:cNvPr id="148" name="Picture 147">
          <a:extLst>
            <a:ext uri="{FF2B5EF4-FFF2-40B4-BE49-F238E27FC236}">
              <a16:creationId xmlns:a16="http://schemas.microsoft.com/office/drawing/2014/main" id="{18891502-9B36-4F47-8B3D-B02F92220713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280670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16</xdr:row>
      <xdr:rowOff>0</xdr:rowOff>
    </xdr:from>
    <xdr:ext cx="111125" cy="155575"/>
    <xdr:pic>
      <xdr:nvPicPr>
        <xdr:cNvPr id="149" name="Picture 148">
          <a:extLst>
            <a:ext uri="{FF2B5EF4-FFF2-40B4-BE49-F238E27FC236}">
              <a16:creationId xmlns:a16="http://schemas.microsoft.com/office/drawing/2014/main" id="{F84191BB-3477-403B-853E-D8E0906BDFA6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298767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16</xdr:row>
      <xdr:rowOff>9525</xdr:rowOff>
    </xdr:from>
    <xdr:ext cx="111125" cy="155575"/>
    <xdr:pic>
      <xdr:nvPicPr>
        <xdr:cNvPr id="150" name="Picture 149">
          <a:extLst>
            <a:ext uri="{FF2B5EF4-FFF2-40B4-BE49-F238E27FC236}">
              <a16:creationId xmlns:a16="http://schemas.microsoft.com/office/drawing/2014/main" id="{960F0A4F-159D-405F-8E68-5EA45A2C36C6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316865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17</xdr:row>
      <xdr:rowOff>9525</xdr:rowOff>
    </xdr:from>
    <xdr:ext cx="111125" cy="155575"/>
    <xdr:pic>
      <xdr:nvPicPr>
        <xdr:cNvPr id="151" name="Picture 150">
          <a:extLst>
            <a:ext uri="{FF2B5EF4-FFF2-40B4-BE49-F238E27FC236}">
              <a16:creationId xmlns:a16="http://schemas.microsoft.com/office/drawing/2014/main" id="{5D6FE42D-4027-46C5-88C9-4887330B575A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334962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18</xdr:row>
      <xdr:rowOff>9525</xdr:rowOff>
    </xdr:from>
    <xdr:ext cx="111125" cy="155575"/>
    <xdr:pic>
      <xdr:nvPicPr>
        <xdr:cNvPr id="152" name="Picture 151">
          <a:extLst>
            <a:ext uri="{FF2B5EF4-FFF2-40B4-BE49-F238E27FC236}">
              <a16:creationId xmlns:a16="http://schemas.microsoft.com/office/drawing/2014/main" id="{56697912-C2B8-452F-9719-AAAEFA6912FF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353060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19</xdr:row>
      <xdr:rowOff>9525</xdr:rowOff>
    </xdr:from>
    <xdr:ext cx="111125" cy="155575"/>
    <xdr:pic>
      <xdr:nvPicPr>
        <xdr:cNvPr id="153" name="Picture 152">
          <a:extLst>
            <a:ext uri="{FF2B5EF4-FFF2-40B4-BE49-F238E27FC236}">
              <a16:creationId xmlns:a16="http://schemas.microsoft.com/office/drawing/2014/main" id="{50F67D86-CC6A-411A-987F-B3C165B6157C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371157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20</xdr:row>
      <xdr:rowOff>9525</xdr:rowOff>
    </xdr:from>
    <xdr:ext cx="111125" cy="155575"/>
    <xdr:pic>
      <xdr:nvPicPr>
        <xdr:cNvPr id="154" name="Picture 153">
          <a:extLst>
            <a:ext uri="{FF2B5EF4-FFF2-40B4-BE49-F238E27FC236}">
              <a16:creationId xmlns:a16="http://schemas.microsoft.com/office/drawing/2014/main" id="{D466287C-4902-497A-A6D5-C9C7872553D8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389255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21</xdr:row>
      <xdr:rowOff>9525</xdr:rowOff>
    </xdr:from>
    <xdr:ext cx="111125" cy="155575"/>
    <xdr:pic>
      <xdr:nvPicPr>
        <xdr:cNvPr id="155" name="Picture 154">
          <a:extLst>
            <a:ext uri="{FF2B5EF4-FFF2-40B4-BE49-F238E27FC236}">
              <a16:creationId xmlns:a16="http://schemas.microsoft.com/office/drawing/2014/main" id="{DAA1E2A7-D770-41A7-9879-2DA37D777489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407352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22</xdr:row>
      <xdr:rowOff>9525</xdr:rowOff>
    </xdr:from>
    <xdr:ext cx="111125" cy="155575"/>
    <xdr:pic>
      <xdr:nvPicPr>
        <xdr:cNvPr id="156" name="Picture 155">
          <a:extLst>
            <a:ext uri="{FF2B5EF4-FFF2-40B4-BE49-F238E27FC236}">
              <a16:creationId xmlns:a16="http://schemas.microsoft.com/office/drawing/2014/main" id="{71F43AF1-4CDF-46E3-8F25-7F139252460B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425450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23</xdr:row>
      <xdr:rowOff>9525</xdr:rowOff>
    </xdr:from>
    <xdr:ext cx="111125" cy="155575"/>
    <xdr:pic>
      <xdr:nvPicPr>
        <xdr:cNvPr id="157" name="Picture 156">
          <a:extLst>
            <a:ext uri="{FF2B5EF4-FFF2-40B4-BE49-F238E27FC236}">
              <a16:creationId xmlns:a16="http://schemas.microsoft.com/office/drawing/2014/main" id="{AF27A298-4239-45DE-BE27-B914DA018003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443547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24</xdr:row>
      <xdr:rowOff>9525</xdr:rowOff>
    </xdr:from>
    <xdr:ext cx="111125" cy="155575"/>
    <xdr:pic>
      <xdr:nvPicPr>
        <xdr:cNvPr id="158" name="Picture 157">
          <a:extLst>
            <a:ext uri="{FF2B5EF4-FFF2-40B4-BE49-F238E27FC236}">
              <a16:creationId xmlns:a16="http://schemas.microsoft.com/office/drawing/2014/main" id="{9B0037BC-0008-4B0C-9DE1-D99F07240237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461645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25</xdr:row>
      <xdr:rowOff>9525</xdr:rowOff>
    </xdr:from>
    <xdr:ext cx="111125" cy="155575"/>
    <xdr:pic>
      <xdr:nvPicPr>
        <xdr:cNvPr id="159" name="Picture 158">
          <a:extLst>
            <a:ext uri="{FF2B5EF4-FFF2-40B4-BE49-F238E27FC236}">
              <a16:creationId xmlns:a16="http://schemas.microsoft.com/office/drawing/2014/main" id="{E00D4159-CCA2-4349-8FCF-C4B7DE3DF094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479742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26</xdr:row>
      <xdr:rowOff>9525</xdr:rowOff>
    </xdr:from>
    <xdr:ext cx="111125" cy="155575"/>
    <xdr:pic>
      <xdr:nvPicPr>
        <xdr:cNvPr id="160" name="Picture 159">
          <a:extLst>
            <a:ext uri="{FF2B5EF4-FFF2-40B4-BE49-F238E27FC236}">
              <a16:creationId xmlns:a16="http://schemas.microsoft.com/office/drawing/2014/main" id="{E493A213-5032-4AFC-AA29-A2809C2CEC1C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497840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27</xdr:row>
      <xdr:rowOff>9525</xdr:rowOff>
    </xdr:from>
    <xdr:ext cx="111125" cy="155575"/>
    <xdr:pic>
      <xdr:nvPicPr>
        <xdr:cNvPr id="161" name="Picture 160">
          <a:extLst>
            <a:ext uri="{FF2B5EF4-FFF2-40B4-BE49-F238E27FC236}">
              <a16:creationId xmlns:a16="http://schemas.microsoft.com/office/drawing/2014/main" id="{174BA97A-7EB7-407C-8BE2-C97343F86468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515937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28</xdr:row>
      <xdr:rowOff>9525</xdr:rowOff>
    </xdr:from>
    <xdr:ext cx="111125" cy="155575"/>
    <xdr:pic>
      <xdr:nvPicPr>
        <xdr:cNvPr id="162" name="Picture 161">
          <a:extLst>
            <a:ext uri="{FF2B5EF4-FFF2-40B4-BE49-F238E27FC236}">
              <a16:creationId xmlns:a16="http://schemas.microsoft.com/office/drawing/2014/main" id="{F5B7C72E-1FE0-444A-AA9E-C9C82629CA0B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534035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29</xdr:row>
      <xdr:rowOff>9525</xdr:rowOff>
    </xdr:from>
    <xdr:ext cx="111125" cy="155575"/>
    <xdr:pic>
      <xdr:nvPicPr>
        <xdr:cNvPr id="163" name="Picture 162">
          <a:extLst>
            <a:ext uri="{FF2B5EF4-FFF2-40B4-BE49-F238E27FC236}">
              <a16:creationId xmlns:a16="http://schemas.microsoft.com/office/drawing/2014/main" id="{A4E820CE-7965-4DAD-8B82-0F5B1FB90288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552132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30</xdr:row>
      <xdr:rowOff>9525</xdr:rowOff>
    </xdr:from>
    <xdr:ext cx="111125" cy="155575"/>
    <xdr:pic>
      <xdr:nvPicPr>
        <xdr:cNvPr id="164" name="Picture 163">
          <a:extLst>
            <a:ext uri="{FF2B5EF4-FFF2-40B4-BE49-F238E27FC236}">
              <a16:creationId xmlns:a16="http://schemas.microsoft.com/office/drawing/2014/main" id="{DBDB3F11-DB2E-407D-960E-D78211EC2523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570230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31</xdr:row>
      <xdr:rowOff>9525</xdr:rowOff>
    </xdr:from>
    <xdr:ext cx="111125" cy="155575"/>
    <xdr:pic>
      <xdr:nvPicPr>
        <xdr:cNvPr id="165" name="Picture 164">
          <a:extLst>
            <a:ext uri="{FF2B5EF4-FFF2-40B4-BE49-F238E27FC236}">
              <a16:creationId xmlns:a16="http://schemas.microsoft.com/office/drawing/2014/main" id="{BF314990-0771-4372-9FF8-D2C332C5BDE5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588327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32</xdr:row>
      <xdr:rowOff>9525</xdr:rowOff>
    </xdr:from>
    <xdr:ext cx="111125" cy="155575"/>
    <xdr:pic>
      <xdr:nvPicPr>
        <xdr:cNvPr id="166" name="Picture 165">
          <a:extLst>
            <a:ext uri="{FF2B5EF4-FFF2-40B4-BE49-F238E27FC236}">
              <a16:creationId xmlns:a16="http://schemas.microsoft.com/office/drawing/2014/main" id="{64D77502-55DB-460A-926F-07DA6022A8AE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606425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33</xdr:row>
      <xdr:rowOff>9525</xdr:rowOff>
    </xdr:from>
    <xdr:ext cx="111125" cy="155575"/>
    <xdr:pic>
      <xdr:nvPicPr>
        <xdr:cNvPr id="167" name="Picture 166">
          <a:extLst>
            <a:ext uri="{FF2B5EF4-FFF2-40B4-BE49-F238E27FC236}">
              <a16:creationId xmlns:a16="http://schemas.microsoft.com/office/drawing/2014/main" id="{62531E18-B80B-45FA-A51F-A1F1924D44A2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624522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34</xdr:row>
      <xdr:rowOff>9525</xdr:rowOff>
    </xdr:from>
    <xdr:ext cx="111125" cy="155575"/>
    <xdr:pic>
      <xdr:nvPicPr>
        <xdr:cNvPr id="168" name="Picture 167">
          <a:extLst>
            <a:ext uri="{FF2B5EF4-FFF2-40B4-BE49-F238E27FC236}">
              <a16:creationId xmlns:a16="http://schemas.microsoft.com/office/drawing/2014/main" id="{29CA13DB-EAB9-4088-949D-2D940746F913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642620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35</xdr:row>
      <xdr:rowOff>9525</xdr:rowOff>
    </xdr:from>
    <xdr:ext cx="111125" cy="155575"/>
    <xdr:pic>
      <xdr:nvPicPr>
        <xdr:cNvPr id="169" name="Picture 168">
          <a:extLst>
            <a:ext uri="{FF2B5EF4-FFF2-40B4-BE49-F238E27FC236}">
              <a16:creationId xmlns:a16="http://schemas.microsoft.com/office/drawing/2014/main" id="{FD9CA3BA-42ED-4987-99D3-73CB3CB302B1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660717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36</xdr:row>
      <xdr:rowOff>9525</xdr:rowOff>
    </xdr:from>
    <xdr:ext cx="111125" cy="155575"/>
    <xdr:pic>
      <xdr:nvPicPr>
        <xdr:cNvPr id="170" name="Picture 169">
          <a:extLst>
            <a:ext uri="{FF2B5EF4-FFF2-40B4-BE49-F238E27FC236}">
              <a16:creationId xmlns:a16="http://schemas.microsoft.com/office/drawing/2014/main" id="{9187C90D-00B1-4AC7-A9B4-51D17E53459D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678815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37</xdr:row>
      <xdr:rowOff>9525</xdr:rowOff>
    </xdr:from>
    <xdr:ext cx="111125" cy="155575"/>
    <xdr:pic>
      <xdr:nvPicPr>
        <xdr:cNvPr id="171" name="Picture 170">
          <a:extLst>
            <a:ext uri="{FF2B5EF4-FFF2-40B4-BE49-F238E27FC236}">
              <a16:creationId xmlns:a16="http://schemas.microsoft.com/office/drawing/2014/main" id="{B76D9063-070C-4C2F-84BE-2A0ACEE225F8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696912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38</xdr:row>
      <xdr:rowOff>9525</xdr:rowOff>
    </xdr:from>
    <xdr:ext cx="111125" cy="155575"/>
    <xdr:pic>
      <xdr:nvPicPr>
        <xdr:cNvPr id="172" name="Picture 171">
          <a:extLst>
            <a:ext uri="{FF2B5EF4-FFF2-40B4-BE49-F238E27FC236}">
              <a16:creationId xmlns:a16="http://schemas.microsoft.com/office/drawing/2014/main" id="{CB26128B-1C6E-4AFE-A9C3-4A872720D9F7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715010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39</xdr:row>
      <xdr:rowOff>9525</xdr:rowOff>
    </xdr:from>
    <xdr:ext cx="111125" cy="155575"/>
    <xdr:pic>
      <xdr:nvPicPr>
        <xdr:cNvPr id="173" name="Picture 172">
          <a:extLst>
            <a:ext uri="{FF2B5EF4-FFF2-40B4-BE49-F238E27FC236}">
              <a16:creationId xmlns:a16="http://schemas.microsoft.com/office/drawing/2014/main" id="{E982C233-BED8-4897-B80D-B05AF25CE3BB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733107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40</xdr:row>
      <xdr:rowOff>9525</xdr:rowOff>
    </xdr:from>
    <xdr:ext cx="111125" cy="155575"/>
    <xdr:pic>
      <xdr:nvPicPr>
        <xdr:cNvPr id="174" name="Picture 173">
          <a:extLst>
            <a:ext uri="{FF2B5EF4-FFF2-40B4-BE49-F238E27FC236}">
              <a16:creationId xmlns:a16="http://schemas.microsoft.com/office/drawing/2014/main" id="{6BF6A3D8-7AB0-473D-8072-6BB9140E82EC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751205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41</xdr:row>
      <xdr:rowOff>9525</xdr:rowOff>
    </xdr:from>
    <xdr:ext cx="111125" cy="155575"/>
    <xdr:pic>
      <xdr:nvPicPr>
        <xdr:cNvPr id="175" name="Picture 174">
          <a:extLst>
            <a:ext uri="{FF2B5EF4-FFF2-40B4-BE49-F238E27FC236}">
              <a16:creationId xmlns:a16="http://schemas.microsoft.com/office/drawing/2014/main" id="{BB507D04-386C-4940-9218-2DD763607719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769302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42</xdr:row>
      <xdr:rowOff>9525</xdr:rowOff>
    </xdr:from>
    <xdr:ext cx="111125" cy="155575"/>
    <xdr:pic>
      <xdr:nvPicPr>
        <xdr:cNvPr id="176" name="Picture 175">
          <a:extLst>
            <a:ext uri="{FF2B5EF4-FFF2-40B4-BE49-F238E27FC236}">
              <a16:creationId xmlns:a16="http://schemas.microsoft.com/office/drawing/2014/main" id="{DC5F5992-333B-43B9-BC1D-834FCE589A98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787400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43</xdr:row>
      <xdr:rowOff>9525</xdr:rowOff>
    </xdr:from>
    <xdr:ext cx="111125" cy="155575"/>
    <xdr:pic>
      <xdr:nvPicPr>
        <xdr:cNvPr id="177" name="Picture 176">
          <a:extLst>
            <a:ext uri="{FF2B5EF4-FFF2-40B4-BE49-F238E27FC236}">
              <a16:creationId xmlns:a16="http://schemas.microsoft.com/office/drawing/2014/main" id="{3D219DF2-D6A3-461B-A376-255CE9670229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805497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44</xdr:row>
      <xdr:rowOff>9525</xdr:rowOff>
    </xdr:from>
    <xdr:ext cx="111125" cy="155575"/>
    <xdr:pic>
      <xdr:nvPicPr>
        <xdr:cNvPr id="178" name="Picture 177">
          <a:extLst>
            <a:ext uri="{FF2B5EF4-FFF2-40B4-BE49-F238E27FC236}">
              <a16:creationId xmlns:a16="http://schemas.microsoft.com/office/drawing/2014/main" id="{3716BCC0-98A1-4BDF-9A34-A547705F4DCD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823595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45</xdr:row>
      <xdr:rowOff>9525</xdr:rowOff>
    </xdr:from>
    <xdr:ext cx="111125" cy="155575"/>
    <xdr:pic>
      <xdr:nvPicPr>
        <xdr:cNvPr id="179" name="Picture 178">
          <a:extLst>
            <a:ext uri="{FF2B5EF4-FFF2-40B4-BE49-F238E27FC236}">
              <a16:creationId xmlns:a16="http://schemas.microsoft.com/office/drawing/2014/main" id="{736BE441-E131-405C-8716-8A30CE1F37CA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841692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46</xdr:row>
      <xdr:rowOff>9525</xdr:rowOff>
    </xdr:from>
    <xdr:ext cx="111125" cy="155575"/>
    <xdr:pic>
      <xdr:nvPicPr>
        <xdr:cNvPr id="180" name="Picture 179">
          <a:extLst>
            <a:ext uri="{FF2B5EF4-FFF2-40B4-BE49-F238E27FC236}">
              <a16:creationId xmlns:a16="http://schemas.microsoft.com/office/drawing/2014/main" id="{3A78CDB9-677E-428F-A30F-B3BA79604ADC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859790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47</xdr:row>
      <xdr:rowOff>9525</xdr:rowOff>
    </xdr:from>
    <xdr:ext cx="111125" cy="155575"/>
    <xdr:pic>
      <xdr:nvPicPr>
        <xdr:cNvPr id="181" name="Picture 180">
          <a:extLst>
            <a:ext uri="{FF2B5EF4-FFF2-40B4-BE49-F238E27FC236}">
              <a16:creationId xmlns:a16="http://schemas.microsoft.com/office/drawing/2014/main" id="{E381BD75-A7A5-4651-85C4-778FA1A80E56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877887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48</xdr:row>
      <xdr:rowOff>9525</xdr:rowOff>
    </xdr:from>
    <xdr:ext cx="111125" cy="155575"/>
    <xdr:pic>
      <xdr:nvPicPr>
        <xdr:cNvPr id="182" name="Picture 181">
          <a:extLst>
            <a:ext uri="{FF2B5EF4-FFF2-40B4-BE49-F238E27FC236}">
              <a16:creationId xmlns:a16="http://schemas.microsoft.com/office/drawing/2014/main" id="{EE1DAE92-32FD-4103-9D8C-F364DFB8AF4D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895985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49</xdr:row>
      <xdr:rowOff>9525</xdr:rowOff>
    </xdr:from>
    <xdr:ext cx="111125" cy="155575"/>
    <xdr:pic>
      <xdr:nvPicPr>
        <xdr:cNvPr id="183" name="Picture 182">
          <a:extLst>
            <a:ext uri="{FF2B5EF4-FFF2-40B4-BE49-F238E27FC236}">
              <a16:creationId xmlns:a16="http://schemas.microsoft.com/office/drawing/2014/main" id="{B1979210-EA70-4682-A7FA-FDB301A19D49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914082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50</xdr:row>
      <xdr:rowOff>9525</xdr:rowOff>
    </xdr:from>
    <xdr:ext cx="111125" cy="155575"/>
    <xdr:pic>
      <xdr:nvPicPr>
        <xdr:cNvPr id="184" name="Picture 183">
          <a:extLst>
            <a:ext uri="{FF2B5EF4-FFF2-40B4-BE49-F238E27FC236}">
              <a16:creationId xmlns:a16="http://schemas.microsoft.com/office/drawing/2014/main" id="{245E24AD-49F0-4690-861E-520938C8DF81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932180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51</xdr:row>
      <xdr:rowOff>9525</xdr:rowOff>
    </xdr:from>
    <xdr:ext cx="111125" cy="155575"/>
    <xdr:pic>
      <xdr:nvPicPr>
        <xdr:cNvPr id="185" name="Picture 184">
          <a:extLst>
            <a:ext uri="{FF2B5EF4-FFF2-40B4-BE49-F238E27FC236}">
              <a16:creationId xmlns:a16="http://schemas.microsoft.com/office/drawing/2014/main" id="{62463CE2-EB40-49BB-BEA7-F6C9961C2A76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950277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52</xdr:row>
      <xdr:rowOff>9525</xdr:rowOff>
    </xdr:from>
    <xdr:ext cx="111125" cy="155575"/>
    <xdr:pic>
      <xdr:nvPicPr>
        <xdr:cNvPr id="186" name="Picture 185">
          <a:extLst>
            <a:ext uri="{FF2B5EF4-FFF2-40B4-BE49-F238E27FC236}">
              <a16:creationId xmlns:a16="http://schemas.microsoft.com/office/drawing/2014/main" id="{F3CA09C6-C1AF-4273-A0A3-D70171D7BA41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968375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53</xdr:row>
      <xdr:rowOff>9525</xdr:rowOff>
    </xdr:from>
    <xdr:ext cx="111125" cy="155575"/>
    <xdr:pic>
      <xdr:nvPicPr>
        <xdr:cNvPr id="187" name="Picture 186">
          <a:extLst>
            <a:ext uri="{FF2B5EF4-FFF2-40B4-BE49-F238E27FC236}">
              <a16:creationId xmlns:a16="http://schemas.microsoft.com/office/drawing/2014/main" id="{63E41C9E-B4D7-4587-9AE8-404BF273C25A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986472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54</xdr:row>
      <xdr:rowOff>0</xdr:rowOff>
    </xdr:from>
    <xdr:ext cx="111125" cy="155575"/>
    <xdr:pic>
      <xdr:nvPicPr>
        <xdr:cNvPr id="188" name="Picture 187">
          <a:extLst>
            <a:ext uri="{FF2B5EF4-FFF2-40B4-BE49-F238E27FC236}">
              <a16:creationId xmlns:a16="http://schemas.microsoft.com/office/drawing/2014/main" id="{14FDCD8F-2C43-4D41-A7AF-D433EE0FA8F5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004570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54</xdr:row>
      <xdr:rowOff>9525</xdr:rowOff>
    </xdr:from>
    <xdr:ext cx="111125" cy="155575"/>
    <xdr:pic>
      <xdr:nvPicPr>
        <xdr:cNvPr id="189" name="Picture 188">
          <a:extLst>
            <a:ext uri="{FF2B5EF4-FFF2-40B4-BE49-F238E27FC236}">
              <a16:creationId xmlns:a16="http://schemas.microsoft.com/office/drawing/2014/main" id="{C046A5CD-ABAD-4E7A-9596-DF4F31570129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022667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55</xdr:row>
      <xdr:rowOff>9525</xdr:rowOff>
    </xdr:from>
    <xdr:ext cx="111125" cy="155575"/>
    <xdr:pic>
      <xdr:nvPicPr>
        <xdr:cNvPr id="190" name="Picture 189">
          <a:extLst>
            <a:ext uri="{FF2B5EF4-FFF2-40B4-BE49-F238E27FC236}">
              <a16:creationId xmlns:a16="http://schemas.microsoft.com/office/drawing/2014/main" id="{F659C969-63BD-4B5E-A750-EE57A002C2B8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040765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56</xdr:row>
      <xdr:rowOff>9525</xdr:rowOff>
    </xdr:from>
    <xdr:ext cx="111125" cy="155575"/>
    <xdr:pic>
      <xdr:nvPicPr>
        <xdr:cNvPr id="191" name="Picture 190">
          <a:extLst>
            <a:ext uri="{FF2B5EF4-FFF2-40B4-BE49-F238E27FC236}">
              <a16:creationId xmlns:a16="http://schemas.microsoft.com/office/drawing/2014/main" id="{12EF09B9-E828-42EA-BC40-448BC19EDDC9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058862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57</xdr:row>
      <xdr:rowOff>9525</xdr:rowOff>
    </xdr:from>
    <xdr:ext cx="111125" cy="155575"/>
    <xdr:pic>
      <xdr:nvPicPr>
        <xdr:cNvPr id="192" name="Picture 191">
          <a:extLst>
            <a:ext uri="{FF2B5EF4-FFF2-40B4-BE49-F238E27FC236}">
              <a16:creationId xmlns:a16="http://schemas.microsoft.com/office/drawing/2014/main" id="{7DE0E9D7-0FB4-4652-B646-9F56EB9D9C6C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076960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58</xdr:row>
      <xdr:rowOff>9525</xdr:rowOff>
    </xdr:from>
    <xdr:ext cx="111125" cy="155575"/>
    <xdr:pic>
      <xdr:nvPicPr>
        <xdr:cNvPr id="193" name="Picture 192">
          <a:extLst>
            <a:ext uri="{FF2B5EF4-FFF2-40B4-BE49-F238E27FC236}">
              <a16:creationId xmlns:a16="http://schemas.microsoft.com/office/drawing/2014/main" id="{C34DE528-CED7-496A-8935-A8C3CE191A1B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095057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59</xdr:row>
      <xdr:rowOff>9525</xdr:rowOff>
    </xdr:from>
    <xdr:ext cx="111125" cy="155575"/>
    <xdr:pic>
      <xdr:nvPicPr>
        <xdr:cNvPr id="194" name="Picture 193">
          <a:extLst>
            <a:ext uri="{FF2B5EF4-FFF2-40B4-BE49-F238E27FC236}">
              <a16:creationId xmlns:a16="http://schemas.microsoft.com/office/drawing/2014/main" id="{7C1826AE-426B-412C-91F8-DBB35EA1AE9A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113155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60</xdr:row>
      <xdr:rowOff>9525</xdr:rowOff>
    </xdr:from>
    <xdr:ext cx="111125" cy="155575"/>
    <xdr:pic>
      <xdr:nvPicPr>
        <xdr:cNvPr id="195" name="Picture 194">
          <a:extLst>
            <a:ext uri="{FF2B5EF4-FFF2-40B4-BE49-F238E27FC236}">
              <a16:creationId xmlns:a16="http://schemas.microsoft.com/office/drawing/2014/main" id="{2E507A15-695B-4252-B401-1B9B72DA4BA5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131252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61</xdr:row>
      <xdr:rowOff>9525</xdr:rowOff>
    </xdr:from>
    <xdr:ext cx="111125" cy="155575"/>
    <xdr:pic>
      <xdr:nvPicPr>
        <xdr:cNvPr id="196" name="Picture 195">
          <a:extLst>
            <a:ext uri="{FF2B5EF4-FFF2-40B4-BE49-F238E27FC236}">
              <a16:creationId xmlns:a16="http://schemas.microsoft.com/office/drawing/2014/main" id="{9FDE673F-6993-4E62-A5AE-7A3DFD7D9017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149350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62</xdr:row>
      <xdr:rowOff>9525</xdr:rowOff>
    </xdr:from>
    <xdr:ext cx="111125" cy="155575"/>
    <xdr:pic>
      <xdr:nvPicPr>
        <xdr:cNvPr id="197" name="Picture 196">
          <a:extLst>
            <a:ext uri="{FF2B5EF4-FFF2-40B4-BE49-F238E27FC236}">
              <a16:creationId xmlns:a16="http://schemas.microsoft.com/office/drawing/2014/main" id="{DE3428C8-049D-4676-B838-919442E4C245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167447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63</xdr:row>
      <xdr:rowOff>9525</xdr:rowOff>
    </xdr:from>
    <xdr:ext cx="111125" cy="155575"/>
    <xdr:pic>
      <xdr:nvPicPr>
        <xdr:cNvPr id="198" name="Picture 197">
          <a:extLst>
            <a:ext uri="{FF2B5EF4-FFF2-40B4-BE49-F238E27FC236}">
              <a16:creationId xmlns:a16="http://schemas.microsoft.com/office/drawing/2014/main" id="{CED4B342-3B67-4056-AE0F-489290182046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185545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64</xdr:row>
      <xdr:rowOff>9525</xdr:rowOff>
    </xdr:from>
    <xdr:ext cx="111125" cy="155575"/>
    <xdr:pic>
      <xdr:nvPicPr>
        <xdr:cNvPr id="199" name="Picture 198">
          <a:extLst>
            <a:ext uri="{FF2B5EF4-FFF2-40B4-BE49-F238E27FC236}">
              <a16:creationId xmlns:a16="http://schemas.microsoft.com/office/drawing/2014/main" id="{494227EC-4CA4-4D04-8CBE-E87C520D03D3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203642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65</xdr:row>
      <xdr:rowOff>9525</xdr:rowOff>
    </xdr:from>
    <xdr:ext cx="111125" cy="155575"/>
    <xdr:pic>
      <xdr:nvPicPr>
        <xdr:cNvPr id="200" name="Picture 199">
          <a:extLst>
            <a:ext uri="{FF2B5EF4-FFF2-40B4-BE49-F238E27FC236}">
              <a16:creationId xmlns:a16="http://schemas.microsoft.com/office/drawing/2014/main" id="{DC571A7E-3323-4184-B324-63DAB1B9745F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221740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66</xdr:row>
      <xdr:rowOff>9525</xdr:rowOff>
    </xdr:from>
    <xdr:ext cx="111125" cy="155575"/>
    <xdr:pic>
      <xdr:nvPicPr>
        <xdr:cNvPr id="201" name="Picture 200">
          <a:extLst>
            <a:ext uri="{FF2B5EF4-FFF2-40B4-BE49-F238E27FC236}">
              <a16:creationId xmlns:a16="http://schemas.microsoft.com/office/drawing/2014/main" id="{2DCCFE74-029B-4685-80F7-6E48BDBA9313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239837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67</xdr:row>
      <xdr:rowOff>9525</xdr:rowOff>
    </xdr:from>
    <xdr:ext cx="111125" cy="155575"/>
    <xdr:pic>
      <xdr:nvPicPr>
        <xdr:cNvPr id="202" name="Picture 201">
          <a:extLst>
            <a:ext uri="{FF2B5EF4-FFF2-40B4-BE49-F238E27FC236}">
              <a16:creationId xmlns:a16="http://schemas.microsoft.com/office/drawing/2014/main" id="{02D12D31-6690-474D-92A7-922AA9D85258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257935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68</xdr:row>
      <xdr:rowOff>9525</xdr:rowOff>
    </xdr:from>
    <xdr:ext cx="111125" cy="155575"/>
    <xdr:pic>
      <xdr:nvPicPr>
        <xdr:cNvPr id="203" name="Picture 202">
          <a:extLst>
            <a:ext uri="{FF2B5EF4-FFF2-40B4-BE49-F238E27FC236}">
              <a16:creationId xmlns:a16="http://schemas.microsoft.com/office/drawing/2014/main" id="{737A325C-F5B4-4D7D-8B3B-E0F6FA5DD5FB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276032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69</xdr:row>
      <xdr:rowOff>9525</xdr:rowOff>
    </xdr:from>
    <xdr:ext cx="111125" cy="155575"/>
    <xdr:pic>
      <xdr:nvPicPr>
        <xdr:cNvPr id="204" name="Picture 203">
          <a:extLst>
            <a:ext uri="{FF2B5EF4-FFF2-40B4-BE49-F238E27FC236}">
              <a16:creationId xmlns:a16="http://schemas.microsoft.com/office/drawing/2014/main" id="{E814F1CE-ECA0-4312-865D-EE27143C271E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294130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70</xdr:row>
      <xdr:rowOff>9525</xdr:rowOff>
    </xdr:from>
    <xdr:ext cx="111125" cy="155575"/>
    <xdr:pic>
      <xdr:nvPicPr>
        <xdr:cNvPr id="205" name="Picture 204">
          <a:extLst>
            <a:ext uri="{FF2B5EF4-FFF2-40B4-BE49-F238E27FC236}">
              <a16:creationId xmlns:a16="http://schemas.microsoft.com/office/drawing/2014/main" id="{230AC3C3-C844-462D-B0E0-627AF829A8A8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312227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71</xdr:row>
      <xdr:rowOff>9525</xdr:rowOff>
    </xdr:from>
    <xdr:ext cx="111125" cy="155575"/>
    <xdr:pic>
      <xdr:nvPicPr>
        <xdr:cNvPr id="206" name="Picture 205">
          <a:extLst>
            <a:ext uri="{FF2B5EF4-FFF2-40B4-BE49-F238E27FC236}">
              <a16:creationId xmlns:a16="http://schemas.microsoft.com/office/drawing/2014/main" id="{27E6304F-51DA-4748-BFA7-2892310063AB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330325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72</xdr:row>
      <xdr:rowOff>9525</xdr:rowOff>
    </xdr:from>
    <xdr:ext cx="111125" cy="155575"/>
    <xdr:pic>
      <xdr:nvPicPr>
        <xdr:cNvPr id="207" name="Picture 206">
          <a:extLst>
            <a:ext uri="{FF2B5EF4-FFF2-40B4-BE49-F238E27FC236}">
              <a16:creationId xmlns:a16="http://schemas.microsoft.com/office/drawing/2014/main" id="{8A80C4A7-5C2C-4C48-9EDB-BFB1799EB464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348422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73</xdr:row>
      <xdr:rowOff>9525</xdr:rowOff>
    </xdr:from>
    <xdr:ext cx="111125" cy="155575"/>
    <xdr:pic>
      <xdr:nvPicPr>
        <xdr:cNvPr id="208" name="Picture 207">
          <a:extLst>
            <a:ext uri="{FF2B5EF4-FFF2-40B4-BE49-F238E27FC236}">
              <a16:creationId xmlns:a16="http://schemas.microsoft.com/office/drawing/2014/main" id="{3646754E-9CBC-48CA-B58F-88D1BF1018DC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366520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74</xdr:row>
      <xdr:rowOff>9525</xdr:rowOff>
    </xdr:from>
    <xdr:ext cx="111125" cy="155575"/>
    <xdr:pic>
      <xdr:nvPicPr>
        <xdr:cNvPr id="209" name="Picture 208">
          <a:extLst>
            <a:ext uri="{FF2B5EF4-FFF2-40B4-BE49-F238E27FC236}">
              <a16:creationId xmlns:a16="http://schemas.microsoft.com/office/drawing/2014/main" id="{36B2C040-09AC-4E93-A5EE-FDEBC1B1F779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384617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75</xdr:row>
      <xdr:rowOff>9525</xdr:rowOff>
    </xdr:from>
    <xdr:ext cx="111125" cy="155575"/>
    <xdr:pic>
      <xdr:nvPicPr>
        <xdr:cNvPr id="210" name="Picture 209">
          <a:extLst>
            <a:ext uri="{FF2B5EF4-FFF2-40B4-BE49-F238E27FC236}">
              <a16:creationId xmlns:a16="http://schemas.microsoft.com/office/drawing/2014/main" id="{5E7A2682-A98F-4016-9C52-95A473CC9C1D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402715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76</xdr:row>
      <xdr:rowOff>9525</xdr:rowOff>
    </xdr:from>
    <xdr:ext cx="111125" cy="155575"/>
    <xdr:pic>
      <xdr:nvPicPr>
        <xdr:cNvPr id="211" name="Picture 210">
          <a:extLst>
            <a:ext uri="{FF2B5EF4-FFF2-40B4-BE49-F238E27FC236}">
              <a16:creationId xmlns:a16="http://schemas.microsoft.com/office/drawing/2014/main" id="{306EF67C-BDAB-4B26-BE6A-38BE9E8232F7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420812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77</xdr:row>
      <xdr:rowOff>9525</xdr:rowOff>
    </xdr:from>
    <xdr:ext cx="111125" cy="155575"/>
    <xdr:pic>
      <xdr:nvPicPr>
        <xdr:cNvPr id="212" name="Picture 211">
          <a:extLst>
            <a:ext uri="{FF2B5EF4-FFF2-40B4-BE49-F238E27FC236}">
              <a16:creationId xmlns:a16="http://schemas.microsoft.com/office/drawing/2014/main" id="{21206746-DB17-4CFB-AE26-8AFB2E4A728E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438910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78</xdr:row>
      <xdr:rowOff>9525</xdr:rowOff>
    </xdr:from>
    <xdr:ext cx="111125" cy="155575"/>
    <xdr:pic>
      <xdr:nvPicPr>
        <xdr:cNvPr id="213" name="Picture 212">
          <a:extLst>
            <a:ext uri="{FF2B5EF4-FFF2-40B4-BE49-F238E27FC236}">
              <a16:creationId xmlns:a16="http://schemas.microsoft.com/office/drawing/2014/main" id="{7751F4ED-97CD-449E-9DF2-C25586D1A6F5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457007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79</xdr:row>
      <xdr:rowOff>9525</xdr:rowOff>
    </xdr:from>
    <xdr:ext cx="111125" cy="155575"/>
    <xdr:pic>
      <xdr:nvPicPr>
        <xdr:cNvPr id="214" name="Picture 213">
          <a:extLst>
            <a:ext uri="{FF2B5EF4-FFF2-40B4-BE49-F238E27FC236}">
              <a16:creationId xmlns:a16="http://schemas.microsoft.com/office/drawing/2014/main" id="{B924506E-5D50-4CDA-BC8C-E8054420A0C6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475105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80</xdr:row>
      <xdr:rowOff>9525</xdr:rowOff>
    </xdr:from>
    <xdr:ext cx="111125" cy="155575"/>
    <xdr:pic>
      <xdr:nvPicPr>
        <xdr:cNvPr id="215" name="Picture 214">
          <a:extLst>
            <a:ext uri="{FF2B5EF4-FFF2-40B4-BE49-F238E27FC236}">
              <a16:creationId xmlns:a16="http://schemas.microsoft.com/office/drawing/2014/main" id="{B09CD051-045A-4802-8739-7E38CD85FC94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493202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81</xdr:row>
      <xdr:rowOff>9525</xdr:rowOff>
    </xdr:from>
    <xdr:ext cx="111125" cy="155575"/>
    <xdr:pic>
      <xdr:nvPicPr>
        <xdr:cNvPr id="216" name="Picture 215">
          <a:extLst>
            <a:ext uri="{FF2B5EF4-FFF2-40B4-BE49-F238E27FC236}">
              <a16:creationId xmlns:a16="http://schemas.microsoft.com/office/drawing/2014/main" id="{F5EFA16C-3B22-4E11-A718-45C9F6C87526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511300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82</xdr:row>
      <xdr:rowOff>9525</xdr:rowOff>
    </xdr:from>
    <xdr:ext cx="111125" cy="155575"/>
    <xdr:pic>
      <xdr:nvPicPr>
        <xdr:cNvPr id="217" name="Picture 216">
          <a:extLst>
            <a:ext uri="{FF2B5EF4-FFF2-40B4-BE49-F238E27FC236}">
              <a16:creationId xmlns:a16="http://schemas.microsoft.com/office/drawing/2014/main" id="{D8A97200-E480-43AF-A4B1-90EC8E40728E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529397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83</xdr:row>
      <xdr:rowOff>9525</xdr:rowOff>
    </xdr:from>
    <xdr:ext cx="111125" cy="155575"/>
    <xdr:pic>
      <xdr:nvPicPr>
        <xdr:cNvPr id="218" name="Picture 217">
          <a:extLst>
            <a:ext uri="{FF2B5EF4-FFF2-40B4-BE49-F238E27FC236}">
              <a16:creationId xmlns:a16="http://schemas.microsoft.com/office/drawing/2014/main" id="{684D9835-B190-45D7-82A7-6BB7717F96FB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547495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84</xdr:row>
      <xdr:rowOff>9525</xdr:rowOff>
    </xdr:from>
    <xdr:ext cx="111125" cy="155575"/>
    <xdr:pic>
      <xdr:nvPicPr>
        <xdr:cNvPr id="219" name="Picture 218">
          <a:extLst>
            <a:ext uri="{FF2B5EF4-FFF2-40B4-BE49-F238E27FC236}">
              <a16:creationId xmlns:a16="http://schemas.microsoft.com/office/drawing/2014/main" id="{975EDDAC-57F6-4812-A096-A833BF4FE8DA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565592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85</xdr:row>
      <xdr:rowOff>9525</xdr:rowOff>
    </xdr:from>
    <xdr:ext cx="111125" cy="155575"/>
    <xdr:pic>
      <xdr:nvPicPr>
        <xdr:cNvPr id="220" name="Picture 219">
          <a:extLst>
            <a:ext uri="{FF2B5EF4-FFF2-40B4-BE49-F238E27FC236}">
              <a16:creationId xmlns:a16="http://schemas.microsoft.com/office/drawing/2014/main" id="{8D4776B9-486B-4EE8-8C45-FF31D3516BAB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583690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86</xdr:row>
      <xdr:rowOff>9525</xdr:rowOff>
    </xdr:from>
    <xdr:ext cx="111125" cy="155575"/>
    <xdr:pic>
      <xdr:nvPicPr>
        <xdr:cNvPr id="221" name="Picture 220">
          <a:extLst>
            <a:ext uri="{FF2B5EF4-FFF2-40B4-BE49-F238E27FC236}">
              <a16:creationId xmlns:a16="http://schemas.microsoft.com/office/drawing/2014/main" id="{0D7F079C-ADC0-4918-B6BE-51A2B2DF8C63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601787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87</xdr:row>
      <xdr:rowOff>9525</xdr:rowOff>
    </xdr:from>
    <xdr:ext cx="111125" cy="155575"/>
    <xdr:pic>
      <xdr:nvPicPr>
        <xdr:cNvPr id="222" name="Picture 221">
          <a:extLst>
            <a:ext uri="{FF2B5EF4-FFF2-40B4-BE49-F238E27FC236}">
              <a16:creationId xmlns:a16="http://schemas.microsoft.com/office/drawing/2014/main" id="{20893D1B-B2E2-4B47-862A-01634450214D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619885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88</xdr:row>
      <xdr:rowOff>9525</xdr:rowOff>
    </xdr:from>
    <xdr:ext cx="111125" cy="155575"/>
    <xdr:pic>
      <xdr:nvPicPr>
        <xdr:cNvPr id="223" name="Picture 222">
          <a:extLst>
            <a:ext uri="{FF2B5EF4-FFF2-40B4-BE49-F238E27FC236}">
              <a16:creationId xmlns:a16="http://schemas.microsoft.com/office/drawing/2014/main" id="{94CB93AE-EE3D-4DC1-B5FA-B58F3C74CD64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637982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89</xdr:row>
      <xdr:rowOff>9525</xdr:rowOff>
    </xdr:from>
    <xdr:ext cx="111125" cy="155575"/>
    <xdr:pic>
      <xdr:nvPicPr>
        <xdr:cNvPr id="224" name="Picture 223">
          <a:extLst>
            <a:ext uri="{FF2B5EF4-FFF2-40B4-BE49-F238E27FC236}">
              <a16:creationId xmlns:a16="http://schemas.microsoft.com/office/drawing/2014/main" id="{8E38E26D-D764-4F74-81AA-C5CD38714745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656080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90</xdr:row>
      <xdr:rowOff>9525</xdr:rowOff>
    </xdr:from>
    <xdr:ext cx="111125" cy="155575"/>
    <xdr:pic>
      <xdr:nvPicPr>
        <xdr:cNvPr id="225" name="Picture 224">
          <a:extLst>
            <a:ext uri="{FF2B5EF4-FFF2-40B4-BE49-F238E27FC236}">
              <a16:creationId xmlns:a16="http://schemas.microsoft.com/office/drawing/2014/main" id="{18ECFE36-9AB7-41EB-8704-3BD8249C5498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674177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91</xdr:row>
      <xdr:rowOff>9525</xdr:rowOff>
    </xdr:from>
    <xdr:ext cx="111125" cy="155575"/>
    <xdr:pic>
      <xdr:nvPicPr>
        <xdr:cNvPr id="226" name="Picture 225">
          <a:extLst>
            <a:ext uri="{FF2B5EF4-FFF2-40B4-BE49-F238E27FC236}">
              <a16:creationId xmlns:a16="http://schemas.microsoft.com/office/drawing/2014/main" id="{E5BFAD48-7F45-418D-ACC2-F0A42F7D4591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692275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92</xdr:row>
      <xdr:rowOff>9525</xdr:rowOff>
    </xdr:from>
    <xdr:ext cx="111125" cy="155575"/>
    <xdr:pic>
      <xdr:nvPicPr>
        <xdr:cNvPr id="227" name="Picture 226">
          <a:extLst>
            <a:ext uri="{FF2B5EF4-FFF2-40B4-BE49-F238E27FC236}">
              <a16:creationId xmlns:a16="http://schemas.microsoft.com/office/drawing/2014/main" id="{2F881C96-3569-4A8A-975C-DC48C29A3CEB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710372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93</xdr:row>
      <xdr:rowOff>9525</xdr:rowOff>
    </xdr:from>
    <xdr:ext cx="111125" cy="155575"/>
    <xdr:pic>
      <xdr:nvPicPr>
        <xdr:cNvPr id="228" name="Picture 227">
          <a:extLst>
            <a:ext uri="{FF2B5EF4-FFF2-40B4-BE49-F238E27FC236}">
              <a16:creationId xmlns:a16="http://schemas.microsoft.com/office/drawing/2014/main" id="{EC574E5B-9AE2-444D-9842-265D8CCB9029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728470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94</xdr:row>
      <xdr:rowOff>9525</xdr:rowOff>
    </xdr:from>
    <xdr:ext cx="111125" cy="155575"/>
    <xdr:pic>
      <xdr:nvPicPr>
        <xdr:cNvPr id="229" name="Picture 228">
          <a:extLst>
            <a:ext uri="{FF2B5EF4-FFF2-40B4-BE49-F238E27FC236}">
              <a16:creationId xmlns:a16="http://schemas.microsoft.com/office/drawing/2014/main" id="{25F54688-8815-497D-9A97-F3350B882514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746567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95</xdr:row>
      <xdr:rowOff>9525</xdr:rowOff>
    </xdr:from>
    <xdr:ext cx="111125" cy="155575"/>
    <xdr:pic>
      <xdr:nvPicPr>
        <xdr:cNvPr id="230" name="Picture 229">
          <a:extLst>
            <a:ext uri="{FF2B5EF4-FFF2-40B4-BE49-F238E27FC236}">
              <a16:creationId xmlns:a16="http://schemas.microsoft.com/office/drawing/2014/main" id="{D474F0F9-1093-4EA7-A56E-C23FFD19E16D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764665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96</xdr:row>
      <xdr:rowOff>9525</xdr:rowOff>
    </xdr:from>
    <xdr:ext cx="111125" cy="155575"/>
    <xdr:pic>
      <xdr:nvPicPr>
        <xdr:cNvPr id="231" name="Picture 230">
          <a:extLst>
            <a:ext uri="{FF2B5EF4-FFF2-40B4-BE49-F238E27FC236}">
              <a16:creationId xmlns:a16="http://schemas.microsoft.com/office/drawing/2014/main" id="{01C36EDD-61B3-41BA-82BC-98CE8F9B8B25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782762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97</xdr:row>
      <xdr:rowOff>9525</xdr:rowOff>
    </xdr:from>
    <xdr:ext cx="111125" cy="155575"/>
    <xdr:pic>
      <xdr:nvPicPr>
        <xdr:cNvPr id="232" name="Picture 231">
          <a:extLst>
            <a:ext uri="{FF2B5EF4-FFF2-40B4-BE49-F238E27FC236}">
              <a16:creationId xmlns:a16="http://schemas.microsoft.com/office/drawing/2014/main" id="{A4F2FA3D-1D14-411B-9849-041D7D95BF5F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800860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98</xdr:row>
      <xdr:rowOff>9525</xdr:rowOff>
    </xdr:from>
    <xdr:ext cx="111125" cy="155575"/>
    <xdr:pic>
      <xdr:nvPicPr>
        <xdr:cNvPr id="233" name="Picture 232">
          <a:extLst>
            <a:ext uri="{FF2B5EF4-FFF2-40B4-BE49-F238E27FC236}">
              <a16:creationId xmlns:a16="http://schemas.microsoft.com/office/drawing/2014/main" id="{36BFAAF5-3D82-4875-B937-5CB9B29DF7D9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818957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99</xdr:row>
      <xdr:rowOff>9525</xdr:rowOff>
    </xdr:from>
    <xdr:ext cx="111125" cy="155575"/>
    <xdr:pic>
      <xdr:nvPicPr>
        <xdr:cNvPr id="234" name="Picture 233">
          <a:extLst>
            <a:ext uri="{FF2B5EF4-FFF2-40B4-BE49-F238E27FC236}">
              <a16:creationId xmlns:a16="http://schemas.microsoft.com/office/drawing/2014/main" id="{2F1D9B7A-CEE2-4DE2-A598-F59329E393AD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837055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100</xdr:row>
      <xdr:rowOff>9525</xdr:rowOff>
    </xdr:from>
    <xdr:ext cx="111125" cy="155575"/>
    <xdr:pic>
      <xdr:nvPicPr>
        <xdr:cNvPr id="235" name="Picture 234">
          <a:extLst>
            <a:ext uri="{FF2B5EF4-FFF2-40B4-BE49-F238E27FC236}">
              <a16:creationId xmlns:a16="http://schemas.microsoft.com/office/drawing/2014/main" id="{371CD741-4380-4BA7-85EC-5962394BC2BF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855152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101</xdr:row>
      <xdr:rowOff>9525</xdr:rowOff>
    </xdr:from>
    <xdr:ext cx="111125" cy="155575"/>
    <xdr:pic>
      <xdr:nvPicPr>
        <xdr:cNvPr id="236" name="Picture 235">
          <a:extLst>
            <a:ext uri="{FF2B5EF4-FFF2-40B4-BE49-F238E27FC236}">
              <a16:creationId xmlns:a16="http://schemas.microsoft.com/office/drawing/2014/main" id="{BDDFC529-33A5-427E-BF67-9472CAA66EBA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873250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102</xdr:row>
      <xdr:rowOff>9525</xdr:rowOff>
    </xdr:from>
    <xdr:ext cx="111125" cy="155575"/>
    <xdr:pic>
      <xdr:nvPicPr>
        <xdr:cNvPr id="237" name="Picture 236">
          <a:extLst>
            <a:ext uri="{FF2B5EF4-FFF2-40B4-BE49-F238E27FC236}">
              <a16:creationId xmlns:a16="http://schemas.microsoft.com/office/drawing/2014/main" id="{6B5768C1-6CCC-4AA4-AEE9-E70320C5C9BF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891347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103</xdr:row>
      <xdr:rowOff>9525</xdr:rowOff>
    </xdr:from>
    <xdr:ext cx="111125" cy="155575"/>
    <xdr:pic>
      <xdr:nvPicPr>
        <xdr:cNvPr id="238" name="Picture 237">
          <a:extLst>
            <a:ext uri="{FF2B5EF4-FFF2-40B4-BE49-F238E27FC236}">
              <a16:creationId xmlns:a16="http://schemas.microsoft.com/office/drawing/2014/main" id="{56B2676B-6DFF-4442-AF47-A0AF15E1F47C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9094450"/>
          <a:ext cx="111125" cy="15557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103</xdr:row>
      <xdr:rowOff>149225</xdr:rowOff>
    </xdr:from>
    <xdr:ext cx="111125" cy="155575"/>
    <xdr:pic>
      <xdr:nvPicPr>
        <xdr:cNvPr id="239" name="Picture 238">
          <a:extLst>
            <a:ext uri="{FF2B5EF4-FFF2-40B4-BE49-F238E27FC236}">
              <a16:creationId xmlns:a16="http://schemas.microsoft.com/office/drawing/2014/main" id="{E52C3402-229C-4BAE-8F75-0818E075BC53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921827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105</xdr:row>
      <xdr:rowOff>0</xdr:rowOff>
    </xdr:from>
    <xdr:ext cx="111125" cy="155575"/>
    <xdr:pic>
      <xdr:nvPicPr>
        <xdr:cNvPr id="240" name="Picture 239">
          <a:extLst>
            <a:ext uri="{FF2B5EF4-FFF2-40B4-BE49-F238E27FC236}">
              <a16:creationId xmlns:a16="http://schemas.microsoft.com/office/drawing/2014/main" id="{6E8945B8-FD45-4EC8-A941-EE5B7A262D6B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945640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105</xdr:row>
      <xdr:rowOff>9525</xdr:rowOff>
    </xdr:from>
    <xdr:ext cx="111125" cy="155575"/>
    <xdr:pic>
      <xdr:nvPicPr>
        <xdr:cNvPr id="241" name="Picture 240">
          <a:extLst>
            <a:ext uri="{FF2B5EF4-FFF2-40B4-BE49-F238E27FC236}">
              <a16:creationId xmlns:a16="http://schemas.microsoft.com/office/drawing/2014/main" id="{1FFDE44D-24C2-4363-BEBC-0878ED5F350F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963737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106</xdr:row>
      <xdr:rowOff>9525</xdr:rowOff>
    </xdr:from>
    <xdr:ext cx="111125" cy="155575"/>
    <xdr:pic>
      <xdr:nvPicPr>
        <xdr:cNvPr id="242" name="Picture 241">
          <a:extLst>
            <a:ext uri="{FF2B5EF4-FFF2-40B4-BE49-F238E27FC236}">
              <a16:creationId xmlns:a16="http://schemas.microsoft.com/office/drawing/2014/main" id="{66AC9E02-D35B-4DBD-A7C8-F0E156E3DCFC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981835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107</xdr:row>
      <xdr:rowOff>9525</xdr:rowOff>
    </xdr:from>
    <xdr:ext cx="111125" cy="155575"/>
    <xdr:pic>
      <xdr:nvPicPr>
        <xdr:cNvPr id="243" name="Picture 242">
          <a:extLst>
            <a:ext uri="{FF2B5EF4-FFF2-40B4-BE49-F238E27FC236}">
              <a16:creationId xmlns:a16="http://schemas.microsoft.com/office/drawing/2014/main" id="{6A408BE1-35A4-400E-BBB8-6146DD24F99A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1999932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108</xdr:row>
      <xdr:rowOff>9525</xdr:rowOff>
    </xdr:from>
    <xdr:ext cx="111125" cy="155575"/>
    <xdr:pic>
      <xdr:nvPicPr>
        <xdr:cNvPr id="244" name="Picture 243">
          <a:extLst>
            <a:ext uri="{FF2B5EF4-FFF2-40B4-BE49-F238E27FC236}">
              <a16:creationId xmlns:a16="http://schemas.microsoft.com/office/drawing/2014/main" id="{18808A79-2876-463C-9DC3-39AB9C92E38E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2018030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109</xdr:row>
      <xdr:rowOff>9525</xdr:rowOff>
    </xdr:from>
    <xdr:ext cx="111125" cy="155575"/>
    <xdr:pic>
      <xdr:nvPicPr>
        <xdr:cNvPr id="245" name="Picture 244">
          <a:extLst>
            <a:ext uri="{FF2B5EF4-FFF2-40B4-BE49-F238E27FC236}">
              <a16:creationId xmlns:a16="http://schemas.microsoft.com/office/drawing/2014/main" id="{368CEAFB-5AA7-4F9A-8FA3-4E9ED832551C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2036127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110</xdr:row>
      <xdr:rowOff>9525</xdr:rowOff>
    </xdr:from>
    <xdr:ext cx="111125" cy="155575"/>
    <xdr:pic>
      <xdr:nvPicPr>
        <xdr:cNvPr id="246" name="Picture 245">
          <a:extLst>
            <a:ext uri="{FF2B5EF4-FFF2-40B4-BE49-F238E27FC236}">
              <a16:creationId xmlns:a16="http://schemas.microsoft.com/office/drawing/2014/main" id="{C30FFBDF-ED2D-4CB0-A805-9065A0BF5886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2054225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111</xdr:row>
      <xdr:rowOff>9525</xdr:rowOff>
    </xdr:from>
    <xdr:ext cx="111125" cy="155575"/>
    <xdr:pic>
      <xdr:nvPicPr>
        <xdr:cNvPr id="247" name="Picture 246">
          <a:extLst>
            <a:ext uri="{FF2B5EF4-FFF2-40B4-BE49-F238E27FC236}">
              <a16:creationId xmlns:a16="http://schemas.microsoft.com/office/drawing/2014/main" id="{96802E69-4BE0-4F31-B264-A380116DDCEB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2072322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112</xdr:row>
      <xdr:rowOff>9525</xdr:rowOff>
    </xdr:from>
    <xdr:ext cx="111125" cy="155575"/>
    <xdr:pic>
      <xdr:nvPicPr>
        <xdr:cNvPr id="248" name="Picture 247">
          <a:extLst>
            <a:ext uri="{FF2B5EF4-FFF2-40B4-BE49-F238E27FC236}">
              <a16:creationId xmlns:a16="http://schemas.microsoft.com/office/drawing/2014/main" id="{99C108FF-7A01-4F8F-8FF1-8E0AECAAC440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2090420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113</xdr:row>
      <xdr:rowOff>9525</xdr:rowOff>
    </xdr:from>
    <xdr:ext cx="111125" cy="155575"/>
    <xdr:pic>
      <xdr:nvPicPr>
        <xdr:cNvPr id="249" name="Picture 248">
          <a:extLst>
            <a:ext uri="{FF2B5EF4-FFF2-40B4-BE49-F238E27FC236}">
              <a16:creationId xmlns:a16="http://schemas.microsoft.com/office/drawing/2014/main" id="{599A5C7B-ADE9-4A60-A39B-48EB6A356CC2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2108517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114</xdr:row>
      <xdr:rowOff>9525</xdr:rowOff>
    </xdr:from>
    <xdr:ext cx="111125" cy="155575"/>
    <xdr:pic>
      <xdr:nvPicPr>
        <xdr:cNvPr id="250" name="Picture 249">
          <a:extLst>
            <a:ext uri="{FF2B5EF4-FFF2-40B4-BE49-F238E27FC236}">
              <a16:creationId xmlns:a16="http://schemas.microsoft.com/office/drawing/2014/main" id="{BD0EB955-CB3A-44E5-BA89-1ECE8C3850CD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2126615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115</xdr:row>
      <xdr:rowOff>9525</xdr:rowOff>
    </xdr:from>
    <xdr:ext cx="111125" cy="155575"/>
    <xdr:pic>
      <xdr:nvPicPr>
        <xdr:cNvPr id="251" name="Picture 250">
          <a:extLst>
            <a:ext uri="{FF2B5EF4-FFF2-40B4-BE49-F238E27FC236}">
              <a16:creationId xmlns:a16="http://schemas.microsoft.com/office/drawing/2014/main" id="{4AF4D2B8-6B9A-4459-9432-3F2AEE6F03D0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2144712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116</xdr:row>
      <xdr:rowOff>9525</xdr:rowOff>
    </xdr:from>
    <xdr:ext cx="111125" cy="155575"/>
    <xdr:pic>
      <xdr:nvPicPr>
        <xdr:cNvPr id="252" name="Picture 251">
          <a:extLst>
            <a:ext uri="{FF2B5EF4-FFF2-40B4-BE49-F238E27FC236}">
              <a16:creationId xmlns:a16="http://schemas.microsoft.com/office/drawing/2014/main" id="{FEE301BF-A48D-41EE-9EB4-D8219B4BC461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2162810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117</xdr:row>
      <xdr:rowOff>9525</xdr:rowOff>
    </xdr:from>
    <xdr:ext cx="111125" cy="155575"/>
    <xdr:pic>
      <xdr:nvPicPr>
        <xdr:cNvPr id="253" name="Picture 252">
          <a:extLst>
            <a:ext uri="{FF2B5EF4-FFF2-40B4-BE49-F238E27FC236}">
              <a16:creationId xmlns:a16="http://schemas.microsoft.com/office/drawing/2014/main" id="{1FCD7523-6017-4E46-8345-3DC0687D6F3E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2180907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118</xdr:row>
      <xdr:rowOff>9525</xdr:rowOff>
    </xdr:from>
    <xdr:ext cx="111125" cy="155575"/>
    <xdr:pic>
      <xdr:nvPicPr>
        <xdr:cNvPr id="254" name="Picture 253">
          <a:extLst>
            <a:ext uri="{FF2B5EF4-FFF2-40B4-BE49-F238E27FC236}">
              <a16:creationId xmlns:a16="http://schemas.microsoft.com/office/drawing/2014/main" id="{19E4E11F-C82C-4969-AE69-DFBA508DAB07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2199005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119</xdr:row>
      <xdr:rowOff>9525</xdr:rowOff>
    </xdr:from>
    <xdr:ext cx="111125" cy="155575"/>
    <xdr:pic>
      <xdr:nvPicPr>
        <xdr:cNvPr id="255" name="Picture 254">
          <a:extLst>
            <a:ext uri="{FF2B5EF4-FFF2-40B4-BE49-F238E27FC236}">
              <a16:creationId xmlns:a16="http://schemas.microsoft.com/office/drawing/2014/main" id="{EE517BD5-27EF-4199-904C-A378D3D0604C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2217102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120</xdr:row>
      <xdr:rowOff>9525</xdr:rowOff>
    </xdr:from>
    <xdr:ext cx="111125" cy="155575"/>
    <xdr:pic>
      <xdr:nvPicPr>
        <xdr:cNvPr id="256" name="Picture 255">
          <a:extLst>
            <a:ext uri="{FF2B5EF4-FFF2-40B4-BE49-F238E27FC236}">
              <a16:creationId xmlns:a16="http://schemas.microsoft.com/office/drawing/2014/main" id="{DED607CD-DAAE-4380-BA49-A0C2BCA30D5C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2235200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121</xdr:row>
      <xdr:rowOff>9525</xdr:rowOff>
    </xdr:from>
    <xdr:ext cx="111125" cy="155575"/>
    <xdr:pic>
      <xdr:nvPicPr>
        <xdr:cNvPr id="257" name="Picture 256">
          <a:extLst>
            <a:ext uri="{FF2B5EF4-FFF2-40B4-BE49-F238E27FC236}">
              <a16:creationId xmlns:a16="http://schemas.microsoft.com/office/drawing/2014/main" id="{B7B878DF-CE8C-4577-9646-0DE193469645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2253297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122</xdr:row>
      <xdr:rowOff>9525</xdr:rowOff>
    </xdr:from>
    <xdr:ext cx="111125" cy="155575"/>
    <xdr:pic>
      <xdr:nvPicPr>
        <xdr:cNvPr id="258" name="Picture 257">
          <a:extLst>
            <a:ext uri="{FF2B5EF4-FFF2-40B4-BE49-F238E27FC236}">
              <a16:creationId xmlns:a16="http://schemas.microsoft.com/office/drawing/2014/main" id="{220AA4C9-69EA-49C3-A5D5-929E4CAD052D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2271395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123</xdr:row>
      <xdr:rowOff>9525</xdr:rowOff>
    </xdr:from>
    <xdr:ext cx="111125" cy="155575"/>
    <xdr:pic>
      <xdr:nvPicPr>
        <xdr:cNvPr id="259" name="Picture 258">
          <a:extLst>
            <a:ext uri="{FF2B5EF4-FFF2-40B4-BE49-F238E27FC236}">
              <a16:creationId xmlns:a16="http://schemas.microsoft.com/office/drawing/2014/main" id="{DDBA3D33-273E-4C34-8EC4-F4B2C96A14F9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2289492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124</xdr:row>
      <xdr:rowOff>9525</xdr:rowOff>
    </xdr:from>
    <xdr:ext cx="111125" cy="155575"/>
    <xdr:pic>
      <xdr:nvPicPr>
        <xdr:cNvPr id="260" name="Picture 259">
          <a:extLst>
            <a:ext uri="{FF2B5EF4-FFF2-40B4-BE49-F238E27FC236}">
              <a16:creationId xmlns:a16="http://schemas.microsoft.com/office/drawing/2014/main" id="{3D167322-B5CB-4357-893C-4677A0F3842B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2307590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125</xdr:row>
      <xdr:rowOff>9525</xdr:rowOff>
    </xdr:from>
    <xdr:ext cx="111125" cy="155575"/>
    <xdr:pic>
      <xdr:nvPicPr>
        <xdr:cNvPr id="261" name="Picture 260">
          <a:extLst>
            <a:ext uri="{FF2B5EF4-FFF2-40B4-BE49-F238E27FC236}">
              <a16:creationId xmlns:a16="http://schemas.microsoft.com/office/drawing/2014/main" id="{E643F2AB-5612-404F-8161-961A4634B3D3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2325687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126</xdr:row>
      <xdr:rowOff>9525</xdr:rowOff>
    </xdr:from>
    <xdr:ext cx="111125" cy="155575"/>
    <xdr:pic>
      <xdr:nvPicPr>
        <xdr:cNvPr id="262" name="Picture 261">
          <a:extLst>
            <a:ext uri="{FF2B5EF4-FFF2-40B4-BE49-F238E27FC236}">
              <a16:creationId xmlns:a16="http://schemas.microsoft.com/office/drawing/2014/main" id="{75E868CA-0A0A-4A9C-9556-ACF59D954582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2343785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127</xdr:row>
      <xdr:rowOff>9525</xdr:rowOff>
    </xdr:from>
    <xdr:ext cx="111125" cy="155575"/>
    <xdr:pic>
      <xdr:nvPicPr>
        <xdr:cNvPr id="263" name="Picture 262">
          <a:extLst>
            <a:ext uri="{FF2B5EF4-FFF2-40B4-BE49-F238E27FC236}">
              <a16:creationId xmlns:a16="http://schemas.microsoft.com/office/drawing/2014/main" id="{2DB532D0-B1B3-4CA2-8012-503775F04338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2361882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128</xdr:row>
      <xdr:rowOff>9525</xdr:rowOff>
    </xdr:from>
    <xdr:ext cx="111125" cy="155575"/>
    <xdr:pic>
      <xdr:nvPicPr>
        <xdr:cNvPr id="264" name="Picture 263">
          <a:extLst>
            <a:ext uri="{FF2B5EF4-FFF2-40B4-BE49-F238E27FC236}">
              <a16:creationId xmlns:a16="http://schemas.microsoft.com/office/drawing/2014/main" id="{5A945F47-A8B2-49C5-86DB-18AD18D524A3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23799800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129</xdr:row>
      <xdr:rowOff>9525</xdr:rowOff>
    </xdr:from>
    <xdr:ext cx="111125" cy="155575"/>
    <xdr:pic>
      <xdr:nvPicPr>
        <xdr:cNvPr id="265" name="Picture 264">
          <a:extLst>
            <a:ext uri="{FF2B5EF4-FFF2-40B4-BE49-F238E27FC236}">
              <a16:creationId xmlns:a16="http://schemas.microsoft.com/office/drawing/2014/main" id="{132F472C-A856-45D5-898A-889D0B68DC87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23980775"/>
          <a:ext cx="111125" cy="15557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130</xdr:row>
      <xdr:rowOff>9525</xdr:rowOff>
    </xdr:from>
    <xdr:ext cx="111125" cy="155575"/>
    <xdr:pic>
      <xdr:nvPicPr>
        <xdr:cNvPr id="266" name="Picture 265">
          <a:extLst>
            <a:ext uri="{FF2B5EF4-FFF2-40B4-BE49-F238E27FC236}">
              <a16:creationId xmlns:a16="http://schemas.microsoft.com/office/drawing/2014/main" id="{4BB8A865-9FBD-455E-8DA5-8A3F247A4EC5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91625" y="24161750"/>
          <a:ext cx="111125" cy="155575"/>
        </a:xfrm>
        <a:prstGeom prst="rect">
          <a:avLst/>
        </a:prstGeom>
      </xdr:spPr>
    </xdr:pic>
    <xdr:clientData/>
  </xdr:oneCellAnchor>
  <xdr:twoCellAnchor editAs="oneCell">
    <xdr:from>
      <xdr:col>32</xdr:col>
      <xdr:colOff>0</xdr:colOff>
      <xdr:row>3</xdr:row>
      <xdr:rowOff>0</xdr:rowOff>
    </xdr:from>
    <xdr:to>
      <xdr:col>32</xdr:col>
      <xdr:colOff>114300</xdr:colOff>
      <xdr:row>4</xdr:row>
      <xdr:rowOff>1058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AED7B429-A511-4DF3-AD24-B8D546B1C36A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692150"/>
          <a:ext cx="114300" cy="174625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</xdr:row>
      <xdr:rowOff>0</xdr:rowOff>
    </xdr:from>
    <xdr:to>
      <xdr:col>32</xdr:col>
      <xdr:colOff>114300</xdr:colOff>
      <xdr:row>5</xdr:row>
      <xdr:rowOff>1059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6EC88AB1-F6B7-4030-8351-4785A315C6F7}"/>
            </a:ext>
          </a:extLst>
        </xdr:cNvPr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xfrm>
          <a:off x="0" y="869950"/>
          <a:ext cx="114300" cy="174625"/>
        </a:xfrm>
        <a:prstGeom prst="rect">
          <a:avLst/>
        </a:prstGeom>
      </xdr:spPr>
    </xdr:pic>
    <xdr:clientData/>
  </xdr:twoCellAnchor>
  <xdr:oneCellAnchor>
    <xdr:from>
      <xdr:col>27</xdr:col>
      <xdr:colOff>0</xdr:colOff>
      <xdr:row>3</xdr:row>
      <xdr:rowOff>0</xdr:rowOff>
    </xdr:from>
    <xdr:ext cx="114300" cy="174625"/>
    <xdr:pic>
      <xdr:nvPicPr>
        <xdr:cNvPr id="269" name="Picture 268">
          <a:extLst>
            <a:ext uri="{FF2B5EF4-FFF2-40B4-BE49-F238E27FC236}">
              <a16:creationId xmlns:a16="http://schemas.microsoft.com/office/drawing/2014/main" id="{ED7ECA53-4083-433C-B1EA-B31DFCA7BE66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25095200" y="635000"/>
          <a:ext cx="114300" cy="174625"/>
        </a:xfrm>
        <a:prstGeom prst="rect">
          <a:avLst/>
        </a:prstGeom>
      </xdr:spPr>
    </xdr:pic>
    <xdr:clientData/>
  </xdr:oneCellAnchor>
  <xdr:oneCellAnchor>
    <xdr:from>
      <xdr:col>27</xdr:col>
      <xdr:colOff>0</xdr:colOff>
      <xdr:row>4</xdr:row>
      <xdr:rowOff>0</xdr:rowOff>
    </xdr:from>
    <xdr:ext cx="114300" cy="174625"/>
    <xdr:pic>
      <xdr:nvPicPr>
        <xdr:cNvPr id="270" name="Picture 269">
          <a:extLst>
            <a:ext uri="{FF2B5EF4-FFF2-40B4-BE49-F238E27FC236}">
              <a16:creationId xmlns:a16="http://schemas.microsoft.com/office/drawing/2014/main" id="{DFE21F15-ED95-4F02-AF24-85ED802F191D}"/>
            </a:ext>
          </a:extLst>
        </xdr:cNvPr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xfrm>
          <a:off x="25095200" y="825500"/>
          <a:ext cx="114300" cy="1746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114300" cy="174625"/>
    <xdr:pic>
      <xdr:nvPicPr>
        <xdr:cNvPr id="271" name="Picture 270">
          <a:extLst>
            <a:ext uri="{FF2B5EF4-FFF2-40B4-BE49-F238E27FC236}">
              <a16:creationId xmlns:a16="http://schemas.microsoft.com/office/drawing/2014/main" id="{1DDA3B49-4B12-435D-956F-875E978BA16F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9779000" y="607786"/>
          <a:ext cx="114300" cy="1746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114300" cy="174625"/>
    <xdr:pic>
      <xdr:nvPicPr>
        <xdr:cNvPr id="272" name="Picture 271">
          <a:extLst>
            <a:ext uri="{FF2B5EF4-FFF2-40B4-BE49-F238E27FC236}">
              <a16:creationId xmlns:a16="http://schemas.microsoft.com/office/drawing/2014/main" id="{D7E03C52-02B8-4126-ACD1-BF1F78CA23C4}"/>
            </a:ext>
          </a:extLst>
        </xdr:cNvPr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xfrm>
          <a:off x="9779000" y="789214"/>
          <a:ext cx="114300" cy="174625"/>
        </a:xfrm>
        <a:prstGeom prst="rect">
          <a:avLst/>
        </a:prstGeom>
      </xdr:spPr>
    </xdr:pic>
    <xdr:clientData/>
  </xdr:oneCellAnchor>
  <xdr:oneCellAnchor>
    <xdr:from>
      <xdr:col>27</xdr:col>
      <xdr:colOff>0</xdr:colOff>
      <xdr:row>3</xdr:row>
      <xdr:rowOff>0</xdr:rowOff>
    </xdr:from>
    <xdr:ext cx="114300" cy="174625"/>
    <xdr:pic>
      <xdr:nvPicPr>
        <xdr:cNvPr id="273" name="Picture 272">
          <a:extLst>
            <a:ext uri="{FF2B5EF4-FFF2-40B4-BE49-F238E27FC236}">
              <a16:creationId xmlns:a16="http://schemas.microsoft.com/office/drawing/2014/main" id="{2EBE4784-E3FD-4B39-89F8-E7695E7D1AB9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21998214" y="607786"/>
          <a:ext cx="114300" cy="174625"/>
        </a:xfrm>
        <a:prstGeom prst="rect">
          <a:avLst/>
        </a:prstGeom>
      </xdr:spPr>
    </xdr:pic>
    <xdr:clientData/>
  </xdr:oneCellAnchor>
  <xdr:oneCellAnchor>
    <xdr:from>
      <xdr:col>27</xdr:col>
      <xdr:colOff>0</xdr:colOff>
      <xdr:row>13</xdr:row>
      <xdr:rowOff>0</xdr:rowOff>
    </xdr:from>
    <xdr:ext cx="114300" cy="174625"/>
    <xdr:pic>
      <xdr:nvPicPr>
        <xdr:cNvPr id="274" name="Picture 273">
          <a:extLst>
            <a:ext uri="{FF2B5EF4-FFF2-40B4-BE49-F238E27FC236}">
              <a16:creationId xmlns:a16="http://schemas.microsoft.com/office/drawing/2014/main" id="{841D9DA4-6530-4896-83A1-50B6171E648F}"/>
            </a:ext>
          </a:extLst>
        </xdr:cNvPr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xfrm>
          <a:off x="21998214" y="789214"/>
          <a:ext cx="114300" cy="174625"/>
        </a:xfrm>
        <a:prstGeom prst="rect">
          <a:avLst/>
        </a:prstGeom>
      </xdr:spPr>
    </xdr:pic>
    <xdr:clientData/>
  </xdr:oneCellAnchor>
  <xdr:oneCellAnchor>
    <xdr:from>
      <xdr:col>33</xdr:col>
      <xdr:colOff>0</xdr:colOff>
      <xdr:row>3</xdr:row>
      <xdr:rowOff>0</xdr:rowOff>
    </xdr:from>
    <xdr:ext cx="114300" cy="186266"/>
    <xdr:pic>
      <xdr:nvPicPr>
        <xdr:cNvPr id="275" name="Picture 274">
          <a:extLst>
            <a:ext uri="{FF2B5EF4-FFF2-40B4-BE49-F238E27FC236}">
              <a16:creationId xmlns:a16="http://schemas.microsoft.com/office/drawing/2014/main" id="{F1A6C4AA-CB9C-495B-AAFE-E25A149DF1EB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618067"/>
          <a:ext cx="114300" cy="186266"/>
        </a:xfrm>
        <a:prstGeom prst="rect">
          <a:avLst/>
        </a:prstGeom>
      </xdr:spPr>
    </xdr:pic>
    <xdr:clientData/>
  </xdr:oneCellAnchor>
  <xdr:oneCellAnchor>
    <xdr:from>
      <xdr:col>33</xdr:col>
      <xdr:colOff>0</xdr:colOff>
      <xdr:row>4</xdr:row>
      <xdr:rowOff>0</xdr:rowOff>
    </xdr:from>
    <xdr:ext cx="114300" cy="186267"/>
    <xdr:pic>
      <xdr:nvPicPr>
        <xdr:cNvPr id="276" name="Picture 275">
          <a:extLst>
            <a:ext uri="{FF2B5EF4-FFF2-40B4-BE49-F238E27FC236}">
              <a16:creationId xmlns:a16="http://schemas.microsoft.com/office/drawing/2014/main" id="{E555D4C1-E7E0-46F7-867F-33DEB6AB6481}"/>
            </a:ext>
          </a:extLst>
        </xdr:cNvPr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xfrm>
          <a:off x="0" y="804333"/>
          <a:ext cx="114300" cy="186267"/>
        </a:xfrm>
        <a:prstGeom prst="rect">
          <a:avLst/>
        </a:prstGeom>
      </xdr:spPr>
    </xdr:pic>
    <xdr:clientData/>
  </xdr:oneCellAnchor>
  <xdr:oneCellAnchor>
    <xdr:from>
      <xdr:col>33</xdr:col>
      <xdr:colOff>0</xdr:colOff>
      <xdr:row>3</xdr:row>
      <xdr:rowOff>0</xdr:rowOff>
    </xdr:from>
    <xdr:ext cx="114300" cy="174625"/>
    <xdr:pic>
      <xdr:nvPicPr>
        <xdr:cNvPr id="277" name="Picture 276">
          <a:extLst>
            <a:ext uri="{FF2B5EF4-FFF2-40B4-BE49-F238E27FC236}">
              <a16:creationId xmlns:a16="http://schemas.microsoft.com/office/drawing/2014/main" id="{545A3B40-C8D2-403C-8672-0FEEF9FAE386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618067"/>
          <a:ext cx="114300" cy="174625"/>
        </a:xfrm>
        <a:prstGeom prst="rect">
          <a:avLst/>
        </a:prstGeom>
      </xdr:spPr>
    </xdr:pic>
    <xdr:clientData/>
  </xdr:oneCellAnchor>
  <xdr:oneCellAnchor>
    <xdr:from>
      <xdr:col>33</xdr:col>
      <xdr:colOff>0</xdr:colOff>
      <xdr:row>4</xdr:row>
      <xdr:rowOff>0</xdr:rowOff>
    </xdr:from>
    <xdr:ext cx="114300" cy="174625"/>
    <xdr:pic>
      <xdr:nvPicPr>
        <xdr:cNvPr id="278" name="Picture 277">
          <a:extLst>
            <a:ext uri="{FF2B5EF4-FFF2-40B4-BE49-F238E27FC236}">
              <a16:creationId xmlns:a16="http://schemas.microsoft.com/office/drawing/2014/main" id="{4B9B3C76-93EC-4648-9319-66AFA614C5D8}"/>
            </a:ext>
          </a:extLst>
        </xdr:cNvPr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xfrm>
          <a:off x="0" y="804333"/>
          <a:ext cx="114300" cy="174625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103</xdr:row>
      <xdr:rowOff>149225</xdr:rowOff>
    </xdr:from>
    <xdr:ext cx="111125" cy="155575"/>
    <xdr:pic>
      <xdr:nvPicPr>
        <xdr:cNvPr id="279" name="Picture 278">
          <a:extLst>
            <a:ext uri="{FF2B5EF4-FFF2-40B4-BE49-F238E27FC236}">
              <a16:creationId xmlns:a16="http://schemas.microsoft.com/office/drawing/2014/main" id="{E99408F7-D8E1-429F-81BD-867E463C1174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186333" y="19393958"/>
          <a:ext cx="111125" cy="155575"/>
        </a:xfrm>
        <a:prstGeom prst="rect">
          <a:avLst/>
        </a:prstGeom>
      </xdr:spPr>
    </xdr:pic>
    <xdr:clientData/>
  </xdr:oneCellAnchor>
  <xdr:oneCellAnchor>
    <xdr:from>
      <xdr:col>36</xdr:col>
      <xdr:colOff>0</xdr:colOff>
      <xdr:row>102</xdr:row>
      <xdr:rowOff>149225</xdr:rowOff>
    </xdr:from>
    <xdr:ext cx="111125" cy="155575"/>
    <xdr:pic>
      <xdr:nvPicPr>
        <xdr:cNvPr id="280" name="Picture 279">
          <a:extLst>
            <a:ext uri="{FF2B5EF4-FFF2-40B4-BE49-F238E27FC236}">
              <a16:creationId xmlns:a16="http://schemas.microsoft.com/office/drawing/2014/main" id="{C1696BE7-E413-4D75-8FFD-78B23F2F45A3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7959859" y="19556971"/>
          <a:ext cx="111125" cy="155575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7D600-F4C8-4B5B-9875-73B356174CE8}">
  <dimension ref="A1"/>
  <sheetViews>
    <sheetView workbookViewId="0"/>
  </sheetViews>
  <sheetFormatPr defaultRowHeight="14.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FE62D-2919-478A-8C80-CB8D027AE190}">
  <dimension ref="A1:AB167"/>
  <sheetViews>
    <sheetView topLeftCell="A38" zoomScaleNormal="100" workbookViewId="0">
      <selection activeCell="C37" sqref="C37"/>
    </sheetView>
  </sheetViews>
  <sheetFormatPr defaultColWidth="8.7265625" defaultRowHeight="14.5"/>
  <cols>
    <col min="1" max="1" width="10.81640625" style="10" bestFit="1" customWidth="1"/>
    <col min="2" max="2" width="21.81640625" style="10" customWidth="1"/>
    <col min="3" max="3" width="11.453125" style="10" customWidth="1"/>
    <col min="4" max="4" width="10.453125" style="10" customWidth="1"/>
    <col min="5" max="5" width="13.54296875" style="10" customWidth="1"/>
    <col min="6" max="6" width="12.1796875" style="10" customWidth="1"/>
    <col min="7" max="7" width="9" style="10" customWidth="1"/>
    <col min="8" max="8" width="9.81640625" style="10" customWidth="1"/>
    <col min="9" max="9" width="18" style="10" hidden="1" customWidth="1"/>
    <col min="10" max="10" width="16.54296875" style="10" hidden="1" customWidth="1"/>
    <col min="11" max="11" width="15.26953125" style="10" bestFit="1" customWidth="1"/>
    <col min="12" max="12" width="22.453125" style="10" bestFit="1" customWidth="1"/>
    <col min="13" max="13" width="21.1796875" style="13" customWidth="1"/>
    <col min="14" max="14" width="18.26953125" style="13" hidden="1" customWidth="1"/>
    <col min="15" max="15" width="10.1796875" style="13" customWidth="1"/>
    <col min="16" max="16" width="17.81640625" style="13" customWidth="1"/>
    <col min="17" max="17" width="17.81640625" style="13" hidden="1" customWidth="1"/>
    <col min="18" max="18" width="9.81640625" style="13" customWidth="1"/>
    <col min="19" max="19" width="15.81640625" style="10" customWidth="1"/>
    <col min="20" max="20" width="14.54296875" style="10" hidden="1" customWidth="1"/>
    <col min="21" max="21" width="12.81640625" style="10" customWidth="1"/>
    <col min="22" max="22" width="13.26953125" style="10" customWidth="1"/>
    <col min="23" max="24" width="8.7265625" style="10"/>
    <col min="25" max="25" width="18.81640625" style="10" customWidth="1"/>
    <col min="26" max="26" width="8.7265625" style="13"/>
    <col min="27" max="27" width="8.7265625" style="329"/>
    <col min="28" max="28" width="8.7265625" style="328"/>
    <col min="29" max="16384" width="8.7265625" style="10"/>
  </cols>
  <sheetData>
    <row r="1" spans="1:21" ht="23">
      <c r="A1" s="57" t="s">
        <v>1</v>
      </c>
    </row>
    <row r="2" spans="1:21">
      <c r="A2" s="318" t="str">
        <f>'xUS Opp Value'!A2</f>
        <v>as of 4/13/2026</v>
      </c>
    </row>
    <row r="4" spans="1:21">
      <c r="H4" s="59" t="s">
        <v>2</v>
      </c>
    </row>
    <row r="5" spans="1:21" ht="15" thickBot="1">
      <c r="B5" s="60" t="s">
        <v>3</v>
      </c>
      <c r="C5" s="61" t="s">
        <v>4</v>
      </c>
      <c r="D5" s="61" t="s">
        <v>5</v>
      </c>
      <c r="E5" s="61" t="s">
        <v>6</v>
      </c>
      <c r="H5" s="59" t="s">
        <v>7</v>
      </c>
      <c r="J5" s="428"/>
      <c r="K5" s="428"/>
      <c r="L5" s="428"/>
    </row>
    <row r="6" spans="1:21" ht="20.5" customHeight="1" thickTop="1">
      <c r="B6" s="59" t="s">
        <v>8</v>
      </c>
      <c r="C6" s="15" cm="1">
        <f t="array" ref="C6">SUMPRODUCT('xUS Opp Value'!G4:G2041, --('xUS Opp Value'!$L4:$L2041&gt;0)) /
 SUMPRODUCT(IF('xUS Opp Value'!$L4:$L2041&gt;0, 'xUS Opp Value'!G4:G2041/'xUS Opp Value'!$L4:$L2041, 0))</f>
        <v>13.418168574446677</v>
      </c>
      <c r="D6" s="15" cm="1">
        <f t="array" ref="D6">SUMPRODUCT('xUS Opp Value'!H4:H2041, --('xUS Opp Value'!$L4:$L2041&gt;0)) /
 SUMPRODUCT(IF('xUS Opp Value'!$L4:$L2041&gt;0, 'xUS Opp Value'!H4:H2041/'xUS Opp Value'!$L4:$L2041, 0))</f>
        <v>13.450315072867664</v>
      </c>
      <c r="E6" s="15" cm="1">
        <f t="array" ref="E6">SUMPRODUCT('xUS Opp Value'!I4:I2041, --('xUS Opp Value'!$L4:$L2041&gt;0)) /
 SUMPRODUCT(IF('xUS Opp Value'!$L4:$L2041&gt;0, 'xUS Opp Value'!I4:I2041/'xUS Opp Value'!$L4:$L2041, 0))</f>
        <v>12.726655405967543</v>
      </c>
      <c r="H6" s="59" t="s">
        <v>9</v>
      </c>
    </row>
    <row r="7" spans="1:21">
      <c r="B7" s="59" t="s">
        <v>10</v>
      </c>
      <c r="C7" s="15" cm="1">
        <f t="array" ref="C7">SUMPRODUCT('xUS Opp Value'!G4:G2165, --('xUS Opp Value'!J4:J2165&gt;0)) /
 SUMPRODUCT(IF('xUS Opp Value'!J4:J2165&gt;0, 'xUS Opp Value'!G4:G2165/'xUS Opp Value'!J4:J2165, 0))</f>
        <v>0.79580335996690688</v>
      </c>
      <c r="D7" s="15" cm="1">
        <f t="array" ref="D7">SUMPRODUCT('xUS Opp Value'!H4:H2041, --('xUS Opp Value'!J4:J2041&gt;0)) /
 SUMPRODUCT(IF('xUS Opp Value'!J4:J2041&gt;0, 'xUS Opp Value'!H4:H2041/'xUS Opp Value'!J4:J2041, 0))</f>
        <v>0.80392045266697343</v>
      </c>
      <c r="E7" s="15" cm="1">
        <f t="array" ref="E7">SUMPRODUCT('xUS Opp Value'!I4:I2041, --('xUS Opp Value'!J4:J2041&gt;0)) /
 SUMPRODUCT(IF('xUS Opp Value'!J4:J2041&gt;0, 'xUS Opp Value'!I4:I2041/'xUS Opp Value'!J4:J2041, 0))</f>
        <v>0.89279148617896131</v>
      </c>
    </row>
    <row r="8" spans="1:21">
      <c r="B8" s="59" t="s">
        <v>11</v>
      </c>
      <c r="C8" s="17">
        <f>(1/C7)-1</f>
        <v>0.25659182947101966</v>
      </c>
      <c r="D8" s="17">
        <f t="shared" ref="D8:E8" si="0">(1/D7)-1</f>
        <v>0.24390416574493234</v>
      </c>
      <c r="E8" s="17">
        <f t="shared" si="0"/>
        <v>0.12008236579391918</v>
      </c>
    </row>
    <row r="12" spans="1:21">
      <c r="A12" s="313"/>
      <c r="M12" s="322" t="s">
        <v>12</v>
      </c>
      <c r="N12" s="322"/>
      <c r="O12" s="322"/>
      <c r="P12" s="323" t="s">
        <v>13</v>
      </c>
      <c r="Q12" s="323"/>
      <c r="R12" s="323"/>
      <c r="S12" s="427" t="s">
        <v>14</v>
      </c>
      <c r="T12" s="427"/>
      <c r="U12" s="427"/>
    </row>
    <row r="13" spans="1:21" ht="15" thickBot="1">
      <c r="A13" s="313"/>
      <c r="B13" s="60" t="s">
        <v>15</v>
      </c>
      <c r="C13" s="61" t="s">
        <v>4</v>
      </c>
      <c r="D13" s="61" t="s">
        <v>5</v>
      </c>
      <c r="E13" s="61" t="s">
        <v>6</v>
      </c>
      <c r="F13" s="61" t="s">
        <v>16</v>
      </c>
      <c r="G13" s="61" t="s">
        <v>17</v>
      </c>
      <c r="H13" s="61" t="s">
        <v>18</v>
      </c>
      <c r="I13" s="61" t="s">
        <v>19</v>
      </c>
      <c r="J13" s="61" t="s">
        <v>20</v>
      </c>
      <c r="L13" s="60" t="s">
        <v>15</v>
      </c>
      <c r="M13" s="61" t="s">
        <v>4</v>
      </c>
      <c r="N13" s="61" t="s">
        <v>5</v>
      </c>
      <c r="O13" s="61" t="s">
        <v>6</v>
      </c>
      <c r="P13" s="320" t="s">
        <v>21</v>
      </c>
      <c r="Q13" s="61" t="s">
        <v>22</v>
      </c>
      <c r="R13" s="61" t="s">
        <v>6</v>
      </c>
      <c r="S13" s="61" t="s">
        <v>21</v>
      </c>
      <c r="T13" s="61" t="s">
        <v>22</v>
      </c>
      <c r="U13" s="61" t="s">
        <v>6</v>
      </c>
    </row>
    <row r="14" spans="1:21" ht="15" thickTop="1">
      <c r="A14" s="313" t="s">
        <v>23</v>
      </c>
      <c r="B14" s="10" t="s">
        <v>24</v>
      </c>
      <c r="C14" s="17">
        <f>SUMIF('xUS Opp Value'!E:E,'Portfolio Metrics '!B14,'xUS Opp Value'!G:G)/100</f>
        <v>0.14749999999999999</v>
      </c>
      <c r="D14" s="17">
        <f>SUMIF('xUS Opp Value'!E:E,'Portfolio Metrics '!B14,'xUS Opp Value'!H:H)/100</f>
        <v>0.14568342236338583</v>
      </c>
      <c r="E14" s="17">
        <f>SUMIF('xUS Opp Value'!E:E,'Portfolio Metrics '!B14,'xUS Opp Value'!I:I)/100</f>
        <v>0.14419999999999977</v>
      </c>
      <c r="F14" s="17">
        <f>INDEX(Algo!$D:$D,MATCH('Portfolio Metrics '!A14,Algo!A:A,0))</f>
        <v>8.1600000000000006E-2</v>
      </c>
      <c r="G14" s="314">
        <f>C14-E14</f>
        <v>3.3000000000002194E-3</v>
      </c>
      <c r="H14" s="314">
        <f>C14-F14</f>
        <v>6.5899999999999986E-2</v>
      </c>
      <c r="I14" s="17" t="e">
        <f>INDEX(#REF!,MATCH('Portfolio Metrics '!A14,#REF!,0))</f>
        <v>#REF!</v>
      </c>
      <c r="J14" s="314" t="e">
        <f>C14-I14</f>
        <v>#REF!</v>
      </c>
      <c r="L14" s="10" t="s">
        <v>24</v>
      </c>
      <c r="M14" s="15" t="str" cm="1">
        <f t="array" ref="M14">IFERROR(SUMPRODUCT('xUS Opp Value'!G$4:G$2041,
            --('xUS Opp Value'!$L$4:$L$2041&gt;0),
            --( ('xUS Opp Value'!$E$4:$E$2041=$L14) + ('xUS Opp Value'!$E$4:$E$2041="") &gt; 0 )) /
 SUMPRODUCT(IF( ('xUS Opp Value'!$L$4:$L$2041&gt;0) *
                ( ('xUS Opp Value'!$E$4:$E$2041=$L14) + ('xUS Opp Value'!$E$4:$E$2041="") &gt; 0 ),
               'xUS Opp Value'!G$4:G$2041/'xUS Opp Value'!$L$4:$L$2041, 0)),"")</f>
        <v/>
      </c>
      <c r="N14" s="15" t="str" cm="1">
        <f t="array" ref="N14">IFERROR(SUMPRODUCT('xUS Opp Value'!H$4:H$2041,
            --('xUS Opp Value'!$L$4:$L$2041&gt;0),
            --( ('xUS Opp Value'!$E$4:$E$2041=$L14) + ('xUS Opp Value'!$E$4:$E$2041="") &gt; 0 )) /
 SUMPRODUCT(IF( ('xUS Opp Value'!$L$4:$L$2041&gt;0) *
                ( ('xUS Opp Value'!$E$4:$E$2041=$L14) + ('xUS Opp Value'!$E$4:$E$2041="") &gt; 0 ),
               'xUS Opp Value'!H$4:H$2041/'xUS Opp Value'!$L$4:$L$2041, 0)),"")</f>
        <v/>
      </c>
      <c r="O14" s="15" t="str" cm="1">
        <f t="array" ref="O14">IFERROR(SUMPRODUCT('xUS Opp Value'!I$4:I$2041,
            --('xUS Opp Value'!$L$4:$L$2041&gt;0),
            --( ('xUS Opp Value'!$E$4:$E$2041=$L14) + ('xUS Opp Value'!$E$4:$E$2041="") &gt; 0 )) /
 SUMPRODUCT(IF( ('xUS Opp Value'!$L$4:$L$2041&gt;0) *
                ( ('xUS Opp Value'!$E$4:$E$2041=$L14) + ('xUS Opp Value'!$E$4:$E$2041="") &gt; 0 ),
               'xUS Opp Value'!I$4:I$2041/'xUS Opp Value'!$L$4:$L$2041, 0)),"")</f>
        <v/>
      </c>
      <c r="P14" s="321" t="str">
        <f>IFERROR((1/S14)-1,"")</f>
        <v/>
      </c>
      <c r="Q14" s="17" t="str">
        <f t="shared" ref="Q14:R29" si="1">IFERROR((1/T14)-1,"")</f>
        <v/>
      </c>
      <c r="R14" s="17" t="str">
        <f t="shared" si="1"/>
        <v/>
      </c>
      <c r="S14" s="15" t="str" cm="1">
        <f t="array" ref="S14">IFERROR(SUMPRODUCT('xUS Opp Value'!G$4:G$2041,
            --('xUS Opp Value'!$J$4:$J$2041&gt;0),
            --( ('xUS Opp Value'!$E$4:$E$2041=$L14) + ('xUS Opp Value'!$E$4:$E$2041="") &gt; 0 )) /
 SUMPRODUCT(IF( ('xUS Opp Value'!$J$4:$J$2041&gt;0) *
                ( ('xUS Opp Value'!$E$4:$E$2041=$L14) + ('xUS Opp Value'!$E$4:$E$2041="") &gt; 0 ),
               'xUS Opp Value'!G$4:G$2041/'xUS Opp Value'!$J$4:$J$2041, 0)),"")</f>
        <v/>
      </c>
      <c r="T14" s="15" t="str" cm="1">
        <f t="array" ref="T14">IFERROR(SUMPRODUCT('xUS Opp Value'!H$4:H$2041,
            --('xUS Opp Value'!$J$4:$J$2041&gt;0),
            --( ('xUS Opp Value'!$E$4:$E$2041=$L14) + ('xUS Opp Value'!$E$4:$E$2041="") &gt; 0 )) /
 SUMPRODUCT(IF( ('xUS Opp Value'!$J$4:$J$2041&gt;0) *
                ( ('xUS Opp Value'!$E$4:$E$2041=$L14) + ('xUS Opp Value'!$E$4:$E$2041="") &gt; 0 ),
               'xUS Opp Value'!H$4:H$2041/'xUS Opp Value'!$J$4:$J$2041, 0)),"")</f>
        <v/>
      </c>
      <c r="U14" s="15" t="str" cm="1">
        <f t="array" ref="U14">IFERROR(SUMPRODUCT('xUS Opp Value'!I$4:I$2041,
            --('xUS Opp Value'!$J$4:$J$2041&gt;0),
            --( ('xUS Opp Value'!$E$4:$E$2041=$L14) + ('xUS Opp Value'!$E$4:$E$2041="") &gt; 0 )) /
 SUMPRODUCT(IF( ('xUS Opp Value'!$J$4:$J$2041&gt;0) *
                ( ('xUS Opp Value'!$E$4:$E$2041=$L14) + ('xUS Opp Value'!$E$4:$E$2041="") &gt; 0 ),
               'xUS Opp Value'!I$4:I$2041/'xUS Opp Value'!$J$4:$J$2041, 0)),"")</f>
        <v/>
      </c>
    </row>
    <row r="15" spans="1:21">
      <c r="A15" s="313" t="s">
        <v>25</v>
      </c>
      <c r="B15" s="10" t="s">
        <v>26</v>
      </c>
      <c r="C15" s="17">
        <f>SUMIF('xUS Opp Value'!E:E,'Portfolio Metrics '!B15,'xUS Opp Value'!G:G)/100</f>
        <v>0.1275</v>
      </c>
      <c r="D15" s="17">
        <f>SUMIF('xUS Opp Value'!E:E,'Portfolio Metrics '!B15,'xUS Opp Value'!H:H)/100</f>
        <v>0.13161007369103239</v>
      </c>
      <c r="E15" s="17">
        <f>SUMIF('xUS Opp Value'!E:E,'Portfolio Metrics '!B15,'xUS Opp Value'!I:I)/100</f>
        <v>8.6599999999999969E-2</v>
      </c>
      <c r="F15" s="17">
        <f>INDEX(Algo!$D:$D,MATCH('Portfolio Metrics '!A15,Algo!A:A,0))</f>
        <v>8.6699999999999999E-2</v>
      </c>
      <c r="G15" s="314">
        <f t="shared" ref="G15:G41" si="2">C15-E15</f>
        <v>4.0900000000000034E-2</v>
      </c>
      <c r="H15" s="314">
        <f t="shared" ref="H15:H41" si="3">C15-F15</f>
        <v>4.0800000000000003E-2</v>
      </c>
      <c r="I15" s="17" t="e">
        <f>INDEX(#REF!,MATCH('Portfolio Metrics '!A15,#REF!,0))</f>
        <v>#REF!</v>
      </c>
      <c r="J15" s="314" t="e">
        <f t="shared" ref="J15:J41" si="4">C15-I15</f>
        <v>#REF!</v>
      </c>
      <c r="L15" s="10" t="s">
        <v>26</v>
      </c>
      <c r="M15" s="15" t="str" cm="1">
        <f t="array" ref="M15">IFERROR(SUMPRODUCT('xUS Opp Value'!G$4:G$2041,
            --('xUS Opp Value'!$L$4:$L$2041&gt;0),
            --( ('xUS Opp Value'!$E$4:$E$2041=$L15) + ('xUS Opp Value'!$E$4:$E$2041="") &gt; 0 )) /
 SUMPRODUCT(IF( ('xUS Opp Value'!$L$4:$L$2041&gt;0) *
                ( ('xUS Opp Value'!$E$4:$E$2041=$L15) + ('xUS Opp Value'!$E$4:$E$2041="") &gt; 0 ),
               'xUS Opp Value'!G$4:G$2041/'xUS Opp Value'!$L$4:$L$2041, 0)),"")</f>
        <v/>
      </c>
      <c r="N15" s="15" t="str" cm="1">
        <f t="array" ref="N15">IFERROR(SUMPRODUCT('xUS Opp Value'!H$4:H$2041,
            --('xUS Opp Value'!$L$4:$L$2041&gt;0),
            --( ('xUS Opp Value'!$E$4:$E$2041=$L15) + ('xUS Opp Value'!$E$4:$E$2041="") &gt; 0 )) /
 SUMPRODUCT(IF( ('xUS Opp Value'!$L$4:$L$2041&gt;0) *
                ( ('xUS Opp Value'!$E$4:$E$2041=$L15) + ('xUS Opp Value'!$E$4:$E$2041="") &gt; 0 ),
               'xUS Opp Value'!H$4:H$2041/'xUS Opp Value'!$L$4:$L$2041, 0)),"")</f>
        <v/>
      </c>
      <c r="O15" s="15" t="str" cm="1">
        <f t="array" ref="O15">IFERROR(SUMPRODUCT('xUS Opp Value'!I$4:I$2041,
            --('xUS Opp Value'!$L$4:$L$2041&gt;0),
            --( ('xUS Opp Value'!$E$4:$E$2041=$L15) + ('xUS Opp Value'!$E$4:$E$2041="") &gt; 0 )) /
 SUMPRODUCT(IF( ('xUS Opp Value'!$L$4:$L$2041&gt;0) *
                ( ('xUS Opp Value'!$E$4:$E$2041=$L15) + ('xUS Opp Value'!$E$4:$E$2041="") &gt; 0 ),
               'xUS Opp Value'!I$4:I$2041/'xUS Opp Value'!$L$4:$L$2041, 0)),"")</f>
        <v/>
      </c>
      <c r="P15" s="321" t="str">
        <f t="shared" ref="P15:Q41" si="5">IFERROR((1/S15)-1,"")</f>
        <v/>
      </c>
      <c r="Q15" s="17" t="str">
        <f t="shared" si="1"/>
        <v/>
      </c>
      <c r="R15" s="17" t="str">
        <f t="shared" ref="R15:R41" si="6">IFERROR((1/U15)-1,"")</f>
        <v/>
      </c>
      <c r="S15" s="15" t="str" cm="1">
        <f t="array" ref="S15">IFERROR(SUMPRODUCT('xUS Opp Value'!G$4:G$2041,
            --('xUS Opp Value'!$J$4:$J$2041&gt;0),
            --( ('xUS Opp Value'!$E$4:$E$2041=$L15) + ('xUS Opp Value'!$E$4:$E$2041="") &gt; 0 )) /
 SUMPRODUCT(IF( ('xUS Opp Value'!$J$4:$J$2041&gt;0) *
                ( ('xUS Opp Value'!$E$4:$E$2041=$L15) + ('xUS Opp Value'!$E$4:$E$2041="") &gt; 0 ),
               'xUS Opp Value'!G$4:G$2041/'xUS Opp Value'!$J$4:$J$2041, 0)),"")</f>
        <v/>
      </c>
      <c r="T15" s="15" t="str" cm="1">
        <f t="array" ref="T15">IFERROR(SUMPRODUCT('xUS Opp Value'!H$4:H$2041,
            --('xUS Opp Value'!$J$4:$J$2041&gt;0),
            --( ('xUS Opp Value'!$E$4:$E$2041=$L15) + ('xUS Opp Value'!$E$4:$E$2041="") &gt; 0 )) /
 SUMPRODUCT(IF( ('xUS Opp Value'!$J$4:$J$2041&gt;0) *
                ( ('xUS Opp Value'!$E$4:$E$2041=$L15) + ('xUS Opp Value'!$E$4:$E$2041="") &gt; 0 ),
               'xUS Opp Value'!H$4:H$2041/'xUS Opp Value'!$J$4:$J$2041, 0)),"")</f>
        <v/>
      </c>
      <c r="U15" s="15" t="str" cm="1">
        <f t="array" ref="U15">IFERROR(SUMPRODUCT('xUS Opp Value'!I$4:I$2041,
            --('xUS Opp Value'!$J$4:$J$2041&gt;0),
            --( ('xUS Opp Value'!$E$4:$E$2041=$L15) + ('xUS Opp Value'!$E$4:$E$2041="") &gt; 0 )) /
 SUMPRODUCT(IF( ('xUS Opp Value'!$J$4:$J$2041&gt;0) *
                ( ('xUS Opp Value'!$E$4:$E$2041=$L15) + ('xUS Opp Value'!$E$4:$E$2041="") &gt; 0 ),
               'xUS Opp Value'!I$4:I$2041/'xUS Opp Value'!$J$4:$J$2041, 0)),"")</f>
        <v/>
      </c>
    </row>
    <row r="16" spans="1:21">
      <c r="A16" s="313" t="s">
        <v>27</v>
      </c>
      <c r="B16" s="10" t="s">
        <v>28</v>
      </c>
      <c r="C16" s="17">
        <f>SUMIF('xUS Opp Value'!E:E,'Portfolio Metrics '!B16,'xUS Opp Value'!G:G)/100</f>
        <v>2.75E-2</v>
      </c>
      <c r="D16" s="17">
        <f>SUMIF('xUS Opp Value'!E:E,'Portfolio Metrics '!B16,'xUS Opp Value'!H:H)/100</f>
        <v>2.8217640957509938E-2</v>
      </c>
      <c r="E16" s="17">
        <f>SUMIF('xUS Opp Value'!E:E,'Portfolio Metrics '!B16,'xUS Opp Value'!I:I)/100</f>
        <v>8.3499999999999977E-2</v>
      </c>
      <c r="F16" s="17">
        <f>INDEX(Algo!$D:$D,MATCH('Portfolio Metrics '!A16,Algo!A:A,0))</f>
        <v>4.24E-2</v>
      </c>
      <c r="G16" s="314">
        <f t="shared" si="2"/>
        <v>-5.599999999999998E-2</v>
      </c>
      <c r="H16" s="314">
        <f t="shared" si="3"/>
        <v>-1.49E-2</v>
      </c>
      <c r="I16" s="17" t="e">
        <f>INDEX(#REF!,MATCH('Portfolio Metrics '!A16,#REF!,0))</f>
        <v>#REF!</v>
      </c>
      <c r="J16" s="314" t="e">
        <f t="shared" si="4"/>
        <v>#REF!</v>
      </c>
      <c r="L16" s="10" t="s">
        <v>28</v>
      </c>
      <c r="M16" s="15" t="str" cm="1">
        <f t="array" ref="M16">IFERROR(SUMPRODUCT('xUS Opp Value'!G$4:G$2041,
            --('xUS Opp Value'!$L$4:$L$2041&gt;0),
            --( ('xUS Opp Value'!$E$4:$E$2041=$L16) + ('xUS Opp Value'!$E$4:$E$2041="") &gt; 0 )) /
 SUMPRODUCT(IF( ('xUS Opp Value'!$L$4:$L$2041&gt;0) *
                ( ('xUS Opp Value'!$E$4:$E$2041=$L16) + ('xUS Opp Value'!$E$4:$E$2041="") &gt; 0 ),
               'xUS Opp Value'!G$4:G$2041/'xUS Opp Value'!$L$4:$L$2041, 0)),"")</f>
        <v/>
      </c>
      <c r="N16" s="15" t="str" cm="1">
        <f t="array" ref="N16">IFERROR(SUMPRODUCT('xUS Opp Value'!H$4:H$2041,
            --('xUS Opp Value'!$L$4:$L$2041&gt;0),
            --( ('xUS Opp Value'!$E$4:$E$2041=$L16) + ('xUS Opp Value'!$E$4:$E$2041="") &gt; 0 )) /
 SUMPRODUCT(IF( ('xUS Opp Value'!$L$4:$L$2041&gt;0) *
                ( ('xUS Opp Value'!$E$4:$E$2041=$L16) + ('xUS Opp Value'!$E$4:$E$2041="") &gt; 0 ),
               'xUS Opp Value'!H$4:H$2041/'xUS Opp Value'!$L$4:$L$2041, 0)),"")</f>
        <v/>
      </c>
      <c r="O16" s="15" t="str" cm="1">
        <f t="array" ref="O16">IFERROR(SUMPRODUCT('xUS Opp Value'!I$4:I$2041,
            --('xUS Opp Value'!$L$4:$L$2041&gt;0),
            --( ('xUS Opp Value'!$E$4:$E$2041=$L16) + ('xUS Opp Value'!$E$4:$E$2041="") &gt; 0 )) /
 SUMPRODUCT(IF( ('xUS Opp Value'!$L$4:$L$2041&gt;0) *
                ( ('xUS Opp Value'!$E$4:$E$2041=$L16) + ('xUS Opp Value'!$E$4:$E$2041="") &gt; 0 ),
               'xUS Opp Value'!I$4:I$2041/'xUS Opp Value'!$L$4:$L$2041, 0)),"")</f>
        <v/>
      </c>
      <c r="P16" s="321" t="str">
        <f t="shared" si="5"/>
        <v/>
      </c>
      <c r="Q16" s="17" t="str">
        <f t="shared" si="1"/>
        <v/>
      </c>
      <c r="R16" s="17" t="str">
        <f t="shared" si="6"/>
        <v/>
      </c>
      <c r="S16" s="15" t="str" cm="1">
        <f t="array" ref="S16">IFERROR(SUMPRODUCT('xUS Opp Value'!G$4:G$2041,
            --('xUS Opp Value'!$J$4:$J$2041&gt;0),
            --( ('xUS Opp Value'!$E$4:$E$2041=$L16) + ('xUS Opp Value'!$E$4:$E$2041="") &gt; 0 )) /
 SUMPRODUCT(IF( ('xUS Opp Value'!$J$4:$J$2041&gt;0) *
                ( ('xUS Opp Value'!$E$4:$E$2041=$L16) + ('xUS Opp Value'!$E$4:$E$2041="") &gt; 0 ),
               'xUS Opp Value'!G$4:G$2041/'xUS Opp Value'!$J$4:$J$2041, 0)),"")</f>
        <v/>
      </c>
      <c r="T16" s="15" t="str" cm="1">
        <f t="array" ref="T16">IFERROR(SUMPRODUCT('xUS Opp Value'!H$4:H$2041,
            --('xUS Opp Value'!$J$4:$J$2041&gt;0),
            --( ('xUS Opp Value'!$E$4:$E$2041=$L16) + ('xUS Opp Value'!$E$4:$E$2041="") &gt; 0 )) /
 SUMPRODUCT(IF( ('xUS Opp Value'!$J$4:$J$2041&gt;0) *
                ( ('xUS Opp Value'!$E$4:$E$2041=$L16) + ('xUS Opp Value'!$E$4:$E$2041="") &gt; 0 ),
               'xUS Opp Value'!H$4:H$2041/'xUS Opp Value'!$J$4:$J$2041, 0)),"")</f>
        <v/>
      </c>
      <c r="U16" s="15" t="str" cm="1">
        <f t="array" ref="U16">IFERROR(SUMPRODUCT('xUS Opp Value'!I$4:I$2041,
            --('xUS Opp Value'!$J$4:$J$2041&gt;0),
            --( ('xUS Opp Value'!$E$4:$E$2041=$L16) + ('xUS Opp Value'!$E$4:$E$2041="") &gt; 0 )) /
 SUMPRODUCT(IF( ('xUS Opp Value'!$J$4:$J$2041&gt;0) *
                ( ('xUS Opp Value'!$E$4:$E$2041=$L16) + ('xUS Opp Value'!$E$4:$E$2041="") &gt; 0 ),
               'xUS Opp Value'!I$4:I$2041/'xUS Opp Value'!$J$4:$J$2041, 0)),"")</f>
        <v/>
      </c>
    </row>
    <row r="17" spans="1:21">
      <c r="A17" s="313" t="s">
        <v>29</v>
      </c>
      <c r="B17" s="10" t="s">
        <v>30</v>
      </c>
      <c r="C17" s="17">
        <f>SUMIF('xUS Opp Value'!E:E,'Portfolio Metrics '!B17,'xUS Opp Value'!G:G)/100</f>
        <v>0.05</v>
      </c>
      <c r="D17" s="17">
        <f>SUMIF('xUS Opp Value'!E:E,'Portfolio Metrics '!B17,'xUS Opp Value'!H:H)/100</f>
        <v>4.9099166558214474E-2</v>
      </c>
      <c r="E17" s="17">
        <f>SUMIF('xUS Opp Value'!E:E,'Portfolio Metrics '!B17,'xUS Opp Value'!I:I)/100</f>
        <v>4.7999999999999987E-2</v>
      </c>
      <c r="F17" s="17">
        <f>INDEX(Algo!$D:$D,MATCH('Portfolio Metrics '!A17,Algo!A:A,0))</f>
        <v>0.05</v>
      </c>
      <c r="G17" s="314">
        <f t="shared" si="2"/>
        <v>2.0000000000000157E-3</v>
      </c>
      <c r="H17" s="314">
        <f t="shared" si="3"/>
        <v>0</v>
      </c>
      <c r="I17" s="17" t="e">
        <f>INDEX(#REF!,MATCH('Portfolio Metrics '!A17,#REF!,0))</f>
        <v>#REF!</v>
      </c>
      <c r="J17" s="314" t="e">
        <f t="shared" si="4"/>
        <v>#REF!</v>
      </c>
      <c r="L17" s="10" t="s">
        <v>30</v>
      </c>
      <c r="M17" s="15" t="str" cm="1">
        <f t="array" ref="M17">IFERROR(SUMPRODUCT('xUS Opp Value'!G$4:G$2041,
            --('xUS Opp Value'!$L$4:$L$2041&gt;0),
            --( ('xUS Opp Value'!$E$4:$E$2041=$L17) + ('xUS Opp Value'!$E$4:$E$2041="") &gt; 0 )) /
 SUMPRODUCT(IF( ('xUS Opp Value'!$L$4:$L$2041&gt;0) *
                ( ('xUS Opp Value'!$E$4:$E$2041=$L17) + ('xUS Opp Value'!$E$4:$E$2041="") &gt; 0 ),
               'xUS Opp Value'!G$4:G$2041/'xUS Opp Value'!$L$4:$L$2041, 0)),"")</f>
        <v/>
      </c>
      <c r="N17" s="15" t="str" cm="1">
        <f t="array" ref="N17">IFERROR(SUMPRODUCT('xUS Opp Value'!H$4:H$2041,
            --('xUS Opp Value'!$L$4:$L$2041&gt;0),
            --( ('xUS Opp Value'!$E$4:$E$2041=$L17) + ('xUS Opp Value'!$E$4:$E$2041="") &gt; 0 )) /
 SUMPRODUCT(IF( ('xUS Opp Value'!$L$4:$L$2041&gt;0) *
                ( ('xUS Opp Value'!$E$4:$E$2041=$L17) + ('xUS Opp Value'!$E$4:$E$2041="") &gt; 0 ),
               'xUS Opp Value'!H$4:H$2041/'xUS Opp Value'!$L$4:$L$2041, 0)),"")</f>
        <v/>
      </c>
      <c r="O17" s="15" t="str" cm="1">
        <f t="array" ref="O17">IFERROR(SUMPRODUCT('xUS Opp Value'!I$4:I$2041,
            --('xUS Opp Value'!$L$4:$L$2041&gt;0),
            --( ('xUS Opp Value'!$E$4:$E$2041=$L17) + ('xUS Opp Value'!$E$4:$E$2041="") &gt; 0 )) /
 SUMPRODUCT(IF( ('xUS Opp Value'!$L$4:$L$2041&gt;0) *
                ( ('xUS Opp Value'!$E$4:$E$2041=$L17) + ('xUS Opp Value'!$E$4:$E$2041="") &gt; 0 ),
               'xUS Opp Value'!I$4:I$2041/'xUS Opp Value'!$L$4:$L$2041, 0)),"")</f>
        <v/>
      </c>
      <c r="P17" s="321" t="str">
        <f t="shared" si="5"/>
        <v/>
      </c>
      <c r="Q17" s="17" t="str">
        <f t="shared" si="1"/>
        <v/>
      </c>
      <c r="R17" s="17" t="str">
        <f t="shared" si="6"/>
        <v/>
      </c>
      <c r="S17" s="15" t="str" cm="1">
        <f t="array" ref="S17">IFERROR(SUMPRODUCT('xUS Opp Value'!G$4:G$2041,
            --('xUS Opp Value'!$J$4:$J$2041&gt;0),
            --( ('xUS Opp Value'!$E$4:$E$2041=$L17) + ('xUS Opp Value'!$E$4:$E$2041="") &gt; 0 )) /
 SUMPRODUCT(IF( ('xUS Opp Value'!$J$4:$J$2041&gt;0) *
                ( ('xUS Opp Value'!$E$4:$E$2041=$L17) + ('xUS Opp Value'!$E$4:$E$2041="") &gt; 0 ),
               'xUS Opp Value'!G$4:G$2041/'xUS Opp Value'!$J$4:$J$2041, 0)),"")</f>
        <v/>
      </c>
      <c r="T17" s="15" t="str" cm="1">
        <f t="array" ref="T17">IFERROR(SUMPRODUCT('xUS Opp Value'!H$4:H$2041,
            --('xUS Opp Value'!$J$4:$J$2041&gt;0),
            --( ('xUS Opp Value'!$E$4:$E$2041=$L17) + ('xUS Opp Value'!$E$4:$E$2041="") &gt; 0 )) /
 SUMPRODUCT(IF( ('xUS Opp Value'!$J$4:$J$2041&gt;0) *
                ( ('xUS Opp Value'!$E$4:$E$2041=$L17) + ('xUS Opp Value'!$E$4:$E$2041="") &gt; 0 ),
               'xUS Opp Value'!H$4:H$2041/'xUS Opp Value'!$J$4:$J$2041, 0)),"")</f>
        <v/>
      </c>
      <c r="U17" s="15" t="str" cm="1">
        <f t="array" ref="U17">IFERROR(SUMPRODUCT('xUS Opp Value'!I$4:I$2041,
            --('xUS Opp Value'!$J$4:$J$2041&gt;0),
            --( ('xUS Opp Value'!$E$4:$E$2041=$L17) + ('xUS Opp Value'!$E$4:$E$2041="") &gt; 0 )) /
 SUMPRODUCT(IF( ('xUS Opp Value'!$J$4:$J$2041&gt;0) *
                ( ('xUS Opp Value'!$E$4:$E$2041=$L17) + ('xUS Opp Value'!$E$4:$E$2041="") &gt; 0 ),
               'xUS Opp Value'!I$4:I$2041/'xUS Opp Value'!$J$4:$J$2041, 0)),"")</f>
        <v/>
      </c>
    </row>
    <row r="18" spans="1:21">
      <c r="A18" s="313" t="s">
        <v>31</v>
      </c>
      <c r="B18" s="10" t="s">
        <v>32</v>
      </c>
      <c r="C18" s="17">
        <f>SUMIF('xUS Opp Value'!E:E,'Portfolio Metrics '!B18,'xUS Opp Value'!G:G)/100</f>
        <v>8.7499999999999994E-2</v>
      </c>
      <c r="D18" s="17">
        <f>SUMIF('xUS Opp Value'!E:E,'Portfolio Metrics '!B18,'xUS Opp Value'!H:H)/100</f>
        <v>8.6059470526539741E-2</v>
      </c>
      <c r="E18" s="17">
        <f>SUMIF('xUS Opp Value'!E:E,'Portfolio Metrics '!B18,'xUS Opp Value'!I:I)/100</f>
        <v>5.3900000000000003E-2</v>
      </c>
      <c r="F18" s="17">
        <f>INDEX(Algo!$D:$D,MATCH('Portfolio Metrics '!A18,Algo!A:A,0))</f>
        <v>5.4600000000000003E-2</v>
      </c>
      <c r="G18" s="314">
        <f t="shared" si="2"/>
        <v>3.3599999999999991E-2</v>
      </c>
      <c r="H18" s="314">
        <f t="shared" si="3"/>
        <v>3.2899999999999992E-2</v>
      </c>
      <c r="I18" s="17" t="e">
        <f>INDEX(#REF!,MATCH('Portfolio Metrics '!A18,#REF!,0))</f>
        <v>#REF!</v>
      </c>
      <c r="J18" s="314" t="e">
        <f t="shared" si="4"/>
        <v>#REF!</v>
      </c>
      <c r="L18" s="10" t="s">
        <v>32</v>
      </c>
      <c r="M18" s="15" t="str" cm="1">
        <f t="array" ref="M18">IFERROR(SUMPRODUCT('xUS Opp Value'!G$4:G$2041,
            --('xUS Opp Value'!$L$4:$L$2041&gt;0),
            --( ('xUS Opp Value'!$E$4:$E$2041=$L18) + ('xUS Opp Value'!$E$4:$E$2041="") &gt; 0 )) /
 SUMPRODUCT(IF( ('xUS Opp Value'!$L$4:$L$2041&gt;0) *
                ( ('xUS Opp Value'!$E$4:$E$2041=$L18) + ('xUS Opp Value'!$E$4:$E$2041="") &gt; 0 ),
               'xUS Opp Value'!G$4:G$2041/'xUS Opp Value'!$L$4:$L$2041, 0)),"")</f>
        <v/>
      </c>
      <c r="N18" s="15" t="str" cm="1">
        <f t="array" ref="N18">IFERROR(SUMPRODUCT('xUS Opp Value'!H$4:H$2041,
            --('xUS Opp Value'!$L$4:$L$2041&gt;0),
            --( ('xUS Opp Value'!$E$4:$E$2041=$L18) + ('xUS Opp Value'!$E$4:$E$2041="") &gt; 0 )) /
 SUMPRODUCT(IF( ('xUS Opp Value'!$L$4:$L$2041&gt;0) *
                ( ('xUS Opp Value'!$E$4:$E$2041=$L18) + ('xUS Opp Value'!$E$4:$E$2041="") &gt; 0 ),
               'xUS Opp Value'!H$4:H$2041/'xUS Opp Value'!$L$4:$L$2041, 0)),"")</f>
        <v/>
      </c>
      <c r="O18" s="15" t="str" cm="1">
        <f t="array" ref="O18">IFERROR(SUMPRODUCT('xUS Opp Value'!I$4:I$2041,
            --('xUS Opp Value'!$L$4:$L$2041&gt;0),
            --( ('xUS Opp Value'!$E$4:$E$2041=$L18) + ('xUS Opp Value'!$E$4:$E$2041="") &gt; 0 )) /
 SUMPRODUCT(IF( ('xUS Opp Value'!$L$4:$L$2041&gt;0) *
                ( ('xUS Opp Value'!$E$4:$E$2041=$L18) + ('xUS Opp Value'!$E$4:$E$2041="") &gt; 0 ),
               'xUS Opp Value'!I$4:I$2041/'xUS Opp Value'!$L$4:$L$2041, 0)),"")</f>
        <v/>
      </c>
      <c r="P18" s="321" t="str">
        <f t="shared" si="5"/>
        <v/>
      </c>
      <c r="Q18" s="17" t="str">
        <f t="shared" si="1"/>
        <v/>
      </c>
      <c r="R18" s="17" t="str">
        <f t="shared" si="6"/>
        <v/>
      </c>
      <c r="S18" s="15" t="str" cm="1">
        <f t="array" ref="S18">IFERROR(SUMPRODUCT('xUS Opp Value'!G$4:G$2041,
            --('xUS Opp Value'!$J$4:$J$2041&gt;0),
            --( ('xUS Opp Value'!$E$4:$E$2041=$L18) + ('xUS Opp Value'!$E$4:$E$2041="") &gt; 0 )) /
 SUMPRODUCT(IF( ('xUS Opp Value'!$J$4:$J$2041&gt;0) *
                ( ('xUS Opp Value'!$E$4:$E$2041=$L18) + ('xUS Opp Value'!$E$4:$E$2041="") &gt; 0 ),
               'xUS Opp Value'!G$4:G$2041/'xUS Opp Value'!$J$4:$J$2041, 0)),"")</f>
        <v/>
      </c>
      <c r="T18" s="15" t="str" cm="1">
        <f t="array" ref="T18">IFERROR(SUMPRODUCT('xUS Opp Value'!H$4:H$2041,
            --('xUS Opp Value'!$J$4:$J$2041&gt;0),
            --( ('xUS Opp Value'!$E$4:$E$2041=$L18) + ('xUS Opp Value'!$E$4:$E$2041="") &gt; 0 )) /
 SUMPRODUCT(IF( ('xUS Opp Value'!$J$4:$J$2041&gt;0) *
                ( ('xUS Opp Value'!$E$4:$E$2041=$L18) + ('xUS Opp Value'!$E$4:$E$2041="") &gt; 0 ),
               'xUS Opp Value'!H$4:H$2041/'xUS Opp Value'!$J$4:$J$2041, 0)),"")</f>
        <v/>
      </c>
      <c r="U18" s="15" t="str" cm="1">
        <f t="array" ref="U18">IFERROR(SUMPRODUCT('xUS Opp Value'!I$4:I$2041,
            --('xUS Opp Value'!$J$4:$J$2041&gt;0),
            --( ('xUS Opp Value'!$E$4:$E$2041=$L18) + ('xUS Opp Value'!$E$4:$E$2041="") &gt; 0 )) /
 SUMPRODUCT(IF( ('xUS Opp Value'!$J$4:$J$2041&gt;0) *
                ( ('xUS Opp Value'!$E$4:$E$2041=$L18) + ('xUS Opp Value'!$E$4:$E$2041="") &gt; 0 ),
               'xUS Opp Value'!I$4:I$2041/'xUS Opp Value'!$J$4:$J$2041, 0)),"")</f>
        <v/>
      </c>
    </row>
    <row r="19" spans="1:21">
      <c r="A19" s="313" t="s">
        <v>33</v>
      </c>
      <c r="B19" s="10" t="s">
        <v>34</v>
      </c>
      <c r="C19" s="17">
        <f>SUMIF('xUS Opp Value'!E:E,'Portfolio Metrics '!B19,'xUS Opp Value'!G:G)/100</f>
        <v>0.03</v>
      </c>
      <c r="D19" s="17">
        <f>SUMIF('xUS Opp Value'!E:E,'Portfolio Metrics '!B19,'xUS Opp Value'!H:H)/100</f>
        <v>3.2184788344595615E-2</v>
      </c>
      <c r="E19" s="17">
        <f>SUMIF('xUS Opp Value'!E:E,'Portfolio Metrics '!B19,'xUS Opp Value'!I:I)/100</f>
        <v>4.0399999999999998E-2</v>
      </c>
      <c r="F19" s="17">
        <f>INDEX(Algo!$D:$D,MATCH('Portfolio Metrics '!A19,Algo!A:A,0))</f>
        <v>3.9899999999999998E-2</v>
      </c>
      <c r="G19" s="314">
        <f t="shared" si="2"/>
        <v>-1.04E-2</v>
      </c>
      <c r="H19" s="314">
        <f t="shared" si="3"/>
        <v>-9.8999999999999991E-3</v>
      </c>
      <c r="I19" s="17" t="e">
        <f>INDEX(#REF!,MATCH('Portfolio Metrics '!A19,#REF!,0))</f>
        <v>#REF!</v>
      </c>
      <c r="J19" s="314" t="e">
        <f t="shared" si="4"/>
        <v>#REF!</v>
      </c>
      <c r="L19" s="10" t="s">
        <v>34</v>
      </c>
      <c r="M19" s="15" t="str" cm="1">
        <f t="array" ref="M19">IFERROR(SUMPRODUCT('xUS Opp Value'!G$4:G$2041,
            --('xUS Opp Value'!$L$4:$L$2041&gt;0),
            --( ('xUS Opp Value'!$E$4:$E$2041=$L19) + ('xUS Opp Value'!$E$4:$E$2041="") &gt; 0 )) /
 SUMPRODUCT(IF( ('xUS Opp Value'!$L$4:$L$2041&gt;0) *
                ( ('xUS Opp Value'!$E$4:$E$2041=$L19) + ('xUS Opp Value'!$E$4:$E$2041="") &gt; 0 ),
               'xUS Opp Value'!G$4:G$2041/'xUS Opp Value'!$L$4:$L$2041, 0)),"")</f>
        <v/>
      </c>
      <c r="N19" s="15" t="str" cm="1">
        <f t="array" ref="N19">IFERROR(SUMPRODUCT('xUS Opp Value'!H$4:H$2041,
            --('xUS Opp Value'!$L$4:$L$2041&gt;0),
            --( ('xUS Opp Value'!$E$4:$E$2041=$L19) + ('xUS Opp Value'!$E$4:$E$2041="") &gt; 0 )) /
 SUMPRODUCT(IF( ('xUS Opp Value'!$L$4:$L$2041&gt;0) *
                ( ('xUS Opp Value'!$E$4:$E$2041=$L19) + ('xUS Opp Value'!$E$4:$E$2041="") &gt; 0 ),
               'xUS Opp Value'!H$4:H$2041/'xUS Opp Value'!$L$4:$L$2041, 0)),"")</f>
        <v/>
      </c>
      <c r="O19" s="15" t="str" cm="1">
        <f t="array" ref="O19">IFERROR(SUMPRODUCT('xUS Opp Value'!I$4:I$2041,
            --('xUS Opp Value'!$L$4:$L$2041&gt;0),
            --( ('xUS Opp Value'!$E$4:$E$2041=$L19) + ('xUS Opp Value'!$E$4:$E$2041="") &gt; 0 )) /
 SUMPRODUCT(IF( ('xUS Opp Value'!$L$4:$L$2041&gt;0) *
                ( ('xUS Opp Value'!$E$4:$E$2041=$L19) + ('xUS Opp Value'!$E$4:$E$2041="") &gt; 0 ),
               'xUS Opp Value'!I$4:I$2041/'xUS Opp Value'!$L$4:$L$2041, 0)),"")</f>
        <v/>
      </c>
      <c r="P19" s="321" t="str">
        <f t="shared" si="5"/>
        <v/>
      </c>
      <c r="Q19" s="17" t="str">
        <f t="shared" si="1"/>
        <v/>
      </c>
      <c r="R19" s="17" t="str">
        <f t="shared" si="6"/>
        <v/>
      </c>
      <c r="S19" s="15" t="str" cm="1">
        <f t="array" ref="S19">IFERROR(SUMPRODUCT('xUS Opp Value'!G$4:G$2041,
            --('xUS Opp Value'!$J$4:$J$2041&gt;0),
            --( ('xUS Opp Value'!$E$4:$E$2041=$L19) + ('xUS Opp Value'!$E$4:$E$2041="") &gt; 0 )) /
 SUMPRODUCT(IF( ('xUS Opp Value'!$J$4:$J$2041&gt;0) *
                ( ('xUS Opp Value'!$E$4:$E$2041=$L19) + ('xUS Opp Value'!$E$4:$E$2041="") &gt; 0 ),
               'xUS Opp Value'!G$4:G$2041/'xUS Opp Value'!$J$4:$J$2041, 0)),"")</f>
        <v/>
      </c>
      <c r="T19" s="15" t="str" cm="1">
        <f t="array" ref="T19">IFERROR(SUMPRODUCT('xUS Opp Value'!H$4:H$2041,
            --('xUS Opp Value'!$J$4:$J$2041&gt;0),
            --( ('xUS Opp Value'!$E$4:$E$2041=$L19) + ('xUS Opp Value'!$E$4:$E$2041="") &gt; 0 )) /
 SUMPRODUCT(IF( ('xUS Opp Value'!$J$4:$J$2041&gt;0) *
                ( ('xUS Opp Value'!$E$4:$E$2041=$L19) + ('xUS Opp Value'!$E$4:$E$2041="") &gt; 0 ),
               'xUS Opp Value'!H$4:H$2041/'xUS Opp Value'!$J$4:$J$2041, 0)),"")</f>
        <v/>
      </c>
      <c r="U19" s="15" t="str" cm="1">
        <f t="array" ref="U19">IFERROR(SUMPRODUCT('xUS Opp Value'!I$4:I$2041,
            --('xUS Opp Value'!$J$4:$J$2041&gt;0),
            --( ('xUS Opp Value'!$E$4:$E$2041=$L19) + ('xUS Opp Value'!$E$4:$E$2041="") &gt; 0 )) /
 SUMPRODUCT(IF( ('xUS Opp Value'!$J$4:$J$2041&gt;0) *
                ( ('xUS Opp Value'!$E$4:$E$2041=$L19) + ('xUS Opp Value'!$E$4:$E$2041="") &gt; 0 ),
               'xUS Opp Value'!I$4:I$2041/'xUS Opp Value'!$J$4:$J$2041, 0)),"")</f>
        <v/>
      </c>
    </row>
    <row r="20" spans="1:21">
      <c r="A20" s="313" t="s">
        <v>35</v>
      </c>
      <c r="B20" s="10" t="s">
        <v>36</v>
      </c>
      <c r="C20" s="17">
        <f>SUMIF('xUS Opp Value'!E:E,'Portfolio Metrics '!B20,'xUS Opp Value'!G:G)/100</f>
        <v>0.06</v>
      </c>
      <c r="D20" s="17">
        <f>SUMIF('xUS Opp Value'!E:E,'Portfolio Metrics '!B20,'xUS Opp Value'!H:H)/100</f>
        <v>6.2956637376274105E-2</v>
      </c>
      <c r="E20" s="17">
        <f>SUMIF('xUS Opp Value'!E:E,'Portfolio Metrics '!B20,'xUS Opp Value'!I:I)/100</f>
        <v>5.0800000000000012E-2</v>
      </c>
      <c r="F20" s="17">
        <f>INDEX(Algo!$D:$D,MATCH('Portfolio Metrics '!A20,Algo!A:A,0))</f>
        <v>4.87E-2</v>
      </c>
      <c r="G20" s="314">
        <f t="shared" si="2"/>
        <v>9.199999999999986E-3</v>
      </c>
      <c r="H20" s="314">
        <f t="shared" si="3"/>
        <v>1.1299999999999998E-2</v>
      </c>
      <c r="I20" s="17" t="e">
        <f>INDEX(#REF!,MATCH('Portfolio Metrics '!A20,#REF!,0))</f>
        <v>#REF!</v>
      </c>
      <c r="J20" s="314" t="e">
        <f t="shared" si="4"/>
        <v>#REF!</v>
      </c>
      <c r="L20" s="10" t="s">
        <v>36</v>
      </c>
      <c r="M20" s="15" t="str" cm="1">
        <f t="array" ref="M20">IFERROR(SUMPRODUCT('xUS Opp Value'!G$4:G$2041,
            --('xUS Opp Value'!$L$4:$L$2041&gt;0),
            --( ('xUS Opp Value'!$E$4:$E$2041=$L20) + ('xUS Opp Value'!$E$4:$E$2041="") &gt; 0 )) /
 SUMPRODUCT(IF( ('xUS Opp Value'!$L$4:$L$2041&gt;0) *
                ( ('xUS Opp Value'!$E$4:$E$2041=$L20) + ('xUS Opp Value'!$E$4:$E$2041="") &gt; 0 ),
               'xUS Opp Value'!G$4:G$2041/'xUS Opp Value'!$L$4:$L$2041, 0)),"")</f>
        <v/>
      </c>
      <c r="N20" s="15" t="str" cm="1">
        <f t="array" ref="N20">IFERROR(SUMPRODUCT('xUS Opp Value'!H$4:H$2041,
            --('xUS Opp Value'!$L$4:$L$2041&gt;0),
            --( ('xUS Opp Value'!$E$4:$E$2041=$L20) + ('xUS Opp Value'!$E$4:$E$2041="") &gt; 0 )) /
 SUMPRODUCT(IF( ('xUS Opp Value'!$L$4:$L$2041&gt;0) *
                ( ('xUS Opp Value'!$E$4:$E$2041=$L20) + ('xUS Opp Value'!$E$4:$E$2041="") &gt; 0 ),
               'xUS Opp Value'!H$4:H$2041/'xUS Opp Value'!$L$4:$L$2041, 0)),"")</f>
        <v/>
      </c>
      <c r="O20" s="15" t="str" cm="1">
        <f t="array" ref="O20">IFERROR(SUMPRODUCT('xUS Opp Value'!I$4:I$2041,
            --('xUS Opp Value'!$L$4:$L$2041&gt;0),
            --( ('xUS Opp Value'!$E$4:$E$2041=$L20) + ('xUS Opp Value'!$E$4:$E$2041="") &gt; 0 )) /
 SUMPRODUCT(IF( ('xUS Opp Value'!$L$4:$L$2041&gt;0) *
                ( ('xUS Opp Value'!$E$4:$E$2041=$L20) + ('xUS Opp Value'!$E$4:$E$2041="") &gt; 0 ),
               'xUS Opp Value'!I$4:I$2041/'xUS Opp Value'!$L$4:$L$2041, 0)),"")</f>
        <v/>
      </c>
      <c r="P20" s="321" t="str">
        <f t="shared" si="5"/>
        <v/>
      </c>
      <c r="Q20" s="17" t="str">
        <f t="shared" si="1"/>
        <v/>
      </c>
      <c r="R20" s="17" t="str">
        <f t="shared" si="6"/>
        <v/>
      </c>
      <c r="S20" s="15" t="str" cm="1">
        <f t="array" ref="S20">IFERROR(SUMPRODUCT('xUS Opp Value'!G$4:G$2041,
            --('xUS Opp Value'!$J$4:$J$2041&gt;0),
            --( ('xUS Opp Value'!$E$4:$E$2041=$L20) + ('xUS Opp Value'!$E$4:$E$2041="") &gt; 0 )) /
 SUMPRODUCT(IF( ('xUS Opp Value'!$J$4:$J$2041&gt;0) *
                ( ('xUS Opp Value'!$E$4:$E$2041=$L20) + ('xUS Opp Value'!$E$4:$E$2041="") &gt; 0 ),
               'xUS Opp Value'!G$4:G$2041/'xUS Opp Value'!$J$4:$J$2041, 0)),"")</f>
        <v/>
      </c>
      <c r="T20" s="15" t="str" cm="1">
        <f t="array" ref="T20">IFERROR(SUMPRODUCT('xUS Opp Value'!H$4:H$2041,
            --('xUS Opp Value'!$J$4:$J$2041&gt;0),
            --( ('xUS Opp Value'!$E$4:$E$2041=$L20) + ('xUS Opp Value'!$E$4:$E$2041="") &gt; 0 )) /
 SUMPRODUCT(IF( ('xUS Opp Value'!$J$4:$J$2041&gt;0) *
                ( ('xUS Opp Value'!$E$4:$E$2041=$L20) + ('xUS Opp Value'!$E$4:$E$2041="") &gt; 0 ),
               'xUS Opp Value'!H$4:H$2041/'xUS Opp Value'!$J$4:$J$2041, 0)),"")</f>
        <v/>
      </c>
      <c r="U20" s="15" t="str" cm="1">
        <f t="array" ref="U20">IFERROR(SUMPRODUCT('xUS Opp Value'!I$4:I$2041,
            --('xUS Opp Value'!$J$4:$J$2041&gt;0),
            --( ('xUS Opp Value'!$E$4:$E$2041=$L20) + ('xUS Opp Value'!$E$4:$E$2041="") &gt; 0 )) /
 SUMPRODUCT(IF( ('xUS Opp Value'!$J$4:$J$2041&gt;0) *
                ( ('xUS Opp Value'!$E$4:$E$2041=$L20) + ('xUS Opp Value'!$E$4:$E$2041="") &gt; 0 ),
               'xUS Opp Value'!I$4:I$2041/'xUS Opp Value'!$J$4:$J$2041, 0)),"")</f>
        <v/>
      </c>
    </row>
    <row r="21" spans="1:21" hidden="1">
      <c r="A21" s="313" t="s">
        <v>37</v>
      </c>
      <c r="B21" s="10" t="s">
        <v>38</v>
      </c>
      <c r="C21" s="17">
        <f>SUMIF('xUS Opp Value'!E:E,'Portfolio Metrics '!B21,'xUS Opp Value'!G:G)/100</f>
        <v>0</v>
      </c>
      <c r="D21" s="17">
        <f>SUMIF('xUS Opp Value'!E:E,'Portfolio Metrics '!B21,'xUS Opp Value'!H:H)/100</f>
        <v>0</v>
      </c>
      <c r="E21" s="17">
        <f>SUMIF('xUS Opp Value'!E:E,'Portfolio Metrics '!B21,'xUS Opp Value'!I:I)/100</f>
        <v>2.0999999999999999E-3</v>
      </c>
      <c r="F21" s="17">
        <f>INDEX(Algo!$D:$D,MATCH('Portfolio Metrics '!A21,Algo!A:A,0))</f>
        <v>1.04E-2</v>
      </c>
      <c r="G21" s="314">
        <f t="shared" si="2"/>
        <v>-2.0999999999999999E-3</v>
      </c>
      <c r="H21" s="314">
        <f t="shared" si="3"/>
        <v>-1.04E-2</v>
      </c>
      <c r="I21" s="17" t="e">
        <f>INDEX(#REF!,MATCH('Portfolio Metrics '!A21,#REF!,0))</f>
        <v>#REF!</v>
      </c>
      <c r="J21" s="314" t="e">
        <f t="shared" si="4"/>
        <v>#REF!</v>
      </c>
      <c r="L21" s="10" t="s">
        <v>38</v>
      </c>
      <c r="M21" s="15" t="str" cm="1">
        <f t="array" ref="M21">IFERROR(SUMPRODUCT('xUS Opp Value'!G$4:G$2041,
            --('xUS Opp Value'!$L$4:$L$2041&gt;0),
            --( ('xUS Opp Value'!$E$4:$E$2041=$L21) + ('xUS Opp Value'!$E$4:$E$2041="") &gt; 0 )) /
 SUMPRODUCT(IF( ('xUS Opp Value'!$L$4:$L$2041&gt;0) *
                ( ('xUS Opp Value'!$E$4:$E$2041=$L21) + ('xUS Opp Value'!$E$4:$E$2041="") &gt; 0 ),
               'xUS Opp Value'!G$4:G$2041/'xUS Opp Value'!$L$4:$L$2041, 0)),"")</f>
        <v/>
      </c>
      <c r="N21" s="15" t="str" cm="1">
        <f t="array" ref="N21">IFERROR(SUMPRODUCT('xUS Opp Value'!H$4:H$2041,
            --('xUS Opp Value'!$L$4:$L$2041&gt;0),
            --( ('xUS Opp Value'!$E$4:$E$2041=$L21) + ('xUS Opp Value'!$E$4:$E$2041="") &gt; 0 )) /
 SUMPRODUCT(IF( ('xUS Opp Value'!$L$4:$L$2041&gt;0) *
                ( ('xUS Opp Value'!$E$4:$E$2041=$L21) + ('xUS Opp Value'!$E$4:$E$2041="") &gt; 0 ),
               'xUS Opp Value'!H$4:H$2041/'xUS Opp Value'!$L$4:$L$2041, 0)),"")</f>
        <v/>
      </c>
      <c r="O21" s="15" t="str" cm="1">
        <f t="array" ref="O21">IFERROR(SUMPRODUCT('xUS Opp Value'!I$4:I$2041,
            --('xUS Opp Value'!$L$4:$L$2041&gt;0),
            --( ('xUS Opp Value'!$E$4:$E$2041=$L21) + ('xUS Opp Value'!$E$4:$E$2041="") &gt; 0 )) /
 SUMPRODUCT(IF( ('xUS Opp Value'!$L$4:$L$2041&gt;0) *
                ( ('xUS Opp Value'!$E$4:$E$2041=$L21) + ('xUS Opp Value'!$E$4:$E$2041="") &gt; 0 ),
               'xUS Opp Value'!I$4:I$2041/'xUS Opp Value'!$L$4:$L$2041, 0)),"")</f>
        <v/>
      </c>
      <c r="P21" s="321" t="str">
        <f t="shared" si="5"/>
        <v/>
      </c>
      <c r="Q21" s="17" t="str">
        <f t="shared" si="1"/>
        <v/>
      </c>
      <c r="R21" s="17" t="str">
        <f t="shared" si="6"/>
        <v/>
      </c>
      <c r="S21" s="15" t="str" cm="1">
        <f t="array" ref="S21">IFERROR(SUMPRODUCT('xUS Opp Value'!G$4:G$2041,
            --('xUS Opp Value'!$J$4:$J$2041&gt;0),
            --( ('xUS Opp Value'!$E$4:$E$2041=$L21) + ('xUS Opp Value'!$E$4:$E$2041="") &gt; 0 )) /
 SUMPRODUCT(IF( ('xUS Opp Value'!$J$4:$J$2041&gt;0) *
                ( ('xUS Opp Value'!$E$4:$E$2041=$L21) + ('xUS Opp Value'!$E$4:$E$2041="") &gt; 0 ),
               'xUS Opp Value'!G$4:G$2041/'xUS Opp Value'!$J$4:$J$2041, 0)),"")</f>
        <v/>
      </c>
      <c r="T21" s="15" t="str" cm="1">
        <f t="array" ref="T21">IFERROR(SUMPRODUCT('xUS Opp Value'!H$4:H$2041,
            --('xUS Opp Value'!$J$4:$J$2041&gt;0),
            --( ('xUS Opp Value'!$E$4:$E$2041=$L21) + ('xUS Opp Value'!$E$4:$E$2041="") &gt; 0 )) /
 SUMPRODUCT(IF( ('xUS Opp Value'!$J$4:$J$2041&gt;0) *
                ( ('xUS Opp Value'!$E$4:$E$2041=$L21) + ('xUS Opp Value'!$E$4:$E$2041="") &gt; 0 ),
               'xUS Opp Value'!H$4:H$2041/'xUS Opp Value'!$J$4:$J$2041, 0)),"")</f>
        <v/>
      </c>
      <c r="U21" s="15" t="str" cm="1">
        <f t="array" ref="U21">IFERROR(SUMPRODUCT('xUS Opp Value'!I$4:I$2041,
            --('xUS Opp Value'!$J$4:$J$2041&gt;0),
            --( ('xUS Opp Value'!$E$4:$E$2041=$L21) + ('xUS Opp Value'!$E$4:$E$2041="") &gt; 0 )) /
 SUMPRODUCT(IF( ('xUS Opp Value'!$J$4:$J$2041&gt;0) *
                ( ('xUS Opp Value'!$E$4:$E$2041=$L21) + ('xUS Opp Value'!$E$4:$E$2041="") &gt; 0 ),
               'xUS Opp Value'!I$4:I$2041/'xUS Opp Value'!$J$4:$J$2041, 0)),"")</f>
        <v/>
      </c>
    </row>
    <row r="22" spans="1:21" hidden="1">
      <c r="A22" s="313" t="s">
        <v>39</v>
      </c>
      <c r="B22" s="10" t="s">
        <v>40</v>
      </c>
      <c r="C22" s="17">
        <f>SUMIF('xUS Opp Value'!E:E,'Portfolio Metrics '!B22,'xUS Opp Value'!G:G)/100</f>
        <v>0</v>
      </c>
      <c r="D22" s="17">
        <f>SUMIF('xUS Opp Value'!E:E,'Portfolio Metrics '!B22,'xUS Opp Value'!H:H)/100</f>
        <v>0</v>
      </c>
      <c r="E22" s="17">
        <f>SUMIF('xUS Opp Value'!E:E,'Portfolio Metrics '!B22,'xUS Opp Value'!I:I)/100</f>
        <v>5.4999999999999997E-3</v>
      </c>
      <c r="F22" s="17">
        <f>INDEX(Algo!$D:$D,MATCH('Portfolio Metrics '!A22,Algo!A:A,0))</f>
        <v>1.5599999999999999E-2</v>
      </c>
      <c r="G22" s="314">
        <f t="shared" si="2"/>
        <v>-5.4999999999999997E-3</v>
      </c>
      <c r="H22" s="314">
        <f t="shared" si="3"/>
        <v>-1.5599999999999999E-2</v>
      </c>
      <c r="I22" s="17" t="e">
        <f>INDEX(#REF!,MATCH('Portfolio Metrics '!A22,#REF!,0))</f>
        <v>#REF!</v>
      </c>
      <c r="J22" s="314" t="e">
        <f t="shared" si="4"/>
        <v>#REF!</v>
      </c>
      <c r="L22" s="10" t="s">
        <v>40</v>
      </c>
      <c r="M22" s="15" t="str" cm="1">
        <f t="array" ref="M22">IFERROR(SUMPRODUCT('xUS Opp Value'!G$4:G$2041,
            --('xUS Opp Value'!$L$4:$L$2041&gt;0),
            --( ('xUS Opp Value'!$E$4:$E$2041=$L22) + ('xUS Opp Value'!$E$4:$E$2041="") &gt; 0 )) /
 SUMPRODUCT(IF( ('xUS Opp Value'!$L$4:$L$2041&gt;0) *
                ( ('xUS Opp Value'!$E$4:$E$2041=$L22) + ('xUS Opp Value'!$E$4:$E$2041="") &gt; 0 ),
               'xUS Opp Value'!G$4:G$2041/'xUS Opp Value'!$L$4:$L$2041, 0)),"")</f>
        <v/>
      </c>
      <c r="N22" s="15" t="str" cm="1">
        <f t="array" ref="N22">IFERROR(SUMPRODUCT('xUS Opp Value'!H$4:H$2041,
            --('xUS Opp Value'!$L$4:$L$2041&gt;0),
            --( ('xUS Opp Value'!$E$4:$E$2041=$L22) + ('xUS Opp Value'!$E$4:$E$2041="") &gt; 0 )) /
 SUMPRODUCT(IF( ('xUS Opp Value'!$L$4:$L$2041&gt;0) *
                ( ('xUS Opp Value'!$E$4:$E$2041=$L22) + ('xUS Opp Value'!$E$4:$E$2041="") &gt; 0 ),
               'xUS Opp Value'!H$4:H$2041/'xUS Opp Value'!$L$4:$L$2041, 0)),"")</f>
        <v/>
      </c>
      <c r="O22" s="15" t="str" cm="1">
        <f t="array" ref="O22">IFERROR(SUMPRODUCT('xUS Opp Value'!I$4:I$2041,
            --('xUS Opp Value'!$L$4:$L$2041&gt;0),
            --( ('xUS Opp Value'!$E$4:$E$2041=$L22) + ('xUS Opp Value'!$E$4:$E$2041="") &gt; 0 )) /
 SUMPRODUCT(IF( ('xUS Opp Value'!$L$4:$L$2041&gt;0) *
                ( ('xUS Opp Value'!$E$4:$E$2041=$L22) + ('xUS Opp Value'!$E$4:$E$2041="") &gt; 0 ),
               'xUS Opp Value'!I$4:I$2041/'xUS Opp Value'!$L$4:$L$2041, 0)),"")</f>
        <v/>
      </c>
      <c r="P22" s="321" t="str">
        <f t="shared" si="5"/>
        <v/>
      </c>
      <c r="Q22" s="17" t="str">
        <f t="shared" si="1"/>
        <v/>
      </c>
      <c r="R22" s="17" t="str">
        <f t="shared" si="6"/>
        <v/>
      </c>
      <c r="S22" s="15" t="str" cm="1">
        <f t="array" ref="S22">IFERROR(SUMPRODUCT('xUS Opp Value'!G$4:G$2041,
            --('xUS Opp Value'!$J$4:$J$2041&gt;0),
            --( ('xUS Opp Value'!$E$4:$E$2041=$L22) + ('xUS Opp Value'!$E$4:$E$2041="") &gt; 0 )) /
 SUMPRODUCT(IF( ('xUS Opp Value'!$J$4:$J$2041&gt;0) *
                ( ('xUS Opp Value'!$E$4:$E$2041=$L22) + ('xUS Opp Value'!$E$4:$E$2041="") &gt; 0 ),
               'xUS Opp Value'!G$4:G$2041/'xUS Opp Value'!$J$4:$J$2041, 0)),"")</f>
        <v/>
      </c>
      <c r="T22" s="15" t="str" cm="1">
        <f t="array" ref="T22">IFERROR(SUMPRODUCT('xUS Opp Value'!H$4:H$2041,
            --('xUS Opp Value'!$J$4:$J$2041&gt;0),
            --( ('xUS Opp Value'!$E$4:$E$2041=$L22) + ('xUS Opp Value'!$E$4:$E$2041="") &gt; 0 )) /
 SUMPRODUCT(IF( ('xUS Opp Value'!$J$4:$J$2041&gt;0) *
                ( ('xUS Opp Value'!$E$4:$E$2041=$L22) + ('xUS Opp Value'!$E$4:$E$2041="") &gt; 0 ),
               'xUS Opp Value'!H$4:H$2041/'xUS Opp Value'!$J$4:$J$2041, 0)),"")</f>
        <v/>
      </c>
      <c r="U22" s="15" t="str" cm="1">
        <f t="array" ref="U22">IFERROR(SUMPRODUCT('xUS Opp Value'!I$4:I$2041,
            --('xUS Opp Value'!$J$4:$J$2041&gt;0),
            --( ('xUS Opp Value'!$E$4:$E$2041=$L22) + ('xUS Opp Value'!$E$4:$E$2041="") &gt; 0 )) /
 SUMPRODUCT(IF( ('xUS Opp Value'!$J$4:$J$2041&gt;0) *
                ( ('xUS Opp Value'!$E$4:$E$2041=$L22) + ('xUS Opp Value'!$E$4:$E$2041="") &gt; 0 ),
               'xUS Opp Value'!I$4:I$2041/'xUS Opp Value'!$J$4:$J$2041, 0)),"")</f>
        <v/>
      </c>
    </row>
    <row r="23" spans="1:21">
      <c r="A23" s="313" t="s">
        <v>41</v>
      </c>
      <c r="B23" s="10" t="s">
        <v>42</v>
      </c>
      <c r="C23" s="17">
        <f>SUMIF('xUS Opp Value'!E:E,'Portfolio Metrics '!B23,'xUS Opp Value'!G:G)/100</f>
        <v>2.2499999999999999E-2</v>
      </c>
      <c r="D23" s="17">
        <f>SUMIF('xUS Opp Value'!E:E,'Portfolio Metrics '!B23,'xUS Opp Value'!H:H)/100</f>
        <v>1.5934017813299131E-2</v>
      </c>
      <c r="E23" s="17">
        <f>SUMIF('xUS Opp Value'!E:E,'Portfolio Metrics '!B23,'xUS Opp Value'!I:I)/100</f>
        <v>9.5000000000000015E-3</v>
      </c>
      <c r="F23" s="17">
        <f>INDEX(Algo!$D:$D,MATCH('Portfolio Metrics '!A23,Algo!A:A,0))</f>
        <v>3.4500000000000003E-2</v>
      </c>
      <c r="G23" s="314">
        <f t="shared" si="2"/>
        <v>1.2999999999999998E-2</v>
      </c>
      <c r="H23" s="314">
        <f t="shared" si="3"/>
        <v>-1.2000000000000004E-2</v>
      </c>
      <c r="I23" s="17" t="e">
        <f>INDEX(#REF!,MATCH('Portfolio Metrics '!A23,#REF!,0))</f>
        <v>#REF!</v>
      </c>
      <c r="J23" s="314" t="e">
        <f t="shared" si="4"/>
        <v>#REF!</v>
      </c>
      <c r="L23" s="10" t="s">
        <v>42</v>
      </c>
      <c r="M23" s="15" t="str" cm="1">
        <f t="array" ref="M23">IFERROR(SUMPRODUCT('xUS Opp Value'!G$4:G$2041,
            --('xUS Opp Value'!$L$4:$L$2041&gt;0),
            --( ('xUS Opp Value'!$E$4:$E$2041=$L23) + ('xUS Opp Value'!$E$4:$E$2041="") &gt; 0 )) /
 SUMPRODUCT(IF( ('xUS Opp Value'!$L$4:$L$2041&gt;0) *
                ( ('xUS Opp Value'!$E$4:$E$2041=$L23) + ('xUS Opp Value'!$E$4:$E$2041="") &gt; 0 ),
               'xUS Opp Value'!G$4:G$2041/'xUS Opp Value'!$L$4:$L$2041, 0)),"")</f>
        <v/>
      </c>
      <c r="N23" s="15" t="str" cm="1">
        <f t="array" ref="N23">IFERROR(SUMPRODUCT('xUS Opp Value'!H$4:H$2041,
            --('xUS Opp Value'!$L$4:$L$2041&gt;0),
            --( ('xUS Opp Value'!$E$4:$E$2041=$L23) + ('xUS Opp Value'!$E$4:$E$2041="") &gt; 0 )) /
 SUMPRODUCT(IF( ('xUS Opp Value'!$L$4:$L$2041&gt;0) *
                ( ('xUS Opp Value'!$E$4:$E$2041=$L23) + ('xUS Opp Value'!$E$4:$E$2041="") &gt; 0 ),
               'xUS Opp Value'!H$4:H$2041/'xUS Opp Value'!$L$4:$L$2041, 0)),"")</f>
        <v/>
      </c>
      <c r="O23" s="15" t="str" cm="1">
        <f t="array" ref="O23">IFERROR(SUMPRODUCT('xUS Opp Value'!I$4:I$2041,
            --('xUS Opp Value'!$L$4:$L$2041&gt;0),
            --( ('xUS Opp Value'!$E$4:$E$2041=$L23) + ('xUS Opp Value'!$E$4:$E$2041="") &gt; 0 )) /
 SUMPRODUCT(IF( ('xUS Opp Value'!$L$4:$L$2041&gt;0) *
                ( ('xUS Opp Value'!$E$4:$E$2041=$L23) + ('xUS Opp Value'!$E$4:$E$2041="") &gt; 0 ),
               'xUS Opp Value'!I$4:I$2041/'xUS Opp Value'!$L$4:$L$2041, 0)),"")</f>
        <v/>
      </c>
      <c r="P23" s="321" t="str">
        <f t="shared" si="5"/>
        <v/>
      </c>
      <c r="Q23" s="17" t="str">
        <f t="shared" si="1"/>
        <v/>
      </c>
      <c r="R23" s="17" t="str">
        <f t="shared" si="6"/>
        <v/>
      </c>
      <c r="S23" s="15" t="str" cm="1">
        <f t="array" ref="S23">IFERROR(SUMPRODUCT('xUS Opp Value'!G$4:G$2041,
            --('xUS Opp Value'!$J$4:$J$2041&gt;0),
            --( ('xUS Opp Value'!$E$4:$E$2041=$L23) + ('xUS Opp Value'!$E$4:$E$2041="") &gt; 0 )) /
 SUMPRODUCT(IF( ('xUS Opp Value'!$J$4:$J$2041&gt;0) *
                ( ('xUS Opp Value'!$E$4:$E$2041=$L23) + ('xUS Opp Value'!$E$4:$E$2041="") &gt; 0 ),
               'xUS Opp Value'!G$4:G$2041/'xUS Opp Value'!$J$4:$J$2041, 0)),"")</f>
        <v/>
      </c>
      <c r="T23" s="15" t="str" cm="1">
        <f t="array" ref="T23">IFERROR(SUMPRODUCT('xUS Opp Value'!H$4:H$2041,
            --('xUS Opp Value'!$J$4:$J$2041&gt;0),
            --( ('xUS Opp Value'!$E$4:$E$2041=$L23) + ('xUS Opp Value'!$E$4:$E$2041="") &gt; 0 )) /
 SUMPRODUCT(IF( ('xUS Opp Value'!$J$4:$J$2041&gt;0) *
                ( ('xUS Opp Value'!$E$4:$E$2041=$L23) + ('xUS Opp Value'!$E$4:$E$2041="") &gt; 0 ),
               'xUS Opp Value'!H$4:H$2041/'xUS Opp Value'!$J$4:$J$2041, 0)),"")</f>
        <v/>
      </c>
      <c r="U23" s="15" t="str" cm="1">
        <f t="array" ref="U23">IFERROR(SUMPRODUCT('xUS Opp Value'!I$4:I$2041,
            --('xUS Opp Value'!$J$4:$J$2041&gt;0),
            --( ('xUS Opp Value'!$E$4:$E$2041=$L23) + ('xUS Opp Value'!$E$4:$E$2041="") &gt; 0 )) /
 SUMPRODUCT(IF( ('xUS Opp Value'!$J$4:$J$2041&gt;0) *
                ( ('xUS Opp Value'!$E$4:$E$2041=$L23) + ('xUS Opp Value'!$E$4:$E$2041="") &gt; 0 ),
               'xUS Opp Value'!I$4:I$2041/'xUS Opp Value'!$J$4:$J$2041, 0)),"")</f>
        <v/>
      </c>
    </row>
    <row r="24" spans="1:21">
      <c r="A24" s="313" t="s">
        <v>43</v>
      </c>
      <c r="B24" s="10" t="s">
        <v>44</v>
      </c>
      <c r="C24" s="17">
        <f>SUMIF('xUS Opp Value'!E:E,'Portfolio Metrics '!B24,'xUS Opp Value'!G:G)/100</f>
        <v>1.2500000000000001E-2</v>
      </c>
      <c r="D24" s="17">
        <f>SUMIF('xUS Opp Value'!E:E,'Portfolio Metrics '!B24,'xUS Opp Value'!H:H)/100</f>
        <v>1.2613893093845958E-2</v>
      </c>
      <c r="E24" s="17">
        <f>SUMIF('xUS Opp Value'!E:E,'Portfolio Metrics '!B24,'xUS Opp Value'!I:I)/100</f>
        <v>2.1000000000000001E-2</v>
      </c>
      <c r="F24" s="17">
        <f>INDEX(Algo!$D:$D,MATCH('Portfolio Metrics '!A24,Algo!A:A,0))</f>
        <v>1.4500000000000001E-2</v>
      </c>
      <c r="G24" s="314">
        <f t="shared" si="2"/>
        <v>-8.5000000000000006E-3</v>
      </c>
      <c r="H24" s="314">
        <f t="shared" si="3"/>
        <v>-2E-3</v>
      </c>
      <c r="I24" s="17" t="e">
        <f>INDEX(#REF!,MATCH('Portfolio Metrics '!A24,#REF!,0))</f>
        <v>#REF!</v>
      </c>
      <c r="J24" s="314" t="e">
        <f t="shared" si="4"/>
        <v>#REF!</v>
      </c>
      <c r="L24" s="10" t="s">
        <v>44</v>
      </c>
      <c r="M24" s="15" t="str" cm="1">
        <f t="array" ref="M24">IFERROR(SUMPRODUCT('xUS Opp Value'!G$4:G$2041,
            --('xUS Opp Value'!$L$4:$L$2041&gt;0),
            --( ('xUS Opp Value'!$E$4:$E$2041=$L24) + ('xUS Opp Value'!$E$4:$E$2041="") &gt; 0 )) /
 SUMPRODUCT(IF( ('xUS Opp Value'!$L$4:$L$2041&gt;0) *
                ( ('xUS Opp Value'!$E$4:$E$2041=$L24) + ('xUS Opp Value'!$E$4:$E$2041="") &gt; 0 ),
               'xUS Opp Value'!G$4:G$2041/'xUS Opp Value'!$L$4:$L$2041, 0)),"")</f>
        <v/>
      </c>
      <c r="N24" s="15" t="str" cm="1">
        <f t="array" ref="N24">IFERROR(SUMPRODUCT('xUS Opp Value'!H$4:H$2041,
            --('xUS Opp Value'!$L$4:$L$2041&gt;0),
            --( ('xUS Opp Value'!$E$4:$E$2041=$L24) + ('xUS Opp Value'!$E$4:$E$2041="") &gt; 0 )) /
 SUMPRODUCT(IF( ('xUS Opp Value'!$L$4:$L$2041&gt;0) *
                ( ('xUS Opp Value'!$E$4:$E$2041=$L24) + ('xUS Opp Value'!$E$4:$E$2041="") &gt; 0 ),
               'xUS Opp Value'!H$4:H$2041/'xUS Opp Value'!$L$4:$L$2041, 0)),"")</f>
        <v/>
      </c>
      <c r="O24" s="15" t="str" cm="1">
        <f t="array" ref="O24">IFERROR(SUMPRODUCT('xUS Opp Value'!I$4:I$2041,
            --('xUS Opp Value'!$L$4:$L$2041&gt;0),
            --( ('xUS Opp Value'!$E$4:$E$2041=$L24) + ('xUS Opp Value'!$E$4:$E$2041="") &gt; 0 )) /
 SUMPRODUCT(IF( ('xUS Opp Value'!$L$4:$L$2041&gt;0) *
                ( ('xUS Opp Value'!$E$4:$E$2041=$L24) + ('xUS Opp Value'!$E$4:$E$2041="") &gt; 0 ),
               'xUS Opp Value'!I$4:I$2041/'xUS Opp Value'!$L$4:$L$2041, 0)),"")</f>
        <v/>
      </c>
      <c r="P24" s="321" t="str">
        <f t="shared" si="5"/>
        <v/>
      </c>
      <c r="Q24" s="17" t="str">
        <f t="shared" si="1"/>
        <v/>
      </c>
      <c r="R24" s="17" t="str">
        <f t="shared" si="6"/>
        <v/>
      </c>
      <c r="S24" s="15" t="str" cm="1">
        <f t="array" ref="S24">IFERROR(SUMPRODUCT('xUS Opp Value'!G$4:G$2041,
            --('xUS Opp Value'!$J$4:$J$2041&gt;0),
            --( ('xUS Opp Value'!$E$4:$E$2041=$L24) + ('xUS Opp Value'!$E$4:$E$2041="") &gt; 0 )) /
 SUMPRODUCT(IF( ('xUS Opp Value'!$J$4:$J$2041&gt;0) *
                ( ('xUS Opp Value'!$E$4:$E$2041=$L24) + ('xUS Opp Value'!$E$4:$E$2041="") &gt; 0 ),
               'xUS Opp Value'!G$4:G$2041/'xUS Opp Value'!$J$4:$J$2041, 0)),"")</f>
        <v/>
      </c>
      <c r="T24" s="15" t="str" cm="1">
        <f t="array" ref="T24">IFERROR(SUMPRODUCT('xUS Opp Value'!H$4:H$2041,
            --('xUS Opp Value'!$J$4:$J$2041&gt;0),
            --( ('xUS Opp Value'!$E$4:$E$2041=$L24) + ('xUS Opp Value'!$E$4:$E$2041="") &gt; 0 )) /
 SUMPRODUCT(IF( ('xUS Opp Value'!$J$4:$J$2041&gt;0) *
                ( ('xUS Opp Value'!$E$4:$E$2041=$L24) + ('xUS Opp Value'!$E$4:$E$2041="") &gt; 0 ),
               'xUS Opp Value'!H$4:H$2041/'xUS Opp Value'!$J$4:$J$2041, 0)),"")</f>
        <v/>
      </c>
      <c r="U24" s="15" t="str" cm="1">
        <f t="array" ref="U24">IFERROR(SUMPRODUCT('xUS Opp Value'!I$4:I$2041,
            --('xUS Opp Value'!$J$4:$J$2041&gt;0),
            --( ('xUS Opp Value'!$E$4:$E$2041=$L24) + ('xUS Opp Value'!$E$4:$E$2041="") &gt; 0 )) /
 SUMPRODUCT(IF( ('xUS Opp Value'!$J$4:$J$2041&gt;0) *
                ( ('xUS Opp Value'!$E$4:$E$2041=$L24) + ('xUS Opp Value'!$E$4:$E$2041="") &gt; 0 ),
               'xUS Opp Value'!I$4:I$2041/'xUS Opp Value'!$J$4:$J$2041, 0)),"")</f>
        <v/>
      </c>
    </row>
    <row r="25" spans="1:21" hidden="1">
      <c r="A25" s="313" t="s">
        <v>45</v>
      </c>
      <c r="B25" s="10" t="s">
        <v>46</v>
      </c>
      <c r="C25" s="17">
        <f>SUMIF('xUS Opp Value'!E:E,'Portfolio Metrics '!B25,'xUS Opp Value'!G:G)/100</f>
        <v>0</v>
      </c>
      <c r="D25" s="17">
        <f>SUMIF('xUS Opp Value'!E:E,'Portfolio Metrics '!B25,'xUS Opp Value'!H:H)/100</f>
        <v>0</v>
      </c>
      <c r="E25" s="17">
        <f>SUMIF('xUS Opp Value'!E:E,'Portfolio Metrics '!B25,'xUS Opp Value'!I:I)/100</f>
        <v>5.8999999999999999E-3</v>
      </c>
      <c r="F25" s="17">
        <f>INDEX(Algo!$D:$D,MATCH('Portfolio Metrics '!A25,Algo!A:A,0))</f>
        <v>1.8700000000000001E-2</v>
      </c>
      <c r="G25" s="314">
        <f t="shared" si="2"/>
        <v>-5.8999999999999999E-3</v>
      </c>
      <c r="H25" s="314">
        <f t="shared" si="3"/>
        <v>-1.8700000000000001E-2</v>
      </c>
      <c r="I25" s="17" t="e">
        <f>INDEX(#REF!,MATCH('Portfolio Metrics '!A25,#REF!,0))</f>
        <v>#REF!</v>
      </c>
      <c r="J25" s="314" t="e">
        <f t="shared" si="4"/>
        <v>#REF!</v>
      </c>
      <c r="L25" s="10" t="s">
        <v>46</v>
      </c>
      <c r="M25" s="15" t="str" cm="1">
        <f t="array" ref="M25">IFERROR(SUMPRODUCT('xUS Opp Value'!G$4:G$2041,
            --('xUS Opp Value'!$L$4:$L$2041&gt;0),
            --( ('xUS Opp Value'!$E$4:$E$2041=$L25) + ('xUS Opp Value'!$E$4:$E$2041="") &gt; 0 )) /
 SUMPRODUCT(IF( ('xUS Opp Value'!$L$4:$L$2041&gt;0) *
                ( ('xUS Opp Value'!$E$4:$E$2041=$L25) + ('xUS Opp Value'!$E$4:$E$2041="") &gt; 0 ),
               'xUS Opp Value'!G$4:G$2041/'xUS Opp Value'!$L$4:$L$2041, 0)),"")</f>
        <v/>
      </c>
      <c r="N25" s="15" t="str" cm="1">
        <f t="array" ref="N25">IFERROR(SUMPRODUCT('xUS Opp Value'!H$4:H$2041,
            --('xUS Opp Value'!$L$4:$L$2041&gt;0),
            --( ('xUS Opp Value'!$E$4:$E$2041=$L25) + ('xUS Opp Value'!$E$4:$E$2041="") &gt; 0 )) /
 SUMPRODUCT(IF( ('xUS Opp Value'!$L$4:$L$2041&gt;0) *
                ( ('xUS Opp Value'!$E$4:$E$2041=$L25) + ('xUS Opp Value'!$E$4:$E$2041="") &gt; 0 ),
               'xUS Opp Value'!H$4:H$2041/'xUS Opp Value'!$L$4:$L$2041, 0)),"")</f>
        <v/>
      </c>
      <c r="O25" s="15" t="str" cm="1">
        <f t="array" ref="O25">IFERROR(SUMPRODUCT('xUS Opp Value'!I$4:I$2041,
            --('xUS Opp Value'!$L$4:$L$2041&gt;0),
            --( ('xUS Opp Value'!$E$4:$E$2041=$L25) + ('xUS Opp Value'!$E$4:$E$2041="") &gt; 0 )) /
 SUMPRODUCT(IF( ('xUS Opp Value'!$L$4:$L$2041&gt;0) *
                ( ('xUS Opp Value'!$E$4:$E$2041=$L25) + ('xUS Opp Value'!$E$4:$E$2041="") &gt; 0 ),
               'xUS Opp Value'!I$4:I$2041/'xUS Opp Value'!$L$4:$L$2041, 0)),"")</f>
        <v/>
      </c>
      <c r="P25" s="321" t="str">
        <f t="shared" si="5"/>
        <v/>
      </c>
      <c r="Q25" s="17" t="str">
        <f t="shared" si="1"/>
        <v/>
      </c>
      <c r="R25" s="17" t="str">
        <f t="shared" si="6"/>
        <v/>
      </c>
      <c r="S25" s="15" t="str" cm="1">
        <f t="array" ref="S25">IFERROR(SUMPRODUCT('xUS Opp Value'!G$4:G$2041,
            --('xUS Opp Value'!$J$4:$J$2041&gt;0),
            --( ('xUS Opp Value'!$E$4:$E$2041=$L25) + ('xUS Opp Value'!$E$4:$E$2041="") &gt; 0 )) /
 SUMPRODUCT(IF( ('xUS Opp Value'!$J$4:$J$2041&gt;0) *
                ( ('xUS Opp Value'!$E$4:$E$2041=$L25) + ('xUS Opp Value'!$E$4:$E$2041="") &gt; 0 ),
               'xUS Opp Value'!G$4:G$2041/'xUS Opp Value'!$J$4:$J$2041, 0)),"")</f>
        <v/>
      </c>
      <c r="T25" s="15" t="str" cm="1">
        <f t="array" ref="T25">IFERROR(SUMPRODUCT('xUS Opp Value'!H$4:H$2041,
            --('xUS Opp Value'!$J$4:$J$2041&gt;0),
            --( ('xUS Opp Value'!$E$4:$E$2041=$L25) + ('xUS Opp Value'!$E$4:$E$2041="") &gt; 0 )) /
 SUMPRODUCT(IF( ('xUS Opp Value'!$J$4:$J$2041&gt;0) *
                ( ('xUS Opp Value'!$E$4:$E$2041=$L25) + ('xUS Opp Value'!$E$4:$E$2041="") &gt; 0 ),
               'xUS Opp Value'!H$4:H$2041/'xUS Opp Value'!$J$4:$J$2041, 0)),"")</f>
        <v/>
      </c>
      <c r="U25" s="15" t="str" cm="1">
        <f t="array" ref="U25">IFERROR(SUMPRODUCT('xUS Opp Value'!I$4:I$2041,
            --('xUS Opp Value'!$J$4:$J$2041&gt;0),
            --( ('xUS Opp Value'!$E$4:$E$2041=$L25) + ('xUS Opp Value'!$E$4:$E$2041="") &gt; 0 )) /
 SUMPRODUCT(IF( ('xUS Opp Value'!$J$4:$J$2041&gt;0) *
                ( ('xUS Opp Value'!$E$4:$E$2041=$L25) + ('xUS Opp Value'!$E$4:$E$2041="") &gt; 0 ),
               'xUS Opp Value'!I$4:I$2041/'xUS Opp Value'!$J$4:$J$2041, 0)),"")</f>
        <v/>
      </c>
    </row>
    <row r="26" spans="1:21">
      <c r="A26" s="313" t="s">
        <v>47</v>
      </c>
      <c r="B26" s="10" t="s">
        <v>48</v>
      </c>
      <c r="C26" s="17">
        <f>SUMIF('xUS Opp Value'!E:E,'Portfolio Metrics '!B26,'xUS Opp Value'!G:G)/100</f>
        <v>1.7500000000000002E-2</v>
      </c>
      <c r="D26" s="17">
        <f>SUMIF('xUS Opp Value'!E:E,'Portfolio Metrics '!B26,'xUS Opp Value'!H:H)/100</f>
        <v>1.7831050330108841E-2</v>
      </c>
      <c r="E26" s="17">
        <f>SUMIF('xUS Opp Value'!E:E,'Portfolio Metrics '!B26,'xUS Opp Value'!I:I)/100</f>
        <v>1.8000000000000002E-2</v>
      </c>
      <c r="F26" s="17">
        <f>INDEX(Algo!$D:$D,MATCH('Portfolio Metrics '!A26,Algo!A:A,0))</f>
        <v>2.58E-2</v>
      </c>
      <c r="G26" s="314">
        <f t="shared" si="2"/>
        <v>-5.0000000000000044E-4</v>
      </c>
      <c r="H26" s="314">
        <f t="shared" si="3"/>
        <v>-8.2999999999999984E-3</v>
      </c>
      <c r="I26" s="17" t="e">
        <f>INDEX(#REF!,MATCH('Portfolio Metrics '!A26,#REF!,0))</f>
        <v>#REF!</v>
      </c>
      <c r="J26" s="314" t="e">
        <f t="shared" si="4"/>
        <v>#REF!</v>
      </c>
      <c r="L26" s="10" t="s">
        <v>48</v>
      </c>
      <c r="M26" s="15" t="str" cm="1">
        <f t="array" ref="M26">IFERROR(SUMPRODUCT('xUS Opp Value'!G$4:G$2041,
            --('xUS Opp Value'!$L$4:$L$2041&gt;0),
            --( ('xUS Opp Value'!$E$4:$E$2041=$L26) + ('xUS Opp Value'!$E$4:$E$2041="") &gt; 0 )) /
 SUMPRODUCT(IF( ('xUS Opp Value'!$L$4:$L$2041&gt;0) *
                ( ('xUS Opp Value'!$E$4:$E$2041=$L26) + ('xUS Opp Value'!$E$4:$E$2041="") &gt; 0 ),
               'xUS Opp Value'!G$4:G$2041/'xUS Opp Value'!$L$4:$L$2041, 0)),"")</f>
        <v/>
      </c>
      <c r="N26" s="15" t="str" cm="1">
        <f t="array" ref="N26">IFERROR(SUMPRODUCT('xUS Opp Value'!H$4:H$2041,
            --('xUS Opp Value'!$L$4:$L$2041&gt;0),
            --( ('xUS Opp Value'!$E$4:$E$2041=$L26) + ('xUS Opp Value'!$E$4:$E$2041="") &gt; 0 )) /
 SUMPRODUCT(IF( ('xUS Opp Value'!$L$4:$L$2041&gt;0) *
                ( ('xUS Opp Value'!$E$4:$E$2041=$L26) + ('xUS Opp Value'!$E$4:$E$2041="") &gt; 0 ),
               'xUS Opp Value'!H$4:H$2041/'xUS Opp Value'!$L$4:$L$2041, 0)),"")</f>
        <v/>
      </c>
      <c r="O26" s="15" t="str" cm="1">
        <f t="array" ref="O26">IFERROR(SUMPRODUCT('xUS Opp Value'!I$4:I$2041,
            --('xUS Opp Value'!$L$4:$L$2041&gt;0),
            --( ('xUS Opp Value'!$E$4:$E$2041=$L26) + ('xUS Opp Value'!$E$4:$E$2041="") &gt; 0 )) /
 SUMPRODUCT(IF( ('xUS Opp Value'!$L$4:$L$2041&gt;0) *
                ( ('xUS Opp Value'!$E$4:$E$2041=$L26) + ('xUS Opp Value'!$E$4:$E$2041="") &gt; 0 ),
               'xUS Opp Value'!I$4:I$2041/'xUS Opp Value'!$L$4:$L$2041, 0)),"")</f>
        <v/>
      </c>
      <c r="P26" s="321" t="str">
        <f t="shared" si="5"/>
        <v/>
      </c>
      <c r="Q26" s="17" t="str">
        <f t="shared" si="1"/>
        <v/>
      </c>
      <c r="R26" s="17" t="str">
        <f t="shared" si="6"/>
        <v/>
      </c>
      <c r="S26" s="15" t="str" cm="1">
        <f t="array" ref="S26">IFERROR(SUMPRODUCT('xUS Opp Value'!G$4:G$2041,
            --('xUS Opp Value'!$J$4:$J$2041&gt;0),
            --( ('xUS Opp Value'!$E$4:$E$2041=$L26) + ('xUS Opp Value'!$E$4:$E$2041="") &gt; 0 )) /
 SUMPRODUCT(IF( ('xUS Opp Value'!$J$4:$J$2041&gt;0) *
                ( ('xUS Opp Value'!$E$4:$E$2041=$L26) + ('xUS Opp Value'!$E$4:$E$2041="") &gt; 0 ),
               'xUS Opp Value'!G$4:G$2041/'xUS Opp Value'!$J$4:$J$2041, 0)),"")</f>
        <v/>
      </c>
      <c r="T26" s="15" t="str" cm="1">
        <f t="array" ref="T26">IFERROR(SUMPRODUCT('xUS Opp Value'!H$4:H$2041,
            --('xUS Opp Value'!$J$4:$J$2041&gt;0),
            --( ('xUS Opp Value'!$E$4:$E$2041=$L26) + ('xUS Opp Value'!$E$4:$E$2041="") &gt; 0 )) /
 SUMPRODUCT(IF( ('xUS Opp Value'!$J$4:$J$2041&gt;0) *
                ( ('xUS Opp Value'!$E$4:$E$2041=$L26) + ('xUS Opp Value'!$E$4:$E$2041="") &gt; 0 ),
               'xUS Opp Value'!H$4:H$2041/'xUS Opp Value'!$J$4:$J$2041, 0)),"")</f>
        <v/>
      </c>
      <c r="U26" s="15" t="str" cm="1">
        <f t="array" ref="U26">IFERROR(SUMPRODUCT('xUS Opp Value'!I$4:I$2041,
            --('xUS Opp Value'!$J$4:$J$2041&gt;0),
            --( ('xUS Opp Value'!$E$4:$E$2041=$L26) + ('xUS Opp Value'!$E$4:$E$2041="") &gt; 0 )) /
 SUMPRODUCT(IF( ('xUS Opp Value'!$J$4:$J$2041&gt;0) *
                ( ('xUS Opp Value'!$E$4:$E$2041=$L26) + ('xUS Opp Value'!$E$4:$E$2041="") &gt; 0 ),
               'xUS Opp Value'!I$4:I$2041/'xUS Opp Value'!$J$4:$J$2041, 0)),"")</f>
        <v/>
      </c>
    </row>
    <row r="27" spans="1:21">
      <c r="A27" s="313" t="s">
        <v>49</v>
      </c>
      <c r="B27" s="10" t="s">
        <v>50</v>
      </c>
      <c r="C27" s="17">
        <f>SUMIF('xUS Opp Value'!E:E,'Portfolio Metrics '!B27,'xUS Opp Value'!G:G)/100</f>
        <v>1.2500000000000001E-2</v>
      </c>
      <c r="D27" s="17">
        <f>SUMIF('xUS Opp Value'!E:E,'Portfolio Metrics '!B27,'xUS Opp Value'!H:H)/100</f>
        <v>1.1925952165079474E-2</v>
      </c>
      <c r="E27" s="17">
        <f>SUMIF('xUS Opp Value'!E:E,'Portfolio Metrics '!B27,'xUS Opp Value'!I:I)/100</f>
        <v>8.0000000000000004E-4</v>
      </c>
      <c r="F27" s="17">
        <f>INDEX(Algo!$D:$D,MATCH('Portfolio Metrics '!A27,Algo!A:A,0))</f>
        <v>1.7100000000000001E-2</v>
      </c>
      <c r="G27" s="314">
        <f t="shared" si="2"/>
        <v>1.17E-2</v>
      </c>
      <c r="H27" s="314">
        <f t="shared" si="3"/>
        <v>-4.5999999999999999E-3</v>
      </c>
      <c r="I27" s="17" t="e">
        <f>INDEX(#REF!,MATCH('Portfolio Metrics '!A27,#REF!,0))</f>
        <v>#REF!</v>
      </c>
      <c r="J27" s="314" t="e">
        <f t="shared" si="4"/>
        <v>#REF!</v>
      </c>
      <c r="L27" s="10" t="s">
        <v>50</v>
      </c>
      <c r="M27" s="15" t="str" cm="1">
        <f t="array" ref="M27">IFERROR(SUMPRODUCT('xUS Opp Value'!G$4:G$2041,
            --('xUS Opp Value'!$L$4:$L$2041&gt;0),
            --( ('xUS Opp Value'!$E$4:$E$2041=$L27) + ('xUS Opp Value'!$E$4:$E$2041="") &gt; 0 )) /
 SUMPRODUCT(IF( ('xUS Opp Value'!$L$4:$L$2041&gt;0) *
                ( ('xUS Opp Value'!$E$4:$E$2041=$L27) + ('xUS Opp Value'!$E$4:$E$2041="") &gt; 0 ),
               'xUS Opp Value'!G$4:G$2041/'xUS Opp Value'!$L$4:$L$2041, 0)),"")</f>
        <v/>
      </c>
      <c r="N27" s="15" t="str" cm="1">
        <f t="array" ref="N27">IFERROR(SUMPRODUCT('xUS Opp Value'!H$4:H$2041,
            --('xUS Opp Value'!$L$4:$L$2041&gt;0),
            --( ('xUS Opp Value'!$E$4:$E$2041=$L27) + ('xUS Opp Value'!$E$4:$E$2041="") &gt; 0 )) /
 SUMPRODUCT(IF( ('xUS Opp Value'!$L$4:$L$2041&gt;0) *
                ( ('xUS Opp Value'!$E$4:$E$2041=$L27) + ('xUS Opp Value'!$E$4:$E$2041="") &gt; 0 ),
               'xUS Opp Value'!H$4:H$2041/'xUS Opp Value'!$L$4:$L$2041, 0)),"")</f>
        <v/>
      </c>
      <c r="O27" s="15" t="str" cm="1">
        <f t="array" ref="O27">IFERROR(SUMPRODUCT('xUS Opp Value'!I$4:I$2041,
            --('xUS Opp Value'!$L$4:$L$2041&gt;0),
            --( ('xUS Opp Value'!$E$4:$E$2041=$L27) + ('xUS Opp Value'!$E$4:$E$2041="") &gt; 0 )) /
 SUMPRODUCT(IF( ('xUS Opp Value'!$L$4:$L$2041&gt;0) *
                ( ('xUS Opp Value'!$E$4:$E$2041=$L27) + ('xUS Opp Value'!$E$4:$E$2041="") &gt; 0 ),
               'xUS Opp Value'!I$4:I$2041/'xUS Opp Value'!$L$4:$L$2041, 0)),"")</f>
        <v/>
      </c>
      <c r="P27" s="321" t="str">
        <f t="shared" si="5"/>
        <v/>
      </c>
      <c r="Q27" s="17" t="str">
        <f t="shared" si="1"/>
        <v/>
      </c>
      <c r="R27" s="17" t="str">
        <f t="shared" si="6"/>
        <v/>
      </c>
      <c r="S27" s="15" t="str" cm="1">
        <f t="array" ref="S27">IFERROR(SUMPRODUCT('xUS Opp Value'!G$4:G$2041,
            --('xUS Opp Value'!$J$4:$J$2041&gt;0),
            --( ('xUS Opp Value'!$E$4:$E$2041=$L27) + ('xUS Opp Value'!$E$4:$E$2041="") &gt; 0 )) /
 SUMPRODUCT(IF( ('xUS Opp Value'!$J$4:$J$2041&gt;0) *
                ( ('xUS Opp Value'!$E$4:$E$2041=$L27) + ('xUS Opp Value'!$E$4:$E$2041="") &gt; 0 ),
               'xUS Opp Value'!G$4:G$2041/'xUS Opp Value'!$J$4:$J$2041, 0)),"")</f>
        <v/>
      </c>
      <c r="T27" s="15" t="str" cm="1">
        <f t="array" ref="T27">IFERROR(SUMPRODUCT('xUS Opp Value'!H$4:H$2041,
            --('xUS Opp Value'!$J$4:$J$2041&gt;0),
            --( ('xUS Opp Value'!$E$4:$E$2041=$L27) + ('xUS Opp Value'!$E$4:$E$2041="") &gt; 0 )) /
 SUMPRODUCT(IF( ('xUS Opp Value'!$J$4:$J$2041&gt;0) *
                ( ('xUS Opp Value'!$E$4:$E$2041=$L27) + ('xUS Opp Value'!$E$4:$E$2041="") &gt; 0 ),
               'xUS Opp Value'!H$4:H$2041/'xUS Opp Value'!$J$4:$J$2041, 0)),"")</f>
        <v/>
      </c>
      <c r="U27" s="15" t="str" cm="1">
        <f t="array" ref="U27">IFERROR(SUMPRODUCT('xUS Opp Value'!I$4:I$2041,
            --('xUS Opp Value'!$J$4:$J$2041&gt;0),
            --( ('xUS Opp Value'!$E$4:$E$2041=$L27) + ('xUS Opp Value'!$E$4:$E$2041="") &gt; 0 )) /
 SUMPRODUCT(IF( ('xUS Opp Value'!$J$4:$J$2041&gt;0) *
                ( ('xUS Opp Value'!$E$4:$E$2041=$L27) + ('xUS Opp Value'!$E$4:$E$2041="") &gt; 0 ),
               'xUS Opp Value'!I$4:I$2041/'xUS Opp Value'!$J$4:$J$2041, 0)),"")</f>
        <v/>
      </c>
    </row>
    <row r="28" spans="1:21" hidden="1">
      <c r="A28" s="313" t="s">
        <v>51</v>
      </c>
      <c r="B28" s="10" t="s">
        <v>52</v>
      </c>
      <c r="C28" s="17">
        <f>SUMIF('xUS Opp Value'!E:E,'Portfolio Metrics '!B28,'xUS Opp Value'!G:G)/100</f>
        <v>0</v>
      </c>
      <c r="D28" s="17">
        <f>SUMIF('xUS Opp Value'!E:E,'Portfolio Metrics '!B28,'xUS Opp Value'!H:H)/100</f>
        <v>0</v>
      </c>
      <c r="E28" s="17">
        <f>SUMIF('xUS Opp Value'!E:E,'Portfolio Metrics '!B28,'xUS Opp Value'!I:I)/100</f>
        <v>4.0000000000000001E-3</v>
      </c>
      <c r="F28" s="17">
        <f>INDEX(Algo!$D:$D,MATCH('Portfolio Metrics '!A28,Algo!A:A,0))</f>
        <v>1.0699999999999999E-2</v>
      </c>
      <c r="G28" s="314">
        <f t="shared" si="2"/>
        <v>-4.0000000000000001E-3</v>
      </c>
      <c r="H28" s="314">
        <f t="shared" si="3"/>
        <v>-1.0699999999999999E-2</v>
      </c>
      <c r="I28" s="17" t="e">
        <f>INDEX(#REF!,MATCH('Portfolio Metrics '!A28,#REF!,0))</f>
        <v>#REF!</v>
      </c>
      <c r="J28" s="314" t="e">
        <f t="shared" si="4"/>
        <v>#REF!</v>
      </c>
      <c r="L28" s="10" t="s">
        <v>52</v>
      </c>
      <c r="M28" s="15" t="str" cm="1">
        <f t="array" ref="M28">IFERROR(SUMPRODUCT('xUS Opp Value'!G$4:G$2041,
            --('xUS Opp Value'!$L$4:$L$2041&gt;0),
            --( ('xUS Opp Value'!$E$4:$E$2041=$L28) + ('xUS Opp Value'!$E$4:$E$2041="") &gt; 0 )) /
 SUMPRODUCT(IF( ('xUS Opp Value'!$L$4:$L$2041&gt;0) *
                ( ('xUS Opp Value'!$E$4:$E$2041=$L28) + ('xUS Opp Value'!$E$4:$E$2041="") &gt; 0 ),
               'xUS Opp Value'!G$4:G$2041/'xUS Opp Value'!$L$4:$L$2041, 0)),"")</f>
        <v/>
      </c>
      <c r="N28" s="15" t="str" cm="1">
        <f t="array" ref="N28">IFERROR(SUMPRODUCT('xUS Opp Value'!H$4:H$2041,
            --('xUS Opp Value'!$L$4:$L$2041&gt;0),
            --( ('xUS Opp Value'!$E$4:$E$2041=$L28) + ('xUS Opp Value'!$E$4:$E$2041="") &gt; 0 )) /
 SUMPRODUCT(IF( ('xUS Opp Value'!$L$4:$L$2041&gt;0) *
                ( ('xUS Opp Value'!$E$4:$E$2041=$L28) + ('xUS Opp Value'!$E$4:$E$2041="") &gt; 0 ),
               'xUS Opp Value'!H$4:H$2041/'xUS Opp Value'!$L$4:$L$2041, 0)),"")</f>
        <v/>
      </c>
      <c r="O28" s="15" t="str" cm="1">
        <f t="array" ref="O28">IFERROR(SUMPRODUCT('xUS Opp Value'!I$4:I$2041,
            --('xUS Opp Value'!$L$4:$L$2041&gt;0),
            --( ('xUS Opp Value'!$E$4:$E$2041=$L28) + ('xUS Opp Value'!$E$4:$E$2041="") &gt; 0 )) /
 SUMPRODUCT(IF( ('xUS Opp Value'!$L$4:$L$2041&gt;0) *
                ( ('xUS Opp Value'!$E$4:$E$2041=$L28) + ('xUS Opp Value'!$E$4:$E$2041="") &gt; 0 ),
               'xUS Opp Value'!I$4:I$2041/'xUS Opp Value'!$L$4:$L$2041, 0)),"")</f>
        <v/>
      </c>
      <c r="P28" s="321" t="str">
        <f t="shared" si="5"/>
        <v/>
      </c>
      <c r="Q28" s="17" t="str">
        <f t="shared" si="1"/>
        <v/>
      </c>
      <c r="R28" s="17" t="str">
        <f t="shared" si="6"/>
        <v/>
      </c>
      <c r="S28" s="15" t="str" cm="1">
        <f t="array" ref="S28">IFERROR(SUMPRODUCT('xUS Opp Value'!G$4:G$2041,
            --('xUS Opp Value'!$J$4:$J$2041&gt;0),
            --( ('xUS Opp Value'!$E$4:$E$2041=$L28) + ('xUS Opp Value'!$E$4:$E$2041="") &gt; 0 )) /
 SUMPRODUCT(IF( ('xUS Opp Value'!$J$4:$J$2041&gt;0) *
                ( ('xUS Opp Value'!$E$4:$E$2041=$L28) + ('xUS Opp Value'!$E$4:$E$2041="") &gt; 0 ),
               'xUS Opp Value'!G$4:G$2041/'xUS Opp Value'!$J$4:$J$2041, 0)),"")</f>
        <v/>
      </c>
      <c r="T28" s="15" t="str" cm="1">
        <f t="array" ref="T28">IFERROR(SUMPRODUCT('xUS Opp Value'!H$4:H$2041,
            --('xUS Opp Value'!$J$4:$J$2041&gt;0),
            --( ('xUS Opp Value'!$E$4:$E$2041=$L28) + ('xUS Opp Value'!$E$4:$E$2041="") &gt; 0 )) /
 SUMPRODUCT(IF( ('xUS Opp Value'!$J$4:$J$2041&gt;0) *
                ( ('xUS Opp Value'!$E$4:$E$2041=$L28) + ('xUS Opp Value'!$E$4:$E$2041="") &gt; 0 ),
               'xUS Opp Value'!H$4:H$2041/'xUS Opp Value'!$J$4:$J$2041, 0)),"")</f>
        <v/>
      </c>
      <c r="U28" s="15" t="str" cm="1">
        <f t="array" ref="U28">IFERROR(SUMPRODUCT('xUS Opp Value'!I$4:I$2041,
            --('xUS Opp Value'!$J$4:$J$2041&gt;0),
            --( ('xUS Opp Value'!$E$4:$E$2041=$L28) + ('xUS Opp Value'!$E$4:$E$2041="") &gt; 0 )) /
 SUMPRODUCT(IF( ('xUS Opp Value'!$J$4:$J$2041&gt;0) *
                ( ('xUS Opp Value'!$E$4:$E$2041=$L28) + ('xUS Opp Value'!$E$4:$E$2041="") &gt; 0 ),
               'xUS Opp Value'!I$4:I$2041/'xUS Opp Value'!$J$4:$J$2041, 0)),"")</f>
        <v/>
      </c>
    </row>
    <row r="29" spans="1:21">
      <c r="A29" s="313" t="s">
        <v>53</v>
      </c>
      <c r="B29" s="10" t="s">
        <v>54</v>
      </c>
      <c r="C29" s="17">
        <f>SUMIF('xUS Opp Value'!E:E,'Portfolio Metrics '!B29,'xUS Opp Value'!G:G)/100</f>
        <v>1.2500000000000001E-2</v>
      </c>
      <c r="D29" s="17">
        <f>SUMIF('xUS Opp Value'!E:E,'Portfolio Metrics '!B29,'xUS Opp Value'!H:H)/100</f>
        <v>1.2850359719181305E-2</v>
      </c>
      <c r="E29" s="17">
        <f>SUMIF('xUS Opp Value'!E:E,'Portfolio Metrics '!B29,'xUS Opp Value'!I:I)/100</f>
        <v>1.8100000000000002E-2</v>
      </c>
      <c r="F29" s="17">
        <f>INDEX(Algo!$D:$D,MATCH('Portfolio Metrics '!A29,Algo!A:A,0))</f>
        <v>1.44E-2</v>
      </c>
      <c r="G29" s="314">
        <f t="shared" si="2"/>
        <v>-5.6000000000000008E-3</v>
      </c>
      <c r="H29" s="314">
        <f t="shared" si="3"/>
        <v>-1.8999999999999989E-3</v>
      </c>
      <c r="I29" s="17" t="e">
        <f>INDEX(#REF!,MATCH('Portfolio Metrics '!A29,#REF!,0))</f>
        <v>#REF!</v>
      </c>
      <c r="J29" s="314" t="e">
        <f t="shared" si="4"/>
        <v>#REF!</v>
      </c>
      <c r="L29" s="10" t="s">
        <v>54</v>
      </c>
      <c r="M29" s="15" t="str" cm="1">
        <f t="array" ref="M29">IFERROR(SUMPRODUCT('xUS Opp Value'!G$4:G$2041,
            --('xUS Opp Value'!$L$4:$L$2041&gt;0),
            --( ('xUS Opp Value'!$E$4:$E$2041=$L29) + ('xUS Opp Value'!$E$4:$E$2041="") &gt; 0 )) /
 SUMPRODUCT(IF( ('xUS Opp Value'!$L$4:$L$2041&gt;0) *
                ( ('xUS Opp Value'!$E$4:$E$2041=$L29) + ('xUS Opp Value'!$E$4:$E$2041="") &gt; 0 ),
               'xUS Opp Value'!G$4:G$2041/'xUS Opp Value'!$L$4:$L$2041, 0)),"")</f>
        <v/>
      </c>
      <c r="N29" s="15" t="str" cm="1">
        <f t="array" ref="N29">IFERROR(SUMPRODUCT('xUS Opp Value'!H$4:H$2041,
            --('xUS Opp Value'!$L$4:$L$2041&gt;0),
            --( ('xUS Opp Value'!$E$4:$E$2041=$L29) + ('xUS Opp Value'!$E$4:$E$2041="") &gt; 0 )) /
 SUMPRODUCT(IF( ('xUS Opp Value'!$L$4:$L$2041&gt;0) *
                ( ('xUS Opp Value'!$E$4:$E$2041=$L29) + ('xUS Opp Value'!$E$4:$E$2041="") &gt; 0 ),
               'xUS Opp Value'!H$4:H$2041/'xUS Opp Value'!$L$4:$L$2041, 0)),"")</f>
        <v/>
      </c>
      <c r="O29" s="15" t="str" cm="1">
        <f t="array" ref="O29">IFERROR(SUMPRODUCT('xUS Opp Value'!I$4:I$2041,
            --('xUS Opp Value'!$L$4:$L$2041&gt;0),
            --( ('xUS Opp Value'!$E$4:$E$2041=$L29) + ('xUS Opp Value'!$E$4:$E$2041="") &gt; 0 )) /
 SUMPRODUCT(IF( ('xUS Opp Value'!$L$4:$L$2041&gt;0) *
                ( ('xUS Opp Value'!$E$4:$E$2041=$L29) + ('xUS Opp Value'!$E$4:$E$2041="") &gt; 0 ),
               'xUS Opp Value'!I$4:I$2041/'xUS Opp Value'!$L$4:$L$2041, 0)),"")</f>
        <v/>
      </c>
      <c r="P29" s="321" t="str">
        <f t="shared" si="5"/>
        <v/>
      </c>
      <c r="Q29" s="17" t="str">
        <f t="shared" si="1"/>
        <v/>
      </c>
      <c r="R29" s="17" t="str">
        <f t="shared" si="6"/>
        <v/>
      </c>
      <c r="S29" s="15" t="str" cm="1">
        <f t="array" ref="S29">IFERROR(SUMPRODUCT('xUS Opp Value'!G$4:G$2041,
            --('xUS Opp Value'!$J$4:$J$2041&gt;0),
            --( ('xUS Opp Value'!$E$4:$E$2041=$L29) + ('xUS Opp Value'!$E$4:$E$2041="") &gt; 0 )) /
 SUMPRODUCT(IF( ('xUS Opp Value'!$J$4:$J$2041&gt;0) *
                ( ('xUS Opp Value'!$E$4:$E$2041=$L29) + ('xUS Opp Value'!$E$4:$E$2041="") &gt; 0 ),
               'xUS Opp Value'!G$4:G$2041/'xUS Opp Value'!$J$4:$J$2041, 0)),"")</f>
        <v/>
      </c>
      <c r="T29" s="15" t="str" cm="1">
        <f t="array" ref="T29">IFERROR(SUMPRODUCT('xUS Opp Value'!H$4:H$2041,
            --('xUS Opp Value'!$J$4:$J$2041&gt;0),
            --( ('xUS Opp Value'!$E$4:$E$2041=$L29) + ('xUS Opp Value'!$E$4:$E$2041="") &gt; 0 )) /
 SUMPRODUCT(IF( ('xUS Opp Value'!$J$4:$J$2041&gt;0) *
                ( ('xUS Opp Value'!$E$4:$E$2041=$L29) + ('xUS Opp Value'!$E$4:$E$2041="") &gt; 0 ),
               'xUS Opp Value'!H$4:H$2041/'xUS Opp Value'!$J$4:$J$2041, 0)),"")</f>
        <v/>
      </c>
      <c r="U29" s="15" t="str" cm="1">
        <f t="array" ref="U29">IFERROR(SUMPRODUCT('xUS Opp Value'!I$4:I$2041,
            --('xUS Opp Value'!$J$4:$J$2041&gt;0),
            --( ('xUS Opp Value'!$E$4:$E$2041=$L29) + ('xUS Opp Value'!$E$4:$E$2041="") &gt; 0 )) /
 SUMPRODUCT(IF( ('xUS Opp Value'!$J$4:$J$2041&gt;0) *
                ( ('xUS Opp Value'!$E$4:$E$2041=$L29) + ('xUS Opp Value'!$E$4:$E$2041="") &gt; 0 ),
               'xUS Opp Value'!I$4:I$2041/'xUS Opp Value'!$J$4:$J$2041, 0)),"")</f>
        <v/>
      </c>
    </row>
    <row r="30" spans="1:21">
      <c r="A30" s="313" t="s">
        <v>55</v>
      </c>
      <c r="B30" s="10" t="s">
        <v>56</v>
      </c>
      <c r="C30" s="17">
        <f>SUMIF('xUS Opp Value'!E:E,'Portfolio Metrics '!B30,'xUS Opp Value'!G:G)/100</f>
        <v>6.25E-2</v>
      </c>
      <c r="D30" s="17">
        <f>SUMIF('xUS Opp Value'!E:E,'Portfolio Metrics '!B30,'xUS Opp Value'!H:H)/100</f>
        <v>5.9250219543742128E-2</v>
      </c>
      <c r="E30" s="17">
        <f>SUMIF('xUS Opp Value'!E:E,'Portfolio Metrics '!B30,'xUS Opp Value'!I:I)/100</f>
        <v>3.1800000000000002E-2</v>
      </c>
      <c r="F30" s="17">
        <f>INDEX(Algo!$D:$D,MATCH('Portfolio Metrics '!A30,Algo!A:A,0))</f>
        <v>1.7899999999999999E-2</v>
      </c>
      <c r="G30" s="314">
        <f t="shared" si="2"/>
        <v>3.0699999999999998E-2</v>
      </c>
      <c r="H30" s="314">
        <f t="shared" si="3"/>
        <v>4.4600000000000001E-2</v>
      </c>
      <c r="I30" s="17" t="e">
        <f>INDEX(#REF!,MATCH('Portfolio Metrics '!A30,#REF!,0))</f>
        <v>#REF!</v>
      </c>
      <c r="J30" s="314" t="e">
        <f t="shared" si="4"/>
        <v>#REF!</v>
      </c>
      <c r="L30" s="10" t="s">
        <v>56</v>
      </c>
      <c r="M30" s="15" t="str" cm="1">
        <f t="array" ref="M30">IFERROR(SUMPRODUCT('xUS Opp Value'!G$4:G$2041,
            --('xUS Opp Value'!$L$4:$L$2041&gt;0),
            --( ('xUS Opp Value'!$E$4:$E$2041=$L30) + ('xUS Opp Value'!$E$4:$E$2041="") &gt; 0 )) /
 SUMPRODUCT(IF( ('xUS Opp Value'!$L$4:$L$2041&gt;0) *
                ( ('xUS Opp Value'!$E$4:$E$2041=$L30) + ('xUS Opp Value'!$E$4:$E$2041="") &gt; 0 ),
               'xUS Opp Value'!G$4:G$2041/'xUS Opp Value'!$L$4:$L$2041, 0)),"")</f>
        <v/>
      </c>
      <c r="N30" s="15" t="str" cm="1">
        <f t="array" ref="N30">IFERROR(SUMPRODUCT('xUS Opp Value'!H$4:H$2041,
            --('xUS Opp Value'!$L$4:$L$2041&gt;0),
            --( ('xUS Opp Value'!$E$4:$E$2041=$L30) + ('xUS Opp Value'!$E$4:$E$2041="") &gt; 0 )) /
 SUMPRODUCT(IF( ('xUS Opp Value'!$L$4:$L$2041&gt;0) *
                ( ('xUS Opp Value'!$E$4:$E$2041=$L30) + ('xUS Opp Value'!$E$4:$E$2041="") &gt; 0 ),
               'xUS Opp Value'!H$4:H$2041/'xUS Opp Value'!$L$4:$L$2041, 0)),"")</f>
        <v/>
      </c>
      <c r="O30" s="15" t="str" cm="1">
        <f t="array" ref="O30">IFERROR(SUMPRODUCT('xUS Opp Value'!I$4:I$2041,
            --('xUS Opp Value'!$L$4:$L$2041&gt;0),
            --( ('xUS Opp Value'!$E$4:$E$2041=$L30) + ('xUS Opp Value'!$E$4:$E$2041="") &gt; 0 )) /
 SUMPRODUCT(IF( ('xUS Opp Value'!$L$4:$L$2041&gt;0) *
                ( ('xUS Opp Value'!$E$4:$E$2041=$L30) + ('xUS Opp Value'!$E$4:$E$2041="") &gt; 0 ),
               'xUS Opp Value'!I$4:I$2041/'xUS Opp Value'!$L$4:$L$2041, 0)),"")</f>
        <v/>
      </c>
      <c r="P30" s="321" t="str">
        <f t="shared" si="5"/>
        <v/>
      </c>
      <c r="Q30" s="17" t="str">
        <f t="shared" si="5"/>
        <v/>
      </c>
      <c r="R30" s="17" t="str">
        <f t="shared" si="6"/>
        <v/>
      </c>
      <c r="S30" s="15" t="str" cm="1">
        <f t="array" ref="S30">IFERROR(SUMPRODUCT('xUS Opp Value'!G$4:G$2041,
            --('xUS Opp Value'!$J$4:$J$2041&gt;0),
            --( ('xUS Opp Value'!$E$4:$E$2041=$L30) + ('xUS Opp Value'!$E$4:$E$2041="") &gt; 0 )) /
 SUMPRODUCT(IF( ('xUS Opp Value'!$J$4:$J$2041&gt;0) *
                ( ('xUS Opp Value'!$E$4:$E$2041=$L30) + ('xUS Opp Value'!$E$4:$E$2041="") &gt; 0 ),
               'xUS Opp Value'!G$4:G$2041/'xUS Opp Value'!$J$4:$J$2041, 0)),"")</f>
        <v/>
      </c>
      <c r="T30" s="15" t="str" cm="1">
        <f t="array" ref="T30">IFERROR(SUMPRODUCT('xUS Opp Value'!H$4:H$2041,
            --('xUS Opp Value'!$J$4:$J$2041&gt;0),
            --( ('xUS Opp Value'!$E$4:$E$2041=$L30) + ('xUS Opp Value'!$E$4:$E$2041="") &gt; 0 )) /
 SUMPRODUCT(IF( ('xUS Opp Value'!$J$4:$J$2041&gt;0) *
                ( ('xUS Opp Value'!$E$4:$E$2041=$L30) + ('xUS Opp Value'!$E$4:$E$2041="") &gt; 0 ),
               'xUS Opp Value'!H$4:H$2041/'xUS Opp Value'!$J$4:$J$2041, 0)),"")</f>
        <v/>
      </c>
      <c r="U30" s="15" t="str" cm="1">
        <f t="array" ref="U30">IFERROR(SUMPRODUCT('xUS Opp Value'!I$4:I$2041,
            --('xUS Opp Value'!$J$4:$J$2041&gt;0),
            --( ('xUS Opp Value'!$E$4:$E$2041=$L30) + ('xUS Opp Value'!$E$4:$E$2041="") &gt; 0 )) /
 SUMPRODUCT(IF( ('xUS Opp Value'!$J$4:$J$2041&gt;0) *
                ( ('xUS Opp Value'!$E$4:$E$2041=$L30) + ('xUS Opp Value'!$E$4:$E$2041="") &gt; 0 ),
               'xUS Opp Value'!I$4:I$2041/'xUS Opp Value'!$J$4:$J$2041, 0)),"")</f>
        <v/>
      </c>
    </row>
    <row r="31" spans="1:21" hidden="1">
      <c r="A31" s="313" t="s">
        <v>57</v>
      </c>
      <c r="B31" s="10" t="s">
        <v>58</v>
      </c>
      <c r="C31" s="17">
        <f>SUMIF('xUS Opp Value'!E:E,'Portfolio Metrics '!B31,'xUS Opp Value'!G:G)/100</f>
        <v>0</v>
      </c>
      <c r="D31" s="17">
        <f>SUMIF('xUS Opp Value'!E:E,'Portfolio Metrics '!B31,'xUS Opp Value'!H:H)/100</f>
        <v>0</v>
      </c>
      <c r="E31" s="17">
        <f>SUMIF('xUS Opp Value'!E:E,'Portfolio Metrics '!B31,'xUS Opp Value'!I:I)/100</f>
        <v>4.8000000000000013E-3</v>
      </c>
      <c r="F31" s="17">
        <f>INDEX(Algo!$D:$D,MATCH('Portfolio Metrics '!A31,Algo!A:A,0))</f>
        <v>2.3400000000000001E-2</v>
      </c>
      <c r="G31" s="314">
        <f t="shared" si="2"/>
        <v>-4.8000000000000013E-3</v>
      </c>
      <c r="H31" s="314">
        <f t="shared" si="3"/>
        <v>-2.3400000000000001E-2</v>
      </c>
      <c r="I31" s="17" t="e">
        <f>INDEX(#REF!,MATCH('Portfolio Metrics '!A31,#REF!,0))</f>
        <v>#REF!</v>
      </c>
      <c r="J31" s="314" t="e">
        <f t="shared" si="4"/>
        <v>#REF!</v>
      </c>
      <c r="L31" s="10" t="s">
        <v>58</v>
      </c>
      <c r="M31" s="15" t="str" cm="1">
        <f t="array" ref="M31">IFERROR(SUMPRODUCT('xUS Opp Value'!G$4:G$2041,
            --('xUS Opp Value'!$L$4:$L$2041&gt;0),
            --( ('xUS Opp Value'!$E$4:$E$2041=$L31) + ('xUS Opp Value'!$E$4:$E$2041="") &gt; 0 )) /
 SUMPRODUCT(IF( ('xUS Opp Value'!$L$4:$L$2041&gt;0) *
                ( ('xUS Opp Value'!$E$4:$E$2041=$L31) + ('xUS Opp Value'!$E$4:$E$2041="") &gt; 0 ),
               'xUS Opp Value'!G$4:G$2041/'xUS Opp Value'!$L$4:$L$2041, 0)),"")</f>
        <v/>
      </c>
      <c r="N31" s="15" t="str" cm="1">
        <f t="array" ref="N31">IFERROR(SUMPRODUCT('xUS Opp Value'!H$4:H$2041,
            --('xUS Opp Value'!$L$4:$L$2041&gt;0),
            --( ('xUS Opp Value'!$E$4:$E$2041=$L31) + ('xUS Opp Value'!$E$4:$E$2041="") &gt; 0 )) /
 SUMPRODUCT(IF( ('xUS Opp Value'!$L$4:$L$2041&gt;0) *
                ( ('xUS Opp Value'!$E$4:$E$2041=$L31) + ('xUS Opp Value'!$E$4:$E$2041="") &gt; 0 ),
               'xUS Opp Value'!H$4:H$2041/'xUS Opp Value'!$L$4:$L$2041, 0)),"")</f>
        <v/>
      </c>
      <c r="O31" s="15" t="str" cm="1">
        <f t="array" ref="O31">IFERROR(SUMPRODUCT('xUS Opp Value'!I$4:I$2041,
            --('xUS Opp Value'!$L$4:$L$2041&gt;0),
            --( ('xUS Opp Value'!$E$4:$E$2041=$L31) + ('xUS Opp Value'!$E$4:$E$2041="") &gt; 0 )) /
 SUMPRODUCT(IF( ('xUS Opp Value'!$L$4:$L$2041&gt;0) *
                ( ('xUS Opp Value'!$E$4:$E$2041=$L31) + ('xUS Opp Value'!$E$4:$E$2041="") &gt; 0 ),
               'xUS Opp Value'!I$4:I$2041/'xUS Opp Value'!$L$4:$L$2041, 0)),"")</f>
        <v/>
      </c>
      <c r="P31" s="321" t="str">
        <f t="shared" si="5"/>
        <v/>
      </c>
      <c r="Q31" s="17" t="str">
        <f t="shared" si="5"/>
        <v/>
      </c>
      <c r="R31" s="17" t="str">
        <f t="shared" si="6"/>
        <v/>
      </c>
      <c r="S31" s="15" t="str" cm="1">
        <f t="array" ref="S31">IFERROR(SUMPRODUCT('xUS Opp Value'!G$4:G$2041,
            --('xUS Opp Value'!$J$4:$J$2041&gt;0),
            --( ('xUS Opp Value'!$E$4:$E$2041=$L31) + ('xUS Opp Value'!$E$4:$E$2041="") &gt; 0 )) /
 SUMPRODUCT(IF( ('xUS Opp Value'!$J$4:$J$2041&gt;0) *
                ( ('xUS Opp Value'!$E$4:$E$2041=$L31) + ('xUS Opp Value'!$E$4:$E$2041="") &gt; 0 ),
               'xUS Opp Value'!G$4:G$2041/'xUS Opp Value'!$J$4:$J$2041, 0)),"")</f>
        <v/>
      </c>
      <c r="T31" s="15" t="str" cm="1">
        <f t="array" ref="T31">IFERROR(SUMPRODUCT('xUS Opp Value'!H$4:H$2041,
            --('xUS Opp Value'!$J$4:$J$2041&gt;0),
            --( ('xUS Opp Value'!$E$4:$E$2041=$L31) + ('xUS Opp Value'!$E$4:$E$2041="") &gt; 0 )) /
 SUMPRODUCT(IF( ('xUS Opp Value'!$J$4:$J$2041&gt;0) *
                ( ('xUS Opp Value'!$E$4:$E$2041=$L31) + ('xUS Opp Value'!$E$4:$E$2041="") &gt; 0 ),
               'xUS Opp Value'!H$4:H$2041/'xUS Opp Value'!$J$4:$J$2041, 0)),"")</f>
        <v/>
      </c>
      <c r="U31" s="15" t="str" cm="1">
        <f t="array" ref="U31">IFERROR(SUMPRODUCT('xUS Opp Value'!I$4:I$2041,
            --('xUS Opp Value'!$J$4:$J$2041&gt;0),
            --( ('xUS Opp Value'!$E$4:$E$2041=$L31) + ('xUS Opp Value'!$E$4:$E$2041="") &gt; 0 )) /
 SUMPRODUCT(IF( ('xUS Opp Value'!$J$4:$J$2041&gt;0) *
                ( ('xUS Opp Value'!$E$4:$E$2041=$L31) + ('xUS Opp Value'!$E$4:$E$2041="") &gt; 0 ),
               'xUS Opp Value'!I$4:I$2041/'xUS Opp Value'!$J$4:$J$2041, 0)),"")</f>
        <v/>
      </c>
    </row>
    <row r="32" spans="1:21" hidden="1">
      <c r="A32" s="313" t="s">
        <v>59</v>
      </c>
      <c r="B32" s="10" t="s">
        <v>60</v>
      </c>
      <c r="C32" s="17">
        <f>SUMIF('xUS Opp Value'!E:E,'Portfolio Metrics '!B32,'xUS Opp Value'!G:G)/100</f>
        <v>0</v>
      </c>
      <c r="D32" s="17">
        <f>SUMIF('xUS Opp Value'!E:E,'Portfolio Metrics '!B32,'xUS Opp Value'!H:H)/100</f>
        <v>0</v>
      </c>
      <c r="E32" s="17">
        <f>SUMIF('xUS Opp Value'!E:E,'Portfolio Metrics '!B32,'xUS Opp Value'!I:I)/100</f>
        <v>7.000000000000001E-4</v>
      </c>
      <c r="F32" s="17">
        <f>INDEX(Algo!$D:$D,MATCH('Portfolio Metrics '!A32,Algo!A:A,0))</f>
        <v>1.7100000000000001E-2</v>
      </c>
      <c r="G32" s="314">
        <f t="shared" si="2"/>
        <v>-7.000000000000001E-4</v>
      </c>
      <c r="H32" s="314">
        <f t="shared" si="3"/>
        <v>-1.7100000000000001E-2</v>
      </c>
      <c r="I32" s="17" t="e">
        <f>INDEX(#REF!,MATCH('Portfolio Metrics '!A32,#REF!,0))</f>
        <v>#REF!</v>
      </c>
      <c r="J32" s="314" t="e">
        <f t="shared" si="4"/>
        <v>#REF!</v>
      </c>
      <c r="L32" s="10" t="s">
        <v>60</v>
      </c>
      <c r="M32" s="15" t="str" cm="1">
        <f t="array" ref="M32">IFERROR(SUMPRODUCT('xUS Opp Value'!G$4:G$2041,
            --('xUS Opp Value'!$L$4:$L$2041&gt;0),
            --( ('xUS Opp Value'!$E$4:$E$2041=$L32) + ('xUS Opp Value'!$E$4:$E$2041="") &gt; 0 )) /
 SUMPRODUCT(IF( ('xUS Opp Value'!$L$4:$L$2041&gt;0) *
                ( ('xUS Opp Value'!$E$4:$E$2041=$L32) + ('xUS Opp Value'!$E$4:$E$2041="") &gt; 0 ),
               'xUS Opp Value'!G$4:G$2041/'xUS Opp Value'!$L$4:$L$2041, 0)),"")</f>
        <v/>
      </c>
      <c r="N32" s="15" t="str" cm="1">
        <f t="array" ref="N32">IFERROR(SUMPRODUCT('xUS Opp Value'!H$4:H$2041,
            --('xUS Opp Value'!$L$4:$L$2041&gt;0),
            --( ('xUS Opp Value'!$E$4:$E$2041=$L32) + ('xUS Opp Value'!$E$4:$E$2041="") &gt; 0 )) /
 SUMPRODUCT(IF( ('xUS Opp Value'!$L$4:$L$2041&gt;0) *
                ( ('xUS Opp Value'!$E$4:$E$2041=$L32) + ('xUS Opp Value'!$E$4:$E$2041="") &gt; 0 ),
               'xUS Opp Value'!H$4:H$2041/'xUS Opp Value'!$L$4:$L$2041, 0)),"")</f>
        <v/>
      </c>
      <c r="O32" s="15" t="str" cm="1">
        <f t="array" ref="O32">IFERROR(SUMPRODUCT('xUS Opp Value'!I$4:I$2041,
            --('xUS Opp Value'!$L$4:$L$2041&gt;0),
            --( ('xUS Opp Value'!$E$4:$E$2041=$L32) + ('xUS Opp Value'!$E$4:$E$2041="") &gt; 0 )) /
 SUMPRODUCT(IF( ('xUS Opp Value'!$L$4:$L$2041&gt;0) *
                ( ('xUS Opp Value'!$E$4:$E$2041=$L32) + ('xUS Opp Value'!$E$4:$E$2041="") &gt; 0 ),
               'xUS Opp Value'!I$4:I$2041/'xUS Opp Value'!$L$4:$L$2041, 0)),"")</f>
        <v/>
      </c>
      <c r="P32" s="321" t="str">
        <f t="shared" si="5"/>
        <v/>
      </c>
      <c r="Q32" s="17" t="str">
        <f t="shared" si="5"/>
        <v/>
      </c>
      <c r="R32" s="17" t="str">
        <f t="shared" si="6"/>
        <v/>
      </c>
      <c r="S32" s="15" t="str" cm="1">
        <f t="array" ref="S32">IFERROR(SUMPRODUCT('xUS Opp Value'!G$4:G$2041,
            --('xUS Opp Value'!$J$4:$J$2041&gt;0),
            --( ('xUS Opp Value'!$E$4:$E$2041=$L32) + ('xUS Opp Value'!$E$4:$E$2041="") &gt; 0 )) /
 SUMPRODUCT(IF( ('xUS Opp Value'!$J$4:$J$2041&gt;0) *
                ( ('xUS Opp Value'!$E$4:$E$2041=$L32) + ('xUS Opp Value'!$E$4:$E$2041="") &gt; 0 ),
               'xUS Opp Value'!G$4:G$2041/'xUS Opp Value'!$J$4:$J$2041, 0)),"")</f>
        <v/>
      </c>
      <c r="T32" s="15" t="str" cm="1">
        <f t="array" ref="T32">IFERROR(SUMPRODUCT('xUS Opp Value'!H$4:H$2041,
            --('xUS Opp Value'!$J$4:$J$2041&gt;0),
            --( ('xUS Opp Value'!$E$4:$E$2041=$L32) + ('xUS Opp Value'!$E$4:$E$2041="") &gt; 0 )) /
 SUMPRODUCT(IF( ('xUS Opp Value'!$J$4:$J$2041&gt;0) *
                ( ('xUS Opp Value'!$E$4:$E$2041=$L32) + ('xUS Opp Value'!$E$4:$E$2041="") &gt; 0 ),
               'xUS Opp Value'!H$4:H$2041/'xUS Opp Value'!$J$4:$J$2041, 0)),"")</f>
        <v/>
      </c>
      <c r="U32" s="15" t="str" cm="1">
        <f t="array" ref="U32">IFERROR(SUMPRODUCT('xUS Opp Value'!I$4:I$2041,
            --('xUS Opp Value'!$J$4:$J$2041&gt;0),
            --( ('xUS Opp Value'!$E$4:$E$2041=$L32) + ('xUS Opp Value'!$E$4:$E$2041="") &gt; 0 )) /
 SUMPRODUCT(IF( ('xUS Opp Value'!$J$4:$J$2041&gt;0) *
                ( ('xUS Opp Value'!$E$4:$E$2041=$L32) + ('xUS Opp Value'!$E$4:$E$2041="") &gt; 0 ),
               'xUS Opp Value'!I$4:I$2041/'xUS Opp Value'!$J$4:$J$2041, 0)),"")</f>
        <v/>
      </c>
    </row>
    <row r="33" spans="1:22" hidden="1">
      <c r="A33" s="313" t="s">
        <v>61</v>
      </c>
      <c r="B33" s="10" t="s">
        <v>62</v>
      </c>
      <c r="C33" s="17">
        <f>SUMIF('xUS Opp Value'!E:E,'Portfolio Metrics '!B33,'xUS Opp Value'!G:G)/100</f>
        <v>0</v>
      </c>
      <c r="D33" s="17">
        <f>SUMIF('xUS Opp Value'!E:E,'Portfolio Metrics '!B33,'xUS Opp Value'!H:H)/100</f>
        <v>0</v>
      </c>
      <c r="E33" s="17">
        <f>SUMIF('xUS Opp Value'!E:E,'Portfolio Metrics '!B33,'xUS Opp Value'!I:I)/100</f>
        <v>8.9999999999999998E-4</v>
      </c>
      <c r="F33" s="17">
        <f>INDEX(Algo!$D:$D,MATCH('Portfolio Metrics '!A33,Algo!A:A,0))</f>
        <v>2.3300000000000001E-2</v>
      </c>
      <c r="G33" s="314">
        <f t="shared" si="2"/>
        <v>-8.9999999999999998E-4</v>
      </c>
      <c r="H33" s="314">
        <f t="shared" si="3"/>
        <v>-2.3300000000000001E-2</v>
      </c>
      <c r="I33" s="17" t="e">
        <f>INDEX(#REF!,MATCH('Portfolio Metrics '!A33,#REF!,0))</f>
        <v>#REF!</v>
      </c>
      <c r="J33" s="314" t="e">
        <f t="shared" si="4"/>
        <v>#REF!</v>
      </c>
      <c r="L33" s="10" t="s">
        <v>62</v>
      </c>
      <c r="M33" s="15" t="str" cm="1">
        <f t="array" ref="M33">IFERROR(SUMPRODUCT('xUS Opp Value'!G$4:G$2041,
            --('xUS Opp Value'!$L$4:$L$2041&gt;0),
            --( ('xUS Opp Value'!$E$4:$E$2041=$L33) + ('xUS Opp Value'!$E$4:$E$2041="") &gt; 0 )) /
 SUMPRODUCT(IF( ('xUS Opp Value'!$L$4:$L$2041&gt;0) *
                ( ('xUS Opp Value'!$E$4:$E$2041=$L33) + ('xUS Opp Value'!$E$4:$E$2041="") &gt; 0 ),
               'xUS Opp Value'!G$4:G$2041/'xUS Opp Value'!$L$4:$L$2041, 0)),"")</f>
        <v/>
      </c>
      <c r="N33" s="15" t="str" cm="1">
        <f t="array" ref="N33">IFERROR(SUMPRODUCT('xUS Opp Value'!H$4:H$2041,
            --('xUS Opp Value'!$L$4:$L$2041&gt;0),
            --( ('xUS Opp Value'!$E$4:$E$2041=$L33) + ('xUS Opp Value'!$E$4:$E$2041="") &gt; 0 )) /
 SUMPRODUCT(IF( ('xUS Opp Value'!$L$4:$L$2041&gt;0) *
                ( ('xUS Opp Value'!$E$4:$E$2041=$L33) + ('xUS Opp Value'!$E$4:$E$2041="") &gt; 0 ),
               'xUS Opp Value'!H$4:H$2041/'xUS Opp Value'!$L$4:$L$2041, 0)),"")</f>
        <v/>
      </c>
      <c r="O33" s="15" t="str" cm="1">
        <f t="array" ref="O33">IFERROR(SUMPRODUCT('xUS Opp Value'!I$4:I$2041,
            --('xUS Opp Value'!$L$4:$L$2041&gt;0),
            --( ('xUS Opp Value'!$E$4:$E$2041=$L33) + ('xUS Opp Value'!$E$4:$E$2041="") &gt; 0 )) /
 SUMPRODUCT(IF( ('xUS Opp Value'!$L$4:$L$2041&gt;0) *
                ( ('xUS Opp Value'!$E$4:$E$2041=$L33) + ('xUS Opp Value'!$E$4:$E$2041="") &gt; 0 ),
               'xUS Opp Value'!I$4:I$2041/'xUS Opp Value'!$L$4:$L$2041, 0)),"")</f>
        <v/>
      </c>
      <c r="P33" s="321" t="str">
        <f t="shared" si="5"/>
        <v/>
      </c>
      <c r="Q33" s="17" t="str">
        <f t="shared" si="5"/>
        <v/>
      </c>
      <c r="R33" s="17" t="str">
        <f t="shared" si="6"/>
        <v/>
      </c>
      <c r="S33" s="15" t="str" cm="1">
        <f t="array" ref="S33">IFERROR(SUMPRODUCT('xUS Opp Value'!G$4:G$2041,
            --('xUS Opp Value'!$J$4:$J$2041&gt;0),
            --( ('xUS Opp Value'!$E$4:$E$2041=$L33) + ('xUS Opp Value'!$E$4:$E$2041="") &gt; 0 )) /
 SUMPRODUCT(IF( ('xUS Opp Value'!$J$4:$J$2041&gt;0) *
                ( ('xUS Opp Value'!$E$4:$E$2041=$L33) + ('xUS Opp Value'!$E$4:$E$2041="") &gt; 0 ),
               'xUS Opp Value'!G$4:G$2041/'xUS Opp Value'!$J$4:$J$2041, 0)),"")</f>
        <v/>
      </c>
      <c r="T33" s="15" t="str" cm="1">
        <f t="array" ref="T33">IFERROR(SUMPRODUCT('xUS Opp Value'!H$4:H$2041,
            --('xUS Opp Value'!$J$4:$J$2041&gt;0),
            --( ('xUS Opp Value'!$E$4:$E$2041=$L33) + ('xUS Opp Value'!$E$4:$E$2041="") &gt; 0 )) /
 SUMPRODUCT(IF( ('xUS Opp Value'!$J$4:$J$2041&gt;0) *
                ( ('xUS Opp Value'!$E$4:$E$2041=$L33) + ('xUS Opp Value'!$E$4:$E$2041="") &gt; 0 ),
               'xUS Opp Value'!H$4:H$2041/'xUS Opp Value'!$J$4:$J$2041, 0)),"")</f>
        <v/>
      </c>
      <c r="U33" s="15" t="str" cm="1">
        <f t="array" ref="U33">IFERROR(SUMPRODUCT('xUS Opp Value'!I$4:I$2041,
            --('xUS Opp Value'!$J$4:$J$2041&gt;0),
            --( ('xUS Opp Value'!$E$4:$E$2041=$L33) + ('xUS Opp Value'!$E$4:$E$2041="") &gt; 0 )) /
 SUMPRODUCT(IF( ('xUS Opp Value'!$J$4:$J$2041&gt;0) *
                ( ('xUS Opp Value'!$E$4:$E$2041=$L33) + ('xUS Opp Value'!$E$4:$E$2041="") &gt; 0 ),
               'xUS Opp Value'!I$4:I$2041/'xUS Opp Value'!$J$4:$J$2041, 0)),"")</f>
        <v/>
      </c>
    </row>
    <row r="34" spans="1:22">
      <c r="A34" s="313" t="s">
        <v>63</v>
      </c>
      <c r="B34" s="10" t="s">
        <v>64</v>
      </c>
      <c r="C34" s="17">
        <f>SUMIF('xUS Opp Value'!E:E,'Portfolio Metrics '!B34,'xUS Opp Value'!G:G)/100</f>
        <v>0.02</v>
      </c>
      <c r="D34" s="17">
        <f>SUMIF('xUS Opp Value'!E:E,'Portfolio Metrics '!B34,'xUS Opp Value'!H:H)/100</f>
        <v>1.9333460950947449E-2</v>
      </c>
      <c r="E34" s="17">
        <f>SUMIF('xUS Opp Value'!E:E,'Portfolio Metrics '!B34,'xUS Opp Value'!I:I)/100</f>
        <v>2.2500000000000006E-2</v>
      </c>
      <c r="F34" s="17">
        <f>INDEX(Algo!$D:$D,MATCH('Portfolio Metrics '!A34,Algo!A:A,0))</f>
        <v>2.2700000000000001E-2</v>
      </c>
      <c r="G34" s="314">
        <f t="shared" si="2"/>
        <v>-2.5000000000000057E-3</v>
      </c>
      <c r="H34" s="314">
        <f t="shared" si="3"/>
        <v>-2.700000000000001E-3</v>
      </c>
      <c r="I34" s="17" t="e">
        <f>INDEX(#REF!,MATCH('Portfolio Metrics '!A34,#REF!,0))</f>
        <v>#REF!</v>
      </c>
      <c r="J34" s="314" t="e">
        <f t="shared" si="4"/>
        <v>#REF!</v>
      </c>
      <c r="L34" s="10" t="s">
        <v>64</v>
      </c>
      <c r="M34" s="15" t="str" cm="1">
        <f t="array" ref="M34">IFERROR(SUMPRODUCT('xUS Opp Value'!G$4:G$2041,
            --('xUS Opp Value'!$L$4:$L$2041&gt;0),
            --( ('xUS Opp Value'!$E$4:$E$2041=$L34) + ('xUS Opp Value'!$E$4:$E$2041="") &gt; 0 )) /
 SUMPRODUCT(IF( ('xUS Opp Value'!$L$4:$L$2041&gt;0) *
                ( ('xUS Opp Value'!$E$4:$E$2041=$L34) + ('xUS Opp Value'!$E$4:$E$2041="") &gt; 0 ),
               'xUS Opp Value'!G$4:G$2041/'xUS Opp Value'!$L$4:$L$2041, 0)),"")</f>
        <v/>
      </c>
      <c r="N34" s="15" t="str" cm="1">
        <f t="array" ref="N34">IFERROR(SUMPRODUCT('xUS Opp Value'!H$4:H$2041,
            --('xUS Opp Value'!$L$4:$L$2041&gt;0),
            --( ('xUS Opp Value'!$E$4:$E$2041=$L34) + ('xUS Opp Value'!$E$4:$E$2041="") &gt; 0 )) /
 SUMPRODUCT(IF( ('xUS Opp Value'!$L$4:$L$2041&gt;0) *
                ( ('xUS Opp Value'!$E$4:$E$2041=$L34) + ('xUS Opp Value'!$E$4:$E$2041="") &gt; 0 ),
               'xUS Opp Value'!H$4:H$2041/'xUS Opp Value'!$L$4:$L$2041, 0)),"")</f>
        <v/>
      </c>
      <c r="O34" s="15" t="str" cm="1">
        <f t="array" ref="O34">IFERROR(SUMPRODUCT('xUS Opp Value'!I$4:I$2041,
            --('xUS Opp Value'!$L$4:$L$2041&gt;0),
            --( ('xUS Opp Value'!$E$4:$E$2041=$L34) + ('xUS Opp Value'!$E$4:$E$2041="") &gt; 0 )) /
 SUMPRODUCT(IF( ('xUS Opp Value'!$L$4:$L$2041&gt;0) *
                ( ('xUS Opp Value'!$E$4:$E$2041=$L34) + ('xUS Opp Value'!$E$4:$E$2041="") &gt; 0 ),
               'xUS Opp Value'!I$4:I$2041/'xUS Opp Value'!$L$4:$L$2041, 0)),"")</f>
        <v/>
      </c>
      <c r="P34" s="321" t="str">
        <f t="shared" si="5"/>
        <v/>
      </c>
      <c r="Q34" s="17" t="str">
        <f t="shared" si="5"/>
        <v/>
      </c>
      <c r="R34" s="17" t="str">
        <f t="shared" si="6"/>
        <v/>
      </c>
      <c r="S34" s="15" t="str" cm="1">
        <f t="array" ref="S34">IFERROR(SUMPRODUCT('xUS Opp Value'!G$4:G$2041,
            --('xUS Opp Value'!$J$4:$J$2041&gt;0),
            --( ('xUS Opp Value'!$E$4:$E$2041=$L34) + ('xUS Opp Value'!$E$4:$E$2041="") &gt; 0 )) /
 SUMPRODUCT(IF( ('xUS Opp Value'!$J$4:$J$2041&gt;0) *
                ( ('xUS Opp Value'!$E$4:$E$2041=$L34) + ('xUS Opp Value'!$E$4:$E$2041="") &gt; 0 ),
               'xUS Opp Value'!G$4:G$2041/'xUS Opp Value'!$J$4:$J$2041, 0)),"")</f>
        <v/>
      </c>
      <c r="T34" s="15" t="str" cm="1">
        <f t="array" ref="T34">IFERROR(SUMPRODUCT('xUS Opp Value'!H$4:H$2041,
            --('xUS Opp Value'!$J$4:$J$2041&gt;0),
            --( ('xUS Opp Value'!$E$4:$E$2041=$L34) + ('xUS Opp Value'!$E$4:$E$2041="") &gt; 0 )) /
 SUMPRODUCT(IF( ('xUS Opp Value'!$J$4:$J$2041&gt;0) *
                ( ('xUS Opp Value'!$E$4:$E$2041=$L34) + ('xUS Opp Value'!$E$4:$E$2041="") &gt; 0 ),
               'xUS Opp Value'!H$4:H$2041/'xUS Opp Value'!$J$4:$J$2041, 0)),"")</f>
        <v/>
      </c>
      <c r="U34" s="15" t="str" cm="1">
        <f t="array" ref="U34">IFERROR(SUMPRODUCT('xUS Opp Value'!I$4:I$2041,
            --('xUS Opp Value'!$J$4:$J$2041&gt;0),
            --( ('xUS Opp Value'!$E$4:$E$2041=$L34) + ('xUS Opp Value'!$E$4:$E$2041="") &gt; 0 )) /
 SUMPRODUCT(IF( ('xUS Opp Value'!$J$4:$J$2041&gt;0) *
                ( ('xUS Opp Value'!$E$4:$E$2041=$L34) + ('xUS Opp Value'!$E$4:$E$2041="") &gt; 0 ),
               'xUS Opp Value'!I$4:I$2041/'xUS Opp Value'!$J$4:$J$2041, 0)),"")</f>
        <v/>
      </c>
      <c r="V34" s="10" t="s">
        <v>65</v>
      </c>
    </row>
    <row r="35" spans="1:22">
      <c r="A35" s="313" t="s">
        <v>66</v>
      </c>
      <c r="B35" s="10" t="s">
        <v>67</v>
      </c>
      <c r="C35" s="17">
        <f>SUMIF('xUS Opp Value'!E:E,'Portfolio Metrics '!B35,'xUS Opp Value'!G:G)/100</f>
        <v>1.2500000000000001E-2</v>
      </c>
      <c r="D35" s="17">
        <f>SUMIF('xUS Opp Value'!E:E,'Portfolio Metrics '!B35,'xUS Opp Value'!H:H)/100</f>
        <v>1.413372715654918E-2</v>
      </c>
      <c r="E35" s="17">
        <f>SUMIF('xUS Opp Value'!E:E,'Portfolio Metrics '!B35,'xUS Opp Value'!I:I)/100</f>
        <v>0.01</v>
      </c>
      <c r="F35" s="17">
        <f>INDEX(Algo!$D:$D,MATCH('Portfolio Metrics '!A35,Algo!A:A,0))</f>
        <v>1.2699999999999999E-2</v>
      </c>
      <c r="G35" s="314">
        <f t="shared" si="2"/>
        <v>2.5000000000000005E-3</v>
      </c>
      <c r="H35" s="314">
        <f t="shared" si="3"/>
        <v>-1.9999999999999879E-4</v>
      </c>
      <c r="I35" s="17" t="e">
        <f>INDEX(#REF!,MATCH('Portfolio Metrics '!A35,#REF!,0))</f>
        <v>#REF!</v>
      </c>
      <c r="J35" s="314" t="e">
        <f t="shared" si="4"/>
        <v>#REF!</v>
      </c>
      <c r="L35" s="10" t="s">
        <v>67</v>
      </c>
      <c r="M35" s="15" t="str" cm="1">
        <f t="array" ref="M35">IFERROR(SUMPRODUCT('xUS Opp Value'!G$4:G$2041,
            --('xUS Opp Value'!$L$4:$L$2041&gt;0),
            --( ('xUS Opp Value'!$E$4:$E$2041=$L35) + ('xUS Opp Value'!$E$4:$E$2041="") &gt; 0 )) /
 SUMPRODUCT(IF( ('xUS Opp Value'!$L$4:$L$2041&gt;0) *
                ( ('xUS Opp Value'!$E$4:$E$2041=$L35) + ('xUS Opp Value'!$E$4:$E$2041="") &gt; 0 ),
               'xUS Opp Value'!G$4:G$2041/'xUS Opp Value'!$L$4:$L$2041, 0)),"")</f>
        <v/>
      </c>
      <c r="N35" s="15" t="str" cm="1">
        <f t="array" ref="N35">IFERROR(SUMPRODUCT('xUS Opp Value'!H$4:H$2041,
            --('xUS Opp Value'!$L$4:$L$2041&gt;0),
            --( ('xUS Opp Value'!$E$4:$E$2041=$L35) + ('xUS Opp Value'!$E$4:$E$2041="") &gt; 0 )) /
 SUMPRODUCT(IF( ('xUS Opp Value'!$L$4:$L$2041&gt;0) *
                ( ('xUS Opp Value'!$E$4:$E$2041=$L35) + ('xUS Opp Value'!$E$4:$E$2041="") &gt; 0 ),
               'xUS Opp Value'!H$4:H$2041/'xUS Opp Value'!$L$4:$L$2041, 0)),"")</f>
        <v/>
      </c>
      <c r="O35" s="15" t="str" cm="1">
        <f t="array" ref="O35">IFERROR(SUMPRODUCT('xUS Opp Value'!I$4:I$2041,
            --('xUS Opp Value'!$L$4:$L$2041&gt;0),
            --( ('xUS Opp Value'!$E$4:$E$2041=$L35) + ('xUS Opp Value'!$E$4:$E$2041="") &gt; 0 )) /
 SUMPRODUCT(IF( ('xUS Opp Value'!$L$4:$L$2041&gt;0) *
                ( ('xUS Opp Value'!$E$4:$E$2041=$L35) + ('xUS Opp Value'!$E$4:$E$2041="") &gt; 0 ),
               'xUS Opp Value'!I$4:I$2041/'xUS Opp Value'!$L$4:$L$2041, 0)),"")</f>
        <v/>
      </c>
      <c r="P35" s="321" t="str">
        <f t="shared" si="5"/>
        <v/>
      </c>
      <c r="Q35" s="17" t="str">
        <f t="shared" si="5"/>
        <v/>
      </c>
      <c r="R35" s="17" t="str">
        <f t="shared" si="6"/>
        <v/>
      </c>
      <c r="S35" s="15" t="str" cm="1">
        <f t="array" ref="S35">IFERROR(SUMPRODUCT('xUS Opp Value'!G$4:G$2041,
            --('xUS Opp Value'!$J$4:$J$2041&gt;0),
            --( ('xUS Opp Value'!$E$4:$E$2041=$L35) + ('xUS Opp Value'!$E$4:$E$2041="") &gt; 0 )) /
 SUMPRODUCT(IF( ('xUS Opp Value'!$J$4:$J$2041&gt;0) *
                ( ('xUS Opp Value'!$E$4:$E$2041=$L35) + ('xUS Opp Value'!$E$4:$E$2041="") &gt; 0 ),
               'xUS Opp Value'!G$4:G$2041/'xUS Opp Value'!$J$4:$J$2041, 0)),"")</f>
        <v/>
      </c>
      <c r="T35" s="15" t="str" cm="1">
        <f t="array" ref="T35">IFERROR(SUMPRODUCT('xUS Opp Value'!H$4:H$2041,
            --('xUS Opp Value'!$J$4:$J$2041&gt;0),
            --( ('xUS Opp Value'!$E$4:$E$2041=$L35) + ('xUS Opp Value'!$E$4:$E$2041="") &gt; 0 )) /
 SUMPRODUCT(IF( ('xUS Opp Value'!$J$4:$J$2041&gt;0) *
                ( ('xUS Opp Value'!$E$4:$E$2041=$L35) + ('xUS Opp Value'!$E$4:$E$2041="") &gt; 0 ),
               'xUS Opp Value'!H$4:H$2041/'xUS Opp Value'!$J$4:$J$2041, 0)),"")</f>
        <v/>
      </c>
      <c r="U35" s="15" t="str" cm="1">
        <f t="array" ref="U35">IFERROR(SUMPRODUCT('xUS Opp Value'!I$4:I$2041,
            --('xUS Opp Value'!$J$4:$J$2041&gt;0),
            --( ('xUS Opp Value'!$E$4:$E$2041=$L35) + ('xUS Opp Value'!$E$4:$E$2041="") &gt; 0 )) /
 SUMPRODUCT(IF( ('xUS Opp Value'!$J$4:$J$2041&gt;0) *
                ( ('xUS Opp Value'!$E$4:$E$2041=$L35) + ('xUS Opp Value'!$E$4:$E$2041="") &gt; 0 ),
               'xUS Opp Value'!I$4:I$2041/'xUS Opp Value'!$J$4:$J$2041, 0)),"")</f>
        <v/>
      </c>
    </row>
    <row r="36" spans="1:22">
      <c r="A36" s="313" t="s">
        <v>68</v>
      </c>
      <c r="B36" s="10" t="s">
        <v>69</v>
      </c>
      <c r="C36" s="17">
        <f>SUMIF('xUS Opp Value'!E:E,'Portfolio Metrics '!B36,'xUS Opp Value'!G:G)/100</f>
        <v>0.105</v>
      </c>
      <c r="D36" s="17">
        <f>SUMIF('xUS Opp Value'!E:E,'Portfolio Metrics '!B36,'xUS Opp Value'!H:H)/100</f>
        <v>9.7508991229206823E-2</v>
      </c>
      <c r="E36" s="17">
        <f>SUMIF('xUS Opp Value'!E:E,'Portfolio Metrics '!B36,'xUS Opp Value'!I:I)/100</f>
        <v>6.9799999999999876E-2</v>
      </c>
      <c r="F36" s="17">
        <f>INDEX(Algo!$D:$D,MATCH('Portfolio Metrics '!A36,Algo!A:A,0))</f>
        <v>0.1021</v>
      </c>
      <c r="G36" s="314">
        <f t="shared" si="2"/>
        <v>3.520000000000012E-2</v>
      </c>
      <c r="H36" s="314">
        <f t="shared" si="3"/>
        <v>2.8999999999999998E-3</v>
      </c>
      <c r="I36" s="17" t="e">
        <f>INDEX(#REF!,MATCH('Portfolio Metrics '!A36,#REF!,0))</f>
        <v>#REF!</v>
      </c>
      <c r="J36" s="314" t="e">
        <f t="shared" si="4"/>
        <v>#REF!</v>
      </c>
      <c r="K36" s="392"/>
      <c r="L36" s="10" t="s">
        <v>69</v>
      </c>
      <c r="M36" s="15" t="str" cm="1">
        <f t="array" ref="M36">IFERROR(SUMPRODUCT('xUS Opp Value'!G$4:G$2041,
            --('xUS Opp Value'!$L$4:$L$2041&gt;0),
            --( ('xUS Opp Value'!$E$4:$E$2041=$L36) + ('xUS Opp Value'!$E$4:$E$2041="") &gt; 0 )) /
 SUMPRODUCT(IF( ('xUS Opp Value'!$L$4:$L$2041&gt;0) *
                ( ('xUS Opp Value'!$E$4:$E$2041=$L36) + ('xUS Opp Value'!$E$4:$E$2041="") &gt; 0 ),
               'xUS Opp Value'!G$4:G$2041/'xUS Opp Value'!$L$4:$L$2041, 0)),"")</f>
        <v/>
      </c>
      <c r="N36" s="15" t="str" cm="1">
        <f t="array" ref="N36">IFERROR(SUMPRODUCT('xUS Opp Value'!H$4:H$2041,
            --('xUS Opp Value'!$L$4:$L$2041&gt;0),
            --( ('xUS Opp Value'!$E$4:$E$2041=$L36) + ('xUS Opp Value'!$E$4:$E$2041="") &gt; 0 )) /
 SUMPRODUCT(IF( ('xUS Opp Value'!$L$4:$L$2041&gt;0) *
                ( ('xUS Opp Value'!$E$4:$E$2041=$L36) + ('xUS Opp Value'!$E$4:$E$2041="") &gt; 0 ),
               'xUS Opp Value'!H$4:H$2041/'xUS Opp Value'!$L$4:$L$2041, 0)),"")</f>
        <v/>
      </c>
      <c r="O36" s="15" t="str" cm="1">
        <f t="array" ref="O36">IFERROR(SUMPRODUCT('xUS Opp Value'!I$4:I$2041,
            --('xUS Opp Value'!$L$4:$L$2041&gt;0),
            --( ('xUS Opp Value'!$E$4:$E$2041=$L36) + ('xUS Opp Value'!$E$4:$E$2041="") &gt; 0 )) /
 SUMPRODUCT(IF( ('xUS Opp Value'!$L$4:$L$2041&gt;0) *
                ( ('xUS Opp Value'!$E$4:$E$2041=$L36) + ('xUS Opp Value'!$E$4:$E$2041="") &gt; 0 ),
               'xUS Opp Value'!I$4:I$2041/'xUS Opp Value'!$L$4:$L$2041, 0)),"")</f>
        <v/>
      </c>
      <c r="P36" s="321" t="str">
        <f t="shared" si="5"/>
        <v/>
      </c>
      <c r="Q36" s="17" t="str">
        <f t="shared" si="5"/>
        <v/>
      </c>
      <c r="R36" s="17" t="str">
        <f t="shared" si="6"/>
        <v/>
      </c>
      <c r="S36" s="15" t="str" cm="1">
        <f t="array" ref="S36">IFERROR(SUMPRODUCT('xUS Opp Value'!G$4:G$2041,
            --('xUS Opp Value'!$J$4:$J$2041&gt;0),
            --( ('xUS Opp Value'!$E$4:$E$2041=$L36) + ('xUS Opp Value'!$E$4:$E$2041="") &gt; 0 )) /
 SUMPRODUCT(IF( ('xUS Opp Value'!$J$4:$J$2041&gt;0) *
                ( ('xUS Opp Value'!$E$4:$E$2041=$L36) + ('xUS Opp Value'!$E$4:$E$2041="") &gt; 0 ),
               'xUS Opp Value'!G$4:G$2041/'xUS Opp Value'!$J$4:$J$2041, 0)),"")</f>
        <v/>
      </c>
      <c r="T36" s="15" t="str" cm="1">
        <f t="array" ref="T36">IFERROR(SUMPRODUCT('xUS Opp Value'!H$4:H$2041,
            --('xUS Opp Value'!$J$4:$J$2041&gt;0),
            --( ('xUS Opp Value'!$E$4:$E$2041=$L36) + ('xUS Opp Value'!$E$4:$E$2041="") &gt; 0 )) /
 SUMPRODUCT(IF( ('xUS Opp Value'!$J$4:$J$2041&gt;0) *
                ( ('xUS Opp Value'!$E$4:$E$2041=$L36) + ('xUS Opp Value'!$E$4:$E$2041="") &gt; 0 ),
               'xUS Opp Value'!H$4:H$2041/'xUS Opp Value'!$J$4:$J$2041, 0)),"")</f>
        <v/>
      </c>
      <c r="U36" s="15" t="str" cm="1">
        <f t="array" ref="U36">IFERROR(SUMPRODUCT('xUS Opp Value'!I$4:I$2041,
            --('xUS Opp Value'!$J$4:$J$2041&gt;0),
            --( ('xUS Opp Value'!$E$4:$E$2041=$L36) + ('xUS Opp Value'!$E$4:$E$2041="") &gt; 0 )) /
 SUMPRODUCT(IF( ('xUS Opp Value'!$J$4:$J$2041&gt;0) *
                ( ('xUS Opp Value'!$E$4:$E$2041=$L36) + ('xUS Opp Value'!$E$4:$E$2041="") &gt; 0 ),
               'xUS Opp Value'!I$4:I$2041/'xUS Opp Value'!$J$4:$J$2041, 0)),"")</f>
        <v/>
      </c>
    </row>
    <row r="37" spans="1:22">
      <c r="A37" s="313" t="s">
        <v>70</v>
      </c>
      <c r="B37" s="10" t="s">
        <v>71</v>
      </c>
      <c r="C37" s="17">
        <f>SUMIF('xUS Opp Value'!E:E,'Portfolio Metrics '!B37,'xUS Opp Value'!G:G)/100</f>
        <v>1.7500000000000002E-2</v>
      </c>
      <c r="D37" s="17">
        <f>SUMIF('xUS Opp Value'!E:E,'Portfolio Metrics '!B37,'xUS Opp Value'!H:H)/100</f>
        <v>1.3346335102667622E-2</v>
      </c>
      <c r="E37" s="17">
        <f>SUMIF('xUS Opp Value'!E:E,'Portfolio Metrics '!B37,'xUS Opp Value'!I:I)/100</f>
        <v>4.4099999999999799E-2</v>
      </c>
      <c r="F37" s="17">
        <f>INDEX(Algo!$D:$D,MATCH('Portfolio Metrics '!A37,Algo!A:A,0))</f>
        <v>0.05</v>
      </c>
      <c r="G37" s="314">
        <f t="shared" si="2"/>
        <v>-2.6599999999999797E-2</v>
      </c>
      <c r="H37" s="314">
        <f t="shared" si="3"/>
        <v>-3.2500000000000001E-2</v>
      </c>
      <c r="I37" s="17" t="e">
        <f>INDEX(#REF!,MATCH('Portfolio Metrics '!A37,#REF!,0))</f>
        <v>#REF!</v>
      </c>
      <c r="J37" s="314" t="e">
        <f t="shared" si="4"/>
        <v>#REF!</v>
      </c>
      <c r="L37" s="10" t="s">
        <v>71</v>
      </c>
      <c r="M37" s="15" t="str" cm="1">
        <f t="array" ref="M37">IFERROR(SUMPRODUCT('xUS Opp Value'!G$4:G$2041,
            --('xUS Opp Value'!$L$4:$L$2041&gt;0),
            --( ('xUS Opp Value'!$E$4:$E$2041=$L37) + ('xUS Opp Value'!$E$4:$E$2041="") &gt; 0 )) /
 SUMPRODUCT(IF( ('xUS Opp Value'!$L$4:$L$2041&gt;0) *
                ( ('xUS Opp Value'!$E$4:$E$2041=$L37) + ('xUS Opp Value'!$E$4:$E$2041="") &gt; 0 ),
               'xUS Opp Value'!G$4:G$2041/'xUS Opp Value'!$L$4:$L$2041, 0)),"")</f>
        <v/>
      </c>
      <c r="N37" s="15" t="str" cm="1">
        <f t="array" ref="N37">IFERROR(SUMPRODUCT('xUS Opp Value'!H$4:H$2041,
            --('xUS Opp Value'!$L$4:$L$2041&gt;0),
            --( ('xUS Opp Value'!$E$4:$E$2041=$L37) + ('xUS Opp Value'!$E$4:$E$2041="") &gt; 0 )) /
 SUMPRODUCT(IF( ('xUS Opp Value'!$L$4:$L$2041&gt;0) *
                ( ('xUS Opp Value'!$E$4:$E$2041=$L37) + ('xUS Opp Value'!$E$4:$E$2041="") &gt; 0 ),
               'xUS Opp Value'!H$4:H$2041/'xUS Opp Value'!$L$4:$L$2041, 0)),"")</f>
        <v/>
      </c>
      <c r="O37" s="15" t="str" cm="1">
        <f t="array" ref="O37">IFERROR(SUMPRODUCT('xUS Opp Value'!I$4:I$2041,
            --('xUS Opp Value'!$L$4:$L$2041&gt;0),
            --( ('xUS Opp Value'!$E$4:$E$2041=$L37) + ('xUS Opp Value'!$E$4:$E$2041="") &gt; 0 )) /
 SUMPRODUCT(IF( ('xUS Opp Value'!$L$4:$L$2041&gt;0) *
                ( ('xUS Opp Value'!$E$4:$E$2041=$L37) + ('xUS Opp Value'!$E$4:$E$2041="") &gt; 0 ),
               'xUS Opp Value'!I$4:I$2041/'xUS Opp Value'!$L$4:$L$2041, 0)),"")</f>
        <v/>
      </c>
      <c r="P37" s="321" t="str">
        <f t="shared" si="5"/>
        <v/>
      </c>
      <c r="Q37" s="17" t="str">
        <f t="shared" si="5"/>
        <v/>
      </c>
      <c r="R37" s="17" t="str">
        <f t="shared" si="6"/>
        <v/>
      </c>
      <c r="S37" s="15" t="str" cm="1">
        <f t="array" ref="S37">IFERROR(SUMPRODUCT('xUS Opp Value'!G$4:G$2041,
            --('xUS Opp Value'!$J$4:$J$2041&gt;0),
            --( ('xUS Opp Value'!$E$4:$E$2041=$L37) + ('xUS Opp Value'!$E$4:$E$2041="") &gt; 0 )) /
 SUMPRODUCT(IF( ('xUS Opp Value'!$J$4:$J$2041&gt;0) *
                ( ('xUS Opp Value'!$E$4:$E$2041=$L37) + ('xUS Opp Value'!$E$4:$E$2041="") &gt; 0 ),
               'xUS Opp Value'!G$4:G$2041/'xUS Opp Value'!$J$4:$J$2041, 0)),"")</f>
        <v/>
      </c>
      <c r="T37" s="15" t="str" cm="1">
        <f t="array" ref="T37">IFERROR(SUMPRODUCT('xUS Opp Value'!H$4:H$2041,
            --('xUS Opp Value'!$J$4:$J$2041&gt;0),
            --( ('xUS Opp Value'!$E$4:$E$2041=$L37) + ('xUS Opp Value'!$E$4:$E$2041="") &gt; 0 )) /
 SUMPRODUCT(IF( ('xUS Opp Value'!$J$4:$J$2041&gt;0) *
                ( ('xUS Opp Value'!$E$4:$E$2041=$L37) + ('xUS Opp Value'!$E$4:$E$2041="") &gt; 0 ),
               'xUS Opp Value'!H$4:H$2041/'xUS Opp Value'!$J$4:$J$2041, 0)),"")</f>
        <v/>
      </c>
      <c r="U37" s="15" t="str" cm="1">
        <f t="array" ref="U37">IFERROR(SUMPRODUCT('xUS Opp Value'!I$4:I$2041,
            --('xUS Opp Value'!$J$4:$J$2041&gt;0),
            --( ('xUS Opp Value'!$E$4:$E$2041=$L37) + ('xUS Opp Value'!$E$4:$E$2041="") &gt; 0 )) /
 SUMPRODUCT(IF( ('xUS Opp Value'!$J$4:$J$2041&gt;0) *
                ( ('xUS Opp Value'!$E$4:$E$2041=$L37) + ('xUS Opp Value'!$E$4:$E$2041="") &gt; 0 ),
               'xUS Opp Value'!I$4:I$2041/'xUS Opp Value'!$J$4:$J$2041, 0)),"")</f>
        <v/>
      </c>
    </row>
    <row r="38" spans="1:22">
      <c r="A38" s="313" t="s">
        <v>72</v>
      </c>
      <c r="B38" s="10" t="s">
        <v>73</v>
      </c>
      <c r="C38" s="17">
        <f>SUMIF('xUS Opp Value'!E:E,'Portfolio Metrics '!B38,'xUS Opp Value'!G:G)/100</f>
        <v>2.2499999999999999E-2</v>
      </c>
      <c r="D38" s="17">
        <f>SUMIF('xUS Opp Value'!E:E,'Portfolio Metrics '!B38,'xUS Opp Value'!H:H)/100</f>
        <v>3.0330014567295015E-2</v>
      </c>
      <c r="E38" s="17">
        <f>SUMIF('xUS Opp Value'!E:E,'Portfolio Metrics '!B38,'xUS Opp Value'!I:I)/100</f>
        <v>4.9099999999999963E-2</v>
      </c>
      <c r="F38" s="17">
        <f>INDEX(Algo!$D:$D,MATCH('Portfolio Metrics '!A38,Algo!A:A,0))</f>
        <v>9.1999999999999998E-3</v>
      </c>
      <c r="G38" s="314">
        <f t="shared" si="2"/>
        <v>-2.6599999999999964E-2</v>
      </c>
      <c r="H38" s="314">
        <f t="shared" si="3"/>
        <v>1.3299999999999999E-2</v>
      </c>
      <c r="I38" s="17" t="e">
        <f>INDEX(#REF!,MATCH('Portfolio Metrics '!A38,#REF!,0))</f>
        <v>#REF!</v>
      </c>
      <c r="J38" s="314" t="e">
        <f t="shared" si="4"/>
        <v>#REF!</v>
      </c>
      <c r="L38" s="10" t="s">
        <v>73</v>
      </c>
      <c r="M38" s="15" t="str" cm="1">
        <f t="array" ref="M38">IFERROR(SUMPRODUCT('xUS Opp Value'!G$4:G$2041,
            --('xUS Opp Value'!$L$4:$L$2041&gt;0),
            --( ('xUS Opp Value'!$E$4:$E$2041=$L38) + ('xUS Opp Value'!$E$4:$E$2041="") &gt; 0 )) /
 SUMPRODUCT(IF( ('xUS Opp Value'!$L$4:$L$2041&gt;0) *
                ( ('xUS Opp Value'!$E$4:$E$2041=$L38) + ('xUS Opp Value'!$E$4:$E$2041="") &gt; 0 ),
               'xUS Opp Value'!G$4:G$2041/'xUS Opp Value'!$L$4:$L$2041, 0)),"")</f>
        <v/>
      </c>
      <c r="N38" s="15" t="str" cm="1">
        <f t="array" ref="N38">IFERROR(SUMPRODUCT('xUS Opp Value'!H$4:H$2041,
            --('xUS Opp Value'!$L$4:$L$2041&gt;0),
            --( ('xUS Opp Value'!$E$4:$E$2041=$L38) + ('xUS Opp Value'!$E$4:$E$2041="") &gt; 0 )) /
 SUMPRODUCT(IF( ('xUS Opp Value'!$L$4:$L$2041&gt;0) *
                ( ('xUS Opp Value'!$E$4:$E$2041=$L38) + ('xUS Opp Value'!$E$4:$E$2041="") &gt; 0 ),
               'xUS Opp Value'!H$4:H$2041/'xUS Opp Value'!$L$4:$L$2041, 0)),"")</f>
        <v/>
      </c>
      <c r="O38" s="15" t="str" cm="1">
        <f t="array" ref="O38">IFERROR(SUMPRODUCT('xUS Opp Value'!I$4:I$2041,
            --('xUS Opp Value'!$L$4:$L$2041&gt;0),
            --( ('xUS Opp Value'!$E$4:$E$2041=$L38) + ('xUS Opp Value'!$E$4:$E$2041="") &gt; 0 )) /
 SUMPRODUCT(IF( ('xUS Opp Value'!$L$4:$L$2041&gt;0) *
                ( ('xUS Opp Value'!$E$4:$E$2041=$L38) + ('xUS Opp Value'!$E$4:$E$2041="") &gt; 0 ),
               'xUS Opp Value'!I$4:I$2041/'xUS Opp Value'!$L$4:$L$2041, 0)),"")</f>
        <v/>
      </c>
      <c r="P38" s="321" t="str">
        <f t="shared" si="5"/>
        <v/>
      </c>
      <c r="Q38" s="17" t="str">
        <f t="shared" si="5"/>
        <v/>
      </c>
      <c r="R38" s="17" t="str">
        <f t="shared" si="6"/>
        <v/>
      </c>
      <c r="S38" s="15" t="str" cm="1">
        <f t="array" ref="S38">IFERROR(SUMPRODUCT('xUS Opp Value'!G$4:G$2041,
            --('xUS Opp Value'!$J$4:$J$2041&gt;0),
            --( ('xUS Opp Value'!$E$4:$E$2041=$L38) + ('xUS Opp Value'!$E$4:$E$2041="") &gt; 0 )) /
 SUMPRODUCT(IF( ('xUS Opp Value'!$J$4:$J$2041&gt;0) *
                ( ('xUS Opp Value'!$E$4:$E$2041=$L38) + ('xUS Opp Value'!$E$4:$E$2041="") &gt; 0 ),
               'xUS Opp Value'!G$4:G$2041/'xUS Opp Value'!$J$4:$J$2041, 0)),"")</f>
        <v/>
      </c>
      <c r="T38" s="15" t="str" cm="1">
        <f t="array" ref="T38">IFERROR(SUMPRODUCT('xUS Opp Value'!H$4:H$2041,
            --('xUS Opp Value'!$J$4:$J$2041&gt;0),
            --( ('xUS Opp Value'!$E$4:$E$2041=$L38) + ('xUS Opp Value'!$E$4:$E$2041="") &gt; 0 )) /
 SUMPRODUCT(IF( ('xUS Opp Value'!$J$4:$J$2041&gt;0) *
                ( ('xUS Opp Value'!$E$4:$E$2041=$L38) + ('xUS Opp Value'!$E$4:$E$2041="") &gt; 0 ),
               'xUS Opp Value'!H$4:H$2041/'xUS Opp Value'!$J$4:$J$2041, 0)),"")</f>
        <v/>
      </c>
      <c r="U38" s="15" t="str" cm="1">
        <f t="array" ref="U38">IFERROR(SUMPRODUCT('xUS Opp Value'!I$4:I$2041,
            --('xUS Opp Value'!$J$4:$J$2041&gt;0),
            --( ('xUS Opp Value'!$E$4:$E$2041=$L38) + ('xUS Opp Value'!$E$4:$E$2041="") &gt; 0 )) /
 SUMPRODUCT(IF( ('xUS Opp Value'!$J$4:$J$2041&gt;0) *
                ( ('xUS Opp Value'!$E$4:$E$2041=$L38) + ('xUS Opp Value'!$E$4:$E$2041="") &gt; 0 ),
               'xUS Opp Value'!I$4:I$2041/'xUS Opp Value'!$J$4:$J$2041, 0)),"")</f>
        <v/>
      </c>
    </row>
    <row r="39" spans="1:22">
      <c r="A39" s="313" t="s">
        <v>74</v>
      </c>
      <c r="B39" s="10" t="s">
        <v>75</v>
      </c>
      <c r="C39" s="17">
        <f>SUMIF('xUS Opp Value'!E:E,'Portfolio Metrics '!B39,'xUS Opp Value'!G:G)/100</f>
        <v>4.2500000000000003E-2</v>
      </c>
      <c r="D39" s="17">
        <f>SUMIF('xUS Opp Value'!E:E,'Portfolio Metrics '!B39,'xUS Opp Value'!H:H)/100</f>
        <v>4.679794444866215E-2</v>
      </c>
      <c r="E39" s="17">
        <f>SUMIF('xUS Opp Value'!E:E,'Portfolio Metrics '!B39,'xUS Opp Value'!I:I)/100</f>
        <v>6.9599999999999995E-2</v>
      </c>
      <c r="F39" s="17">
        <f>INDEX(Algo!$D:$D,MATCH('Portfolio Metrics '!A39,Algo!A:A,0))</f>
        <v>4.8899999999999999E-2</v>
      </c>
      <c r="G39" s="314">
        <f t="shared" si="2"/>
        <v>-2.7099999999999992E-2</v>
      </c>
      <c r="H39" s="314">
        <f t="shared" si="3"/>
        <v>-6.399999999999996E-3</v>
      </c>
      <c r="I39" s="17" t="e">
        <f>INDEX(#REF!,MATCH('Portfolio Metrics '!A39,#REF!,0))</f>
        <v>#REF!</v>
      </c>
      <c r="J39" s="314" t="e">
        <f t="shared" si="4"/>
        <v>#REF!</v>
      </c>
      <c r="L39" s="10" t="s">
        <v>75</v>
      </c>
      <c r="M39" s="15" t="str" cm="1">
        <f t="array" ref="M39">IFERROR(SUMPRODUCT('xUS Opp Value'!G$4:G$2041,
            --('xUS Opp Value'!$L$4:$L$2041&gt;0),
            --( ('xUS Opp Value'!$E$4:$E$2041=$L39) + ('xUS Opp Value'!$E$4:$E$2041="") &gt; 0 )) /
 SUMPRODUCT(IF( ('xUS Opp Value'!$L$4:$L$2041&gt;0) *
                ( ('xUS Opp Value'!$E$4:$E$2041=$L39) + ('xUS Opp Value'!$E$4:$E$2041="") &gt; 0 ),
               'xUS Opp Value'!G$4:G$2041/'xUS Opp Value'!$L$4:$L$2041, 0)),"")</f>
        <v/>
      </c>
      <c r="N39" s="15" t="str" cm="1">
        <f t="array" ref="N39">IFERROR(SUMPRODUCT('xUS Opp Value'!H$4:H$2041,
            --('xUS Opp Value'!$L$4:$L$2041&gt;0),
            --( ('xUS Opp Value'!$E$4:$E$2041=$L39) + ('xUS Opp Value'!$E$4:$E$2041="") &gt; 0 )) /
 SUMPRODUCT(IF( ('xUS Opp Value'!$L$4:$L$2041&gt;0) *
                ( ('xUS Opp Value'!$E$4:$E$2041=$L39) + ('xUS Opp Value'!$E$4:$E$2041="") &gt; 0 ),
               'xUS Opp Value'!H$4:H$2041/'xUS Opp Value'!$L$4:$L$2041, 0)),"")</f>
        <v/>
      </c>
      <c r="O39" s="15" t="str" cm="1">
        <f t="array" ref="O39">IFERROR(SUMPRODUCT('xUS Opp Value'!I$4:I$2041,
            --('xUS Opp Value'!$L$4:$L$2041&gt;0),
            --( ('xUS Opp Value'!$E$4:$E$2041=$L39) + ('xUS Opp Value'!$E$4:$E$2041="") &gt; 0 )) /
 SUMPRODUCT(IF( ('xUS Opp Value'!$L$4:$L$2041&gt;0) *
                ( ('xUS Opp Value'!$E$4:$E$2041=$L39) + ('xUS Opp Value'!$E$4:$E$2041="") &gt; 0 ),
               'xUS Opp Value'!I$4:I$2041/'xUS Opp Value'!$L$4:$L$2041, 0)),"")</f>
        <v/>
      </c>
      <c r="P39" s="321" t="str">
        <f t="shared" si="5"/>
        <v/>
      </c>
      <c r="Q39" s="17" t="str">
        <f t="shared" si="5"/>
        <v/>
      </c>
      <c r="R39" s="17" t="str">
        <f t="shared" si="6"/>
        <v/>
      </c>
      <c r="S39" s="15" t="str" cm="1">
        <f t="array" ref="S39">IFERROR(SUMPRODUCT('xUS Opp Value'!G$4:G$2041,
            --('xUS Opp Value'!$J$4:$J$2041&gt;0),
            --( ('xUS Opp Value'!$E$4:$E$2041=$L39) + ('xUS Opp Value'!$E$4:$E$2041="") &gt; 0 )) /
 SUMPRODUCT(IF( ('xUS Opp Value'!$J$4:$J$2041&gt;0) *
                ( ('xUS Opp Value'!$E$4:$E$2041=$L39) + ('xUS Opp Value'!$E$4:$E$2041="") &gt; 0 ),
               'xUS Opp Value'!G$4:G$2041/'xUS Opp Value'!$J$4:$J$2041, 0)),"")</f>
        <v/>
      </c>
      <c r="T39" s="15" t="str" cm="1">
        <f t="array" ref="T39">IFERROR(SUMPRODUCT('xUS Opp Value'!H$4:H$2041,
            --('xUS Opp Value'!$J$4:$J$2041&gt;0),
            --( ('xUS Opp Value'!$E$4:$E$2041=$L39) + ('xUS Opp Value'!$E$4:$E$2041="") &gt; 0 )) /
 SUMPRODUCT(IF( ('xUS Opp Value'!$J$4:$J$2041&gt;0) *
                ( ('xUS Opp Value'!$E$4:$E$2041=$L39) + ('xUS Opp Value'!$E$4:$E$2041="") &gt; 0 ),
               'xUS Opp Value'!H$4:H$2041/'xUS Opp Value'!$J$4:$J$2041, 0)),"")</f>
        <v/>
      </c>
      <c r="U39" s="15" t="str" cm="1">
        <f t="array" ref="U39">IFERROR(SUMPRODUCT('xUS Opp Value'!I$4:I$2041,
            --('xUS Opp Value'!$J$4:$J$2041&gt;0),
            --( ('xUS Opp Value'!$E$4:$E$2041=$L39) + ('xUS Opp Value'!$E$4:$E$2041="") &gt; 0 )) /
 SUMPRODUCT(IF( ('xUS Opp Value'!$J$4:$J$2041&gt;0) *
                ( ('xUS Opp Value'!$E$4:$E$2041=$L39) + ('xUS Opp Value'!$E$4:$E$2041="") &gt; 0 ),
               'xUS Opp Value'!I$4:I$2041/'xUS Opp Value'!$J$4:$J$2041, 0)),"")</f>
        <v/>
      </c>
    </row>
    <row r="40" spans="1:22">
      <c r="A40" s="313" t="s">
        <v>76</v>
      </c>
      <c r="B40" s="10" t="s">
        <v>77</v>
      </c>
      <c r="C40" s="17">
        <f>SUMIF('xUS Opp Value'!E:E,'Portfolio Metrics '!B40,'xUS Opp Value'!G:G)/100</f>
        <v>0.04</v>
      </c>
      <c r="D40" s="17">
        <f>SUMIF('xUS Opp Value'!E:E,'Portfolio Metrics '!B40,'xUS Opp Value'!H:H)/100</f>
        <v>4.8627232783202537E-2</v>
      </c>
      <c r="E40" s="17">
        <f>SUMIF('xUS Opp Value'!E:E,'Portfolio Metrics '!B40,'xUS Opp Value'!I:I)/100</f>
        <v>1.3700000000000006E-2</v>
      </c>
      <c r="F40" s="17">
        <f>INDEX(Algo!$D:$D,MATCH('Portfolio Metrics '!A40,Algo!A:A,0))</f>
        <v>4.9599999999999998E-2</v>
      </c>
      <c r="G40" s="314">
        <f t="shared" si="2"/>
        <v>2.6299999999999997E-2</v>
      </c>
      <c r="H40" s="314">
        <f t="shared" si="3"/>
        <v>-9.5999999999999974E-3</v>
      </c>
      <c r="I40" s="17" t="e">
        <f>INDEX(#REF!,MATCH('Portfolio Metrics '!A40,#REF!,0))</f>
        <v>#REF!</v>
      </c>
      <c r="J40" s="314" t="e">
        <f t="shared" si="4"/>
        <v>#REF!</v>
      </c>
      <c r="L40" s="10" t="s">
        <v>77</v>
      </c>
      <c r="M40" s="15" t="str" cm="1">
        <f t="array" ref="M40">IFERROR(SUMPRODUCT('xUS Opp Value'!G$4:G$2041,
            --('xUS Opp Value'!$L$4:$L$2041&gt;0),
            --( ('xUS Opp Value'!$E$4:$E$2041=$L40) + ('xUS Opp Value'!$E$4:$E$2041="") &gt; 0 )) /
 SUMPRODUCT(IF( ('xUS Opp Value'!$L$4:$L$2041&gt;0) *
                ( ('xUS Opp Value'!$E$4:$E$2041=$L40) + ('xUS Opp Value'!$E$4:$E$2041="") &gt; 0 ),
               'xUS Opp Value'!G$4:G$2041/'xUS Opp Value'!$L$4:$L$2041, 0)),"")</f>
        <v/>
      </c>
      <c r="N40" s="15" t="str" cm="1">
        <f t="array" ref="N40">IFERROR(SUMPRODUCT('xUS Opp Value'!H$4:H$2041,
            --('xUS Opp Value'!$L$4:$L$2041&gt;0),
            --( ('xUS Opp Value'!$E$4:$E$2041=$L40) + ('xUS Opp Value'!$E$4:$E$2041="") &gt; 0 )) /
 SUMPRODUCT(IF( ('xUS Opp Value'!$L$4:$L$2041&gt;0) *
                ( ('xUS Opp Value'!$E$4:$E$2041=$L40) + ('xUS Opp Value'!$E$4:$E$2041="") &gt; 0 ),
               'xUS Opp Value'!H$4:H$2041/'xUS Opp Value'!$L$4:$L$2041, 0)),"")</f>
        <v/>
      </c>
      <c r="O40" s="15" t="str" cm="1">
        <f t="array" ref="O40">IFERROR(SUMPRODUCT('xUS Opp Value'!I$4:I$2041,
            --('xUS Opp Value'!$L$4:$L$2041&gt;0),
            --( ('xUS Opp Value'!$E$4:$E$2041=$L40) + ('xUS Opp Value'!$E$4:$E$2041="") &gt; 0 )) /
 SUMPRODUCT(IF( ('xUS Opp Value'!$L$4:$L$2041&gt;0) *
                ( ('xUS Opp Value'!$E$4:$E$2041=$L40) + ('xUS Opp Value'!$E$4:$E$2041="") &gt; 0 ),
               'xUS Opp Value'!I$4:I$2041/'xUS Opp Value'!$L$4:$L$2041, 0)),"")</f>
        <v/>
      </c>
      <c r="P40" s="321" t="str">
        <f t="shared" si="5"/>
        <v/>
      </c>
      <c r="Q40" s="17" t="str">
        <f t="shared" si="5"/>
        <v/>
      </c>
      <c r="R40" s="17" t="str">
        <f t="shared" si="6"/>
        <v/>
      </c>
      <c r="S40" s="15" t="str" cm="1">
        <f t="array" ref="S40">IFERROR(SUMPRODUCT('xUS Opp Value'!G$4:G$2041,
            --('xUS Opp Value'!$J$4:$J$2041&gt;0),
            --( ('xUS Opp Value'!$E$4:$E$2041=$L40) + ('xUS Opp Value'!$E$4:$E$2041="") &gt; 0 )) /
 SUMPRODUCT(IF( ('xUS Opp Value'!$J$4:$J$2041&gt;0) *
                ( ('xUS Opp Value'!$E$4:$E$2041=$L40) + ('xUS Opp Value'!$E$4:$E$2041="") &gt; 0 ),
               'xUS Opp Value'!G$4:G$2041/'xUS Opp Value'!$J$4:$J$2041, 0)),"")</f>
        <v/>
      </c>
      <c r="T40" s="15" t="str" cm="1">
        <f t="array" ref="T40">IFERROR(SUMPRODUCT('xUS Opp Value'!H$4:H$2041,
            --('xUS Opp Value'!$J$4:$J$2041&gt;0),
            --( ('xUS Opp Value'!$E$4:$E$2041=$L40) + ('xUS Opp Value'!$E$4:$E$2041="") &gt; 0 )) /
 SUMPRODUCT(IF( ('xUS Opp Value'!$J$4:$J$2041&gt;0) *
                ( ('xUS Opp Value'!$E$4:$E$2041=$L40) + ('xUS Opp Value'!$E$4:$E$2041="") &gt; 0 ),
               'xUS Opp Value'!H$4:H$2041/'xUS Opp Value'!$J$4:$J$2041, 0)),"")</f>
        <v/>
      </c>
      <c r="U40" s="15" t="str" cm="1">
        <f t="array" ref="U40">IFERROR(SUMPRODUCT('xUS Opp Value'!I$4:I$2041,
            --('xUS Opp Value'!$J$4:$J$2041&gt;0),
            --( ('xUS Opp Value'!$E$4:$E$2041=$L40) + ('xUS Opp Value'!$E$4:$E$2041="") &gt; 0 )) /
 SUMPRODUCT(IF( ('xUS Opp Value'!$J$4:$J$2041&gt;0) *
                ( ('xUS Opp Value'!$E$4:$E$2041=$L40) + ('xUS Opp Value'!$E$4:$E$2041="") &gt; 0 ),
               'xUS Opp Value'!I$4:I$2041/'xUS Opp Value'!$J$4:$J$2041, 0)),"")</f>
        <v/>
      </c>
    </row>
    <row r="41" spans="1:22">
      <c r="A41" s="313" t="s">
        <v>78</v>
      </c>
      <c r="B41" s="10" t="s">
        <v>79</v>
      </c>
      <c r="C41" s="17">
        <f>SUMIF('xUS Opp Value'!E:E,'Portfolio Metrics '!B41,'xUS Opp Value'!G:G)/100</f>
        <v>2.75E-2</v>
      </c>
      <c r="D41" s="17">
        <f>SUMIF('xUS Opp Value'!E:E,'Portfolio Metrics '!B41,'xUS Opp Value'!H:H)/100</f>
        <v>3.2386250398021302E-2</v>
      </c>
      <c r="E41" s="17">
        <f>SUMIF('xUS Opp Value'!E:E,'Portfolio Metrics '!B41,'xUS Opp Value'!I:I)/100</f>
        <v>6.5000000000000014E-3</v>
      </c>
      <c r="F41" s="17">
        <f>INDEX(Algo!$D:$D,MATCH('Portfolio Metrics '!A41,Algo!A:A,0))</f>
        <v>3.44E-2</v>
      </c>
      <c r="G41" s="314">
        <f t="shared" si="2"/>
        <v>2.0999999999999998E-2</v>
      </c>
      <c r="H41" s="314">
        <f t="shared" si="3"/>
        <v>-6.8999999999999999E-3</v>
      </c>
      <c r="I41" s="17" t="e">
        <f>INDEX(#REF!,MATCH('Portfolio Metrics '!A41,#REF!,0))</f>
        <v>#REF!</v>
      </c>
      <c r="J41" s="314" t="e">
        <f t="shared" si="4"/>
        <v>#REF!</v>
      </c>
      <c r="L41" s="10" t="s">
        <v>79</v>
      </c>
      <c r="M41" s="15" t="str" cm="1">
        <f t="array" ref="M41">IFERROR(SUMPRODUCT('xUS Opp Value'!G$4:G$2041,
            --('xUS Opp Value'!$L$4:$L$2041&gt;0),
            --( ('xUS Opp Value'!$E$4:$E$2041=$L41) + ('xUS Opp Value'!$E$4:$E$2041="") &gt; 0 )) /
 SUMPRODUCT(IF( ('xUS Opp Value'!$L$4:$L$2041&gt;0) *
                ( ('xUS Opp Value'!$E$4:$E$2041=$L41) + ('xUS Opp Value'!$E$4:$E$2041="") &gt; 0 ),
               'xUS Opp Value'!G$4:G$2041/'xUS Opp Value'!$L$4:$L$2041, 0)),"")</f>
        <v/>
      </c>
      <c r="N41" s="15" t="str" cm="1">
        <f t="array" ref="N41">IFERROR(SUMPRODUCT('xUS Opp Value'!H$4:H$2041,
            --('xUS Opp Value'!$L$4:$L$2041&gt;0),
            --( ('xUS Opp Value'!$E$4:$E$2041=$L41) + ('xUS Opp Value'!$E$4:$E$2041="") &gt; 0 )) /
 SUMPRODUCT(IF( ('xUS Opp Value'!$L$4:$L$2041&gt;0) *
                ( ('xUS Opp Value'!$E$4:$E$2041=$L41) + ('xUS Opp Value'!$E$4:$E$2041="") &gt; 0 ),
               'xUS Opp Value'!H$4:H$2041/'xUS Opp Value'!$L$4:$L$2041, 0)),"")</f>
        <v/>
      </c>
      <c r="O41" s="15" t="str" cm="1">
        <f t="array" ref="O41">IFERROR(SUMPRODUCT('xUS Opp Value'!I$4:I$2041,
            --('xUS Opp Value'!$L$4:$L$2041&gt;0),
            --( ('xUS Opp Value'!$E$4:$E$2041=$L41) + ('xUS Opp Value'!$E$4:$E$2041="") &gt; 0 )) /
 SUMPRODUCT(IF( ('xUS Opp Value'!$L$4:$L$2041&gt;0) *
                ( ('xUS Opp Value'!$E$4:$E$2041=$L41) + ('xUS Opp Value'!$E$4:$E$2041="") &gt; 0 ),
               'xUS Opp Value'!I$4:I$2041/'xUS Opp Value'!$L$4:$L$2041, 0)),"")</f>
        <v/>
      </c>
      <c r="P41" s="321" t="str">
        <f t="shared" si="5"/>
        <v/>
      </c>
      <c r="Q41" s="17" t="str">
        <f t="shared" si="5"/>
        <v/>
      </c>
      <c r="R41" s="17" t="str">
        <f t="shared" si="6"/>
        <v/>
      </c>
      <c r="S41" s="15" t="str" cm="1">
        <f t="array" ref="S41">IFERROR(SUMPRODUCT('xUS Opp Value'!G$4:G$2041,
            --('xUS Opp Value'!$J$4:$J$2041&gt;0),
            --( ('xUS Opp Value'!$E$4:$E$2041=$B41) + ('xUS Opp Value'!$E$4:$E$2041="") &gt; 0 )) /
 SUMPRODUCT(IF( ('xUS Opp Value'!$J$4:$J$2041&gt;0) *
                ( ('xUS Opp Value'!$E$4:$E$2041=$B41) + ('xUS Opp Value'!$E$4:$E$2041="") &gt; 0 ),
               'xUS Opp Value'!G$4:G$2041/'xUS Opp Value'!$J$4:$J$2041, 0)),"")</f>
        <v/>
      </c>
      <c r="T41" s="15" t="str" cm="1">
        <f t="array" ref="T41">IFERROR(SUMPRODUCT('xUS Opp Value'!H$4:H$2041,
            --('xUS Opp Value'!$J$4:$J$2041&gt;0),
            --( ('xUS Opp Value'!$E$4:$E$2041=$B41) + ('xUS Opp Value'!$E$4:$E$2041="") &gt; 0 )) /
 SUMPRODUCT(IF( ('xUS Opp Value'!$J$4:$J$2041&gt;0) *
                ( ('xUS Opp Value'!$E$4:$E$2041=$B41) + ('xUS Opp Value'!$E$4:$E$2041="") &gt; 0 ),
               'xUS Opp Value'!H$4:H$2041/'xUS Opp Value'!$J$4:$J$2041, 0)),"")</f>
        <v/>
      </c>
      <c r="U41" s="15" t="str" cm="1">
        <f t="array" ref="U41">IFERROR(SUMPRODUCT('xUS Opp Value'!I$4:I$2041,
            --('xUS Opp Value'!$J$4:$J$2041&gt;0),
            --( ('xUS Opp Value'!$E$4:$E$2041=$B41) + ('xUS Opp Value'!$E$4:$E$2041="") &gt; 0 )) /
 SUMPRODUCT(IF( ('xUS Opp Value'!$J$4:$J$2041&gt;0) *
                ( ('xUS Opp Value'!$E$4:$E$2041=$B41) + ('xUS Opp Value'!$E$4:$E$2041="") &gt; 0 ),
               'xUS Opp Value'!I$4:I$2041/'xUS Opp Value'!$J$4:$J$2041, 0)),"")</f>
        <v/>
      </c>
    </row>
    <row r="42" spans="1:22">
      <c r="A42" s="313"/>
      <c r="S42" s="13"/>
      <c r="T42" s="13"/>
      <c r="U42" s="13"/>
      <c r="V42" s="13"/>
    </row>
    <row r="43" spans="1:22">
      <c r="A43" s="313"/>
      <c r="M43" s="10"/>
      <c r="N43" s="10"/>
      <c r="O43" s="10"/>
      <c r="P43" s="10"/>
      <c r="Q43" s="10"/>
      <c r="R43" s="10"/>
      <c r="V43" s="13"/>
    </row>
    <row r="44" spans="1:22">
      <c r="A44" s="313"/>
      <c r="M44" s="10"/>
      <c r="N44" s="10"/>
      <c r="O44" s="10"/>
      <c r="P44" s="10"/>
      <c r="Q44" s="10"/>
      <c r="R44" s="10"/>
      <c r="V44" s="13"/>
    </row>
    <row r="45" spans="1:22" ht="15" thickBot="1">
      <c r="A45" s="313"/>
      <c r="B45" s="60" t="s">
        <v>80</v>
      </c>
      <c r="C45" s="61" t="s">
        <v>4</v>
      </c>
      <c r="D45" s="61" t="s">
        <v>5</v>
      </c>
      <c r="E45" s="61" t="s">
        <v>6</v>
      </c>
      <c r="F45" s="61" t="s">
        <v>17</v>
      </c>
      <c r="M45" s="10"/>
      <c r="N45" s="10"/>
      <c r="O45" s="10"/>
      <c r="P45" s="10"/>
      <c r="Q45" s="10"/>
      <c r="R45" s="10"/>
      <c r="V45" s="13"/>
    </row>
    <row r="46" spans="1:22" ht="15" thickTop="1">
      <c r="A46" s="313"/>
      <c r="B46" s="10" t="s">
        <v>81</v>
      </c>
      <c r="C46" s="17">
        <f>SUMIF('xUS Opp Value'!F:F,B46,'xUS Opp Value'!G:G)/100</f>
        <v>7.0000000000000007E-2</v>
      </c>
      <c r="D46" s="17">
        <f>SUMIF('xUS Opp Value'!F:F,B46,'xUS Opp Value'!H:H)/100</f>
        <v>6.4810476344577386E-2</v>
      </c>
      <c r="E46" s="17">
        <f>SUMIF('xUS Opp Value'!F:F,B46,'xUS Opp Value'!I:I)/100</f>
        <v>4.8799999999999982E-2</v>
      </c>
      <c r="F46" s="314">
        <f>C46-E46</f>
        <v>2.1200000000000024E-2</v>
      </c>
      <c r="M46" s="10"/>
      <c r="N46" s="10"/>
      <c r="O46" s="10"/>
      <c r="P46" s="10"/>
      <c r="Q46" s="10"/>
      <c r="R46" s="10"/>
      <c r="V46" s="13"/>
    </row>
    <row r="47" spans="1:22">
      <c r="A47" s="313"/>
      <c r="B47" s="10" t="s">
        <v>82</v>
      </c>
      <c r="C47" s="17">
        <f>SUMIF('xUS Opp Value'!F:F,B47,'xUS Opp Value'!G:G)/100</f>
        <v>0.13750000000000001</v>
      </c>
      <c r="D47" s="17">
        <f>SUMIF('xUS Opp Value'!F:F,B47,'xUS Opp Value'!H:H)/100</f>
        <v>0.1291521798253322</v>
      </c>
      <c r="E47" s="17">
        <f>SUMIF('xUS Opp Value'!F:F,B47,'xUS Opp Value'!I:I)/100</f>
        <v>8.7099999999999914E-2</v>
      </c>
      <c r="F47" s="314">
        <f t="shared" ref="F47:F56" si="7">C47-E47</f>
        <v>5.0400000000000097E-2</v>
      </c>
      <c r="M47" s="10"/>
      <c r="N47" s="10"/>
      <c r="O47" s="10"/>
      <c r="P47" s="10"/>
      <c r="Q47" s="10"/>
      <c r="R47" s="10"/>
      <c r="V47" s="13"/>
    </row>
    <row r="48" spans="1:22">
      <c r="A48" s="313"/>
      <c r="B48" s="10" t="s">
        <v>83</v>
      </c>
      <c r="C48" s="17">
        <f>SUMIF('xUS Opp Value'!F:F,B48,'xUS Opp Value'!G:G)/100</f>
        <v>0.1</v>
      </c>
      <c r="D48" s="17">
        <f>SUMIF('xUS Opp Value'!F:F,B48,'xUS Opp Value'!H:H)/100</f>
        <v>9.7948951472574097E-2</v>
      </c>
      <c r="E48" s="17">
        <f>SUMIF('xUS Opp Value'!F:F,B48,'xUS Opp Value'!I:I)/100</f>
        <v>5.7599999999999978E-2</v>
      </c>
      <c r="F48" s="314">
        <f t="shared" si="7"/>
        <v>4.2400000000000028E-2</v>
      </c>
      <c r="S48" s="13"/>
      <c r="T48" s="13"/>
      <c r="U48" s="13"/>
      <c r="V48" s="13"/>
    </row>
    <row r="49" spans="1:22">
      <c r="A49" s="313"/>
      <c r="B49" s="10" t="s">
        <v>84</v>
      </c>
      <c r="C49" s="17">
        <f>SUMIF('xUS Opp Value'!F:F,B49,'xUS Opp Value'!G:G)/100</f>
        <v>5.2499999999999998E-2</v>
      </c>
      <c r="D49" s="17">
        <f>SUMIF('xUS Opp Value'!F:F,B49,'xUS Opp Value'!H:H)/100</f>
        <v>6.8924144636818355E-2</v>
      </c>
      <c r="E49" s="17">
        <f>SUMIF('xUS Opp Value'!F:F,B49,'xUS Opp Value'!I:I)/100</f>
        <v>5.7099999999999991E-2</v>
      </c>
      <c r="F49" s="314">
        <f t="shared" si="7"/>
        <v>-4.599999999999993E-3</v>
      </c>
      <c r="S49" s="13"/>
      <c r="T49" s="13"/>
      <c r="U49" s="13"/>
      <c r="V49" s="13"/>
    </row>
    <row r="50" spans="1:22">
      <c r="A50" s="313"/>
      <c r="B50" s="10" t="s">
        <v>85</v>
      </c>
      <c r="C50" s="17">
        <f>SUMIF('xUS Opp Value'!F:F,B50,'xUS Opp Value'!G:G)/100</f>
        <v>0.21</v>
      </c>
      <c r="D50" s="17">
        <f>SUMIF('xUS Opp Value'!F:F,B50,'xUS Opp Value'!H:H)/100</f>
        <v>0.21708434894794348</v>
      </c>
      <c r="E50" s="17">
        <f>SUMIF('xUS Opp Value'!F:F,B50,'xUS Opp Value'!I:I)/100</f>
        <v>0.24329999999999954</v>
      </c>
      <c r="F50" s="314">
        <f t="shared" si="7"/>
        <v>-3.3299999999999552E-2</v>
      </c>
      <c r="S50" s="13"/>
      <c r="T50" s="13"/>
      <c r="U50" s="13"/>
      <c r="V50" s="13"/>
    </row>
    <row r="51" spans="1:22">
      <c r="A51" s="313"/>
      <c r="B51" s="10" t="s">
        <v>86</v>
      </c>
      <c r="C51" s="17">
        <f>SUMIF('xUS Opp Value'!F:F,B51,'xUS Opp Value'!G:G)/100</f>
        <v>0.1</v>
      </c>
      <c r="D51" s="17">
        <f>SUMIF('xUS Opp Value'!F:F,B51,'xUS Opp Value'!H:H)/100</f>
        <v>9.1431958947995634E-2</v>
      </c>
      <c r="E51" s="17">
        <f>SUMIF('xUS Opp Value'!F:F,B51,'xUS Opp Value'!I:I)/100</f>
        <v>6.7799999999999999E-2</v>
      </c>
      <c r="F51" s="314">
        <f t="shared" si="7"/>
        <v>3.2200000000000006E-2</v>
      </c>
      <c r="S51" s="13"/>
      <c r="T51" s="13"/>
      <c r="U51" s="13"/>
      <c r="V51" s="13"/>
    </row>
    <row r="52" spans="1:22">
      <c r="A52" s="313"/>
      <c r="B52" s="10" t="s">
        <v>87</v>
      </c>
      <c r="C52" s="17">
        <f>SUMIF('xUS Opp Value'!F:F,B52,'xUS Opp Value'!G:G)/100</f>
        <v>0.11749999999999999</v>
      </c>
      <c r="D52" s="17">
        <f>SUMIF('xUS Opp Value'!F:F,B52,'xUS Opp Value'!H:H)/100</f>
        <v>0.118987927126587</v>
      </c>
      <c r="E52" s="17">
        <f>SUMIF('xUS Opp Value'!F:F,B52,'xUS Opp Value'!I:I)/100</f>
        <v>0.14489999999999975</v>
      </c>
      <c r="F52" s="314">
        <f t="shared" si="7"/>
        <v>-2.7399999999999758E-2</v>
      </c>
      <c r="S52" s="13"/>
      <c r="T52" s="13"/>
      <c r="U52" s="13"/>
      <c r="V52" s="13"/>
    </row>
    <row r="53" spans="1:22">
      <c r="A53" s="313"/>
      <c r="B53" s="10" t="s">
        <v>88</v>
      </c>
      <c r="C53" s="17">
        <f>SUMIF('xUS Opp Value'!F:F,B53,'xUS Opp Value'!G:G)/100</f>
        <v>0.1225</v>
      </c>
      <c r="D53" s="17">
        <f>SUMIF('xUS Opp Value'!F:F,B53,'xUS Opp Value'!H:H)/100</f>
        <v>0.12919917150289442</v>
      </c>
      <c r="E53" s="17">
        <f>SUMIF('xUS Opp Value'!F:F,B53,'xUS Opp Value'!I:I)/100</f>
        <v>0.15299999999999991</v>
      </c>
      <c r="F53" s="314">
        <f t="shared" si="7"/>
        <v>-3.0499999999999916E-2</v>
      </c>
      <c r="S53" s="13"/>
      <c r="T53" s="13"/>
      <c r="U53" s="13"/>
      <c r="V53" s="13"/>
    </row>
    <row r="54" spans="1:22">
      <c r="A54" s="313"/>
      <c r="B54" s="10" t="s">
        <v>89</v>
      </c>
      <c r="C54" s="17">
        <f>SUMIF('xUS Opp Value'!F:F,B54,'xUS Opp Value'!G:G)/100</f>
        <v>4.7500000000000001E-2</v>
      </c>
      <c r="D54" s="17">
        <f>SUMIF('xUS Opp Value'!F:F,B54,'xUS Opp Value'!H:H)/100</f>
        <v>4.7185844113336012E-2</v>
      </c>
      <c r="E54" s="17">
        <f>SUMIF('xUS Opp Value'!F:F,B54,'xUS Opp Value'!I:I)/100</f>
        <v>7.0199999999999887E-2</v>
      </c>
      <c r="F54" s="314">
        <f t="shared" si="7"/>
        <v>-2.2699999999999887E-2</v>
      </c>
      <c r="S54" s="13"/>
      <c r="T54" s="13"/>
      <c r="U54" s="13"/>
      <c r="V54" s="13"/>
    </row>
    <row r="55" spans="1:22">
      <c r="A55" s="313"/>
      <c r="B55" s="10" t="s">
        <v>90</v>
      </c>
      <c r="C55" s="17">
        <f>SUMIF('xUS Opp Value'!F:F,B55,'xUS Opp Value'!G:G)/100</f>
        <v>0</v>
      </c>
      <c r="D55" s="17">
        <f>SUMIF('xUS Opp Value'!F:F,B55,'xUS Opp Value'!H:H)/100</f>
        <v>0</v>
      </c>
      <c r="E55" s="17">
        <f>SUMIF('xUS Opp Value'!F:F,B55,'xUS Opp Value'!I:I)/100</f>
        <v>1.4000000000000007E-2</v>
      </c>
      <c r="F55" s="314">
        <f t="shared" si="7"/>
        <v>-1.4000000000000007E-2</v>
      </c>
      <c r="S55" s="13"/>
      <c r="T55" s="13"/>
      <c r="U55" s="13"/>
      <c r="V55" s="13"/>
    </row>
    <row r="56" spans="1:22">
      <c r="A56" s="313"/>
      <c r="B56" s="10" t="s">
        <v>91</v>
      </c>
      <c r="C56" s="17">
        <f>SUMIF('xUS Opp Value'!F:F,B56,'xUS Opp Value'!G:G)/100</f>
        <v>1.4999999999999999E-2</v>
      </c>
      <c r="D56" s="17">
        <f>SUMIF('xUS Opp Value'!F:F,B56,'xUS Opp Value'!H:H)/100</f>
        <v>1.7919445362137756E-2</v>
      </c>
      <c r="E56" s="17">
        <f>SUMIF('xUS Opp Value'!F:F,B56,'xUS Opp Value'!I:I)/100</f>
        <v>3.4000000000000002E-2</v>
      </c>
      <c r="F56" s="314">
        <f t="shared" si="7"/>
        <v>-1.9000000000000003E-2</v>
      </c>
      <c r="S56" s="13"/>
      <c r="T56" s="13"/>
      <c r="U56" s="13"/>
      <c r="V56" s="13"/>
    </row>
    <row r="57" spans="1:22">
      <c r="A57" s="313"/>
      <c r="S57" s="13"/>
      <c r="T57" s="13"/>
      <c r="U57" s="13"/>
      <c r="V57" s="13"/>
    </row>
    <row r="58" spans="1:22">
      <c r="A58" s="313"/>
      <c r="S58" s="13"/>
      <c r="T58" s="13"/>
      <c r="U58" s="13"/>
      <c r="V58" s="13"/>
    </row>
    <row r="59" spans="1:22">
      <c r="A59" s="313"/>
      <c r="S59" s="13"/>
      <c r="T59" s="13"/>
      <c r="U59" s="13"/>
      <c r="V59" s="13"/>
    </row>
    <row r="60" spans="1:22">
      <c r="A60" s="313"/>
      <c r="S60" s="13"/>
      <c r="T60" s="13"/>
      <c r="U60" s="13"/>
      <c r="V60" s="13"/>
    </row>
    <row r="61" spans="1:22">
      <c r="A61" s="313"/>
      <c r="S61" s="13"/>
      <c r="T61" s="13"/>
      <c r="U61" s="13"/>
      <c r="V61" s="13"/>
    </row>
    <row r="62" spans="1:22">
      <c r="A62" s="313"/>
      <c r="S62" s="13"/>
      <c r="T62" s="13"/>
      <c r="U62" s="13"/>
      <c r="V62" s="13"/>
    </row>
    <row r="63" spans="1:22">
      <c r="A63" s="313"/>
    </row>
    <row r="64" spans="1:22" hidden="1">
      <c r="A64" s="313"/>
    </row>
    <row r="65" spans="1:22" ht="20.5" hidden="1">
      <c r="A65" s="315" t="s">
        <v>92</v>
      </c>
      <c r="B65" s="324">
        <v>45972</v>
      </c>
    </row>
    <row r="66" spans="1:22" hidden="1"/>
    <row r="67" spans="1:22" ht="23" hidden="1">
      <c r="B67" s="325" t="s">
        <v>93</v>
      </c>
      <c r="I67" s="326" t="s">
        <v>94</v>
      </c>
      <c r="K67" s="325" t="s">
        <v>95</v>
      </c>
      <c r="V67" s="326"/>
    </row>
    <row r="68" spans="1:22" ht="20.5" hidden="1">
      <c r="V68" s="326" t="s">
        <v>96</v>
      </c>
    </row>
    <row r="69" spans="1:22" hidden="1"/>
    <row r="70" spans="1:22" hidden="1"/>
    <row r="71" spans="1:22" hidden="1"/>
    <row r="72" spans="1:22" hidden="1"/>
    <row r="73" spans="1:22" hidden="1"/>
    <row r="74" spans="1:22" hidden="1"/>
    <row r="75" spans="1:22" hidden="1"/>
    <row r="76" spans="1:22" hidden="1"/>
    <row r="77" spans="1:22" hidden="1"/>
    <row r="78" spans="1:22" hidden="1"/>
    <row r="79" spans="1:22" hidden="1"/>
    <row r="80" spans="1:22" hidden="1"/>
    <row r="81" spans="9:22" hidden="1"/>
    <row r="82" spans="9:22" hidden="1"/>
    <row r="83" spans="9:22" hidden="1"/>
    <row r="84" spans="9:22" hidden="1"/>
    <row r="85" spans="9:22" hidden="1"/>
    <row r="86" spans="9:22" hidden="1"/>
    <row r="87" spans="9:22" hidden="1"/>
    <row r="88" spans="9:22" hidden="1"/>
    <row r="89" spans="9:22" hidden="1"/>
    <row r="90" spans="9:22" hidden="1"/>
    <row r="91" spans="9:22" hidden="1"/>
    <row r="92" spans="9:22" hidden="1"/>
    <row r="93" spans="9:22" hidden="1"/>
    <row r="94" spans="9:22" hidden="1"/>
    <row r="95" spans="9:22" hidden="1"/>
    <row r="96" spans="9:22" ht="20.5" hidden="1">
      <c r="I96" s="326" t="s">
        <v>97</v>
      </c>
      <c r="V96" s="326" t="s">
        <v>97</v>
      </c>
    </row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spans="1:9" hidden="1"/>
    <row r="130" spans="1:9" hidden="1"/>
    <row r="133" spans="1:9" ht="20.5">
      <c r="A133" s="315" t="s">
        <v>98</v>
      </c>
      <c r="C133" s="324" t="str">
        <f>A2</f>
        <v>as of 4/13/2026</v>
      </c>
      <c r="I133" s="7"/>
    </row>
    <row r="134" spans="1:9">
      <c r="I134" s="7"/>
    </row>
    <row r="135" spans="1:9">
      <c r="B135" s="316" t="s">
        <v>99</v>
      </c>
      <c r="D135" s="317" t="s">
        <v>100</v>
      </c>
      <c r="I135" s="7"/>
    </row>
    <row r="136" spans="1:9">
      <c r="I136" s="7"/>
    </row>
    <row r="137" spans="1:9">
      <c r="B137" s="10" t="str" cm="1">
        <f t="array" ref="B137:B167">_xlfn._xlws.FILTER('xUS Opp Value'!A:A, ('xUS Opp Value'!G:G&lt;&gt;0)*('xUS Opp Value'!J:J&gt;1), "")</f>
        <v>Stock</v>
      </c>
      <c r="D137" s="10" t="str" cm="1">
        <f t="array" ref="D137:D150">_xlfn._xlws.FILTER('xUS Opp Value'!A:A, ('xUS Opp Value'!G:G&lt;&gt;0)*('xUS Opp Value'!L:L&gt;30), "")</f>
        <v>Stock</v>
      </c>
      <c r="I137" s="7"/>
    </row>
    <row r="138" spans="1:9">
      <c r="B138" s="10" t="str">
        <v>ING Groep NV</v>
      </c>
      <c r="D138" s="10" t="str">
        <v>CSL Ltd</v>
      </c>
      <c r="I138" s="7"/>
    </row>
    <row r="139" spans="1:9">
      <c r="B139" s="10" t="str">
        <v>Singapore Technologies Engineering Ltd</v>
      </c>
      <c r="D139" s="10" t="str">
        <v>JD.com Inc Ordinary Shares - Class A</v>
      </c>
      <c r="I139" s="7"/>
    </row>
    <row r="140" spans="1:9">
      <c r="B140" s="10" t="str">
        <v>HSBC Holdings PLC</v>
      </c>
      <c r="D140" s="10" t="str">
        <v>Tencent Holdings Ltd</v>
      </c>
      <c r="I140" s="7"/>
    </row>
    <row r="141" spans="1:9">
      <c r="B141" s="10" t="str">
        <v>Tokyo Electron Ltd</v>
      </c>
      <c r="D141" s="10" t="str">
        <v>Siemens Healthineers AG Registered Shares</v>
      </c>
      <c r="I141" s="7"/>
    </row>
    <row r="142" spans="1:9">
      <c r="B142" s="10" t="str">
        <v>YASKAWA Electric Corp</v>
      </c>
      <c r="D142" s="10" t="str">
        <v>London Stock Exchange Group PLC</v>
      </c>
      <c r="I142" s="7"/>
    </row>
    <row r="143" spans="1:9">
      <c r="B143" s="10" t="str">
        <v>RWE AG Class A</v>
      </c>
      <c r="D143" s="10" t="str">
        <v>Bayerische Motoren Werke AG</v>
      </c>
      <c r="I143" s="7"/>
    </row>
    <row r="144" spans="1:9">
      <c r="B144" s="10" t="str">
        <v>United Overseas Bank Ltd</v>
      </c>
      <c r="D144" s="10" t="str">
        <v>Lvmh Moet Hennessy Louis Vuitton SE</v>
      </c>
      <c r="I144" s="7"/>
    </row>
    <row r="145" spans="2:9">
      <c r="B145" s="10" t="str">
        <v>MS&amp;AD Insurance Group Holdings Inc</v>
      </c>
      <c r="D145" s="10" t="str">
        <v>Compagnie Financiere Richemont SA Class A</v>
      </c>
      <c r="I145" s="7"/>
    </row>
    <row r="146" spans="2:9">
      <c r="B146" s="10" t="str">
        <v>Sumitomo Mitsui Financial Group Inc</v>
      </c>
      <c r="D146" s="10" t="str">
        <v>RWE AG Class A</v>
      </c>
      <c r="I146" s="7"/>
    </row>
    <row r="147" spans="2:9">
      <c r="B147" s="10" t="str">
        <v>Hoya Corp</v>
      </c>
      <c r="D147" s="10" t="str">
        <v>Julius Baer Gruppe AG</v>
      </c>
      <c r="I147" s="7"/>
    </row>
    <row r="148" spans="2:9">
      <c r="B148" s="10" t="str">
        <v>Veolia Environnement SA</v>
      </c>
      <c r="D148" s="10" t="str">
        <v>Veolia Environnement SA</v>
      </c>
      <c r="I148" s="7"/>
    </row>
    <row r="149" spans="2:9">
      <c r="B149" s="10" t="str">
        <v>Glencore PLC</v>
      </c>
      <c r="D149" s="10" t="str">
        <v>Svenska Handelsbanken AB Class A</v>
      </c>
      <c r="I149" s="7"/>
    </row>
    <row r="150" spans="2:9">
      <c r="B150" s="10" t="str">
        <v>Banco Bilbao Vizcaya Argentaria SA</v>
      </c>
      <c r="D150" s="10" t="str">
        <v>America Movil SAB de CV Ordinary Shares - Class B</v>
      </c>
      <c r="I150" s="7"/>
    </row>
    <row r="151" spans="2:9">
      <c r="B151" s="10" t="str">
        <v>Vale SA</v>
      </c>
      <c r="I151" s="7"/>
    </row>
    <row r="152" spans="2:9">
      <c r="B152" s="10" t="str">
        <v>Sumitomo Mitsui Trust Group Inc</v>
      </c>
      <c r="I152" s="7"/>
    </row>
    <row r="153" spans="2:9">
      <c r="B153" s="10" t="str">
        <v>Fomento Economico Mexicano SAB de CV Units Cons. Of 1 Shs-B- And 4 Shs-D-</v>
      </c>
      <c r="I153" s="7"/>
    </row>
    <row r="154" spans="2:9">
      <c r="B154" s="10" t="str">
        <v>SSE PLC</v>
      </c>
      <c r="I154" s="7"/>
    </row>
    <row r="155" spans="2:9">
      <c r="B155" s="10" t="str">
        <v>ASM International NV</v>
      </c>
      <c r="I155" s="7"/>
    </row>
    <row r="156" spans="2:9">
      <c r="B156" s="10" t="str">
        <v>America Movil SAB de CV Ordinary Shares - Class B</v>
      </c>
      <c r="I156" s="7"/>
    </row>
    <row r="157" spans="2:9">
      <c r="B157" s="10" t="str">
        <v>OMRON Corp</v>
      </c>
      <c r="I157" s="7"/>
    </row>
    <row r="158" spans="2:9">
      <c r="B158" s="10" t="str">
        <v>TotalEnergies SE</v>
      </c>
      <c r="I158" s="7"/>
    </row>
    <row r="159" spans="2:9">
      <c r="B159" s="10" t="str">
        <v>Fanuc Corp</v>
      </c>
      <c r="I159" s="7"/>
    </row>
    <row r="160" spans="2:9">
      <c r="B160" s="10" t="str">
        <v>Bank Bradesco SA Participating Preferred</v>
      </c>
      <c r="I160" s="7"/>
    </row>
    <row r="161" spans="2:9">
      <c r="B161" s="10" t="str">
        <v>Shell PLC</v>
      </c>
      <c r="I161" s="7"/>
    </row>
    <row r="162" spans="2:9">
      <c r="B162" s="10" t="str">
        <v>Bank of Montreal</v>
      </c>
      <c r="I162" s="7"/>
    </row>
    <row r="163" spans="2:9">
      <c r="B163" s="10" t="str">
        <v>ANZ Group Holdings Ltd</v>
      </c>
      <c r="I163" s="7"/>
    </row>
    <row r="164" spans="2:9">
      <c r="B164" s="10" t="str">
        <v>ASML Holding NV</v>
      </c>
      <c r="I164" s="7"/>
    </row>
    <row r="165" spans="2:9">
      <c r="B165" s="10" t="str">
        <v>The Toronto-Dominion Bank</v>
      </c>
      <c r="I165" s="7"/>
    </row>
    <row r="166" spans="2:9">
      <c r="B166" s="10" t="str">
        <v>Samsung Electronics Co Ltd</v>
      </c>
    </row>
    <row r="167" spans="2:9">
      <c r="B167" s="10" t="str">
        <v>Eni SpA</v>
      </c>
    </row>
  </sheetData>
  <sortState xmlns:xlrd2="http://schemas.microsoft.com/office/spreadsheetml/2017/richdata2" ref="Y4:AA31">
    <sortCondition descending="1" ref="Z4:Z31"/>
  </sortState>
  <mergeCells count="2">
    <mergeCell ref="S12:U12"/>
    <mergeCell ref="J5:L5"/>
  </mergeCells>
  <conditionalFormatting sqref="F46:F56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14:G41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H14:H41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14:J4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C68C0-EA78-4E7C-975B-7DCDEE095A0B}">
  <sheetPr filterMode="1"/>
  <dimension ref="A1:S2095"/>
  <sheetViews>
    <sheetView zoomScale="65" zoomScaleNormal="65" workbookViewId="0">
      <pane ySplit="3" topLeftCell="A42" activePane="bottomLeft" state="frozen"/>
      <selection pane="bottomLeft" activeCell="J175" sqref="J175"/>
    </sheetView>
  </sheetViews>
  <sheetFormatPr defaultColWidth="8.7265625" defaultRowHeight="14.5"/>
  <cols>
    <col min="1" max="1" width="36.1796875" style="7" customWidth="1"/>
    <col min="2" max="2" width="14.453125" style="7" customWidth="1"/>
    <col min="3" max="3" width="12.1796875" style="14" customWidth="1"/>
    <col min="4" max="4" width="11.81640625" style="7" customWidth="1"/>
    <col min="5" max="5" width="18.81640625" style="7" customWidth="1"/>
    <col min="6" max="6" width="24.26953125" style="19" customWidth="1"/>
    <col min="7" max="8" width="14.54296875" style="51" customWidth="1"/>
    <col min="9" max="9" width="14.453125" style="14" customWidth="1"/>
    <col min="10" max="10" width="31.1796875" style="14" customWidth="1"/>
    <col min="11" max="11" width="14" style="7" bestFit="1" customWidth="1"/>
    <col min="12" max="12" width="13.453125" style="7" bestFit="1" customWidth="1"/>
    <col min="13" max="13" width="8.81640625" style="7" bestFit="1" customWidth="1"/>
    <col min="14" max="14" width="9.81640625" style="7" bestFit="1" customWidth="1"/>
    <col min="15" max="15" width="14.54296875" style="7" bestFit="1" customWidth="1"/>
    <col min="16" max="16" width="15.453125" style="7" bestFit="1" customWidth="1"/>
    <col min="17" max="16384" width="8.7265625" style="7"/>
  </cols>
  <sheetData>
    <row r="1" spans="1:16">
      <c r="A1" s="10"/>
      <c r="B1" s="10"/>
      <c r="C1" s="13"/>
      <c r="D1" s="10"/>
      <c r="E1" s="10"/>
      <c r="F1" s="18"/>
      <c r="G1" s="50"/>
      <c r="H1" s="50">
        <v>98.25</v>
      </c>
      <c r="I1" s="13"/>
      <c r="J1" s="13"/>
      <c r="K1" s="10"/>
    </row>
    <row r="2" spans="1:16" ht="15" thickBot="1">
      <c r="A2" s="11" t="s">
        <v>101</v>
      </c>
      <c r="B2" s="10"/>
      <c r="C2" s="13"/>
      <c r="D2" s="10"/>
      <c r="E2" s="10"/>
      <c r="F2" s="18"/>
      <c r="G2" s="50"/>
      <c r="H2" s="50"/>
      <c r="I2" s="13"/>
      <c r="J2" s="13"/>
      <c r="K2" s="10"/>
    </row>
    <row r="3" spans="1:16" ht="29.5" thickBot="1">
      <c r="A3" s="361" t="s">
        <v>102</v>
      </c>
      <c r="B3" s="362" t="s">
        <v>103</v>
      </c>
      <c r="C3" s="362" t="s">
        <v>104</v>
      </c>
      <c r="D3" s="363" t="s">
        <v>105</v>
      </c>
      <c r="E3" s="362" t="s">
        <v>106</v>
      </c>
      <c r="F3" s="362" t="s">
        <v>80</v>
      </c>
      <c r="G3" s="12" t="s">
        <v>107</v>
      </c>
      <c r="H3" s="12" t="s">
        <v>108</v>
      </c>
      <c r="I3" s="363" t="s">
        <v>109</v>
      </c>
      <c r="J3" s="364" t="s">
        <v>110</v>
      </c>
      <c r="K3" s="363" t="s">
        <v>111</v>
      </c>
      <c r="L3" s="365" t="s">
        <v>112</v>
      </c>
      <c r="M3" s="366" t="s">
        <v>113</v>
      </c>
      <c r="N3" s="366" t="s">
        <v>114</v>
      </c>
      <c r="O3" s="366" t="s">
        <v>115</v>
      </c>
      <c r="P3" s="9" t="s">
        <v>116</v>
      </c>
    </row>
    <row r="4" spans="1:16" hidden="1">
      <c r="A4" s="10" t="s">
        <v>117</v>
      </c>
      <c r="B4" s="10" t="s">
        <v>118</v>
      </c>
      <c r="C4" s="13" t="s">
        <v>119</v>
      </c>
      <c r="D4" s="13" t="s">
        <v>120</v>
      </c>
      <c r="E4" s="13" t="s">
        <v>69</v>
      </c>
      <c r="F4" s="18" t="s">
        <v>88</v>
      </c>
      <c r="G4" s="58">
        <v>0</v>
      </c>
      <c r="H4" s="58">
        <v>0</v>
      </c>
      <c r="I4" s="13">
        <v>2.6099999999999999E-3</v>
      </c>
      <c r="J4" s="15">
        <v>0</v>
      </c>
      <c r="K4" s="17" t="s">
        <v>121</v>
      </c>
      <c r="L4" s="15">
        <v>0</v>
      </c>
      <c r="M4" s="15">
        <v>3.0213640000000002</v>
      </c>
      <c r="N4" s="15">
        <v>-3.5687999999999998E-2</v>
      </c>
      <c r="O4" s="15">
        <v>0</v>
      </c>
      <c r="P4" s="15" t="s">
        <v>122</v>
      </c>
    </row>
    <row r="5" spans="1:16" hidden="1">
      <c r="A5" s="10" t="s">
        <v>123</v>
      </c>
      <c r="B5" s="10" t="s">
        <v>124</v>
      </c>
      <c r="C5" s="13" t="s">
        <v>125</v>
      </c>
      <c r="D5" s="13" t="s">
        <v>126</v>
      </c>
      <c r="E5" s="13" t="s">
        <v>69</v>
      </c>
      <c r="F5" s="18" t="s">
        <v>81</v>
      </c>
      <c r="G5" s="58">
        <v>0</v>
      </c>
      <c r="H5" s="58">
        <v>0</v>
      </c>
      <c r="I5" s="13">
        <v>1.8E-3</v>
      </c>
      <c r="J5" s="15">
        <v>0</v>
      </c>
      <c r="K5" s="17" t="s">
        <v>121</v>
      </c>
      <c r="L5" s="15">
        <v>14.081250000000001</v>
      </c>
      <c r="M5" s="15">
        <v>4.2574079999999999</v>
      </c>
      <c r="N5" s="15">
        <v>0.20776600000000001</v>
      </c>
      <c r="O5" s="15">
        <v>0</v>
      </c>
      <c r="P5" s="15" t="s">
        <v>122</v>
      </c>
    </row>
    <row r="6" spans="1:16" hidden="1">
      <c r="A6" s="10" t="s">
        <v>127</v>
      </c>
      <c r="B6" s="10" t="s">
        <v>128</v>
      </c>
      <c r="C6" s="13" t="s">
        <v>129</v>
      </c>
      <c r="D6" s="13" t="s">
        <v>130</v>
      </c>
      <c r="E6" s="13">
        <v>0</v>
      </c>
      <c r="F6" s="18" t="s">
        <v>85</v>
      </c>
      <c r="G6" s="58">
        <v>0</v>
      </c>
      <c r="H6" s="58">
        <v>0</v>
      </c>
      <c r="I6" s="13">
        <v>0.12723999999999999</v>
      </c>
      <c r="J6" s="15">
        <v>0</v>
      </c>
      <c r="K6" s="17" t="s">
        <v>121</v>
      </c>
      <c r="L6" s="15">
        <v>0</v>
      </c>
      <c r="M6" s="15">
        <v>0</v>
      </c>
      <c r="N6" s="15">
        <v>0</v>
      </c>
      <c r="O6" s="15">
        <v>0</v>
      </c>
      <c r="P6" s="15" t="s">
        <v>131</v>
      </c>
    </row>
    <row r="7" spans="1:16" hidden="1">
      <c r="A7" s="10" t="s">
        <v>132</v>
      </c>
      <c r="B7" s="10" t="s">
        <v>133</v>
      </c>
      <c r="C7" s="13" t="s">
        <v>134</v>
      </c>
      <c r="D7" s="13" t="s">
        <v>135</v>
      </c>
      <c r="E7" s="13" t="s">
        <v>136</v>
      </c>
      <c r="F7" s="18" t="s">
        <v>83</v>
      </c>
      <c r="G7" s="58">
        <v>0</v>
      </c>
      <c r="H7" s="58">
        <v>0</v>
      </c>
      <c r="I7" s="13">
        <v>4.7299999999999998E-3</v>
      </c>
      <c r="J7" s="15">
        <v>0</v>
      </c>
      <c r="K7" s="17" t="s">
        <v>121</v>
      </c>
      <c r="L7" s="15">
        <v>44.712643999999997</v>
      </c>
      <c r="M7" s="15">
        <v>17.736867</v>
      </c>
      <c r="N7" s="15">
        <v>0.409302</v>
      </c>
      <c r="O7" s="15">
        <v>0</v>
      </c>
      <c r="P7" s="15" t="s">
        <v>137</v>
      </c>
    </row>
    <row r="8" spans="1:16" hidden="1">
      <c r="A8" s="10" t="s">
        <v>138</v>
      </c>
      <c r="B8" s="10" t="s">
        <v>139</v>
      </c>
      <c r="C8" s="13" t="s">
        <v>140</v>
      </c>
      <c r="D8" s="13" t="s">
        <v>141</v>
      </c>
      <c r="E8" s="13" t="s">
        <v>42</v>
      </c>
      <c r="F8" s="18" t="s">
        <v>87</v>
      </c>
      <c r="G8" s="58">
        <v>0</v>
      </c>
      <c r="H8" s="58">
        <v>0</v>
      </c>
      <c r="I8" s="13">
        <v>1.8710000000000001E-2</v>
      </c>
      <c r="J8" s="15">
        <v>0</v>
      </c>
      <c r="K8" s="17" t="s">
        <v>121</v>
      </c>
      <c r="L8" s="15">
        <v>0</v>
      </c>
      <c r="M8" s="15">
        <v>0.65527000000000002</v>
      </c>
      <c r="N8" s="15">
        <v>0.115066</v>
      </c>
      <c r="O8" s="15" t="s">
        <v>142</v>
      </c>
      <c r="P8" s="15" t="s">
        <v>143</v>
      </c>
    </row>
    <row r="9" spans="1:16" hidden="1">
      <c r="A9" s="10" t="s">
        <v>144</v>
      </c>
      <c r="B9" s="10" t="s">
        <v>145</v>
      </c>
      <c r="C9" s="13" t="s">
        <v>146</v>
      </c>
      <c r="D9" s="13" t="s">
        <v>147</v>
      </c>
      <c r="E9" s="13" t="s">
        <v>42</v>
      </c>
      <c r="F9" s="18" t="s">
        <v>87</v>
      </c>
      <c r="G9" s="58">
        <v>0</v>
      </c>
      <c r="H9" s="58">
        <v>0</v>
      </c>
      <c r="I9" s="13">
        <v>2.5100000000000001E-2</v>
      </c>
      <c r="J9" s="15">
        <v>1.3190677966</v>
      </c>
      <c r="K9" s="17">
        <v>-0.24188885319042897</v>
      </c>
      <c r="L9" s="15">
        <v>0</v>
      </c>
      <c r="M9" s="15">
        <v>0.66130999999999995</v>
      </c>
      <c r="N9" s="15">
        <v>0.115066</v>
      </c>
      <c r="O9" s="15" t="s">
        <v>142</v>
      </c>
      <c r="P9" s="15" t="s">
        <v>143</v>
      </c>
    </row>
    <row r="10" spans="1:16" hidden="1">
      <c r="A10" s="10" t="s">
        <v>148</v>
      </c>
      <c r="B10" s="10" t="s">
        <v>149</v>
      </c>
      <c r="C10" s="13" t="s">
        <v>150</v>
      </c>
      <c r="D10" s="13" t="s">
        <v>151</v>
      </c>
      <c r="E10" s="13" t="s">
        <v>54</v>
      </c>
      <c r="F10" s="18" t="s">
        <v>91</v>
      </c>
      <c r="G10" s="58">
        <v>0</v>
      </c>
      <c r="H10" s="58">
        <v>0</v>
      </c>
      <c r="I10" s="13">
        <v>1.3350000000000001E-2</v>
      </c>
      <c r="J10" s="15">
        <v>0</v>
      </c>
      <c r="K10" s="17" t="s">
        <v>121</v>
      </c>
      <c r="L10" s="15">
        <v>0</v>
      </c>
      <c r="M10" s="15">
        <v>1.391095</v>
      </c>
      <c r="N10" s="15">
        <v>0.18012900000000001</v>
      </c>
      <c r="O10" s="15">
        <v>0</v>
      </c>
      <c r="P10" s="15" t="s">
        <v>152</v>
      </c>
    </row>
    <row r="11" spans="1:16" hidden="1">
      <c r="A11" s="10" t="s">
        <v>153</v>
      </c>
      <c r="B11" s="10" t="s">
        <v>154</v>
      </c>
      <c r="C11" s="13" t="s">
        <v>155</v>
      </c>
      <c r="D11" s="13" t="s">
        <v>156</v>
      </c>
      <c r="E11" s="13" t="s">
        <v>48</v>
      </c>
      <c r="F11" s="18" t="s">
        <v>88</v>
      </c>
      <c r="G11" s="58">
        <v>0</v>
      </c>
      <c r="H11" s="58">
        <v>0</v>
      </c>
      <c r="I11" s="13">
        <v>9.7800000000000005E-3</v>
      </c>
      <c r="J11" s="15">
        <v>0.8266666667</v>
      </c>
      <c r="K11" s="17">
        <v>0.20967741930606132</v>
      </c>
      <c r="L11" s="15">
        <v>11.712548999999999</v>
      </c>
      <c r="M11" s="15">
        <v>1.680496</v>
      </c>
      <c r="N11" s="15">
        <v>7.9272999999999996E-2</v>
      </c>
      <c r="O11" s="15" t="s">
        <v>142</v>
      </c>
      <c r="P11" s="15" t="s">
        <v>157</v>
      </c>
    </row>
    <row r="12" spans="1:16" hidden="1">
      <c r="A12" s="10" t="s">
        <v>158</v>
      </c>
      <c r="B12" s="10" t="s">
        <v>159</v>
      </c>
      <c r="C12" s="13" t="s">
        <v>160</v>
      </c>
      <c r="D12" s="13" t="s">
        <v>161</v>
      </c>
      <c r="E12" s="13" t="s">
        <v>64</v>
      </c>
      <c r="F12" s="18" t="s">
        <v>90</v>
      </c>
      <c r="G12" s="58">
        <v>0</v>
      </c>
      <c r="H12" s="58">
        <v>0</v>
      </c>
      <c r="I12" s="13">
        <v>1.1999999999999999E-3</v>
      </c>
      <c r="J12" s="15">
        <v>0</v>
      </c>
      <c r="K12" s="17" t="s">
        <v>121</v>
      </c>
      <c r="L12" s="15">
        <v>0</v>
      </c>
      <c r="M12" s="15">
        <v>0.38428499999999999</v>
      </c>
      <c r="N12" s="15">
        <v>0.13681499999999999</v>
      </c>
      <c r="O12" s="15">
        <v>0</v>
      </c>
      <c r="P12" s="15" t="s">
        <v>162</v>
      </c>
    </row>
    <row r="13" spans="1:16" hidden="1">
      <c r="A13" s="10" t="s">
        <v>163</v>
      </c>
      <c r="B13" s="10" t="s">
        <v>164</v>
      </c>
      <c r="C13" s="13" t="s">
        <v>165</v>
      </c>
      <c r="D13" s="13" t="s">
        <v>166</v>
      </c>
      <c r="E13" s="13" t="s">
        <v>64</v>
      </c>
      <c r="F13" s="18" t="s">
        <v>90</v>
      </c>
      <c r="G13" s="58">
        <v>0</v>
      </c>
      <c r="H13" s="58">
        <v>0</v>
      </c>
      <c r="I13" s="13">
        <v>1.354E-2</v>
      </c>
      <c r="J13" s="15">
        <v>0</v>
      </c>
      <c r="K13" s="17" t="s">
        <v>121</v>
      </c>
      <c r="L13" s="15">
        <v>0</v>
      </c>
      <c r="M13" s="15">
        <v>2.207525</v>
      </c>
      <c r="N13" s="15">
        <v>0.13681499999999999</v>
      </c>
      <c r="O13" s="15">
        <v>0</v>
      </c>
      <c r="P13" s="15" t="s">
        <v>162</v>
      </c>
    </row>
    <row r="14" spans="1:16" hidden="1">
      <c r="A14" s="10" t="s">
        <v>167</v>
      </c>
      <c r="B14" s="10" t="s">
        <v>168</v>
      </c>
      <c r="C14" s="13" t="s">
        <v>169</v>
      </c>
      <c r="D14" s="13" t="s">
        <v>170</v>
      </c>
      <c r="E14" s="13" t="s">
        <v>71</v>
      </c>
      <c r="F14" s="18" t="s">
        <v>87</v>
      </c>
      <c r="G14" s="58">
        <v>0</v>
      </c>
      <c r="H14" s="58">
        <v>0</v>
      </c>
      <c r="I14" s="13">
        <v>9.1299999999999992E-3</v>
      </c>
      <c r="J14" s="15">
        <v>0</v>
      </c>
      <c r="K14" s="17" t="s">
        <v>121</v>
      </c>
      <c r="L14" s="15">
        <v>76.743415999999996</v>
      </c>
      <c r="M14" s="15">
        <v>16.700053</v>
      </c>
      <c r="N14" s="15">
        <v>0.29046499999999997</v>
      </c>
      <c r="O14" s="15">
        <v>0</v>
      </c>
      <c r="P14" s="15" t="s">
        <v>171</v>
      </c>
    </row>
    <row r="15" spans="1:16" hidden="1">
      <c r="A15" s="10" t="s">
        <v>172</v>
      </c>
      <c r="B15" s="10" t="s">
        <v>173</v>
      </c>
      <c r="C15" s="13" t="s">
        <v>174</v>
      </c>
      <c r="D15" s="13" t="s">
        <v>175</v>
      </c>
      <c r="E15" s="13" t="s">
        <v>30</v>
      </c>
      <c r="F15" s="18" t="s">
        <v>87</v>
      </c>
      <c r="G15" s="58">
        <v>0</v>
      </c>
      <c r="H15" s="58">
        <v>0</v>
      </c>
      <c r="I15" s="13">
        <v>0.38790999999999998</v>
      </c>
      <c r="J15" s="15">
        <v>1.26</v>
      </c>
      <c r="K15" s="17">
        <v>-0.20634920634920639</v>
      </c>
      <c r="L15" s="15">
        <v>26.211341000000001</v>
      </c>
      <c r="M15" s="15">
        <v>9.7086450000000006</v>
      </c>
      <c r="N15" s="15">
        <v>0.31781900000000002</v>
      </c>
      <c r="O15" s="15" t="s">
        <v>176</v>
      </c>
      <c r="P15" s="15" t="s">
        <v>177</v>
      </c>
    </row>
    <row r="16" spans="1:16" hidden="1">
      <c r="A16" s="10" t="s">
        <v>178</v>
      </c>
      <c r="B16" s="10" t="s">
        <v>179</v>
      </c>
      <c r="C16" s="13" t="s">
        <v>180</v>
      </c>
      <c r="D16" s="13" t="s">
        <v>181</v>
      </c>
      <c r="E16" s="13" t="s">
        <v>182</v>
      </c>
      <c r="F16" s="18" t="s">
        <v>91</v>
      </c>
      <c r="G16" s="58">
        <v>0</v>
      </c>
      <c r="H16" s="58">
        <v>0</v>
      </c>
      <c r="I16" s="13">
        <v>2.81E-3</v>
      </c>
      <c r="J16" s="15">
        <v>0</v>
      </c>
      <c r="K16" s="17" t="s">
        <v>121</v>
      </c>
      <c r="L16" s="15">
        <v>10.989974999999999</v>
      </c>
      <c r="M16" s="15">
        <v>1.50827</v>
      </c>
      <c r="N16" s="15">
        <v>0.20177999999999999</v>
      </c>
      <c r="O16" s="15">
        <v>0</v>
      </c>
      <c r="P16" s="15" t="s">
        <v>183</v>
      </c>
    </row>
    <row r="17" spans="1:16" hidden="1">
      <c r="A17" s="10" t="s">
        <v>184</v>
      </c>
      <c r="B17" s="10" t="s">
        <v>185</v>
      </c>
      <c r="C17" s="13" t="s">
        <v>186</v>
      </c>
      <c r="D17" s="13" t="s">
        <v>187</v>
      </c>
      <c r="E17" s="13" t="s">
        <v>188</v>
      </c>
      <c r="F17" s="18" t="s">
        <v>85</v>
      </c>
      <c r="G17" s="58">
        <v>0</v>
      </c>
      <c r="H17" s="58">
        <v>0</v>
      </c>
      <c r="I17" s="13">
        <v>3.7400000000000003E-2</v>
      </c>
      <c r="J17" s="15">
        <v>0</v>
      </c>
      <c r="K17" s="17" t="s">
        <v>121</v>
      </c>
      <c r="L17" s="15">
        <v>0</v>
      </c>
      <c r="M17" s="15">
        <v>1.301442</v>
      </c>
      <c r="N17" s="15">
        <v>0.16453599999999999</v>
      </c>
      <c r="O17" s="15">
        <v>0</v>
      </c>
      <c r="P17" s="15" t="s">
        <v>189</v>
      </c>
    </row>
    <row r="18" spans="1:16" hidden="1">
      <c r="A18" s="10" t="s">
        <v>190</v>
      </c>
      <c r="B18" s="10" t="s">
        <v>191</v>
      </c>
      <c r="C18" s="13" t="s">
        <v>192</v>
      </c>
      <c r="D18" s="13" t="s">
        <v>193</v>
      </c>
      <c r="E18" s="13" t="s">
        <v>194</v>
      </c>
      <c r="F18" s="18" t="s">
        <v>85</v>
      </c>
      <c r="G18" s="58">
        <v>0</v>
      </c>
      <c r="H18" s="58">
        <v>0</v>
      </c>
      <c r="I18" s="13">
        <v>3.7100000000000001E-2</v>
      </c>
      <c r="J18" s="15">
        <v>0</v>
      </c>
      <c r="K18" s="17" t="s">
        <v>121</v>
      </c>
      <c r="L18" s="15">
        <v>9.5218489999999996</v>
      </c>
      <c r="M18" s="15">
        <v>1.5332950000000001</v>
      </c>
      <c r="N18" s="15">
        <v>0.16343299999999999</v>
      </c>
      <c r="O18" s="15">
        <v>0</v>
      </c>
      <c r="P18" s="15" t="s">
        <v>195</v>
      </c>
    </row>
    <row r="19" spans="1:16" hidden="1">
      <c r="A19" s="10" t="s">
        <v>196</v>
      </c>
      <c r="B19" s="10" t="s">
        <v>197</v>
      </c>
      <c r="C19" s="13" t="s">
        <v>198</v>
      </c>
      <c r="D19" s="13" t="s">
        <v>199</v>
      </c>
      <c r="E19" s="13" t="s">
        <v>194</v>
      </c>
      <c r="F19" s="18" t="s">
        <v>85</v>
      </c>
      <c r="G19" s="58">
        <v>0</v>
      </c>
      <c r="H19" s="58">
        <v>0</v>
      </c>
      <c r="I19" s="13">
        <v>2.7369999999999998E-2</v>
      </c>
      <c r="J19" s="15">
        <v>0</v>
      </c>
      <c r="K19" s="17" t="s">
        <v>121</v>
      </c>
      <c r="L19" s="15">
        <v>0</v>
      </c>
      <c r="M19" s="15">
        <v>3.6835580000000001</v>
      </c>
      <c r="N19" s="15">
        <v>0.29717399999999999</v>
      </c>
      <c r="O19" s="15">
        <v>0</v>
      </c>
      <c r="P19" s="15" t="s">
        <v>195</v>
      </c>
    </row>
    <row r="20" spans="1:16" hidden="1">
      <c r="A20" s="10" t="s">
        <v>200</v>
      </c>
      <c r="B20" s="10" t="s">
        <v>201</v>
      </c>
      <c r="C20" s="13" t="s">
        <v>202</v>
      </c>
      <c r="D20" s="13" t="s">
        <v>203</v>
      </c>
      <c r="E20" s="13" t="s">
        <v>194</v>
      </c>
      <c r="F20" s="18" t="s">
        <v>82</v>
      </c>
      <c r="G20" s="58">
        <v>0</v>
      </c>
      <c r="H20" s="58">
        <v>0</v>
      </c>
      <c r="I20" s="13">
        <v>9.1199999999999996E-3</v>
      </c>
      <c r="J20" s="15">
        <v>0</v>
      </c>
      <c r="K20" s="17" t="s">
        <v>121</v>
      </c>
      <c r="L20" s="15">
        <v>15</v>
      </c>
      <c r="M20" s="15">
        <v>19.953831999999998</v>
      </c>
      <c r="N20" s="15">
        <v>0.815751</v>
      </c>
      <c r="O20" s="15">
        <v>0</v>
      </c>
      <c r="P20" s="15" t="s">
        <v>195</v>
      </c>
    </row>
    <row r="21" spans="1:16" hidden="1">
      <c r="A21" s="10" t="s">
        <v>204</v>
      </c>
      <c r="B21" s="10" t="s">
        <v>205</v>
      </c>
      <c r="C21" s="13" t="s">
        <v>206</v>
      </c>
      <c r="D21" s="13" t="s">
        <v>207</v>
      </c>
      <c r="E21" s="13" t="s">
        <v>71</v>
      </c>
      <c r="F21" s="18" t="s">
        <v>89</v>
      </c>
      <c r="G21" s="58">
        <v>0</v>
      </c>
      <c r="H21" s="58">
        <v>0</v>
      </c>
      <c r="I21" s="13">
        <v>4.1099999999999999E-3</v>
      </c>
      <c r="J21" s="15">
        <v>0</v>
      </c>
      <c r="K21" s="17" t="s">
        <v>121</v>
      </c>
      <c r="L21" s="15">
        <v>0</v>
      </c>
      <c r="M21" s="15">
        <v>1.573172</v>
      </c>
      <c r="N21" s="15">
        <v>0.13971500000000001</v>
      </c>
      <c r="O21" s="15">
        <v>0</v>
      </c>
      <c r="P21" s="15" t="s">
        <v>171</v>
      </c>
    </row>
    <row r="22" spans="1:16" hidden="1">
      <c r="A22" s="10" t="s">
        <v>208</v>
      </c>
      <c r="B22" s="10" t="s">
        <v>209</v>
      </c>
      <c r="C22" s="13" t="s">
        <v>210</v>
      </c>
      <c r="D22" s="13" t="s">
        <v>211</v>
      </c>
      <c r="E22" s="13" t="s">
        <v>75</v>
      </c>
      <c r="F22" s="18" t="s">
        <v>88</v>
      </c>
      <c r="G22" s="58">
        <v>0</v>
      </c>
      <c r="H22" s="58">
        <v>0</v>
      </c>
      <c r="I22" s="13">
        <v>5.1529999999999999E-2</v>
      </c>
      <c r="J22" s="15">
        <v>0</v>
      </c>
      <c r="K22" s="17" t="s">
        <v>121</v>
      </c>
      <c r="L22" s="15">
        <v>27.876823000000002</v>
      </c>
      <c r="M22" s="15">
        <v>13.355328999999999</v>
      </c>
      <c r="N22" s="15">
        <v>0.40584700000000001</v>
      </c>
      <c r="O22" s="15">
        <v>0</v>
      </c>
      <c r="P22" s="15" t="s">
        <v>212</v>
      </c>
    </row>
    <row r="23" spans="1:16" hidden="1">
      <c r="A23" s="10" t="s">
        <v>213</v>
      </c>
      <c r="B23" s="10" t="s">
        <v>214</v>
      </c>
      <c r="C23" s="13" t="s">
        <v>215</v>
      </c>
      <c r="D23" s="13" t="s">
        <v>216</v>
      </c>
      <c r="E23" s="13" t="s">
        <v>40</v>
      </c>
      <c r="F23" s="18" t="s">
        <v>87</v>
      </c>
      <c r="G23" s="58">
        <v>0</v>
      </c>
      <c r="H23" s="58">
        <v>0</v>
      </c>
      <c r="I23" s="13">
        <v>1.8489999999999999E-2</v>
      </c>
      <c r="J23" s="15">
        <v>0</v>
      </c>
      <c r="K23" s="17" t="s">
        <v>121</v>
      </c>
      <c r="L23" s="15">
        <v>13.355445</v>
      </c>
      <c r="M23" s="15">
        <v>1.5339780000000001</v>
      </c>
      <c r="N23" s="15">
        <v>0.118951</v>
      </c>
      <c r="O23" s="15">
        <v>0</v>
      </c>
      <c r="P23" s="15" t="s">
        <v>152</v>
      </c>
    </row>
    <row r="24" spans="1:16" hidden="1">
      <c r="A24" s="10" t="s">
        <v>217</v>
      </c>
      <c r="B24" s="10" t="s">
        <v>218</v>
      </c>
      <c r="C24" s="13" t="s">
        <v>219</v>
      </c>
      <c r="D24" s="13" t="s">
        <v>220</v>
      </c>
      <c r="E24" s="13" t="s">
        <v>69</v>
      </c>
      <c r="F24" s="18" t="s">
        <v>88</v>
      </c>
      <c r="G24" s="58">
        <v>0</v>
      </c>
      <c r="H24" s="58">
        <v>0</v>
      </c>
      <c r="I24" s="13">
        <v>1.48E-3</v>
      </c>
      <c r="J24" s="15">
        <v>0</v>
      </c>
      <c r="K24" s="17" t="s">
        <v>121</v>
      </c>
      <c r="L24" s="15">
        <v>40.066777999999999</v>
      </c>
      <c r="M24" s="15">
        <v>6.5764779999999998</v>
      </c>
      <c r="N24" s="15">
        <v>0.16599900000000001</v>
      </c>
      <c r="O24" s="15">
        <v>0</v>
      </c>
      <c r="P24" s="15" t="s">
        <v>122</v>
      </c>
    </row>
    <row r="25" spans="1:16" hidden="1">
      <c r="A25" s="10" t="s">
        <v>221</v>
      </c>
      <c r="B25" s="10" t="s">
        <v>222</v>
      </c>
      <c r="C25" s="13" t="s">
        <v>223</v>
      </c>
      <c r="D25" s="13" t="s">
        <v>224</v>
      </c>
      <c r="E25" s="13" t="s">
        <v>44</v>
      </c>
      <c r="F25" s="18" t="s">
        <v>87</v>
      </c>
      <c r="G25" s="58">
        <v>0</v>
      </c>
      <c r="H25" s="58">
        <v>0</v>
      </c>
      <c r="I25" s="13">
        <v>7.0260000000000003E-2</v>
      </c>
      <c r="J25" s="15">
        <v>0</v>
      </c>
      <c r="K25" s="17" t="s">
        <v>121</v>
      </c>
      <c r="L25" s="15">
        <v>24.230768999999999</v>
      </c>
      <c r="M25" s="15">
        <v>5.3697330000000001</v>
      </c>
      <c r="N25" s="15">
        <v>0.22745399999999999</v>
      </c>
      <c r="O25" s="15">
        <v>0</v>
      </c>
      <c r="P25" s="15" t="s">
        <v>152</v>
      </c>
    </row>
    <row r="26" spans="1:16" hidden="1">
      <c r="A26" s="10" t="s">
        <v>225</v>
      </c>
      <c r="B26" s="10" t="s">
        <v>226</v>
      </c>
      <c r="C26" s="13" t="s">
        <v>227</v>
      </c>
      <c r="D26" s="13" t="s">
        <v>228</v>
      </c>
      <c r="E26" s="13" t="s">
        <v>229</v>
      </c>
      <c r="F26" s="18" t="s">
        <v>91</v>
      </c>
      <c r="G26" s="58">
        <v>0</v>
      </c>
      <c r="H26" s="58">
        <v>0</v>
      </c>
      <c r="I26" s="13">
        <v>1.9910000000000001E-2</v>
      </c>
      <c r="J26" s="15">
        <v>0</v>
      </c>
      <c r="K26" s="17" t="s">
        <v>121</v>
      </c>
      <c r="L26" s="15">
        <v>0</v>
      </c>
      <c r="M26" s="15">
        <v>5.1048819999999999</v>
      </c>
      <c r="N26" s="15">
        <v>9.8534999999999998E-2</v>
      </c>
      <c r="O26" s="15">
        <v>0</v>
      </c>
      <c r="P26" s="15" t="s">
        <v>230</v>
      </c>
    </row>
    <row r="27" spans="1:16" hidden="1">
      <c r="A27" s="10" t="s">
        <v>231</v>
      </c>
      <c r="B27" s="10" t="s">
        <v>232</v>
      </c>
      <c r="C27" s="13" t="s">
        <v>233</v>
      </c>
      <c r="D27" s="13" t="s">
        <v>234</v>
      </c>
      <c r="E27" s="13" t="s">
        <v>71</v>
      </c>
      <c r="F27" s="18" t="s">
        <v>91</v>
      </c>
      <c r="G27" s="58">
        <v>0</v>
      </c>
      <c r="H27" s="58">
        <v>0</v>
      </c>
      <c r="I27" s="13">
        <v>9.11E-3</v>
      </c>
      <c r="J27" s="15">
        <v>0</v>
      </c>
      <c r="K27" s="17" t="s">
        <v>121</v>
      </c>
      <c r="L27" s="15">
        <v>0</v>
      </c>
      <c r="M27" s="15">
        <v>5.0067510000000004</v>
      </c>
      <c r="N27" s="15">
        <v>4.8254999999999999E-2</v>
      </c>
      <c r="O27" s="15">
        <v>0</v>
      </c>
      <c r="P27" s="15" t="s">
        <v>171</v>
      </c>
    </row>
    <row r="28" spans="1:16" hidden="1">
      <c r="A28" s="10" t="s">
        <v>235</v>
      </c>
      <c r="B28" s="10" t="s">
        <v>236</v>
      </c>
      <c r="C28" s="13" t="s">
        <v>237</v>
      </c>
      <c r="D28" s="13" t="s">
        <v>238</v>
      </c>
      <c r="E28" s="13" t="s">
        <v>71</v>
      </c>
      <c r="F28" s="18" t="s">
        <v>87</v>
      </c>
      <c r="G28" s="58">
        <v>0</v>
      </c>
      <c r="H28" s="58">
        <v>0</v>
      </c>
      <c r="I28" s="13">
        <v>2.5860000000000001E-2</v>
      </c>
      <c r="J28" s="15">
        <v>0</v>
      </c>
      <c r="K28" s="17" t="s">
        <v>121</v>
      </c>
      <c r="L28" s="15">
        <v>0</v>
      </c>
      <c r="M28" s="15">
        <v>4.8489190000000004</v>
      </c>
      <c r="N28" s="15">
        <v>0.18321699999999999</v>
      </c>
      <c r="O28" s="15">
        <v>0</v>
      </c>
      <c r="P28" s="15" t="s">
        <v>171</v>
      </c>
    </row>
    <row r="29" spans="1:16" hidden="1">
      <c r="A29" s="10" t="s">
        <v>239</v>
      </c>
      <c r="B29" s="10" t="s">
        <v>240</v>
      </c>
      <c r="C29" s="13" t="s">
        <v>241</v>
      </c>
      <c r="D29" s="13" t="s">
        <v>242</v>
      </c>
      <c r="E29" s="13" t="s">
        <v>71</v>
      </c>
      <c r="F29" s="18" t="s">
        <v>91</v>
      </c>
      <c r="G29" s="58">
        <v>0</v>
      </c>
      <c r="H29" s="58">
        <v>0</v>
      </c>
      <c r="I29" s="13">
        <v>1.0619999999999999E-2</v>
      </c>
      <c r="J29" s="15">
        <v>0</v>
      </c>
      <c r="K29" s="17" t="s">
        <v>121</v>
      </c>
      <c r="L29" s="15">
        <v>0</v>
      </c>
      <c r="M29" s="15">
        <v>8.1467449999999992</v>
      </c>
      <c r="N29" s="15">
        <v>0.24595400000000001</v>
      </c>
      <c r="O29" s="15">
        <v>0</v>
      </c>
      <c r="P29" s="15" t="s">
        <v>171</v>
      </c>
    </row>
    <row r="30" spans="1:16" hidden="1">
      <c r="A30" s="10" t="s">
        <v>243</v>
      </c>
      <c r="B30" s="10" t="s">
        <v>244</v>
      </c>
      <c r="C30" s="353" t="s">
        <v>245</v>
      </c>
      <c r="D30" s="13" t="s">
        <v>246</v>
      </c>
      <c r="E30" s="13" t="s">
        <v>71</v>
      </c>
      <c r="F30" s="18" t="s">
        <v>87</v>
      </c>
      <c r="G30" s="58">
        <v>0</v>
      </c>
      <c r="H30" s="58">
        <v>0</v>
      </c>
      <c r="I30" s="13">
        <v>3.9750000000000001E-2</v>
      </c>
      <c r="J30" s="15">
        <v>0</v>
      </c>
      <c r="K30" s="17" t="s">
        <v>121</v>
      </c>
      <c r="L30" s="15">
        <v>24.393162</v>
      </c>
      <c r="M30" s="15">
        <v>4.9300439999999996</v>
      </c>
      <c r="N30" s="15">
        <v>0.19230700000000001</v>
      </c>
      <c r="O30" s="15">
        <v>0</v>
      </c>
      <c r="P30" s="15" t="s">
        <v>171</v>
      </c>
    </row>
    <row r="31" spans="1:16" hidden="1">
      <c r="A31" s="10" t="s">
        <v>247</v>
      </c>
      <c r="B31" s="10" t="s">
        <v>248</v>
      </c>
      <c r="C31" s="13" t="s">
        <v>249</v>
      </c>
      <c r="D31" s="13" t="s">
        <v>250</v>
      </c>
      <c r="E31" s="13" t="s">
        <v>71</v>
      </c>
      <c r="F31" s="18" t="s">
        <v>91</v>
      </c>
      <c r="G31" s="58">
        <v>0</v>
      </c>
      <c r="H31" s="58">
        <v>0</v>
      </c>
      <c r="I31" s="13">
        <v>2.24E-2</v>
      </c>
      <c r="J31" s="15">
        <v>0</v>
      </c>
      <c r="K31" s="17" t="s">
        <v>121</v>
      </c>
      <c r="L31" s="15">
        <v>0</v>
      </c>
      <c r="M31" s="15">
        <v>4.7394670000000003</v>
      </c>
      <c r="N31" s="15">
        <v>0.27236700000000003</v>
      </c>
      <c r="O31" s="15">
        <v>0</v>
      </c>
      <c r="P31" s="15" t="s">
        <v>171</v>
      </c>
    </row>
    <row r="32" spans="1:16" hidden="1">
      <c r="A32" s="10" t="s">
        <v>251</v>
      </c>
      <c r="B32" s="10" t="s">
        <v>252</v>
      </c>
      <c r="C32" s="13" t="s">
        <v>253</v>
      </c>
      <c r="D32" s="13" t="s">
        <v>254</v>
      </c>
      <c r="E32" s="13" t="s">
        <v>71</v>
      </c>
      <c r="F32" s="18" t="s">
        <v>91</v>
      </c>
      <c r="G32" s="58">
        <v>0</v>
      </c>
      <c r="H32" s="58">
        <v>0</v>
      </c>
      <c r="I32" s="13">
        <v>3.64E-3</v>
      </c>
      <c r="J32" s="15">
        <v>0</v>
      </c>
      <c r="K32" s="17" t="s">
        <v>121</v>
      </c>
      <c r="L32" s="15">
        <v>0</v>
      </c>
      <c r="M32" s="15">
        <v>13.227625</v>
      </c>
      <c r="N32" s="15">
        <v>0.167825</v>
      </c>
      <c r="O32" s="15">
        <v>0</v>
      </c>
      <c r="P32" s="15" t="s">
        <v>171</v>
      </c>
    </row>
    <row r="33" spans="1:16" hidden="1">
      <c r="A33" s="10" t="s">
        <v>255</v>
      </c>
      <c r="B33" s="10" t="s">
        <v>256</v>
      </c>
      <c r="C33" s="13" t="s">
        <v>257</v>
      </c>
      <c r="D33" s="13" t="s">
        <v>258</v>
      </c>
      <c r="E33" s="13" t="s">
        <v>229</v>
      </c>
      <c r="F33" s="18" t="s">
        <v>84</v>
      </c>
      <c r="G33" s="58">
        <v>0</v>
      </c>
      <c r="H33" s="58">
        <v>0</v>
      </c>
      <c r="I33" s="13">
        <v>6.3400000000000001E-3</v>
      </c>
      <c r="J33" s="15">
        <v>0</v>
      </c>
      <c r="K33" s="17" t="s">
        <v>121</v>
      </c>
      <c r="L33" s="15">
        <v>0</v>
      </c>
      <c r="M33" s="15">
        <v>3.1994630000000002</v>
      </c>
      <c r="N33" s="15">
        <v>0.13315299999999999</v>
      </c>
      <c r="O33" s="15">
        <v>0</v>
      </c>
      <c r="P33" s="15" t="s">
        <v>230</v>
      </c>
    </row>
    <row r="34" spans="1:16" hidden="1">
      <c r="A34" s="10" t="s">
        <v>259</v>
      </c>
      <c r="B34" s="10" t="s">
        <v>260</v>
      </c>
      <c r="C34" s="13" t="s">
        <v>261</v>
      </c>
      <c r="D34" s="13" t="s">
        <v>262</v>
      </c>
      <c r="E34" s="13" t="s">
        <v>36</v>
      </c>
      <c r="F34" s="18" t="s">
        <v>82</v>
      </c>
      <c r="G34" s="58">
        <v>0</v>
      </c>
      <c r="H34" s="58">
        <v>0</v>
      </c>
      <c r="I34" s="13">
        <v>9.0069999999999997E-2</v>
      </c>
      <c r="J34" s="15">
        <v>0.81162162159999995</v>
      </c>
      <c r="K34" s="17">
        <v>0.23210123213405542</v>
      </c>
      <c r="L34" s="15">
        <v>15.535885</v>
      </c>
      <c r="M34" s="15">
        <v>4.7041839999999997</v>
      </c>
      <c r="N34" s="15">
        <v>0.16428699999999999</v>
      </c>
      <c r="O34" s="15" t="s">
        <v>263</v>
      </c>
      <c r="P34" s="15" t="s">
        <v>152</v>
      </c>
    </row>
    <row r="35" spans="1:16" hidden="1">
      <c r="A35" s="10" t="s">
        <v>264</v>
      </c>
      <c r="B35" s="10" t="s">
        <v>265</v>
      </c>
      <c r="C35" s="13" t="s">
        <v>266</v>
      </c>
      <c r="D35" s="13" t="s">
        <v>267</v>
      </c>
      <c r="E35" s="13" t="s">
        <v>71</v>
      </c>
      <c r="F35" s="18" t="s">
        <v>85</v>
      </c>
      <c r="G35" s="58">
        <v>0</v>
      </c>
      <c r="H35" s="58">
        <v>0</v>
      </c>
      <c r="I35" s="13">
        <v>8.4200000000000004E-3</v>
      </c>
      <c r="J35" s="15">
        <v>0</v>
      </c>
      <c r="K35" s="17" t="s">
        <v>121</v>
      </c>
      <c r="L35" s="15">
        <v>19.147497000000001</v>
      </c>
      <c r="M35" s="15">
        <v>2.8044690000000001</v>
      </c>
      <c r="N35" s="15">
        <v>0.118992</v>
      </c>
      <c r="O35" s="15">
        <v>0</v>
      </c>
      <c r="P35" s="15" t="s">
        <v>171</v>
      </c>
    </row>
    <row r="36" spans="1:16" hidden="1">
      <c r="A36" s="10" t="s">
        <v>268</v>
      </c>
      <c r="B36" s="10" t="s">
        <v>269</v>
      </c>
      <c r="C36" s="13" t="s">
        <v>270</v>
      </c>
      <c r="D36" s="13" t="s">
        <v>271</v>
      </c>
      <c r="E36" s="13" t="s">
        <v>26</v>
      </c>
      <c r="F36" s="18" t="s">
        <v>85</v>
      </c>
      <c r="G36" s="58">
        <v>0</v>
      </c>
      <c r="H36" s="58">
        <v>0</v>
      </c>
      <c r="I36" s="13">
        <v>2.4740000000000002E-2</v>
      </c>
      <c r="J36" s="15">
        <v>0.77333333329999998</v>
      </c>
      <c r="K36" s="17">
        <v>0.29310344833159929</v>
      </c>
      <c r="L36" s="15">
        <v>12.840832000000001</v>
      </c>
      <c r="M36" s="15">
        <v>5.7972910000000004</v>
      </c>
      <c r="N36" s="15">
        <v>0.57274899999999995</v>
      </c>
      <c r="O36" s="15" t="s">
        <v>263</v>
      </c>
      <c r="P36" s="15" t="s">
        <v>131</v>
      </c>
    </row>
    <row r="37" spans="1:16" hidden="1">
      <c r="A37" s="10" t="s">
        <v>272</v>
      </c>
      <c r="B37" s="10" t="s">
        <v>273</v>
      </c>
      <c r="C37" s="13" t="s">
        <v>274</v>
      </c>
      <c r="D37" s="13" t="s">
        <v>275</v>
      </c>
      <c r="E37" s="13" t="s">
        <v>194</v>
      </c>
      <c r="F37" s="18" t="s">
        <v>84</v>
      </c>
      <c r="G37" s="58">
        <v>0</v>
      </c>
      <c r="H37" s="58">
        <v>0</v>
      </c>
      <c r="I37" s="13">
        <v>1.089E-2</v>
      </c>
      <c r="J37" s="15">
        <v>0</v>
      </c>
      <c r="K37" s="17" t="s">
        <v>121</v>
      </c>
      <c r="L37" s="15">
        <v>14.763230999999999</v>
      </c>
      <c r="M37" s="15">
        <v>5.7419669999999998</v>
      </c>
      <c r="N37" s="15">
        <v>0.380216</v>
      </c>
      <c r="O37" s="15">
        <v>0</v>
      </c>
      <c r="P37" s="15" t="s">
        <v>195</v>
      </c>
    </row>
    <row r="38" spans="1:16" hidden="1">
      <c r="A38" s="10" t="s">
        <v>276</v>
      </c>
      <c r="B38" s="10" t="s">
        <v>277</v>
      </c>
      <c r="C38" s="13" t="s">
        <v>278</v>
      </c>
      <c r="D38" s="13" t="s">
        <v>279</v>
      </c>
      <c r="E38" s="13" t="s">
        <v>194</v>
      </c>
      <c r="F38" s="18" t="s">
        <v>84</v>
      </c>
      <c r="G38" s="58">
        <v>0</v>
      </c>
      <c r="H38" s="58">
        <v>0</v>
      </c>
      <c r="I38" s="13">
        <v>6.1000000000000004E-3</v>
      </c>
      <c r="J38" s="15">
        <v>0</v>
      </c>
      <c r="K38" s="17" t="s">
        <v>121</v>
      </c>
      <c r="L38" s="15">
        <v>11.867305999999999</v>
      </c>
      <c r="M38" s="15">
        <v>2.2470840000000001</v>
      </c>
      <c r="N38" s="15">
        <v>0.16137599999999999</v>
      </c>
      <c r="O38" s="15">
        <v>0</v>
      </c>
      <c r="P38" s="15" t="s">
        <v>195</v>
      </c>
    </row>
    <row r="39" spans="1:16" hidden="1">
      <c r="A39" s="10" t="s">
        <v>280</v>
      </c>
      <c r="B39" s="10" t="s">
        <v>281</v>
      </c>
      <c r="C39" s="13" t="s">
        <v>282</v>
      </c>
      <c r="D39" s="13" t="s">
        <v>283</v>
      </c>
      <c r="E39" s="13" t="s">
        <v>284</v>
      </c>
      <c r="F39" s="18" t="s">
        <v>81</v>
      </c>
      <c r="G39" s="58">
        <v>0</v>
      </c>
      <c r="H39" s="58">
        <v>0</v>
      </c>
      <c r="I39" s="13">
        <v>3.798E-2</v>
      </c>
      <c r="J39" s="15">
        <v>0</v>
      </c>
      <c r="K39" s="17" t="s">
        <v>121</v>
      </c>
      <c r="L39" s="15">
        <v>18.514472999999999</v>
      </c>
      <c r="M39" s="15">
        <v>11.517099999999999</v>
      </c>
      <c r="N39" s="15">
        <v>0.38532300000000003</v>
      </c>
      <c r="O39" s="15">
        <v>0</v>
      </c>
      <c r="P39" s="15" t="s">
        <v>285</v>
      </c>
    </row>
    <row r="40" spans="1:16" hidden="1">
      <c r="A40" s="10" t="s">
        <v>286</v>
      </c>
      <c r="B40" s="10" t="s">
        <v>287</v>
      </c>
      <c r="C40" s="13" t="s">
        <v>288</v>
      </c>
      <c r="D40" s="13" t="s">
        <v>289</v>
      </c>
      <c r="E40" s="13" t="s">
        <v>75</v>
      </c>
      <c r="F40" s="18" t="s">
        <v>88</v>
      </c>
      <c r="G40" s="58">
        <v>0</v>
      </c>
      <c r="H40" s="58">
        <v>0</v>
      </c>
      <c r="I40" s="13">
        <v>1.3860000000000001E-2</v>
      </c>
      <c r="J40" s="15">
        <v>0.78378378380000002</v>
      </c>
      <c r="K40" s="17">
        <v>0.27586206893912002</v>
      </c>
      <c r="L40" s="15">
        <v>20.279720000000001</v>
      </c>
      <c r="M40" s="15">
        <v>4.8860049999999999</v>
      </c>
      <c r="N40" s="15">
        <v>0.18740399999999999</v>
      </c>
      <c r="O40" s="15" t="s">
        <v>176</v>
      </c>
      <c r="P40" s="15" t="s">
        <v>212</v>
      </c>
    </row>
    <row r="41" spans="1:16" hidden="1">
      <c r="A41" s="10" t="s">
        <v>290</v>
      </c>
      <c r="B41" s="10" t="s">
        <v>291</v>
      </c>
      <c r="C41" s="13" t="s">
        <v>292</v>
      </c>
      <c r="D41" s="13" t="s">
        <v>293</v>
      </c>
      <c r="E41" s="13" t="s">
        <v>24</v>
      </c>
      <c r="F41" s="18" t="s">
        <v>88</v>
      </c>
      <c r="G41" s="58">
        <v>0</v>
      </c>
      <c r="H41" s="58">
        <v>0</v>
      </c>
      <c r="I41" s="13">
        <v>0.32344000000000001</v>
      </c>
      <c r="J41" s="15">
        <v>1.0845833332999999</v>
      </c>
      <c r="K41" s="17">
        <v>-7.7986938119953386E-2</v>
      </c>
      <c r="L41" s="15">
        <v>49.774256000000001</v>
      </c>
      <c r="M41" s="15">
        <v>31.022082999999999</v>
      </c>
      <c r="N41" s="15">
        <v>0.34207399999999999</v>
      </c>
      <c r="O41" s="15" t="s">
        <v>176</v>
      </c>
      <c r="P41" s="15" t="s">
        <v>294</v>
      </c>
    </row>
    <row r="42" spans="1:16">
      <c r="A42" s="10" t="s">
        <v>295</v>
      </c>
      <c r="B42" s="10" t="s">
        <v>296</v>
      </c>
      <c r="C42" s="13" t="s">
        <v>297</v>
      </c>
      <c r="D42" s="13" t="s">
        <v>298</v>
      </c>
      <c r="E42" s="13" t="s">
        <v>34</v>
      </c>
      <c r="F42" s="18" t="s">
        <v>85</v>
      </c>
      <c r="G42" s="58">
        <v>0.5</v>
      </c>
      <c r="H42" s="58">
        <v>0.56000000000000005</v>
      </c>
      <c r="I42" s="13">
        <v>0.21922</v>
      </c>
      <c r="J42" s="15">
        <v>1.1145454545</v>
      </c>
      <c r="K42" s="17">
        <v>-0.10277324629293527</v>
      </c>
      <c r="L42" s="15">
        <v>14.669235</v>
      </c>
      <c r="M42" s="15">
        <v>1.542886</v>
      </c>
      <c r="N42" s="15">
        <v>8.3724999999999994E-2</v>
      </c>
      <c r="O42" s="15" t="s">
        <v>176</v>
      </c>
      <c r="P42" s="15" t="s">
        <v>299</v>
      </c>
    </row>
    <row r="43" spans="1:16" hidden="1">
      <c r="A43" s="10" t="s">
        <v>300</v>
      </c>
      <c r="B43" s="10" t="s">
        <v>301</v>
      </c>
      <c r="C43" s="13" t="s">
        <v>302</v>
      </c>
      <c r="D43" s="13" t="s">
        <v>303</v>
      </c>
      <c r="E43" s="13" t="s">
        <v>69</v>
      </c>
      <c r="F43" s="18" t="s">
        <v>87</v>
      </c>
      <c r="G43" s="58">
        <v>0</v>
      </c>
      <c r="H43" s="58">
        <v>0</v>
      </c>
      <c r="I43" s="13">
        <v>9.8999999999999999E-4</v>
      </c>
      <c r="J43" s="15">
        <v>0</v>
      </c>
      <c r="K43" s="17" t="s">
        <v>121</v>
      </c>
      <c r="L43" s="15">
        <v>0</v>
      </c>
      <c r="M43" s="15">
        <v>2.7137319999999998</v>
      </c>
      <c r="N43" s="15">
        <v>6.2301000000000002E-2</v>
      </c>
      <c r="O43" s="15">
        <v>0</v>
      </c>
      <c r="P43" s="15" t="s">
        <v>122</v>
      </c>
    </row>
    <row r="44" spans="1:16" hidden="1">
      <c r="A44" s="10" t="s">
        <v>304</v>
      </c>
      <c r="B44" s="10" t="s">
        <v>305</v>
      </c>
      <c r="C44" s="13" t="s">
        <v>306</v>
      </c>
      <c r="D44" s="13" t="s">
        <v>307</v>
      </c>
      <c r="E44" s="13" t="s">
        <v>69</v>
      </c>
      <c r="F44" s="18" t="s">
        <v>87</v>
      </c>
      <c r="G44" s="58">
        <v>0</v>
      </c>
      <c r="H44" s="58">
        <v>0</v>
      </c>
      <c r="I44" s="13">
        <v>3.79E-3</v>
      </c>
      <c r="J44" s="15">
        <v>0</v>
      </c>
      <c r="K44" s="17" t="s">
        <v>121</v>
      </c>
      <c r="L44" s="15">
        <v>0</v>
      </c>
      <c r="M44" s="15">
        <v>3.2510289999999999</v>
      </c>
      <c r="N44" s="15">
        <v>2.4774000000000001E-2</v>
      </c>
      <c r="O44" s="15">
        <v>0</v>
      </c>
      <c r="P44" s="15" t="s">
        <v>122</v>
      </c>
    </row>
    <row r="45" spans="1:16" hidden="1">
      <c r="A45" s="10" t="s">
        <v>308</v>
      </c>
      <c r="B45" s="10" t="s">
        <v>309</v>
      </c>
      <c r="C45" s="13" t="s">
        <v>310</v>
      </c>
      <c r="D45" s="13" t="s">
        <v>311</v>
      </c>
      <c r="E45" s="13" t="s">
        <v>44</v>
      </c>
      <c r="F45" s="18" t="s">
        <v>87</v>
      </c>
      <c r="G45" s="58">
        <v>0</v>
      </c>
      <c r="H45" s="58">
        <v>0</v>
      </c>
      <c r="I45" s="13">
        <v>6.5199999999999994E-2</v>
      </c>
      <c r="J45" s="15">
        <v>0</v>
      </c>
      <c r="K45" s="17" t="s">
        <v>121</v>
      </c>
      <c r="L45" s="15">
        <v>15.905063</v>
      </c>
      <c r="M45" s="15">
        <v>4.5914279999999996</v>
      </c>
      <c r="N45" s="15">
        <v>0.25403300000000001</v>
      </c>
      <c r="O45" s="15" t="s">
        <v>263</v>
      </c>
      <c r="P45" s="15" t="s">
        <v>152</v>
      </c>
    </row>
    <row r="46" spans="1:16" hidden="1">
      <c r="A46" s="10" t="s">
        <v>312</v>
      </c>
      <c r="B46" s="10" t="s">
        <v>313</v>
      </c>
      <c r="C46" s="13" t="s">
        <v>314</v>
      </c>
      <c r="D46" s="13" t="s">
        <v>315</v>
      </c>
      <c r="E46" s="13" t="s">
        <v>24</v>
      </c>
      <c r="F46" s="18" t="s">
        <v>83</v>
      </c>
      <c r="G46" s="58">
        <v>0</v>
      </c>
      <c r="H46" s="58">
        <v>0</v>
      </c>
      <c r="I46" s="13">
        <v>0.10299</v>
      </c>
      <c r="J46" s="15">
        <v>0</v>
      </c>
      <c r="K46" s="17" t="s">
        <v>121</v>
      </c>
      <c r="L46" s="15">
        <v>0</v>
      </c>
      <c r="M46" s="15">
        <v>5.228815</v>
      </c>
      <c r="N46" s="15">
        <v>6.8269999999999997E-2</v>
      </c>
      <c r="O46" s="15">
        <v>0</v>
      </c>
      <c r="P46" s="15" t="s">
        <v>294</v>
      </c>
    </row>
    <row r="47" spans="1:16" hidden="1">
      <c r="A47" s="10" t="s">
        <v>316</v>
      </c>
      <c r="B47" s="10" t="s">
        <v>317</v>
      </c>
      <c r="C47" s="13" t="s">
        <v>318</v>
      </c>
      <c r="D47" s="13" t="s">
        <v>319</v>
      </c>
      <c r="E47" s="13" t="s">
        <v>32</v>
      </c>
      <c r="F47" s="18" t="s">
        <v>87</v>
      </c>
      <c r="G47" s="58">
        <v>0</v>
      </c>
      <c r="H47" s="58">
        <v>0</v>
      </c>
      <c r="I47" s="13">
        <v>1.35E-2</v>
      </c>
      <c r="J47" s="15">
        <v>0</v>
      </c>
      <c r="K47" s="17" t="s">
        <v>121</v>
      </c>
      <c r="L47" s="15">
        <v>12.535776</v>
      </c>
      <c r="M47" s="15">
        <v>2.6821440000000001</v>
      </c>
      <c r="N47" s="15">
        <v>0.117719</v>
      </c>
      <c r="O47" s="15" t="s">
        <v>263</v>
      </c>
      <c r="P47" s="15" t="s">
        <v>152</v>
      </c>
    </row>
    <row r="48" spans="1:16" hidden="1">
      <c r="A48" s="10" t="s">
        <v>320</v>
      </c>
      <c r="B48" s="10" t="s">
        <v>321</v>
      </c>
      <c r="C48" s="13" t="s">
        <v>322</v>
      </c>
      <c r="D48" s="13" t="s">
        <v>323</v>
      </c>
      <c r="E48" s="13" t="s">
        <v>24</v>
      </c>
      <c r="F48" s="18" t="s">
        <v>87</v>
      </c>
      <c r="G48" s="58">
        <v>0</v>
      </c>
      <c r="H48" s="58">
        <v>0</v>
      </c>
      <c r="I48" s="13">
        <v>2.2239999999999999E-2</v>
      </c>
      <c r="J48" s="15">
        <v>0</v>
      </c>
      <c r="K48" s="17" t="s">
        <v>121</v>
      </c>
      <c r="L48" s="15">
        <v>0</v>
      </c>
      <c r="M48" s="15">
        <v>0.88660399999999995</v>
      </c>
      <c r="N48" s="15">
        <v>-5.3074000000000003E-2</v>
      </c>
      <c r="O48" s="15">
        <v>0</v>
      </c>
      <c r="P48" s="15" t="s">
        <v>294</v>
      </c>
    </row>
    <row r="49" spans="1:18" hidden="1">
      <c r="A49" s="10" t="s">
        <v>324</v>
      </c>
      <c r="B49" s="10" t="s">
        <v>325</v>
      </c>
      <c r="C49" s="13" t="s">
        <v>326</v>
      </c>
      <c r="D49" s="13" t="s">
        <v>327</v>
      </c>
      <c r="E49" s="13" t="s">
        <v>40</v>
      </c>
      <c r="F49" s="18" t="s">
        <v>85</v>
      </c>
      <c r="G49" s="58">
        <v>0</v>
      </c>
      <c r="H49" s="58">
        <v>0</v>
      </c>
      <c r="I49" s="13">
        <v>3.4459999999999998E-2</v>
      </c>
      <c r="J49" s="15">
        <v>0.89779411760000005</v>
      </c>
      <c r="K49" s="17">
        <v>0.11384111389949703</v>
      </c>
      <c r="L49" s="15">
        <v>6.3835470000000001</v>
      </c>
      <c r="M49" s="15">
        <v>1.4442349999999999</v>
      </c>
      <c r="N49" s="15">
        <v>0.172897</v>
      </c>
      <c r="O49" s="15" t="s">
        <v>142</v>
      </c>
      <c r="P49" s="15" t="s">
        <v>152</v>
      </c>
    </row>
    <row r="50" spans="1:18" hidden="1">
      <c r="A50" s="10" t="s">
        <v>328</v>
      </c>
      <c r="B50" s="10" t="s">
        <v>329</v>
      </c>
      <c r="C50" s="13" t="s">
        <v>330</v>
      </c>
      <c r="D50" s="13" t="s">
        <v>331</v>
      </c>
      <c r="E50" s="13" t="s">
        <v>28</v>
      </c>
      <c r="F50" s="18" t="s">
        <v>89</v>
      </c>
      <c r="G50" s="58">
        <v>0</v>
      </c>
      <c r="H50" s="58">
        <v>0</v>
      </c>
      <c r="I50" s="13">
        <v>0.27263999999999999</v>
      </c>
      <c r="J50" s="15">
        <v>2.3723636363999998</v>
      </c>
      <c r="K50" s="17">
        <v>-0.5784794604601704</v>
      </c>
      <c r="L50" s="15">
        <v>19.733001000000002</v>
      </c>
      <c r="M50" s="15">
        <v>4.0329300000000003</v>
      </c>
      <c r="N50" s="15">
        <v>9.5297999999999994E-2</v>
      </c>
      <c r="O50" s="15" t="s">
        <v>142</v>
      </c>
      <c r="P50" s="15" t="s">
        <v>332</v>
      </c>
    </row>
    <row r="51" spans="1:18" hidden="1">
      <c r="A51" s="10" t="s">
        <v>333</v>
      </c>
      <c r="B51" s="10" t="s">
        <v>334</v>
      </c>
      <c r="C51" s="13" t="s">
        <v>335</v>
      </c>
      <c r="D51" s="13" t="s">
        <v>336</v>
      </c>
      <c r="E51" s="13" t="s">
        <v>69</v>
      </c>
      <c r="F51" s="18" t="s">
        <v>85</v>
      </c>
      <c r="G51" s="58">
        <v>0</v>
      </c>
      <c r="H51" s="58">
        <v>0</v>
      </c>
      <c r="I51" s="13">
        <v>3.3340000000000002E-2</v>
      </c>
      <c r="J51" s="15">
        <v>1.0918032787</v>
      </c>
      <c r="K51" s="17">
        <v>-8.408408409371082E-2</v>
      </c>
      <c r="L51" s="15">
        <v>10.041096</v>
      </c>
      <c r="M51" s="15">
        <v>0.85115399999999997</v>
      </c>
      <c r="N51" s="15">
        <v>0.1132</v>
      </c>
      <c r="O51" s="15" t="s">
        <v>263</v>
      </c>
      <c r="P51" s="15" t="s">
        <v>122</v>
      </c>
    </row>
    <row r="52" spans="1:18" hidden="1">
      <c r="A52" s="10" t="s">
        <v>337</v>
      </c>
      <c r="B52" s="10" t="s">
        <v>338</v>
      </c>
      <c r="C52" s="13" t="s">
        <v>339</v>
      </c>
      <c r="D52" s="13" t="s">
        <v>340</v>
      </c>
      <c r="E52" s="13" t="s">
        <v>69</v>
      </c>
      <c r="F52" s="18" t="s">
        <v>85</v>
      </c>
      <c r="G52" s="58">
        <v>0</v>
      </c>
      <c r="H52" s="58">
        <v>0</v>
      </c>
      <c r="I52" s="13">
        <v>5.6309999999999999E-2</v>
      </c>
      <c r="J52" s="15">
        <v>0.81666666669999999</v>
      </c>
      <c r="K52" s="17">
        <v>0.22448979586838824</v>
      </c>
      <c r="L52" s="15">
        <v>6.8619459999999997</v>
      </c>
      <c r="M52" s="15">
        <v>0.63011499999999998</v>
      </c>
      <c r="N52" s="15">
        <v>0.1132</v>
      </c>
      <c r="O52" s="15" t="s">
        <v>263</v>
      </c>
      <c r="P52" s="15" t="s">
        <v>157</v>
      </c>
    </row>
    <row r="53" spans="1:18">
      <c r="A53" s="10" t="s">
        <v>341</v>
      </c>
      <c r="B53" s="10" t="s">
        <v>342</v>
      </c>
      <c r="C53" s="13" t="s">
        <v>343</v>
      </c>
      <c r="D53" s="13" t="s">
        <v>344</v>
      </c>
      <c r="E53" s="13" t="s">
        <v>34</v>
      </c>
      <c r="F53" s="18" t="s">
        <v>85</v>
      </c>
      <c r="G53" s="58">
        <v>0.5</v>
      </c>
      <c r="H53" s="58">
        <v>0.56000000000000005</v>
      </c>
      <c r="I53" s="13">
        <v>2.2079999999999999E-2</v>
      </c>
      <c r="J53" s="15">
        <v>0.81371428570000004</v>
      </c>
      <c r="K53" s="17">
        <v>0.22893258429123819</v>
      </c>
      <c r="L53" s="15">
        <v>21.235709</v>
      </c>
      <c r="M53" s="15">
        <v>2.8576990000000002</v>
      </c>
      <c r="N53" s="15">
        <v>0.13275100000000001</v>
      </c>
      <c r="O53" s="15" t="s">
        <v>176</v>
      </c>
      <c r="P53" s="15" t="s">
        <v>299</v>
      </c>
    </row>
    <row r="54" spans="1:18" hidden="1">
      <c r="A54" s="10" t="s">
        <v>345</v>
      </c>
      <c r="B54" s="10" t="s">
        <v>346</v>
      </c>
      <c r="C54" s="13" t="s">
        <v>347</v>
      </c>
      <c r="D54" s="13" t="s">
        <v>348</v>
      </c>
      <c r="E54" s="13" t="s">
        <v>69</v>
      </c>
      <c r="F54" s="18" t="s">
        <v>82</v>
      </c>
      <c r="G54" s="58">
        <v>0</v>
      </c>
      <c r="H54" s="58">
        <v>0</v>
      </c>
      <c r="I54" s="13">
        <v>6.0999999999999997E-4</v>
      </c>
      <c r="J54" s="15">
        <v>0</v>
      </c>
      <c r="K54" s="17" t="s">
        <v>121</v>
      </c>
      <c r="L54" s="15">
        <v>0</v>
      </c>
      <c r="M54" s="15">
        <v>2.5137770000000002</v>
      </c>
      <c r="N54" s="15">
        <v>0.23950299999999999</v>
      </c>
      <c r="O54" s="15">
        <v>0</v>
      </c>
      <c r="P54" s="15" t="s">
        <v>122</v>
      </c>
    </row>
    <row r="55" spans="1:18" hidden="1">
      <c r="A55" s="10" t="s">
        <v>349</v>
      </c>
      <c r="B55" s="10" t="s">
        <v>350</v>
      </c>
      <c r="C55" s="13" t="s">
        <v>351</v>
      </c>
      <c r="D55" s="13" t="s">
        <v>352</v>
      </c>
      <c r="E55" s="13" t="s">
        <v>32</v>
      </c>
      <c r="F55" s="18" t="s">
        <v>89</v>
      </c>
      <c r="G55" s="58">
        <v>0</v>
      </c>
      <c r="H55" s="58">
        <v>0</v>
      </c>
      <c r="I55" s="13">
        <v>0.30693999999999999</v>
      </c>
      <c r="J55" s="15">
        <v>0.83476439790000001</v>
      </c>
      <c r="K55" s="17">
        <v>0.19794279980756224</v>
      </c>
      <c r="L55" s="15">
        <v>22.019178</v>
      </c>
      <c r="M55" s="15">
        <v>3.750515</v>
      </c>
      <c r="N55" s="15">
        <v>0.13600699999999999</v>
      </c>
      <c r="O55" s="15" t="s">
        <v>176</v>
      </c>
      <c r="P55" s="15" t="s">
        <v>152</v>
      </c>
    </row>
    <row r="56" spans="1:18" hidden="1">
      <c r="A56" s="10" t="s">
        <v>353</v>
      </c>
      <c r="B56" s="10" t="s">
        <v>354</v>
      </c>
      <c r="C56" s="13" t="s">
        <v>355</v>
      </c>
      <c r="D56" s="13" t="s">
        <v>356</v>
      </c>
      <c r="E56" s="13" t="s">
        <v>56</v>
      </c>
      <c r="F56" s="18" t="s">
        <v>87</v>
      </c>
      <c r="G56" s="58">
        <v>0</v>
      </c>
      <c r="H56" s="58">
        <v>0</v>
      </c>
      <c r="I56" s="13">
        <v>0.38303999999999999</v>
      </c>
      <c r="J56" s="15">
        <v>1.0253968254000001</v>
      </c>
      <c r="K56" s="17">
        <v>-2.4767801860604566E-2</v>
      </c>
      <c r="L56" s="15">
        <v>26.923559000000001</v>
      </c>
      <c r="M56" s="15">
        <v>6.4806299999999997</v>
      </c>
      <c r="N56" s="15">
        <v>0.22320000000000001</v>
      </c>
      <c r="O56" s="15" t="s">
        <v>176</v>
      </c>
      <c r="P56" s="15" t="s">
        <v>152</v>
      </c>
    </row>
    <row r="57" spans="1:18" hidden="1">
      <c r="A57" s="10" t="s">
        <v>357</v>
      </c>
      <c r="B57" s="10" t="s">
        <v>358</v>
      </c>
      <c r="C57" s="13" t="s">
        <v>359</v>
      </c>
      <c r="D57" s="13" t="s">
        <v>360</v>
      </c>
      <c r="E57" s="13" t="s">
        <v>284</v>
      </c>
      <c r="F57" s="18" t="s">
        <v>87</v>
      </c>
      <c r="G57" s="58">
        <v>0</v>
      </c>
      <c r="H57" s="58">
        <v>0</v>
      </c>
      <c r="I57" s="13">
        <v>1.9460000000000002E-2</v>
      </c>
      <c r="J57" s="15">
        <v>0</v>
      </c>
      <c r="K57" s="17" t="s">
        <v>121</v>
      </c>
      <c r="L57" s="15">
        <v>33.940396999999997</v>
      </c>
      <c r="M57" s="15">
        <v>5.6477849999999998</v>
      </c>
      <c r="N57" s="15">
        <v>0.146171</v>
      </c>
      <c r="O57" s="15">
        <v>0</v>
      </c>
      <c r="P57" s="15" t="s">
        <v>285</v>
      </c>
    </row>
    <row r="58" spans="1:18" hidden="1">
      <c r="A58" s="10" t="s">
        <v>361</v>
      </c>
      <c r="B58" s="10" t="s">
        <v>362</v>
      </c>
      <c r="C58" s="13" t="s">
        <v>363</v>
      </c>
      <c r="D58" s="13" t="s">
        <v>364</v>
      </c>
      <c r="E58" s="13" t="s">
        <v>75</v>
      </c>
      <c r="F58" s="18" t="s">
        <v>87</v>
      </c>
      <c r="G58" s="58">
        <v>0</v>
      </c>
      <c r="H58" s="58">
        <v>0</v>
      </c>
      <c r="I58" s="13">
        <v>1.477E-2</v>
      </c>
      <c r="J58" s="15">
        <v>1.3055555556</v>
      </c>
      <c r="K58" s="17">
        <v>-0.23404255321756451</v>
      </c>
      <c r="L58" s="15">
        <v>23.000226999999999</v>
      </c>
      <c r="M58" s="15">
        <v>4.9073719999999996</v>
      </c>
      <c r="N58" s="15">
        <v>0.17102800000000001</v>
      </c>
      <c r="O58" s="15" t="s">
        <v>263</v>
      </c>
      <c r="P58" s="15" t="s">
        <v>212</v>
      </c>
    </row>
    <row r="59" spans="1:18" hidden="1">
      <c r="A59" s="10" t="s">
        <v>365</v>
      </c>
      <c r="B59" s="10" t="s">
        <v>366</v>
      </c>
      <c r="C59" s="13" t="s">
        <v>367</v>
      </c>
      <c r="D59" s="13" t="s">
        <v>368</v>
      </c>
      <c r="E59" s="13" t="s">
        <v>24</v>
      </c>
      <c r="F59" s="18" t="s">
        <v>82</v>
      </c>
      <c r="G59" s="58">
        <v>0</v>
      </c>
      <c r="H59" s="58">
        <v>0</v>
      </c>
      <c r="I59" s="13">
        <v>2.921E-2</v>
      </c>
      <c r="J59" s="15">
        <v>0</v>
      </c>
      <c r="K59" s="17" t="s">
        <v>121</v>
      </c>
      <c r="L59" s="15">
        <v>5.0023619999999998</v>
      </c>
      <c r="M59" s="15">
        <v>0.95438299999999998</v>
      </c>
      <c r="N59" s="15">
        <v>6.1849000000000001E-2</v>
      </c>
      <c r="O59" s="15">
        <v>0</v>
      </c>
      <c r="P59" s="15" t="s">
        <v>294</v>
      </c>
    </row>
    <row r="60" spans="1:18" hidden="1">
      <c r="A60" s="10" t="s">
        <v>369</v>
      </c>
      <c r="B60" s="10" t="s">
        <v>370</v>
      </c>
      <c r="C60" s="13" t="s">
        <v>371</v>
      </c>
      <c r="D60" s="13" t="s">
        <v>372</v>
      </c>
      <c r="E60" s="13" t="s">
        <v>24</v>
      </c>
      <c r="F60" s="18" t="s">
        <v>83</v>
      </c>
      <c r="G60" s="58">
        <v>0</v>
      </c>
      <c r="H60" s="58">
        <v>0</v>
      </c>
      <c r="I60" s="13">
        <v>6.3560000000000005E-2</v>
      </c>
      <c r="J60" s="15">
        <v>0.93500000000000005</v>
      </c>
      <c r="K60" s="17">
        <v>6.9518716577539941E-2</v>
      </c>
      <c r="L60" s="15">
        <v>25.721136000000001</v>
      </c>
      <c r="M60" s="15">
        <v>4.8307070000000003</v>
      </c>
      <c r="N60" s="15">
        <v>0.103896</v>
      </c>
      <c r="O60" s="15" t="s">
        <v>176</v>
      </c>
      <c r="P60" s="15" t="s">
        <v>294</v>
      </c>
    </row>
    <row r="61" spans="1:18" hidden="1">
      <c r="A61" s="10" t="s">
        <v>373</v>
      </c>
      <c r="B61" s="10" t="s">
        <v>374</v>
      </c>
      <c r="C61" s="13" t="s">
        <v>375</v>
      </c>
      <c r="D61" s="13" t="s">
        <v>376</v>
      </c>
      <c r="E61" s="13" t="s">
        <v>377</v>
      </c>
      <c r="F61" s="18" t="s">
        <v>85</v>
      </c>
      <c r="G61" s="58">
        <v>0</v>
      </c>
      <c r="H61" s="58">
        <v>0</v>
      </c>
      <c r="I61" s="13">
        <v>1.8700000000000001E-2</v>
      </c>
      <c r="J61" s="15">
        <v>0</v>
      </c>
      <c r="K61" s="17" t="s">
        <v>121</v>
      </c>
      <c r="L61" s="15">
        <v>7.9547660000000002</v>
      </c>
      <c r="M61" s="15">
        <v>1.4743999999999999</v>
      </c>
      <c r="N61" s="15">
        <v>0.21515599999999999</v>
      </c>
      <c r="O61" s="15">
        <v>0</v>
      </c>
      <c r="P61" s="15" t="s">
        <v>378</v>
      </c>
    </row>
    <row r="62" spans="1:18" hidden="1">
      <c r="A62" s="10" t="s">
        <v>379</v>
      </c>
      <c r="B62" s="10" t="s">
        <v>380</v>
      </c>
      <c r="C62" s="13" t="s">
        <v>381</v>
      </c>
      <c r="D62" s="13" t="s">
        <v>382</v>
      </c>
      <c r="E62" s="13" t="s">
        <v>58</v>
      </c>
      <c r="F62" s="18" t="s">
        <v>84</v>
      </c>
      <c r="G62" s="58">
        <v>0</v>
      </c>
      <c r="H62" s="58">
        <v>0</v>
      </c>
      <c r="I62" s="13">
        <v>2.5569999999999999E-2</v>
      </c>
      <c r="J62" s="15">
        <v>0</v>
      </c>
      <c r="K62" s="17" t="s">
        <v>121</v>
      </c>
      <c r="L62" s="15">
        <v>12.589829999999999</v>
      </c>
      <c r="M62" s="15">
        <v>1.471795</v>
      </c>
      <c r="N62" s="15">
        <v>0.14568200000000001</v>
      </c>
      <c r="O62" s="15">
        <v>0</v>
      </c>
      <c r="P62" s="15" t="s">
        <v>383</v>
      </c>
    </row>
    <row r="63" spans="1:18" hidden="1">
      <c r="A63" s="10" t="s">
        <v>384</v>
      </c>
      <c r="B63" s="10" t="s">
        <v>385</v>
      </c>
      <c r="C63" s="13" t="s">
        <v>386</v>
      </c>
      <c r="D63" s="13" t="s">
        <v>387</v>
      </c>
      <c r="E63" s="13" t="s">
        <v>69</v>
      </c>
      <c r="F63" s="18" t="s">
        <v>86</v>
      </c>
      <c r="G63" s="58">
        <v>0</v>
      </c>
      <c r="H63" s="58">
        <v>0</v>
      </c>
      <c r="I63" s="13">
        <v>2.1819999999999999E-2</v>
      </c>
      <c r="J63" s="15">
        <v>0</v>
      </c>
      <c r="K63" s="17" t="s">
        <v>121</v>
      </c>
      <c r="L63" s="15">
        <v>3859.1210110000002</v>
      </c>
      <c r="M63" s="15">
        <v>13.024284</v>
      </c>
      <c r="N63" s="15">
        <v>-9.0690000000000007E-2</v>
      </c>
      <c r="O63" s="15">
        <v>0</v>
      </c>
      <c r="P63" s="15" t="s">
        <v>157</v>
      </c>
    </row>
    <row r="64" spans="1:18">
      <c r="A64" s="10" t="s">
        <v>388</v>
      </c>
      <c r="B64" s="10" t="s">
        <v>389</v>
      </c>
      <c r="C64" s="13" t="s">
        <v>390</v>
      </c>
      <c r="D64" s="13" t="s">
        <v>391</v>
      </c>
      <c r="E64" s="13" t="s">
        <v>34</v>
      </c>
      <c r="F64" s="18" t="s">
        <v>86</v>
      </c>
      <c r="G64" s="58">
        <v>0.5</v>
      </c>
      <c r="H64" s="58">
        <v>0.47</v>
      </c>
      <c r="I64" s="13">
        <v>0.17454</v>
      </c>
      <c r="J64" s="15">
        <v>0.60376271189999997</v>
      </c>
      <c r="K64" s="17">
        <v>0.65627982697551546</v>
      </c>
      <c r="L64" s="15">
        <v>24.743781999999999</v>
      </c>
      <c r="M64" s="15">
        <v>2.9135249999999999</v>
      </c>
      <c r="N64" s="15">
        <v>0.17025899999999999</v>
      </c>
      <c r="O64" s="15" t="s">
        <v>263</v>
      </c>
      <c r="P64" s="15" t="s">
        <v>299</v>
      </c>
      <c r="R64" s="358"/>
    </row>
    <row r="65" spans="1:16" hidden="1">
      <c r="A65" s="10" t="s">
        <v>392</v>
      </c>
      <c r="B65" s="10" t="s">
        <v>393</v>
      </c>
      <c r="C65" s="13" t="s">
        <v>394</v>
      </c>
      <c r="D65" s="13" t="s">
        <v>395</v>
      </c>
      <c r="E65" s="13" t="s">
        <v>229</v>
      </c>
      <c r="F65" s="18" t="s">
        <v>85</v>
      </c>
      <c r="G65" s="58">
        <v>0</v>
      </c>
      <c r="H65" s="58">
        <v>0</v>
      </c>
      <c r="I65" s="13">
        <v>0.15926000000000001</v>
      </c>
      <c r="J65" s="15">
        <v>0</v>
      </c>
      <c r="K65" s="17" t="s">
        <v>121</v>
      </c>
      <c r="L65" s="15">
        <v>15.329015999999999</v>
      </c>
      <c r="M65" s="15">
        <v>3.9420130000000002</v>
      </c>
      <c r="N65" s="15">
        <v>0.210781</v>
      </c>
      <c r="O65" s="15">
        <v>0</v>
      </c>
      <c r="P65" s="15" t="s">
        <v>230</v>
      </c>
    </row>
    <row r="66" spans="1:16" hidden="1">
      <c r="A66" s="10" t="s">
        <v>396</v>
      </c>
      <c r="B66" s="10" t="s">
        <v>397</v>
      </c>
      <c r="C66" s="13" t="s">
        <v>398</v>
      </c>
      <c r="D66" s="13" t="s">
        <v>399</v>
      </c>
      <c r="E66" s="13" t="s">
        <v>400</v>
      </c>
      <c r="F66" s="18" t="s">
        <v>88</v>
      </c>
      <c r="G66" s="58">
        <v>0</v>
      </c>
      <c r="H66" s="58">
        <v>0</v>
      </c>
      <c r="I66" s="13">
        <v>2.2769999999999999E-2</v>
      </c>
      <c r="J66" s="15">
        <v>0</v>
      </c>
      <c r="K66" s="17" t="s">
        <v>121</v>
      </c>
      <c r="L66" s="15">
        <v>52.857143000000001</v>
      </c>
      <c r="M66" s="15">
        <v>7.0925820000000002</v>
      </c>
      <c r="N66" s="15">
        <v>0.20131199999999999</v>
      </c>
      <c r="O66" s="15">
        <v>0</v>
      </c>
      <c r="P66" s="15" t="s">
        <v>212</v>
      </c>
    </row>
    <row r="67" spans="1:16">
      <c r="A67" s="10" t="s">
        <v>401</v>
      </c>
      <c r="B67" s="10"/>
      <c r="C67" s="13" t="s">
        <v>402</v>
      </c>
      <c r="D67" s="13"/>
      <c r="E67" s="13" t="s">
        <v>34</v>
      </c>
      <c r="F67" s="18" t="s">
        <v>403</v>
      </c>
      <c r="G67" s="58">
        <v>0.5</v>
      </c>
      <c r="H67" s="58">
        <v>0.56000000000000005</v>
      </c>
      <c r="I67" s="13">
        <v>0</v>
      </c>
      <c r="J67" s="360">
        <v>0.68759300000000001</v>
      </c>
      <c r="K67" s="17">
        <v>0.45434872082758249</v>
      </c>
      <c r="L67" s="13">
        <v>28.54</v>
      </c>
      <c r="M67" s="15">
        <v>1.796036</v>
      </c>
      <c r="N67" s="15">
        <v>0.48380000000000001</v>
      </c>
      <c r="O67" s="13" t="s">
        <v>263</v>
      </c>
      <c r="P67" s="13" t="s">
        <v>299</v>
      </c>
    </row>
    <row r="68" spans="1:16" hidden="1">
      <c r="A68" s="10" t="s">
        <v>404</v>
      </c>
      <c r="B68" s="10" t="s">
        <v>405</v>
      </c>
      <c r="C68" s="13" t="s">
        <v>406</v>
      </c>
      <c r="D68" s="13" t="s">
        <v>407</v>
      </c>
      <c r="E68" s="13" t="s">
        <v>194</v>
      </c>
      <c r="F68" s="18" t="s">
        <v>90</v>
      </c>
      <c r="G68" s="58">
        <v>0</v>
      </c>
      <c r="H68" s="58">
        <v>0</v>
      </c>
      <c r="I68" s="13">
        <v>2.8250000000000001E-2</v>
      </c>
      <c r="J68" s="15">
        <v>0</v>
      </c>
      <c r="K68" s="17" t="s">
        <v>121</v>
      </c>
      <c r="L68" s="15">
        <v>0</v>
      </c>
      <c r="M68" s="15">
        <v>2.0045999999999999</v>
      </c>
      <c r="N68" s="15">
        <v>0.200434</v>
      </c>
      <c r="O68" s="15">
        <v>0</v>
      </c>
      <c r="P68" s="15" t="s">
        <v>195</v>
      </c>
    </row>
    <row r="69" spans="1:16" hidden="1">
      <c r="A69" s="10" t="s">
        <v>408</v>
      </c>
      <c r="B69" s="10" t="s">
        <v>409</v>
      </c>
      <c r="C69" s="13" t="s">
        <v>410</v>
      </c>
      <c r="D69" s="13" t="s">
        <v>411</v>
      </c>
      <c r="E69" s="13" t="s">
        <v>64</v>
      </c>
      <c r="F69" s="18" t="s">
        <v>87</v>
      </c>
      <c r="G69" s="58">
        <v>0</v>
      </c>
      <c r="H69" s="58">
        <v>0</v>
      </c>
      <c r="I69" s="13">
        <v>4.5190000000000001E-2</v>
      </c>
      <c r="J69" s="15">
        <v>1.1231111111000001</v>
      </c>
      <c r="K69" s="17">
        <v>-0.10961614561841726</v>
      </c>
      <c r="L69" s="15">
        <v>22.766338000000001</v>
      </c>
      <c r="M69" s="15">
        <v>5.15754</v>
      </c>
      <c r="N69" s="15">
        <v>0.19781499999999999</v>
      </c>
      <c r="O69" s="15" t="s">
        <v>176</v>
      </c>
      <c r="P69" s="15" t="s">
        <v>162</v>
      </c>
    </row>
    <row r="70" spans="1:16">
      <c r="A70" s="10" t="s">
        <v>412</v>
      </c>
      <c r="B70" s="10" t="s">
        <v>413</v>
      </c>
      <c r="C70" s="367" t="s">
        <v>414</v>
      </c>
      <c r="D70" s="13" t="s">
        <v>415</v>
      </c>
      <c r="E70" s="13" t="s">
        <v>34</v>
      </c>
      <c r="F70" s="18" t="s">
        <v>86</v>
      </c>
      <c r="G70" s="58">
        <v>0.5</v>
      </c>
      <c r="H70" s="58">
        <v>0.48</v>
      </c>
      <c r="I70" s="13">
        <v>2.1260000000000001E-2</v>
      </c>
      <c r="J70" s="15">
        <v>0.69030303029999995</v>
      </c>
      <c r="K70" s="17">
        <v>0.44863915716175873</v>
      </c>
      <c r="L70" s="15">
        <v>18.986257999999999</v>
      </c>
      <c r="M70" s="15">
        <v>1.314784</v>
      </c>
      <c r="N70" s="15">
        <v>6.6774E-2</v>
      </c>
      <c r="O70" s="15" t="s">
        <v>263</v>
      </c>
      <c r="P70" s="15" t="s">
        <v>299</v>
      </c>
    </row>
    <row r="71" spans="1:16" hidden="1">
      <c r="A71" s="10" t="s">
        <v>416</v>
      </c>
      <c r="B71" s="10" t="s">
        <v>417</v>
      </c>
      <c r="C71" s="13" t="s">
        <v>418</v>
      </c>
      <c r="D71" s="13" t="s">
        <v>419</v>
      </c>
      <c r="E71" s="13" t="s">
        <v>69</v>
      </c>
      <c r="F71" s="18" t="s">
        <v>83</v>
      </c>
      <c r="G71" s="58">
        <v>0</v>
      </c>
      <c r="H71" s="58">
        <v>0</v>
      </c>
      <c r="I71" s="13">
        <v>1.1950000000000001E-2</v>
      </c>
      <c r="J71" s="15">
        <v>1.1648148147999999</v>
      </c>
      <c r="K71" s="17">
        <v>-0.14149443560116359</v>
      </c>
      <c r="L71" s="15">
        <v>30.746141000000001</v>
      </c>
      <c r="M71" s="15">
        <v>5.4604090000000003</v>
      </c>
      <c r="N71" s="15">
        <v>9.6528000000000003E-2</v>
      </c>
      <c r="O71" s="15" t="s">
        <v>263</v>
      </c>
      <c r="P71" s="15" t="s">
        <v>157</v>
      </c>
    </row>
    <row r="72" spans="1:16" hidden="1">
      <c r="A72" s="10" t="s">
        <v>420</v>
      </c>
      <c r="B72" s="10" t="s">
        <v>421</v>
      </c>
      <c r="C72" s="13" t="s">
        <v>422</v>
      </c>
      <c r="D72" s="13" t="s">
        <v>423</v>
      </c>
      <c r="E72" s="13" t="s">
        <v>28</v>
      </c>
      <c r="F72" s="18" t="s">
        <v>83</v>
      </c>
      <c r="G72" s="58">
        <v>0</v>
      </c>
      <c r="H72" s="58">
        <v>0</v>
      </c>
      <c r="I72" s="13">
        <v>0.10574</v>
      </c>
      <c r="J72" s="15">
        <v>0</v>
      </c>
      <c r="K72" s="17" t="s">
        <v>121</v>
      </c>
      <c r="L72" s="15">
        <v>16.074795000000002</v>
      </c>
      <c r="M72" s="15">
        <v>3.2037409999999999</v>
      </c>
      <c r="N72" s="15">
        <v>0.18462799999999999</v>
      </c>
      <c r="O72" s="15">
        <v>0</v>
      </c>
      <c r="P72" s="15" t="s">
        <v>332</v>
      </c>
    </row>
    <row r="73" spans="1:16" hidden="1">
      <c r="A73" s="10" t="s">
        <v>424</v>
      </c>
      <c r="B73" s="10" t="s">
        <v>425</v>
      </c>
      <c r="C73" s="13" t="s">
        <v>426</v>
      </c>
      <c r="D73" s="13" t="s">
        <v>427</v>
      </c>
      <c r="E73" s="13" t="s">
        <v>229</v>
      </c>
      <c r="F73" s="18" t="s">
        <v>85</v>
      </c>
      <c r="G73" s="58">
        <v>0</v>
      </c>
      <c r="H73" s="58">
        <v>0</v>
      </c>
      <c r="I73" s="13">
        <v>2.6280000000000001E-2</v>
      </c>
      <c r="J73" s="15">
        <v>0</v>
      </c>
      <c r="K73" s="17" t="s">
        <v>121</v>
      </c>
      <c r="L73" s="15">
        <v>0</v>
      </c>
      <c r="M73" s="15">
        <v>2.0005389999999998</v>
      </c>
      <c r="N73" s="15">
        <v>0.18653600000000001</v>
      </c>
      <c r="O73" s="15">
        <v>0</v>
      </c>
      <c r="P73" s="15" t="s">
        <v>230</v>
      </c>
    </row>
    <row r="74" spans="1:16" hidden="1">
      <c r="A74" s="10" t="s">
        <v>428</v>
      </c>
      <c r="B74" s="10" t="s">
        <v>429</v>
      </c>
      <c r="C74" s="13" t="s">
        <v>430</v>
      </c>
      <c r="D74" s="13" t="s">
        <v>431</v>
      </c>
      <c r="E74" s="13" t="s">
        <v>71</v>
      </c>
      <c r="F74" s="18" t="s">
        <v>86</v>
      </c>
      <c r="G74" s="58">
        <v>0</v>
      </c>
      <c r="H74" s="58">
        <v>0</v>
      </c>
      <c r="I74" s="13">
        <v>1.2200000000000001E-2</v>
      </c>
      <c r="J74" s="15">
        <v>0</v>
      </c>
      <c r="K74" s="17" t="s">
        <v>121</v>
      </c>
      <c r="L74" s="15">
        <v>22.954502999999999</v>
      </c>
      <c r="M74" s="15">
        <v>5.1087999999999996</v>
      </c>
      <c r="N74" s="15">
        <v>0.197016</v>
      </c>
      <c r="O74" s="15">
        <v>0</v>
      </c>
      <c r="P74" s="15" t="s">
        <v>171</v>
      </c>
    </row>
    <row r="75" spans="1:16" hidden="1">
      <c r="A75" s="10" t="s">
        <v>432</v>
      </c>
      <c r="B75" s="10" t="s">
        <v>433</v>
      </c>
      <c r="C75" s="13" t="s">
        <v>434</v>
      </c>
      <c r="D75" s="13" t="s">
        <v>435</v>
      </c>
      <c r="E75" s="13" t="s">
        <v>436</v>
      </c>
      <c r="F75" s="18" t="s">
        <v>82</v>
      </c>
      <c r="G75" s="58">
        <v>0</v>
      </c>
      <c r="H75" s="58">
        <v>0</v>
      </c>
      <c r="I75" s="13">
        <v>1.4670000000000001E-2</v>
      </c>
      <c r="J75" s="15">
        <v>0</v>
      </c>
      <c r="K75" s="17" t="s">
        <v>121</v>
      </c>
      <c r="L75" s="15">
        <v>25.935251999999998</v>
      </c>
      <c r="M75" s="15">
        <v>2.8501780000000001</v>
      </c>
      <c r="N75" s="15">
        <v>0.10778500000000001</v>
      </c>
      <c r="O75" s="15" t="s">
        <v>176</v>
      </c>
      <c r="P75" s="15" t="s">
        <v>437</v>
      </c>
    </row>
    <row r="76" spans="1:16" hidden="1">
      <c r="A76" s="10" t="s">
        <v>438</v>
      </c>
      <c r="B76" s="10" t="s">
        <v>439</v>
      </c>
      <c r="C76" s="13" t="s">
        <v>440</v>
      </c>
      <c r="D76" s="13" t="s">
        <v>441</v>
      </c>
      <c r="E76" s="13" t="s">
        <v>36</v>
      </c>
      <c r="F76" s="18" t="s">
        <v>85</v>
      </c>
      <c r="G76" s="58">
        <v>0</v>
      </c>
      <c r="H76" s="58">
        <v>0</v>
      </c>
      <c r="I76" s="13">
        <v>0.48558000000000001</v>
      </c>
      <c r="J76" s="15">
        <v>1.0504155125000001</v>
      </c>
      <c r="K76" s="17">
        <v>-4.7995780622099415E-2</v>
      </c>
      <c r="L76" s="15">
        <v>12.040334</v>
      </c>
      <c r="M76" s="15">
        <v>2.3948130000000001</v>
      </c>
      <c r="N76" s="15">
        <v>0.18061099999999999</v>
      </c>
      <c r="O76" s="15" t="s">
        <v>142</v>
      </c>
      <c r="P76" s="15" t="s">
        <v>152</v>
      </c>
    </row>
    <row r="77" spans="1:16" hidden="1">
      <c r="A77" s="10" t="s">
        <v>442</v>
      </c>
      <c r="B77" s="10" t="s">
        <v>443</v>
      </c>
      <c r="C77" s="13" t="s">
        <v>444</v>
      </c>
      <c r="D77" s="13" t="s">
        <v>445</v>
      </c>
      <c r="E77" s="13" t="s">
        <v>229</v>
      </c>
      <c r="F77" s="18" t="s">
        <v>83</v>
      </c>
      <c r="G77" s="58">
        <v>0</v>
      </c>
      <c r="H77" s="58">
        <v>0</v>
      </c>
      <c r="I77" s="13">
        <v>1.6279999999999999E-2</v>
      </c>
      <c r="J77" s="15">
        <v>0</v>
      </c>
      <c r="K77" s="17" t="s">
        <v>121</v>
      </c>
      <c r="L77" s="15">
        <v>0</v>
      </c>
      <c r="M77" s="15">
        <v>2.0618289999999999</v>
      </c>
      <c r="N77" s="15">
        <v>0.12479700000000001</v>
      </c>
      <c r="O77" s="15">
        <v>0</v>
      </c>
      <c r="P77" s="15" t="s">
        <v>230</v>
      </c>
    </row>
    <row r="78" spans="1:16" hidden="1">
      <c r="A78" s="10" t="s">
        <v>446</v>
      </c>
      <c r="B78" s="10" t="s">
        <v>447</v>
      </c>
      <c r="C78" s="13" t="s">
        <v>448</v>
      </c>
      <c r="D78" s="13" t="s">
        <v>449</v>
      </c>
      <c r="E78" s="13" t="s">
        <v>450</v>
      </c>
      <c r="F78" s="18" t="s">
        <v>85</v>
      </c>
      <c r="G78" s="58">
        <v>0</v>
      </c>
      <c r="H78" s="58">
        <v>0</v>
      </c>
      <c r="I78" s="13">
        <v>2.8660000000000001E-2</v>
      </c>
      <c r="J78" s="15">
        <v>0</v>
      </c>
      <c r="K78" s="17" t="s">
        <v>121</v>
      </c>
      <c r="L78" s="15">
        <v>0</v>
      </c>
      <c r="M78" s="15">
        <v>1.174031</v>
      </c>
      <c r="N78" s="15">
        <v>8.2419000000000006E-2</v>
      </c>
      <c r="O78" s="15">
        <v>0</v>
      </c>
      <c r="P78" s="15" t="s">
        <v>152</v>
      </c>
    </row>
    <row r="79" spans="1:16" hidden="1">
      <c r="A79" s="10" t="s">
        <v>451</v>
      </c>
      <c r="B79" s="10" t="s">
        <v>452</v>
      </c>
      <c r="C79" s="13" t="s">
        <v>453</v>
      </c>
      <c r="D79" s="13" t="s">
        <v>454</v>
      </c>
      <c r="E79" s="13" t="s">
        <v>194</v>
      </c>
      <c r="F79" s="18" t="s">
        <v>87</v>
      </c>
      <c r="G79" s="58">
        <v>0</v>
      </c>
      <c r="H79" s="58">
        <v>0</v>
      </c>
      <c r="I79" s="13">
        <v>1.098E-2</v>
      </c>
      <c r="J79" s="15">
        <v>0</v>
      </c>
      <c r="K79" s="17" t="s">
        <v>121</v>
      </c>
      <c r="L79" s="15">
        <v>0</v>
      </c>
      <c r="M79" s="15">
        <v>1.557002</v>
      </c>
      <c r="N79" s="15">
        <v>0.28253699999999998</v>
      </c>
      <c r="O79" s="15">
        <v>0</v>
      </c>
      <c r="P79" s="15" t="s">
        <v>195</v>
      </c>
    </row>
    <row r="80" spans="1:16" hidden="1">
      <c r="A80" s="10" t="s">
        <v>455</v>
      </c>
      <c r="B80" s="10" t="s">
        <v>456</v>
      </c>
      <c r="C80" s="13" t="s">
        <v>457</v>
      </c>
      <c r="D80" s="13" t="s">
        <v>458</v>
      </c>
      <c r="E80" s="13" t="s">
        <v>459</v>
      </c>
      <c r="F80" s="18" t="s">
        <v>85</v>
      </c>
      <c r="G80" s="58">
        <v>0</v>
      </c>
      <c r="H80" s="58">
        <v>0</v>
      </c>
      <c r="I80" s="13">
        <v>1.187E-2</v>
      </c>
      <c r="J80" s="15">
        <v>0</v>
      </c>
      <c r="K80" s="17" t="s">
        <v>121</v>
      </c>
      <c r="L80" s="15">
        <v>13.176702000000001</v>
      </c>
      <c r="M80" s="15">
        <v>0.89015200000000005</v>
      </c>
      <c r="N80" s="15">
        <v>6.4146999999999996E-2</v>
      </c>
      <c r="O80" s="15">
        <v>0</v>
      </c>
      <c r="P80" s="15" t="s">
        <v>460</v>
      </c>
    </row>
    <row r="81" spans="1:16" hidden="1">
      <c r="A81" s="10" t="s">
        <v>461</v>
      </c>
      <c r="B81" s="10" t="s">
        <v>462</v>
      </c>
      <c r="C81" s="13" t="s">
        <v>463</v>
      </c>
      <c r="D81" s="13" t="s">
        <v>464</v>
      </c>
      <c r="E81" s="13" t="s">
        <v>28</v>
      </c>
      <c r="F81" s="18" t="s">
        <v>91</v>
      </c>
      <c r="G81" s="58">
        <v>0</v>
      </c>
      <c r="H81" s="58">
        <v>0</v>
      </c>
      <c r="I81" s="13">
        <v>2.5489999999999999E-2</v>
      </c>
      <c r="J81" s="15">
        <v>0</v>
      </c>
      <c r="K81" s="17" t="s">
        <v>121</v>
      </c>
      <c r="L81" s="15">
        <v>17.650862</v>
      </c>
      <c r="M81" s="15">
        <v>1.4983310000000001</v>
      </c>
      <c r="N81" s="15">
        <v>7.7797000000000005E-2</v>
      </c>
      <c r="O81" s="15">
        <v>0</v>
      </c>
      <c r="P81" s="15" t="s">
        <v>332</v>
      </c>
    </row>
    <row r="82" spans="1:16" hidden="1">
      <c r="A82" s="10" t="s">
        <v>465</v>
      </c>
      <c r="B82" s="10" t="s">
        <v>466</v>
      </c>
      <c r="C82" s="13" t="s">
        <v>467</v>
      </c>
      <c r="D82" s="13" t="s">
        <v>468</v>
      </c>
      <c r="E82" s="13" t="s">
        <v>73</v>
      </c>
      <c r="F82" s="18" t="s">
        <v>86</v>
      </c>
      <c r="G82" s="58">
        <v>0</v>
      </c>
      <c r="H82" s="58">
        <v>0</v>
      </c>
      <c r="I82" s="13">
        <v>3.2849999999999997E-2</v>
      </c>
      <c r="J82" s="15">
        <v>0</v>
      </c>
      <c r="K82" s="17" t="s">
        <v>121</v>
      </c>
      <c r="L82" s="15">
        <v>0</v>
      </c>
      <c r="M82" s="15">
        <v>58.814369999999997</v>
      </c>
      <c r="N82" s="15">
        <v>0.32780599999999999</v>
      </c>
      <c r="O82" s="15">
        <v>0</v>
      </c>
      <c r="P82" s="15" t="s">
        <v>469</v>
      </c>
    </row>
    <row r="83" spans="1:16" hidden="1">
      <c r="A83" s="10" t="s">
        <v>470</v>
      </c>
      <c r="B83" s="10" t="s">
        <v>471</v>
      </c>
      <c r="C83" s="13" t="s">
        <v>472</v>
      </c>
      <c r="D83" s="13" t="s">
        <v>473</v>
      </c>
      <c r="E83" s="13" t="s">
        <v>69</v>
      </c>
      <c r="F83" s="18" t="s">
        <v>89</v>
      </c>
      <c r="G83" s="58">
        <v>0</v>
      </c>
      <c r="H83" s="58">
        <v>0</v>
      </c>
      <c r="I83" s="13">
        <v>5.7299999999999999E-3</v>
      </c>
      <c r="J83" s="15">
        <v>0</v>
      </c>
      <c r="K83" s="17" t="s">
        <v>121</v>
      </c>
      <c r="L83" s="15">
        <v>17.21875</v>
      </c>
      <c r="M83" s="15">
        <v>3.0709119999999999</v>
      </c>
      <c r="N83" s="15">
        <v>0.304259</v>
      </c>
      <c r="O83" s="15" t="s">
        <v>142</v>
      </c>
      <c r="P83" s="15" t="s">
        <v>122</v>
      </c>
    </row>
    <row r="84" spans="1:16" hidden="1">
      <c r="A84" s="10" t="s">
        <v>474</v>
      </c>
      <c r="B84" s="10" t="s">
        <v>475</v>
      </c>
      <c r="C84" s="13" t="s">
        <v>476</v>
      </c>
      <c r="D84" s="13" t="s">
        <v>477</v>
      </c>
      <c r="E84" s="13" t="s">
        <v>69</v>
      </c>
      <c r="F84" s="18" t="s">
        <v>89</v>
      </c>
      <c r="G84" s="58">
        <v>0</v>
      </c>
      <c r="H84" s="58">
        <v>0</v>
      </c>
      <c r="I84" s="13">
        <v>1.7999999999999999E-2</v>
      </c>
      <c r="J84" s="15">
        <v>0</v>
      </c>
      <c r="K84" s="17" t="s">
        <v>121</v>
      </c>
      <c r="L84" s="15">
        <v>10.819645</v>
      </c>
      <c r="M84" s="15">
        <v>2.8090809999999999</v>
      </c>
      <c r="N84" s="15">
        <v>0.304259</v>
      </c>
      <c r="O84" s="15" t="s">
        <v>142</v>
      </c>
      <c r="P84" s="15" t="s">
        <v>157</v>
      </c>
    </row>
    <row r="85" spans="1:16" hidden="1">
      <c r="A85" s="10" t="s">
        <v>478</v>
      </c>
      <c r="B85" s="10" t="s">
        <v>479</v>
      </c>
      <c r="C85" s="13" t="s">
        <v>480</v>
      </c>
      <c r="D85" s="13" t="s">
        <v>481</v>
      </c>
      <c r="E85" s="13" t="s">
        <v>77</v>
      </c>
      <c r="F85" s="18" t="s">
        <v>91</v>
      </c>
      <c r="G85" s="58">
        <v>0</v>
      </c>
      <c r="H85" s="58">
        <v>0</v>
      </c>
      <c r="I85" s="13">
        <v>2.98E-3</v>
      </c>
      <c r="J85" s="15">
        <v>0</v>
      </c>
      <c r="K85" s="17" t="s">
        <v>121</v>
      </c>
      <c r="L85" s="15">
        <v>0</v>
      </c>
      <c r="M85" s="15">
        <v>0</v>
      </c>
      <c r="N85" s="15">
        <v>0.23755799999999999</v>
      </c>
      <c r="O85" s="15">
        <v>0</v>
      </c>
      <c r="P85" s="15" t="s">
        <v>482</v>
      </c>
    </row>
    <row r="86" spans="1:16" hidden="1">
      <c r="A86" s="10" t="s">
        <v>483</v>
      </c>
      <c r="B86" s="10" t="s">
        <v>484</v>
      </c>
      <c r="C86" s="13" t="s">
        <v>485</v>
      </c>
      <c r="D86" s="13" t="s">
        <v>486</v>
      </c>
      <c r="E86" s="13" t="s">
        <v>44</v>
      </c>
      <c r="F86" s="18" t="s">
        <v>82</v>
      </c>
      <c r="G86" s="58">
        <v>0</v>
      </c>
      <c r="H86" s="58">
        <v>0</v>
      </c>
      <c r="I86" s="13">
        <v>8.3409999999999998E-2</v>
      </c>
      <c r="J86" s="15">
        <v>0.7955882353</v>
      </c>
      <c r="K86" s="17">
        <v>0.25693160812379356</v>
      </c>
      <c r="L86" s="15">
        <v>17.692969999999999</v>
      </c>
      <c r="M86" s="15">
        <v>4.636177</v>
      </c>
      <c r="N86" s="15">
        <v>0.26780799999999999</v>
      </c>
      <c r="O86" s="15" t="s">
        <v>263</v>
      </c>
      <c r="P86" s="15" t="s">
        <v>152</v>
      </c>
    </row>
    <row r="87" spans="1:16">
      <c r="A87" s="10" t="s">
        <v>487</v>
      </c>
      <c r="B87" s="10" t="s">
        <v>488</v>
      </c>
      <c r="C87" s="13" t="s">
        <v>489</v>
      </c>
      <c r="D87" s="13" t="s">
        <v>490</v>
      </c>
      <c r="E87" s="13" t="s">
        <v>34</v>
      </c>
      <c r="F87" s="18" t="s">
        <v>84</v>
      </c>
      <c r="G87" s="58">
        <v>0.5</v>
      </c>
      <c r="H87" s="58">
        <v>0.51</v>
      </c>
      <c r="I87" s="13">
        <v>9.5939999999999998E-2</v>
      </c>
      <c r="J87" s="15">
        <v>0.59666666670000001</v>
      </c>
      <c r="K87" s="17">
        <v>0.67597765353765493</v>
      </c>
      <c r="L87" s="15">
        <v>16.423932000000001</v>
      </c>
      <c r="M87" s="15">
        <v>0.87795500000000004</v>
      </c>
      <c r="N87" s="15">
        <v>0.104701</v>
      </c>
      <c r="O87" s="15" t="s">
        <v>142</v>
      </c>
      <c r="P87" s="15" t="s">
        <v>299</v>
      </c>
    </row>
    <row r="88" spans="1:16" hidden="1">
      <c r="A88" s="10" t="s">
        <v>491</v>
      </c>
      <c r="B88" s="10" t="s">
        <v>492</v>
      </c>
      <c r="C88" s="13" t="s">
        <v>493</v>
      </c>
      <c r="D88" s="13" t="s">
        <v>494</v>
      </c>
      <c r="E88" s="13" t="s">
        <v>71</v>
      </c>
      <c r="F88" s="18" t="s">
        <v>89</v>
      </c>
      <c r="G88" s="58">
        <v>0</v>
      </c>
      <c r="H88" s="58">
        <v>0</v>
      </c>
      <c r="I88" s="13">
        <v>1.2579999999999999E-2</v>
      </c>
      <c r="J88" s="15">
        <v>0</v>
      </c>
      <c r="K88" s="17" t="s">
        <v>121</v>
      </c>
      <c r="L88" s="15">
        <v>25.093606999999999</v>
      </c>
      <c r="M88" s="15">
        <v>2.3214739999999998</v>
      </c>
      <c r="N88" s="15">
        <v>0.10861700000000001</v>
      </c>
      <c r="O88" s="15" t="s">
        <v>263</v>
      </c>
      <c r="P88" s="15" t="s">
        <v>171</v>
      </c>
    </row>
    <row r="89" spans="1:16">
      <c r="A89" s="10" t="s">
        <v>495</v>
      </c>
      <c r="B89" s="10" t="s">
        <v>496</v>
      </c>
      <c r="C89" s="13" t="s">
        <v>497</v>
      </c>
      <c r="D89" s="13" t="s">
        <v>498</v>
      </c>
      <c r="E89" s="13" t="s">
        <v>77</v>
      </c>
      <c r="F89" s="18" t="s">
        <v>83</v>
      </c>
      <c r="G89" s="58">
        <v>1.25</v>
      </c>
      <c r="H89" s="58">
        <v>1.35</v>
      </c>
      <c r="I89" s="13">
        <v>3.5540000000000002E-2</v>
      </c>
      <c r="J89" s="15">
        <v>0.85084745760000002</v>
      </c>
      <c r="K89" s="17">
        <v>0.17529880481833615</v>
      </c>
      <c r="L89" s="15">
        <v>13.565217000000001</v>
      </c>
      <c r="M89" s="15">
        <v>2.5516529999999999</v>
      </c>
      <c r="N89" s="15">
        <v>0.16222300000000001</v>
      </c>
      <c r="O89" s="15" t="s">
        <v>176</v>
      </c>
      <c r="P89" s="15" t="s">
        <v>482</v>
      </c>
    </row>
    <row r="90" spans="1:16" hidden="1">
      <c r="A90" s="10" t="s">
        <v>499</v>
      </c>
      <c r="B90" s="10" t="s">
        <v>500</v>
      </c>
      <c r="C90" s="13" t="s">
        <v>501</v>
      </c>
      <c r="D90" s="13" t="s">
        <v>502</v>
      </c>
      <c r="E90" s="13" t="s">
        <v>69</v>
      </c>
      <c r="F90" s="18" t="s">
        <v>88</v>
      </c>
      <c r="G90" s="58">
        <v>0</v>
      </c>
      <c r="H90" s="58">
        <v>0</v>
      </c>
      <c r="I90" s="13">
        <v>1.1199999999999999E-3</v>
      </c>
      <c r="J90" s="15">
        <v>0</v>
      </c>
      <c r="K90" s="17" t="s">
        <v>121</v>
      </c>
      <c r="L90" s="15">
        <v>0</v>
      </c>
      <c r="M90" s="15">
        <v>4.930968</v>
      </c>
      <c r="N90" s="15">
        <v>0.13866200000000001</v>
      </c>
      <c r="O90" s="15">
        <v>0</v>
      </c>
      <c r="P90" s="15" t="s">
        <v>122</v>
      </c>
    </row>
    <row r="91" spans="1:16" hidden="1">
      <c r="A91" s="10" t="s">
        <v>503</v>
      </c>
      <c r="B91" s="10" t="s">
        <v>504</v>
      </c>
      <c r="C91" s="13" t="s">
        <v>505</v>
      </c>
      <c r="D91" s="13" t="s">
        <v>506</v>
      </c>
      <c r="E91" s="13" t="s">
        <v>136</v>
      </c>
      <c r="F91" s="18" t="s">
        <v>85</v>
      </c>
      <c r="G91" s="58">
        <v>0</v>
      </c>
      <c r="H91" s="58">
        <v>0</v>
      </c>
      <c r="I91" s="13">
        <v>1.3559999999999999E-2</v>
      </c>
      <c r="J91" s="15">
        <v>0</v>
      </c>
      <c r="K91" s="17" t="s">
        <v>121</v>
      </c>
      <c r="L91" s="15">
        <v>10.076923000000001</v>
      </c>
      <c r="M91" s="15">
        <v>1.031625</v>
      </c>
      <c r="N91" s="15">
        <v>9.9953E-2</v>
      </c>
      <c r="O91" s="15">
        <v>0</v>
      </c>
      <c r="P91" s="15" t="s">
        <v>137</v>
      </c>
    </row>
    <row r="92" spans="1:16" hidden="1">
      <c r="A92" s="10" t="s">
        <v>507</v>
      </c>
      <c r="B92" s="10" t="s">
        <v>508</v>
      </c>
      <c r="C92" s="13" t="s">
        <v>509</v>
      </c>
      <c r="D92" s="13" t="s">
        <v>510</v>
      </c>
      <c r="E92" s="13" t="s">
        <v>73</v>
      </c>
      <c r="F92" s="18" t="s">
        <v>83</v>
      </c>
      <c r="G92" s="58">
        <v>0</v>
      </c>
      <c r="H92" s="58">
        <v>0</v>
      </c>
      <c r="I92" s="13">
        <v>8.2199999999999999E-3</v>
      </c>
      <c r="J92" s="15">
        <v>0</v>
      </c>
      <c r="K92" s="17" t="s">
        <v>121</v>
      </c>
      <c r="L92" s="15">
        <v>20.229652000000002</v>
      </c>
      <c r="M92" s="15">
        <v>1.7920750000000001</v>
      </c>
      <c r="N92" s="15">
        <v>0.117469</v>
      </c>
      <c r="O92" s="15">
        <v>0</v>
      </c>
      <c r="P92" s="15" t="s">
        <v>469</v>
      </c>
    </row>
    <row r="93" spans="1:16" hidden="1">
      <c r="A93" s="10" t="s">
        <v>511</v>
      </c>
      <c r="B93" s="10" t="s">
        <v>512</v>
      </c>
      <c r="C93" s="13" t="s">
        <v>513</v>
      </c>
      <c r="D93" s="13" t="s">
        <v>514</v>
      </c>
      <c r="E93" s="13" t="s">
        <v>32</v>
      </c>
      <c r="F93" s="18" t="s">
        <v>85</v>
      </c>
      <c r="G93" s="58">
        <v>0</v>
      </c>
      <c r="H93" s="58">
        <v>0</v>
      </c>
      <c r="I93" s="13">
        <v>1.5769999999999999E-2</v>
      </c>
      <c r="J93" s="15">
        <v>0.96687500000000004</v>
      </c>
      <c r="K93" s="17">
        <v>3.4259857789269432E-2</v>
      </c>
      <c r="L93" s="15">
        <v>10.317240999999999</v>
      </c>
      <c r="M93" s="15">
        <v>1.3144009999999999</v>
      </c>
      <c r="N93" s="15">
        <v>0.11276799999999999</v>
      </c>
      <c r="O93" s="15" t="s">
        <v>263</v>
      </c>
      <c r="P93" s="15" t="s">
        <v>152</v>
      </c>
    </row>
    <row r="94" spans="1:16" hidden="1">
      <c r="A94" s="10" t="s">
        <v>515</v>
      </c>
      <c r="B94" s="10" t="s">
        <v>516</v>
      </c>
      <c r="C94" s="13" t="s">
        <v>517</v>
      </c>
      <c r="D94" s="13" t="s">
        <v>518</v>
      </c>
      <c r="E94" s="13" t="s">
        <v>24</v>
      </c>
      <c r="F94" s="18" t="s">
        <v>87</v>
      </c>
      <c r="G94" s="58">
        <v>0</v>
      </c>
      <c r="H94" s="58">
        <v>0</v>
      </c>
      <c r="I94" s="13">
        <v>8.6E-3</v>
      </c>
      <c r="J94" s="15">
        <v>0.84335106380000002</v>
      </c>
      <c r="K94" s="17">
        <v>0.18574582154929153</v>
      </c>
      <c r="L94" s="15">
        <v>9.4284219999999994</v>
      </c>
      <c r="M94" s="15">
        <v>1.0255840000000001</v>
      </c>
      <c r="N94" s="15">
        <v>0.14310100000000001</v>
      </c>
      <c r="O94" s="15" t="s">
        <v>142</v>
      </c>
      <c r="P94" s="15" t="s">
        <v>294</v>
      </c>
    </row>
    <row r="95" spans="1:16" hidden="1">
      <c r="A95" s="10" t="s">
        <v>519</v>
      </c>
      <c r="B95" s="10" t="s">
        <v>520</v>
      </c>
      <c r="C95" s="13" t="s">
        <v>521</v>
      </c>
      <c r="D95" s="13" t="s">
        <v>522</v>
      </c>
      <c r="E95" s="13" t="s">
        <v>38</v>
      </c>
      <c r="F95" s="18" t="s">
        <v>87</v>
      </c>
      <c r="G95" s="58">
        <v>0</v>
      </c>
      <c r="H95" s="58">
        <v>0</v>
      </c>
      <c r="I95" s="13">
        <v>1.602E-2</v>
      </c>
      <c r="J95" s="15">
        <v>0</v>
      </c>
      <c r="K95" s="17" t="s">
        <v>121</v>
      </c>
      <c r="L95" s="15">
        <v>0</v>
      </c>
      <c r="M95" s="15">
        <v>3.196434</v>
      </c>
      <c r="N95" s="15">
        <v>0.22950200000000001</v>
      </c>
      <c r="O95" s="15">
        <v>0</v>
      </c>
      <c r="P95" s="15" t="s">
        <v>152</v>
      </c>
    </row>
    <row r="96" spans="1:16" hidden="1">
      <c r="A96" s="10" t="s">
        <v>523</v>
      </c>
      <c r="B96" s="10" t="s">
        <v>524</v>
      </c>
      <c r="C96" s="13" t="s">
        <v>525</v>
      </c>
      <c r="D96" s="13" t="s">
        <v>526</v>
      </c>
      <c r="E96" s="13" t="s">
        <v>69</v>
      </c>
      <c r="F96" s="18" t="s">
        <v>83</v>
      </c>
      <c r="G96" s="58">
        <v>0</v>
      </c>
      <c r="H96" s="58">
        <v>0</v>
      </c>
      <c r="I96" s="13">
        <v>1.1199999999999999E-3</v>
      </c>
      <c r="J96" s="15">
        <v>0</v>
      </c>
      <c r="K96" s="17" t="s">
        <v>121</v>
      </c>
      <c r="L96" s="15">
        <v>0</v>
      </c>
      <c r="M96" s="15">
        <v>3.2447339999999998</v>
      </c>
      <c r="N96" s="15">
        <v>0.13083</v>
      </c>
      <c r="O96" s="15">
        <v>0</v>
      </c>
      <c r="P96" s="15" t="s">
        <v>122</v>
      </c>
    </row>
    <row r="97" spans="1:16" hidden="1">
      <c r="A97" s="10" t="s">
        <v>527</v>
      </c>
      <c r="B97" s="10" t="s">
        <v>528</v>
      </c>
      <c r="C97" s="13" t="s">
        <v>529</v>
      </c>
      <c r="D97" s="13" t="s">
        <v>530</v>
      </c>
      <c r="E97" s="13" t="s">
        <v>26</v>
      </c>
      <c r="F97" s="18" t="s">
        <v>89</v>
      </c>
      <c r="G97" s="58">
        <v>0</v>
      </c>
      <c r="H97" s="58">
        <v>0</v>
      </c>
      <c r="I97" s="13">
        <v>0.14196</v>
      </c>
      <c r="J97" s="15">
        <v>1.5681818182</v>
      </c>
      <c r="K97" s="17">
        <v>-0.36231884058710351</v>
      </c>
      <c r="L97" s="15">
        <v>31.723524000000001</v>
      </c>
      <c r="M97" s="15">
        <v>2.6121099999999999</v>
      </c>
      <c r="N97" s="15">
        <v>-0.119641</v>
      </c>
      <c r="O97" s="15" t="s">
        <v>142</v>
      </c>
      <c r="P97" s="15" t="s">
        <v>131</v>
      </c>
    </row>
    <row r="98" spans="1:16" hidden="1">
      <c r="A98" s="10" t="s">
        <v>531</v>
      </c>
      <c r="B98" s="10" t="s">
        <v>532</v>
      </c>
      <c r="C98" s="13" t="s">
        <v>533</v>
      </c>
      <c r="D98" s="13" t="s">
        <v>534</v>
      </c>
      <c r="E98" s="13" t="s">
        <v>40</v>
      </c>
      <c r="F98" s="18" t="s">
        <v>83</v>
      </c>
      <c r="G98" s="58">
        <v>0</v>
      </c>
      <c r="H98" s="58">
        <v>0</v>
      </c>
      <c r="I98" s="13">
        <v>0.19875000000000001</v>
      </c>
      <c r="J98" s="15">
        <v>1.0722807018</v>
      </c>
      <c r="K98" s="17">
        <v>-6.7408377003022601E-2</v>
      </c>
      <c r="L98" s="15">
        <v>16.465679999999999</v>
      </c>
      <c r="M98" s="15">
        <v>1.7348079999999999</v>
      </c>
      <c r="N98" s="15">
        <v>9.3243000000000006E-2</v>
      </c>
      <c r="O98" s="15" t="s">
        <v>176</v>
      </c>
      <c r="P98" s="15" t="s">
        <v>152</v>
      </c>
    </row>
    <row r="99" spans="1:16" hidden="1">
      <c r="A99" s="10" t="s">
        <v>535</v>
      </c>
      <c r="B99" s="10" t="s">
        <v>536</v>
      </c>
      <c r="C99" s="13" t="s">
        <v>537</v>
      </c>
      <c r="D99" s="13" t="s">
        <v>538</v>
      </c>
      <c r="E99" s="13" t="s">
        <v>69</v>
      </c>
      <c r="F99" s="18" t="s">
        <v>89</v>
      </c>
      <c r="G99" s="58">
        <v>0</v>
      </c>
      <c r="H99" s="58">
        <v>0</v>
      </c>
      <c r="I99" s="13">
        <v>3.0100000000000001E-3</v>
      </c>
      <c r="J99" s="15">
        <v>0.96706349209999998</v>
      </c>
      <c r="K99" s="17">
        <v>3.4058268323704066E-2</v>
      </c>
      <c r="L99" s="15">
        <v>11.989362</v>
      </c>
      <c r="M99" s="15">
        <v>0.67833699999999997</v>
      </c>
      <c r="N99" s="15">
        <v>4.1250000000000002E-2</v>
      </c>
      <c r="O99" s="15" t="s">
        <v>142</v>
      </c>
      <c r="P99" s="15" t="s">
        <v>122</v>
      </c>
    </row>
    <row r="100" spans="1:16" hidden="1">
      <c r="A100" s="10" t="s">
        <v>539</v>
      </c>
      <c r="B100" s="10" t="s">
        <v>540</v>
      </c>
      <c r="C100" s="13" t="s">
        <v>541</v>
      </c>
      <c r="D100" s="13" t="s">
        <v>542</v>
      </c>
      <c r="E100" s="13" t="s">
        <v>69</v>
      </c>
      <c r="F100" s="18" t="s">
        <v>89</v>
      </c>
      <c r="G100" s="58">
        <v>0</v>
      </c>
      <c r="H100" s="58">
        <v>0</v>
      </c>
      <c r="I100" s="13">
        <v>1.069E-2</v>
      </c>
      <c r="J100" s="15">
        <v>0.87428571430000002</v>
      </c>
      <c r="K100" s="17">
        <v>0.14379084965451328</v>
      </c>
      <c r="L100" s="15">
        <v>11.010014</v>
      </c>
      <c r="M100" s="15">
        <v>0.62330200000000002</v>
      </c>
      <c r="N100" s="15">
        <v>4.1250000000000002E-2</v>
      </c>
      <c r="O100" s="15" t="s">
        <v>142</v>
      </c>
      <c r="P100" s="15" t="s">
        <v>157</v>
      </c>
    </row>
    <row r="101" spans="1:16" hidden="1">
      <c r="A101" s="10" t="s">
        <v>543</v>
      </c>
      <c r="B101" s="10" t="s">
        <v>544</v>
      </c>
      <c r="C101" s="13" t="s">
        <v>545</v>
      </c>
      <c r="D101" s="13" t="s">
        <v>546</v>
      </c>
      <c r="E101" s="13" t="s">
        <v>69</v>
      </c>
      <c r="F101" s="18" t="s">
        <v>83</v>
      </c>
      <c r="G101" s="58">
        <v>0</v>
      </c>
      <c r="H101" s="58">
        <v>0</v>
      </c>
      <c r="I101" s="13">
        <v>1.66E-3</v>
      </c>
      <c r="J101" s="15">
        <v>0.67912820510000005</v>
      </c>
      <c r="K101" s="17">
        <v>0.47247602513100206</v>
      </c>
      <c r="L101" s="15">
        <v>14.89268</v>
      </c>
      <c r="M101" s="15">
        <v>2.7493430000000001</v>
      </c>
      <c r="N101" s="15">
        <v>0.24518899999999999</v>
      </c>
      <c r="O101" s="15" t="s">
        <v>263</v>
      </c>
      <c r="P101" s="15" t="s">
        <v>122</v>
      </c>
    </row>
    <row r="102" spans="1:16" hidden="1">
      <c r="A102" s="10" t="s">
        <v>547</v>
      </c>
      <c r="B102" s="10" t="s">
        <v>548</v>
      </c>
      <c r="C102" s="13" t="s">
        <v>549</v>
      </c>
      <c r="D102" s="13" t="s">
        <v>550</v>
      </c>
      <c r="E102" s="13" t="s">
        <v>69</v>
      </c>
      <c r="F102" s="18" t="s">
        <v>83</v>
      </c>
      <c r="G102" s="58">
        <v>0</v>
      </c>
      <c r="H102" s="58">
        <v>0</v>
      </c>
      <c r="I102" s="13">
        <v>3.29E-3</v>
      </c>
      <c r="J102" s="15">
        <v>0</v>
      </c>
      <c r="K102" s="17" t="s">
        <v>121</v>
      </c>
      <c r="L102" s="15">
        <v>8.4074519999999993</v>
      </c>
      <c r="M102" s="15">
        <v>1.576222</v>
      </c>
      <c r="N102" s="15">
        <v>0.24518899999999999</v>
      </c>
      <c r="O102" s="15" t="s">
        <v>263</v>
      </c>
      <c r="P102" s="15" t="s">
        <v>157</v>
      </c>
    </row>
    <row r="103" spans="1:16" hidden="1">
      <c r="A103" s="10" t="s">
        <v>551</v>
      </c>
      <c r="B103" s="10" t="s">
        <v>552</v>
      </c>
      <c r="C103" s="13" t="s">
        <v>553</v>
      </c>
      <c r="D103" s="13" t="s">
        <v>554</v>
      </c>
      <c r="E103" s="13" t="s">
        <v>69</v>
      </c>
      <c r="F103" s="18" t="s">
        <v>82</v>
      </c>
      <c r="G103" s="58">
        <v>0</v>
      </c>
      <c r="H103" s="58">
        <v>0</v>
      </c>
      <c r="I103" s="13">
        <v>3.6600000000000001E-3</v>
      </c>
      <c r="J103" s="15">
        <v>0</v>
      </c>
      <c r="K103" s="17" t="s">
        <v>121</v>
      </c>
      <c r="L103" s="15">
        <v>34.975369000000001</v>
      </c>
      <c r="M103" s="15">
        <v>11.637919999999999</v>
      </c>
      <c r="N103" s="15">
        <v>-0.15289900000000001</v>
      </c>
      <c r="O103" s="15">
        <v>0</v>
      </c>
      <c r="P103" s="15" t="s">
        <v>122</v>
      </c>
    </row>
    <row r="104" spans="1:16" hidden="1">
      <c r="A104" s="10" t="s">
        <v>555</v>
      </c>
      <c r="B104" s="10" t="s">
        <v>556</v>
      </c>
      <c r="C104" s="13" t="s">
        <v>557</v>
      </c>
      <c r="D104" s="13" t="s">
        <v>558</v>
      </c>
      <c r="E104" s="13" t="s">
        <v>69</v>
      </c>
      <c r="F104" s="18" t="s">
        <v>83</v>
      </c>
      <c r="G104" s="58">
        <v>0</v>
      </c>
      <c r="H104" s="58">
        <v>0</v>
      </c>
      <c r="I104" s="13">
        <v>9.3000000000000005E-4</v>
      </c>
      <c r="J104" s="15">
        <v>0.76293577980000005</v>
      </c>
      <c r="K104" s="17">
        <v>0.31072631075468138</v>
      </c>
      <c r="L104" s="15">
        <v>14.108302999999999</v>
      </c>
      <c r="M104" s="15">
        <v>3.274861</v>
      </c>
      <c r="N104" s="15">
        <v>0.28491499999999997</v>
      </c>
      <c r="O104" s="15" t="s">
        <v>263</v>
      </c>
      <c r="P104" s="15" t="s">
        <v>122</v>
      </c>
    </row>
    <row r="105" spans="1:16" hidden="1">
      <c r="A105" s="10" t="s">
        <v>559</v>
      </c>
      <c r="B105" s="10" t="s">
        <v>560</v>
      </c>
      <c r="C105" s="13" t="s">
        <v>561</v>
      </c>
      <c r="D105" s="13" t="s">
        <v>562</v>
      </c>
      <c r="E105" s="13" t="s">
        <v>69</v>
      </c>
      <c r="F105" s="18" t="s">
        <v>83</v>
      </c>
      <c r="G105" s="58">
        <v>0</v>
      </c>
      <c r="H105" s="58">
        <v>0</v>
      </c>
      <c r="I105" s="13">
        <v>8.0000000000000004E-4</v>
      </c>
      <c r="J105" s="15">
        <v>0</v>
      </c>
      <c r="K105" s="17" t="s">
        <v>121</v>
      </c>
      <c r="L105" s="15">
        <v>16.851189999999999</v>
      </c>
      <c r="M105" s="15">
        <v>1.9219599999999999</v>
      </c>
      <c r="N105" s="15">
        <v>0.11769</v>
      </c>
      <c r="O105" s="15">
        <v>0</v>
      </c>
      <c r="P105" s="15" t="s">
        <v>122</v>
      </c>
    </row>
    <row r="106" spans="1:16" hidden="1">
      <c r="A106" s="10" t="s">
        <v>563</v>
      </c>
      <c r="B106" s="10" t="s">
        <v>564</v>
      </c>
      <c r="C106" s="13" t="s">
        <v>565</v>
      </c>
      <c r="D106" s="13" t="s">
        <v>566</v>
      </c>
      <c r="E106" s="13" t="s">
        <v>69</v>
      </c>
      <c r="F106" s="18" t="s">
        <v>82</v>
      </c>
      <c r="G106" s="58">
        <v>0</v>
      </c>
      <c r="H106" s="58">
        <v>0</v>
      </c>
      <c r="I106" s="13">
        <v>3.7960000000000001E-2</v>
      </c>
      <c r="J106" s="15">
        <v>0.63770491799999995</v>
      </c>
      <c r="K106" s="17">
        <v>0.56812339339681883</v>
      </c>
      <c r="L106" s="15">
        <v>13.058160000000001</v>
      </c>
      <c r="M106" s="15">
        <v>3.1252680000000002</v>
      </c>
      <c r="N106" s="15">
        <v>0.30079499999999998</v>
      </c>
      <c r="O106" s="15" t="s">
        <v>263</v>
      </c>
      <c r="P106" s="15" t="s">
        <v>157</v>
      </c>
    </row>
    <row r="107" spans="1:16" hidden="1">
      <c r="A107" s="10" t="s">
        <v>567</v>
      </c>
      <c r="B107" s="10" t="s">
        <v>568</v>
      </c>
      <c r="C107" s="13" t="s">
        <v>569</v>
      </c>
      <c r="D107" s="13" t="s">
        <v>570</v>
      </c>
      <c r="E107" s="13" t="s">
        <v>26</v>
      </c>
      <c r="F107" s="18" t="s">
        <v>89</v>
      </c>
      <c r="G107" s="58">
        <v>0</v>
      </c>
      <c r="H107" s="58">
        <v>0</v>
      </c>
      <c r="I107" s="13">
        <v>4.9250000000000002E-2</v>
      </c>
      <c r="J107" s="15">
        <v>0</v>
      </c>
      <c r="K107" s="17" t="s">
        <v>121</v>
      </c>
      <c r="L107" s="15">
        <v>38.753542000000003</v>
      </c>
      <c r="M107" s="15">
        <v>5.062049</v>
      </c>
      <c r="N107" s="15">
        <v>0.14408499999999999</v>
      </c>
      <c r="O107" s="15" t="s">
        <v>142</v>
      </c>
      <c r="P107" s="15" t="s">
        <v>131</v>
      </c>
    </row>
    <row r="108" spans="1:16">
      <c r="A108" s="10" t="s">
        <v>571</v>
      </c>
      <c r="B108" s="10" t="s">
        <v>572</v>
      </c>
      <c r="C108" s="13" t="s">
        <v>573</v>
      </c>
      <c r="D108" s="13" t="s">
        <v>574</v>
      </c>
      <c r="E108" s="13" t="s">
        <v>77</v>
      </c>
      <c r="F108" s="18" t="s">
        <v>85</v>
      </c>
      <c r="G108" s="58">
        <v>0.75</v>
      </c>
      <c r="H108" s="58">
        <v>0.87</v>
      </c>
      <c r="I108" s="13">
        <v>4.5710000000000001E-2</v>
      </c>
      <c r="J108" s="15">
        <v>0</v>
      </c>
      <c r="K108" s="17" t="s">
        <v>121</v>
      </c>
      <c r="L108" s="15">
        <v>14.510557</v>
      </c>
      <c r="M108" s="15">
        <v>4.240043</v>
      </c>
      <c r="N108" s="15">
        <v>0.23644399999999999</v>
      </c>
      <c r="O108" s="15">
        <v>0</v>
      </c>
      <c r="P108" s="15" t="s">
        <v>482</v>
      </c>
    </row>
    <row r="109" spans="1:16" hidden="1">
      <c r="A109" s="10" t="s">
        <v>575</v>
      </c>
      <c r="B109" s="10" t="s">
        <v>576</v>
      </c>
      <c r="C109" s="13" t="s">
        <v>577</v>
      </c>
      <c r="D109" s="13" t="s">
        <v>578</v>
      </c>
      <c r="E109" s="13" t="s">
        <v>34</v>
      </c>
      <c r="F109" s="18" t="s">
        <v>91</v>
      </c>
      <c r="G109" s="58">
        <v>0</v>
      </c>
      <c r="H109" s="58">
        <v>0</v>
      </c>
      <c r="I109" s="13">
        <v>2.3019999999999999E-2</v>
      </c>
      <c r="J109" s="15">
        <v>0.95376344089999998</v>
      </c>
      <c r="K109" s="17">
        <v>4.8478015739804148E-2</v>
      </c>
      <c r="L109" s="15">
        <v>37.744884999999996</v>
      </c>
      <c r="M109" s="15">
        <v>6.0264620000000004</v>
      </c>
      <c r="N109" s="15">
        <v>4.8710000000000003E-2</v>
      </c>
      <c r="O109" s="15" t="s">
        <v>263</v>
      </c>
      <c r="P109" s="15" t="s">
        <v>299</v>
      </c>
    </row>
    <row r="110" spans="1:16" hidden="1">
      <c r="A110" s="10" t="s">
        <v>579</v>
      </c>
      <c r="B110" s="10" t="s">
        <v>580</v>
      </c>
      <c r="C110" s="13" t="s">
        <v>581</v>
      </c>
      <c r="D110" s="13" t="s">
        <v>582</v>
      </c>
      <c r="E110" s="13" t="s">
        <v>71</v>
      </c>
      <c r="F110" s="18" t="s">
        <v>86</v>
      </c>
      <c r="G110" s="58">
        <v>0</v>
      </c>
      <c r="H110" s="58">
        <v>0</v>
      </c>
      <c r="I110" s="13">
        <v>2.332E-2</v>
      </c>
      <c r="J110" s="15">
        <v>0</v>
      </c>
      <c r="K110" s="17" t="s">
        <v>121</v>
      </c>
      <c r="L110" s="15">
        <v>50.472937999999999</v>
      </c>
      <c r="M110" s="15">
        <v>11.208444999999999</v>
      </c>
      <c r="N110" s="15">
        <v>0.20347199999999999</v>
      </c>
      <c r="O110" s="15">
        <v>0</v>
      </c>
      <c r="P110" s="15" t="s">
        <v>171</v>
      </c>
    </row>
    <row r="111" spans="1:16" hidden="1">
      <c r="A111" s="10" t="s">
        <v>583</v>
      </c>
      <c r="B111" s="10" t="s">
        <v>584</v>
      </c>
      <c r="C111" s="13" t="s">
        <v>585</v>
      </c>
      <c r="D111" s="13" t="s">
        <v>586</v>
      </c>
      <c r="E111" s="13" t="s">
        <v>69</v>
      </c>
      <c r="F111" s="18" t="s">
        <v>86</v>
      </c>
      <c r="G111" s="58">
        <v>0</v>
      </c>
      <c r="H111" s="58">
        <v>0</v>
      </c>
      <c r="I111" s="13">
        <v>1E-3</v>
      </c>
      <c r="J111" s="15">
        <v>0</v>
      </c>
      <c r="K111" s="17" t="s">
        <v>121</v>
      </c>
      <c r="L111" s="15">
        <v>0</v>
      </c>
      <c r="M111" s="15">
        <v>10.709949</v>
      </c>
      <c r="N111" s="15">
        <v>0.29932799999999998</v>
      </c>
      <c r="O111" s="15">
        <v>0</v>
      </c>
      <c r="P111" s="15" t="s">
        <v>122</v>
      </c>
    </row>
    <row r="112" spans="1:16" hidden="1">
      <c r="A112" s="10" t="s">
        <v>587</v>
      </c>
      <c r="B112" s="10" t="s">
        <v>588</v>
      </c>
      <c r="C112" s="13" t="s">
        <v>589</v>
      </c>
      <c r="D112" s="13" t="s">
        <v>590</v>
      </c>
      <c r="E112" s="13" t="s">
        <v>229</v>
      </c>
      <c r="F112" s="18" t="s">
        <v>85</v>
      </c>
      <c r="G112" s="58">
        <v>0</v>
      </c>
      <c r="H112" s="58">
        <v>0</v>
      </c>
      <c r="I112" s="13">
        <v>1.5310000000000001E-2</v>
      </c>
      <c r="J112" s="15">
        <v>0</v>
      </c>
      <c r="K112" s="17" t="s">
        <v>121</v>
      </c>
      <c r="L112" s="15">
        <v>0</v>
      </c>
      <c r="M112" s="15">
        <v>1.10083</v>
      </c>
      <c r="N112" s="15">
        <v>0.13675100000000001</v>
      </c>
      <c r="O112" s="15">
        <v>0</v>
      </c>
      <c r="P112" s="15" t="s">
        <v>230</v>
      </c>
    </row>
    <row r="113" spans="1:16" hidden="1">
      <c r="A113" s="10" t="s">
        <v>591</v>
      </c>
      <c r="B113" s="10" t="s">
        <v>592</v>
      </c>
      <c r="C113" s="13" t="s">
        <v>593</v>
      </c>
      <c r="D113" s="13" t="s">
        <v>594</v>
      </c>
      <c r="E113" s="13" t="s">
        <v>229</v>
      </c>
      <c r="F113" s="18" t="s">
        <v>88</v>
      </c>
      <c r="G113" s="58">
        <v>0</v>
      </c>
      <c r="H113" s="58">
        <v>0</v>
      </c>
      <c r="I113" s="13">
        <v>4.4400000000000004E-3</v>
      </c>
      <c r="J113" s="15">
        <v>0</v>
      </c>
      <c r="K113" s="17" t="s">
        <v>121</v>
      </c>
      <c r="L113" s="15">
        <v>0</v>
      </c>
      <c r="M113" s="15">
        <v>6.7857849999999997</v>
      </c>
      <c r="N113" s="15">
        <v>0.45064599999999999</v>
      </c>
      <c r="O113" s="15">
        <v>0</v>
      </c>
      <c r="P113" s="15" t="s">
        <v>230</v>
      </c>
    </row>
    <row r="114" spans="1:16" hidden="1">
      <c r="A114" s="10" t="s">
        <v>595</v>
      </c>
      <c r="B114" s="10" t="s">
        <v>596</v>
      </c>
      <c r="C114" s="13" t="s">
        <v>597</v>
      </c>
      <c r="D114" s="13" t="s">
        <v>598</v>
      </c>
      <c r="E114" s="13" t="s">
        <v>28</v>
      </c>
      <c r="F114" s="18" t="s">
        <v>84</v>
      </c>
      <c r="G114" s="58">
        <v>0</v>
      </c>
      <c r="H114" s="58">
        <v>0</v>
      </c>
      <c r="I114" s="13">
        <v>3.1119999999999998E-2</v>
      </c>
      <c r="J114" s="15">
        <v>0.92222222220000005</v>
      </c>
      <c r="K114" s="17">
        <v>8.4337349423718955E-2</v>
      </c>
      <c r="L114" s="15">
        <v>7.8760159999999999</v>
      </c>
      <c r="M114" s="15">
        <v>1.7472220000000001</v>
      </c>
      <c r="N114" s="15">
        <v>0.147013</v>
      </c>
      <c r="O114" s="15" t="s">
        <v>263</v>
      </c>
      <c r="P114" s="15" t="s">
        <v>332</v>
      </c>
    </row>
    <row r="115" spans="1:16" hidden="1">
      <c r="A115" s="10" t="s">
        <v>599</v>
      </c>
      <c r="B115" s="10" t="s">
        <v>600</v>
      </c>
      <c r="C115" s="13" t="s">
        <v>601</v>
      </c>
      <c r="D115" s="13" t="s">
        <v>602</v>
      </c>
      <c r="E115" s="13" t="s">
        <v>79</v>
      </c>
      <c r="F115" s="18" t="s">
        <v>83</v>
      </c>
      <c r="G115" s="58">
        <v>0</v>
      </c>
      <c r="H115" s="58">
        <v>0</v>
      </c>
      <c r="I115" s="13">
        <v>1.5570000000000001E-2</v>
      </c>
      <c r="J115" s="15">
        <v>0.97935323379999994</v>
      </c>
      <c r="K115" s="17">
        <v>2.1082042196244544E-2</v>
      </c>
      <c r="L115" s="15">
        <v>14.783709</v>
      </c>
      <c r="M115" s="15">
        <v>2.6025809999999998</v>
      </c>
      <c r="N115" s="15">
        <v>0.20066300000000001</v>
      </c>
      <c r="O115" s="15" t="s">
        <v>176</v>
      </c>
      <c r="P115" s="15" t="s">
        <v>603</v>
      </c>
    </row>
    <row r="116" spans="1:16" hidden="1">
      <c r="A116" s="10" t="s">
        <v>604</v>
      </c>
      <c r="B116" s="10" t="s">
        <v>605</v>
      </c>
      <c r="C116" s="13" t="s">
        <v>606</v>
      </c>
      <c r="D116" s="13" t="s">
        <v>607</v>
      </c>
      <c r="E116" s="13" t="s">
        <v>400</v>
      </c>
      <c r="F116" s="18" t="s">
        <v>89</v>
      </c>
      <c r="G116" s="58">
        <v>0</v>
      </c>
      <c r="H116" s="58">
        <v>0</v>
      </c>
      <c r="I116" s="13">
        <v>6.5490000000000007E-2</v>
      </c>
      <c r="J116" s="15">
        <v>0</v>
      </c>
      <c r="K116" s="17" t="s">
        <v>121</v>
      </c>
      <c r="L116" s="15">
        <v>11.433158000000001</v>
      </c>
      <c r="M116" s="15">
        <v>0.78080899999999998</v>
      </c>
      <c r="N116" s="15">
        <v>2.6307000000000001E-2</v>
      </c>
      <c r="O116" s="15" t="s">
        <v>142</v>
      </c>
      <c r="P116" s="15" t="s">
        <v>152</v>
      </c>
    </row>
    <row r="117" spans="1:16" hidden="1">
      <c r="A117" s="10" t="s">
        <v>608</v>
      </c>
      <c r="B117" s="10" t="s">
        <v>609</v>
      </c>
      <c r="C117" s="13" t="s">
        <v>610</v>
      </c>
      <c r="D117" s="13" t="s">
        <v>611</v>
      </c>
      <c r="E117" s="13" t="s">
        <v>400</v>
      </c>
      <c r="F117" s="18" t="s">
        <v>86</v>
      </c>
      <c r="G117" s="58">
        <v>0</v>
      </c>
      <c r="H117" s="58">
        <v>0</v>
      </c>
      <c r="I117" s="13">
        <v>0.14655000000000001</v>
      </c>
      <c r="J117" s="15">
        <v>1.2742857142999999</v>
      </c>
      <c r="K117" s="17">
        <v>-0.21524663678009803</v>
      </c>
      <c r="L117" s="15">
        <v>27.74306</v>
      </c>
      <c r="M117" s="15">
        <v>10.331132</v>
      </c>
      <c r="N117" s="15">
        <v>0.20758399999999999</v>
      </c>
      <c r="O117" s="15" t="s">
        <v>142</v>
      </c>
      <c r="P117" s="15" t="s">
        <v>152</v>
      </c>
    </row>
    <row r="118" spans="1:16" hidden="1">
      <c r="A118" s="10" t="s">
        <v>612</v>
      </c>
      <c r="B118" s="10" t="s">
        <v>613</v>
      </c>
      <c r="C118" s="13" t="s">
        <v>614</v>
      </c>
      <c r="D118" s="13" t="s">
        <v>615</v>
      </c>
      <c r="E118" s="13" t="s">
        <v>34</v>
      </c>
      <c r="F118" s="18" t="s">
        <v>82</v>
      </c>
      <c r="G118" s="58">
        <v>0</v>
      </c>
      <c r="H118" s="58">
        <v>0</v>
      </c>
      <c r="I118" s="13">
        <v>6.6650000000000001E-2</v>
      </c>
      <c r="J118" s="15">
        <v>0.79567164180000005</v>
      </c>
      <c r="K118" s="17">
        <v>0.25679984992020111</v>
      </c>
      <c r="L118" s="15">
        <v>22.376591000000001</v>
      </c>
      <c r="M118" s="15">
        <v>5.0151649999999997</v>
      </c>
      <c r="N118" s="15">
        <v>0.17738100000000001</v>
      </c>
      <c r="O118" s="15" t="s">
        <v>176</v>
      </c>
      <c r="P118" s="15" t="s">
        <v>299</v>
      </c>
    </row>
    <row r="119" spans="1:16" hidden="1">
      <c r="A119" s="10" t="s">
        <v>616</v>
      </c>
      <c r="B119" s="10" t="s">
        <v>617</v>
      </c>
      <c r="C119" s="13" t="s">
        <v>618</v>
      </c>
      <c r="D119" s="13" t="s">
        <v>619</v>
      </c>
      <c r="E119" s="13" t="s">
        <v>24</v>
      </c>
      <c r="F119" s="18" t="s">
        <v>83</v>
      </c>
      <c r="G119" s="58">
        <v>0</v>
      </c>
      <c r="H119" s="58">
        <v>0</v>
      </c>
      <c r="I119" s="13">
        <v>4.4659999999999998E-2</v>
      </c>
      <c r="J119" s="15">
        <v>0.73766816140000002</v>
      </c>
      <c r="K119" s="17">
        <v>0.35562310036823019</v>
      </c>
      <c r="L119" s="15">
        <v>12.088837</v>
      </c>
      <c r="M119" s="15">
        <v>0.92540699999999998</v>
      </c>
      <c r="N119" s="15">
        <v>7.3690000000000005E-2</v>
      </c>
      <c r="O119" s="15" t="s">
        <v>263</v>
      </c>
      <c r="P119" s="15" t="s">
        <v>294</v>
      </c>
    </row>
    <row r="120" spans="1:16" hidden="1">
      <c r="A120" s="10" t="s">
        <v>620</v>
      </c>
      <c r="B120" s="10" t="s">
        <v>621</v>
      </c>
      <c r="C120" s="13" t="s">
        <v>622</v>
      </c>
      <c r="D120" s="13" t="s">
        <v>623</v>
      </c>
      <c r="E120" s="13" t="s">
        <v>24</v>
      </c>
      <c r="F120" s="18" t="s">
        <v>89</v>
      </c>
      <c r="G120" s="58">
        <v>0</v>
      </c>
      <c r="H120" s="58">
        <v>0</v>
      </c>
      <c r="I120" s="13">
        <v>3.7530000000000001E-2</v>
      </c>
      <c r="J120" s="15">
        <v>0</v>
      </c>
      <c r="K120" s="17" t="s">
        <v>121</v>
      </c>
      <c r="L120" s="15">
        <v>0</v>
      </c>
      <c r="M120" s="15">
        <v>1.0877079999999999</v>
      </c>
      <c r="N120" s="15">
        <v>7.7429999999999999E-2</v>
      </c>
      <c r="O120" s="15">
        <v>0</v>
      </c>
      <c r="P120" s="15" t="s">
        <v>294</v>
      </c>
    </row>
    <row r="121" spans="1:16" hidden="1">
      <c r="A121" s="10" t="s">
        <v>624</v>
      </c>
      <c r="B121" s="10" t="s">
        <v>625</v>
      </c>
      <c r="C121" s="13" t="s">
        <v>626</v>
      </c>
      <c r="D121" s="13" t="s">
        <v>627</v>
      </c>
      <c r="E121" s="13" t="s">
        <v>75</v>
      </c>
      <c r="F121" s="18" t="s">
        <v>88</v>
      </c>
      <c r="G121" s="58">
        <v>0</v>
      </c>
      <c r="H121" s="58">
        <v>0</v>
      </c>
      <c r="I121" s="13">
        <v>8.9910000000000004E-2</v>
      </c>
      <c r="J121" s="15">
        <v>0</v>
      </c>
      <c r="K121" s="17" t="s">
        <v>121</v>
      </c>
      <c r="L121" s="15">
        <v>11.410128</v>
      </c>
      <c r="M121" s="15">
        <v>4.1561769999999996</v>
      </c>
      <c r="N121" s="15">
        <v>0.111442</v>
      </c>
      <c r="O121" s="15" t="s">
        <v>142</v>
      </c>
      <c r="P121" s="15" t="s">
        <v>212</v>
      </c>
    </row>
    <row r="122" spans="1:16" hidden="1">
      <c r="A122" s="10" t="s">
        <v>628</v>
      </c>
      <c r="B122" s="10" t="s">
        <v>629</v>
      </c>
      <c r="C122" s="13" t="s">
        <v>630</v>
      </c>
      <c r="D122" s="13" t="s">
        <v>631</v>
      </c>
      <c r="E122" s="13" t="s">
        <v>377</v>
      </c>
      <c r="F122" s="18" t="s">
        <v>87</v>
      </c>
      <c r="G122" s="58">
        <v>0</v>
      </c>
      <c r="H122" s="58">
        <v>0</v>
      </c>
      <c r="I122" s="13">
        <v>2.332E-2</v>
      </c>
      <c r="J122" s="15">
        <v>0</v>
      </c>
      <c r="K122" s="17" t="s">
        <v>121</v>
      </c>
      <c r="L122" s="15">
        <v>0</v>
      </c>
      <c r="M122" s="15">
        <v>7.2612880000000004</v>
      </c>
      <c r="N122" s="15">
        <v>0.125968</v>
      </c>
      <c r="O122" s="15">
        <v>0</v>
      </c>
      <c r="P122" s="15" t="s">
        <v>378</v>
      </c>
    </row>
    <row r="123" spans="1:16" hidden="1">
      <c r="A123" s="10" t="s">
        <v>632</v>
      </c>
      <c r="B123" s="10" t="s">
        <v>633</v>
      </c>
      <c r="C123" s="13" t="s">
        <v>634</v>
      </c>
      <c r="D123" s="13" t="s">
        <v>635</v>
      </c>
      <c r="E123" s="13" t="s">
        <v>71</v>
      </c>
      <c r="F123" s="18" t="s">
        <v>87</v>
      </c>
      <c r="G123" s="58">
        <v>0</v>
      </c>
      <c r="H123" s="58">
        <v>0</v>
      </c>
      <c r="I123" s="13">
        <v>1.753E-2</v>
      </c>
      <c r="J123" s="15">
        <v>0</v>
      </c>
      <c r="K123" s="17" t="s">
        <v>121</v>
      </c>
      <c r="L123" s="15">
        <v>27.477941000000001</v>
      </c>
      <c r="M123" s="15">
        <v>9.3284339999999997</v>
      </c>
      <c r="N123" s="15">
        <v>0.322743</v>
      </c>
      <c r="O123" s="15">
        <v>0</v>
      </c>
      <c r="P123" s="15" t="s">
        <v>171</v>
      </c>
    </row>
    <row r="124" spans="1:16">
      <c r="A124" s="10" t="s">
        <v>636</v>
      </c>
      <c r="B124" s="10" t="s">
        <v>637</v>
      </c>
      <c r="C124" s="13" t="s">
        <v>638</v>
      </c>
      <c r="D124" s="13" t="s">
        <v>639</v>
      </c>
      <c r="E124" s="13" t="s">
        <v>77</v>
      </c>
      <c r="F124" s="18" t="s">
        <v>85</v>
      </c>
      <c r="G124" s="58">
        <v>0.5</v>
      </c>
      <c r="H124" s="58">
        <v>0.6</v>
      </c>
      <c r="I124" s="13">
        <v>6.1460000000000001E-2</v>
      </c>
      <c r="J124" s="15">
        <v>0</v>
      </c>
      <c r="K124" s="17" t="s">
        <v>121</v>
      </c>
      <c r="L124" s="15">
        <v>6.75</v>
      </c>
      <c r="M124" s="15">
        <v>1.299579</v>
      </c>
      <c r="N124" s="15">
        <v>0.105375</v>
      </c>
      <c r="O124" s="15" t="s">
        <v>142</v>
      </c>
      <c r="P124" s="15" t="s">
        <v>482</v>
      </c>
    </row>
    <row r="125" spans="1:16" hidden="1">
      <c r="A125" s="10" t="s">
        <v>640</v>
      </c>
      <c r="B125" s="10" t="s">
        <v>641</v>
      </c>
      <c r="C125" s="13" t="s">
        <v>642</v>
      </c>
      <c r="D125" s="13" t="s">
        <v>643</v>
      </c>
      <c r="E125" s="13" t="s">
        <v>75</v>
      </c>
      <c r="F125" s="18" t="s">
        <v>89</v>
      </c>
      <c r="G125" s="58">
        <v>0</v>
      </c>
      <c r="H125" s="58">
        <v>0</v>
      </c>
      <c r="I125" s="13">
        <v>8.0199999999999994E-3</v>
      </c>
      <c r="J125" s="15">
        <v>0</v>
      </c>
      <c r="K125" s="17" t="s">
        <v>121</v>
      </c>
      <c r="L125" s="15">
        <v>0</v>
      </c>
      <c r="M125" s="15">
        <v>0.70111100000000004</v>
      </c>
      <c r="N125" s="15">
        <v>7.2156999999999999E-2</v>
      </c>
      <c r="O125" s="15">
        <v>0</v>
      </c>
      <c r="P125" s="15" t="s">
        <v>212</v>
      </c>
    </row>
    <row r="126" spans="1:16" hidden="1">
      <c r="A126" s="10" t="s">
        <v>644</v>
      </c>
      <c r="B126" s="10" t="s">
        <v>645</v>
      </c>
      <c r="C126" s="13" t="s">
        <v>646</v>
      </c>
      <c r="D126" s="13" t="s">
        <v>647</v>
      </c>
      <c r="E126" s="13" t="s">
        <v>75</v>
      </c>
      <c r="F126" s="18" t="s">
        <v>88</v>
      </c>
      <c r="G126" s="58">
        <v>0</v>
      </c>
      <c r="H126" s="58">
        <v>0</v>
      </c>
      <c r="I126" s="13">
        <v>4.4639999999999999E-2</v>
      </c>
      <c r="J126" s="15">
        <v>0</v>
      </c>
      <c r="K126" s="17" t="s">
        <v>121</v>
      </c>
      <c r="L126" s="15">
        <v>0</v>
      </c>
      <c r="M126" s="15">
        <v>17.407036999999999</v>
      </c>
      <c r="N126" s="15">
        <v>0.37384899999999999</v>
      </c>
      <c r="O126" s="15">
        <v>0</v>
      </c>
      <c r="P126" s="15" t="s">
        <v>212</v>
      </c>
    </row>
    <row r="127" spans="1:16" hidden="1">
      <c r="A127" s="10" t="s">
        <v>648</v>
      </c>
      <c r="B127" s="10" t="s">
        <v>649</v>
      </c>
      <c r="C127" s="13" t="s">
        <v>650</v>
      </c>
      <c r="D127" s="13" t="s">
        <v>651</v>
      </c>
      <c r="E127" s="13" t="s">
        <v>71</v>
      </c>
      <c r="F127" s="18" t="s">
        <v>89</v>
      </c>
      <c r="G127" s="58">
        <v>0</v>
      </c>
      <c r="H127" s="58">
        <v>0</v>
      </c>
      <c r="I127" s="13">
        <v>5.527E-2</v>
      </c>
      <c r="J127" s="15">
        <v>0</v>
      </c>
      <c r="K127" s="17" t="s">
        <v>121</v>
      </c>
      <c r="L127" s="15">
        <v>53.725423999999997</v>
      </c>
      <c r="M127" s="15">
        <v>11.878805</v>
      </c>
      <c r="N127" s="15">
        <v>0.19856799999999999</v>
      </c>
      <c r="O127" s="15">
        <v>0</v>
      </c>
      <c r="P127" s="15" t="s">
        <v>171</v>
      </c>
    </row>
    <row r="128" spans="1:16" hidden="1">
      <c r="A128" s="10" t="s">
        <v>652</v>
      </c>
      <c r="B128" s="10" t="s">
        <v>653</v>
      </c>
      <c r="C128" s="13" t="s">
        <v>654</v>
      </c>
      <c r="D128" s="13" t="s">
        <v>655</v>
      </c>
      <c r="E128" s="13" t="s">
        <v>69</v>
      </c>
      <c r="F128" s="18" t="s">
        <v>89</v>
      </c>
      <c r="G128" s="58">
        <v>0</v>
      </c>
      <c r="H128" s="58">
        <v>0</v>
      </c>
      <c r="I128" s="13">
        <v>1.6000000000000001E-3</v>
      </c>
      <c r="J128" s="15">
        <v>0</v>
      </c>
      <c r="K128" s="17" t="s">
        <v>121</v>
      </c>
      <c r="L128" s="15">
        <v>0</v>
      </c>
      <c r="M128" s="15">
        <v>3.9017750000000002</v>
      </c>
      <c r="N128" s="15">
        <v>7.9128000000000004E-2</v>
      </c>
      <c r="O128" s="15">
        <v>0</v>
      </c>
      <c r="P128" s="15" t="s">
        <v>122</v>
      </c>
    </row>
    <row r="129" spans="1:16" hidden="1">
      <c r="A129" s="10" t="s">
        <v>656</v>
      </c>
      <c r="B129" s="10" t="s">
        <v>657</v>
      </c>
      <c r="C129" s="13" t="s">
        <v>658</v>
      </c>
      <c r="D129" s="13" t="s">
        <v>659</v>
      </c>
      <c r="E129" s="13" t="s">
        <v>24</v>
      </c>
      <c r="F129" s="18" t="s">
        <v>82</v>
      </c>
      <c r="G129" s="58">
        <v>0</v>
      </c>
      <c r="H129" s="58">
        <v>0</v>
      </c>
      <c r="I129" s="13">
        <v>4.8820000000000002E-2</v>
      </c>
      <c r="J129" s="15">
        <v>1.0552777778</v>
      </c>
      <c r="K129" s="17">
        <v>-5.2382205863598097E-2</v>
      </c>
      <c r="L129" s="15">
        <v>26.984852</v>
      </c>
      <c r="M129" s="15">
        <v>9.9728940000000001</v>
      </c>
      <c r="N129" s="15">
        <v>0.280607</v>
      </c>
      <c r="O129" s="15" t="s">
        <v>142</v>
      </c>
      <c r="P129" s="15" t="s">
        <v>294</v>
      </c>
    </row>
    <row r="130" spans="1:16">
      <c r="A130" s="10" t="s">
        <v>660</v>
      </c>
      <c r="B130" s="10" t="s">
        <v>661</v>
      </c>
      <c r="C130" s="13" t="s">
        <v>662</v>
      </c>
      <c r="D130" s="13" t="s">
        <v>663</v>
      </c>
      <c r="E130" s="13" t="s">
        <v>77</v>
      </c>
      <c r="F130" s="18" t="s">
        <v>84</v>
      </c>
      <c r="G130" s="58">
        <v>0.75</v>
      </c>
      <c r="H130" s="58">
        <v>0.84</v>
      </c>
      <c r="I130" s="13">
        <v>8.1119999999999998E-2</v>
      </c>
      <c r="J130" s="15">
        <v>0</v>
      </c>
      <c r="K130" s="17" t="s">
        <v>121</v>
      </c>
      <c r="L130" s="15">
        <v>4.8914710000000001</v>
      </c>
      <c r="M130" s="15">
        <v>1.205103</v>
      </c>
      <c r="N130" s="15">
        <v>0.106002</v>
      </c>
      <c r="O130" s="15" t="s">
        <v>142</v>
      </c>
      <c r="P130" s="15" t="s">
        <v>482</v>
      </c>
    </row>
    <row r="131" spans="1:16">
      <c r="A131" s="10" t="s">
        <v>664</v>
      </c>
      <c r="B131" s="10" t="s">
        <v>665</v>
      </c>
      <c r="C131" s="13" t="s">
        <v>666</v>
      </c>
      <c r="D131" s="13" t="s">
        <v>667</v>
      </c>
      <c r="E131" s="13" t="s">
        <v>77</v>
      </c>
      <c r="F131" s="18" t="s">
        <v>89</v>
      </c>
      <c r="G131" s="58">
        <v>0.75</v>
      </c>
      <c r="H131" s="58">
        <v>0.77</v>
      </c>
      <c r="I131" s="13">
        <v>0.16588</v>
      </c>
      <c r="J131" s="15">
        <v>0</v>
      </c>
      <c r="K131" s="17" t="s">
        <v>121</v>
      </c>
      <c r="L131" s="15">
        <v>7.4570160000000003</v>
      </c>
      <c r="M131" s="15">
        <v>1.6569929999999999</v>
      </c>
      <c r="N131" s="15">
        <v>0.160944</v>
      </c>
      <c r="O131" s="15" t="s">
        <v>142</v>
      </c>
      <c r="P131" s="15" t="s">
        <v>482</v>
      </c>
    </row>
    <row r="132" spans="1:16" hidden="1">
      <c r="A132" s="10" t="s">
        <v>668</v>
      </c>
      <c r="B132" s="10" t="s">
        <v>669</v>
      </c>
      <c r="C132" s="13" t="s">
        <v>670</v>
      </c>
      <c r="D132" s="13" t="s">
        <v>671</v>
      </c>
      <c r="E132" s="13" t="s">
        <v>69</v>
      </c>
      <c r="F132" s="18" t="s">
        <v>88</v>
      </c>
      <c r="G132" s="58">
        <v>0</v>
      </c>
      <c r="H132" s="58">
        <v>0</v>
      </c>
      <c r="I132" s="13">
        <v>1.14E-3</v>
      </c>
      <c r="J132" s="15">
        <v>0</v>
      </c>
      <c r="K132" s="17" t="s">
        <v>121</v>
      </c>
      <c r="L132" s="15">
        <v>0</v>
      </c>
      <c r="M132" s="15">
        <v>6.2646480000000002</v>
      </c>
      <c r="N132" s="15">
        <v>-0.114843</v>
      </c>
      <c r="O132" s="15">
        <v>0</v>
      </c>
      <c r="P132" s="15" t="s">
        <v>122</v>
      </c>
    </row>
    <row r="133" spans="1:16" hidden="1">
      <c r="A133" s="10" t="s">
        <v>672</v>
      </c>
      <c r="B133" s="10" t="s">
        <v>673</v>
      </c>
      <c r="C133" s="13" t="s">
        <v>674</v>
      </c>
      <c r="D133" s="13" t="s">
        <v>675</v>
      </c>
      <c r="E133" s="13" t="s">
        <v>64</v>
      </c>
      <c r="F133" s="18" t="s">
        <v>87</v>
      </c>
      <c r="G133" s="58">
        <v>0</v>
      </c>
      <c r="H133" s="58">
        <v>0</v>
      </c>
      <c r="I133" s="13">
        <v>0.12174</v>
      </c>
      <c r="J133" s="15">
        <v>1.0882352941</v>
      </c>
      <c r="K133" s="17">
        <v>-8.1081081066179617E-2</v>
      </c>
      <c r="L133" s="15">
        <v>21.825702</v>
      </c>
      <c r="M133" s="15">
        <v>3.9334709999999999</v>
      </c>
      <c r="N133" s="15">
        <v>0.15636900000000001</v>
      </c>
      <c r="O133" s="15" t="s">
        <v>176</v>
      </c>
      <c r="P133" s="15" t="s">
        <v>162</v>
      </c>
    </row>
    <row r="134" spans="1:16" hidden="1">
      <c r="A134" s="10" t="s">
        <v>676</v>
      </c>
      <c r="B134" s="10" t="s">
        <v>677</v>
      </c>
      <c r="C134" s="13" t="s">
        <v>678</v>
      </c>
      <c r="D134" s="13" t="s">
        <v>679</v>
      </c>
      <c r="E134" s="13" t="s">
        <v>26</v>
      </c>
      <c r="F134" s="18" t="s">
        <v>83</v>
      </c>
      <c r="G134" s="58">
        <v>0</v>
      </c>
      <c r="H134" s="58">
        <v>0</v>
      </c>
      <c r="I134" s="13">
        <v>2.2159999999999999E-2</v>
      </c>
      <c r="J134" s="15">
        <v>0.95750000000000002</v>
      </c>
      <c r="K134" s="17">
        <v>4.4386422976501194E-2</v>
      </c>
      <c r="L134" s="15">
        <v>10.686106000000001</v>
      </c>
      <c r="M134" s="15">
        <v>1.232075</v>
      </c>
      <c r="N134" s="15">
        <v>9.4313999999999995E-2</v>
      </c>
      <c r="O134" s="15" t="s">
        <v>142</v>
      </c>
      <c r="P134" s="15" t="s">
        <v>131</v>
      </c>
    </row>
    <row r="135" spans="1:16" hidden="1">
      <c r="A135" s="10" t="s">
        <v>680</v>
      </c>
      <c r="B135" s="10" t="s">
        <v>681</v>
      </c>
      <c r="C135" s="13" t="s">
        <v>682</v>
      </c>
      <c r="D135" s="13" t="s">
        <v>683</v>
      </c>
      <c r="E135" s="13" t="s">
        <v>24</v>
      </c>
      <c r="F135" s="18" t="s">
        <v>86</v>
      </c>
      <c r="G135" s="58">
        <v>0</v>
      </c>
      <c r="H135" s="58">
        <v>0</v>
      </c>
      <c r="I135" s="13">
        <v>7.0989999999999998E-2</v>
      </c>
      <c r="J135" s="15">
        <v>0</v>
      </c>
      <c r="K135" s="17" t="s">
        <v>121</v>
      </c>
      <c r="L135" s="15">
        <v>12.34172</v>
      </c>
      <c r="M135" s="15">
        <v>2.46949</v>
      </c>
      <c r="N135" s="15">
        <v>3.2816999999999999E-2</v>
      </c>
      <c r="O135" s="15">
        <v>0</v>
      </c>
      <c r="P135" s="15" t="s">
        <v>294</v>
      </c>
    </row>
    <row r="136" spans="1:16" hidden="1">
      <c r="A136" s="10" t="s">
        <v>684</v>
      </c>
      <c r="B136" s="10" t="s">
        <v>685</v>
      </c>
      <c r="C136" s="13" t="s">
        <v>686</v>
      </c>
      <c r="D136" s="13" t="s">
        <v>687</v>
      </c>
      <c r="E136" s="13" t="s">
        <v>71</v>
      </c>
      <c r="F136" s="18" t="s">
        <v>87</v>
      </c>
      <c r="G136" s="58">
        <v>0</v>
      </c>
      <c r="H136" s="58">
        <v>0</v>
      </c>
      <c r="I136" s="13">
        <v>5.6299999999999996E-3</v>
      </c>
      <c r="J136" s="15">
        <v>0</v>
      </c>
      <c r="K136" s="17" t="s">
        <v>121</v>
      </c>
      <c r="L136" s="15">
        <v>0</v>
      </c>
      <c r="M136" s="15">
        <v>10.696301</v>
      </c>
      <c r="N136" s="15">
        <v>0.15307399999999999</v>
      </c>
      <c r="O136" s="15">
        <v>0</v>
      </c>
      <c r="P136" s="15" t="s">
        <v>171</v>
      </c>
    </row>
    <row r="137" spans="1:16" hidden="1">
      <c r="A137" s="10" t="s">
        <v>688</v>
      </c>
      <c r="B137" s="10" t="s">
        <v>689</v>
      </c>
      <c r="C137" s="13" t="s">
        <v>690</v>
      </c>
      <c r="D137" s="13" t="s">
        <v>691</v>
      </c>
      <c r="E137" s="13" t="s">
        <v>26</v>
      </c>
      <c r="F137" s="18" t="s">
        <v>86</v>
      </c>
      <c r="G137" s="58">
        <v>0</v>
      </c>
      <c r="H137" s="58">
        <v>0</v>
      </c>
      <c r="I137" s="13">
        <v>0.82230999999999999</v>
      </c>
      <c r="J137" s="15">
        <v>1.1322580645</v>
      </c>
      <c r="K137" s="17">
        <v>-0.11680911679653572</v>
      </c>
      <c r="L137" s="15">
        <v>18.281680999999999</v>
      </c>
      <c r="M137" s="15">
        <v>6.3734840000000004</v>
      </c>
      <c r="N137" s="15">
        <v>0.17815800000000001</v>
      </c>
      <c r="O137" s="15" t="s">
        <v>176</v>
      </c>
      <c r="P137" s="15" t="s">
        <v>131</v>
      </c>
    </row>
    <row r="138" spans="1:16" hidden="1">
      <c r="A138" s="10" t="s">
        <v>692</v>
      </c>
      <c r="B138" s="10" t="s">
        <v>693</v>
      </c>
      <c r="C138" s="13" t="s">
        <v>694</v>
      </c>
      <c r="D138" s="13" t="s">
        <v>695</v>
      </c>
      <c r="E138" s="13" t="s">
        <v>75</v>
      </c>
      <c r="F138" s="18" t="s">
        <v>88</v>
      </c>
      <c r="G138" s="58">
        <v>0</v>
      </c>
      <c r="H138" s="58">
        <v>0</v>
      </c>
      <c r="I138" s="13">
        <v>3.1780000000000003E-2</v>
      </c>
      <c r="J138" s="15">
        <v>0</v>
      </c>
      <c r="K138" s="17" t="s">
        <v>121</v>
      </c>
      <c r="L138" s="15">
        <v>16.776130999999999</v>
      </c>
      <c r="M138" s="15">
        <v>1.4454320000000001</v>
      </c>
      <c r="N138" s="15">
        <v>0.13182199999999999</v>
      </c>
      <c r="O138" s="15" t="s">
        <v>142</v>
      </c>
      <c r="P138" s="15" t="s">
        <v>212</v>
      </c>
    </row>
    <row r="139" spans="1:16">
      <c r="A139" s="10" t="s">
        <v>696</v>
      </c>
      <c r="B139" s="10" t="s">
        <v>572</v>
      </c>
      <c r="C139" s="13" t="s">
        <v>573</v>
      </c>
      <c r="D139" s="13"/>
      <c r="E139" s="13" t="s">
        <v>697</v>
      </c>
      <c r="F139" s="18" t="s">
        <v>85</v>
      </c>
      <c r="G139" s="58">
        <v>0.75</v>
      </c>
      <c r="H139" s="58">
        <v>0.87</v>
      </c>
      <c r="I139" s="13">
        <v>0</v>
      </c>
      <c r="J139" s="13"/>
      <c r="K139" s="17" t="s">
        <v>121</v>
      </c>
      <c r="L139" s="13">
        <v>15.62</v>
      </c>
      <c r="M139" s="360">
        <v>4.5253059999999996</v>
      </c>
      <c r="N139" s="360">
        <v>24.9496</v>
      </c>
      <c r="O139" s="13" t="s">
        <v>263</v>
      </c>
      <c r="P139" s="13" t="s">
        <v>482</v>
      </c>
    </row>
    <row r="140" spans="1:16" hidden="1">
      <c r="A140" s="10" t="s">
        <v>698</v>
      </c>
      <c r="B140" s="10" t="s">
        <v>699</v>
      </c>
      <c r="C140" s="13" t="s">
        <v>700</v>
      </c>
      <c r="D140" s="13" t="s">
        <v>701</v>
      </c>
      <c r="E140" s="13" t="s">
        <v>69</v>
      </c>
      <c r="F140" s="18" t="s">
        <v>86</v>
      </c>
      <c r="G140" s="58">
        <v>0</v>
      </c>
      <c r="H140" s="58">
        <v>0</v>
      </c>
      <c r="I140" s="13">
        <v>1.01E-3</v>
      </c>
      <c r="J140" s="15">
        <v>0</v>
      </c>
      <c r="K140" s="17" t="s">
        <v>121</v>
      </c>
      <c r="L140" s="15">
        <v>0</v>
      </c>
      <c r="M140" s="15">
        <v>2.0575269999999999</v>
      </c>
      <c r="N140" s="15">
        <v>5.5079999999999997E-2</v>
      </c>
      <c r="O140" s="15">
        <v>0</v>
      </c>
      <c r="P140" s="15" t="s">
        <v>122</v>
      </c>
    </row>
    <row r="141" spans="1:16" hidden="1">
      <c r="A141" s="10" t="s">
        <v>702</v>
      </c>
      <c r="B141" s="10" t="s">
        <v>703</v>
      </c>
      <c r="C141" s="13" t="s">
        <v>704</v>
      </c>
      <c r="D141" s="13" t="s">
        <v>705</v>
      </c>
      <c r="E141" s="13" t="s">
        <v>64</v>
      </c>
      <c r="F141" s="18" t="s">
        <v>87</v>
      </c>
      <c r="G141" s="58">
        <v>0</v>
      </c>
      <c r="H141" s="58">
        <v>0</v>
      </c>
      <c r="I141" s="13">
        <v>0.14932999999999999</v>
      </c>
      <c r="J141" s="15">
        <v>1.0682857143</v>
      </c>
      <c r="K141" s="17">
        <v>-6.3920834460231002E-2</v>
      </c>
      <c r="L141" s="15">
        <v>29.513344</v>
      </c>
      <c r="M141" s="15">
        <v>8.2755700000000001</v>
      </c>
      <c r="N141" s="15">
        <v>0.24390400000000001</v>
      </c>
      <c r="O141" s="15" t="s">
        <v>176</v>
      </c>
      <c r="P141" s="15" t="s">
        <v>162</v>
      </c>
    </row>
    <row r="142" spans="1:16" hidden="1">
      <c r="A142" s="10" t="s">
        <v>706</v>
      </c>
      <c r="B142" s="10" t="s">
        <v>707</v>
      </c>
      <c r="C142" s="13" t="s">
        <v>708</v>
      </c>
      <c r="D142" s="13" t="s">
        <v>709</v>
      </c>
      <c r="E142" s="13" t="s">
        <v>64</v>
      </c>
      <c r="F142" s="18" t="s">
        <v>87</v>
      </c>
      <c r="G142" s="58">
        <v>0</v>
      </c>
      <c r="H142" s="58">
        <v>0</v>
      </c>
      <c r="I142" s="13">
        <v>8.0280000000000004E-2</v>
      </c>
      <c r="J142" s="15">
        <v>0</v>
      </c>
      <c r="K142" s="17" t="s">
        <v>121</v>
      </c>
      <c r="L142" s="15">
        <v>25.777080000000002</v>
      </c>
      <c r="M142" s="15">
        <v>7.1905760000000001</v>
      </c>
      <c r="N142" s="15">
        <v>0.24390400000000001</v>
      </c>
      <c r="O142" s="15" t="s">
        <v>176</v>
      </c>
      <c r="P142" s="15" t="s">
        <v>162</v>
      </c>
    </row>
    <row r="143" spans="1:16" hidden="1">
      <c r="A143" s="10" t="s">
        <v>710</v>
      </c>
      <c r="B143" s="10" t="s">
        <v>711</v>
      </c>
      <c r="C143" s="13" t="s">
        <v>712</v>
      </c>
      <c r="D143" s="13" t="s">
        <v>713</v>
      </c>
      <c r="E143" s="13" t="s">
        <v>69</v>
      </c>
      <c r="F143" s="18" t="s">
        <v>82</v>
      </c>
      <c r="G143" s="58">
        <v>0</v>
      </c>
      <c r="H143" s="58">
        <v>0</v>
      </c>
      <c r="I143" s="13">
        <v>8.5100000000000002E-3</v>
      </c>
      <c r="J143" s="15">
        <v>0</v>
      </c>
      <c r="K143" s="17" t="s">
        <v>121</v>
      </c>
      <c r="L143" s="15">
        <v>18.939340000000001</v>
      </c>
      <c r="M143" s="15">
        <v>9.6943640000000002</v>
      </c>
      <c r="N143" s="15">
        <v>0.50392999999999999</v>
      </c>
      <c r="O143" s="15">
        <v>0</v>
      </c>
      <c r="P143" s="15" t="s">
        <v>714</v>
      </c>
    </row>
    <row r="144" spans="1:16" hidden="1">
      <c r="A144" s="10" t="s">
        <v>715</v>
      </c>
      <c r="B144" s="10" t="s">
        <v>716</v>
      </c>
      <c r="C144" s="13" t="s">
        <v>717</v>
      </c>
      <c r="D144" s="13" t="s">
        <v>718</v>
      </c>
      <c r="E144" s="13" t="s">
        <v>71</v>
      </c>
      <c r="F144" s="18" t="s">
        <v>85</v>
      </c>
      <c r="G144" s="58">
        <v>0</v>
      </c>
      <c r="H144" s="58">
        <v>0</v>
      </c>
      <c r="I144" s="13">
        <v>1.6449999999999999E-2</v>
      </c>
      <c r="J144" s="15">
        <v>0</v>
      </c>
      <c r="K144" s="17" t="s">
        <v>121</v>
      </c>
      <c r="L144" s="15">
        <v>28.606701999999999</v>
      </c>
      <c r="M144" s="15">
        <v>4.0345279999999999</v>
      </c>
      <c r="N144" s="15">
        <v>0.13889199999999999</v>
      </c>
      <c r="O144" s="15">
        <v>0</v>
      </c>
      <c r="P144" s="15" t="s">
        <v>171</v>
      </c>
    </row>
    <row r="145" spans="1:16" hidden="1">
      <c r="A145" s="10" t="s">
        <v>719</v>
      </c>
      <c r="B145" s="10" t="s">
        <v>720</v>
      </c>
      <c r="C145" s="13" t="s">
        <v>721</v>
      </c>
      <c r="D145" s="13" t="s">
        <v>722</v>
      </c>
      <c r="E145" s="13" t="s">
        <v>60</v>
      </c>
      <c r="F145" s="18" t="s">
        <v>87</v>
      </c>
      <c r="G145" s="58">
        <v>0</v>
      </c>
      <c r="H145" s="58">
        <v>0</v>
      </c>
      <c r="I145" s="13">
        <v>2.1569999999999999E-2</v>
      </c>
      <c r="J145" s="15">
        <v>0.89032258060000002</v>
      </c>
      <c r="K145" s="17">
        <v>0.12318840585407465</v>
      </c>
      <c r="L145" s="15">
        <v>45.842815000000002</v>
      </c>
      <c r="M145" s="15">
        <v>1.334219</v>
      </c>
      <c r="N145" s="15">
        <v>4.3326999999999997E-2</v>
      </c>
      <c r="O145" s="15" t="s">
        <v>176</v>
      </c>
      <c r="P145" s="15" t="s">
        <v>723</v>
      </c>
    </row>
    <row r="146" spans="1:16" hidden="1">
      <c r="A146" s="10" t="s">
        <v>724</v>
      </c>
      <c r="B146" s="10" t="s">
        <v>725</v>
      </c>
      <c r="C146" s="13" t="s">
        <v>726</v>
      </c>
      <c r="D146" s="13" t="s">
        <v>727</v>
      </c>
      <c r="E146" s="13" t="s">
        <v>71</v>
      </c>
      <c r="F146" s="18" t="s">
        <v>86</v>
      </c>
      <c r="G146" s="58">
        <v>0</v>
      </c>
      <c r="H146" s="58">
        <v>0</v>
      </c>
      <c r="I146" s="13">
        <v>1.146E-2</v>
      </c>
      <c r="J146" s="15">
        <v>0</v>
      </c>
      <c r="K146" s="17" t="s">
        <v>121</v>
      </c>
      <c r="L146" s="15">
        <v>8.2123779999999993</v>
      </c>
      <c r="M146" s="15">
        <v>2.0322429999999998</v>
      </c>
      <c r="N146" s="15">
        <v>0.11192299999999999</v>
      </c>
      <c r="O146" s="15">
        <v>0</v>
      </c>
      <c r="P146" s="15" t="s">
        <v>171</v>
      </c>
    </row>
    <row r="147" spans="1:16" hidden="1">
      <c r="A147" s="10" t="s">
        <v>728</v>
      </c>
      <c r="B147" s="10"/>
      <c r="C147" s="13"/>
      <c r="D147" s="13"/>
      <c r="E147" s="13"/>
      <c r="F147" s="18"/>
      <c r="G147" s="58">
        <v>0</v>
      </c>
      <c r="H147" s="58">
        <v>0</v>
      </c>
      <c r="I147" s="13"/>
      <c r="J147" s="15"/>
      <c r="K147" s="17"/>
      <c r="L147" s="15"/>
      <c r="M147" s="15"/>
      <c r="N147" s="15"/>
      <c r="O147" s="15"/>
      <c r="P147" s="15"/>
    </row>
    <row r="148" spans="1:16" hidden="1">
      <c r="A148" s="10" t="s">
        <v>729</v>
      </c>
      <c r="B148" s="10" t="s">
        <v>730</v>
      </c>
      <c r="C148" s="13" t="s">
        <v>731</v>
      </c>
      <c r="D148" s="13" t="s">
        <v>732</v>
      </c>
      <c r="E148" s="13" t="s">
        <v>69</v>
      </c>
      <c r="F148" s="18" t="s">
        <v>86</v>
      </c>
      <c r="G148" s="58">
        <v>0</v>
      </c>
      <c r="H148" s="58">
        <v>0</v>
      </c>
      <c r="I148" s="13">
        <v>6.4000000000000005E-4</v>
      </c>
      <c r="J148" s="15">
        <v>0</v>
      </c>
      <c r="K148" s="17" t="s">
        <v>121</v>
      </c>
      <c r="L148" s="15">
        <v>0</v>
      </c>
      <c r="M148" s="15">
        <v>2.3944100000000001</v>
      </c>
      <c r="N148" s="15">
        <v>0.14068700000000001</v>
      </c>
      <c r="O148" s="15">
        <v>0</v>
      </c>
      <c r="P148" s="15" t="s">
        <v>122</v>
      </c>
    </row>
    <row r="149" spans="1:16" hidden="1">
      <c r="A149" s="10" t="s">
        <v>733</v>
      </c>
      <c r="B149" s="10" t="s">
        <v>734</v>
      </c>
      <c r="C149" s="13" t="s">
        <v>735</v>
      </c>
      <c r="D149" s="13" t="s">
        <v>736</v>
      </c>
      <c r="E149" s="13" t="s">
        <v>69</v>
      </c>
      <c r="F149" s="18" t="s">
        <v>88</v>
      </c>
      <c r="G149" s="58">
        <v>0</v>
      </c>
      <c r="H149" s="58">
        <v>0</v>
      </c>
      <c r="I149" s="13">
        <v>3.4099999999999998E-3</v>
      </c>
      <c r="J149" s="15">
        <v>0</v>
      </c>
      <c r="K149" s="17" t="s">
        <v>121</v>
      </c>
      <c r="L149" s="15">
        <v>10.876906</v>
      </c>
      <c r="M149" s="15">
        <v>4.4706419999999998</v>
      </c>
      <c r="N149" s="15">
        <v>0.119448</v>
      </c>
      <c r="O149" s="15">
        <v>0</v>
      </c>
      <c r="P149" s="15" t="s">
        <v>122</v>
      </c>
    </row>
    <row r="150" spans="1:16" hidden="1">
      <c r="A150" s="10" t="s">
        <v>737</v>
      </c>
      <c r="B150" s="10" t="s">
        <v>738</v>
      </c>
      <c r="C150" s="13" t="s">
        <v>739</v>
      </c>
      <c r="D150" s="13" t="s">
        <v>740</v>
      </c>
      <c r="E150" s="13" t="s">
        <v>71</v>
      </c>
      <c r="F150" s="18" t="s">
        <v>83</v>
      </c>
      <c r="G150" s="58">
        <v>0</v>
      </c>
      <c r="H150" s="58">
        <v>0</v>
      </c>
      <c r="I150" s="13">
        <v>1.8239999999999999E-2</v>
      </c>
      <c r="J150" s="15">
        <v>0</v>
      </c>
      <c r="K150" s="17" t="s">
        <v>121</v>
      </c>
      <c r="L150" s="15">
        <v>66.237972999999997</v>
      </c>
      <c r="M150" s="15">
        <v>10.735421000000001</v>
      </c>
      <c r="N150" s="15">
        <v>0.135014</v>
      </c>
      <c r="O150" s="15">
        <v>0</v>
      </c>
      <c r="P150" s="15" t="s">
        <v>171</v>
      </c>
    </row>
    <row r="151" spans="1:16" hidden="1">
      <c r="A151" s="10" t="s">
        <v>741</v>
      </c>
      <c r="B151" s="10" t="s">
        <v>742</v>
      </c>
      <c r="C151" s="13" t="s">
        <v>743</v>
      </c>
      <c r="D151" s="13" t="s">
        <v>744</v>
      </c>
      <c r="E151" s="13" t="s">
        <v>69</v>
      </c>
      <c r="F151" s="18" t="s">
        <v>87</v>
      </c>
      <c r="G151" s="58">
        <v>0</v>
      </c>
      <c r="H151" s="58">
        <v>0</v>
      </c>
      <c r="I151" s="13">
        <v>3.5500000000000002E-3</v>
      </c>
      <c r="J151" s="15">
        <v>0</v>
      </c>
      <c r="K151" s="17" t="s">
        <v>121</v>
      </c>
      <c r="L151" s="15">
        <v>0</v>
      </c>
      <c r="M151" s="15">
        <v>0.88680599999999998</v>
      </c>
      <c r="N151" s="15">
        <v>0.176312</v>
      </c>
      <c r="O151" s="15">
        <v>0</v>
      </c>
      <c r="P151" s="15" t="s">
        <v>157</v>
      </c>
    </row>
    <row r="152" spans="1:16" hidden="1">
      <c r="A152" s="10" t="s">
        <v>745</v>
      </c>
      <c r="B152" s="10" t="s">
        <v>746</v>
      </c>
      <c r="C152" s="13" t="s">
        <v>747</v>
      </c>
      <c r="D152" s="13" t="s">
        <v>748</v>
      </c>
      <c r="E152" s="13" t="s">
        <v>69</v>
      </c>
      <c r="F152" s="18" t="s">
        <v>87</v>
      </c>
      <c r="G152" s="58">
        <v>0</v>
      </c>
      <c r="H152" s="58">
        <v>0</v>
      </c>
      <c r="I152" s="13">
        <v>7.3999999999999999E-4</v>
      </c>
      <c r="J152" s="15">
        <v>0</v>
      </c>
      <c r="K152" s="17" t="s">
        <v>121</v>
      </c>
      <c r="L152" s="15">
        <v>0</v>
      </c>
      <c r="M152" s="15">
        <v>1.7558469999999999</v>
      </c>
      <c r="N152" s="15">
        <v>3.3838E-2</v>
      </c>
      <c r="O152" s="15">
        <v>0</v>
      </c>
      <c r="P152" s="15" t="s">
        <v>122</v>
      </c>
    </row>
    <row r="153" spans="1:16" hidden="1">
      <c r="A153" s="10" t="s">
        <v>749</v>
      </c>
      <c r="B153" s="10" t="s">
        <v>750</v>
      </c>
      <c r="C153" s="13" t="s">
        <v>751</v>
      </c>
      <c r="D153" s="13" t="s">
        <v>752</v>
      </c>
      <c r="E153" s="13" t="s">
        <v>26</v>
      </c>
      <c r="F153" s="18" t="s">
        <v>85</v>
      </c>
      <c r="G153" s="58">
        <v>0</v>
      </c>
      <c r="H153" s="58">
        <v>0</v>
      </c>
      <c r="I153" s="13">
        <v>7.5200000000000003E-2</v>
      </c>
      <c r="J153" s="15">
        <v>0.90472222219999998</v>
      </c>
      <c r="K153" s="17">
        <v>0.10531163650243314</v>
      </c>
      <c r="L153" s="15">
        <v>12.078291999999999</v>
      </c>
      <c r="M153" s="15">
        <v>2.059758</v>
      </c>
      <c r="N153" s="15">
        <v>8.0960000000000004E-2</v>
      </c>
      <c r="O153" s="15" t="s">
        <v>142</v>
      </c>
      <c r="P153" s="15" t="s">
        <v>131</v>
      </c>
    </row>
    <row r="154" spans="1:16" hidden="1">
      <c r="A154" s="10" t="s">
        <v>753</v>
      </c>
      <c r="B154" s="10" t="s">
        <v>754</v>
      </c>
      <c r="C154" s="13" t="s">
        <v>755</v>
      </c>
      <c r="D154" s="13" t="s">
        <v>756</v>
      </c>
      <c r="E154" s="13" t="s">
        <v>71</v>
      </c>
      <c r="F154" s="18" t="s">
        <v>83</v>
      </c>
      <c r="G154" s="58">
        <v>0</v>
      </c>
      <c r="H154" s="58">
        <v>0</v>
      </c>
      <c r="I154" s="13">
        <v>2.1800000000000001E-3</v>
      </c>
      <c r="J154" s="15">
        <v>0</v>
      </c>
      <c r="K154" s="17" t="s">
        <v>121</v>
      </c>
      <c r="L154" s="15">
        <v>0</v>
      </c>
      <c r="M154" s="15">
        <v>2.8134619999999999</v>
      </c>
      <c r="N154" s="15">
        <v>0.13785600000000001</v>
      </c>
      <c r="O154" s="15">
        <v>0</v>
      </c>
      <c r="P154" s="15" t="s">
        <v>171</v>
      </c>
    </row>
    <row r="155" spans="1:16" hidden="1">
      <c r="A155" s="10" t="s">
        <v>757</v>
      </c>
      <c r="B155" s="10" t="s">
        <v>758</v>
      </c>
      <c r="C155" s="13" t="s">
        <v>759</v>
      </c>
      <c r="D155" s="13" t="s">
        <v>760</v>
      </c>
      <c r="E155" s="13" t="s">
        <v>32</v>
      </c>
      <c r="F155" s="18" t="s">
        <v>85</v>
      </c>
      <c r="G155" s="58">
        <v>0</v>
      </c>
      <c r="H155" s="58">
        <v>0</v>
      </c>
      <c r="I155" s="13">
        <v>0.22181999999999999</v>
      </c>
      <c r="J155" s="15">
        <v>0.85560439560000001</v>
      </c>
      <c r="K155" s="17">
        <v>0.1687644490170499</v>
      </c>
      <c r="L155" s="15">
        <v>10.146341</v>
      </c>
      <c r="M155" s="15">
        <v>1.8256540000000001</v>
      </c>
      <c r="N155" s="15">
        <v>0.15359300000000001</v>
      </c>
      <c r="O155" s="15" t="s">
        <v>142</v>
      </c>
      <c r="P155" s="15" t="s">
        <v>152</v>
      </c>
    </row>
    <row r="156" spans="1:16" hidden="1">
      <c r="A156" s="10" t="s">
        <v>761</v>
      </c>
      <c r="B156" s="10" t="s">
        <v>762</v>
      </c>
      <c r="C156" s="13" t="s">
        <v>763</v>
      </c>
      <c r="D156" s="13" t="s">
        <v>764</v>
      </c>
      <c r="E156" s="13" t="s">
        <v>64</v>
      </c>
      <c r="F156" s="18" t="s">
        <v>83</v>
      </c>
      <c r="G156" s="58">
        <v>0</v>
      </c>
      <c r="H156" s="58">
        <v>0</v>
      </c>
      <c r="I156" s="13">
        <v>1.051E-2</v>
      </c>
      <c r="J156" s="15">
        <v>0</v>
      </c>
      <c r="K156" s="17" t="s">
        <v>121</v>
      </c>
      <c r="L156" s="15">
        <v>0</v>
      </c>
      <c r="M156" s="15">
        <v>9.0676769999999998</v>
      </c>
      <c r="N156" s="15">
        <v>0.35611500000000001</v>
      </c>
      <c r="O156" s="15">
        <v>0</v>
      </c>
      <c r="P156" s="15" t="s">
        <v>162</v>
      </c>
    </row>
    <row r="157" spans="1:16" hidden="1">
      <c r="A157" s="10" t="s">
        <v>765</v>
      </c>
      <c r="B157" s="10" t="s">
        <v>766</v>
      </c>
      <c r="C157" s="13" t="s">
        <v>767</v>
      </c>
      <c r="D157" s="13" t="s">
        <v>768</v>
      </c>
      <c r="E157" s="13" t="s">
        <v>136</v>
      </c>
      <c r="F157" s="18" t="s">
        <v>81</v>
      </c>
      <c r="G157" s="58">
        <v>0</v>
      </c>
      <c r="H157" s="58">
        <v>0</v>
      </c>
      <c r="I157" s="13">
        <v>4.2300000000000003E-3</v>
      </c>
      <c r="J157" s="15">
        <v>0</v>
      </c>
      <c r="K157" s="17" t="s">
        <v>121</v>
      </c>
      <c r="L157" s="15">
        <v>35.352113000000003</v>
      </c>
      <c r="M157" s="15">
        <v>1.087026</v>
      </c>
      <c r="N157" s="15">
        <v>7.4112999999999998E-2</v>
      </c>
      <c r="O157" s="15">
        <v>0</v>
      </c>
      <c r="P157" s="15" t="s">
        <v>137</v>
      </c>
    </row>
    <row r="158" spans="1:16" hidden="1">
      <c r="A158" s="10" t="s">
        <v>769</v>
      </c>
      <c r="B158" s="10" t="s">
        <v>770</v>
      </c>
      <c r="C158" s="13" t="s">
        <v>771</v>
      </c>
      <c r="D158" s="13" t="s">
        <v>772</v>
      </c>
      <c r="E158" s="13" t="s">
        <v>71</v>
      </c>
      <c r="F158" s="18" t="s">
        <v>85</v>
      </c>
      <c r="G158" s="58">
        <v>0</v>
      </c>
      <c r="H158" s="58">
        <v>0</v>
      </c>
      <c r="I158" s="13">
        <v>9.6600000000000005E-2</v>
      </c>
      <c r="J158" s="15">
        <v>0</v>
      </c>
      <c r="K158" s="17" t="s">
        <v>121</v>
      </c>
      <c r="L158" s="15">
        <v>13.655649</v>
      </c>
      <c r="M158" s="15">
        <v>2.0478869999999998</v>
      </c>
      <c r="N158" s="15">
        <v>0.16467300000000001</v>
      </c>
      <c r="O158" s="15" t="s">
        <v>263</v>
      </c>
      <c r="P158" s="15" t="s">
        <v>171</v>
      </c>
    </row>
    <row r="159" spans="1:16" hidden="1">
      <c r="A159" s="10" t="s">
        <v>773</v>
      </c>
      <c r="B159" s="10" t="s">
        <v>774</v>
      </c>
      <c r="C159" s="13" t="s">
        <v>601</v>
      </c>
      <c r="D159" s="13" t="s">
        <v>775</v>
      </c>
      <c r="E159" s="13" t="s">
        <v>182</v>
      </c>
      <c r="F159" s="18" t="s">
        <v>87</v>
      </c>
      <c r="G159" s="58">
        <v>0</v>
      </c>
      <c r="H159" s="58">
        <v>0</v>
      </c>
      <c r="I159" s="13">
        <v>6.0600000000000003E-3</v>
      </c>
      <c r="J159" s="15">
        <v>0</v>
      </c>
      <c r="K159" s="17" t="s">
        <v>121</v>
      </c>
      <c r="L159" s="15">
        <v>5.8275940000000004</v>
      </c>
      <c r="M159" s="15">
        <v>1.0819270000000001</v>
      </c>
      <c r="N159" s="15">
        <v>0.148977</v>
      </c>
      <c r="O159" s="15">
        <v>0</v>
      </c>
      <c r="P159" s="15" t="s">
        <v>183</v>
      </c>
    </row>
    <row r="160" spans="1:16" hidden="1">
      <c r="A160" s="10" t="s">
        <v>776</v>
      </c>
      <c r="B160" s="10" t="s">
        <v>777</v>
      </c>
      <c r="C160" s="13" t="s">
        <v>778</v>
      </c>
      <c r="D160" s="13" t="s">
        <v>779</v>
      </c>
      <c r="E160" s="13" t="s">
        <v>182</v>
      </c>
      <c r="F160" s="18" t="s">
        <v>90</v>
      </c>
      <c r="G160" s="58">
        <v>0</v>
      </c>
      <c r="H160" s="58">
        <v>0</v>
      </c>
      <c r="I160" s="13">
        <v>6.0000000000000001E-3</v>
      </c>
      <c r="J160" s="15">
        <v>0</v>
      </c>
      <c r="K160" s="17" t="s">
        <v>121</v>
      </c>
      <c r="L160" s="15">
        <v>10.925926</v>
      </c>
      <c r="M160" s="15">
        <v>1.0209170000000001</v>
      </c>
      <c r="N160" s="15">
        <v>0.119438</v>
      </c>
      <c r="O160" s="15">
        <v>0</v>
      </c>
      <c r="P160" s="15" t="s">
        <v>183</v>
      </c>
    </row>
    <row r="161" spans="1:17" hidden="1">
      <c r="A161" s="10" t="s">
        <v>780</v>
      </c>
      <c r="B161" s="10" t="s">
        <v>781</v>
      </c>
      <c r="C161" s="13" t="s">
        <v>782</v>
      </c>
      <c r="D161" s="13" t="s">
        <v>783</v>
      </c>
      <c r="E161" s="13" t="s">
        <v>52</v>
      </c>
      <c r="F161" s="18" t="s">
        <v>90</v>
      </c>
      <c r="G161" s="58">
        <v>0</v>
      </c>
      <c r="H161" s="58">
        <v>0</v>
      </c>
      <c r="I161" s="13">
        <v>1.323E-2</v>
      </c>
      <c r="J161" s="15">
        <v>0</v>
      </c>
      <c r="K161" s="17" t="s">
        <v>121</v>
      </c>
      <c r="L161" s="15">
        <v>0</v>
      </c>
      <c r="M161" s="15">
        <v>2.1096659999999998</v>
      </c>
      <c r="N161" s="15">
        <v>6.3204999999999997E-2</v>
      </c>
      <c r="O161" s="15">
        <v>0</v>
      </c>
      <c r="P161" s="15" t="s">
        <v>784</v>
      </c>
    </row>
    <row r="162" spans="1:17">
      <c r="A162" s="10" t="s">
        <v>785</v>
      </c>
      <c r="B162" s="10" t="s">
        <v>786</v>
      </c>
      <c r="C162" s="13" t="s">
        <v>787</v>
      </c>
      <c r="D162" s="13" t="s">
        <v>788</v>
      </c>
      <c r="E162" s="13" t="s">
        <v>28</v>
      </c>
      <c r="F162" s="18" t="s">
        <v>85</v>
      </c>
      <c r="G162" s="58">
        <v>0.5</v>
      </c>
      <c r="H162" s="58">
        <v>0.53</v>
      </c>
      <c r="I162" s="13">
        <v>0.28100000000000003</v>
      </c>
      <c r="J162" s="15">
        <v>1.1073099415000001</v>
      </c>
      <c r="K162" s="17">
        <v>-9.6910483215416954E-2</v>
      </c>
      <c r="L162" s="15">
        <v>13.920534999999999</v>
      </c>
      <c r="M162" s="15">
        <v>1.6970890000000001</v>
      </c>
      <c r="N162" s="15">
        <v>0.11168599999999999</v>
      </c>
      <c r="O162" s="15" t="s">
        <v>263</v>
      </c>
      <c r="P162" s="15" t="s">
        <v>332</v>
      </c>
    </row>
    <row r="163" spans="1:17">
      <c r="A163" s="10" t="s">
        <v>789</v>
      </c>
      <c r="B163" s="10" t="s">
        <v>790</v>
      </c>
      <c r="C163" s="13" t="s">
        <v>791</v>
      </c>
      <c r="D163" s="13" t="s">
        <v>792</v>
      </c>
      <c r="E163" s="13" t="s">
        <v>28</v>
      </c>
      <c r="F163" s="18" t="s">
        <v>82</v>
      </c>
      <c r="G163" s="58">
        <v>0.5</v>
      </c>
      <c r="H163" s="58">
        <v>0.56000000000000005</v>
      </c>
      <c r="I163" s="13">
        <v>3.8539999999999998E-2</v>
      </c>
      <c r="J163" s="15">
        <v>0.79772727269999999</v>
      </c>
      <c r="K163" s="17">
        <v>0.2535612536041103</v>
      </c>
      <c r="L163" s="15">
        <v>9.3351860000000002</v>
      </c>
      <c r="M163" s="15">
        <v>1.1282430000000001</v>
      </c>
      <c r="N163" s="15">
        <v>9.3158000000000005E-2</v>
      </c>
      <c r="O163" s="15" t="s">
        <v>142</v>
      </c>
      <c r="P163" s="15" t="s">
        <v>332</v>
      </c>
      <c r="Q163" s="358"/>
    </row>
    <row r="164" spans="1:17">
      <c r="A164" s="10" t="s">
        <v>793</v>
      </c>
      <c r="B164" s="10" t="s">
        <v>794</v>
      </c>
      <c r="C164" s="13" t="s">
        <v>795</v>
      </c>
      <c r="D164" s="13" t="s">
        <v>796</v>
      </c>
      <c r="E164" s="13" t="s">
        <v>28</v>
      </c>
      <c r="F164" s="18" t="s">
        <v>81</v>
      </c>
      <c r="G164" s="58">
        <v>1</v>
      </c>
      <c r="H164" s="58">
        <v>0.97</v>
      </c>
      <c r="I164" s="13">
        <v>4.1090000000000002E-2</v>
      </c>
      <c r="J164" s="15">
        <v>0.72</v>
      </c>
      <c r="K164" s="17">
        <v>0.38888888888888884</v>
      </c>
      <c r="L164" s="15">
        <v>10.145701000000001</v>
      </c>
      <c r="M164" s="15">
        <v>1.533849</v>
      </c>
      <c r="N164" s="15">
        <v>0</v>
      </c>
      <c r="O164" s="15" t="s">
        <v>263</v>
      </c>
      <c r="P164" s="15" t="s">
        <v>332</v>
      </c>
    </row>
    <row r="165" spans="1:17" hidden="1">
      <c r="A165" s="10" t="s">
        <v>797</v>
      </c>
      <c r="B165" s="10" t="s">
        <v>798</v>
      </c>
      <c r="C165" s="13" t="s">
        <v>799</v>
      </c>
      <c r="D165" s="13" t="s">
        <v>800</v>
      </c>
      <c r="E165" s="13" t="s">
        <v>69</v>
      </c>
      <c r="F165" s="18" t="s">
        <v>82</v>
      </c>
      <c r="G165" s="58">
        <v>0</v>
      </c>
      <c r="H165" s="58">
        <v>0</v>
      </c>
      <c r="I165" s="13">
        <v>1.3799999999999999E-3</v>
      </c>
      <c r="J165" s="15">
        <v>0</v>
      </c>
      <c r="K165" s="17" t="s">
        <v>121</v>
      </c>
      <c r="L165" s="15">
        <v>0</v>
      </c>
      <c r="M165" s="15">
        <v>21.258071999999999</v>
      </c>
      <c r="N165" s="15">
        <v>-1.5216400000000001</v>
      </c>
      <c r="O165" s="15">
        <v>0</v>
      </c>
      <c r="P165" s="15" t="s">
        <v>122</v>
      </c>
    </row>
    <row r="166" spans="1:17">
      <c r="A166" s="10" t="s">
        <v>801</v>
      </c>
      <c r="B166" s="10" t="s">
        <v>802</v>
      </c>
      <c r="C166" s="13" t="s">
        <v>803</v>
      </c>
      <c r="D166" s="13" t="s">
        <v>804</v>
      </c>
      <c r="E166" s="13" t="s">
        <v>28</v>
      </c>
      <c r="F166" s="18" t="s">
        <v>88</v>
      </c>
      <c r="G166" s="58">
        <v>0.75</v>
      </c>
      <c r="H166" s="58">
        <v>0.68</v>
      </c>
      <c r="I166" s="13">
        <v>0.45400000000000001</v>
      </c>
      <c r="J166" s="15">
        <v>0.74556250000000002</v>
      </c>
      <c r="K166" s="17">
        <v>0.34126917595774997</v>
      </c>
      <c r="L166" s="15">
        <v>84.880622000000002</v>
      </c>
      <c r="M166" s="15">
        <v>13.750247999999999</v>
      </c>
      <c r="N166" s="15">
        <v>0.20683499999999999</v>
      </c>
      <c r="O166" s="15" t="s">
        <v>176</v>
      </c>
      <c r="P166" s="15" t="s">
        <v>714</v>
      </c>
    </row>
    <row r="167" spans="1:17" hidden="1">
      <c r="A167" s="10" t="s">
        <v>805</v>
      </c>
      <c r="B167" s="10" t="s">
        <v>806</v>
      </c>
      <c r="C167" s="13" t="s">
        <v>807</v>
      </c>
      <c r="D167" s="13" t="s">
        <v>808</v>
      </c>
      <c r="E167" s="13" t="s">
        <v>69</v>
      </c>
      <c r="F167" s="18" t="s">
        <v>89</v>
      </c>
      <c r="G167" s="58">
        <v>0</v>
      </c>
      <c r="H167" s="58">
        <v>0</v>
      </c>
      <c r="I167" s="13">
        <v>3.0999999999999999E-3</v>
      </c>
      <c r="J167" s="15">
        <v>0</v>
      </c>
      <c r="K167" s="17" t="s">
        <v>121</v>
      </c>
      <c r="L167" s="15">
        <v>0</v>
      </c>
      <c r="M167" s="15">
        <v>5.3130730000000002</v>
      </c>
      <c r="N167" s="15">
        <v>5.3518999999999997E-2</v>
      </c>
      <c r="O167" s="15">
        <v>0</v>
      </c>
      <c r="P167" s="15" t="s">
        <v>122</v>
      </c>
    </row>
    <row r="168" spans="1:17" hidden="1">
      <c r="A168" s="10" t="s">
        <v>809</v>
      </c>
      <c r="B168" s="10" t="s">
        <v>810</v>
      </c>
      <c r="C168" s="13" t="s">
        <v>811</v>
      </c>
      <c r="D168" s="13" t="s">
        <v>812</v>
      </c>
      <c r="E168" s="13" t="s">
        <v>71</v>
      </c>
      <c r="F168" s="18" t="s">
        <v>82</v>
      </c>
      <c r="G168" s="58">
        <v>0</v>
      </c>
      <c r="H168" s="58">
        <v>0</v>
      </c>
      <c r="I168" s="13">
        <v>1.9859999999999999E-2</v>
      </c>
      <c r="J168" s="15">
        <v>0</v>
      </c>
      <c r="K168" s="17" t="s">
        <v>121</v>
      </c>
      <c r="L168" s="15">
        <v>25.541499000000002</v>
      </c>
      <c r="M168" s="15">
        <v>7.8384520000000002</v>
      </c>
      <c r="N168" s="15">
        <v>0.23148299999999999</v>
      </c>
      <c r="O168" s="15" t="s">
        <v>263</v>
      </c>
      <c r="P168" s="15" t="s">
        <v>171</v>
      </c>
    </row>
    <row r="169" spans="1:17" hidden="1">
      <c r="A169" s="10" t="s">
        <v>813</v>
      </c>
      <c r="B169" s="10" t="s">
        <v>814</v>
      </c>
      <c r="C169" s="13" t="s">
        <v>815</v>
      </c>
      <c r="D169" s="13" t="s">
        <v>816</v>
      </c>
      <c r="E169" s="13" t="s">
        <v>71</v>
      </c>
      <c r="F169" s="18" t="s">
        <v>85</v>
      </c>
      <c r="G169" s="58">
        <v>0</v>
      </c>
      <c r="H169" s="58">
        <v>0</v>
      </c>
      <c r="I169" s="13">
        <v>8.0689999999999998E-2</v>
      </c>
      <c r="J169" s="15">
        <v>0</v>
      </c>
      <c r="K169" s="17" t="s">
        <v>121</v>
      </c>
      <c r="L169" s="15">
        <v>32.334277999999998</v>
      </c>
      <c r="M169" s="15">
        <v>5.8093690000000002</v>
      </c>
      <c r="N169" s="15">
        <v>0.194935</v>
      </c>
      <c r="O169" s="15">
        <v>0</v>
      </c>
      <c r="P169" s="15" t="s">
        <v>171</v>
      </c>
    </row>
    <row r="170" spans="1:17" hidden="1">
      <c r="A170" s="10" t="s">
        <v>817</v>
      </c>
      <c r="B170" s="10" t="s">
        <v>818</v>
      </c>
      <c r="C170" s="13" t="s">
        <v>819</v>
      </c>
      <c r="D170" s="13" t="s">
        <v>820</v>
      </c>
      <c r="E170" s="13" t="s">
        <v>71</v>
      </c>
      <c r="F170" s="18" t="s">
        <v>85</v>
      </c>
      <c r="G170" s="58">
        <v>0</v>
      </c>
      <c r="H170" s="58">
        <v>0</v>
      </c>
      <c r="I170" s="13">
        <v>2.3060000000000001E-2</v>
      </c>
      <c r="J170" s="15">
        <v>0</v>
      </c>
      <c r="K170" s="17" t="s">
        <v>121</v>
      </c>
      <c r="L170" s="15">
        <v>0</v>
      </c>
      <c r="M170" s="15">
        <v>4.2020559999999998</v>
      </c>
      <c r="N170" s="15">
        <v>0.26386799999999999</v>
      </c>
      <c r="O170" s="15">
        <v>0</v>
      </c>
      <c r="P170" s="15" t="s">
        <v>171</v>
      </c>
    </row>
    <row r="171" spans="1:17" hidden="1">
      <c r="A171" s="10" t="s">
        <v>821</v>
      </c>
      <c r="B171" s="10" t="s">
        <v>822</v>
      </c>
      <c r="C171" s="13" t="s">
        <v>823</v>
      </c>
      <c r="D171" s="13" t="s">
        <v>824</v>
      </c>
      <c r="E171" s="13" t="s">
        <v>71</v>
      </c>
      <c r="F171" s="18" t="s">
        <v>85</v>
      </c>
      <c r="G171" s="58">
        <v>0</v>
      </c>
      <c r="H171" s="58">
        <v>0</v>
      </c>
      <c r="I171" s="13">
        <v>8.9099999999999995E-3</v>
      </c>
      <c r="J171" s="15">
        <v>0</v>
      </c>
      <c r="K171" s="17" t="s">
        <v>121</v>
      </c>
      <c r="L171" s="15">
        <v>0</v>
      </c>
      <c r="M171" s="15">
        <v>1.792611</v>
      </c>
      <c r="N171" s="15">
        <v>0.112453</v>
      </c>
      <c r="O171" s="15">
        <v>0</v>
      </c>
      <c r="P171" s="15" t="s">
        <v>171</v>
      </c>
    </row>
    <row r="172" spans="1:17" hidden="1">
      <c r="A172" s="10" t="s">
        <v>825</v>
      </c>
      <c r="B172" s="10" t="s">
        <v>826</v>
      </c>
      <c r="C172" s="13" t="s">
        <v>827</v>
      </c>
      <c r="D172" s="13" t="s">
        <v>828</v>
      </c>
      <c r="E172" s="13" t="s">
        <v>71</v>
      </c>
      <c r="F172" s="18" t="s">
        <v>85</v>
      </c>
      <c r="G172" s="58">
        <v>0</v>
      </c>
      <c r="H172" s="58">
        <v>0</v>
      </c>
      <c r="I172" s="13">
        <v>2.64E-3</v>
      </c>
      <c r="J172" s="15">
        <v>0</v>
      </c>
      <c r="K172" s="17" t="s">
        <v>121</v>
      </c>
      <c r="L172" s="15">
        <v>0</v>
      </c>
      <c r="M172" s="15">
        <v>3.5810949999999999</v>
      </c>
      <c r="N172" s="15">
        <v>0.13175300000000001</v>
      </c>
      <c r="O172" s="15">
        <v>0</v>
      </c>
      <c r="P172" s="15" t="s">
        <v>171</v>
      </c>
    </row>
    <row r="173" spans="1:17" hidden="1">
      <c r="A173" s="10" t="s">
        <v>829</v>
      </c>
      <c r="B173" s="10" t="s">
        <v>830</v>
      </c>
      <c r="C173" s="13" t="s">
        <v>831</v>
      </c>
      <c r="D173" s="13" t="s">
        <v>832</v>
      </c>
      <c r="E173" s="13" t="s">
        <v>71</v>
      </c>
      <c r="F173" s="18" t="s">
        <v>82</v>
      </c>
      <c r="G173" s="58">
        <v>0</v>
      </c>
      <c r="H173" s="58">
        <v>0</v>
      </c>
      <c r="I173" s="13">
        <v>5.9800000000000001E-3</v>
      </c>
      <c r="J173" s="15">
        <v>0</v>
      </c>
      <c r="K173" s="17" t="s">
        <v>121</v>
      </c>
      <c r="L173" s="15">
        <v>28.914286000000001</v>
      </c>
      <c r="M173" s="15">
        <v>4.7625440000000001</v>
      </c>
      <c r="N173" s="15">
        <v>0.17335400000000001</v>
      </c>
      <c r="O173" s="15">
        <v>0</v>
      </c>
      <c r="P173" s="15" t="s">
        <v>171</v>
      </c>
    </row>
    <row r="174" spans="1:17" hidden="1">
      <c r="A174" s="10" t="s">
        <v>833</v>
      </c>
      <c r="B174" s="10" t="s">
        <v>834</v>
      </c>
      <c r="C174" s="13" t="s">
        <v>835</v>
      </c>
      <c r="D174" s="13" t="s">
        <v>836</v>
      </c>
      <c r="E174" s="13" t="s">
        <v>54</v>
      </c>
      <c r="F174" s="18" t="s">
        <v>85</v>
      </c>
      <c r="G174" s="58">
        <v>0</v>
      </c>
      <c r="H174" s="58">
        <v>0</v>
      </c>
      <c r="I174" s="13">
        <v>1.387E-2</v>
      </c>
      <c r="J174" s="15">
        <v>0</v>
      </c>
      <c r="K174" s="17" t="s">
        <v>121</v>
      </c>
      <c r="L174" s="15">
        <v>0</v>
      </c>
      <c r="M174" s="15">
        <v>3.370911</v>
      </c>
      <c r="N174" s="15">
        <v>0.29869400000000002</v>
      </c>
      <c r="O174" s="15">
        <v>0</v>
      </c>
      <c r="P174" s="15" t="s">
        <v>152</v>
      </c>
    </row>
    <row r="175" spans="1:17">
      <c r="A175" s="10" t="s">
        <v>837</v>
      </c>
      <c r="B175" s="10" t="s">
        <v>838</v>
      </c>
      <c r="C175" s="13" t="s">
        <v>839</v>
      </c>
      <c r="D175" s="13" t="s">
        <v>840</v>
      </c>
      <c r="E175" s="13" t="s">
        <v>28</v>
      </c>
      <c r="F175" s="18" t="s">
        <v>85</v>
      </c>
      <c r="G175" s="58">
        <v>0.75</v>
      </c>
      <c r="H175" s="58">
        <v>0.79</v>
      </c>
      <c r="I175" s="13">
        <v>0.46018999999999999</v>
      </c>
      <c r="J175" s="15">
        <v>1.1231304348</v>
      </c>
      <c r="K175" s="17">
        <v>-0.10963146486358577</v>
      </c>
      <c r="L175" s="15">
        <v>14.475083</v>
      </c>
      <c r="M175" s="15">
        <v>1.877831</v>
      </c>
      <c r="N175" s="15">
        <v>0.184032</v>
      </c>
      <c r="O175" s="15" t="s">
        <v>176</v>
      </c>
      <c r="P175" s="15" t="s">
        <v>332</v>
      </c>
    </row>
    <row r="176" spans="1:17" hidden="1">
      <c r="A176" s="10" t="s">
        <v>841</v>
      </c>
      <c r="B176" s="10" t="s">
        <v>842</v>
      </c>
      <c r="C176" s="13" t="s">
        <v>843</v>
      </c>
      <c r="D176" s="13" t="s">
        <v>844</v>
      </c>
      <c r="E176" s="13" t="s">
        <v>54</v>
      </c>
      <c r="F176" s="18" t="s">
        <v>85</v>
      </c>
      <c r="G176" s="58">
        <v>0</v>
      </c>
      <c r="H176" s="58">
        <v>0</v>
      </c>
      <c r="I176" s="13">
        <v>5.6000000000000001E-2</v>
      </c>
      <c r="J176" s="15">
        <v>0</v>
      </c>
      <c r="K176" s="17" t="s">
        <v>121</v>
      </c>
      <c r="L176" s="15">
        <v>7.1483150000000002</v>
      </c>
      <c r="M176" s="15">
        <v>1.25058</v>
      </c>
      <c r="N176" s="15">
        <v>0.15196599999999999</v>
      </c>
      <c r="O176" s="15">
        <v>0</v>
      </c>
      <c r="P176" s="15" t="s">
        <v>152</v>
      </c>
    </row>
    <row r="177" spans="1:16" hidden="1">
      <c r="A177" s="10" t="s">
        <v>845</v>
      </c>
      <c r="B177" s="10" t="s">
        <v>846</v>
      </c>
      <c r="C177" s="13" t="s">
        <v>847</v>
      </c>
      <c r="D177" s="13" t="s">
        <v>848</v>
      </c>
      <c r="E177" s="13" t="s">
        <v>77</v>
      </c>
      <c r="F177" s="18" t="s">
        <v>85</v>
      </c>
      <c r="G177" s="58">
        <v>0</v>
      </c>
      <c r="H177" s="58">
        <v>0</v>
      </c>
      <c r="I177" s="13">
        <v>4.8000000000000001E-2</v>
      </c>
      <c r="J177" s="15">
        <v>0</v>
      </c>
      <c r="K177" s="17" t="s">
        <v>121</v>
      </c>
      <c r="L177" s="15">
        <v>0</v>
      </c>
      <c r="M177" s="15">
        <v>0</v>
      </c>
      <c r="N177" s="15">
        <v>0.228995</v>
      </c>
      <c r="O177" s="15">
        <v>0</v>
      </c>
      <c r="P177" s="15" t="s">
        <v>482</v>
      </c>
    </row>
    <row r="178" spans="1:16" hidden="1">
      <c r="A178" s="10" t="s">
        <v>849</v>
      </c>
      <c r="B178" s="10" t="s">
        <v>850</v>
      </c>
      <c r="C178" s="13" t="s">
        <v>851</v>
      </c>
      <c r="D178" s="13" t="s">
        <v>852</v>
      </c>
      <c r="E178" s="13" t="s">
        <v>853</v>
      </c>
      <c r="F178" s="18" t="s">
        <v>85</v>
      </c>
      <c r="G178" s="58">
        <v>0</v>
      </c>
      <c r="H178" s="58">
        <v>0</v>
      </c>
      <c r="I178" s="13">
        <v>2.7740000000000001E-2</v>
      </c>
      <c r="J178" s="15">
        <v>0</v>
      </c>
      <c r="K178" s="17" t="s">
        <v>121</v>
      </c>
      <c r="L178" s="15">
        <v>14.00619</v>
      </c>
      <c r="M178" s="15">
        <v>3.430625</v>
      </c>
      <c r="N178" s="15">
        <v>0.21845400000000001</v>
      </c>
      <c r="O178" s="15" t="s">
        <v>263</v>
      </c>
      <c r="P178" s="15" t="s">
        <v>854</v>
      </c>
    </row>
    <row r="179" spans="1:16" hidden="1">
      <c r="A179" s="10" t="s">
        <v>855</v>
      </c>
      <c r="B179" s="10" t="s">
        <v>856</v>
      </c>
      <c r="C179" s="13" t="s">
        <v>857</v>
      </c>
      <c r="D179" s="13" t="s">
        <v>858</v>
      </c>
      <c r="E179" s="13" t="s">
        <v>853</v>
      </c>
      <c r="F179" s="18" t="s">
        <v>85</v>
      </c>
      <c r="G179" s="58">
        <v>0</v>
      </c>
      <c r="H179" s="58">
        <v>0</v>
      </c>
      <c r="I179" s="13">
        <v>1.891E-2</v>
      </c>
      <c r="J179" s="15">
        <v>0</v>
      </c>
      <c r="K179" s="17" t="s">
        <v>121</v>
      </c>
      <c r="L179" s="15">
        <v>12.626139</v>
      </c>
      <c r="M179" s="15">
        <v>1.9190480000000001</v>
      </c>
      <c r="N179" s="15">
        <v>0.122237</v>
      </c>
      <c r="O179" s="15">
        <v>0</v>
      </c>
      <c r="P179" s="15" t="s">
        <v>854</v>
      </c>
    </row>
    <row r="180" spans="1:16" hidden="1">
      <c r="A180" s="10" t="s">
        <v>859</v>
      </c>
      <c r="B180" s="10" t="s">
        <v>860</v>
      </c>
      <c r="C180" s="13" t="s">
        <v>861</v>
      </c>
      <c r="D180" s="13" t="s">
        <v>862</v>
      </c>
      <c r="E180" s="13" t="s">
        <v>77</v>
      </c>
      <c r="F180" s="18" t="s">
        <v>85</v>
      </c>
      <c r="G180" s="58">
        <v>0</v>
      </c>
      <c r="H180" s="58">
        <v>0</v>
      </c>
      <c r="I180" s="13">
        <v>2.3449999999999999E-2</v>
      </c>
      <c r="J180" s="15">
        <v>0</v>
      </c>
      <c r="K180" s="17" t="s">
        <v>121</v>
      </c>
      <c r="L180" s="15">
        <v>4.6989970000000003</v>
      </c>
      <c r="M180" s="15">
        <v>0.81127000000000005</v>
      </c>
      <c r="N180" s="15">
        <v>0.170769</v>
      </c>
      <c r="O180" s="15">
        <v>0</v>
      </c>
      <c r="P180" s="15" t="s">
        <v>482</v>
      </c>
    </row>
    <row r="181" spans="1:16" hidden="1">
      <c r="A181" s="10" t="s">
        <v>863</v>
      </c>
      <c r="B181" s="10" t="s">
        <v>864</v>
      </c>
      <c r="C181" s="13" t="s">
        <v>865</v>
      </c>
      <c r="D181" s="13" t="s">
        <v>866</v>
      </c>
      <c r="E181" s="13" t="s">
        <v>77</v>
      </c>
      <c r="F181" s="18" t="s">
        <v>85</v>
      </c>
      <c r="G181" s="58">
        <v>0</v>
      </c>
      <c r="H181" s="58">
        <v>0</v>
      </c>
      <c r="I181" s="13">
        <v>7.5100000000000002E-3</v>
      </c>
      <c r="J181" s="15">
        <v>0</v>
      </c>
      <c r="K181" s="17" t="s">
        <v>121</v>
      </c>
      <c r="L181" s="15">
        <v>0</v>
      </c>
      <c r="M181" s="15">
        <v>0</v>
      </c>
      <c r="N181" s="15">
        <v>0.114666</v>
      </c>
      <c r="O181" s="15" t="s">
        <v>263</v>
      </c>
      <c r="P181" s="15" t="s">
        <v>482</v>
      </c>
    </row>
    <row r="182" spans="1:16" hidden="1">
      <c r="A182" s="10" t="s">
        <v>867</v>
      </c>
      <c r="B182" s="10" t="s">
        <v>868</v>
      </c>
      <c r="C182" s="13" t="s">
        <v>869</v>
      </c>
      <c r="D182" s="13" t="s">
        <v>870</v>
      </c>
      <c r="E182" s="13" t="s">
        <v>853</v>
      </c>
      <c r="F182" s="18" t="s">
        <v>85</v>
      </c>
      <c r="G182" s="58">
        <v>0</v>
      </c>
      <c r="H182" s="58">
        <v>0</v>
      </c>
      <c r="I182" s="13">
        <v>1.5650000000000001E-2</v>
      </c>
      <c r="J182" s="15">
        <v>0</v>
      </c>
      <c r="K182" s="17" t="s">
        <v>121</v>
      </c>
      <c r="L182" s="15">
        <v>12.231626</v>
      </c>
      <c r="M182" s="15">
        <v>3.1378870000000001</v>
      </c>
      <c r="N182" s="15">
        <v>0.186529</v>
      </c>
      <c r="O182" s="15" t="s">
        <v>263</v>
      </c>
      <c r="P182" s="15" t="s">
        <v>854</v>
      </c>
    </row>
    <row r="183" spans="1:16" hidden="1">
      <c r="A183" s="10" t="s">
        <v>871</v>
      </c>
      <c r="B183" s="10" t="s">
        <v>872</v>
      </c>
      <c r="C183" s="13" t="s">
        <v>873</v>
      </c>
      <c r="D183" s="13" t="s">
        <v>874</v>
      </c>
      <c r="E183" s="13" t="s">
        <v>44</v>
      </c>
      <c r="F183" s="18" t="s">
        <v>85</v>
      </c>
      <c r="G183" s="58">
        <v>0</v>
      </c>
      <c r="H183" s="58">
        <v>0</v>
      </c>
      <c r="I183" s="13">
        <v>0.53632999999999997</v>
      </c>
      <c r="J183" s="15">
        <v>1.5186301369999999</v>
      </c>
      <c r="K183" s="17">
        <v>-0.34151181671169484</v>
      </c>
      <c r="L183" s="15">
        <v>11.212766</v>
      </c>
      <c r="M183" s="15">
        <v>1.6252200000000001</v>
      </c>
      <c r="N183" s="15">
        <v>0.14321900000000001</v>
      </c>
      <c r="O183" s="15" t="s">
        <v>263</v>
      </c>
      <c r="P183" s="15" t="s">
        <v>152</v>
      </c>
    </row>
    <row r="184" spans="1:16" hidden="1">
      <c r="A184" s="10" t="s">
        <v>875</v>
      </c>
      <c r="B184" s="10" t="s">
        <v>876</v>
      </c>
      <c r="C184" s="13" t="s">
        <v>877</v>
      </c>
      <c r="D184" s="13" t="s">
        <v>878</v>
      </c>
      <c r="E184" s="13" t="s">
        <v>24</v>
      </c>
      <c r="F184" s="18" t="s">
        <v>82</v>
      </c>
      <c r="G184" s="58">
        <v>0</v>
      </c>
      <c r="H184" s="58">
        <v>0</v>
      </c>
      <c r="I184" s="13">
        <v>4.811E-2</v>
      </c>
      <c r="J184" s="15">
        <v>0.77692307689999995</v>
      </c>
      <c r="K184" s="17">
        <v>0.2871287129095188</v>
      </c>
      <c r="L184" s="15">
        <v>20.321037</v>
      </c>
      <c r="M184" s="15">
        <v>3.109448</v>
      </c>
      <c r="N184" s="15">
        <v>0.172789</v>
      </c>
      <c r="O184" s="15" t="s">
        <v>263</v>
      </c>
      <c r="P184" s="15" t="s">
        <v>294</v>
      </c>
    </row>
    <row r="185" spans="1:16" hidden="1">
      <c r="A185" s="10" t="s">
        <v>879</v>
      </c>
      <c r="B185" s="10" t="s">
        <v>880</v>
      </c>
      <c r="C185" s="13" t="s">
        <v>881</v>
      </c>
      <c r="D185" s="13" t="s">
        <v>882</v>
      </c>
      <c r="E185" s="13" t="s">
        <v>284</v>
      </c>
      <c r="F185" s="18" t="s">
        <v>85</v>
      </c>
      <c r="G185" s="58">
        <v>0</v>
      </c>
      <c r="H185" s="58">
        <v>0</v>
      </c>
      <c r="I185" s="13">
        <v>8.1700000000000002E-3</v>
      </c>
      <c r="J185" s="15">
        <v>0</v>
      </c>
      <c r="K185" s="17" t="s">
        <v>121</v>
      </c>
      <c r="L185" s="15">
        <v>7.2765959999999996</v>
      </c>
      <c r="M185" s="15">
        <v>0.51103200000000004</v>
      </c>
      <c r="N185" s="15">
        <v>8.3442000000000002E-2</v>
      </c>
      <c r="O185" s="15">
        <v>0</v>
      </c>
      <c r="P185" s="15" t="s">
        <v>285</v>
      </c>
    </row>
    <row r="186" spans="1:16" hidden="1">
      <c r="A186" s="10" t="s">
        <v>883</v>
      </c>
      <c r="B186" s="10" t="s">
        <v>884</v>
      </c>
      <c r="C186" s="13" t="s">
        <v>885</v>
      </c>
      <c r="D186" s="13" t="s">
        <v>886</v>
      </c>
      <c r="E186" s="13" t="s">
        <v>284</v>
      </c>
      <c r="F186" s="18" t="s">
        <v>86</v>
      </c>
      <c r="G186" s="58">
        <v>0</v>
      </c>
      <c r="H186" s="58">
        <v>0</v>
      </c>
      <c r="I186" s="13">
        <v>8.6599999999999993E-3</v>
      </c>
      <c r="J186" s="15">
        <v>0</v>
      </c>
      <c r="K186" s="17" t="s">
        <v>121</v>
      </c>
      <c r="L186" s="15">
        <v>17.452829999999999</v>
      </c>
      <c r="M186" s="15">
        <v>3.124069</v>
      </c>
      <c r="N186" s="15">
        <v>0.16921700000000001</v>
      </c>
      <c r="O186" s="15">
        <v>0</v>
      </c>
      <c r="P186" s="15" t="s">
        <v>285</v>
      </c>
    </row>
    <row r="187" spans="1:16" hidden="1">
      <c r="A187" s="10" t="s">
        <v>887</v>
      </c>
      <c r="B187" s="10" t="s">
        <v>888</v>
      </c>
      <c r="C187" s="13" t="s">
        <v>889</v>
      </c>
      <c r="D187" s="13" t="s">
        <v>890</v>
      </c>
      <c r="E187" s="13" t="s">
        <v>229</v>
      </c>
      <c r="F187" s="18" t="s">
        <v>85</v>
      </c>
      <c r="G187" s="58">
        <v>0</v>
      </c>
      <c r="H187" s="58">
        <v>0</v>
      </c>
      <c r="I187" s="13">
        <v>1.481E-2</v>
      </c>
      <c r="J187" s="15">
        <v>0</v>
      </c>
      <c r="K187" s="17" t="s">
        <v>121</v>
      </c>
      <c r="L187" s="15">
        <v>0</v>
      </c>
      <c r="M187" s="15">
        <v>2.155802</v>
      </c>
      <c r="N187" s="15">
        <v>0.17660200000000001</v>
      </c>
      <c r="O187" s="15">
        <v>0</v>
      </c>
      <c r="P187" s="15" t="s">
        <v>230</v>
      </c>
    </row>
    <row r="188" spans="1:16" hidden="1">
      <c r="A188" s="10" t="s">
        <v>891</v>
      </c>
      <c r="B188" s="10" t="s">
        <v>892</v>
      </c>
      <c r="C188" s="13" t="s">
        <v>893</v>
      </c>
      <c r="D188" s="13" t="s">
        <v>894</v>
      </c>
      <c r="E188" s="13" t="s">
        <v>229</v>
      </c>
      <c r="F188" s="18" t="s">
        <v>85</v>
      </c>
      <c r="G188" s="58">
        <v>0</v>
      </c>
      <c r="H188" s="58">
        <v>0</v>
      </c>
      <c r="I188" s="13">
        <v>5.96E-3</v>
      </c>
      <c r="J188" s="15">
        <v>0</v>
      </c>
      <c r="K188" s="17" t="s">
        <v>121</v>
      </c>
      <c r="L188" s="15">
        <v>0</v>
      </c>
      <c r="M188" s="15">
        <v>1.0839350000000001</v>
      </c>
      <c r="N188" s="15">
        <v>9.5069000000000001E-2</v>
      </c>
      <c r="O188" s="15">
        <v>0</v>
      </c>
      <c r="P188" s="15" t="s">
        <v>230</v>
      </c>
    </row>
    <row r="189" spans="1:16" hidden="1">
      <c r="A189" s="10" t="s">
        <v>895</v>
      </c>
      <c r="B189" s="10" t="s">
        <v>896</v>
      </c>
      <c r="C189" s="13" t="s">
        <v>897</v>
      </c>
      <c r="D189" s="13" t="s">
        <v>898</v>
      </c>
      <c r="E189" s="13" t="s">
        <v>77</v>
      </c>
      <c r="F189" s="18" t="s">
        <v>85</v>
      </c>
      <c r="G189" s="58">
        <v>0</v>
      </c>
      <c r="H189" s="58">
        <v>0</v>
      </c>
      <c r="I189" s="13">
        <v>1.511E-2</v>
      </c>
      <c r="J189" s="15">
        <v>0</v>
      </c>
      <c r="K189" s="17" t="s">
        <v>121</v>
      </c>
      <c r="L189" s="15">
        <v>5.753571</v>
      </c>
      <c r="M189" s="15">
        <v>1.115302</v>
      </c>
      <c r="N189" s="15">
        <v>0.105375</v>
      </c>
      <c r="O189" s="15" t="s">
        <v>142</v>
      </c>
      <c r="P189" s="15" t="s">
        <v>482</v>
      </c>
    </row>
    <row r="190" spans="1:16">
      <c r="A190" s="10" t="s">
        <v>899</v>
      </c>
      <c r="B190" s="10" t="s">
        <v>900</v>
      </c>
      <c r="C190" s="13" t="s">
        <v>901</v>
      </c>
      <c r="D190" s="13" t="s">
        <v>902</v>
      </c>
      <c r="E190" s="13" t="s">
        <v>69</v>
      </c>
      <c r="F190" s="18" t="s">
        <v>82</v>
      </c>
      <c r="G190" s="58">
        <v>1.75</v>
      </c>
      <c r="H190" s="58">
        <v>1.52</v>
      </c>
      <c r="I190" s="13">
        <v>1.11869</v>
      </c>
      <c r="J190" s="15">
        <v>0.64143426290000005</v>
      </c>
      <c r="K190" s="17">
        <v>0.55900621129729156</v>
      </c>
      <c r="L190" s="15">
        <v>18.506416999999999</v>
      </c>
      <c r="M190" s="15">
        <v>2.7226159999999999</v>
      </c>
      <c r="N190" s="15">
        <v>0.12882299999999999</v>
      </c>
      <c r="O190" s="15" t="s">
        <v>176</v>
      </c>
      <c r="P190" s="15" t="s">
        <v>157</v>
      </c>
    </row>
    <row r="191" spans="1:16" hidden="1">
      <c r="A191" s="10" t="s">
        <v>903</v>
      </c>
      <c r="B191" s="10" t="s">
        <v>904</v>
      </c>
      <c r="C191" s="13" t="s">
        <v>905</v>
      </c>
      <c r="D191" s="13" t="s">
        <v>906</v>
      </c>
      <c r="E191" s="13" t="s">
        <v>52</v>
      </c>
      <c r="F191" s="18" t="s">
        <v>85</v>
      </c>
      <c r="G191" s="58">
        <v>0</v>
      </c>
      <c r="H191" s="58">
        <v>0</v>
      </c>
      <c r="I191" s="13">
        <v>9.325E-2</v>
      </c>
      <c r="J191" s="15">
        <v>0</v>
      </c>
      <c r="K191" s="17" t="s">
        <v>121</v>
      </c>
      <c r="L191" s="15">
        <v>0</v>
      </c>
      <c r="M191" s="15">
        <v>1.6725289999999999</v>
      </c>
      <c r="N191" s="15">
        <v>0.13767199999999999</v>
      </c>
      <c r="O191" s="15">
        <v>0</v>
      </c>
      <c r="P191" s="15" t="s">
        <v>784</v>
      </c>
    </row>
    <row r="192" spans="1:16" hidden="1">
      <c r="A192" s="10" t="s">
        <v>907</v>
      </c>
      <c r="B192" s="10" t="s">
        <v>908</v>
      </c>
      <c r="C192" s="13" t="s">
        <v>909</v>
      </c>
      <c r="D192" s="13" t="s">
        <v>910</v>
      </c>
      <c r="E192" s="13" t="s">
        <v>52</v>
      </c>
      <c r="F192" s="18" t="s">
        <v>85</v>
      </c>
      <c r="G192" s="58">
        <v>0</v>
      </c>
      <c r="H192" s="58">
        <v>0</v>
      </c>
      <c r="I192" s="13">
        <v>0.10302</v>
      </c>
      <c r="J192" s="15">
        <v>0</v>
      </c>
      <c r="K192" s="17" t="s">
        <v>121</v>
      </c>
      <c r="L192" s="15">
        <v>0</v>
      </c>
      <c r="M192" s="15">
        <v>1.6754100000000001</v>
      </c>
      <c r="N192" s="15">
        <v>0.16797200000000001</v>
      </c>
      <c r="O192" s="15">
        <v>0</v>
      </c>
      <c r="P192" s="15" t="s">
        <v>784</v>
      </c>
    </row>
    <row r="193" spans="1:16" hidden="1">
      <c r="A193" s="10" t="s">
        <v>911</v>
      </c>
      <c r="B193" s="10" t="s">
        <v>912</v>
      </c>
      <c r="C193" s="13" t="s">
        <v>913</v>
      </c>
      <c r="D193" s="13" t="s">
        <v>914</v>
      </c>
      <c r="E193" s="13" t="s">
        <v>71</v>
      </c>
      <c r="F193" s="18" t="s">
        <v>85</v>
      </c>
      <c r="G193" s="58">
        <v>0</v>
      </c>
      <c r="H193" s="58">
        <v>0</v>
      </c>
      <c r="I193" s="13">
        <v>9.5700000000000004E-3</v>
      </c>
      <c r="J193" s="15">
        <v>0</v>
      </c>
      <c r="K193" s="17" t="s">
        <v>121</v>
      </c>
      <c r="L193" s="15">
        <v>7.2707100000000002</v>
      </c>
      <c r="M193" s="15">
        <v>0.89860399999999996</v>
      </c>
      <c r="N193" s="15">
        <v>0.15581999999999999</v>
      </c>
      <c r="O193" s="15">
        <v>0</v>
      </c>
      <c r="P193" s="15" t="s">
        <v>171</v>
      </c>
    </row>
    <row r="194" spans="1:16" hidden="1">
      <c r="A194" s="10" t="s">
        <v>915</v>
      </c>
      <c r="B194" s="10" t="s">
        <v>916</v>
      </c>
      <c r="C194" s="13" t="s">
        <v>917</v>
      </c>
      <c r="D194" s="13" t="s">
        <v>918</v>
      </c>
      <c r="E194" s="13" t="s">
        <v>69</v>
      </c>
      <c r="F194" s="18" t="s">
        <v>85</v>
      </c>
      <c r="G194" s="58">
        <v>0</v>
      </c>
      <c r="H194" s="58">
        <v>0</v>
      </c>
      <c r="I194" s="13">
        <v>3.4399999999999999E-3</v>
      </c>
      <c r="J194" s="15">
        <v>0</v>
      </c>
      <c r="K194" s="17" t="s">
        <v>121</v>
      </c>
      <c r="L194" s="15">
        <v>0</v>
      </c>
      <c r="M194" s="15">
        <v>0.40172099999999999</v>
      </c>
      <c r="N194" s="15">
        <v>9.9374000000000004E-2</v>
      </c>
      <c r="O194" s="15">
        <v>0</v>
      </c>
      <c r="P194" s="15" t="s">
        <v>122</v>
      </c>
    </row>
    <row r="195" spans="1:16" hidden="1">
      <c r="A195" s="10" t="s">
        <v>919</v>
      </c>
      <c r="B195" s="10" t="s">
        <v>920</v>
      </c>
      <c r="C195" s="13" t="s">
        <v>921</v>
      </c>
      <c r="D195" s="13" t="s">
        <v>922</v>
      </c>
      <c r="E195" s="13" t="s">
        <v>69</v>
      </c>
      <c r="F195" s="18" t="s">
        <v>85</v>
      </c>
      <c r="G195" s="58">
        <v>0</v>
      </c>
      <c r="H195" s="58">
        <v>0</v>
      </c>
      <c r="I195" s="13">
        <v>1.1999999999999999E-3</v>
      </c>
      <c r="J195" s="15">
        <v>0</v>
      </c>
      <c r="K195" s="17" t="s">
        <v>121</v>
      </c>
      <c r="L195" s="15">
        <v>3.3888889999999998</v>
      </c>
      <c r="M195" s="15">
        <v>0.55053200000000002</v>
      </c>
      <c r="N195" s="15">
        <v>0.124567</v>
      </c>
      <c r="O195" s="15">
        <v>0</v>
      </c>
      <c r="P195" s="15" t="s">
        <v>122</v>
      </c>
    </row>
    <row r="196" spans="1:16" hidden="1">
      <c r="A196" s="10" t="s">
        <v>923</v>
      </c>
      <c r="B196" s="10" t="s">
        <v>924</v>
      </c>
      <c r="C196" s="13" t="s">
        <v>925</v>
      </c>
      <c r="D196" s="13" t="s">
        <v>926</v>
      </c>
      <c r="E196" s="13" t="s">
        <v>69</v>
      </c>
      <c r="F196" s="18" t="s">
        <v>85</v>
      </c>
      <c r="G196" s="58">
        <v>0</v>
      </c>
      <c r="H196" s="58">
        <v>0</v>
      </c>
      <c r="I196" s="13">
        <v>2.0999999999999999E-3</v>
      </c>
      <c r="J196" s="15">
        <v>0</v>
      </c>
      <c r="K196" s="17" t="s">
        <v>121</v>
      </c>
      <c r="L196" s="15">
        <v>0</v>
      </c>
      <c r="M196" s="15">
        <v>0.79058200000000001</v>
      </c>
      <c r="N196" s="15">
        <v>0.18242800000000001</v>
      </c>
      <c r="O196" s="15">
        <v>0</v>
      </c>
      <c r="P196" s="15" t="s">
        <v>122</v>
      </c>
    </row>
    <row r="197" spans="1:16" hidden="1">
      <c r="A197" s="10" t="s">
        <v>927</v>
      </c>
      <c r="B197" s="10" t="s">
        <v>928</v>
      </c>
      <c r="C197" s="13" t="s">
        <v>929</v>
      </c>
      <c r="D197" s="13" t="s">
        <v>930</v>
      </c>
      <c r="E197" s="13" t="s">
        <v>69</v>
      </c>
      <c r="F197" s="18" t="s">
        <v>85</v>
      </c>
      <c r="G197" s="58">
        <v>0</v>
      </c>
      <c r="H197" s="58">
        <v>0</v>
      </c>
      <c r="I197" s="13">
        <v>0.13505</v>
      </c>
      <c r="J197" s="15">
        <v>0.8363636364</v>
      </c>
      <c r="K197" s="17">
        <v>0.1956521738610586</v>
      </c>
      <c r="L197" s="15">
        <v>5.6945889999999997</v>
      </c>
      <c r="M197" s="15">
        <v>0.50708200000000003</v>
      </c>
      <c r="N197" s="15">
        <v>0.10918899999999999</v>
      </c>
      <c r="O197" s="15" t="s">
        <v>142</v>
      </c>
      <c r="P197" s="15" t="s">
        <v>157</v>
      </c>
    </row>
    <row r="198" spans="1:16" hidden="1">
      <c r="A198" s="10" t="s">
        <v>931</v>
      </c>
      <c r="B198" s="10" t="s">
        <v>932</v>
      </c>
      <c r="C198" s="13" t="s">
        <v>933</v>
      </c>
      <c r="D198" s="13" t="s">
        <v>934</v>
      </c>
      <c r="E198" s="13" t="s">
        <v>69</v>
      </c>
      <c r="F198" s="18" t="s">
        <v>85</v>
      </c>
      <c r="G198" s="58">
        <v>0</v>
      </c>
      <c r="H198" s="58">
        <v>0</v>
      </c>
      <c r="I198" s="13">
        <v>4.1900000000000001E-3</v>
      </c>
      <c r="J198" s="15">
        <v>0.96911764710000003</v>
      </c>
      <c r="K198" s="17">
        <v>3.1866464296066432E-2</v>
      </c>
      <c r="L198" s="15">
        <v>7</v>
      </c>
      <c r="M198" s="15">
        <v>0.51279600000000003</v>
      </c>
      <c r="N198" s="15">
        <v>0.10006900000000001</v>
      </c>
      <c r="O198" s="15" t="s">
        <v>142</v>
      </c>
      <c r="P198" s="15" t="s">
        <v>122</v>
      </c>
    </row>
    <row r="199" spans="1:16" hidden="1">
      <c r="A199" s="10" t="s">
        <v>935</v>
      </c>
      <c r="B199" s="10" t="s">
        <v>936</v>
      </c>
      <c r="C199" s="13" t="s">
        <v>937</v>
      </c>
      <c r="D199" s="13" t="s">
        <v>938</v>
      </c>
      <c r="E199" s="13" t="s">
        <v>69</v>
      </c>
      <c r="F199" s="18" t="s">
        <v>85</v>
      </c>
      <c r="G199" s="58">
        <v>0</v>
      </c>
      <c r="H199" s="58">
        <v>0</v>
      </c>
      <c r="I199" s="13">
        <v>1.7729999999999999E-2</v>
      </c>
      <c r="J199" s="15">
        <v>0.9</v>
      </c>
      <c r="K199" s="17">
        <v>0.11111111111111116</v>
      </c>
      <c r="L199" s="15">
        <v>5.9994990000000001</v>
      </c>
      <c r="M199" s="15">
        <v>0.47405700000000001</v>
      </c>
      <c r="N199" s="15">
        <v>0.10006900000000001</v>
      </c>
      <c r="O199" s="15" t="s">
        <v>142</v>
      </c>
      <c r="P199" s="15" t="s">
        <v>157</v>
      </c>
    </row>
    <row r="200" spans="1:16" hidden="1">
      <c r="A200" s="10" t="s">
        <v>939</v>
      </c>
      <c r="B200" s="10" t="s">
        <v>940</v>
      </c>
      <c r="C200" s="13" t="s">
        <v>941</v>
      </c>
      <c r="D200" s="13" t="s">
        <v>942</v>
      </c>
      <c r="E200" s="13" t="s">
        <v>69</v>
      </c>
      <c r="F200" s="18" t="s">
        <v>85</v>
      </c>
      <c r="G200" s="58">
        <v>0</v>
      </c>
      <c r="H200" s="58">
        <v>0</v>
      </c>
      <c r="I200" s="13">
        <v>3.5899999999999999E-3</v>
      </c>
      <c r="J200" s="15">
        <v>0</v>
      </c>
      <c r="K200" s="17" t="s">
        <v>121</v>
      </c>
      <c r="L200" s="15">
        <v>0</v>
      </c>
      <c r="M200" s="15">
        <v>0.86352799999999996</v>
      </c>
      <c r="N200" s="15">
        <v>0.16622700000000001</v>
      </c>
      <c r="O200" s="15">
        <v>0</v>
      </c>
      <c r="P200" s="15" t="s">
        <v>122</v>
      </c>
    </row>
    <row r="201" spans="1:16" hidden="1">
      <c r="A201" s="10" t="s">
        <v>943</v>
      </c>
      <c r="B201" s="10" t="s">
        <v>944</v>
      </c>
      <c r="C201" s="13" t="s">
        <v>945</v>
      </c>
      <c r="D201" s="13" t="s">
        <v>946</v>
      </c>
      <c r="E201" s="13" t="s">
        <v>71</v>
      </c>
      <c r="F201" s="18" t="s">
        <v>85</v>
      </c>
      <c r="G201" s="58">
        <v>0</v>
      </c>
      <c r="H201" s="58">
        <v>0</v>
      </c>
      <c r="I201" s="13">
        <v>4.6100000000000004E-3</v>
      </c>
      <c r="J201" s="15">
        <v>0</v>
      </c>
      <c r="K201" s="17" t="s">
        <v>121</v>
      </c>
      <c r="L201" s="15">
        <v>7.1779039999999998</v>
      </c>
      <c r="M201" s="15">
        <v>0.83203199999999999</v>
      </c>
      <c r="N201" s="15">
        <v>0.12831100000000001</v>
      </c>
      <c r="O201" s="15">
        <v>0</v>
      </c>
      <c r="P201" s="15" t="s">
        <v>171</v>
      </c>
    </row>
    <row r="202" spans="1:16" hidden="1">
      <c r="A202" s="10" t="s">
        <v>947</v>
      </c>
      <c r="B202" s="10" t="s">
        <v>948</v>
      </c>
      <c r="C202" s="13" t="s">
        <v>949</v>
      </c>
      <c r="D202" s="13" t="s">
        <v>950</v>
      </c>
      <c r="E202" s="13" t="s">
        <v>69</v>
      </c>
      <c r="F202" s="18" t="s">
        <v>85</v>
      </c>
      <c r="G202" s="58">
        <v>0</v>
      </c>
      <c r="H202" s="58">
        <v>0</v>
      </c>
      <c r="I202" s="13">
        <v>5.7000000000000002E-3</v>
      </c>
      <c r="J202" s="15">
        <v>0</v>
      </c>
      <c r="K202" s="17" t="s">
        <v>121</v>
      </c>
      <c r="L202" s="15">
        <v>0</v>
      </c>
      <c r="M202" s="15">
        <v>0.71935400000000005</v>
      </c>
      <c r="N202" s="15">
        <v>0.148731</v>
      </c>
      <c r="O202" s="15">
        <v>0</v>
      </c>
      <c r="P202" s="15" t="s">
        <v>122</v>
      </c>
    </row>
    <row r="203" spans="1:16">
      <c r="A203" s="10" t="s">
        <v>951</v>
      </c>
      <c r="B203" s="10" t="s">
        <v>952</v>
      </c>
      <c r="C203" s="13" t="s">
        <v>953</v>
      </c>
      <c r="D203" s="13" t="s">
        <v>954</v>
      </c>
      <c r="E203" s="13" t="s">
        <v>69</v>
      </c>
      <c r="F203" s="18" t="s">
        <v>81</v>
      </c>
      <c r="G203" s="58">
        <v>1</v>
      </c>
      <c r="H203" s="58">
        <v>0.92</v>
      </c>
      <c r="I203" s="13">
        <v>0.1191</v>
      </c>
      <c r="J203" s="15">
        <v>0.98881118879999996</v>
      </c>
      <c r="K203" s="17">
        <v>1.1315417267454775E-2</v>
      </c>
      <c r="L203" s="15">
        <v>22.620797</v>
      </c>
      <c r="M203" s="15">
        <v>1.3447260000000001</v>
      </c>
      <c r="N203" s="15">
        <v>9.5352000000000006E-2</v>
      </c>
      <c r="O203" s="15" t="s">
        <v>176</v>
      </c>
      <c r="P203" s="15" t="s">
        <v>157</v>
      </c>
    </row>
    <row r="204" spans="1:16" hidden="1">
      <c r="A204" s="10" t="s">
        <v>955</v>
      </c>
      <c r="B204" s="10" t="s">
        <v>956</v>
      </c>
      <c r="C204" s="13" t="s">
        <v>957</v>
      </c>
      <c r="D204" s="13" t="s">
        <v>958</v>
      </c>
      <c r="E204" s="13" t="s">
        <v>69</v>
      </c>
      <c r="F204" s="18" t="s">
        <v>85</v>
      </c>
      <c r="G204" s="58">
        <v>0</v>
      </c>
      <c r="H204" s="58">
        <v>0</v>
      </c>
      <c r="I204" s="13">
        <v>3.9899999999999996E-3</v>
      </c>
      <c r="J204" s="15">
        <v>0</v>
      </c>
      <c r="K204" s="17" t="s">
        <v>121</v>
      </c>
      <c r="L204" s="15">
        <v>3.6514720000000001</v>
      </c>
      <c r="M204" s="15">
        <v>0.71838800000000003</v>
      </c>
      <c r="N204" s="15">
        <v>0.13739399999999999</v>
      </c>
      <c r="O204" s="15">
        <v>0</v>
      </c>
      <c r="P204" s="15" t="s">
        <v>122</v>
      </c>
    </row>
    <row r="205" spans="1:16" hidden="1">
      <c r="A205" s="10" t="s">
        <v>959</v>
      </c>
      <c r="B205" s="10" t="s">
        <v>960</v>
      </c>
      <c r="C205" s="13" t="s">
        <v>961</v>
      </c>
      <c r="D205" s="13" t="s">
        <v>962</v>
      </c>
      <c r="E205" s="13" t="s">
        <v>69</v>
      </c>
      <c r="F205" s="18" t="s">
        <v>85</v>
      </c>
      <c r="G205" s="58">
        <v>0</v>
      </c>
      <c r="H205" s="58">
        <v>0</v>
      </c>
      <c r="I205" s="13">
        <v>6.2700000000000004E-3</v>
      </c>
      <c r="J205" s="15">
        <v>0.93030303029999994</v>
      </c>
      <c r="K205" s="17">
        <v>7.4918566778745754E-2</v>
      </c>
      <c r="L205" s="15">
        <v>6.2359309999999999</v>
      </c>
      <c r="M205" s="15">
        <v>0.93047199999999997</v>
      </c>
      <c r="N205" s="15">
        <v>0.141566</v>
      </c>
      <c r="O205" s="15" t="s">
        <v>142</v>
      </c>
      <c r="P205" s="15" t="s">
        <v>122</v>
      </c>
    </row>
    <row r="206" spans="1:16" hidden="1">
      <c r="A206" s="10" t="s">
        <v>963</v>
      </c>
      <c r="B206" s="10" t="s">
        <v>964</v>
      </c>
      <c r="C206" s="13" t="s">
        <v>965</v>
      </c>
      <c r="D206" s="13" t="s">
        <v>966</v>
      </c>
      <c r="E206" s="13" t="s">
        <v>28</v>
      </c>
      <c r="F206" s="18" t="s">
        <v>85</v>
      </c>
      <c r="G206" s="58">
        <v>0</v>
      </c>
      <c r="H206" s="58">
        <v>0</v>
      </c>
      <c r="I206" s="13">
        <v>0.26618999999999998</v>
      </c>
      <c r="J206" s="15">
        <v>1.1173913043000001</v>
      </c>
      <c r="K206" s="17">
        <v>-0.10505836572045002</v>
      </c>
      <c r="L206" s="15">
        <v>12.780488</v>
      </c>
      <c r="M206" s="15">
        <v>1.652115</v>
      </c>
      <c r="N206" s="15">
        <v>0.103433</v>
      </c>
      <c r="O206" s="15" t="s">
        <v>263</v>
      </c>
      <c r="P206" s="15" t="s">
        <v>332</v>
      </c>
    </row>
    <row r="207" spans="1:16" hidden="1">
      <c r="A207" s="10" t="s">
        <v>967</v>
      </c>
      <c r="B207" s="10" t="s">
        <v>968</v>
      </c>
      <c r="C207" s="13" t="s">
        <v>969</v>
      </c>
      <c r="D207" s="13" t="s">
        <v>970</v>
      </c>
      <c r="E207" s="13" t="s">
        <v>69</v>
      </c>
      <c r="F207" s="18" t="s">
        <v>85</v>
      </c>
      <c r="G207" s="58">
        <v>0</v>
      </c>
      <c r="H207" s="58">
        <v>0</v>
      </c>
      <c r="I207" s="13">
        <v>4.0299999999999997E-3</v>
      </c>
      <c r="J207" s="15">
        <v>0</v>
      </c>
      <c r="K207" s="17" t="s">
        <v>121</v>
      </c>
      <c r="L207" s="15">
        <v>3.1269840000000002</v>
      </c>
      <c r="M207" s="15">
        <v>0.50623700000000005</v>
      </c>
      <c r="N207" s="15">
        <v>0.10064099999999999</v>
      </c>
      <c r="O207" s="15">
        <v>0</v>
      </c>
      <c r="P207" s="15" t="s">
        <v>122</v>
      </c>
    </row>
    <row r="208" spans="1:16" hidden="1">
      <c r="A208" s="10" t="s">
        <v>971</v>
      </c>
      <c r="B208" s="10" t="s">
        <v>972</v>
      </c>
      <c r="C208" s="13" t="s">
        <v>973</v>
      </c>
      <c r="D208" s="13" t="s">
        <v>974</v>
      </c>
      <c r="E208" s="13" t="s">
        <v>69</v>
      </c>
      <c r="F208" s="18" t="s">
        <v>85</v>
      </c>
      <c r="G208" s="58">
        <v>0</v>
      </c>
      <c r="H208" s="58">
        <v>0</v>
      </c>
      <c r="I208" s="13">
        <v>1.1299999999999999E-3</v>
      </c>
      <c r="J208" s="15">
        <v>0</v>
      </c>
      <c r="K208" s="17" t="s">
        <v>121</v>
      </c>
      <c r="L208" s="15">
        <v>0</v>
      </c>
      <c r="M208" s="15">
        <v>0.722912</v>
      </c>
      <c r="N208" s="15">
        <v>0.126836</v>
      </c>
      <c r="O208" s="15">
        <v>0</v>
      </c>
      <c r="P208" s="15" t="s">
        <v>122</v>
      </c>
    </row>
    <row r="209" spans="1:16" hidden="1">
      <c r="A209" s="10" t="s">
        <v>975</v>
      </c>
      <c r="B209" s="10" t="s">
        <v>976</v>
      </c>
      <c r="C209" s="13" t="s">
        <v>977</v>
      </c>
      <c r="D209" s="13" t="s">
        <v>978</v>
      </c>
      <c r="E209" s="13" t="s">
        <v>182</v>
      </c>
      <c r="F209" s="18" t="s">
        <v>85</v>
      </c>
      <c r="G209" s="58">
        <v>0</v>
      </c>
      <c r="H209" s="58">
        <v>0</v>
      </c>
      <c r="I209" s="13">
        <v>1.259E-2</v>
      </c>
      <c r="J209" s="15">
        <v>0</v>
      </c>
      <c r="K209" s="17" t="s">
        <v>121</v>
      </c>
      <c r="L209" s="15">
        <v>9.3984959999999997</v>
      </c>
      <c r="M209" s="15">
        <v>1.291031</v>
      </c>
      <c r="N209" s="15">
        <v>0.153254</v>
      </c>
      <c r="O209" s="15">
        <v>0</v>
      </c>
      <c r="P209" s="15" t="s">
        <v>183</v>
      </c>
    </row>
    <row r="210" spans="1:16" hidden="1">
      <c r="A210" s="10" t="s">
        <v>979</v>
      </c>
      <c r="B210" s="10" t="s">
        <v>980</v>
      </c>
      <c r="C210" s="13" t="s">
        <v>981</v>
      </c>
      <c r="D210" s="13" t="s">
        <v>982</v>
      </c>
      <c r="E210" s="13" t="s">
        <v>436</v>
      </c>
      <c r="F210" s="18" t="s">
        <v>85</v>
      </c>
      <c r="G210" s="58">
        <v>0</v>
      </c>
      <c r="H210" s="58">
        <v>0</v>
      </c>
      <c r="I210" s="13">
        <v>3.6600000000000001E-2</v>
      </c>
      <c r="J210" s="15">
        <v>0</v>
      </c>
      <c r="K210" s="17" t="s">
        <v>121</v>
      </c>
      <c r="L210" s="15">
        <v>7.6813370000000001</v>
      </c>
      <c r="M210" s="15">
        <v>1.8339620000000001</v>
      </c>
      <c r="N210" s="15">
        <v>0.20868</v>
      </c>
      <c r="O210" s="15">
        <v>0</v>
      </c>
      <c r="P210" s="15" t="s">
        <v>437</v>
      </c>
    </row>
    <row r="211" spans="1:16" hidden="1">
      <c r="A211" s="10" t="s">
        <v>983</v>
      </c>
      <c r="B211" s="10" t="s">
        <v>984</v>
      </c>
      <c r="C211" s="13" t="s">
        <v>985</v>
      </c>
      <c r="D211" s="13" t="s">
        <v>986</v>
      </c>
      <c r="E211" s="13" t="s">
        <v>229</v>
      </c>
      <c r="F211" s="18" t="s">
        <v>85</v>
      </c>
      <c r="G211" s="58">
        <v>0</v>
      </c>
      <c r="H211" s="58">
        <v>0</v>
      </c>
      <c r="I211" s="13">
        <v>1.6660000000000001E-2</v>
      </c>
      <c r="J211" s="15">
        <v>0</v>
      </c>
      <c r="K211" s="17" t="s">
        <v>121</v>
      </c>
      <c r="L211" s="15">
        <v>0</v>
      </c>
      <c r="M211" s="15">
        <v>1.0710820000000001</v>
      </c>
      <c r="N211" s="15">
        <v>0.121587</v>
      </c>
      <c r="O211" s="15">
        <v>0</v>
      </c>
      <c r="P211" s="15" t="s">
        <v>230</v>
      </c>
    </row>
    <row r="212" spans="1:16" hidden="1">
      <c r="A212" s="10" t="s">
        <v>987</v>
      </c>
      <c r="B212" s="10" t="s">
        <v>988</v>
      </c>
      <c r="C212" s="13" t="s">
        <v>989</v>
      </c>
      <c r="D212" s="13" t="s">
        <v>990</v>
      </c>
      <c r="E212" s="13" t="s">
        <v>69</v>
      </c>
      <c r="F212" s="18" t="s">
        <v>89</v>
      </c>
      <c r="G212" s="58">
        <v>0</v>
      </c>
      <c r="H212" s="58">
        <v>0</v>
      </c>
      <c r="I212" s="13">
        <v>4.9500000000000004E-3</v>
      </c>
      <c r="J212" s="15">
        <v>0</v>
      </c>
      <c r="K212" s="17" t="s">
        <v>121</v>
      </c>
      <c r="L212" s="15">
        <v>6.5590200000000003</v>
      </c>
      <c r="M212" s="15">
        <v>0.748641</v>
      </c>
      <c r="N212" s="15">
        <v>4.2756000000000002E-2</v>
      </c>
      <c r="O212" s="15" t="s">
        <v>142</v>
      </c>
      <c r="P212" s="15" t="s">
        <v>122</v>
      </c>
    </row>
    <row r="213" spans="1:16" hidden="1">
      <c r="A213" s="10" t="s">
        <v>991</v>
      </c>
      <c r="B213" s="10" t="s">
        <v>992</v>
      </c>
      <c r="C213" s="13" t="s">
        <v>993</v>
      </c>
      <c r="D213" s="13" t="s">
        <v>994</v>
      </c>
      <c r="E213" s="13" t="s">
        <v>26</v>
      </c>
      <c r="F213" s="18" t="s">
        <v>85</v>
      </c>
      <c r="G213" s="58">
        <v>0</v>
      </c>
      <c r="H213" s="58">
        <v>0</v>
      </c>
      <c r="I213" s="13">
        <v>0.26372000000000001</v>
      </c>
      <c r="J213" s="15">
        <v>1.4823442136</v>
      </c>
      <c r="K213" s="17">
        <v>-0.32539285354552416</v>
      </c>
      <c r="L213" s="15">
        <v>8.3356279999999998</v>
      </c>
      <c r="M213" s="15">
        <v>1.1051169999999999</v>
      </c>
      <c r="N213" s="15">
        <v>0.108251</v>
      </c>
      <c r="O213" s="15" t="s">
        <v>142</v>
      </c>
      <c r="P213" s="15" t="s">
        <v>131</v>
      </c>
    </row>
    <row r="214" spans="1:16" hidden="1">
      <c r="A214" s="10" t="s">
        <v>995</v>
      </c>
      <c r="B214" s="10" t="s">
        <v>996</v>
      </c>
      <c r="C214" s="13" t="s">
        <v>997</v>
      </c>
      <c r="D214" s="13" t="s">
        <v>998</v>
      </c>
      <c r="E214" s="13" t="s">
        <v>26</v>
      </c>
      <c r="F214" s="18" t="s">
        <v>82</v>
      </c>
      <c r="G214" s="58">
        <v>0</v>
      </c>
      <c r="H214" s="58">
        <v>0</v>
      </c>
      <c r="I214" s="13">
        <v>1.95E-2</v>
      </c>
      <c r="J214" s="15">
        <v>0.73622641509999998</v>
      </c>
      <c r="K214" s="17">
        <v>0.35827780624276051</v>
      </c>
      <c r="L214" s="15">
        <v>12.859589</v>
      </c>
      <c r="M214" s="15">
        <v>0.70967199999999997</v>
      </c>
      <c r="N214" s="15">
        <v>2.6492999999999999E-2</v>
      </c>
      <c r="O214" s="15" t="s">
        <v>142</v>
      </c>
      <c r="P214" s="15" t="s">
        <v>131</v>
      </c>
    </row>
    <row r="215" spans="1:16" hidden="1">
      <c r="A215" s="10" t="s">
        <v>999</v>
      </c>
      <c r="B215" s="10" t="s">
        <v>1000</v>
      </c>
      <c r="C215" s="13" t="s">
        <v>1001</v>
      </c>
      <c r="D215" s="13" t="s">
        <v>1002</v>
      </c>
      <c r="E215" s="13" t="s">
        <v>28</v>
      </c>
      <c r="F215" s="18" t="s">
        <v>89</v>
      </c>
      <c r="G215" s="58">
        <v>0</v>
      </c>
      <c r="H215" s="58">
        <v>0</v>
      </c>
      <c r="I215" s="13">
        <v>0.22405</v>
      </c>
      <c r="J215" s="15">
        <v>1.5088095238000001</v>
      </c>
      <c r="K215" s="17">
        <v>-0.33722581662829243</v>
      </c>
      <c r="L215" s="15">
        <v>15.123416000000001</v>
      </c>
      <c r="M215" s="15">
        <v>3.0550000000000002</v>
      </c>
      <c r="N215" s="15">
        <v>0.13025</v>
      </c>
      <c r="O215" s="15" t="s">
        <v>142</v>
      </c>
      <c r="P215" s="15" t="s">
        <v>332</v>
      </c>
    </row>
    <row r="216" spans="1:16" hidden="1">
      <c r="A216" s="10" t="s">
        <v>1003</v>
      </c>
      <c r="B216" s="10" t="s">
        <v>1004</v>
      </c>
      <c r="C216" s="13" t="s">
        <v>1005</v>
      </c>
      <c r="D216" s="13" t="s">
        <v>1006</v>
      </c>
      <c r="E216" s="13" t="s">
        <v>36</v>
      </c>
      <c r="F216" s="18" t="s">
        <v>89</v>
      </c>
      <c r="G216" s="58">
        <v>0</v>
      </c>
      <c r="H216" s="58">
        <v>0</v>
      </c>
      <c r="I216" s="13">
        <v>0.13872999999999999</v>
      </c>
      <c r="J216" s="15">
        <v>0.80396551719999998</v>
      </c>
      <c r="K216" s="17">
        <v>0.24383444141079136</v>
      </c>
      <c r="L216" s="15">
        <v>27.619332</v>
      </c>
      <c r="M216" s="15">
        <v>1.2703610000000001</v>
      </c>
      <c r="N216" s="15">
        <v>4.0787999999999998E-2</v>
      </c>
      <c r="O216" s="15" t="s">
        <v>142</v>
      </c>
      <c r="P216" s="15" t="s">
        <v>152</v>
      </c>
    </row>
    <row r="217" spans="1:16" hidden="1">
      <c r="A217" s="10" t="s">
        <v>1007</v>
      </c>
      <c r="B217" s="10" t="s">
        <v>1008</v>
      </c>
      <c r="C217" s="13" t="s">
        <v>1009</v>
      </c>
      <c r="D217" s="13" t="s">
        <v>1010</v>
      </c>
      <c r="E217" s="13" t="s">
        <v>38</v>
      </c>
      <c r="F217" s="18" t="s">
        <v>85</v>
      </c>
      <c r="G217" s="58">
        <v>0</v>
      </c>
      <c r="H217" s="58">
        <v>0</v>
      </c>
      <c r="I217" s="13">
        <v>3.5209999999999998E-2</v>
      </c>
      <c r="J217" s="15">
        <v>0</v>
      </c>
      <c r="K217" s="17" t="s">
        <v>121</v>
      </c>
      <c r="L217" s="15">
        <v>11.105746</v>
      </c>
      <c r="M217" s="15">
        <v>2.7535919999999998</v>
      </c>
      <c r="N217" s="15">
        <v>0.20070399999999999</v>
      </c>
      <c r="O217" s="15">
        <v>0</v>
      </c>
      <c r="P217" s="15" t="s">
        <v>152</v>
      </c>
    </row>
    <row r="218" spans="1:16">
      <c r="A218" s="10" t="s">
        <v>1011</v>
      </c>
      <c r="B218" s="10" t="s">
        <v>1012</v>
      </c>
      <c r="C218" s="13" t="s">
        <v>1013</v>
      </c>
      <c r="D218" s="13" t="s">
        <v>1014</v>
      </c>
      <c r="E218" s="13" t="s">
        <v>69</v>
      </c>
      <c r="F218" s="18" t="s">
        <v>82</v>
      </c>
      <c r="G218" s="58">
        <v>1</v>
      </c>
      <c r="H218" s="58">
        <v>8.6</v>
      </c>
      <c r="I218" s="13">
        <v>0.10478</v>
      </c>
      <c r="J218" s="15">
        <v>0.63779069769999996</v>
      </c>
      <c r="K218" s="17">
        <v>0.56791248854239917</v>
      </c>
      <c r="L218" s="15">
        <v>10.820962</v>
      </c>
      <c r="M218" s="15">
        <v>1.227873</v>
      </c>
      <c r="N218" s="15">
        <v>0.19536999999999999</v>
      </c>
      <c r="O218" s="15" t="s">
        <v>176</v>
      </c>
      <c r="P218" s="15" t="s">
        <v>157</v>
      </c>
    </row>
    <row r="219" spans="1:16">
      <c r="A219" s="10" t="s">
        <v>1015</v>
      </c>
      <c r="B219" s="10" t="s">
        <v>1016</v>
      </c>
      <c r="C219" s="13" t="s">
        <v>1017</v>
      </c>
      <c r="D219" s="13" t="s">
        <v>1018</v>
      </c>
      <c r="E219" s="13" t="s">
        <v>69</v>
      </c>
      <c r="F219" s="18" t="s">
        <v>83</v>
      </c>
      <c r="G219" s="58">
        <v>0.5</v>
      </c>
      <c r="H219" s="58">
        <v>0.49</v>
      </c>
      <c r="I219" s="13">
        <v>5.398E-2</v>
      </c>
      <c r="J219" s="15">
        <v>0.82860674160000003</v>
      </c>
      <c r="K219" s="17">
        <v>0.20684511698402042</v>
      </c>
      <c r="L219" s="15">
        <v>17.937363000000001</v>
      </c>
      <c r="M219" s="15">
        <v>7.1848080000000003</v>
      </c>
      <c r="N219" s="15">
        <v>0.390179</v>
      </c>
      <c r="O219" s="15" t="s">
        <v>176</v>
      </c>
      <c r="P219" s="15" t="s">
        <v>122</v>
      </c>
    </row>
    <row r="220" spans="1:16" hidden="1">
      <c r="A220" s="10" t="s">
        <v>1019</v>
      </c>
      <c r="B220" s="10" t="s">
        <v>1020</v>
      </c>
      <c r="C220" s="13" t="s">
        <v>1021</v>
      </c>
      <c r="D220" s="13" t="s">
        <v>1022</v>
      </c>
      <c r="E220" s="13" t="s">
        <v>36</v>
      </c>
      <c r="F220" s="18" t="s">
        <v>82</v>
      </c>
      <c r="G220" s="58">
        <v>0</v>
      </c>
      <c r="H220" s="58">
        <v>0</v>
      </c>
      <c r="I220" s="13">
        <v>1.6500000000000001E-2</v>
      </c>
      <c r="J220" s="15">
        <v>0</v>
      </c>
      <c r="K220" s="17" t="s">
        <v>121</v>
      </c>
      <c r="L220" s="15">
        <v>7.8456169999999998</v>
      </c>
      <c r="M220" s="15">
        <v>0.57098499999999996</v>
      </c>
      <c r="N220" s="15">
        <v>8.4241999999999997E-2</v>
      </c>
      <c r="O220" s="15" t="s">
        <v>142</v>
      </c>
      <c r="P220" s="15" t="s">
        <v>152</v>
      </c>
    </row>
    <row r="221" spans="1:16" hidden="1">
      <c r="A221" s="10" t="s">
        <v>1023</v>
      </c>
      <c r="B221" s="10" t="s">
        <v>1024</v>
      </c>
      <c r="C221" s="13" t="s">
        <v>1025</v>
      </c>
      <c r="D221" s="13" t="s">
        <v>1026</v>
      </c>
      <c r="E221" s="13" t="s">
        <v>77</v>
      </c>
      <c r="F221" s="18" t="s">
        <v>85</v>
      </c>
      <c r="G221" s="58">
        <v>0</v>
      </c>
      <c r="H221" s="58">
        <v>0</v>
      </c>
      <c r="I221" s="13">
        <v>1.321E-2</v>
      </c>
      <c r="J221" s="15">
        <v>0</v>
      </c>
      <c r="K221" s="17" t="s">
        <v>121</v>
      </c>
      <c r="L221" s="15">
        <v>7.5940830000000004</v>
      </c>
      <c r="M221" s="15">
        <v>5.746791</v>
      </c>
      <c r="N221" s="15">
        <v>0.80817300000000003</v>
      </c>
      <c r="O221" s="15">
        <v>0</v>
      </c>
      <c r="P221" s="15" t="s">
        <v>482</v>
      </c>
    </row>
    <row r="222" spans="1:16" hidden="1">
      <c r="A222" s="10" t="s">
        <v>1027</v>
      </c>
      <c r="B222" s="10" t="s">
        <v>1028</v>
      </c>
      <c r="C222" s="13" t="s">
        <v>1029</v>
      </c>
      <c r="D222" s="13" t="s">
        <v>1030</v>
      </c>
      <c r="E222" s="13" t="s">
        <v>28</v>
      </c>
      <c r="F222" s="18" t="s">
        <v>81</v>
      </c>
      <c r="G222" s="58">
        <v>0</v>
      </c>
      <c r="H222" s="58">
        <v>0</v>
      </c>
      <c r="I222" s="13">
        <v>2.2679999999999999E-2</v>
      </c>
      <c r="J222" s="15">
        <v>0.78444444440000005</v>
      </c>
      <c r="K222" s="17">
        <v>0.27478753548299073</v>
      </c>
      <c r="L222" s="15">
        <v>12.458410000000001</v>
      </c>
      <c r="M222" s="15">
        <v>1.7216610000000001</v>
      </c>
      <c r="N222" s="15">
        <v>2.4417999999999999E-2</v>
      </c>
      <c r="O222" s="15" t="s">
        <v>263</v>
      </c>
      <c r="P222" s="15" t="s">
        <v>332</v>
      </c>
    </row>
    <row r="223" spans="1:16" hidden="1">
      <c r="A223" s="10" t="s">
        <v>1031</v>
      </c>
      <c r="B223" s="10" t="s">
        <v>1032</v>
      </c>
      <c r="C223" s="13" t="s">
        <v>1033</v>
      </c>
      <c r="D223" s="13" t="s">
        <v>1034</v>
      </c>
      <c r="E223" s="13" t="s">
        <v>182</v>
      </c>
      <c r="F223" s="18" t="s">
        <v>85</v>
      </c>
      <c r="G223" s="58">
        <v>0</v>
      </c>
      <c r="H223" s="58">
        <v>0</v>
      </c>
      <c r="I223" s="13">
        <v>1.374E-2</v>
      </c>
      <c r="J223" s="15">
        <v>0</v>
      </c>
      <c r="K223" s="17" t="s">
        <v>121</v>
      </c>
      <c r="L223" s="15">
        <v>8.0934740000000005</v>
      </c>
      <c r="M223" s="15">
        <v>1.2025079999999999</v>
      </c>
      <c r="N223" s="15">
        <v>0.15184700000000001</v>
      </c>
      <c r="O223" s="15">
        <v>0</v>
      </c>
      <c r="P223" s="15" t="s">
        <v>183</v>
      </c>
    </row>
    <row r="224" spans="1:16" hidden="1">
      <c r="A224" s="10" t="s">
        <v>1035</v>
      </c>
      <c r="B224" s="10" t="s">
        <v>1036</v>
      </c>
      <c r="C224" s="13" t="s">
        <v>1037</v>
      </c>
      <c r="D224" s="13" t="s">
        <v>1038</v>
      </c>
      <c r="E224" s="13" t="s">
        <v>79</v>
      </c>
      <c r="F224" s="18" t="s">
        <v>83</v>
      </c>
      <c r="G224" s="58">
        <v>0</v>
      </c>
      <c r="H224" s="58">
        <v>0</v>
      </c>
      <c r="I224" s="331">
        <v>1.4400000000000001E-3</v>
      </c>
      <c r="J224" s="15">
        <v>0</v>
      </c>
      <c r="K224" s="17" t="s">
        <v>121</v>
      </c>
      <c r="L224" s="15">
        <v>12.207283</v>
      </c>
      <c r="M224" s="15">
        <v>0.94125199999999998</v>
      </c>
      <c r="N224" s="15">
        <v>6.4639000000000002E-2</v>
      </c>
      <c r="O224" s="15">
        <v>0</v>
      </c>
      <c r="P224" s="15" t="s">
        <v>603</v>
      </c>
    </row>
    <row r="225" spans="1:16" hidden="1">
      <c r="A225" s="10" t="s">
        <v>1039</v>
      </c>
      <c r="B225" s="10" t="s">
        <v>1040</v>
      </c>
      <c r="C225" s="13" t="s">
        <v>1041</v>
      </c>
      <c r="D225" s="13" t="s">
        <v>1042</v>
      </c>
      <c r="E225" s="13" t="s">
        <v>36</v>
      </c>
      <c r="F225" s="18" t="s">
        <v>83</v>
      </c>
      <c r="G225" s="58">
        <v>0</v>
      </c>
      <c r="H225" s="58">
        <v>0</v>
      </c>
      <c r="I225" s="13">
        <v>3.2680000000000001E-2</v>
      </c>
      <c r="J225" s="15">
        <v>0.88738738740000001</v>
      </c>
      <c r="K225" s="17">
        <v>0.12690355328347547</v>
      </c>
      <c r="L225" s="15">
        <v>21.238095000000001</v>
      </c>
      <c r="M225" s="15">
        <v>2.575088</v>
      </c>
      <c r="N225" s="15">
        <v>0.11033999999999999</v>
      </c>
      <c r="O225" s="15" t="s">
        <v>263</v>
      </c>
      <c r="P225" s="15" t="s">
        <v>152</v>
      </c>
    </row>
    <row r="226" spans="1:16" hidden="1">
      <c r="A226" s="10" t="s">
        <v>1043</v>
      </c>
      <c r="B226" s="10" t="s">
        <v>1044</v>
      </c>
      <c r="C226" s="13" t="s">
        <v>1045</v>
      </c>
      <c r="D226" s="13" t="s">
        <v>1046</v>
      </c>
      <c r="E226" s="13" t="s">
        <v>64</v>
      </c>
      <c r="F226" s="18" t="s">
        <v>87</v>
      </c>
      <c r="G226" s="58">
        <v>0</v>
      </c>
      <c r="H226" s="58">
        <v>0</v>
      </c>
      <c r="I226" s="13">
        <v>1.528E-2</v>
      </c>
      <c r="J226" s="15">
        <v>0</v>
      </c>
      <c r="K226" s="17" t="s">
        <v>121</v>
      </c>
      <c r="L226" s="15">
        <v>0</v>
      </c>
      <c r="M226" s="15">
        <v>2.9886379999999999</v>
      </c>
      <c r="N226" s="15">
        <v>0.104711</v>
      </c>
      <c r="O226" s="15">
        <v>0</v>
      </c>
      <c r="P226" s="15" t="s">
        <v>162</v>
      </c>
    </row>
    <row r="227" spans="1:16" hidden="1">
      <c r="A227" s="10" t="s">
        <v>1047</v>
      </c>
      <c r="B227" s="10" t="s">
        <v>1048</v>
      </c>
      <c r="C227" s="13" t="s">
        <v>1049</v>
      </c>
      <c r="D227" s="13" t="s">
        <v>1050</v>
      </c>
      <c r="E227" s="13" t="s">
        <v>69</v>
      </c>
      <c r="F227" s="18" t="s">
        <v>91</v>
      </c>
      <c r="G227" s="58">
        <v>0</v>
      </c>
      <c r="H227" s="58">
        <v>0</v>
      </c>
      <c r="I227" s="13">
        <v>6.11E-3</v>
      </c>
      <c r="J227" s="15">
        <v>0</v>
      </c>
      <c r="K227" s="17" t="s">
        <v>121</v>
      </c>
      <c r="L227" s="15">
        <v>4.5422539999999998</v>
      </c>
      <c r="M227" s="15">
        <v>0.45809100000000003</v>
      </c>
      <c r="N227" s="15">
        <v>7.5947000000000001E-2</v>
      </c>
      <c r="O227" s="15" t="s">
        <v>263</v>
      </c>
      <c r="P227" s="15" t="s">
        <v>157</v>
      </c>
    </row>
    <row r="228" spans="1:16" hidden="1">
      <c r="A228" s="10" t="s">
        <v>1051</v>
      </c>
      <c r="B228" s="10" t="s">
        <v>1052</v>
      </c>
      <c r="C228" s="13" t="s">
        <v>1053</v>
      </c>
      <c r="D228" s="13" t="s">
        <v>1054</v>
      </c>
      <c r="E228" s="13" t="s">
        <v>69</v>
      </c>
      <c r="F228" s="18" t="s">
        <v>91</v>
      </c>
      <c r="G228" s="58">
        <v>0</v>
      </c>
      <c r="H228" s="58">
        <v>0</v>
      </c>
      <c r="I228" s="13">
        <v>4.0699999999999998E-3</v>
      </c>
      <c r="J228" s="15">
        <v>0</v>
      </c>
      <c r="K228" s="17" t="s">
        <v>121</v>
      </c>
      <c r="L228" s="15">
        <v>3.733333</v>
      </c>
      <c r="M228" s="15">
        <v>0.93228800000000001</v>
      </c>
      <c r="N228" s="15">
        <v>0.103362</v>
      </c>
      <c r="O228" s="15">
        <v>0</v>
      </c>
      <c r="P228" s="15" t="s">
        <v>157</v>
      </c>
    </row>
    <row r="229" spans="1:16" hidden="1">
      <c r="A229" s="10" t="s">
        <v>1055</v>
      </c>
      <c r="B229" s="10" t="s">
        <v>1056</v>
      </c>
      <c r="C229" s="13" t="s">
        <v>1057</v>
      </c>
      <c r="D229" s="13" t="s">
        <v>1058</v>
      </c>
      <c r="E229" s="13" t="s">
        <v>69</v>
      </c>
      <c r="F229" s="18" t="s">
        <v>91</v>
      </c>
      <c r="G229" s="58">
        <v>0</v>
      </c>
      <c r="H229" s="58">
        <v>0</v>
      </c>
      <c r="I229" s="13">
        <v>9.7000000000000005E-4</v>
      </c>
      <c r="J229" s="15">
        <v>0</v>
      </c>
      <c r="K229" s="17" t="s">
        <v>121</v>
      </c>
      <c r="L229" s="15">
        <v>0</v>
      </c>
      <c r="M229" s="15">
        <v>1.4594149999999999</v>
      </c>
      <c r="N229" s="15">
        <v>0.106076</v>
      </c>
      <c r="O229" s="15">
        <v>0</v>
      </c>
      <c r="P229" s="15" t="s">
        <v>122</v>
      </c>
    </row>
    <row r="230" spans="1:16" hidden="1">
      <c r="A230" s="10" t="s">
        <v>1059</v>
      </c>
      <c r="B230" s="10" t="s">
        <v>1060</v>
      </c>
      <c r="C230" s="13" t="s">
        <v>1061</v>
      </c>
      <c r="D230" s="13" t="s">
        <v>1062</v>
      </c>
      <c r="E230" s="13" t="s">
        <v>69</v>
      </c>
      <c r="F230" s="18" t="s">
        <v>88</v>
      </c>
      <c r="G230" s="58">
        <v>0</v>
      </c>
      <c r="H230" s="58">
        <v>0</v>
      </c>
      <c r="I230" s="13">
        <v>4.7699999999999999E-3</v>
      </c>
      <c r="J230" s="15">
        <v>0</v>
      </c>
      <c r="K230" s="17" t="s">
        <v>121</v>
      </c>
      <c r="L230" s="15">
        <v>76.663830000000004</v>
      </c>
      <c r="M230" s="15">
        <v>12.469284999999999</v>
      </c>
      <c r="N230" s="15">
        <v>0.157027</v>
      </c>
      <c r="O230" s="15">
        <v>0</v>
      </c>
      <c r="P230" s="15" t="s">
        <v>122</v>
      </c>
    </row>
    <row r="231" spans="1:16" hidden="1">
      <c r="A231" s="10" t="s">
        <v>1063</v>
      </c>
      <c r="B231" s="10" t="s">
        <v>1064</v>
      </c>
      <c r="C231" s="13" t="s">
        <v>1065</v>
      </c>
      <c r="D231" s="13" t="s">
        <v>1066</v>
      </c>
      <c r="E231" s="13" t="s">
        <v>69</v>
      </c>
      <c r="F231" s="18" t="s">
        <v>87</v>
      </c>
      <c r="G231" s="58">
        <v>0</v>
      </c>
      <c r="H231" s="58">
        <v>0</v>
      </c>
      <c r="I231" s="13">
        <v>1.4499999999999999E-3</v>
      </c>
      <c r="J231" s="15">
        <v>0</v>
      </c>
      <c r="K231" s="17" t="s">
        <v>121</v>
      </c>
      <c r="L231" s="15">
        <v>0</v>
      </c>
      <c r="M231" s="15">
        <v>1.773293</v>
      </c>
      <c r="N231" s="15">
        <v>0.151919</v>
      </c>
      <c r="O231" s="15">
        <v>0</v>
      </c>
      <c r="P231" s="15" t="s">
        <v>122</v>
      </c>
    </row>
    <row r="232" spans="1:16" hidden="1">
      <c r="A232" s="10" t="s">
        <v>1067</v>
      </c>
      <c r="B232" s="10" t="s">
        <v>1068</v>
      </c>
      <c r="C232" s="13" t="s">
        <v>1069</v>
      </c>
      <c r="D232" s="13" t="s">
        <v>1070</v>
      </c>
      <c r="E232" s="13" t="s">
        <v>69</v>
      </c>
      <c r="F232" s="18" t="s">
        <v>89</v>
      </c>
      <c r="G232" s="58">
        <v>0</v>
      </c>
      <c r="H232" s="58">
        <v>0</v>
      </c>
      <c r="I232" s="13">
        <v>1.2700000000000001E-3</v>
      </c>
      <c r="J232" s="15">
        <v>0</v>
      </c>
      <c r="K232" s="17" t="s">
        <v>121</v>
      </c>
      <c r="L232" s="15">
        <v>0</v>
      </c>
      <c r="M232" s="15">
        <v>1.957551</v>
      </c>
      <c r="N232" s="15">
        <v>2.7950000000000002E-3</v>
      </c>
      <c r="O232" s="15">
        <v>0</v>
      </c>
      <c r="P232" s="15" t="s">
        <v>122</v>
      </c>
    </row>
    <row r="233" spans="1:16" hidden="1">
      <c r="A233" s="10" t="s">
        <v>1071</v>
      </c>
      <c r="B233" s="10" t="s">
        <v>1072</v>
      </c>
      <c r="C233" s="13" t="s">
        <v>1073</v>
      </c>
      <c r="D233" s="13" t="s">
        <v>1074</v>
      </c>
      <c r="E233" s="13" t="s">
        <v>69</v>
      </c>
      <c r="F233" s="18" t="s">
        <v>82</v>
      </c>
      <c r="G233" s="58">
        <v>0</v>
      </c>
      <c r="H233" s="58">
        <v>0</v>
      </c>
      <c r="I233" s="13">
        <v>1.1299999999999999E-3</v>
      </c>
      <c r="J233" s="15">
        <v>0</v>
      </c>
      <c r="K233" s="17" t="s">
        <v>121</v>
      </c>
      <c r="L233" s="15">
        <v>0</v>
      </c>
      <c r="M233" s="15">
        <v>2.7324269999999999</v>
      </c>
      <c r="N233" s="15">
        <v>0.163998</v>
      </c>
      <c r="O233" s="15">
        <v>0</v>
      </c>
      <c r="P233" s="15" t="s">
        <v>122</v>
      </c>
    </row>
    <row r="234" spans="1:16" hidden="1">
      <c r="A234" s="10" t="s">
        <v>1075</v>
      </c>
      <c r="B234" s="10" t="s">
        <v>1076</v>
      </c>
      <c r="C234" s="13" t="s">
        <v>1077</v>
      </c>
      <c r="D234" s="13" t="s">
        <v>1078</v>
      </c>
      <c r="E234" s="13" t="s">
        <v>69</v>
      </c>
      <c r="F234" s="18" t="s">
        <v>88</v>
      </c>
      <c r="G234" s="58">
        <v>0</v>
      </c>
      <c r="H234" s="58">
        <v>0</v>
      </c>
      <c r="I234" s="13">
        <v>1.07E-3</v>
      </c>
      <c r="J234" s="15">
        <v>0</v>
      </c>
      <c r="K234" s="17" t="s">
        <v>121</v>
      </c>
      <c r="L234" s="15">
        <v>0</v>
      </c>
      <c r="M234" s="15">
        <v>5.2428119999999998</v>
      </c>
      <c r="N234" s="15">
        <v>-2.0268000000000001E-2</v>
      </c>
      <c r="O234" s="15">
        <v>0</v>
      </c>
      <c r="P234" s="15" t="s">
        <v>122</v>
      </c>
    </row>
    <row r="235" spans="1:16" hidden="1">
      <c r="A235" s="10" t="s">
        <v>1079</v>
      </c>
      <c r="B235" s="10" t="s">
        <v>1080</v>
      </c>
      <c r="C235" s="13" t="s">
        <v>1081</v>
      </c>
      <c r="D235" s="13" t="s">
        <v>1082</v>
      </c>
      <c r="E235" s="13" t="s">
        <v>69</v>
      </c>
      <c r="F235" s="18" t="s">
        <v>89</v>
      </c>
      <c r="G235" s="58">
        <v>0</v>
      </c>
      <c r="H235" s="58">
        <v>0</v>
      </c>
      <c r="I235" s="13">
        <v>9.7999999999999997E-4</v>
      </c>
      <c r="J235" s="15">
        <v>0</v>
      </c>
      <c r="K235" s="17" t="s">
        <v>121</v>
      </c>
      <c r="L235" s="15">
        <v>0</v>
      </c>
      <c r="M235" s="15">
        <v>0.85820700000000005</v>
      </c>
      <c r="N235" s="15">
        <v>1.2012E-2</v>
      </c>
      <c r="O235" s="15">
        <v>0</v>
      </c>
      <c r="P235" s="15" t="s">
        <v>122</v>
      </c>
    </row>
    <row r="236" spans="1:16" hidden="1">
      <c r="A236" s="10" t="s">
        <v>1083</v>
      </c>
      <c r="B236" s="10" t="s">
        <v>1084</v>
      </c>
      <c r="C236" s="13" t="s">
        <v>1085</v>
      </c>
      <c r="D236" s="13" t="s">
        <v>1086</v>
      </c>
      <c r="E236" s="13" t="s">
        <v>69</v>
      </c>
      <c r="F236" s="18" t="s">
        <v>86</v>
      </c>
      <c r="G236" s="58">
        <v>0</v>
      </c>
      <c r="H236" s="58">
        <v>0</v>
      </c>
      <c r="I236" s="13">
        <v>1.01E-3</v>
      </c>
      <c r="J236" s="15">
        <v>0</v>
      </c>
      <c r="K236" s="17" t="s">
        <v>121</v>
      </c>
      <c r="L236" s="15">
        <v>0</v>
      </c>
      <c r="M236" s="15">
        <v>2.8324440000000002</v>
      </c>
      <c r="N236" s="15">
        <v>0.202878</v>
      </c>
      <c r="O236" s="15">
        <v>0</v>
      </c>
      <c r="P236" s="15" t="s">
        <v>122</v>
      </c>
    </row>
    <row r="237" spans="1:16" hidden="1">
      <c r="A237" s="10" t="s">
        <v>1087</v>
      </c>
      <c r="B237" s="10" t="s">
        <v>1088</v>
      </c>
      <c r="C237" s="13" t="s">
        <v>1089</v>
      </c>
      <c r="D237" s="13" t="s">
        <v>1090</v>
      </c>
      <c r="E237" s="13" t="s">
        <v>69</v>
      </c>
      <c r="F237" s="18" t="s">
        <v>86</v>
      </c>
      <c r="G237" s="58">
        <v>0</v>
      </c>
      <c r="H237" s="58">
        <v>0</v>
      </c>
      <c r="I237" s="13">
        <v>1.2800000000000001E-3</v>
      </c>
      <c r="J237" s="15">
        <v>0</v>
      </c>
      <c r="K237" s="17" t="s">
        <v>121</v>
      </c>
      <c r="L237" s="15">
        <v>0</v>
      </c>
      <c r="M237" s="15">
        <v>3.0273110000000001</v>
      </c>
      <c r="N237" s="15">
        <v>0.172377</v>
      </c>
      <c r="O237" s="15">
        <v>0</v>
      </c>
      <c r="P237" s="15" t="s">
        <v>122</v>
      </c>
    </row>
    <row r="238" spans="1:16" hidden="1">
      <c r="A238" s="10" t="s">
        <v>1091</v>
      </c>
      <c r="B238" s="10" t="s">
        <v>1092</v>
      </c>
      <c r="C238" s="13" t="s">
        <v>1093</v>
      </c>
      <c r="D238" s="13" t="s">
        <v>1094</v>
      </c>
      <c r="E238" s="13" t="s">
        <v>69</v>
      </c>
      <c r="F238" s="18" t="s">
        <v>86</v>
      </c>
      <c r="G238" s="58">
        <v>0</v>
      </c>
      <c r="H238" s="58">
        <v>0</v>
      </c>
      <c r="I238" s="13">
        <v>1.16E-3</v>
      </c>
      <c r="J238" s="15">
        <v>0</v>
      </c>
      <c r="K238" s="17" t="s">
        <v>121</v>
      </c>
      <c r="L238" s="15">
        <v>0</v>
      </c>
      <c r="M238" s="15">
        <v>4.3752829999999996</v>
      </c>
      <c r="N238" s="15">
        <v>8.6920000000000001E-3</v>
      </c>
      <c r="O238" s="15">
        <v>0</v>
      </c>
      <c r="P238" s="15" t="s">
        <v>122</v>
      </c>
    </row>
    <row r="239" spans="1:16" hidden="1">
      <c r="A239" s="10" t="s">
        <v>1095</v>
      </c>
      <c r="B239" s="10" t="s">
        <v>1096</v>
      </c>
      <c r="C239" s="13" t="s">
        <v>1097</v>
      </c>
      <c r="D239" s="13" t="s">
        <v>1098</v>
      </c>
      <c r="E239" s="13" t="s">
        <v>69</v>
      </c>
      <c r="F239" s="18" t="s">
        <v>83</v>
      </c>
      <c r="G239" s="58">
        <v>0</v>
      </c>
      <c r="H239" s="58">
        <v>0</v>
      </c>
      <c r="I239" s="13">
        <v>1.0499999999999999E-3</v>
      </c>
      <c r="J239" s="15">
        <v>0</v>
      </c>
      <c r="K239" s="17" t="s">
        <v>121</v>
      </c>
      <c r="L239" s="15">
        <v>74.166667000000004</v>
      </c>
      <c r="M239" s="15">
        <v>2.1404890000000001</v>
      </c>
      <c r="N239" s="15">
        <v>9.2113E-2</v>
      </c>
      <c r="O239" s="15" t="s">
        <v>142</v>
      </c>
      <c r="P239" s="15" t="s">
        <v>122</v>
      </c>
    </row>
    <row r="240" spans="1:16" hidden="1">
      <c r="A240" s="10" t="s">
        <v>1099</v>
      </c>
      <c r="B240" s="10" t="s">
        <v>1100</v>
      </c>
      <c r="C240" s="13" t="s">
        <v>1101</v>
      </c>
      <c r="D240" s="13" t="s">
        <v>1102</v>
      </c>
      <c r="E240" s="13" t="s">
        <v>69</v>
      </c>
      <c r="F240" s="18" t="s">
        <v>87</v>
      </c>
      <c r="G240" s="58">
        <v>0</v>
      </c>
      <c r="H240" s="58">
        <v>0</v>
      </c>
      <c r="I240" s="13">
        <v>7.1399999999999996E-3</v>
      </c>
      <c r="J240" s="15">
        <v>0</v>
      </c>
      <c r="K240" s="17" t="s">
        <v>121</v>
      </c>
      <c r="L240" s="15">
        <v>0</v>
      </c>
      <c r="M240" s="15">
        <v>1.158264</v>
      </c>
      <c r="N240" s="15">
        <v>6.3908000000000006E-2</v>
      </c>
      <c r="O240" s="15">
        <v>0</v>
      </c>
      <c r="P240" s="15" t="s">
        <v>122</v>
      </c>
    </row>
    <row r="241" spans="1:16" hidden="1">
      <c r="A241" s="10" t="s">
        <v>1103</v>
      </c>
      <c r="B241" s="10"/>
      <c r="C241" s="13"/>
      <c r="D241" s="13"/>
      <c r="E241" s="13"/>
      <c r="F241" s="18"/>
      <c r="G241" s="58">
        <v>0</v>
      </c>
      <c r="H241" s="58">
        <v>0</v>
      </c>
      <c r="I241" s="13"/>
      <c r="J241" s="15"/>
      <c r="K241" s="17"/>
      <c r="L241" s="15"/>
      <c r="M241" s="15"/>
      <c r="N241" s="15"/>
      <c r="O241" s="15"/>
      <c r="P241" s="15"/>
    </row>
    <row r="242" spans="1:16" hidden="1">
      <c r="A242" s="10" t="s">
        <v>1104</v>
      </c>
      <c r="B242" s="10" t="s">
        <v>1105</v>
      </c>
      <c r="C242" s="13" t="s">
        <v>1106</v>
      </c>
      <c r="D242" s="13" t="s">
        <v>1107</v>
      </c>
      <c r="E242" s="13" t="s">
        <v>400</v>
      </c>
      <c r="F242" s="18" t="s">
        <v>86</v>
      </c>
      <c r="G242" s="58">
        <v>0</v>
      </c>
      <c r="H242" s="58">
        <v>0</v>
      </c>
      <c r="I242" s="13">
        <v>9.7999999999999997E-4</v>
      </c>
      <c r="J242" s="15">
        <v>0</v>
      </c>
      <c r="K242" s="17" t="s">
        <v>121</v>
      </c>
      <c r="L242" s="15">
        <v>70.085964000000004</v>
      </c>
      <c r="M242" s="15">
        <v>13.373773</v>
      </c>
      <c r="N242" s="15">
        <v>-0.18928400000000001</v>
      </c>
      <c r="O242" s="15" t="s">
        <v>142</v>
      </c>
      <c r="P242" s="15" t="s">
        <v>122</v>
      </c>
    </row>
    <row r="243" spans="1:16" hidden="1">
      <c r="A243" s="10" t="s">
        <v>1108</v>
      </c>
      <c r="B243" s="10" t="s">
        <v>1109</v>
      </c>
      <c r="C243" s="13" t="s">
        <v>1110</v>
      </c>
      <c r="D243" s="13" t="s">
        <v>1111</v>
      </c>
      <c r="E243" s="13" t="s">
        <v>400</v>
      </c>
      <c r="F243" s="18" t="s">
        <v>86</v>
      </c>
      <c r="G243" s="58">
        <v>0</v>
      </c>
      <c r="H243" s="58">
        <v>0</v>
      </c>
      <c r="I243" s="13">
        <v>5.7209999999999997E-2</v>
      </c>
      <c r="J243" s="15">
        <v>0</v>
      </c>
      <c r="K243" s="17" t="s">
        <v>121</v>
      </c>
      <c r="L243" s="15">
        <v>41.985385999999998</v>
      </c>
      <c r="M243" s="15">
        <v>9.2086869999999994</v>
      </c>
      <c r="N243" s="15">
        <v>-0.18928400000000001</v>
      </c>
      <c r="O243" s="15" t="s">
        <v>142</v>
      </c>
      <c r="P243" s="15" t="s">
        <v>157</v>
      </c>
    </row>
    <row r="244" spans="1:16" hidden="1">
      <c r="A244" s="10" t="s">
        <v>1112</v>
      </c>
      <c r="B244" s="10" t="s">
        <v>1113</v>
      </c>
      <c r="C244" s="13" t="s">
        <v>1114</v>
      </c>
      <c r="D244" s="13" t="s">
        <v>1115</v>
      </c>
      <c r="E244" s="13" t="s">
        <v>71</v>
      </c>
      <c r="F244" s="18" t="s">
        <v>89</v>
      </c>
      <c r="G244" s="58">
        <v>0</v>
      </c>
      <c r="H244" s="58">
        <v>0</v>
      </c>
      <c r="I244" s="13">
        <v>4.0000000000000001E-3</v>
      </c>
      <c r="J244" s="15">
        <v>0</v>
      </c>
      <c r="K244" s="17" t="s">
        <v>121</v>
      </c>
      <c r="L244" s="15">
        <v>0</v>
      </c>
      <c r="M244" s="15">
        <v>8.9139350000000004</v>
      </c>
      <c r="N244" s="15">
        <v>0.20734900000000001</v>
      </c>
      <c r="O244" s="15">
        <v>0</v>
      </c>
      <c r="P244" s="15" t="s">
        <v>171</v>
      </c>
    </row>
    <row r="245" spans="1:16" hidden="1">
      <c r="A245" s="10" t="s">
        <v>1116</v>
      </c>
      <c r="B245" s="10" t="s">
        <v>1117</v>
      </c>
      <c r="C245" s="13" t="s">
        <v>1118</v>
      </c>
      <c r="D245" s="13" t="s">
        <v>1119</v>
      </c>
      <c r="E245" s="13" t="s">
        <v>69</v>
      </c>
      <c r="F245" s="18" t="s">
        <v>88</v>
      </c>
      <c r="G245" s="58">
        <v>0</v>
      </c>
      <c r="H245" s="58">
        <v>0</v>
      </c>
      <c r="I245" s="13">
        <v>1.14E-3</v>
      </c>
      <c r="J245" s="15">
        <v>0</v>
      </c>
      <c r="K245" s="17" t="s">
        <v>121</v>
      </c>
      <c r="L245" s="15">
        <v>0</v>
      </c>
      <c r="M245" s="15">
        <v>5.1242409999999996</v>
      </c>
      <c r="N245" s="15">
        <v>7.3445999999999997E-2</v>
      </c>
      <c r="O245" s="15">
        <v>0</v>
      </c>
      <c r="P245" s="15" t="s">
        <v>122</v>
      </c>
    </row>
    <row r="246" spans="1:16" hidden="1">
      <c r="A246" s="10" t="s">
        <v>1120</v>
      </c>
      <c r="B246" s="10" t="s">
        <v>1121</v>
      </c>
      <c r="C246" s="13" t="s">
        <v>1122</v>
      </c>
      <c r="D246" s="13" t="s">
        <v>1123</v>
      </c>
      <c r="E246" s="13" t="s">
        <v>69</v>
      </c>
      <c r="F246" s="18" t="s">
        <v>82</v>
      </c>
      <c r="G246" s="58">
        <v>0</v>
      </c>
      <c r="H246" s="58">
        <v>0</v>
      </c>
      <c r="I246" s="13">
        <v>9.6000000000000002E-4</v>
      </c>
      <c r="J246" s="15">
        <v>0</v>
      </c>
      <c r="K246" s="17" t="s">
        <v>121</v>
      </c>
      <c r="L246" s="15">
        <v>25.842694999999999</v>
      </c>
      <c r="M246" s="15">
        <v>4.0690790000000003</v>
      </c>
      <c r="N246" s="15">
        <v>0.20174500000000001</v>
      </c>
      <c r="O246" s="15">
        <v>0</v>
      </c>
      <c r="P246" s="15" t="s">
        <v>122</v>
      </c>
    </row>
    <row r="247" spans="1:16" hidden="1">
      <c r="A247" s="10" t="s">
        <v>1124</v>
      </c>
      <c r="B247" s="10" t="s">
        <v>1125</v>
      </c>
      <c r="C247" s="13" t="s">
        <v>1126</v>
      </c>
      <c r="D247" s="13" t="s">
        <v>1127</v>
      </c>
      <c r="E247" s="13" t="s">
        <v>71</v>
      </c>
      <c r="F247" s="18" t="s">
        <v>87</v>
      </c>
      <c r="G247" s="58">
        <v>0</v>
      </c>
      <c r="H247" s="58">
        <v>0</v>
      </c>
      <c r="I247" s="13">
        <v>4.9599999999999998E-2</v>
      </c>
      <c r="J247" s="15">
        <v>0</v>
      </c>
      <c r="K247" s="17" t="s">
        <v>121</v>
      </c>
      <c r="L247" s="15">
        <v>39.269359000000001</v>
      </c>
      <c r="M247" s="15">
        <v>14.877575999999999</v>
      </c>
      <c r="N247" s="15">
        <v>0.29592000000000002</v>
      </c>
      <c r="O247" s="15">
        <v>0</v>
      </c>
      <c r="P247" s="15" t="s">
        <v>171</v>
      </c>
    </row>
    <row r="248" spans="1:16" hidden="1">
      <c r="A248" s="10" t="s">
        <v>1128</v>
      </c>
      <c r="B248" s="10" t="s">
        <v>1129</v>
      </c>
      <c r="C248" s="13" t="s">
        <v>1130</v>
      </c>
      <c r="D248" s="13" t="s">
        <v>1131</v>
      </c>
      <c r="E248" s="13" t="s">
        <v>71</v>
      </c>
      <c r="F248" s="18" t="s">
        <v>82</v>
      </c>
      <c r="G248" s="58">
        <v>0</v>
      </c>
      <c r="H248" s="58">
        <v>0</v>
      </c>
      <c r="I248" s="13">
        <v>1.2579999999999999E-2</v>
      </c>
      <c r="J248" s="15">
        <v>0</v>
      </c>
      <c r="K248" s="17" t="s">
        <v>121</v>
      </c>
      <c r="L248" s="15">
        <v>41.351632000000002</v>
      </c>
      <c r="M248" s="15">
        <v>7.8583429999999996</v>
      </c>
      <c r="N248" s="15">
        <v>0.115728</v>
      </c>
      <c r="O248" s="15">
        <v>0</v>
      </c>
      <c r="P248" s="15" t="s">
        <v>171</v>
      </c>
    </row>
    <row r="249" spans="1:16" hidden="1">
      <c r="A249" s="10" t="s">
        <v>1132</v>
      </c>
      <c r="B249" s="10" t="s">
        <v>1133</v>
      </c>
      <c r="C249" s="13" t="s">
        <v>1134</v>
      </c>
      <c r="D249" s="13" t="s">
        <v>1135</v>
      </c>
      <c r="E249" s="13" t="s">
        <v>71</v>
      </c>
      <c r="F249" s="18" t="s">
        <v>87</v>
      </c>
      <c r="G249" s="58">
        <v>0</v>
      </c>
      <c r="H249" s="58">
        <v>0</v>
      </c>
      <c r="I249" s="13">
        <v>1.0410000000000001E-2</v>
      </c>
      <c r="J249" s="15">
        <v>0</v>
      </c>
      <c r="K249" s="17" t="s">
        <v>121</v>
      </c>
      <c r="L249" s="15">
        <v>49.899261000000003</v>
      </c>
      <c r="M249" s="15">
        <v>3.8252830000000002</v>
      </c>
      <c r="N249" s="15">
        <v>2.1833000000000002E-2</v>
      </c>
      <c r="O249" s="15">
        <v>0</v>
      </c>
      <c r="P249" s="15" t="s">
        <v>171</v>
      </c>
    </row>
    <row r="250" spans="1:16" hidden="1">
      <c r="A250" s="10" t="s">
        <v>1136</v>
      </c>
      <c r="B250" s="10" t="s">
        <v>1137</v>
      </c>
      <c r="C250" s="13" t="s">
        <v>1138</v>
      </c>
      <c r="D250" s="13" t="s">
        <v>1139</v>
      </c>
      <c r="E250" s="13" t="s">
        <v>71</v>
      </c>
      <c r="F250" s="18" t="s">
        <v>84</v>
      </c>
      <c r="G250" s="58">
        <v>0</v>
      </c>
      <c r="H250" s="58">
        <v>0</v>
      </c>
      <c r="I250" s="13">
        <v>2.248E-2</v>
      </c>
      <c r="J250" s="15">
        <v>0</v>
      </c>
      <c r="K250" s="17" t="s">
        <v>121</v>
      </c>
      <c r="L250" s="15">
        <v>10.218513</v>
      </c>
      <c r="M250" s="15">
        <v>1.723894</v>
      </c>
      <c r="N250" s="15">
        <v>0.17088900000000001</v>
      </c>
      <c r="O250" s="15">
        <v>0</v>
      </c>
      <c r="P250" s="15" t="s">
        <v>171</v>
      </c>
    </row>
    <row r="251" spans="1:16" hidden="1">
      <c r="A251" s="10" t="s">
        <v>1140</v>
      </c>
      <c r="B251" s="10" t="s">
        <v>1141</v>
      </c>
      <c r="C251" s="13" t="s">
        <v>1142</v>
      </c>
      <c r="D251" s="13" t="s">
        <v>1143</v>
      </c>
      <c r="E251" s="13" t="s">
        <v>71</v>
      </c>
      <c r="F251" s="18" t="s">
        <v>81</v>
      </c>
      <c r="G251" s="58">
        <v>0</v>
      </c>
      <c r="H251" s="58">
        <v>0</v>
      </c>
      <c r="I251" s="13">
        <v>0.17363999999999999</v>
      </c>
      <c r="J251" s="15">
        <v>0</v>
      </c>
      <c r="K251" s="17" t="s">
        <v>121</v>
      </c>
      <c r="L251" s="15">
        <v>25.816725999999999</v>
      </c>
      <c r="M251" s="15">
        <v>10.327781999999999</v>
      </c>
      <c r="N251" s="15">
        <v>0.39527899999999999</v>
      </c>
      <c r="O251" s="15" t="s">
        <v>263</v>
      </c>
      <c r="P251" s="15" t="s">
        <v>171</v>
      </c>
    </row>
    <row r="252" spans="1:16" hidden="1">
      <c r="A252" s="10" t="s">
        <v>1144</v>
      </c>
      <c r="B252" s="10" t="s">
        <v>1145</v>
      </c>
      <c r="C252" s="13" t="s">
        <v>1146</v>
      </c>
      <c r="D252" s="13" t="s">
        <v>1147</v>
      </c>
      <c r="E252" s="13" t="s">
        <v>71</v>
      </c>
      <c r="F252" s="18" t="s">
        <v>81</v>
      </c>
      <c r="G252" s="58">
        <v>0</v>
      </c>
      <c r="H252" s="58">
        <v>0</v>
      </c>
      <c r="I252" s="13">
        <v>3.5799999999999998E-3</v>
      </c>
      <c r="J252" s="15">
        <v>0</v>
      </c>
      <c r="K252" s="17" t="s">
        <v>121</v>
      </c>
      <c r="L252" s="15">
        <v>0</v>
      </c>
      <c r="M252" s="15">
        <v>13.097716</v>
      </c>
      <c r="N252" s="15">
        <v>0.288298</v>
      </c>
      <c r="O252" s="15">
        <v>0</v>
      </c>
      <c r="P252" s="15" t="s">
        <v>171</v>
      </c>
    </row>
    <row r="253" spans="1:16" hidden="1">
      <c r="A253" s="10" t="s">
        <v>1148</v>
      </c>
      <c r="B253" s="10" t="s">
        <v>1149</v>
      </c>
      <c r="C253" s="13" t="s">
        <v>1150</v>
      </c>
      <c r="D253" s="13" t="s">
        <v>1151</v>
      </c>
      <c r="E253" s="13" t="s">
        <v>34</v>
      </c>
      <c r="F253" s="18" t="s">
        <v>89</v>
      </c>
      <c r="G253" s="58">
        <v>0</v>
      </c>
      <c r="H253" s="58">
        <v>0</v>
      </c>
      <c r="I253" s="13">
        <v>0.48659000000000002</v>
      </c>
      <c r="J253" s="15">
        <v>1.1393181818</v>
      </c>
      <c r="K253" s="17">
        <v>-0.12228206661276331</v>
      </c>
      <c r="L253" s="15">
        <v>13.250184000000001</v>
      </c>
      <c r="M253" s="15">
        <v>3.6096270000000001</v>
      </c>
      <c r="N253" s="15">
        <v>0.248056</v>
      </c>
      <c r="O253" s="15" t="s">
        <v>142</v>
      </c>
      <c r="P253" s="15" t="s">
        <v>299</v>
      </c>
    </row>
    <row r="254" spans="1:16" hidden="1">
      <c r="A254" s="10" t="s">
        <v>1152</v>
      </c>
      <c r="B254" s="10" t="s">
        <v>1153</v>
      </c>
      <c r="C254" s="13" t="s">
        <v>1154</v>
      </c>
      <c r="D254" s="13" t="s">
        <v>1155</v>
      </c>
      <c r="E254" s="13" t="s">
        <v>188</v>
      </c>
      <c r="F254" s="18" t="s">
        <v>83</v>
      </c>
      <c r="G254" s="58">
        <v>0</v>
      </c>
      <c r="H254" s="58">
        <v>0</v>
      </c>
      <c r="I254" s="13">
        <v>2.3959999999999999E-2</v>
      </c>
      <c r="J254" s="15">
        <v>0</v>
      </c>
      <c r="K254" s="17" t="s">
        <v>121</v>
      </c>
      <c r="L254" s="15">
        <v>0</v>
      </c>
      <c r="M254" s="15">
        <v>2.998659</v>
      </c>
      <c r="N254" s="15">
        <v>0.18662300000000001</v>
      </c>
      <c r="O254" s="15">
        <v>0</v>
      </c>
      <c r="P254" s="15" t="s">
        <v>189</v>
      </c>
    </row>
    <row r="255" spans="1:16" hidden="1">
      <c r="A255" s="10" t="s">
        <v>1156</v>
      </c>
      <c r="B255" s="10" t="s">
        <v>1157</v>
      </c>
      <c r="C255" s="13" t="s">
        <v>1158</v>
      </c>
      <c r="D255" s="13" t="s">
        <v>1159</v>
      </c>
      <c r="E255" s="13" t="s">
        <v>188</v>
      </c>
      <c r="F255" s="18" t="s">
        <v>87</v>
      </c>
      <c r="G255" s="58">
        <v>0</v>
      </c>
      <c r="H255" s="58">
        <v>0</v>
      </c>
      <c r="I255" s="13">
        <v>1.3429999999999999E-2</v>
      </c>
      <c r="J255" s="15">
        <v>0</v>
      </c>
      <c r="K255" s="17" t="s">
        <v>121</v>
      </c>
      <c r="L255" s="15">
        <v>0</v>
      </c>
      <c r="M255" s="15">
        <v>2.1651050000000001</v>
      </c>
      <c r="N255" s="15">
        <v>0.173096</v>
      </c>
      <c r="O255" s="15">
        <v>0</v>
      </c>
      <c r="P255" s="15" t="s">
        <v>189</v>
      </c>
    </row>
    <row r="256" spans="1:16" hidden="1">
      <c r="A256" s="10" t="s">
        <v>1160</v>
      </c>
      <c r="B256" s="10" t="s">
        <v>1161</v>
      </c>
      <c r="C256" s="13" t="s">
        <v>1162</v>
      </c>
      <c r="D256" s="13" t="s">
        <v>1163</v>
      </c>
      <c r="E256" s="13" t="s">
        <v>69</v>
      </c>
      <c r="F256" s="18" t="s">
        <v>81</v>
      </c>
      <c r="G256" s="58">
        <v>0</v>
      </c>
      <c r="H256" s="58">
        <v>0</v>
      </c>
      <c r="I256" s="13">
        <v>2.4039999999999999E-2</v>
      </c>
      <c r="J256" s="15">
        <v>0.90357142859999995</v>
      </c>
      <c r="K256" s="17">
        <v>0.10671936755393774</v>
      </c>
      <c r="L256" s="15">
        <v>29.271170000000001</v>
      </c>
      <c r="M256" s="15">
        <v>6.4255279999999999</v>
      </c>
      <c r="N256" s="15">
        <v>-9.7792000000000004E-2</v>
      </c>
      <c r="O256" s="15" t="s">
        <v>142</v>
      </c>
      <c r="P256" s="15" t="s">
        <v>157</v>
      </c>
    </row>
    <row r="257" spans="1:16" hidden="1">
      <c r="A257" s="10" t="s">
        <v>1164</v>
      </c>
      <c r="B257" s="10" t="s">
        <v>1165</v>
      </c>
      <c r="C257" s="13" t="s">
        <v>1166</v>
      </c>
      <c r="D257" s="13" t="s">
        <v>1167</v>
      </c>
      <c r="E257" s="13" t="s">
        <v>377</v>
      </c>
      <c r="F257" s="18" t="s">
        <v>83</v>
      </c>
      <c r="G257" s="58">
        <v>0</v>
      </c>
      <c r="H257" s="58">
        <v>0</v>
      </c>
      <c r="I257" s="13">
        <v>1.899E-2</v>
      </c>
      <c r="J257" s="15">
        <v>0</v>
      </c>
      <c r="K257" s="17" t="s">
        <v>121</v>
      </c>
      <c r="L257" s="15">
        <v>11.888873</v>
      </c>
      <c r="M257" s="15">
        <v>2.6699920000000001</v>
      </c>
      <c r="N257" s="15">
        <v>0.189803</v>
      </c>
      <c r="O257" s="15">
        <v>0</v>
      </c>
      <c r="P257" s="15" t="s">
        <v>378</v>
      </c>
    </row>
    <row r="258" spans="1:16" hidden="1">
      <c r="A258" s="10" t="s">
        <v>1168</v>
      </c>
      <c r="B258" s="10" t="s">
        <v>1169</v>
      </c>
      <c r="C258" s="13" t="s">
        <v>1170</v>
      </c>
      <c r="D258" s="13" t="s">
        <v>1171</v>
      </c>
      <c r="E258" s="13" t="s">
        <v>71</v>
      </c>
      <c r="F258" s="18" t="s">
        <v>86</v>
      </c>
      <c r="G258" s="58">
        <v>0</v>
      </c>
      <c r="H258" s="58">
        <v>0</v>
      </c>
      <c r="I258" s="13">
        <v>8.0599999999999995E-3</v>
      </c>
      <c r="J258" s="15">
        <v>0</v>
      </c>
      <c r="K258" s="17" t="s">
        <v>121</v>
      </c>
      <c r="L258" s="15">
        <v>0</v>
      </c>
      <c r="M258" s="15">
        <v>1.8541620000000001</v>
      </c>
      <c r="N258" s="15">
        <v>6.9528000000000006E-2</v>
      </c>
      <c r="O258" s="15">
        <v>0</v>
      </c>
      <c r="P258" s="15" t="s">
        <v>171</v>
      </c>
    </row>
    <row r="259" spans="1:16" hidden="1">
      <c r="A259" s="10" t="s">
        <v>1172</v>
      </c>
      <c r="B259" s="10" t="s">
        <v>1173</v>
      </c>
      <c r="C259" s="13" t="s">
        <v>1174</v>
      </c>
      <c r="D259" s="13" t="s">
        <v>1175</v>
      </c>
      <c r="E259" s="13" t="s">
        <v>32</v>
      </c>
      <c r="F259" s="18" t="s">
        <v>86</v>
      </c>
      <c r="G259" s="58">
        <v>0</v>
      </c>
      <c r="H259" s="58">
        <v>0</v>
      </c>
      <c r="I259" s="13">
        <v>1.489E-2</v>
      </c>
      <c r="J259" s="15">
        <v>0.83534482759999995</v>
      </c>
      <c r="K259" s="17">
        <v>0.19711042309684856</v>
      </c>
      <c r="L259" s="15">
        <v>22.547771000000001</v>
      </c>
      <c r="M259" s="15">
        <v>2.9421919999999999</v>
      </c>
      <c r="N259" s="15">
        <v>0.108695</v>
      </c>
      <c r="O259" s="15" t="s">
        <v>263</v>
      </c>
      <c r="P259" s="15" t="s">
        <v>152</v>
      </c>
    </row>
    <row r="260" spans="1:16" hidden="1">
      <c r="A260" s="10" t="s">
        <v>1176</v>
      </c>
      <c r="B260" s="10" t="s">
        <v>1177</v>
      </c>
      <c r="C260" s="13" t="s">
        <v>1178</v>
      </c>
      <c r="D260" s="13" t="s">
        <v>1179</v>
      </c>
      <c r="E260" s="13" t="s">
        <v>400</v>
      </c>
      <c r="F260" s="18" t="s">
        <v>86</v>
      </c>
      <c r="G260" s="58">
        <v>0</v>
      </c>
      <c r="H260" s="58">
        <v>0</v>
      </c>
      <c r="I260" s="13">
        <v>3.2070000000000001E-2</v>
      </c>
      <c r="J260" s="15">
        <v>1.0825</v>
      </c>
      <c r="K260" s="17">
        <v>-7.6212471131639759E-2</v>
      </c>
      <c r="L260" s="15">
        <v>0</v>
      </c>
      <c r="M260" s="15">
        <v>1.2078500000000001</v>
      </c>
      <c r="N260" s="15">
        <v>-3.4008999999999998E-2</v>
      </c>
      <c r="O260" s="15" t="s">
        <v>142</v>
      </c>
      <c r="P260" s="15" t="s">
        <v>714</v>
      </c>
    </row>
    <row r="261" spans="1:16" hidden="1">
      <c r="A261" s="10" t="s">
        <v>1180</v>
      </c>
      <c r="B261" s="10" t="s">
        <v>1181</v>
      </c>
      <c r="C261" s="13" t="s">
        <v>1182</v>
      </c>
      <c r="D261" s="13" t="s">
        <v>1183</v>
      </c>
      <c r="E261" s="13" t="s">
        <v>69</v>
      </c>
      <c r="F261" s="18" t="s">
        <v>83</v>
      </c>
      <c r="G261" s="58">
        <v>0</v>
      </c>
      <c r="H261" s="58">
        <v>0</v>
      </c>
      <c r="I261" s="13">
        <v>6.6E-4</v>
      </c>
      <c r="J261" s="15">
        <v>0</v>
      </c>
      <c r="K261" s="17" t="s">
        <v>121</v>
      </c>
      <c r="L261" s="15">
        <v>23.730891</v>
      </c>
      <c r="M261" s="15">
        <v>3.3302510000000001</v>
      </c>
      <c r="N261" s="15">
        <v>2.4164000000000001E-2</v>
      </c>
      <c r="O261" s="15">
        <v>0</v>
      </c>
      <c r="P261" s="15" t="s">
        <v>122</v>
      </c>
    </row>
    <row r="262" spans="1:16" hidden="1">
      <c r="A262" s="10" t="s">
        <v>1184</v>
      </c>
      <c r="B262" s="10" t="s">
        <v>1185</v>
      </c>
      <c r="C262" s="13" t="s">
        <v>1186</v>
      </c>
      <c r="D262" s="13" t="s">
        <v>1187</v>
      </c>
      <c r="E262" s="13" t="s">
        <v>34</v>
      </c>
      <c r="F262" s="18" t="s">
        <v>89</v>
      </c>
      <c r="G262" s="58">
        <v>0</v>
      </c>
      <c r="H262" s="58">
        <v>0</v>
      </c>
      <c r="I262" s="13">
        <v>2.639E-2</v>
      </c>
      <c r="J262" s="15">
        <v>1.097037037</v>
      </c>
      <c r="K262" s="17">
        <v>-8.8453747437152397E-2</v>
      </c>
      <c r="L262" s="15">
        <v>20.368606</v>
      </c>
      <c r="M262" s="15">
        <v>1.217832</v>
      </c>
      <c r="N262" s="15">
        <v>1.6532999999999999E-2</v>
      </c>
      <c r="O262" s="15" t="s">
        <v>142</v>
      </c>
      <c r="P262" s="15" t="s">
        <v>299</v>
      </c>
    </row>
    <row r="263" spans="1:16" hidden="1">
      <c r="A263" s="10" t="s">
        <v>1188</v>
      </c>
      <c r="B263" s="10" t="s">
        <v>1189</v>
      </c>
      <c r="C263" s="13" t="s">
        <v>1190</v>
      </c>
      <c r="D263" s="13" t="s">
        <v>1191</v>
      </c>
      <c r="E263" s="13" t="s">
        <v>69</v>
      </c>
      <c r="F263" s="18" t="s">
        <v>89</v>
      </c>
      <c r="G263" s="58">
        <v>0</v>
      </c>
      <c r="H263" s="58">
        <v>0</v>
      </c>
      <c r="I263" s="13">
        <v>3.6999999999999999E-4</v>
      </c>
      <c r="J263" s="15">
        <v>0</v>
      </c>
      <c r="K263" s="17" t="s">
        <v>121</v>
      </c>
      <c r="L263" s="15">
        <v>0</v>
      </c>
      <c r="M263" s="15">
        <v>1.4715339999999999</v>
      </c>
      <c r="N263" s="15">
        <v>7.8615000000000004E-2</v>
      </c>
      <c r="O263" s="15">
        <v>0</v>
      </c>
      <c r="P263" s="15" t="s">
        <v>122</v>
      </c>
    </row>
    <row r="264" spans="1:16">
      <c r="A264" s="10" t="s">
        <v>1192</v>
      </c>
      <c r="B264" s="10" t="s">
        <v>1193</v>
      </c>
      <c r="C264" s="13">
        <v>333</v>
      </c>
      <c r="D264" s="13" t="s">
        <v>1194</v>
      </c>
      <c r="E264" s="13" t="s">
        <v>69</v>
      </c>
      <c r="F264" s="18" t="s">
        <v>82</v>
      </c>
      <c r="G264" s="58">
        <v>0.5</v>
      </c>
      <c r="H264" s="58">
        <v>0.47</v>
      </c>
      <c r="I264" s="13">
        <v>1.669E-2</v>
      </c>
      <c r="J264" s="15">
        <v>0.87539325840000004</v>
      </c>
      <c r="K264" s="17">
        <v>0.14234372997999767</v>
      </c>
      <c r="L264" s="15">
        <v>12.257142999999999</v>
      </c>
      <c r="M264" s="15">
        <v>2.7138819999999999</v>
      </c>
      <c r="N264" s="15">
        <v>0.209314</v>
      </c>
      <c r="O264" s="15" t="s">
        <v>263</v>
      </c>
      <c r="P264" s="15" t="s">
        <v>122</v>
      </c>
    </row>
    <row r="265" spans="1:16" hidden="1">
      <c r="A265" s="10" t="s">
        <v>1195</v>
      </c>
      <c r="B265" s="10" t="s">
        <v>1196</v>
      </c>
      <c r="C265" s="13" t="s">
        <v>1197</v>
      </c>
      <c r="D265" s="13" t="s">
        <v>1198</v>
      </c>
      <c r="E265" s="13" t="s">
        <v>69</v>
      </c>
      <c r="F265" s="18" t="s">
        <v>87</v>
      </c>
      <c r="G265" s="58">
        <v>0</v>
      </c>
      <c r="H265" s="58">
        <v>0</v>
      </c>
      <c r="I265" s="13">
        <v>6.1500000000000001E-3</v>
      </c>
      <c r="J265" s="15">
        <v>0</v>
      </c>
      <c r="K265" s="17" t="s">
        <v>121</v>
      </c>
      <c r="L265" s="15">
        <v>8.4617489999999993</v>
      </c>
      <c r="M265" s="15">
        <v>1.1215550000000001</v>
      </c>
      <c r="N265" s="15">
        <v>0.15276799999999999</v>
      </c>
      <c r="O265" s="15" t="s">
        <v>142</v>
      </c>
      <c r="P265" s="15" t="s">
        <v>157</v>
      </c>
    </row>
    <row r="266" spans="1:16" hidden="1">
      <c r="A266" s="10" t="s">
        <v>1199</v>
      </c>
      <c r="B266" s="10" t="s">
        <v>1200</v>
      </c>
      <c r="C266" s="13" t="s">
        <v>1201</v>
      </c>
      <c r="D266" s="13" t="s">
        <v>1202</v>
      </c>
      <c r="E266" s="13" t="s">
        <v>69</v>
      </c>
      <c r="F266" s="18" t="s">
        <v>85</v>
      </c>
      <c r="G266" s="58">
        <v>0</v>
      </c>
      <c r="H266" s="58">
        <v>0</v>
      </c>
      <c r="I266" s="13">
        <v>5.3809999999999997E-2</v>
      </c>
      <c r="J266" s="15">
        <v>1.0574358974</v>
      </c>
      <c r="K266" s="17">
        <v>-5.4316197834045621E-2</v>
      </c>
      <c r="L266" s="15">
        <v>10.773332999999999</v>
      </c>
      <c r="M266" s="15">
        <v>1.256332</v>
      </c>
      <c r="N266" s="15">
        <v>0.119089</v>
      </c>
      <c r="O266" s="15" t="s">
        <v>142</v>
      </c>
      <c r="P266" s="15" t="s">
        <v>157</v>
      </c>
    </row>
    <row r="267" spans="1:16" hidden="1">
      <c r="A267" s="10" t="s">
        <v>1203</v>
      </c>
      <c r="B267" s="10" t="s">
        <v>1204</v>
      </c>
      <c r="C267" s="13" t="s">
        <v>1205</v>
      </c>
      <c r="D267" s="13" t="s">
        <v>1206</v>
      </c>
      <c r="E267" s="13" t="s">
        <v>69</v>
      </c>
      <c r="F267" s="18" t="s">
        <v>85</v>
      </c>
      <c r="G267" s="58">
        <v>0</v>
      </c>
      <c r="H267" s="58">
        <v>0</v>
      </c>
      <c r="I267" s="13">
        <v>1.16E-3</v>
      </c>
      <c r="J267" s="15">
        <v>0</v>
      </c>
      <c r="K267" s="17" t="s">
        <v>121</v>
      </c>
      <c r="L267" s="15">
        <v>0</v>
      </c>
      <c r="M267" s="15">
        <v>2.0214240000000001</v>
      </c>
      <c r="N267" s="15">
        <v>5.1521999999999998E-2</v>
      </c>
      <c r="O267" s="15">
        <v>0</v>
      </c>
      <c r="P267" s="15" t="s">
        <v>122</v>
      </c>
    </row>
    <row r="268" spans="1:16" hidden="1">
      <c r="A268" s="10" t="s">
        <v>1207</v>
      </c>
      <c r="B268" s="10" t="s">
        <v>1208</v>
      </c>
      <c r="C268" s="13" t="s">
        <v>1209</v>
      </c>
      <c r="D268" s="13" t="s">
        <v>1210</v>
      </c>
      <c r="E268" s="13" t="s">
        <v>69</v>
      </c>
      <c r="F268" s="18" t="s">
        <v>88</v>
      </c>
      <c r="G268" s="58">
        <v>0</v>
      </c>
      <c r="H268" s="58">
        <v>0</v>
      </c>
      <c r="I268" s="13">
        <v>4.9500000000000004E-3</v>
      </c>
      <c r="J268" s="15">
        <v>0</v>
      </c>
      <c r="K268" s="17" t="s">
        <v>121</v>
      </c>
      <c r="L268" s="15">
        <v>14.587448999999999</v>
      </c>
      <c r="M268" s="15">
        <v>1.2052830000000001</v>
      </c>
      <c r="N268" s="15">
        <v>3.2111000000000001E-2</v>
      </c>
      <c r="O268" s="15">
        <v>0</v>
      </c>
      <c r="P268" s="15" t="s">
        <v>122</v>
      </c>
    </row>
    <row r="269" spans="1:16" hidden="1">
      <c r="A269" s="10" t="s">
        <v>1211</v>
      </c>
      <c r="B269" s="10" t="s">
        <v>1212</v>
      </c>
      <c r="C269" s="13" t="s">
        <v>1213</v>
      </c>
      <c r="D269" s="13" t="s">
        <v>1214</v>
      </c>
      <c r="E269" s="13" t="s">
        <v>64</v>
      </c>
      <c r="F269" s="18" t="s">
        <v>89</v>
      </c>
      <c r="G269" s="58">
        <v>0</v>
      </c>
      <c r="H269" s="58">
        <v>0</v>
      </c>
      <c r="I269" s="13">
        <v>5.7169999999999999E-2</v>
      </c>
      <c r="J269" s="15">
        <v>0</v>
      </c>
      <c r="K269" s="17" t="s">
        <v>121</v>
      </c>
      <c r="L269" s="15">
        <v>15.444877</v>
      </c>
      <c r="M269" s="15">
        <v>2.4513560000000001</v>
      </c>
      <c r="N269" s="15">
        <v>0.13311300000000001</v>
      </c>
      <c r="O269" s="15">
        <v>0</v>
      </c>
      <c r="P269" s="15" t="s">
        <v>162</v>
      </c>
    </row>
    <row r="270" spans="1:16" hidden="1">
      <c r="A270" s="10" t="s">
        <v>1215</v>
      </c>
      <c r="B270" s="10" t="s">
        <v>1216</v>
      </c>
      <c r="C270" s="13" t="s">
        <v>1213</v>
      </c>
      <c r="D270" s="13" t="s">
        <v>1217</v>
      </c>
      <c r="E270" s="13" t="s">
        <v>32</v>
      </c>
      <c r="F270" s="18" t="s">
        <v>81</v>
      </c>
      <c r="G270" s="58">
        <v>0</v>
      </c>
      <c r="H270" s="58">
        <v>0</v>
      </c>
      <c r="I270" s="13">
        <v>1.1310000000000001E-2</v>
      </c>
      <c r="J270" s="15">
        <v>0</v>
      </c>
      <c r="K270" s="17" t="s">
        <v>121</v>
      </c>
      <c r="L270" s="15">
        <v>27.833333</v>
      </c>
      <c r="M270" s="15">
        <v>0.53233399999999997</v>
      </c>
      <c r="N270" s="15">
        <v>6.3829999999999998E-3</v>
      </c>
      <c r="O270" s="15">
        <v>0</v>
      </c>
      <c r="P270" s="15" t="s">
        <v>152</v>
      </c>
    </row>
    <row r="271" spans="1:16" hidden="1">
      <c r="A271" s="10" t="s">
        <v>1218</v>
      </c>
      <c r="B271" s="10" t="s">
        <v>1219</v>
      </c>
      <c r="C271" s="13" t="s">
        <v>1220</v>
      </c>
      <c r="D271" s="13" t="s">
        <v>1221</v>
      </c>
      <c r="E271" s="13" t="s">
        <v>71</v>
      </c>
      <c r="F271" s="18" t="s">
        <v>82</v>
      </c>
      <c r="G271" s="58">
        <v>0</v>
      </c>
      <c r="H271" s="58">
        <v>0</v>
      </c>
      <c r="I271" s="13">
        <v>9.8300000000000002E-3</v>
      </c>
      <c r="J271" s="15">
        <v>0</v>
      </c>
      <c r="K271" s="17" t="s">
        <v>121</v>
      </c>
      <c r="L271" s="15">
        <v>32.062378000000002</v>
      </c>
      <c r="M271" s="15">
        <v>7.940169</v>
      </c>
      <c r="N271" s="15">
        <v>0.156609</v>
      </c>
      <c r="O271" s="15">
        <v>0</v>
      </c>
      <c r="P271" s="15" t="s">
        <v>171</v>
      </c>
    </row>
    <row r="272" spans="1:16" hidden="1">
      <c r="A272" s="10" t="s">
        <v>1222</v>
      </c>
      <c r="B272" s="10" t="s">
        <v>1223</v>
      </c>
      <c r="C272" s="13" t="s">
        <v>1224</v>
      </c>
      <c r="D272" s="13" t="s">
        <v>1225</v>
      </c>
      <c r="E272" s="13" t="s">
        <v>69</v>
      </c>
      <c r="F272" s="18" t="s">
        <v>82</v>
      </c>
      <c r="G272" s="58">
        <v>0</v>
      </c>
      <c r="H272" s="58">
        <v>0</v>
      </c>
      <c r="I272" s="13">
        <v>8.3400000000000002E-3</v>
      </c>
      <c r="J272" s="15">
        <v>0.73593750000000002</v>
      </c>
      <c r="K272" s="17">
        <v>0.35881104033970268</v>
      </c>
      <c r="L272" s="15">
        <v>10.762744</v>
      </c>
      <c r="M272" s="15">
        <v>3.0994519999999999</v>
      </c>
      <c r="N272" s="15">
        <v>0.24274899999999999</v>
      </c>
      <c r="O272" s="15" t="s">
        <v>263</v>
      </c>
      <c r="P272" s="15" t="s">
        <v>157</v>
      </c>
    </row>
    <row r="273" spans="1:16" hidden="1">
      <c r="A273" s="10" t="s">
        <v>1226</v>
      </c>
      <c r="B273" s="10" t="s">
        <v>1227</v>
      </c>
      <c r="C273" s="13" t="s">
        <v>1228</v>
      </c>
      <c r="D273" s="13" t="s">
        <v>1229</v>
      </c>
      <c r="E273" s="13" t="s">
        <v>1230</v>
      </c>
      <c r="F273" s="18" t="s">
        <v>85</v>
      </c>
      <c r="G273" s="58">
        <v>0</v>
      </c>
      <c r="H273" s="58">
        <v>0</v>
      </c>
      <c r="I273" s="13">
        <v>9.8300000000000002E-3</v>
      </c>
      <c r="J273" s="15">
        <v>0</v>
      </c>
      <c r="K273" s="17" t="s">
        <v>121</v>
      </c>
      <c r="L273" s="15">
        <v>3.0852000000000001E-2</v>
      </c>
      <c r="M273" s="15">
        <v>3.1422840000000001</v>
      </c>
      <c r="N273" s="15">
        <v>0.10892</v>
      </c>
      <c r="O273" s="15">
        <v>0</v>
      </c>
      <c r="P273" s="15" t="s">
        <v>1231</v>
      </c>
    </row>
    <row r="274" spans="1:16" hidden="1">
      <c r="A274" s="10" t="s">
        <v>1232</v>
      </c>
      <c r="B274" s="10" t="s">
        <v>1233</v>
      </c>
      <c r="C274" s="13" t="s">
        <v>1234</v>
      </c>
      <c r="D274" s="13" t="s">
        <v>1235</v>
      </c>
      <c r="E274" s="13" t="s">
        <v>32</v>
      </c>
      <c r="F274" s="18" t="s">
        <v>87</v>
      </c>
      <c r="G274" s="58">
        <v>0</v>
      </c>
      <c r="H274" s="58">
        <v>0</v>
      </c>
      <c r="I274" s="13">
        <v>2.8709999999999999E-2</v>
      </c>
      <c r="J274" s="15">
        <v>0.8177192982</v>
      </c>
      <c r="K274" s="17">
        <v>0.22291353793562707</v>
      </c>
      <c r="L274" s="15">
        <v>12.931623999999999</v>
      </c>
      <c r="M274" s="15">
        <v>1.4167240000000001</v>
      </c>
      <c r="N274" s="15">
        <v>9.9535999999999999E-2</v>
      </c>
      <c r="O274" s="15" t="s">
        <v>142</v>
      </c>
      <c r="P274" s="15" t="s">
        <v>152</v>
      </c>
    </row>
    <row r="275" spans="1:16" hidden="1">
      <c r="A275" s="10" t="s">
        <v>1236</v>
      </c>
      <c r="B275" s="10" t="s">
        <v>1237</v>
      </c>
      <c r="C275" s="13" t="s">
        <v>1238</v>
      </c>
      <c r="D275" s="13" t="s">
        <v>1239</v>
      </c>
      <c r="E275" s="13" t="s">
        <v>26</v>
      </c>
      <c r="F275" s="18" t="s">
        <v>84</v>
      </c>
      <c r="G275" s="58">
        <v>0</v>
      </c>
      <c r="H275" s="58">
        <v>0</v>
      </c>
      <c r="I275" s="13">
        <v>0.27725</v>
      </c>
      <c r="J275" s="15">
        <v>0.98265957449999997</v>
      </c>
      <c r="K275" s="17">
        <v>1.764642196543309E-2</v>
      </c>
      <c r="L275" s="15">
        <v>11.997719999999999</v>
      </c>
      <c r="M275" s="15">
        <v>1.644814</v>
      </c>
      <c r="N275" s="15">
        <v>1.8558999999999999E-2</v>
      </c>
      <c r="O275" s="15" t="s">
        <v>142</v>
      </c>
      <c r="P275" s="15" t="s">
        <v>131</v>
      </c>
    </row>
    <row r="276" spans="1:16" hidden="1">
      <c r="A276" s="10" t="s">
        <v>1240</v>
      </c>
      <c r="B276" s="10" t="s">
        <v>1241</v>
      </c>
      <c r="C276" s="13" t="s">
        <v>1242</v>
      </c>
      <c r="D276" s="13" t="s">
        <v>1243</v>
      </c>
      <c r="E276" s="13" t="s">
        <v>34</v>
      </c>
      <c r="F276" s="18" t="s">
        <v>87</v>
      </c>
      <c r="G276" s="58">
        <v>0</v>
      </c>
      <c r="H276" s="58">
        <v>0</v>
      </c>
      <c r="I276" s="13">
        <v>6.1240000000000003E-2</v>
      </c>
      <c r="J276" s="15">
        <v>0.90200000000000002</v>
      </c>
      <c r="K276" s="17">
        <v>0.10864745011086474</v>
      </c>
      <c r="L276" s="15">
        <v>25.993713</v>
      </c>
      <c r="M276" s="15">
        <v>6.0100959999999999</v>
      </c>
      <c r="N276" s="15">
        <v>0.26579000000000003</v>
      </c>
      <c r="O276" s="15" t="s">
        <v>176</v>
      </c>
      <c r="P276" s="15" t="s">
        <v>299</v>
      </c>
    </row>
    <row r="277" spans="1:16" hidden="1">
      <c r="A277" s="10" t="s">
        <v>1244</v>
      </c>
      <c r="B277" s="10" t="s">
        <v>1245</v>
      </c>
      <c r="C277" s="13" t="s">
        <v>1246</v>
      </c>
      <c r="D277" s="13" t="s">
        <v>1247</v>
      </c>
      <c r="E277" s="13" t="s">
        <v>24</v>
      </c>
      <c r="F277" s="18" t="s">
        <v>82</v>
      </c>
      <c r="G277" s="58">
        <v>0</v>
      </c>
      <c r="H277" s="58">
        <v>0</v>
      </c>
      <c r="I277" s="13">
        <v>7.0379999999999998E-2</v>
      </c>
      <c r="J277" s="15">
        <v>0</v>
      </c>
      <c r="K277" s="17" t="s">
        <v>121</v>
      </c>
      <c r="L277" s="15">
        <v>12.201419</v>
      </c>
      <c r="M277" s="15">
        <v>1.3301689999999999</v>
      </c>
      <c r="N277" s="15">
        <v>8.1048999999999996E-2</v>
      </c>
      <c r="O277" s="15">
        <v>0</v>
      </c>
      <c r="P277" s="15" t="s">
        <v>294</v>
      </c>
    </row>
    <row r="278" spans="1:16" hidden="1">
      <c r="A278" s="10" t="s">
        <v>1248</v>
      </c>
      <c r="B278" s="10" t="s">
        <v>1249</v>
      </c>
      <c r="C278" s="13" t="s">
        <v>1250</v>
      </c>
      <c r="D278" s="13" t="s">
        <v>1251</v>
      </c>
      <c r="E278" s="13" t="s">
        <v>71</v>
      </c>
      <c r="F278" s="18" t="s">
        <v>83</v>
      </c>
      <c r="G278" s="58">
        <v>0</v>
      </c>
      <c r="H278" s="58">
        <v>0</v>
      </c>
      <c r="I278" s="13">
        <v>2.4060000000000002E-2</v>
      </c>
      <c r="J278" s="15">
        <v>0</v>
      </c>
      <c r="K278" s="17" t="s">
        <v>121</v>
      </c>
      <c r="L278" s="15">
        <v>49.223925999999999</v>
      </c>
      <c r="M278" s="15">
        <v>37.936610000000002</v>
      </c>
      <c r="N278" s="15">
        <v>0.56776400000000005</v>
      </c>
      <c r="O278" s="15">
        <v>0</v>
      </c>
      <c r="P278" s="15" t="s">
        <v>171</v>
      </c>
    </row>
    <row r="279" spans="1:16">
      <c r="A279" s="10" t="s">
        <v>1252</v>
      </c>
      <c r="B279" s="10" t="s">
        <v>1253</v>
      </c>
      <c r="C279" s="13" t="s">
        <v>1254</v>
      </c>
      <c r="D279" s="13" t="s">
        <v>1255</v>
      </c>
      <c r="E279" s="13" t="s">
        <v>69</v>
      </c>
      <c r="F279" s="18" t="s">
        <v>81</v>
      </c>
      <c r="G279" s="58">
        <v>1.25</v>
      </c>
      <c r="H279" s="58">
        <v>1.1200000000000001</v>
      </c>
      <c r="I279" s="13">
        <v>0.12994</v>
      </c>
      <c r="J279" s="15">
        <v>0.64239482199999998</v>
      </c>
      <c r="K279" s="17">
        <v>0.55667506298797664</v>
      </c>
      <c r="L279" s="15">
        <v>14.175490999999999</v>
      </c>
      <c r="M279" s="15">
        <v>3.679001</v>
      </c>
      <c r="N279" s="15">
        <v>0.23156299999999999</v>
      </c>
      <c r="O279" s="15" t="s">
        <v>263</v>
      </c>
      <c r="P279" s="15" t="s">
        <v>157</v>
      </c>
    </row>
    <row r="280" spans="1:16" hidden="1">
      <c r="A280" s="10" t="s">
        <v>1256</v>
      </c>
      <c r="B280" s="10" t="s">
        <v>1257</v>
      </c>
      <c r="C280" s="13" t="s">
        <v>1258</v>
      </c>
      <c r="D280" s="13" t="s">
        <v>1259</v>
      </c>
      <c r="E280" s="13" t="s">
        <v>28</v>
      </c>
      <c r="F280" s="18" t="s">
        <v>85</v>
      </c>
      <c r="G280" s="58">
        <v>0</v>
      </c>
      <c r="H280" s="58">
        <v>0</v>
      </c>
      <c r="I280" s="13">
        <v>5.4510000000000003E-2</v>
      </c>
      <c r="J280" s="15">
        <v>0.8896153846</v>
      </c>
      <c r="K280" s="17">
        <v>0.12408127974274241</v>
      </c>
      <c r="L280" s="15">
        <v>26.920172999999998</v>
      </c>
      <c r="M280" s="15">
        <v>9.5011360000000007</v>
      </c>
      <c r="N280" s="15">
        <v>0.19339400000000001</v>
      </c>
      <c r="O280" s="15" t="s">
        <v>263</v>
      </c>
      <c r="P280" s="15" t="s">
        <v>332</v>
      </c>
    </row>
    <row r="281" spans="1:16" hidden="1">
      <c r="A281" s="10" t="s">
        <v>1260</v>
      </c>
      <c r="B281" s="10" t="s">
        <v>1261</v>
      </c>
      <c r="C281" s="13" t="s">
        <v>1262</v>
      </c>
      <c r="D281" s="13" t="s">
        <v>1263</v>
      </c>
      <c r="E281" s="13" t="s">
        <v>28</v>
      </c>
      <c r="F281" s="18" t="s">
        <v>85</v>
      </c>
      <c r="G281" s="58">
        <v>0</v>
      </c>
      <c r="H281" s="58">
        <v>0</v>
      </c>
      <c r="I281" s="13">
        <v>0.24462</v>
      </c>
      <c r="J281" s="15">
        <v>0</v>
      </c>
      <c r="K281" s="17" t="s">
        <v>121</v>
      </c>
      <c r="L281" s="15">
        <v>14.065054999999999</v>
      </c>
      <c r="M281" s="15">
        <v>2.415816</v>
      </c>
      <c r="N281" s="15">
        <v>4.4623999999999997E-2</v>
      </c>
      <c r="O281" s="15" t="s">
        <v>263</v>
      </c>
      <c r="P281" s="15" t="s">
        <v>332</v>
      </c>
    </row>
    <row r="282" spans="1:16" hidden="1">
      <c r="A282" s="10" t="s">
        <v>1264</v>
      </c>
      <c r="B282" s="10" t="s">
        <v>1265</v>
      </c>
      <c r="C282" s="13" t="s">
        <v>1266</v>
      </c>
      <c r="D282" s="13" t="s">
        <v>1267</v>
      </c>
      <c r="E282" s="13" t="s">
        <v>26</v>
      </c>
      <c r="F282" s="18" t="s">
        <v>81</v>
      </c>
      <c r="G282" s="58">
        <v>0</v>
      </c>
      <c r="H282" s="58">
        <v>0</v>
      </c>
      <c r="I282" s="13">
        <v>4.6309999999999997E-2</v>
      </c>
      <c r="J282" s="15">
        <v>0.96299999999999997</v>
      </c>
      <c r="K282" s="17">
        <v>3.8421599169262688E-2</v>
      </c>
      <c r="L282" s="15">
        <v>9.9669419999999995</v>
      </c>
      <c r="M282" s="15">
        <v>1.4894069999999999</v>
      </c>
      <c r="N282" s="15">
        <v>8.3313999999999999E-2</v>
      </c>
      <c r="O282" s="15" t="s">
        <v>142</v>
      </c>
      <c r="P282" s="15" t="s">
        <v>131</v>
      </c>
    </row>
    <row r="283" spans="1:16" hidden="1">
      <c r="A283" s="10" t="s">
        <v>1268</v>
      </c>
      <c r="B283" s="10" t="s">
        <v>1269</v>
      </c>
      <c r="C283" s="13" t="s">
        <v>1270</v>
      </c>
      <c r="D283" s="13" t="s">
        <v>1271</v>
      </c>
      <c r="E283" s="13" t="s">
        <v>48</v>
      </c>
      <c r="F283" s="18" t="s">
        <v>83</v>
      </c>
      <c r="G283" s="58">
        <v>0</v>
      </c>
      <c r="H283" s="58">
        <v>0</v>
      </c>
      <c r="I283" s="13">
        <v>4.7499999999999999E-3</v>
      </c>
      <c r="J283" s="15">
        <v>0.54236111109999996</v>
      </c>
      <c r="K283" s="17">
        <v>0.84379001284187027</v>
      </c>
      <c r="L283" s="15">
        <v>16.528572</v>
      </c>
      <c r="M283" s="15">
        <v>1.2768109999999999</v>
      </c>
      <c r="N283" s="15">
        <v>7.1985999999999994E-2</v>
      </c>
      <c r="O283" s="15" t="s">
        <v>263</v>
      </c>
      <c r="P283" s="15" t="s">
        <v>157</v>
      </c>
    </row>
    <row r="284" spans="1:16" hidden="1">
      <c r="A284" s="10" t="s">
        <v>1272</v>
      </c>
      <c r="B284" s="10" t="s">
        <v>1273</v>
      </c>
      <c r="C284" s="13" t="s">
        <v>1274</v>
      </c>
      <c r="D284" s="13" t="s">
        <v>1275</v>
      </c>
      <c r="E284" s="13" t="s">
        <v>284</v>
      </c>
      <c r="F284" s="18" t="s">
        <v>86</v>
      </c>
      <c r="G284" s="58">
        <v>0</v>
      </c>
      <c r="H284" s="58">
        <v>0</v>
      </c>
      <c r="I284" s="13">
        <v>5.8900000000000003E-3</v>
      </c>
      <c r="J284" s="15">
        <v>0</v>
      </c>
      <c r="K284" s="17" t="s">
        <v>121</v>
      </c>
      <c r="L284" s="15">
        <v>14.696814</v>
      </c>
      <c r="M284" s="15">
        <v>4.5740100000000004</v>
      </c>
      <c r="N284" s="15">
        <v>0.31006</v>
      </c>
      <c r="O284" s="15">
        <v>0</v>
      </c>
      <c r="P284" s="15" t="s">
        <v>285</v>
      </c>
    </row>
    <row r="285" spans="1:16">
      <c r="A285" s="10" t="s">
        <v>1276</v>
      </c>
      <c r="B285" s="10" t="s">
        <v>1277</v>
      </c>
      <c r="C285" s="13" t="s">
        <v>1278</v>
      </c>
      <c r="D285" s="13" t="s">
        <v>1279</v>
      </c>
      <c r="E285" s="13" t="s">
        <v>69</v>
      </c>
      <c r="F285" s="18" t="s">
        <v>85</v>
      </c>
      <c r="G285" s="58">
        <v>1</v>
      </c>
      <c r="H285" s="58">
        <v>1.1100000000000001</v>
      </c>
      <c r="I285" s="13">
        <v>0.16438</v>
      </c>
      <c r="J285" s="15">
        <v>0.84880952379999997</v>
      </c>
      <c r="K285" s="17">
        <v>0.17812061712401817</v>
      </c>
      <c r="L285" s="15">
        <v>7.4955129999999999</v>
      </c>
      <c r="M285" s="15">
        <v>1.197271</v>
      </c>
      <c r="N285" s="15">
        <v>0.16047900000000001</v>
      </c>
      <c r="O285" s="15" t="s">
        <v>142</v>
      </c>
      <c r="P285" s="15" t="s">
        <v>157</v>
      </c>
    </row>
    <row r="286" spans="1:16" hidden="1">
      <c r="A286" s="10" t="s">
        <v>1280</v>
      </c>
      <c r="B286" s="10" t="s">
        <v>1281</v>
      </c>
      <c r="C286" s="13" t="s">
        <v>1282</v>
      </c>
      <c r="D286" s="13" t="s">
        <v>1283</v>
      </c>
      <c r="E286" s="13" t="s">
        <v>229</v>
      </c>
      <c r="F286" s="18" t="s">
        <v>85</v>
      </c>
      <c r="G286" s="58">
        <v>0</v>
      </c>
      <c r="H286" s="58">
        <v>0</v>
      </c>
      <c r="I286" s="13">
        <v>9.7000000000000003E-3</v>
      </c>
      <c r="J286" s="15">
        <v>0</v>
      </c>
      <c r="K286" s="17" t="s">
        <v>121</v>
      </c>
      <c r="L286" s="15">
        <v>0</v>
      </c>
      <c r="M286" s="15">
        <v>4.258642</v>
      </c>
      <c r="N286" s="15">
        <v>0.23335</v>
      </c>
      <c r="O286" s="15">
        <v>0</v>
      </c>
      <c r="P286" s="15" t="s">
        <v>230</v>
      </c>
    </row>
    <row r="287" spans="1:16">
      <c r="A287" s="10" t="s">
        <v>1284</v>
      </c>
      <c r="B287" s="10" t="s">
        <v>1285</v>
      </c>
      <c r="C287" s="13" t="s">
        <v>1286</v>
      </c>
      <c r="D287" s="13" t="s">
        <v>1287</v>
      </c>
      <c r="E287" s="13" t="s">
        <v>69</v>
      </c>
      <c r="F287" s="18" t="s">
        <v>82</v>
      </c>
      <c r="G287" s="58">
        <v>1.25</v>
      </c>
      <c r="H287" s="58">
        <v>1.38</v>
      </c>
      <c r="I287" s="13">
        <v>4.904E-2</v>
      </c>
      <c r="J287" s="15">
        <v>0.66763157890000002</v>
      </c>
      <c r="K287" s="17">
        <v>0.49783208524620015</v>
      </c>
      <c r="L287" s="15">
        <v>17.034288</v>
      </c>
      <c r="M287" s="15">
        <v>3.2313830000000001</v>
      </c>
      <c r="N287" s="15">
        <v>0.16428599999999999</v>
      </c>
      <c r="O287" s="15" t="s">
        <v>176</v>
      </c>
      <c r="P287" s="15" t="s">
        <v>714</v>
      </c>
    </row>
    <row r="288" spans="1:16" hidden="1">
      <c r="A288" s="10" t="s">
        <v>1288</v>
      </c>
      <c r="B288" s="10" t="s">
        <v>1289</v>
      </c>
      <c r="C288" s="13" t="s">
        <v>1290</v>
      </c>
      <c r="D288" s="13" t="s">
        <v>1291</v>
      </c>
      <c r="E288" s="13" t="s">
        <v>54</v>
      </c>
      <c r="F288" s="18" t="s">
        <v>89</v>
      </c>
      <c r="G288" s="58">
        <v>0</v>
      </c>
      <c r="H288" s="58">
        <v>0</v>
      </c>
      <c r="I288" s="13">
        <v>1.2789999999999999E-2</v>
      </c>
      <c r="J288" s="15">
        <v>0</v>
      </c>
      <c r="K288" s="17" t="s">
        <v>121</v>
      </c>
      <c r="L288" s="15">
        <v>10.911194999999999</v>
      </c>
      <c r="M288" s="15">
        <v>1.345119</v>
      </c>
      <c r="N288" s="15">
        <v>0.15515899999999999</v>
      </c>
      <c r="O288" s="15">
        <v>0</v>
      </c>
      <c r="P288" s="15" t="s">
        <v>152</v>
      </c>
    </row>
    <row r="289" spans="1:16" hidden="1">
      <c r="A289" s="10" t="s">
        <v>1292</v>
      </c>
      <c r="B289" s="10" t="s">
        <v>1293</v>
      </c>
      <c r="C289" s="13" t="s">
        <v>1294</v>
      </c>
      <c r="D289" s="13" t="s">
        <v>1295</v>
      </c>
      <c r="E289" s="13" t="s">
        <v>69</v>
      </c>
      <c r="F289" s="18" t="s">
        <v>82</v>
      </c>
      <c r="G289" s="58">
        <v>0</v>
      </c>
      <c r="H289" s="58">
        <v>0</v>
      </c>
      <c r="I289" s="13">
        <v>1.516E-2</v>
      </c>
      <c r="J289" s="15">
        <v>0.865049505</v>
      </c>
      <c r="K289" s="17">
        <v>0.15600320469520423</v>
      </c>
      <c r="L289" s="15">
        <v>18.283733000000002</v>
      </c>
      <c r="M289" s="15">
        <v>3.6230950000000002</v>
      </c>
      <c r="N289" s="15">
        <v>0.27706599999999998</v>
      </c>
      <c r="O289" s="15" t="s">
        <v>142</v>
      </c>
      <c r="P289" s="15" t="s">
        <v>122</v>
      </c>
    </row>
    <row r="290" spans="1:16" hidden="1">
      <c r="A290" s="10" t="s">
        <v>1296</v>
      </c>
      <c r="B290" s="10" t="s">
        <v>1297</v>
      </c>
      <c r="C290" s="13" t="s">
        <v>1298</v>
      </c>
      <c r="D290" s="13" t="s">
        <v>1299</v>
      </c>
      <c r="E290" s="13" t="s">
        <v>69</v>
      </c>
      <c r="F290" s="18" t="s">
        <v>82</v>
      </c>
      <c r="G290" s="58">
        <v>0</v>
      </c>
      <c r="H290" s="58">
        <v>0</v>
      </c>
      <c r="I290" s="13">
        <v>0.13092999999999999</v>
      </c>
      <c r="J290" s="15">
        <v>0.83333333330000003</v>
      </c>
      <c r="K290" s="17">
        <v>0.200000000048</v>
      </c>
      <c r="L290" s="15">
        <v>16.941234000000001</v>
      </c>
      <c r="M290" s="15">
        <v>3.4139469999999998</v>
      </c>
      <c r="N290" s="15">
        <v>0.27706599999999998</v>
      </c>
      <c r="O290" s="15" t="s">
        <v>142</v>
      </c>
      <c r="P290" s="15" t="s">
        <v>157</v>
      </c>
    </row>
    <row r="291" spans="1:16" hidden="1">
      <c r="A291" s="10" t="s">
        <v>1300</v>
      </c>
      <c r="B291" s="10" t="s">
        <v>1301</v>
      </c>
      <c r="C291" s="13" t="s">
        <v>1302</v>
      </c>
      <c r="D291" s="13" t="s">
        <v>1303</v>
      </c>
      <c r="E291" s="13" t="s">
        <v>69</v>
      </c>
      <c r="F291" s="18" t="s">
        <v>88</v>
      </c>
      <c r="G291" s="58">
        <v>0</v>
      </c>
      <c r="H291" s="58">
        <v>0</v>
      </c>
      <c r="I291" s="13">
        <v>9.3399999999999993E-3</v>
      </c>
      <c r="J291" s="15">
        <v>0</v>
      </c>
      <c r="K291" s="17" t="s">
        <v>121</v>
      </c>
      <c r="L291" s="15">
        <v>13.02163</v>
      </c>
      <c r="M291" s="15">
        <v>0</v>
      </c>
      <c r="N291" s="15">
        <v>0.140045</v>
      </c>
      <c r="O291" s="15" t="s">
        <v>142</v>
      </c>
      <c r="P291" s="15" t="s">
        <v>157</v>
      </c>
    </row>
    <row r="292" spans="1:16" hidden="1">
      <c r="A292" s="10" t="s">
        <v>1304</v>
      </c>
      <c r="B292" s="10" t="s">
        <v>1305</v>
      </c>
      <c r="C292" s="13" t="s">
        <v>1306</v>
      </c>
      <c r="D292" s="13" t="s">
        <v>1307</v>
      </c>
      <c r="E292" s="13" t="s">
        <v>69</v>
      </c>
      <c r="F292" s="18" t="s">
        <v>90</v>
      </c>
      <c r="G292" s="58">
        <v>0</v>
      </c>
      <c r="H292" s="58">
        <v>0</v>
      </c>
      <c r="I292" s="13">
        <v>4.1599999999999996E-3</v>
      </c>
      <c r="J292" s="15">
        <v>0</v>
      </c>
      <c r="K292" s="17" t="s">
        <v>121</v>
      </c>
      <c r="L292" s="15">
        <v>0</v>
      </c>
      <c r="M292" s="15">
        <v>1.0174589999999999</v>
      </c>
      <c r="N292" s="15">
        <v>0.26588299999999998</v>
      </c>
      <c r="O292" s="15">
        <v>0</v>
      </c>
      <c r="P292" s="15" t="s">
        <v>157</v>
      </c>
    </row>
    <row r="293" spans="1:16" hidden="1">
      <c r="A293" s="10" t="s">
        <v>1308</v>
      </c>
      <c r="B293" s="10" t="s">
        <v>1309</v>
      </c>
      <c r="C293" s="13" t="s">
        <v>1310</v>
      </c>
      <c r="D293" s="13" t="s">
        <v>1311</v>
      </c>
      <c r="E293" s="13" t="s">
        <v>28</v>
      </c>
      <c r="F293" s="18" t="s">
        <v>87</v>
      </c>
      <c r="G293" s="58">
        <v>0</v>
      </c>
      <c r="H293" s="58">
        <v>0</v>
      </c>
      <c r="I293" s="13">
        <v>2.9159999999999998E-2</v>
      </c>
      <c r="J293" s="15">
        <v>0</v>
      </c>
      <c r="K293" s="17" t="s">
        <v>121</v>
      </c>
      <c r="L293" s="15">
        <v>29.889610000000001</v>
      </c>
      <c r="M293" s="15">
        <v>2.77841</v>
      </c>
      <c r="N293" s="15">
        <v>9.2221999999999998E-2</v>
      </c>
      <c r="O293" s="15">
        <v>0</v>
      </c>
      <c r="P293" s="15" t="s">
        <v>332</v>
      </c>
    </row>
    <row r="294" spans="1:16" hidden="1">
      <c r="A294" s="10" t="s">
        <v>1312</v>
      </c>
      <c r="B294" s="10" t="s">
        <v>1313</v>
      </c>
      <c r="C294" s="13" t="s">
        <v>1314</v>
      </c>
      <c r="D294" s="13" t="s">
        <v>1315</v>
      </c>
      <c r="E294" s="13" t="s">
        <v>69</v>
      </c>
      <c r="F294" s="18" t="s">
        <v>85</v>
      </c>
      <c r="G294" s="58">
        <v>0</v>
      </c>
      <c r="H294" s="58">
        <v>0</v>
      </c>
      <c r="I294" s="13">
        <v>6.8000000000000005E-4</v>
      </c>
      <c r="J294" s="15">
        <v>0</v>
      </c>
      <c r="K294" s="17" t="s">
        <v>121</v>
      </c>
      <c r="L294" s="15">
        <v>0</v>
      </c>
      <c r="M294" s="15">
        <v>1.7786439999999999</v>
      </c>
      <c r="N294" s="15">
        <v>5.8854999999999998E-2</v>
      </c>
      <c r="O294" s="15">
        <v>0</v>
      </c>
      <c r="P294" s="15" t="s">
        <v>122</v>
      </c>
    </row>
    <row r="295" spans="1:16" hidden="1">
      <c r="A295" s="10" t="s">
        <v>1316</v>
      </c>
      <c r="B295" s="10" t="s">
        <v>1317</v>
      </c>
      <c r="C295" s="13" t="s">
        <v>1318</v>
      </c>
      <c r="D295" s="13" t="s">
        <v>1319</v>
      </c>
      <c r="E295" s="13" t="s">
        <v>69</v>
      </c>
      <c r="F295" s="18" t="s">
        <v>85</v>
      </c>
      <c r="G295" s="58">
        <v>0</v>
      </c>
      <c r="H295" s="58">
        <v>0</v>
      </c>
      <c r="I295" s="13">
        <v>1.33E-3</v>
      </c>
      <c r="J295" s="15">
        <v>0</v>
      </c>
      <c r="K295" s="17" t="s">
        <v>121</v>
      </c>
      <c r="L295" s="15">
        <v>0</v>
      </c>
      <c r="M295" s="15">
        <v>1.1020190000000001</v>
      </c>
      <c r="N295" s="15">
        <v>6.6045000000000006E-2</v>
      </c>
      <c r="O295" s="15">
        <v>0</v>
      </c>
      <c r="P295" s="15" t="s">
        <v>122</v>
      </c>
    </row>
    <row r="296" spans="1:16" hidden="1">
      <c r="A296" s="10" t="s">
        <v>1320</v>
      </c>
      <c r="B296" s="10" t="s">
        <v>1321</v>
      </c>
      <c r="C296" s="13" t="s">
        <v>1322</v>
      </c>
      <c r="D296" s="13" t="s">
        <v>1323</v>
      </c>
      <c r="E296" s="13" t="s">
        <v>77</v>
      </c>
      <c r="F296" s="18" t="s">
        <v>85</v>
      </c>
      <c r="G296" s="58">
        <v>0</v>
      </c>
      <c r="H296" s="58">
        <v>0</v>
      </c>
      <c r="I296" s="13">
        <v>4.8799999999999998E-3</v>
      </c>
      <c r="J296" s="15">
        <v>0</v>
      </c>
      <c r="K296" s="17" t="s">
        <v>121</v>
      </c>
      <c r="L296" s="15">
        <v>10.333761000000001</v>
      </c>
      <c r="M296" s="15">
        <v>3.976108</v>
      </c>
      <c r="N296" s="15">
        <v>0.291134</v>
      </c>
      <c r="O296" s="15">
        <v>0</v>
      </c>
      <c r="P296" s="15" t="s">
        <v>482</v>
      </c>
    </row>
    <row r="297" spans="1:16" hidden="1">
      <c r="A297" s="10" t="s">
        <v>1324</v>
      </c>
      <c r="B297" s="10" t="s">
        <v>1325</v>
      </c>
      <c r="C297" s="13" t="s">
        <v>1326</v>
      </c>
      <c r="D297" s="13" t="s">
        <v>1327</v>
      </c>
      <c r="E297" s="13" t="s">
        <v>44</v>
      </c>
      <c r="F297" s="18" t="s">
        <v>85</v>
      </c>
      <c r="G297" s="58">
        <v>0</v>
      </c>
      <c r="H297" s="58">
        <v>0</v>
      </c>
      <c r="I297" s="13">
        <v>0.13431000000000001</v>
      </c>
      <c r="J297" s="15">
        <v>0</v>
      </c>
      <c r="K297" s="17" t="s">
        <v>121</v>
      </c>
      <c r="L297" s="15">
        <v>13.262499999999999</v>
      </c>
      <c r="M297" s="15">
        <v>2.0745900000000002</v>
      </c>
      <c r="N297" s="15">
        <v>0.15589600000000001</v>
      </c>
      <c r="O297" s="15">
        <v>0</v>
      </c>
      <c r="P297" s="15" t="s">
        <v>152</v>
      </c>
    </row>
    <row r="298" spans="1:16" hidden="1">
      <c r="A298" s="10" t="s">
        <v>1328</v>
      </c>
      <c r="B298" s="10" t="s">
        <v>1329</v>
      </c>
      <c r="C298" s="13" t="s">
        <v>1330</v>
      </c>
      <c r="D298" s="13" t="s">
        <v>1331</v>
      </c>
      <c r="E298" s="13" t="s">
        <v>69</v>
      </c>
      <c r="F298" s="18" t="s">
        <v>88</v>
      </c>
      <c r="G298" s="58">
        <v>0</v>
      </c>
      <c r="H298" s="58">
        <v>0</v>
      </c>
      <c r="I298" s="13">
        <v>1.609E-2</v>
      </c>
      <c r="J298" s="15">
        <v>0</v>
      </c>
      <c r="K298" s="17" t="s">
        <v>121</v>
      </c>
      <c r="L298" s="15">
        <v>0</v>
      </c>
      <c r="M298" s="15">
        <v>41.719828999999997</v>
      </c>
      <c r="N298" s="15">
        <v>-8.4907999999999997E-2</v>
      </c>
      <c r="O298" s="15">
        <v>0</v>
      </c>
      <c r="P298" s="15" t="s">
        <v>122</v>
      </c>
    </row>
    <row r="299" spans="1:16" hidden="1">
      <c r="A299" s="10" t="s">
        <v>1332</v>
      </c>
      <c r="B299" s="10" t="s">
        <v>1333</v>
      </c>
      <c r="C299" s="13" t="s">
        <v>1334</v>
      </c>
      <c r="D299" s="13" t="s">
        <v>1335</v>
      </c>
      <c r="E299" s="13" t="s">
        <v>28</v>
      </c>
      <c r="F299" s="18" t="s">
        <v>84</v>
      </c>
      <c r="G299" s="58">
        <v>0</v>
      </c>
      <c r="H299" s="58">
        <v>0</v>
      </c>
      <c r="I299" s="13">
        <v>0.14741000000000001</v>
      </c>
      <c r="J299" s="15">
        <v>0</v>
      </c>
      <c r="K299" s="17" t="s">
        <v>121</v>
      </c>
      <c r="L299" s="15">
        <v>82.770448999999999</v>
      </c>
      <c r="M299" s="15">
        <v>10.551068000000001</v>
      </c>
      <c r="N299" s="15">
        <v>2.7739E-2</v>
      </c>
      <c r="O299" s="15" t="s">
        <v>263</v>
      </c>
      <c r="P299" s="15" t="s">
        <v>332</v>
      </c>
    </row>
    <row r="300" spans="1:16" hidden="1">
      <c r="A300" s="10" t="s">
        <v>1336</v>
      </c>
      <c r="B300" s="10" t="s">
        <v>1337</v>
      </c>
      <c r="C300" s="13" t="s">
        <v>1338</v>
      </c>
      <c r="D300" s="13" t="s">
        <v>1339</v>
      </c>
      <c r="E300" s="13" t="s">
        <v>28</v>
      </c>
      <c r="F300" s="18" t="s">
        <v>85</v>
      </c>
      <c r="G300" s="58">
        <v>0</v>
      </c>
      <c r="H300" s="58">
        <v>0</v>
      </c>
      <c r="I300" s="13">
        <v>0.24679999999999999</v>
      </c>
      <c r="J300" s="15">
        <v>1.2963</v>
      </c>
      <c r="K300" s="17">
        <v>-0.22857363264676389</v>
      </c>
      <c r="L300" s="15">
        <v>13.558263</v>
      </c>
      <c r="M300" s="15">
        <v>2.07958</v>
      </c>
      <c r="N300" s="15">
        <v>0.151395</v>
      </c>
      <c r="O300" s="15" t="s">
        <v>263</v>
      </c>
      <c r="P300" s="15" t="s">
        <v>332</v>
      </c>
    </row>
    <row r="301" spans="1:16" hidden="1">
      <c r="A301" s="10" t="s">
        <v>1340</v>
      </c>
      <c r="B301" s="10" t="s">
        <v>1341</v>
      </c>
      <c r="C301" s="13" t="s">
        <v>1342</v>
      </c>
      <c r="D301" s="13" t="s">
        <v>1343</v>
      </c>
      <c r="E301" s="13" t="s">
        <v>28</v>
      </c>
      <c r="F301" s="18" t="s">
        <v>87</v>
      </c>
      <c r="G301" s="58">
        <v>0</v>
      </c>
      <c r="H301" s="58">
        <v>0</v>
      </c>
      <c r="I301" s="13">
        <v>0.14979999999999999</v>
      </c>
      <c r="J301" s="15">
        <v>0.88972789119999995</v>
      </c>
      <c r="K301" s="17">
        <v>0.12393913902291298</v>
      </c>
      <c r="L301" s="15">
        <v>16.919681000000001</v>
      </c>
      <c r="M301" s="15">
        <v>3.7190979999999998</v>
      </c>
      <c r="N301" s="15">
        <v>0</v>
      </c>
      <c r="O301" s="15" t="s">
        <v>176</v>
      </c>
      <c r="P301" s="15" t="s">
        <v>332</v>
      </c>
    </row>
    <row r="302" spans="1:16" hidden="1">
      <c r="A302" s="10" t="s">
        <v>1344</v>
      </c>
      <c r="B302" s="10" t="s">
        <v>1345</v>
      </c>
      <c r="C302" s="13" t="s">
        <v>1346</v>
      </c>
      <c r="D302" s="13" t="s">
        <v>1347</v>
      </c>
      <c r="E302" s="13" t="s">
        <v>28</v>
      </c>
      <c r="F302" s="18" t="s">
        <v>84</v>
      </c>
      <c r="G302" s="58">
        <v>0</v>
      </c>
      <c r="H302" s="58">
        <v>0</v>
      </c>
      <c r="I302" s="13">
        <v>0.21737999999999999</v>
      </c>
      <c r="J302" s="15">
        <v>1.1606976743999999</v>
      </c>
      <c r="K302" s="17">
        <v>-0.13844920856162601</v>
      </c>
      <c r="L302" s="15">
        <v>17.210229999999999</v>
      </c>
      <c r="M302" s="15">
        <v>2.5720190000000001</v>
      </c>
      <c r="N302" s="15">
        <v>0.154057</v>
      </c>
      <c r="O302" s="15" t="s">
        <v>263</v>
      </c>
      <c r="P302" s="15" t="s">
        <v>332</v>
      </c>
    </row>
    <row r="303" spans="1:16" hidden="1">
      <c r="A303" s="10" t="s">
        <v>1348</v>
      </c>
      <c r="B303" s="10" t="s">
        <v>1349</v>
      </c>
      <c r="C303" s="13" t="s">
        <v>1350</v>
      </c>
      <c r="D303" s="13" t="s">
        <v>1351</v>
      </c>
      <c r="E303" s="13" t="s">
        <v>28</v>
      </c>
      <c r="F303" s="18" t="s">
        <v>87</v>
      </c>
      <c r="G303" s="58">
        <v>0</v>
      </c>
      <c r="H303" s="58">
        <v>0</v>
      </c>
      <c r="I303" s="13">
        <v>0.19142999999999999</v>
      </c>
      <c r="J303" s="15">
        <v>1.0159405940999999</v>
      </c>
      <c r="K303" s="17">
        <v>-1.5690478550196452E-2</v>
      </c>
      <c r="L303" s="15">
        <v>18.915413999999998</v>
      </c>
      <c r="M303" s="15">
        <v>2.0076019999999999</v>
      </c>
      <c r="N303" s="15">
        <v>0</v>
      </c>
      <c r="O303" s="15" t="s">
        <v>176</v>
      </c>
      <c r="P303" s="15" t="s">
        <v>332</v>
      </c>
    </row>
    <row r="304" spans="1:16" hidden="1">
      <c r="A304" s="10" t="s">
        <v>1352</v>
      </c>
      <c r="B304" s="10" t="s">
        <v>1353</v>
      </c>
      <c r="C304" s="13" t="s">
        <v>1354</v>
      </c>
      <c r="D304" s="13" t="s">
        <v>1355</v>
      </c>
      <c r="E304" s="13" t="s">
        <v>28</v>
      </c>
      <c r="F304" s="18" t="s">
        <v>82</v>
      </c>
      <c r="G304" s="58">
        <v>0</v>
      </c>
      <c r="H304" s="58">
        <v>0</v>
      </c>
      <c r="I304" s="13">
        <v>1.8079999999999999E-2</v>
      </c>
      <c r="J304" s="15">
        <v>0.99226744190000005</v>
      </c>
      <c r="K304" s="17">
        <v>7.7928165063982924E-3</v>
      </c>
      <c r="L304" s="15">
        <v>12.696774</v>
      </c>
      <c r="M304" s="15">
        <v>1.5446930000000001</v>
      </c>
      <c r="N304" s="15">
        <v>0.169742</v>
      </c>
      <c r="O304" s="15" t="s">
        <v>142</v>
      </c>
      <c r="P304" s="15" t="s">
        <v>332</v>
      </c>
    </row>
    <row r="305" spans="1:16" hidden="1">
      <c r="A305" s="10" t="s">
        <v>1356</v>
      </c>
      <c r="B305" s="10" t="s">
        <v>1357</v>
      </c>
      <c r="C305" s="13" t="s">
        <v>1358</v>
      </c>
      <c r="D305" s="13" t="s">
        <v>1359</v>
      </c>
      <c r="E305" s="13" t="s">
        <v>71</v>
      </c>
      <c r="F305" s="18" t="s">
        <v>85</v>
      </c>
      <c r="G305" s="58">
        <v>0</v>
      </c>
      <c r="H305" s="58">
        <v>0</v>
      </c>
      <c r="I305" s="13">
        <v>8.26E-3</v>
      </c>
      <c r="J305" s="15">
        <v>0</v>
      </c>
      <c r="K305" s="17" t="s">
        <v>121</v>
      </c>
      <c r="L305" s="15">
        <v>0</v>
      </c>
      <c r="M305" s="15">
        <v>1.1380060000000001</v>
      </c>
      <c r="N305" s="15">
        <v>0.17626600000000001</v>
      </c>
      <c r="O305" s="15">
        <v>0</v>
      </c>
      <c r="P305" s="15" t="s">
        <v>171</v>
      </c>
    </row>
    <row r="306" spans="1:16" hidden="1">
      <c r="A306" s="10" t="s">
        <v>1360</v>
      </c>
      <c r="B306" s="10" t="s">
        <v>1361</v>
      </c>
      <c r="C306" s="13" t="s">
        <v>1362</v>
      </c>
      <c r="D306" s="13" t="s">
        <v>1363</v>
      </c>
      <c r="E306" s="13" t="s">
        <v>24</v>
      </c>
      <c r="F306" s="18" t="s">
        <v>88</v>
      </c>
      <c r="G306" s="58">
        <v>0</v>
      </c>
      <c r="H306" s="58">
        <v>0</v>
      </c>
      <c r="I306" s="13">
        <v>7.5859999999999997E-2</v>
      </c>
      <c r="J306" s="15">
        <v>0</v>
      </c>
      <c r="K306" s="17" t="s">
        <v>121</v>
      </c>
      <c r="L306" s="15">
        <v>10.102690000000001</v>
      </c>
      <c r="M306" s="15">
        <v>1.211824</v>
      </c>
      <c r="N306" s="15">
        <v>0</v>
      </c>
      <c r="O306" s="15" t="s">
        <v>142</v>
      </c>
      <c r="P306" s="15" t="s">
        <v>294</v>
      </c>
    </row>
    <row r="307" spans="1:16" hidden="1">
      <c r="A307" s="10" t="s">
        <v>1364</v>
      </c>
      <c r="B307" s="10" t="s">
        <v>1365</v>
      </c>
      <c r="C307" s="13" t="s">
        <v>1366</v>
      </c>
      <c r="D307" s="13" t="s">
        <v>1367</v>
      </c>
      <c r="E307" s="13" t="s">
        <v>24</v>
      </c>
      <c r="F307" s="18" t="s">
        <v>81</v>
      </c>
      <c r="G307" s="58">
        <v>0</v>
      </c>
      <c r="H307" s="58">
        <v>0</v>
      </c>
      <c r="I307" s="13">
        <v>2.409E-2</v>
      </c>
      <c r="J307" s="15">
        <v>0.78644444440000005</v>
      </c>
      <c r="K307" s="17">
        <v>0.27154563443184765</v>
      </c>
      <c r="L307" s="15">
        <v>22.585474999999999</v>
      </c>
      <c r="M307" s="15">
        <v>5.9230590000000003</v>
      </c>
      <c r="N307" s="15">
        <v>0.23436799999999999</v>
      </c>
      <c r="O307" s="15" t="s">
        <v>263</v>
      </c>
      <c r="P307" s="15" t="s">
        <v>294</v>
      </c>
    </row>
    <row r="308" spans="1:16">
      <c r="A308" s="10" t="s">
        <v>1368</v>
      </c>
      <c r="B308" s="10" t="s">
        <v>1369</v>
      </c>
      <c r="C308" s="13" t="s">
        <v>1370</v>
      </c>
      <c r="D308" s="13" t="s">
        <v>1371</v>
      </c>
      <c r="E308" s="13" t="s">
        <v>42</v>
      </c>
      <c r="F308" s="18" t="s">
        <v>86</v>
      </c>
      <c r="G308" s="58">
        <v>0.75</v>
      </c>
      <c r="H308" s="58">
        <v>0.63</v>
      </c>
      <c r="I308" s="13">
        <v>3.4970000000000001E-2</v>
      </c>
      <c r="J308" s="15">
        <v>0.68815789469999999</v>
      </c>
      <c r="K308" s="17">
        <v>0.45315487579481517</v>
      </c>
      <c r="L308" s="15">
        <v>22.048929999999999</v>
      </c>
      <c r="M308" s="15">
        <v>7.5010430000000001</v>
      </c>
      <c r="N308" s="15">
        <v>0.21926100000000001</v>
      </c>
      <c r="O308" s="15" t="s">
        <v>176</v>
      </c>
      <c r="P308" s="15" t="s">
        <v>143</v>
      </c>
    </row>
    <row r="309" spans="1:16" hidden="1">
      <c r="A309" s="10" t="s">
        <v>1372</v>
      </c>
      <c r="B309" s="10" t="s">
        <v>1373</v>
      </c>
      <c r="C309" s="13" t="s">
        <v>1374</v>
      </c>
      <c r="D309" s="13" t="s">
        <v>1375</v>
      </c>
      <c r="E309" s="13" t="s">
        <v>67</v>
      </c>
      <c r="F309" s="18" t="s">
        <v>90</v>
      </c>
      <c r="G309" s="58">
        <v>0</v>
      </c>
      <c r="H309" s="58">
        <v>0</v>
      </c>
      <c r="I309" s="13">
        <v>2.3210000000000001E-2</v>
      </c>
      <c r="J309" s="15">
        <v>0.98275862069999997</v>
      </c>
      <c r="K309" s="17">
        <v>1.7543859638411874E-2</v>
      </c>
      <c r="L309" s="15">
        <v>18.146965000000002</v>
      </c>
      <c r="M309" s="15">
        <v>1.300603</v>
      </c>
      <c r="N309" s="15">
        <v>7.6697000000000001E-2</v>
      </c>
      <c r="O309" s="15" t="s">
        <v>142</v>
      </c>
      <c r="P309" s="15" t="s">
        <v>1376</v>
      </c>
    </row>
    <row r="310" spans="1:16" hidden="1">
      <c r="A310" s="10" t="s">
        <v>1377</v>
      </c>
      <c r="B310" s="10" t="s">
        <v>1378</v>
      </c>
      <c r="C310" s="13" t="s">
        <v>1379</v>
      </c>
      <c r="D310" s="13" t="s">
        <v>1380</v>
      </c>
      <c r="E310" s="13" t="s">
        <v>67</v>
      </c>
      <c r="F310" s="18" t="s">
        <v>90</v>
      </c>
      <c r="G310" s="58">
        <v>0</v>
      </c>
      <c r="H310" s="58">
        <v>0</v>
      </c>
      <c r="I310" s="13">
        <v>2.6200000000000001E-2</v>
      </c>
      <c r="J310" s="15">
        <v>1.0215517241000001</v>
      </c>
      <c r="K310" s="17">
        <v>-2.1097046377154705E-2</v>
      </c>
      <c r="L310" s="15">
        <v>20.083333</v>
      </c>
      <c r="M310" s="15">
        <v>1.102978</v>
      </c>
      <c r="N310" s="15">
        <v>6.4116000000000006E-2</v>
      </c>
      <c r="O310" s="15" t="s">
        <v>263</v>
      </c>
      <c r="P310" s="15" t="s">
        <v>1376</v>
      </c>
    </row>
    <row r="311" spans="1:16" hidden="1">
      <c r="A311" s="10" t="s">
        <v>1381</v>
      </c>
      <c r="B311" s="10" t="s">
        <v>1382</v>
      </c>
      <c r="C311" s="13" t="s">
        <v>1383</v>
      </c>
      <c r="D311" s="13" t="s">
        <v>1384</v>
      </c>
      <c r="E311" s="13" t="s">
        <v>67</v>
      </c>
      <c r="F311" s="18" t="s">
        <v>90</v>
      </c>
      <c r="G311" s="58">
        <v>0</v>
      </c>
      <c r="H311" s="58">
        <v>0</v>
      </c>
      <c r="I311" s="13">
        <v>1.5180000000000001E-2</v>
      </c>
      <c r="J311" s="15">
        <v>0.9424242424</v>
      </c>
      <c r="K311" s="17">
        <v>6.1093247615719548E-2</v>
      </c>
      <c r="L311" s="15">
        <v>17.278106999999999</v>
      </c>
      <c r="M311" s="15">
        <v>1.233109</v>
      </c>
      <c r="N311" s="15">
        <v>5.0885E-2</v>
      </c>
      <c r="O311" s="15" t="s">
        <v>142</v>
      </c>
      <c r="P311" s="15" t="s">
        <v>1376</v>
      </c>
    </row>
    <row r="312" spans="1:16" hidden="1">
      <c r="A312" s="10" t="s">
        <v>1385</v>
      </c>
      <c r="B312" s="10" t="s">
        <v>1386</v>
      </c>
      <c r="C312" s="13" t="s">
        <v>1387</v>
      </c>
      <c r="D312" s="13" t="s">
        <v>1388</v>
      </c>
      <c r="E312" s="13" t="s">
        <v>188</v>
      </c>
      <c r="F312" s="18" t="s">
        <v>85</v>
      </c>
      <c r="G312" s="58">
        <v>0</v>
      </c>
      <c r="H312" s="58">
        <v>0</v>
      </c>
      <c r="I312" s="13">
        <v>7.4130000000000001E-2</v>
      </c>
      <c r="J312" s="15">
        <v>0</v>
      </c>
      <c r="K312" s="17" t="s">
        <v>121</v>
      </c>
      <c r="L312" s="15">
        <v>0</v>
      </c>
      <c r="M312" s="15">
        <v>9.6742650000000001</v>
      </c>
      <c r="N312" s="15">
        <v>0.29717900000000003</v>
      </c>
      <c r="O312" s="15">
        <v>0</v>
      </c>
      <c r="P312" s="15" t="s">
        <v>189</v>
      </c>
    </row>
    <row r="313" spans="1:16" hidden="1">
      <c r="A313" s="10" t="s">
        <v>1389</v>
      </c>
      <c r="B313" s="10" t="s">
        <v>1390</v>
      </c>
      <c r="C313" s="13" t="s">
        <v>1391</v>
      </c>
      <c r="D313" s="13" t="s">
        <v>1392</v>
      </c>
      <c r="E313" s="13" t="s">
        <v>42</v>
      </c>
      <c r="F313" s="18" t="s">
        <v>83</v>
      </c>
      <c r="G313" s="58">
        <v>0</v>
      </c>
      <c r="H313" s="58">
        <v>0</v>
      </c>
      <c r="I313" s="13">
        <v>3.5680000000000003E-2</v>
      </c>
      <c r="J313" s="15">
        <v>0.99213483150000004</v>
      </c>
      <c r="K313" s="17">
        <v>7.927519778847758E-3</v>
      </c>
      <c r="L313" s="15">
        <v>14.004227</v>
      </c>
      <c r="M313" s="15">
        <v>4.6378740000000001</v>
      </c>
      <c r="N313" s="15">
        <v>0.33048499999999997</v>
      </c>
      <c r="O313" s="15" t="s">
        <v>263</v>
      </c>
      <c r="P313" s="15" t="s">
        <v>143</v>
      </c>
    </row>
    <row r="314" spans="1:16" hidden="1">
      <c r="A314" s="10" t="s">
        <v>1393</v>
      </c>
      <c r="B314" s="10" t="s">
        <v>1394</v>
      </c>
      <c r="C314" s="13" t="s">
        <v>1395</v>
      </c>
      <c r="D314" s="13" t="s">
        <v>1396</v>
      </c>
      <c r="E314" s="13" t="s">
        <v>69</v>
      </c>
      <c r="F314" s="18" t="s">
        <v>89</v>
      </c>
      <c r="G314" s="58">
        <v>0</v>
      </c>
      <c r="H314" s="58">
        <v>0</v>
      </c>
      <c r="I314" s="13">
        <v>1.2899999999999999E-3</v>
      </c>
      <c r="J314" s="15">
        <v>0</v>
      </c>
      <c r="K314" s="17" t="s">
        <v>121</v>
      </c>
      <c r="L314" s="15">
        <v>0</v>
      </c>
      <c r="M314" s="15">
        <v>2.274788</v>
      </c>
      <c r="N314" s="15">
        <v>4.1928E-2</v>
      </c>
      <c r="O314" s="15">
        <v>0</v>
      </c>
      <c r="P314" s="15" t="s">
        <v>122</v>
      </c>
    </row>
    <row r="315" spans="1:16" hidden="1">
      <c r="A315" s="10" t="s">
        <v>1397</v>
      </c>
      <c r="B315" s="10" t="s">
        <v>1398</v>
      </c>
      <c r="C315" s="13" t="s">
        <v>1399</v>
      </c>
      <c r="D315" s="13" t="s">
        <v>1400</v>
      </c>
      <c r="E315" s="13" t="s">
        <v>75</v>
      </c>
      <c r="F315" s="18" t="s">
        <v>85</v>
      </c>
      <c r="G315" s="58">
        <v>0</v>
      </c>
      <c r="H315" s="58">
        <v>0</v>
      </c>
      <c r="I315" s="13">
        <v>6.3750000000000001E-2</v>
      </c>
      <c r="J315" s="15">
        <v>0</v>
      </c>
      <c r="K315" s="17" t="s">
        <v>121</v>
      </c>
      <c r="L315" s="15">
        <v>9.7330760000000005</v>
      </c>
      <c r="M315" s="15">
        <v>1.2498419999999999</v>
      </c>
      <c r="N315" s="15">
        <v>0.129354</v>
      </c>
      <c r="O315" s="15">
        <v>0</v>
      </c>
      <c r="P315" s="15" t="s">
        <v>212</v>
      </c>
    </row>
    <row r="316" spans="1:16" hidden="1">
      <c r="A316" s="10" t="s">
        <v>1401</v>
      </c>
      <c r="B316" s="10" t="s">
        <v>1402</v>
      </c>
      <c r="C316" s="13" t="s">
        <v>1403</v>
      </c>
      <c r="D316" s="13" t="s">
        <v>1404</v>
      </c>
      <c r="E316" s="13" t="s">
        <v>28</v>
      </c>
      <c r="F316" s="18" t="s">
        <v>89</v>
      </c>
      <c r="G316" s="58">
        <v>0</v>
      </c>
      <c r="H316" s="58">
        <v>0</v>
      </c>
      <c r="I316" s="13">
        <v>2.5170000000000001E-2</v>
      </c>
      <c r="J316" s="15">
        <v>0</v>
      </c>
      <c r="K316" s="17" t="s">
        <v>121</v>
      </c>
      <c r="L316" s="15">
        <v>17.348178000000001</v>
      </c>
      <c r="M316" s="15">
        <v>2.6089699999999998</v>
      </c>
      <c r="N316" s="15">
        <v>0.16925999999999999</v>
      </c>
      <c r="O316" s="15">
        <v>0</v>
      </c>
      <c r="P316" s="15" t="s">
        <v>332</v>
      </c>
    </row>
    <row r="317" spans="1:16" hidden="1">
      <c r="A317" s="10" t="s">
        <v>1405</v>
      </c>
      <c r="B317" s="10" t="s">
        <v>1406</v>
      </c>
      <c r="C317" s="13" t="s">
        <v>1407</v>
      </c>
      <c r="D317" s="13" t="s">
        <v>1408</v>
      </c>
      <c r="E317" s="13" t="s">
        <v>136</v>
      </c>
      <c r="F317" s="18" t="s">
        <v>81</v>
      </c>
      <c r="G317" s="58">
        <v>0</v>
      </c>
      <c r="H317" s="58">
        <v>0</v>
      </c>
      <c r="I317" s="13">
        <v>9.3200000000000002E-3</v>
      </c>
      <c r="J317" s="15">
        <v>0</v>
      </c>
      <c r="K317" s="17" t="s">
        <v>121</v>
      </c>
      <c r="L317" s="15">
        <v>21.858974</v>
      </c>
      <c r="M317" s="15">
        <v>2.3875410000000001</v>
      </c>
      <c r="N317" s="15">
        <v>8.5405999999999996E-2</v>
      </c>
      <c r="O317" s="15">
        <v>0</v>
      </c>
      <c r="P317" s="15" t="s">
        <v>137</v>
      </c>
    </row>
    <row r="318" spans="1:16">
      <c r="A318" s="10" t="s">
        <v>1409</v>
      </c>
      <c r="B318" s="10" t="s">
        <v>1410</v>
      </c>
      <c r="C318" s="13" t="s">
        <v>1411</v>
      </c>
      <c r="D318" s="13" t="s">
        <v>1412</v>
      </c>
      <c r="E318" s="13" t="s">
        <v>42</v>
      </c>
      <c r="F318" s="18" t="s">
        <v>86</v>
      </c>
      <c r="G318" s="58">
        <v>1</v>
      </c>
      <c r="H318" s="58">
        <v>0.85</v>
      </c>
      <c r="I318" s="13">
        <v>0.53161000000000003</v>
      </c>
      <c r="J318" s="15">
        <v>0.86950354610000002</v>
      </c>
      <c r="K318" s="17">
        <v>0.15008156606757739</v>
      </c>
      <c r="L318" s="15">
        <v>15.920221</v>
      </c>
      <c r="M318" s="15">
        <v>9.7566839999999999</v>
      </c>
      <c r="N318" s="15">
        <v>0.86759200000000003</v>
      </c>
      <c r="O318" s="15" t="s">
        <v>176</v>
      </c>
      <c r="P318" s="15" t="s">
        <v>143</v>
      </c>
    </row>
    <row r="319" spans="1:16" hidden="1">
      <c r="A319" s="10" t="s">
        <v>1413</v>
      </c>
      <c r="B319" s="10" t="s">
        <v>1414</v>
      </c>
      <c r="C319" s="13" t="s">
        <v>1415</v>
      </c>
      <c r="D319" s="13" t="s">
        <v>1416</v>
      </c>
      <c r="E319" s="13" t="s">
        <v>73</v>
      </c>
      <c r="F319" s="18" t="s">
        <v>86</v>
      </c>
      <c r="G319" s="58">
        <v>0</v>
      </c>
      <c r="H319" s="58">
        <v>0</v>
      </c>
      <c r="I319" s="13">
        <v>6.6390000000000005E-2</v>
      </c>
      <c r="J319" s="15">
        <v>0</v>
      </c>
      <c r="K319" s="17" t="s">
        <v>121</v>
      </c>
      <c r="L319" s="15">
        <v>39.426859</v>
      </c>
      <c r="M319" s="15">
        <v>2.7559269999999998</v>
      </c>
      <c r="N319" s="15">
        <v>2.4901E-2</v>
      </c>
      <c r="O319" s="15" t="s">
        <v>142</v>
      </c>
      <c r="P319" s="15" t="s">
        <v>469</v>
      </c>
    </row>
    <row r="320" spans="1:16" hidden="1">
      <c r="A320" s="10" t="s">
        <v>1417</v>
      </c>
      <c r="B320" s="10" t="s">
        <v>1418</v>
      </c>
      <c r="C320" s="13" t="s">
        <v>1419</v>
      </c>
      <c r="D320" s="13" t="s">
        <v>1420</v>
      </c>
      <c r="E320" s="13" t="s">
        <v>79</v>
      </c>
      <c r="F320" s="18" t="s">
        <v>89</v>
      </c>
      <c r="G320" s="58">
        <v>0</v>
      </c>
      <c r="H320" s="58">
        <v>0</v>
      </c>
      <c r="I320" s="13">
        <v>5.1470000000000002E-2</v>
      </c>
      <c r="J320" s="15">
        <v>0</v>
      </c>
      <c r="K320" s="17" t="s">
        <v>121</v>
      </c>
      <c r="L320" s="15">
        <v>15.382987999999999</v>
      </c>
      <c r="M320" s="15">
        <v>1.475517</v>
      </c>
      <c r="N320" s="15">
        <v>8.4723999999999994E-2</v>
      </c>
      <c r="O320" s="15" t="s">
        <v>142</v>
      </c>
      <c r="P320" s="15" t="s">
        <v>603</v>
      </c>
    </row>
    <row r="321" spans="1:16" hidden="1">
      <c r="A321" s="10" t="s">
        <v>1421</v>
      </c>
      <c r="B321" s="10" t="s">
        <v>1422</v>
      </c>
      <c r="C321" s="13" t="s">
        <v>1423</v>
      </c>
      <c r="D321" s="13" t="s">
        <v>1424</v>
      </c>
      <c r="E321" s="13" t="s">
        <v>853</v>
      </c>
      <c r="F321" s="18" t="s">
        <v>83</v>
      </c>
      <c r="G321" s="58">
        <v>0</v>
      </c>
      <c r="H321" s="58">
        <v>0</v>
      </c>
      <c r="I321" s="13">
        <v>1.289E-2</v>
      </c>
      <c r="J321" s="15">
        <v>0</v>
      </c>
      <c r="K321" s="17" t="s">
        <v>121</v>
      </c>
      <c r="L321" s="15">
        <v>8.787865</v>
      </c>
      <c r="M321" s="15">
        <v>1.775085</v>
      </c>
      <c r="N321" s="15">
        <v>5.4722E-2</v>
      </c>
      <c r="O321" s="15">
        <v>0</v>
      </c>
      <c r="P321" s="15" t="s">
        <v>854</v>
      </c>
    </row>
    <row r="322" spans="1:16" hidden="1">
      <c r="A322" s="10" t="s">
        <v>1425</v>
      </c>
      <c r="B322" s="10" t="s">
        <v>1426</v>
      </c>
      <c r="C322" s="13" t="s">
        <v>1427</v>
      </c>
      <c r="D322" s="13" t="s">
        <v>1428</v>
      </c>
      <c r="E322" s="13" t="s">
        <v>28</v>
      </c>
      <c r="F322" s="18" t="s">
        <v>84</v>
      </c>
      <c r="G322" s="58">
        <v>0</v>
      </c>
      <c r="H322" s="58">
        <v>0</v>
      </c>
      <c r="I322" s="13">
        <v>8.0379999999999993E-2</v>
      </c>
      <c r="J322" s="15">
        <v>0</v>
      </c>
      <c r="K322" s="17" t="s">
        <v>121</v>
      </c>
      <c r="L322" s="15">
        <v>19.496123999999998</v>
      </c>
      <c r="M322" s="15">
        <v>1.659864</v>
      </c>
      <c r="N322" s="15">
        <v>0.10814699999999999</v>
      </c>
      <c r="O322" s="15" t="s">
        <v>142</v>
      </c>
      <c r="P322" s="15" t="s">
        <v>332</v>
      </c>
    </row>
    <row r="323" spans="1:16" hidden="1">
      <c r="A323" s="10" t="s">
        <v>1429</v>
      </c>
      <c r="B323" s="10" t="s">
        <v>1430</v>
      </c>
      <c r="C323" s="13" t="s">
        <v>1431</v>
      </c>
      <c r="D323" s="13" t="s">
        <v>1432</v>
      </c>
      <c r="E323" s="13" t="s">
        <v>24</v>
      </c>
      <c r="F323" s="18" t="s">
        <v>87</v>
      </c>
      <c r="G323" s="58">
        <v>0</v>
      </c>
      <c r="H323" s="58">
        <v>0</v>
      </c>
      <c r="I323" s="13">
        <v>7.8100000000000003E-2</v>
      </c>
      <c r="J323" s="15">
        <v>1.3257142856999999</v>
      </c>
      <c r="K323" s="17">
        <v>-0.24568965516428543</v>
      </c>
      <c r="L323" s="15">
        <v>9.0479000000000003</v>
      </c>
      <c r="M323" s="15">
        <v>0.89480000000000004</v>
      </c>
      <c r="N323" s="15">
        <v>0.10596800000000001</v>
      </c>
      <c r="O323" s="15" t="s">
        <v>263</v>
      </c>
      <c r="P323" s="15" t="s">
        <v>294</v>
      </c>
    </row>
    <row r="324" spans="1:16" hidden="1">
      <c r="A324" s="10" t="s">
        <v>1433</v>
      </c>
      <c r="B324" s="10" t="s">
        <v>1434</v>
      </c>
      <c r="C324" s="13" t="s">
        <v>1435</v>
      </c>
      <c r="D324" s="13" t="s">
        <v>1436</v>
      </c>
      <c r="E324" s="13" t="s">
        <v>69</v>
      </c>
      <c r="F324" s="18" t="s">
        <v>87</v>
      </c>
      <c r="G324" s="58">
        <v>0</v>
      </c>
      <c r="H324" s="58">
        <v>0</v>
      </c>
      <c r="I324" s="13">
        <v>3.9199999999999999E-3</v>
      </c>
      <c r="J324" s="15">
        <v>0</v>
      </c>
      <c r="K324" s="17" t="s">
        <v>121</v>
      </c>
      <c r="L324" s="15">
        <v>0</v>
      </c>
      <c r="M324" s="15">
        <v>26.531321999999999</v>
      </c>
      <c r="N324" s="15">
        <v>5.7953999999999999E-2</v>
      </c>
      <c r="O324" s="15">
        <v>0</v>
      </c>
      <c r="P324" s="15" t="s">
        <v>157</v>
      </c>
    </row>
    <row r="325" spans="1:16" hidden="1">
      <c r="A325" s="10" t="s">
        <v>1437</v>
      </c>
      <c r="B325" s="10" t="s">
        <v>1438</v>
      </c>
      <c r="C325" s="13" t="s">
        <v>1439</v>
      </c>
      <c r="D325" s="13" t="s">
        <v>1440</v>
      </c>
      <c r="E325" s="13" t="s">
        <v>284</v>
      </c>
      <c r="F325" s="18" t="s">
        <v>90</v>
      </c>
      <c r="G325" s="58">
        <v>0</v>
      </c>
      <c r="H325" s="58">
        <v>0</v>
      </c>
      <c r="I325" s="13">
        <v>7.0299999999999998E-3</v>
      </c>
      <c r="J325" s="15">
        <v>0</v>
      </c>
      <c r="K325" s="17" t="s">
        <v>121</v>
      </c>
      <c r="L325" s="15">
        <v>13.420427999999999</v>
      </c>
      <c r="M325" s="15">
        <v>2.5632250000000001</v>
      </c>
      <c r="N325" s="15">
        <v>0.17669099999999999</v>
      </c>
      <c r="O325" s="15">
        <v>0</v>
      </c>
      <c r="P325" s="15" t="s">
        <v>285</v>
      </c>
    </row>
    <row r="326" spans="1:16" hidden="1">
      <c r="A326" s="10" t="s">
        <v>1441</v>
      </c>
      <c r="B326" s="10" t="s">
        <v>1442</v>
      </c>
      <c r="C326" s="13" t="s">
        <v>1443</v>
      </c>
      <c r="D326" s="13" t="s">
        <v>1444</v>
      </c>
      <c r="E326" s="13" t="s">
        <v>284</v>
      </c>
      <c r="F326" s="18" t="s">
        <v>82</v>
      </c>
      <c r="G326" s="58">
        <v>0</v>
      </c>
      <c r="H326" s="58">
        <v>0</v>
      </c>
      <c r="I326" s="13">
        <v>5.2599999999999999E-3</v>
      </c>
      <c r="J326" s="15">
        <v>0</v>
      </c>
      <c r="K326" s="17" t="s">
        <v>121</v>
      </c>
      <c r="L326" s="15">
        <v>13.409091</v>
      </c>
      <c r="M326" s="15">
        <v>1.751091</v>
      </c>
      <c r="N326" s="15">
        <v>0.125388</v>
      </c>
      <c r="O326" s="15">
        <v>0</v>
      </c>
      <c r="P326" s="15" t="s">
        <v>285</v>
      </c>
    </row>
    <row r="327" spans="1:16" hidden="1">
      <c r="A327" s="10" t="s">
        <v>1445</v>
      </c>
      <c r="B327" s="10" t="s">
        <v>1446</v>
      </c>
      <c r="C327" s="13" t="s">
        <v>1447</v>
      </c>
      <c r="D327" s="13" t="s">
        <v>1448</v>
      </c>
      <c r="E327" s="13" t="s">
        <v>26</v>
      </c>
      <c r="F327" s="18" t="s">
        <v>91</v>
      </c>
      <c r="G327" s="58">
        <v>0</v>
      </c>
      <c r="H327" s="58">
        <v>0</v>
      </c>
      <c r="I327" s="13">
        <v>3.4389999999999997E-2</v>
      </c>
      <c r="J327" s="15">
        <v>0.95925000000000005</v>
      </c>
      <c r="K327" s="17">
        <v>4.2481105029971378E-2</v>
      </c>
      <c r="L327" s="15">
        <v>21.087209000000001</v>
      </c>
      <c r="M327" s="15">
        <v>2.7839049999999999</v>
      </c>
      <c r="N327" s="15">
        <v>0.31304900000000002</v>
      </c>
      <c r="O327" s="15" t="s">
        <v>142</v>
      </c>
      <c r="P327" s="15" t="s">
        <v>131</v>
      </c>
    </row>
    <row r="328" spans="1:16" hidden="1">
      <c r="A328" s="10" t="s">
        <v>1449</v>
      </c>
      <c r="B328" s="10" t="s">
        <v>1450</v>
      </c>
      <c r="C328" s="13" t="s">
        <v>1451</v>
      </c>
      <c r="D328" s="13" t="s">
        <v>1452</v>
      </c>
      <c r="E328" s="13" t="s">
        <v>1453</v>
      </c>
      <c r="F328" s="18" t="s">
        <v>91</v>
      </c>
      <c r="G328" s="58">
        <v>0</v>
      </c>
      <c r="H328" s="58">
        <v>0</v>
      </c>
      <c r="I328" s="13">
        <v>2.6519999999999998E-2</v>
      </c>
      <c r="J328" s="15">
        <v>0</v>
      </c>
      <c r="K328" s="17" t="s">
        <v>121</v>
      </c>
      <c r="L328" s="15">
        <v>13.006294</v>
      </c>
      <c r="M328" s="15">
        <v>2.7505980000000001</v>
      </c>
      <c r="N328" s="15">
        <v>0.12528</v>
      </c>
      <c r="O328" s="15">
        <v>0</v>
      </c>
      <c r="P328" s="15" t="s">
        <v>1454</v>
      </c>
    </row>
    <row r="329" spans="1:16" hidden="1">
      <c r="A329" s="10" t="s">
        <v>1455</v>
      </c>
      <c r="B329" s="10" t="s">
        <v>1456</v>
      </c>
      <c r="C329" s="13" t="s">
        <v>1457</v>
      </c>
      <c r="D329" s="13" t="s">
        <v>1458</v>
      </c>
      <c r="E329" s="13" t="s">
        <v>71</v>
      </c>
      <c r="F329" s="18" t="s">
        <v>87</v>
      </c>
      <c r="G329" s="58">
        <v>0</v>
      </c>
      <c r="H329" s="58">
        <v>0</v>
      </c>
      <c r="I329" s="13">
        <v>1.157E-2</v>
      </c>
      <c r="J329" s="15">
        <v>0</v>
      </c>
      <c r="K329" s="17" t="s">
        <v>121</v>
      </c>
      <c r="L329" s="15">
        <v>0</v>
      </c>
      <c r="M329" s="15">
        <v>13.962628</v>
      </c>
      <c r="N329" s="15">
        <v>0.28275499999999998</v>
      </c>
      <c r="O329" s="15">
        <v>0</v>
      </c>
      <c r="P329" s="15" t="s">
        <v>171</v>
      </c>
    </row>
    <row r="330" spans="1:16" hidden="1">
      <c r="A330" s="10" t="s">
        <v>1459</v>
      </c>
      <c r="B330" s="10" t="s">
        <v>1460</v>
      </c>
      <c r="C330" s="13" t="s">
        <v>1461</v>
      </c>
      <c r="D330" s="13" t="s">
        <v>1462</v>
      </c>
      <c r="E330" s="13" t="s">
        <v>28</v>
      </c>
      <c r="F330" s="18" t="s">
        <v>88</v>
      </c>
      <c r="G330" s="58">
        <v>0</v>
      </c>
      <c r="H330" s="58">
        <v>0</v>
      </c>
      <c r="I330" s="13">
        <v>4.9050000000000003E-2</v>
      </c>
      <c r="J330" s="15">
        <v>0.82762237760000001</v>
      </c>
      <c r="K330" s="17">
        <v>0.20828052390254759</v>
      </c>
      <c r="L330" s="15">
        <v>14.445067</v>
      </c>
      <c r="M330" s="15">
        <v>2.5420919999999998</v>
      </c>
      <c r="N330" s="15">
        <v>0.165991</v>
      </c>
      <c r="O330" s="15" t="s">
        <v>263</v>
      </c>
      <c r="P330" s="15" t="s">
        <v>332</v>
      </c>
    </row>
    <row r="331" spans="1:16" hidden="1">
      <c r="A331" s="10" t="s">
        <v>1463</v>
      </c>
      <c r="B331" s="10" t="s">
        <v>1464</v>
      </c>
      <c r="C331" s="13" t="s">
        <v>1465</v>
      </c>
      <c r="D331" s="13" t="s">
        <v>1466</v>
      </c>
      <c r="E331" s="13" t="s">
        <v>69</v>
      </c>
      <c r="F331" s="18" t="s">
        <v>91</v>
      </c>
      <c r="G331" s="58">
        <v>0</v>
      </c>
      <c r="H331" s="58">
        <v>0</v>
      </c>
      <c r="I331" s="13">
        <v>1.98E-3</v>
      </c>
      <c r="J331" s="15">
        <v>0</v>
      </c>
      <c r="K331" s="17" t="s">
        <v>121</v>
      </c>
      <c r="L331" s="15">
        <v>17.525717</v>
      </c>
      <c r="M331" s="15">
        <v>1.5720590000000001</v>
      </c>
      <c r="N331" s="15">
        <v>0.14995900000000001</v>
      </c>
      <c r="O331" s="15" t="s">
        <v>142</v>
      </c>
      <c r="P331" s="15" t="s">
        <v>122</v>
      </c>
    </row>
    <row r="332" spans="1:16" hidden="1">
      <c r="A332" s="10" t="s">
        <v>1467</v>
      </c>
      <c r="B332" s="10" t="s">
        <v>1468</v>
      </c>
      <c r="C332" s="13" t="s">
        <v>1469</v>
      </c>
      <c r="D332" s="13" t="s">
        <v>1470</v>
      </c>
      <c r="E332" s="13" t="s">
        <v>69</v>
      </c>
      <c r="F332" s="18" t="s">
        <v>91</v>
      </c>
      <c r="G332" s="58">
        <v>0</v>
      </c>
      <c r="H332" s="58">
        <v>0</v>
      </c>
      <c r="I332" s="13">
        <v>1.192E-2</v>
      </c>
      <c r="J332" s="15">
        <v>1.7666666666999999</v>
      </c>
      <c r="K332" s="17">
        <v>-0.43396226416162331</v>
      </c>
      <c r="L332" s="15">
        <v>12.361344000000001</v>
      </c>
      <c r="M332" s="15">
        <v>1.1908620000000001</v>
      </c>
      <c r="N332" s="15">
        <v>0.14995900000000001</v>
      </c>
      <c r="O332" s="15" t="s">
        <v>142</v>
      </c>
      <c r="P332" s="15" t="s">
        <v>157</v>
      </c>
    </row>
    <row r="333" spans="1:16" hidden="1">
      <c r="A333" s="10" t="s">
        <v>1471</v>
      </c>
      <c r="B333" s="10" t="s">
        <v>1472</v>
      </c>
      <c r="C333" s="13" t="s">
        <v>1473</v>
      </c>
      <c r="D333" s="13" t="s">
        <v>1474</v>
      </c>
      <c r="E333" s="13" t="s">
        <v>75</v>
      </c>
      <c r="F333" s="18" t="s">
        <v>85</v>
      </c>
      <c r="G333" s="58">
        <v>0</v>
      </c>
      <c r="H333" s="58">
        <v>0</v>
      </c>
      <c r="I333" s="13">
        <v>1.523E-2</v>
      </c>
      <c r="J333" s="15">
        <v>0</v>
      </c>
      <c r="K333" s="17" t="s">
        <v>121</v>
      </c>
      <c r="L333" s="15">
        <v>13.582838000000001</v>
      </c>
      <c r="M333" s="15">
        <v>1.0437780000000001</v>
      </c>
      <c r="N333" s="15">
        <v>0.14505499999999999</v>
      </c>
      <c r="O333" s="15">
        <v>0</v>
      </c>
      <c r="P333" s="15" t="s">
        <v>212</v>
      </c>
    </row>
    <row r="334" spans="1:16" hidden="1">
      <c r="A334" s="10" t="s">
        <v>1475</v>
      </c>
      <c r="B334" s="10" t="s">
        <v>1476</v>
      </c>
      <c r="C334" s="13" t="s">
        <v>1477</v>
      </c>
      <c r="D334" s="13" t="s">
        <v>1478</v>
      </c>
      <c r="E334" s="13" t="s">
        <v>75</v>
      </c>
      <c r="F334" s="18" t="s">
        <v>85</v>
      </c>
      <c r="G334" s="58">
        <v>0</v>
      </c>
      <c r="H334" s="58">
        <v>0</v>
      </c>
      <c r="I334" s="13">
        <v>1.1990000000000001E-2</v>
      </c>
      <c r="J334" s="15">
        <v>0</v>
      </c>
      <c r="K334" s="17" t="s">
        <v>121</v>
      </c>
      <c r="L334" s="15">
        <v>0</v>
      </c>
      <c r="M334" s="15">
        <v>1.1323859999999999</v>
      </c>
      <c r="N334" s="15">
        <v>7.6471999999999998E-2</v>
      </c>
      <c r="O334" s="15">
        <v>0</v>
      </c>
      <c r="P334" s="15" t="s">
        <v>212</v>
      </c>
    </row>
    <row r="335" spans="1:16" hidden="1">
      <c r="A335" s="10" t="s">
        <v>1479</v>
      </c>
      <c r="B335" s="10" t="s">
        <v>1480</v>
      </c>
      <c r="C335" s="13" t="s">
        <v>1481</v>
      </c>
      <c r="D335" s="13" t="s">
        <v>1482</v>
      </c>
      <c r="E335" s="13" t="s">
        <v>69</v>
      </c>
      <c r="F335" s="18" t="s">
        <v>86</v>
      </c>
      <c r="G335" s="58">
        <v>0</v>
      </c>
      <c r="H335" s="58">
        <v>0</v>
      </c>
      <c r="I335" s="13">
        <v>1.1900000000000001E-3</v>
      </c>
      <c r="J335" s="15">
        <v>0</v>
      </c>
      <c r="K335" s="17" t="s">
        <v>121</v>
      </c>
      <c r="L335" s="15">
        <v>0</v>
      </c>
      <c r="M335" s="15">
        <v>1.6069469999999999</v>
      </c>
      <c r="N335" s="15">
        <v>0.120001</v>
      </c>
      <c r="O335" s="15">
        <v>0</v>
      </c>
      <c r="P335" s="15" t="s">
        <v>122</v>
      </c>
    </row>
    <row r="336" spans="1:16" hidden="1">
      <c r="A336" s="10" t="s">
        <v>1483</v>
      </c>
      <c r="B336" s="10" t="s">
        <v>1484</v>
      </c>
      <c r="C336" s="13" t="s">
        <v>1485</v>
      </c>
      <c r="D336" s="13" t="s">
        <v>1486</v>
      </c>
      <c r="E336" s="13" t="s">
        <v>69</v>
      </c>
      <c r="F336" s="18" t="s">
        <v>85</v>
      </c>
      <c r="G336" s="58">
        <v>0</v>
      </c>
      <c r="H336" s="58">
        <v>0</v>
      </c>
      <c r="I336" s="13">
        <v>1.47E-3</v>
      </c>
      <c r="J336" s="15">
        <v>0</v>
      </c>
      <c r="K336" s="17" t="s">
        <v>121</v>
      </c>
      <c r="L336" s="15">
        <v>0</v>
      </c>
      <c r="M336" s="15">
        <v>1.244621</v>
      </c>
      <c r="N336" s="15">
        <v>5.5331999999999999E-2</v>
      </c>
      <c r="O336" s="15">
        <v>0</v>
      </c>
      <c r="P336" s="15" t="s">
        <v>122</v>
      </c>
    </row>
    <row r="337" spans="1:16" hidden="1">
      <c r="A337" s="10" t="s">
        <v>1487</v>
      </c>
      <c r="B337" s="10" t="s">
        <v>1488</v>
      </c>
      <c r="C337" s="13" t="s">
        <v>1489</v>
      </c>
      <c r="D337" s="13" t="s">
        <v>1490</v>
      </c>
      <c r="E337" s="13" t="s">
        <v>69</v>
      </c>
      <c r="F337" s="18" t="s">
        <v>82</v>
      </c>
      <c r="G337" s="58">
        <v>0</v>
      </c>
      <c r="H337" s="58">
        <v>0</v>
      </c>
      <c r="I337" s="13">
        <v>1.2099999999999999E-3</v>
      </c>
      <c r="J337" s="15">
        <v>0</v>
      </c>
      <c r="K337" s="17" t="s">
        <v>121</v>
      </c>
      <c r="L337" s="15">
        <v>25.196231999999998</v>
      </c>
      <c r="M337" s="15">
        <v>3.712818</v>
      </c>
      <c r="N337" s="15">
        <v>0.14729200000000001</v>
      </c>
      <c r="O337" s="15">
        <v>0</v>
      </c>
      <c r="P337" s="15" t="s">
        <v>122</v>
      </c>
    </row>
    <row r="338" spans="1:16" hidden="1">
      <c r="A338" s="10" t="s">
        <v>1491</v>
      </c>
      <c r="B338" s="10" t="s">
        <v>1492</v>
      </c>
      <c r="C338" s="13" t="s">
        <v>1493</v>
      </c>
      <c r="D338" s="13" t="s">
        <v>1494</v>
      </c>
      <c r="E338" s="13" t="s">
        <v>284</v>
      </c>
      <c r="F338" s="18" t="s">
        <v>83</v>
      </c>
      <c r="G338" s="58">
        <v>0</v>
      </c>
      <c r="H338" s="58">
        <v>0</v>
      </c>
      <c r="I338" s="13">
        <v>5.8199999999999997E-3</v>
      </c>
      <c r="J338" s="15">
        <v>0</v>
      </c>
      <c r="K338" s="17" t="s">
        <v>121</v>
      </c>
      <c r="L338" s="15">
        <v>8.64</v>
      </c>
      <c r="M338" s="15">
        <v>0.76010599999999995</v>
      </c>
      <c r="N338" s="15">
        <v>0.10133</v>
      </c>
      <c r="O338" s="15">
        <v>0</v>
      </c>
      <c r="P338" s="15" t="s">
        <v>285</v>
      </c>
    </row>
    <row r="339" spans="1:16" hidden="1">
      <c r="A339" s="10" t="s">
        <v>1495</v>
      </c>
      <c r="B339" s="10" t="s">
        <v>1496</v>
      </c>
      <c r="C339" s="13" t="s">
        <v>1497</v>
      </c>
      <c r="D339" s="13" t="s">
        <v>1498</v>
      </c>
      <c r="E339" s="13" t="s">
        <v>1499</v>
      </c>
      <c r="F339" s="18" t="s">
        <v>86</v>
      </c>
      <c r="G339" s="58">
        <v>0</v>
      </c>
      <c r="H339" s="58">
        <v>0</v>
      </c>
      <c r="I339" s="13">
        <v>1.3010000000000001E-2</v>
      </c>
      <c r="J339" s="15">
        <v>0</v>
      </c>
      <c r="K339" s="17" t="s">
        <v>121</v>
      </c>
      <c r="L339" s="15">
        <v>6.1279250000000003</v>
      </c>
      <c r="M339" s="15">
        <v>1.5623910000000001</v>
      </c>
      <c r="N339" s="15">
        <v>0.19955400000000001</v>
      </c>
      <c r="O339" s="15">
        <v>0</v>
      </c>
      <c r="P339" s="15" t="s">
        <v>1500</v>
      </c>
    </row>
    <row r="340" spans="1:16" hidden="1">
      <c r="A340" s="10" t="s">
        <v>1501</v>
      </c>
      <c r="B340" s="10" t="s">
        <v>1502</v>
      </c>
      <c r="C340" s="13" t="s">
        <v>1503</v>
      </c>
      <c r="D340" s="13" t="s">
        <v>1504</v>
      </c>
      <c r="E340" s="13" t="s">
        <v>69</v>
      </c>
      <c r="F340" s="18" t="s">
        <v>89</v>
      </c>
      <c r="G340" s="58">
        <v>0</v>
      </c>
      <c r="H340" s="58">
        <v>0</v>
      </c>
      <c r="I340" s="13">
        <v>2.2000000000000001E-3</v>
      </c>
      <c r="J340" s="15">
        <v>0</v>
      </c>
      <c r="K340" s="17" t="s">
        <v>121</v>
      </c>
      <c r="L340" s="15">
        <v>0</v>
      </c>
      <c r="M340" s="15">
        <v>6.0378119999999997</v>
      </c>
      <c r="N340" s="15">
        <v>0.28909099999999999</v>
      </c>
      <c r="O340" s="15">
        <v>0</v>
      </c>
      <c r="P340" s="15" t="s">
        <v>122</v>
      </c>
    </row>
    <row r="341" spans="1:16" hidden="1">
      <c r="A341" s="10" t="s">
        <v>1505</v>
      </c>
      <c r="B341" s="10" t="s">
        <v>1506</v>
      </c>
      <c r="C341" s="13" t="s">
        <v>1507</v>
      </c>
      <c r="D341" s="13" t="s">
        <v>1508</v>
      </c>
      <c r="E341" s="13" t="s">
        <v>69</v>
      </c>
      <c r="F341" s="18" t="s">
        <v>89</v>
      </c>
      <c r="G341" s="58">
        <v>0</v>
      </c>
      <c r="H341" s="58">
        <v>0</v>
      </c>
      <c r="I341" s="13">
        <v>2.64E-3</v>
      </c>
      <c r="J341" s="15">
        <v>0</v>
      </c>
      <c r="K341" s="17" t="s">
        <v>121</v>
      </c>
      <c r="L341" s="15">
        <v>0</v>
      </c>
      <c r="M341" s="15">
        <v>5.2120189999999997</v>
      </c>
      <c r="N341" s="15">
        <v>0.28909099999999999</v>
      </c>
      <c r="O341" s="15">
        <v>0</v>
      </c>
      <c r="P341" s="15" t="s">
        <v>157</v>
      </c>
    </row>
    <row r="342" spans="1:16" hidden="1">
      <c r="A342" s="10" t="s">
        <v>1509</v>
      </c>
      <c r="B342" s="10" t="s">
        <v>1510</v>
      </c>
      <c r="C342" s="13" t="s">
        <v>1511</v>
      </c>
      <c r="D342" s="13" t="s">
        <v>1512</v>
      </c>
      <c r="E342" s="13" t="s">
        <v>69</v>
      </c>
      <c r="F342" s="18" t="s">
        <v>87</v>
      </c>
      <c r="G342" s="58">
        <v>0</v>
      </c>
      <c r="H342" s="58">
        <v>0</v>
      </c>
      <c r="I342" s="13">
        <v>7.6000000000000004E-4</v>
      </c>
      <c r="J342" s="15">
        <v>0</v>
      </c>
      <c r="K342" s="17" t="s">
        <v>121</v>
      </c>
      <c r="L342" s="15">
        <v>0</v>
      </c>
      <c r="M342" s="15">
        <v>2.4184510000000001</v>
      </c>
      <c r="N342" s="15">
        <v>0.103195</v>
      </c>
      <c r="O342" s="15">
        <v>0</v>
      </c>
      <c r="P342" s="15" t="s">
        <v>122</v>
      </c>
    </row>
    <row r="343" spans="1:16" hidden="1">
      <c r="A343" s="10" t="s">
        <v>1513</v>
      </c>
      <c r="B343" s="10" t="s">
        <v>1514</v>
      </c>
      <c r="C343" s="13" t="s">
        <v>1515</v>
      </c>
      <c r="D343" s="13" t="s">
        <v>1516</v>
      </c>
      <c r="E343" s="13" t="s">
        <v>69</v>
      </c>
      <c r="F343" s="18" t="s">
        <v>85</v>
      </c>
      <c r="G343" s="58">
        <v>0</v>
      </c>
      <c r="H343" s="58">
        <v>0</v>
      </c>
      <c r="I343" s="13">
        <v>2.1100000000000001E-2</v>
      </c>
      <c r="J343" s="15">
        <v>0.92051282050000005</v>
      </c>
      <c r="K343" s="17">
        <v>8.6350974945492265E-2</v>
      </c>
      <c r="L343" s="15">
        <v>5.0901529999999999</v>
      </c>
      <c r="M343" s="15">
        <v>0.50874799999999998</v>
      </c>
      <c r="N343" s="15">
        <v>0.106587</v>
      </c>
      <c r="O343" s="15" t="s">
        <v>142</v>
      </c>
      <c r="P343" s="15" t="s">
        <v>157</v>
      </c>
    </row>
    <row r="344" spans="1:16" hidden="1">
      <c r="A344" s="10" t="s">
        <v>1517</v>
      </c>
      <c r="B344" s="10" t="s">
        <v>1518</v>
      </c>
      <c r="C344" s="13" t="s">
        <v>1519</v>
      </c>
      <c r="D344" s="13" t="s">
        <v>1520</v>
      </c>
      <c r="E344" s="13" t="s">
        <v>69</v>
      </c>
      <c r="F344" s="18" t="s">
        <v>84</v>
      </c>
      <c r="G344" s="58">
        <v>0</v>
      </c>
      <c r="H344" s="58">
        <v>0</v>
      </c>
      <c r="I344" s="13">
        <v>1.6900000000000001E-3</v>
      </c>
      <c r="J344" s="15">
        <v>0</v>
      </c>
      <c r="K344" s="17" t="s">
        <v>121</v>
      </c>
      <c r="L344" s="15">
        <v>7.6911870000000002</v>
      </c>
      <c r="M344" s="15">
        <v>1.0912980000000001</v>
      </c>
      <c r="N344" s="15">
        <v>0.159804</v>
      </c>
      <c r="O344" s="15" t="s">
        <v>142</v>
      </c>
      <c r="P344" s="15" t="s">
        <v>122</v>
      </c>
    </row>
    <row r="345" spans="1:16" hidden="1">
      <c r="A345" s="10" t="s">
        <v>1521</v>
      </c>
      <c r="B345" s="10" t="s">
        <v>1522</v>
      </c>
      <c r="C345" s="13" t="s">
        <v>1523</v>
      </c>
      <c r="D345" s="13" t="s">
        <v>1524</v>
      </c>
      <c r="E345" s="13" t="s">
        <v>69</v>
      </c>
      <c r="F345" s="18" t="s">
        <v>84</v>
      </c>
      <c r="G345" s="58">
        <v>0</v>
      </c>
      <c r="H345" s="58">
        <v>0</v>
      </c>
      <c r="I345" s="13">
        <v>8.1700000000000002E-3</v>
      </c>
      <c r="J345" s="15">
        <v>0</v>
      </c>
      <c r="K345" s="17" t="s">
        <v>121</v>
      </c>
      <c r="L345" s="15">
        <v>4.9902949999999997</v>
      </c>
      <c r="M345" s="15">
        <v>0.85464799999999996</v>
      </c>
      <c r="N345" s="15">
        <v>0.159804</v>
      </c>
      <c r="O345" s="15" t="s">
        <v>142</v>
      </c>
      <c r="P345" s="15" t="s">
        <v>157</v>
      </c>
    </row>
    <row r="346" spans="1:16" hidden="1">
      <c r="A346" s="10" t="s">
        <v>1525</v>
      </c>
      <c r="B346" s="10" t="s">
        <v>1526</v>
      </c>
      <c r="C346" s="13" t="s">
        <v>1527</v>
      </c>
      <c r="D346" s="13" t="s">
        <v>1528</v>
      </c>
      <c r="E346" s="13" t="s">
        <v>48</v>
      </c>
      <c r="F346" s="18" t="s">
        <v>85</v>
      </c>
      <c r="G346" s="58">
        <v>0</v>
      </c>
      <c r="H346" s="58">
        <v>0</v>
      </c>
      <c r="I346" s="13">
        <v>5.6699999999999997E-3</v>
      </c>
      <c r="J346" s="15">
        <v>1.0421686747000001</v>
      </c>
      <c r="K346" s="17">
        <v>-4.046242774677411E-2</v>
      </c>
      <c r="L346" s="15">
        <v>6.9195399999999996</v>
      </c>
      <c r="M346" s="15">
        <v>0.65906600000000004</v>
      </c>
      <c r="N346" s="15">
        <v>0.109823</v>
      </c>
      <c r="O346" s="15" t="s">
        <v>263</v>
      </c>
      <c r="P346" s="15" t="s">
        <v>122</v>
      </c>
    </row>
    <row r="347" spans="1:16" hidden="1">
      <c r="A347" s="10" t="s">
        <v>1529</v>
      </c>
      <c r="B347" s="10" t="s">
        <v>1530</v>
      </c>
      <c r="C347" s="13" t="s">
        <v>1531</v>
      </c>
      <c r="D347" s="13" t="s">
        <v>1532</v>
      </c>
      <c r="E347" s="13" t="s">
        <v>48</v>
      </c>
      <c r="F347" s="18" t="s">
        <v>85</v>
      </c>
      <c r="G347" s="58">
        <v>0</v>
      </c>
      <c r="H347" s="58">
        <v>0</v>
      </c>
      <c r="I347" s="13">
        <v>0.28175</v>
      </c>
      <c r="J347" s="15">
        <v>0.86777777779999998</v>
      </c>
      <c r="K347" s="17">
        <v>0.15236875797305083</v>
      </c>
      <c r="L347" s="15">
        <v>5.3807330000000002</v>
      </c>
      <c r="M347" s="15">
        <v>0.54432800000000003</v>
      </c>
      <c r="N347" s="15">
        <v>0.109823</v>
      </c>
      <c r="O347" s="15" t="s">
        <v>263</v>
      </c>
      <c r="P347" s="15" t="s">
        <v>157</v>
      </c>
    </row>
    <row r="348" spans="1:16" hidden="1">
      <c r="A348" s="10" t="s">
        <v>1533</v>
      </c>
      <c r="B348" s="10" t="s">
        <v>1534</v>
      </c>
      <c r="C348" s="13" t="s">
        <v>1535</v>
      </c>
      <c r="D348" s="13" t="s">
        <v>1536</v>
      </c>
      <c r="E348" s="13" t="s">
        <v>69</v>
      </c>
      <c r="F348" s="18" t="s">
        <v>87</v>
      </c>
      <c r="G348" s="58">
        <v>0</v>
      </c>
      <c r="H348" s="58">
        <v>0</v>
      </c>
      <c r="I348" s="13">
        <v>4.5999999999999999E-3</v>
      </c>
      <c r="J348" s="15">
        <v>0</v>
      </c>
      <c r="K348" s="17" t="s">
        <v>121</v>
      </c>
      <c r="L348" s="15">
        <v>0</v>
      </c>
      <c r="M348" s="15">
        <v>1.84598</v>
      </c>
      <c r="N348" s="15">
        <v>7.8387999999999999E-2</v>
      </c>
      <c r="O348" s="15">
        <v>0</v>
      </c>
      <c r="P348" s="15" t="s">
        <v>122</v>
      </c>
    </row>
    <row r="349" spans="1:16" hidden="1">
      <c r="A349" s="10" t="s">
        <v>1537</v>
      </c>
      <c r="B349" s="10" t="s">
        <v>1538</v>
      </c>
      <c r="C349" s="13" t="s">
        <v>1539</v>
      </c>
      <c r="D349" s="13" t="s">
        <v>1540</v>
      </c>
      <c r="E349" s="13" t="s">
        <v>69</v>
      </c>
      <c r="F349" s="18" t="s">
        <v>87</v>
      </c>
      <c r="G349" s="58">
        <v>0</v>
      </c>
      <c r="H349" s="58">
        <v>0</v>
      </c>
      <c r="I349" s="13">
        <v>2.8600000000000001E-3</v>
      </c>
      <c r="J349" s="15">
        <v>0</v>
      </c>
      <c r="K349" s="17" t="s">
        <v>121</v>
      </c>
      <c r="L349" s="15">
        <v>373</v>
      </c>
      <c r="M349" s="15">
        <v>3.032432</v>
      </c>
      <c r="N349" s="15">
        <v>-0.179893</v>
      </c>
      <c r="O349" s="15" t="s">
        <v>142</v>
      </c>
      <c r="P349" s="15" t="s">
        <v>122</v>
      </c>
    </row>
    <row r="350" spans="1:16" hidden="1">
      <c r="A350" s="10" t="s">
        <v>1541</v>
      </c>
      <c r="B350" s="10" t="s">
        <v>1542</v>
      </c>
      <c r="C350" s="13" t="s">
        <v>1543</v>
      </c>
      <c r="D350" s="13" t="s">
        <v>1544</v>
      </c>
      <c r="E350" s="13" t="s">
        <v>69</v>
      </c>
      <c r="F350" s="18" t="s">
        <v>87</v>
      </c>
      <c r="G350" s="58">
        <v>0</v>
      </c>
      <c r="H350" s="58">
        <v>0</v>
      </c>
      <c r="I350" s="13">
        <v>3.6800000000000001E-3</v>
      </c>
      <c r="J350" s="15">
        <v>0</v>
      </c>
      <c r="K350" s="17" t="s">
        <v>121</v>
      </c>
      <c r="L350" s="15">
        <v>223.78937500000001</v>
      </c>
      <c r="M350" s="15">
        <v>2.8176030000000001</v>
      </c>
      <c r="N350" s="15">
        <v>-0.179893</v>
      </c>
      <c r="O350" s="15" t="s">
        <v>142</v>
      </c>
      <c r="P350" s="15" t="s">
        <v>157</v>
      </c>
    </row>
    <row r="351" spans="1:16" hidden="1">
      <c r="A351" s="10" t="s">
        <v>1545</v>
      </c>
      <c r="B351" s="10" t="s">
        <v>1546</v>
      </c>
      <c r="C351" s="13" t="s">
        <v>1547</v>
      </c>
      <c r="D351" s="13" t="s">
        <v>1548</v>
      </c>
      <c r="E351" s="13" t="s">
        <v>69</v>
      </c>
      <c r="F351" s="18" t="s">
        <v>87</v>
      </c>
      <c r="G351" s="58">
        <v>0</v>
      </c>
      <c r="H351" s="58">
        <v>0</v>
      </c>
      <c r="I351" s="13">
        <v>2.4199999999999998E-3</v>
      </c>
      <c r="J351" s="15">
        <v>0</v>
      </c>
      <c r="K351" s="17" t="s">
        <v>121</v>
      </c>
      <c r="L351" s="15">
        <v>0</v>
      </c>
      <c r="M351" s="15">
        <v>0.91210000000000002</v>
      </c>
      <c r="N351" s="15">
        <v>0.114151</v>
      </c>
      <c r="O351" s="15">
        <v>0</v>
      </c>
      <c r="P351" s="15" t="s">
        <v>122</v>
      </c>
    </row>
    <row r="352" spans="1:16" hidden="1">
      <c r="A352" s="10" t="s">
        <v>1549</v>
      </c>
      <c r="B352" s="10" t="s">
        <v>1550</v>
      </c>
      <c r="C352" s="13" t="s">
        <v>1551</v>
      </c>
      <c r="D352" s="13" t="s">
        <v>1552</v>
      </c>
      <c r="E352" s="13" t="s">
        <v>69</v>
      </c>
      <c r="F352" s="18" t="s">
        <v>87</v>
      </c>
      <c r="G352" s="58">
        <v>0</v>
      </c>
      <c r="H352" s="58">
        <v>0</v>
      </c>
      <c r="I352" s="13">
        <v>2.3500000000000001E-3</v>
      </c>
      <c r="J352" s="15">
        <v>0</v>
      </c>
      <c r="K352" s="17" t="s">
        <v>121</v>
      </c>
      <c r="L352" s="15">
        <v>0</v>
      </c>
      <c r="M352" s="15">
        <v>0.39630799999999999</v>
      </c>
      <c r="N352" s="15">
        <v>0.114151</v>
      </c>
      <c r="O352" s="15">
        <v>0</v>
      </c>
      <c r="P352" s="15" t="s">
        <v>157</v>
      </c>
    </row>
    <row r="353" spans="1:16" hidden="1">
      <c r="A353" s="10" t="s">
        <v>1553</v>
      </c>
      <c r="B353" s="10" t="s">
        <v>1554</v>
      </c>
      <c r="C353" s="13" t="s">
        <v>1555</v>
      </c>
      <c r="D353" s="13" t="s">
        <v>1556</v>
      </c>
      <c r="E353" s="13" t="s">
        <v>69</v>
      </c>
      <c r="F353" s="18" t="s">
        <v>85</v>
      </c>
      <c r="G353" s="58">
        <v>0</v>
      </c>
      <c r="H353" s="58">
        <v>0</v>
      </c>
      <c r="I353" s="13">
        <v>4.7299999999999998E-3</v>
      </c>
      <c r="J353" s="15">
        <v>0</v>
      </c>
      <c r="K353" s="17" t="s">
        <v>121</v>
      </c>
      <c r="L353" s="15">
        <v>3.8156210000000002</v>
      </c>
      <c r="M353" s="15">
        <v>0.39440500000000001</v>
      </c>
      <c r="N353" s="15">
        <v>8.9958999999999997E-2</v>
      </c>
      <c r="O353" s="15">
        <v>0</v>
      </c>
      <c r="P353" s="15" t="s">
        <v>122</v>
      </c>
    </row>
    <row r="354" spans="1:16" hidden="1">
      <c r="A354" s="10" t="s">
        <v>1557</v>
      </c>
      <c r="B354" s="10" t="s">
        <v>1558</v>
      </c>
      <c r="C354" s="13" t="s">
        <v>1559</v>
      </c>
      <c r="D354" s="13" t="s">
        <v>1560</v>
      </c>
      <c r="E354" s="13" t="s">
        <v>69</v>
      </c>
      <c r="F354" s="18" t="s">
        <v>85</v>
      </c>
      <c r="G354" s="58">
        <v>0</v>
      </c>
      <c r="H354" s="58">
        <v>0</v>
      </c>
      <c r="I354" s="13">
        <v>3.7799999999999999E-3</v>
      </c>
      <c r="J354" s="15">
        <v>0</v>
      </c>
      <c r="K354" s="17" t="s">
        <v>121</v>
      </c>
      <c r="L354" s="15">
        <v>2.6598850000000001</v>
      </c>
      <c r="M354" s="15">
        <v>0.35317100000000001</v>
      </c>
      <c r="N354" s="15">
        <v>8.9958999999999997E-2</v>
      </c>
      <c r="O354" s="15">
        <v>0</v>
      </c>
      <c r="P354" s="15" t="s">
        <v>157</v>
      </c>
    </row>
    <row r="355" spans="1:16" hidden="1">
      <c r="A355" s="10" t="s">
        <v>1561</v>
      </c>
      <c r="B355" s="10" t="s">
        <v>1562</v>
      </c>
      <c r="C355" s="13" t="s">
        <v>1563</v>
      </c>
      <c r="D355" s="13" t="s">
        <v>1564</v>
      </c>
      <c r="E355" s="13" t="s">
        <v>69</v>
      </c>
      <c r="F355" s="18" t="s">
        <v>87</v>
      </c>
      <c r="G355" s="58">
        <v>0</v>
      </c>
      <c r="H355" s="58">
        <v>0</v>
      </c>
      <c r="I355" s="13">
        <v>6.4000000000000003E-3</v>
      </c>
      <c r="J355" s="15">
        <v>0</v>
      </c>
      <c r="K355" s="17" t="s">
        <v>121</v>
      </c>
      <c r="L355" s="15">
        <v>2.3124570000000002</v>
      </c>
      <c r="M355" s="15">
        <v>0.59200600000000003</v>
      </c>
      <c r="N355" s="15">
        <v>8.1449999999999995E-2</v>
      </c>
      <c r="O355" s="15">
        <v>0</v>
      </c>
      <c r="P355" s="15" t="s">
        <v>157</v>
      </c>
    </row>
    <row r="356" spans="1:16" hidden="1">
      <c r="A356" s="10" t="s">
        <v>1565</v>
      </c>
      <c r="B356" s="10" t="s">
        <v>1566</v>
      </c>
      <c r="C356" s="13" t="s">
        <v>1567</v>
      </c>
      <c r="D356" s="13" t="s">
        <v>1568</v>
      </c>
      <c r="E356" s="13" t="s">
        <v>69</v>
      </c>
      <c r="F356" s="18" t="s">
        <v>83</v>
      </c>
      <c r="G356" s="58">
        <v>0</v>
      </c>
      <c r="H356" s="58">
        <v>0</v>
      </c>
      <c r="I356" s="13">
        <v>5.4000000000000003E-3</v>
      </c>
      <c r="J356" s="15">
        <v>0.70909090910000006</v>
      </c>
      <c r="K356" s="17">
        <v>0.41025641023832993</v>
      </c>
      <c r="L356" s="15">
        <v>8.7854159999999997</v>
      </c>
      <c r="M356" s="15">
        <v>1.2617370000000001</v>
      </c>
      <c r="N356" s="15">
        <v>0.143843</v>
      </c>
      <c r="O356" s="15" t="s">
        <v>263</v>
      </c>
      <c r="P356" s="15" t="s">
        <v>157</v>
      </c>
    </row>
    <row r="357" spans="1:16" hidden="1">
      <c r="A357" s="10" t="s">
        <v>1569</v>
      </c>
      <c r="B357" s="10" t="s">
        <v>1570</v>
      </c>
      <c r="C357" s="13" t="s">
        <v>1571</v>
      </c>
      <c r="D357" s="13" t="s">
        <v>1572</v>
      </c>
      <c r="E357" s="13" t="s">
        <v>69</v>
      </c>
      <c r="F357" s="18" t="s">
        <v>81</v>
      </c>
      <c r="G357" s="58">
        <v>0</v>
      </c>
      <c r="H357" s="58">
        <v>0</v>
      </c>
      <c r="I357" s="13">
        <v>1.0200000000000001E-3</v>
      </c>
      <c r="J357" s="15">
        <v>0</v>
      </c>
      <c r="K357" s="17" t="s">
        <v>121</v>
      </c>
      <c r="L357" s="15">
        <v>0</v>
      </c>
      <c r="M357" s="15">
        <v>3.0008859999999999</v>
      </c>
      <c r="N357" s="15">
        <v>1.5289000000000001E-2</v>
      </c>
      <c r="O357" s="15">
        <v>0</v>
      </c>
      <c r="P357" s="15" t="s">
        <v>122</v>
      </c>
    </row>
    <row r="358" spans="1:16" hidden="1">
      <c r="A358" s="10" t="s">
        <v>1573</v>
      </c>
      <c r="B358" s="10" t="s">
        <v>1574</v>
      </c>
      <c r="C358" s="13" t="s">
        <v>1575</v>
      </c>
      <c r="D358" s="13" t="s">
        <v>1576</v>
      </c>
      <c r="E358" s="13" t="s">
        <v>69</v>
      </c>
      <c r="F358" s="18" t="s">
        <v>87</v>
      </c>
      <c r="G358" s="58">
        <v>0</v>
      </c>
      <c r="H358" s="58">
        <v>0</v>
      </c>
      <c r="I358" s="13">
        <v>1.08E-3</v>
      </c>
      <c r="J358" s="15">
        <v>0</v>
      </c>
      <c r="K358" s="17" t="s">
        <v>121</v>
      </c>
      <c r="L358" s="15">
        <v>0</v>
      </c>
      <c r="M358" s="15">
        <v>6.8138319999999997</v>
      </c>
      <c r="N358" s="15">
        <v>-0.47180499999999997</v>
      </c>
      <c r="O358" s="15">
        <v>0</v>
      </c>
      <c r="P358" s="15" t="s">
        <v>122</v>
      </c>
    </row>
    <row r="359" spans="1:16" hidden="1">
      <c r="A359" s="10" t="s">
        <v>1577</v>
      </c>
      <c r="B359" s="10" t="s">
        <v>1578</v>
      </c>
      <c r="C359" s="13" t="s">
        <v>1579</v>
      </c>
      <c r="D359" s="13" t="s">
        <v>1580</v>
      </c>
      <c r="E359" s="13" t="s">
        <v>69</v>
      </c>
      <c r="F359" s="18" t="s">
        <v>85</v>
      </c>
      <c r="G359" s="58">
        <v>0</v>
      </c>
      <c r="H359" s="58">
        <v>0</v>
      </c>
      <c r="I359" s="13">
        <v>1.3299999999999999E-2</v>
      </c>
      <c r="J359" s="15">
        <v>0</v>
      </c>
      <c r="K359" s="17" t="s">
        <v>121</v>
      </c>
      <c r="L359" s="15">
        <v>3.4504980000000001</v>
      </c>
      <c r="M359" s="15">
        <v>0.90383800000000003</v>
      </c>
      <c r="N359" s="15">
        <v>9.5412999999999998E-2</v>
      </c>
      <c r="O359" s="15">
        <v>0</v>
      </c>
      <c r="P359" s="15" t="s">
        <v>157</v>
      </c>
    </row>
    <row r="360" spans="1:16" hidden="1">
      <c r="A360" s="10" t="s">
        <v>1581</v>
      </c>
      <c r="B360" s="10" t="s">
        <v>1582</v>
      </c>
      <c r="C360" s="13" t="s">
        <v>1583</v>
      </c>
      <c r="D360" s="13" t="s">
        <v>1584</v>
      </c>
      <c r="E360" s="13" t="s">
        <v>69</v>
      </c>
      <c r="F360" s="18" t="s">
        <v>85</v>
      </c>
      <c r="G360" s="58">
        <v>0</v>
      </c>
      <c r="H360" s="58">
        <v>0</v>
      </c>
      <c r="I360" s="13">
        <v>3.2000000000000002E-3</v>
      </c>
      <c r="J360" s="15">
        <v>0</v>
      </c>
      <c r="K360" s="17" t="s">
        <v>121</v>
      </c>
      <c r="L360" s="15">
        <v>10.48654</v>
      </c>
      <c r="M360" s="15">
        <v>1.445398</v>
      </c>
      <c r="N360" s="15">
        <v>9.5412999999999998E-2</v>
      </c>
      <c r="O360" s="15">
        <v>0</v>
      </c>
      <c r="P360" s="15" t="s">
        <v>122</v>
      </c>
    </row>
    <row r="361" spans="1:16" hidden="1">
      <c r="A361" s="10" t="s">
        <v>1585</v>
      </c>
      <c r="B361" s="10" t="s">
        <v>1586</v>
      </c>
      <c r="C361" s="13" t="s">
        <v>1587</v>
      </c>
      <c r="D361" s="13" t="s">
        <v>1588</v>
      </c>
      <c r="E361" s="13" t="s">
        <v>69</v>
      </c>
      <c r="F361" s="18" t="s">
        <v>91</v>
      </c>
      <c r="G361" s="58">
        <v>0</v>
      </c>
      <c r="H361" s="58">
        <v>0</v>
      </c>
      <c r="I361" s="13">
        <v>7.5799999999999999E-3</v>
      </c>
      <c r="J361" s="15">
        <v>0.83152173910000005</v>
      </c>
      <c r="K361" s="17">
        <v>0.2026143791289845</v>
      </c>
      <c r="L361" s="15">
        <v>11.707692</v>
      </c>
      <c r="M361" s="15">
        <v>0.74396300000000004</v>
      </c>
      <c r="N361" s="15">
        <v>7.6226000000000002E-2</v>
      </c>
      <c r="O361" s="15" t="s">
        <v>263</v>
      </c>
      <c r="P361" s="15" t="s">
        <v>157</v>
      </c>
    </row>
    <row r="362" spans="1:16" hidden="1">
      <c r="A362" s="10" t="s">
        <v>1589</v>
      </c>
      <c r="B362" s="10" t="s">
        <v>1590</v>
      </c>
      <c r="C362" s="13" t="s">
        <v>1591</v>
      </c>
      <c r="D362" s="13" t="s">
        <v>1592</v>
      </c>
      <c r="E362" s="13" t="s">
        <v>69</v>
      </c>
      <c r="F362" s="18" t="s">
        <v>85</v>
      </c>
      <c r="G362" s="58">
        <v>0</v>
      </c>
      <c r="H362" s="58">
        <v>0</v>
      </c>
      <c r="I362" s="13">
        <v>1.2199999999999999E-3</v>
      </c>
      <c r="J362" s="15">
        <v>0</v>
      </c>
      <c r="K362" s="17" t="s">
        <v>121</v>
      </c>
      <c r="L362" s="15">
        <v>0</v>
      </c>
      <c r="M362" s="15">
        <v>1.2442150000000001</v>
      </c>
      <c r="N362" s="15">
        <v>5.4461000000000002E-2</v>
      </c>
      <c r="O362" s="15">
        <v>0</v>
      </c>
      <c r="P362" s="15" t="s">
        <v>122</v>
      </c>
    </row>
    <row r="363" spans="1:16" hidden="1">
      <c r="A363" s="10" t="s">
        <v>1593</v>
      </c>
      <c r="B363" s="10" t="s">
        <v>1594</v>
      </c>
      <c r="C363" s="13" t="s">
        <v>1595</v>
      </c>
      <c r="D363" s="13" t="s">
        <v>1596</v>
      </c>
      <c r="E363" s="13" t="s">
        <v>69</v>
      </c>
      <c r="F363" s="18" t="s">
        <v>88</v>
      </c>
      <c r="G363" s="58">
        <v>0</v>
      </c>
      <c r="H363" s="58">
        <v>0</v>
      </c>
      <c r="I363" s="13">
        <v>1.57E-3</v>
      </c>
      <c r="J363" s="15">
        <v>0</v>
      </c>
      <c r="K363" s="17" t="s">
        <v>121</v>
      </c>
      <c r="L363" s="15">
        <v>0</v>
      </c>
      <c r="M363" s="15">
        <v>4.757479</v>
      </c>
      <c r="N363" s="15">
        <v>-0.118005</v>
      </c>
      <c r="O363" s="15">
        <v>0</v>
      </c>
      <c r="P363" s="15" t="s">
        <v>122</v>
      </c>
    </row>
    <row r="364" spans="1:16" hidden="1">
      <c r="A364" s="10" t="s">
        <v>1597</v>
      </c>
      <c r="B364" s="10" t="s">
        <v>1598</v>
      </c>
      <c r="C364" s="13" t="s">
        <v>1599</v>
      </c>
      <c r="D364" s="13" t="s">
        <v>1600</v>
      </c>
      <c r="E364" s="13" t="s">
        <v>69</v>
      </c>
      <c r="F364" s="18" t="s">
        <v>89</v>
      </c>
      <c r="G364" s="58">
        <v>0</v>
      </c>
      <c r="H364" s="58">
        <v>0</v>
      </c>
      <c r="I364" s="13">
        <v>9.6000000000000002E-4</v>
      </c>
      <c r="J364" s="15">
        <v>0</v>
      </c>
      <c r="K364" s="17" t="s">
        <v>121</v>
      </c>
      <c r="L364" s="15">
        <v>0</v>
      </c>
      <c r="M364" s="15">
        <v>2.982259</v>
      </c>
      <c r="N364" s="15">
        <v>-8.9619999999999995E-3</v>
      </c>
      <c r="O364" s="15">
        <v>0</v>
      </c>
      <c r="P364" s="15" t="s">
        <v>122</v>
      </c>
    </row>
    <row r="365" spans="1:16" hidden="1">
      <c r="A365" s="10" t="s">
        <v>1601</v>
      </c>
      <c r="B365" s="10" t="s">
        <v>1602</v>
      </c>
      <c r="C365" s="13" t="s">
        <v>1603</v>
      </c>
      <c r="D365" s="13" t="s">
        <v>1604</v>
      </c>
      <c r="E365" s="13" t="s">
        <v>69</v>
      </c>
      <c r="F365" s="18" t="s">
        <v>89</v>
      </c>
      <c r="G365" s="58">
        <v>0</v>
      </c>
      <c r="H365" s="58">
        <v>0</v>
      </c>
      <c r="I365" s="13">
        <v>3.6360000000000003E-2</v>
      </c>
      <c r="J365" s="15">
        <v>0</v>
      </c>
      <c r="K365" s="17" t="s">
        <v>121</v>
      </c>
      <c r="L365" s="15">
        <v>10.745758</v>
      </c>
      <c r="M365" s="15">
        <v>2.7070129999999999</v>
      </c>
      <c r="N365" s="15">
        <v>0.24560699999999999</v>
      </c>
      <c r="O365" s="15">
        <v>0</v>
      </c>
      <c r="P365" s="15" t="s">
        <v>157</v>
      </c>
    </row>
    <row r="366" spans="1:16" hidden="1">
      <c r="A366" s="10" t="s">
        <v>1605</v>
      </c>
      <c r="B366" s="10" t="s">
        <v>1606</v>
      </c>
      <c r="C366" s="13" t="s">
        <v>1607</v>
      </c>
      <c r="D366" s="13" t="s">
        <v>1608</v>
      </c>
      <c r="E366" s="13" t="s">
        <v>69</v>
      </c>
      <c r="F366" s="18" t="s">
        <v>85</v>
      </c>
      <c r="G366" s="58">
        <v>0</v>
      </c>
      <c r="H366" s="58">
        <v>0</v>
      </c>
      <c r="I366" s="13">
        <v>1.82E-3</v>
      </c>
      <c r="J366" s="15">
        <v>0</v>
      </c>
      <c r="K366" s="17" t="s">
        <v>121</v>
      </c>
      <c r="L366" s="15">
        <v>0</v>
      </c>
      <c r="M366" s="15">
        <v>1.035067</v>
      </c>
      <c r="N366" s="15">
        <v>5.373E-2</v>
      </c>
      <c r="O366" s="15">
        <v>0</v>
      </c>
      <c r="P366" s="15" t="s">
        <v>122</v>
      </c>
    </row>
    <row r="367" spans="1:16" hidden="1">
      <c r="A367" s="10" t="s">
        <v>1609</v>
      </c>
      <c r="B367" s="10" t="s">
        <v>1610</v>
      </c>
      <c r="C367" s="13" t="s">
        <v>1611</v>
      </c>
      <c r="D367" s="13" t="s">
        <v>1612</v>
      </c>
      <c r="E367" s="13" t="s">
        <v>69</v>
      </c>
      <c r="F367" s="18" t="s">
        <v>85</v>
      </c>
      <c r="G367" s="58">
        <v>0</v>
      </c>
      <c r="H367" s="58">
        <v>0</v>
      </c>
      <c r="I367" s="13">
        <v>3.0999999999999999E-3</v>
      </c>
      <c r="J367" s="15">
        <v>0</v>
      </c>
      <c r="K367" s="17" t="s">
        <v>121</v>
      </c>
      <c r="L367" s="15">
        <v>14.257806</v>
      </c>
      <c r="M367" s="15">
        <v>1.698925</v>
      </c>
      <c r="N367" s="15">
        <v>6.3149999999999998E-2</v>
      </c>
      <c r="O367" s="15">
        <v>0</v>
      </c>
      <c r="P367" s="15" t="s">
        <v>122</v>
      </c>
    </row>
    <row r="368" spans="1:16" hidden="1">
      <c r="A368" s="10" t="s">
        <v>1613</v>
      </c>
      <c r="B368" s="10" t="s">
        <v>1614</v>
      </c>
      <c r="C368" s="13" t="s">
        <v>1615</v>
      </c>
      <c r="D368" s="13" t="s">
        <v>1616</v>
      </c>
      <c r="E368" s="13" t="s">
        <v>69</v>
      </c>
      <c r="F368" s="18" t="s">
        <v>85</v>
      </c>
      <c r="G368" s="58">
        <v>0</v>
      </c>
      <c r="H368" s="58">
        <v>0</v>
      </c>
      <c r="I368" s="13">
        <v>1.2030000000000001E-2</v>
      </c>
      <c r="J368" s="15">
        <v>0</v>
      </c>
      <c r="K368" s="17" t="s">
        <v>121</v>
      </c>
      <c r="L368" s="15">
        <v>3.8932890000000002</v>
      </c>
      <c r="M368" s="15">
        <v>0.94827799999999995</v>
      </c>
      <c r="N368" s="15">
        <v>6.3149999999999998E-2</v>
      </c>
      <c r="O368" s="15">
        <v>0</v>
      </c>
      <c r="P368" s="15" t="s">
        <v>157</v>
      </c>
    </row>
    <row r="369" spans="1:16" hidden="1">
      <c r="A369" s="10" t="s">
        <v>1617</v>
      </c>
      <c r="B369" s="10" t="s">
        <v>1618</v>
      </c>
      <c r="C369" s="13" t="s">
        <v>1619</v>
      </c>
      <c r="D369" s="13" t="s">
        <v>1620</v>
      </c>
      <c r="E369" s="13" t="s">
        <v>69</v>
      </c>
      <c r="F369" s="18" t="s">
        <v>87</v>
      </c>
      <c r="G369" s="58">
        <v>0</v>
      </c>
      <c r="H369" s="58">
        <v>0</v>
      </c>
      <c r="I369" s="13">
        <v>6.8000000000000005E-4</v>
      </c>
      <c r="J369" s="15">
        <v>0</v>
      </c>
      <c r="K369" s="17" t="s">
        <v>121</v>
      </c>
      <c r="L369" s="15">
        <v>0</v>
      </c>
      <c r="M369" s="15">
        <v>1.150739</v>
      </c>
      <c r="N369" s="15">
        <v>9.0576000000000004E-2</v>
      </c>
      <c r="O369" s="15">
        <v>0</v>
      </c>
      <c r="P369" s="15" t="s">
        <v>122</v>
      </c>
    </row>
    <row r="370" spans="1:16" hidden="1">
      <c r="A370" s="10" t="s">
        <v>1621</v>
      </c>
      <c r="B370" s="10" t="s">
        <v>1622</v>
      </c>
      <c r="C370" s="13" t="s">
        <v>1623</v>
      </c>
      <c r="D370" s="13" t="s">
        <v>1624</v>
      </c>
      <c r="E370" s="13" t="s">
        <v>69</v>
      </c>
      <c r="F370" s="18" t="s">
        <v>87</v>
      </c>
      <c r="G370" s="58">
        <v>0</v>
      </c>
      <c r="H370" s="58">
        <v>0</v>
      </c>
      <c r="I370" s="13">
        <v>2.2200000000000002E-3</v>
      </c>
      <c r="J370" s="15">
        <v>0</v>
      </c>
      <c r="K370" s="17" t="s">
        <v>121</v>
      </c>
      <c r="L370" s="15">
        <v>0</v>
      </c>
      <c r="M370" s="15">
        <v>1.013037</v>
      </c>
      <c r="N370" s="15">
        <v>9.0576000000000004E-2</v>
      </c>
      <c r="O370" s="15">
        <v>0</v>
      </c>
      <c r="P370" s="15" t="s">
        <v>157</v>
      </c>
    </row>
    <row r="371" spans="1:16" hidden="1">
      <c r="A371" s="10" t="s">
        <v>1625</v>
      </c>
      <c r="B371" s="10" t="s">
        <v>1626</v>
      </c>
      <c r="C371" s="13" t="s">
        <v>1627</v>
      </c>
      <c r="D371" s="13" t="s">
        <v>1628</v>
      </c>
      <c r="E371" s="13" t="s">
        <v>69</v>
      </c>
      <c r="F371" s="18" t="s">
        <v>89</v>
      </c>
      <c r="G371" s="58">
        <v>0</v>
      </c>
      <c r="H371" s="58">
        <v>0</v>
      </c>
      <c r="I371" s="13">
        <v>2.6199999999999999E-3</v>
      </c>
      <c r="J371" s="15">
        <v>0</v>
      </c>
      <c r="K371" s="17" t="s">
        <v>121</v>
      </c>
      <c r="L371" s="15">
        <v>0</v>
      </c>
      <c r="M371" s="15">
        <v>2.6200709999999998</v>
      </c>
      <c r="N371" s="15">
        <v>8.7090000000000001E-2</v>
      </c>
      <c r="O371" s="15">
        <v>0</v>
      </c>
      <c r="P371" s="15" t="s">
        <v>122</v>
      </c>
    </row>
    <row r="372" spans="1:16" hidden="1">
      <c r="A372" s="10" t="s">
        <v>1629</v>
      </c>
      <c r="B372" s="10" t="s">
        <v>1630</v>
      </c>
      <c r="C372" s="13" t="s">
        <v>1631</v>
      </c>
      <c r="D372" s="13" t="s">
        <v>1632</v>
      </c>
      <c r="E372" s="13" t="s">
        <v>69</v>
      </c>
      <c r="F372" s="18" t="s">
        <v>85</v>
      </c>
      <c r="G372" s="58">
        <v>0</v>
      </c>
      <c r="H372" s="58">
        <v>0</v>
      </c>
      <c r="I372" s="13">
        <v>9.4479999999999995E-2</v>
      </c>
      <c r="J372" s="15">
        <v>0.98457142860000002</v>
      </c>
      <c r="K372" s="17">
        <v>1.5670342396527204E-2</v>
      </c>
      <c r="L372" s="15">
        <v>6.4420520000000003</v>
      </c>
      <c r="M372" s="15">
        <v>1.423645</v>
      </c>
      <c r="N372" s="15">
        <v>0.229019</v>
      </c>
      <c r="O372" s="15" t="s">
        <v>142</v>
      </c>
      <c r="P372" s="15" t="s">
        <v>157</v>
      </c>
    </row>
    <row r="373" spans="1:16" hidden="1">
      <c r="A373" s="10" t="s">
        <v>1633</v>
      </c>
      <c r="B373" s="10" t="s">
        <v>1634</v>
      </c>
      <c r="C373" s="13" t="s">
        <v>1635</v>
      </c>
      <c r="D373" s="13" t="s">
        <v>1636</v>
      </c>
      <c r="E373" s="13" t="s">
        <v>69</v>
      </c>
      <c r="F373" s="18" t="s">
        <v>81</v>
      </c>
      <c r="G373" s="58">
        <v>0</v>
      </c>
      <c r="H373" s="58">
        <v>0</v>
      </c>
      <c r="I373" s="13">
        <v>5.2700000000000004E-3</v>
      </c>
      <c r="J373" s="15">
        <v>0</v>
      </c>
      <c r="K373" s="17" t="s">
        <v>121</v>
      </c>
      <c r="L373" s="15">
        <v>26.928571000000002</v>
      </c>
      <c r="M373" s="15">
        <v>1.6848110000000001</v>
      </c>
      <c r="N373" s="15">
        <v>-1.1094E-2</v>
      </c>
      <c r="O373" s="15">
        <v>0</v>
      </c>
      <c r="P373" s="15" t="s">
        <v>157</v>
      </c>
    </row>
    <row r="374" spans="1:16" hidden="1">
      <c r="A374" s="10" t="s">
        <v>1637</v>
      </c>
      <c r="B374" s="10" t="s">
        <v>1638</v>
      </c>
      <c r="C374" s="13" t="s">
        <v>1639</v>
      </c>
      <c r="D374" s="13" t="s">
        <v>1640</v>
      </c>
      <c r="E374" s="13" t="s">
        <v>69</v>
      </c>
      <c r="F374" s="18" t="s">
        <v>91</v>
      </c>
      <c r="G374" s="58">
        <v>0</v>
      </c>
      <c r="H374" s="58">
        <v>0</v>
      </c>
      <c r="I374" s="13">
        <v>7.92E-3</v>
      </c>
      <c r="J374" s="15">
        <v>0.9243243243</v>
      </c>
      <c r="K374" s="17">
        <v>8.1871345057709988E-2</v>
      </c>
      <c r="L374" s="15">
        <v>7.2877289999999997</v>
      </c>
      <c r="M374" s="15">
        <v>0.68906800000000001</v>
      </c>
      <c r="N374" s="15">
        <v>0.115579</v>
      </c>
      <c r="O374" s="15" t="s">
        <v>142</v>
      </c>
      <c r="P374" s="15" t="s">
        <v>157</v>
      </c>
    </row>
    <row r="375" spans="1:16" hidden="1">
      <c r="A375" s="10" t="s">
        <v>1641</v>
      </c>
      <c r="B375" s="10" t="s">
        <v>1642</v>
      </c>
      <c r="C375" s="13" t="s">
        <v>1643</v>
      </c>
      <c r="D375" s="13" t="s">
        <v>1644</v>
      </c>
      <c r="E375" s="13" t="s">
        <v>69</v>
      </c>
      <c r="F375" s="18" t="s">
        <v>86</v>
      </c>
      <c r="G375" s="58">
        <v>0</v>
      </c>
      <c r="H375" s="58">
        <v>0</v>
      </c>
      <c r="I375" s="13">
        <v>6.5199999999999998E-3</v>
      </c>
      <c r="J375" s="15">
        <v>0</v>
      </c>
      <c r="K375" s="17" t="s">
        <v>121</v>
      </c>
      <c r="L375" s="15">
        <v>8.1324489999999994</v>
      </c>
      <c r="M375" s="15">
        <v>1.896658</v>
      </c>
      <c r="N375" s="15">
        <v>0.10135</v>
      </c>
      <c r="O375" s="15">
        <v>0</v>
      </c>
      <c r="P375" s="15" t="s">
        <v>157</v>
      </c>
    </row>
    <row r="376" spans="1:16" hidden="1">
      <c r="A376" s="10" t="s">
        <v>1645</v>
      </c>
      <c r="B376" s="10" t="s">
        <v>1646</v>
      </c>
      <c r="C376" s="13" t="s">
        <v>1647</v>
      </c>
      <c r="D376" s="13" t="s">
        <v>1648</v>
      </c>
      <c r="E376" s="13" t="s">
        <v>48</v>
      </c>
      <c r="F376" s="18" t="s">
        <v>83</v>
      </c>
      <c r="G376" s="58">
        <v>0</v>
      </c>
      <c r="H376" s="58">
        <v>0</v>
      </c>
      <c r="I376" s="13">
        <v>1.772E-2</v>
      </c>
      <c r="J376" s="15">
        <v>0.82</v>
      </c>
      <c r="K376" s="17">
        <v>0.21951219512195119</v>
      </c>
      <c r="L376" s="15">
        <v>10.734045</v>
      </c>
      <c r="M376" s="15">
        <v>1.454129</v>
      </c>
      <c r="N376" s="15">
        <v>5.2570000000000004E-3</v>
      </c>
      <c r="O376" s="15" t="s">
        <v>263</v>
      </c>
      <c r="P376" s="15" t="s">
        <v>157</v>
      </c>
    </row>
    <row r="377" spans="1:16" hidden="1">
      <c r="A377" s="10" t="s">
        <v>1649</v>
      </c>
      <c r="B377" s="10" t="s">
        <v>1650</v>
      </c>
      <c r="C377" s="13" t="s">
        <v>1651</v>
      </c>
      <c r="D377" s="13" t="s">
        <v>1652</v>
      </c>
      <c r="E377" s="13" t="s">
        <v>69</v>
      </c>
      <c r="F377" s="18" t="s">
        <v>85</v>
      </c>
      <c r="G377" s="58">
        <v>0</v>
      </c>
      <c r="H377" s="58">
        <v>0</v>
      </c>
      <c r="I377" s="13">
        <v>2.4469999999999999E-2</v>
      </c>
      <c r="J377" s="15">
        <v>0.69636363639999999</v>
      </c>
      <c r="K377" s="17">
        <v>0.43603133151770068</v>
      </c>
      <c r="L377" s="15">
        <v>6.8447100000000001</v>
      </c>
      <c r="M377" s="15">
        <v>0.88630500000000001</v>
      </c>
      <c r="N377" s="15">
        <v>0.15255299999999999</v>
      </c>
      <c r="O377" s="15" t="s">
        <v>263</v>
      </c>
      <c r="P377" s="15" t="s">
        <v>122</v>
      </c>
    </row>
    <row r="378" spans="1:16" hidden="1">
      <c r="A378" s="10" t="s">
        <v>1653</v>
      </c>
      <c r="B378" s="10" t="s">
        <v>1654</v>
      </c>
      <c r="C378" s="13" t="s">
        <v>1655</v>
      </c>
      <c r="D378" s="13" t="s">
        <v>1656</v>
      </c>
      <c r="E378" s="13" t="s">
        <v>69</v>
      </c>
      <c r="F378" s="18" t="s">
        <v>85</v>
      </c>
      <c r="G378" s="58">
        <v>0</v>
      </c>
      <c r="H378" s="58">
        <v>0</v>
      </c>
      <c r="I378" s="13">
        <v>6.5909999999999996E-2</v>
      </c>
      <c r="J378" s="15">
        <v>0.7893333333</v>
      </c>
      <c r="K378" s="17">
        <v>0.26689189194539242</v>
      </c>
      <c r="L378" s="15">
        <v>7.3331020000000002</v>
      </c>
      <c r="M378" s="15">
        <v>1.0025200000000001</v>
      </c>
      <c r="N378" s="15">
        <v>0.15255299999999999</v>
      </c>
      <c r="O378" s="15" t="s">
        <v>263</v>
      </c>
      <c r="P378" s="15" t="s">
        <v>157</v>
      </c>
    </row>
    <row r="379" spans="1:16" hidden="1">
      <c r="A379" s="10" t="s">
        <v>1657</v>
      </c>
      <c r="B379" s="10" t="s">
        <v>1658</v>
      </c>
      <c r="C379" s="13" t="s">
        <v>1659</v>
      </c>
      <c r="D379" s="13" t="s">
        <v>1660</v>
      </c>
      <c r="E379" s="13" t="s">
        <v>69</v>
      </c>
      <c r="F379" s="18" t="s">
        <v>84</v>
      </c>
      <c r="G379" s="58">
        <v>0</v>
      </c>
      <c r="H379" s="58">
        <v>0</v>
      </c>
      <c r="I379" s="13">
        <v>2.8400000000000001E-3</v>
      </c>
      <c r="J379" s="15">
        <v>0</v>
      </c>
      <c r="K379" s="17" t="s">
        <v>121</v>
      </c>
      <c r="L379" s="15">
        <v>8.6736020000000007</v>
      </c>
      <c r="M379" s="15">
        <v>2.2811970000000001</v>
      </c>
      <c r="N379" s="15">
        <v>0.13686300000000001</v>
      </c>
      <c r="O379" s="15">
        <v>0</v>
      </c>
      <c r="P379" s="15" t="s">
        <v>122</v>
      </c>
    </row>
    <row r="380" spans="1:16" hidden="1">
      <c r="A380" s="10" t="s">
        <v>1661</v>
      </c>
      <c r="B380" s="10" t="s">
        <v>1662</v>
      </c>
      <c r="C380" s="13" t="s">
        <v>1663</v>
      </c>
      <c r="D380" s="13" t="s">
        <v>1664</v>
      </c>
      <c r="E380" s="13" t="s">
        <v>69</v>
      </c>
      <c r="F380" s="18" t="s">
        <v>87</v>
      </c>
      <c r="G380" s="58">
        <v>0</v>
      </c>
      <c r="H380" s="58">
        <v>0</v>
      </c>
      <c r="I380" s="13">
        <v>1.9599999999999999E-3</v>
      </c>
      <c r="J380" s="15">
        <v>0</v>
      </c>
      <c r="K380" s="17" t="s">
        <v>121</v>
      </c>
      <c r="L380" s="15">
        <v>0</v>
      </c>
      <c r="M380" s="15">
        <v>0.98369200000000001</v>
      </c>
      <c r="N380" s="15">
        <v>9.3191999999999997E-2</v>
      </c>
      <c r="O380" s="15">
        <v>0</v>
      </c>
      <c r="P380" s="15" t="s">
        <v>122</v>
      </c>
    </row>
    <row r="381" spans="1:16" hidden="1">
      <c r="A381" s="10" t="s">
        <v>1665</v>
      </c>
      <c r="B381" s="10" t="s">
        <v>1666</v>
      </c>
      <c r="C381" s="13" t="s">
        <v>1667</v>
      </c>
      <c r="D381" s="13" t="s">
        <v>1668</v>
      </c>
      <c r="E381" s="13" t="s">
        <v>69</v>
      </c>
      <c r="F381" s="18" t="s">
        <v>87</v>
      </c>
      <c r="G381" s="58">
        <v>0</v>
      </c>
      <c r="H381" s="58">
        <v>0</v>
      </c>
      <c r="I381" s="13">
        <v>6.7299999999999999E-3</v>
      </c>
      <c r="J381" s="15">
        <v>0</v>
      </c>
      <c r="K381" s="17" t="s">
        <v>121</v>
      </c>
      <c r="L381" s="15">
        <v>0</v>
      </c>
      <c r="M381" s="15">
        <v>0.61656299999999997</v>
      </c>
      <c r="N381" s="15">
        <v>8.8038000000000005E-2</v>
      </c>
      <c r="O381" s="15" t="s">
        <v>142</v>
      </c>
      <c r="P381" s="15" t="s">
        <v>157</v>
      </c>
    </row>
    <row r="382" spans="1:16" hidden="1">
      <c r="A382" s="10" t="s">
        <v>1669</v>
      </c>
      <c r="B382" s="10" t="s">
        <v>1670</v>
      </c>
      <c r="C382" s="13" t="s">
        <v>1671</v>
      </c>
      <c r="D382" s="13" t="s">
        <v>1672</v>
      </c>
      <c r="E382" s="13" t="s">
        <v>69</v>
      </c>
      <c r="F382" s="18" t="s">
        <v>85</v>
      </c>
      <c r="G382" s="58">
        <v>0</v>
      </c>
      <c r="H382" s="58">
        <v>0</v>
      </c>
      <c r="I382" s="13">
        <v>3.8999999999999998E-3</v>
      </c>
      <c r="J382" s="15">
        <v>0</v>
      </c>
      <c r="K382" s="17" t="s">
        <v>121</v>
      </c>
      <c r="L382" s="15">
        <v>10.618868000000001</v>
      </c>
      <c r="M382" s="15">
        <v>1.233846</v>
      </c>
      <c r="N382" s="15">
        <v>9.4133999999999995E-2</v>
      </c>
      <c r="O382" s="15">
        <v>0</v>
      </c>
      <c r="P382" s="15" t="s">
        <v>122</v>
      </c>
    </row>
    <row r="383" spans="1:16" hidden="1">
      <c r="A383" s="10" t="s">
        <v>1673</v>
      </c>
      <c r="B383" s="10" t="s">
        <v>1674</v>
      </c>
      <c r="C383" s="13" t="s">
        <v>1675</v>
      </c>
      <c r="D383" s="13" t="s">
        <v>1676</v>
      </c>
      <c r="E383" s="13" t="s">
        <v>69</v>
      </c>
      <c r="F383" s="18" t="s">
        <v>85</v>
      </c>
      <c r="G383" s="58">
        <v>0</v>
      </c>
      <c r="H383" s="58">
        <v>0</v>
      </c>
      <c r="I383" s="13">
        <v>2.4099999999999998E-3</v>
      </c>
      <c r="J383" s="15">
        <v>0</v>
      </c>
      <c r="K383" s="17" t="s">
        <v>121</v>
      </c>
      <c r="L383" s="15">
        <v>5.2498889999999996</v>
      </c>
      <c r="M383" s="15">
        <v>0.96093899999999999</v>
      </c>
      <c r="N383" s="15">
        <v>9.4133999999999995E-2</v>
      </c>
      <c r="O383" s="15">
        <v>0</v>
      </c>
      <c r="P383" s="15" t="s">
        <v>157</v>
      </c>
    </row>
    <row r="384" spans="1:16" hidden="1">
      <c r="A384" s="10" t="s">
        <v>1677</v>
      </c>
      <c r="B384" s="10" t="s">
        <v>1678</v>
      </c>
      <c r="C384" s="13" t="s">
        <v>1679</v>
      </c>
      <c r="D384" s="13" t="s">
        <v>1680</v>
      </c>
      <c r="E384" s="13" t="s">
        <v>69</v>
      </c>
      <c r="F384" s="18" t="s">
        <v>90</v>
      </c>
      <c r="G384" s="58">
        <v>0</v>
      </c>
      <c r="H384" s="58">
        <v>0</v>
      </c>
      <c r="I384" s="13">
        <v>2.9399999999999999E-3</v>
      </c>
      <c r="J384" s="15">
        <v>0</v>
      </c>
      <c r="K384" s="17" t="s">
        <v>121</v>
      </c>
      <c r="L384" s="15">
        <v>0</v>
      </c>
      <c r="M384" s="15">
        <v>0.92492799999999997</v>
      </c>
      <c r="N384" s="15">
        <v>4.2673999999999997E-2</v>
      </c>
      <c r="O384" s="15">
        <v>0</v>
      </c>
      <c r="P384" s="15" t="s">
        <v>122</v>
      </c>
    </row>
    <row r="385" spans="1:16" hidden="1">
      <c r="A385" s="10" t="s">
        <v>1681</v>
      </c>
      <c r="B385" s="10" t="s">
        <v>1682</v>
      </c>
      <c r="C385" s="13" t="s">
        <v>1683</v>
      </c>
      <c r="D385" s="13" t="s">
        <v>1684</v>
      </c>
      <c r="E385" s="13" t="s">
        <v>69</v>
      </c>
      <c r="F385" s="18" t="s">
        <v>85</v>
      </c>
      <c r="G385" s="58">
        <v>0</v>
      </c>
      <c r="H385" s="58">
        <v>0</v>
      </c>
      <c r="I385" s="13">
        <v>4.0800000000000003E-3</v>
      </c>
      <c r="J385" s="15">
        <v>0</v>
      </c>
      <c r="K385" s="17" t="s">
        <v>121</v>
      </c>
      <c r="L385" s="15">
        <v>6.8474579999999996</v>
      </c>
      <c r="M385" s="15">
        <v>0.29062500000000002</v>
      </c>
      <c r="N385" s="15">
        <v>6.0356E-2</v>
      </c>
      <c r="O385" s="15" t="s">
        <v>142</v>
      </c>
      <c r="P385" s="15" t="s">
        <v>122</v>
      </c>
    </row>
    <row r="386" spans="1:16" hidden="1">
      <c r="A386" s="10" t="s">
        <v>1685</v>
      </c>
      <c r="B386" s="10" t="s">
        <v>1686</v>
      </c>
      <c r="C386" s="13" t="s">
        <v>1687</v>
      </c>
      <c r="D386" s="13" t="s">
        <v>1688</v>
      </c>
      <c r="E386" s="13" t="s">
        <v>69</v>
      </c>
      <c r="F386" s="18" t="s">
        <v>85</v>
      </c>
      <c r="G386" s="58">
        <v>0</v>
      </c>
      <c r="H386" s="58">
        <v>0</v>
      </c>
      <c r="I386" s="13">
        <v>9.8399999999999998E-3</v>
      </c>
      <c r="J386" s="15">
        <v>0</v>
      </c>
      <c r="K386" s="17" t="s">
        <v>121</v>
      </c>
      <c r="L386" s="15">
        <v>6.5805199999999999</v>
      </c>
      <c r="M386" s="15">
        <v>0.27439799999999998</v>
      </c>
      <c r="N386" s="15">
        <v>6.0356E-2</v>
      </c>
      <c r="O386" s="15" t="s">
        <v>142</v>
      </c>
      <c r="P386" s="15" t="s">
        <v>157</v>
      </c>
    </row>
    <row r="387" spans="1:16" hidden="1">
      <c r="A387" s="10" t="s">
        <v>1689</v>
      </c>
      <c r="B387" s="10" t="s">
        <v>1690</v>
      </c>
      <c r="C387" s="13" t="s">
        <v>1691</v>
      </c>
      <c r="D387" s="13" t="s">
        <v>1692</v>
      </c>
      <c r="E387" s="13" t="s">
        <v>69</v>
      </c>
      <c r="F387" s="18" t="s">
        <v>86</v>
      </c>
      <c r="G387" s="58">
        <v>0</v>
      </c>
      <c r="H387" s="58">
        <v>0</v>
      </c>
      <c r="I387" s="13">
        <v>6.7000000000000002E-4</v>
      </c>
      <c r="J387" s="15">
        <v>0</v>
      </c>
      <c r="K387" s="17" t="s">
        <v>121</v>
      </c>
      <c r="L387" s="15">
        <v>0</v>
      </c>
      <c r="M387" s="15">
        <v>1.2081170000000001</v>
      </c>
      <c r="N387" s="15">
        <v>0.130079</v>
      </c>
      <c r="O387" s="15">
        <v>0</v>
      </c>
      <c r="P387" s="15" t="s">
        <v>122</v>
      </c>
    </row>
    <row r="388" spans="1:16" hidden="1">
      <c r="A388" s="10" t="s">
        <v>1693</v>
      </c>
      <c r="B388" s="10" t="s">
        <v>1694</v>
      </c>
      <c r="C388" s="13" t="s">
        <v>1695</v>
      </c>
      <c r="D388" s="13" t="s">
        <v>1696</v>
      </c>
      <c r="E388" s="13" t="s">
        <v>69</v>
      </c>
      <c r="F388" s="18" t="s">
        <v>91</v>
      </c>
      <c r="G388" s="58">
        <v>0</v>
      </c>
      <c r="H388" s="58">
        <v>0</v>
      </c>
      <c r="I388" s="13">
        <v>5.4299999999999999E-3</v>
      </c>
      <c r="J388" s="15">
        <v>0</v>
      </c>
      <c r="K388" s="17" t="s">
        <v>121</v>
      </c>
      <c r="L388" s="15">
        <v>0</v>
      </c>
      <c r="M388" s="15">
        <v>1.523358</v>
      </c>
      <c r="N388" s="15">
        <v>0.17233299999999999</v>
      </c>
      <c r="O388" s="15">
        <v>0</v>
      </c>
      <c r="P388" s="15" t="s">
        <v>122</v>
      </c>
    </row>
    <row r="389" spans="1:16" hidden="1">
      <c r="A389" s="10" t="s">
        <v>1697</v>
      </c>
      <c r="B389" s="10" t="s">
        <v>1698</v>
      </c>
      <c r="C389" s="13" t="s">
        <v>1699</v>
      </c>
      <c r="D389" s="13" t="s">
        <v>1700</v>
      </c>
      <c r="E389" s="13" t="s">
        <v>69</v>
      </c>
      <c r="F389" s="18" t="s">
        <v>88</v>
      </c>
      <c r="G389" s="58">
        <v>0</v>
      </c>
      <c r="H389" s="58">
        <v>0</v>
      </c>
      <c r="I389" s="13">
        <v>1.2999999999999999E-3</v>
      </c>
      <c r="J389" s="15">
        <v>0</v>
      </c>
      <c r="K389" s="17" t="s">
        <v>121</v>
      </c>
      <c r="L389" s="15">
        <v>0</v>
      </c>
      <c r="M389" s="15">
        <v>12.012057</v>
      </c>
      <c r="N389" s="15">
        <v>-0.140962</v>
      </c>
      <c r="O389" s="15">
        <v>0</v>
      </c>
      <c r="P389" s="15" t="s">
        <v>122</v>
      </c>
    </row>
    <row r="390" spans="1:16" hidden="1">
      <c r="A390" s="10" t="s">
        <v>1701</v>
      </c>
      <c r="B390" s="10" t="s">
        <v>1702</v>
      </c>
      <c r="C390" s="13" t="s">
        <v>1703</v>
      </c>
      <c r="D390" s="13" t="s">
        <v>1704</v>
      </c>
      <c r="E390" s="13" t="s">
        <v>69</v>
      </c>
      <c r="F390" s="18" t="s">
        <v>89</v>
      </c>
      <c r="G390" s="58">
        <v>0</v>
      </c>
      <c r="H390" s="58">
        <v>0</v>
      </c>
      <c r="I390" s="13">
        <v>5.7200000000000003E-3</v>
      </c>
      <c r="J390" s="15">
        <v>0</v>
      </c>
      <c r="K390" s="17" t="s">
        <v>121</v>
      </c>
      <c r="L390" s="15">
        <v>0</v>
      </c>
      <c r="M390" s="15">
        <v>7.6901760000000001</v>
      </c>
      <c r="N390" s="15">
        <v>7.2800000000000004E-2</v>
      </c>
      <c r="O390" s="15">
        <v>0</v>
      </c>
      <c r="P390" s="15" t="s">
        <v>122</v>
      </c>
    </row>
    <row r="391" spans="1:16" hidden="1">
      <c r="A391" s="10" t="s">
        <v>1705</v>
      </c>
      <c r="B391" s="10" t="s">
        <v>1706</v>
      </c>
      <c r="C391" s="13" t="s">
        <v>1707</v>
      </c>
      <c r="D391" s="13" t="s">
        <v>1708</v>
      </c>
      <c r="E391" s="13" t="s">
        <v>69</v>
      </c>
      <c r="F391" s="18" t="s">
        <v>84</v>
      </c>
      <c r="G391" s="58">
        <v>0</v>
      </c>
      <c r="H391" s="58">
        <v>0</v>
      </c>
      <c r="I391" s="13">
        <v>9.3999999999999997E-4</v>
      </c>
      <c r="J391" s="15">
        <v>0</v>
      </c>
      <c r="K391" s="17" t="s">
        <v>121</v>
      </c>
      <c r="L391" s="15">
        <v>17.208238000000001</v>
      </c>
      <c r="M391" s="15">
        <v>1.61493</v>
      </c>
      <c r="N391" s="15">
        <v>7.9695000000000002E-2</v>
      </c>
      <c r="O391" s="15">
        <v>0</v>
      </c>
      <c r="P391" s="15" t="s">
        <v>122</v>
      </c>
    </row>
    <row r="392" spans="1:16" hidden="1">
      <c r="A392" s="10" t="s">
        <v>1709</v>
      </c>
      <c r="B392" s="10" t="s">
        <v>1710</v>
      </c>
      <c r="C392" s="13" t="s">
        <v>1711</v>
      </c>
      <c r="D392" s="13" t="s">
        <v>1712</v>
      </c>
      <c r="E392" s="13" t="s">
        <v>69</v>
      </c>
      <c r="F392" s="18" t="s">
        <v>84</v>
      </c>
      <c r="G392" s="58">
        <v>0</v>
      </c>
      <c r="H392" s="58">
        <v>0</v>
      </c>
      <c r="I392" s="13">
        <v>5.6499999999999996E-3</v>
      </c>
      <c r="J392" s="15">
        <v>0</v>
      </c>
      <c r="K392" s="17" t="s">
        <v>121</v>
      </c>
      <c r="L392" s="15">
        <v>8.1521849999999993</v>
      </c>
      <c r="M392" s="15">
        <v>0.82596199999999997</v>
      </c>
      <c r="N392" s="15">
        <v>7.9695000000000002E-2</v>
      </c>
      <c r="O392" s="15">
        <v>0</v>
      </c>
      <c r="P392" s="15" t="s">
        <v>157</v>
      </c>
    </row>
    <row r="393" spans="1:16" hidden="1">
      <c r="A393" s="10" t="s">
        <v>1713</v>
      </c>
      <c r="B393" s="10" t="s">
        <v>1714</v>
      </c>
      <c r="C393" s="13" t="s">
        <v>1715</v>
      </c>
      <c r="D393" s="13" t="s">
        <v>1716</v>
      </c>
      <c r="E393" s="13" t="s">
        <v>69</v>
      </c>
      <c r="F393" s="18" t="s">
        <v>90</v>
      </c>
      <c r="G393" s="58">
        <v>0</v>
      </c>
      <c r="H393" s="58">
        <v>0</v>
      </c>
      <c r="I393" s="13">
        <v>1.8960000000000001E-2</v>
      </c>
      <c r="J393" s="15">
        <v>0.66619047620000005</v>
      </c>
      <c r="K393" s="17">
        <v>0.50107219440312978</v>
      </c>
      <c r="L393" s="15">
        <v>6.0566440000000004</v>
      </c>
      <c r="M393" s="15">
        <v>0.36190299999999997</v>
      </c>
      <c r="N393" s="15">
        <v>4.7132E-2</v>
      </c>
      <c r="O393" s="15" t="s">
        <v>142</v>
      </c>
      <c r="P393" s="15" t="s">
        <v>157</v>
      </c>
    </row>
    <row r="394" spans="1:16" hidden="1">
      <c r="A394" s="10" t="s">
        <v>1717</v>
      </c>
      <c r="B394" s="10" t="s">
        <v>1718</v>
      </c>
      <c r="C394" s="13" t="s">
        <v>1719</v>
      </c>
      <c r="D394" s="13" t="s">
        <v>1720</v>
      </c>
      <c r="E394" s="13" t="s">
        <v>69</v>
      </c>
      <c r="F394" s="18" t="s">
        <v>85</v>
      </c>
      <c r="G394" s="58">
        <v>0</v>
      </c>
      <c r="H394" s="58">
        <v>0</v>
      </c>
      <c r="I394" s="13">
        <v>9.5600000000000008E-3</v>
      </c>
      <c r="J394" s="15">
        <v>1.0726829268</v>
      </c>
      <c r="K394" s="17">
        <v>-6.7758071825404942E-2</v>
      </c>
      <c r="L394" s="15">
        <v>7.5369130000000002</v>
      </c>
      <c r="M394" s="15">
        <v>1.488828</v>
      </c>
      <c r="N394" s="15">
        <v>0.173348</v>
      </c>
      <c r="O394" s="15" t="s">
        <v>142</v>
      </c>
      <c r="P394" s="15" t="s">
        <v>122</v>
      </c>
    </row>
    <row r="395" spans="1:16" hidden="1">
      <c r="A395" s="10" t="s">
        <v>1721</v>
      </c>
      <c r="B395" s="10" t="s">
        <v>1722</v>
      </c>
      <c r="C395" s="13" t="s">
        <v>1723</v>
      </c>
      <c r="D395" s="13" t="s">
        <v>1724</v>
      </c>
      <c r="E395" s="13" t="s">
        <v>69</v>
      </c>
      <c r="F395" s="18" t="s">
        <v>85</v>
      </c>
      <c r="G395" s="58">
        <v>0</v>
      </c>
      <c r="H395" s="58">
        <v>0</v>
      </c>
      <c r="I395" s="13">
        <v>3.6740000000000002E-2</v>
      </c>
      <c r="J395" s="15">
        <v>0.83521739129999994</v>
      </c>
      <c r="K395" s="17">
        <v>0.19729307652887718</v>
      </c>
      <c r="L395" s="15">
        <v>5.6912070000000003</v>
      </c>
      <c r="M395" s="15">
        <v>1.1897169999999999</v>
      </c>
      <c r="N395" s="15">
        <v>0.173348</v>
      </c>
      <c r="O395" s="15" t="s">
        <v>142</v>
      </c>
      <c r="P395" s="15" t="s">
        <v>157</v>
      </c>
    </row>
    <row r="396" spans="1:16" hidden="1">
      <c r="A396" s="10" t="s">
        <v>1725</v>
      </c>
      <c r="B396" s="10" t="s">
        <v>1726</v>
      </c>
      <c r="C396" s="13" t="s">
        <v>1727</v>
      </c>
      <c r="D396" s="13" t="s">
        <v>1728</v>
      </c>
      <c r="E396" s="13" t="s">
        <v>69</v>
      </c>
      <c r="F396" s="18" t="s">
        <v>84</v>
      </c>
      <c r="G396" s="58">
        <v>0</v>
      </c>
      <c r="H396" s="58">
        <v>0</v>
      </c>
      <c r="I396" s="13">
        <v>8.0400000000000003E-3</v>
      </c>
      <c r="J396" s="15">
        <v>1.26</v>
      </c>
      <c r="K396" s="17">
        <v>-0.20634920634920639</v>
      </c>
      <c r="L396" s="15">
        <v>14.166667</v>
      </c>
      <c r="M396" s="15">
        <v>0.92144099999999995</v>
      </c>
      <c r="N396" s="15">
        <v>6.8593000000000001E-2</v>
      </c>
      <c r="O396" s="15" t="s">
        <v>142</v>
      </c>
      <c r="P396" s="15" t="s">
        <v>122</v>
      </c>
    </row>
    <row r="397" spans="1:16" hidden="1">
      <c r="A397" s="10" t="s">
        <v>1729</v>
      </c>
      <c r="B397" s="10" t="s">
        <v>1730</v>
      </c>
      <c r="C397" s="13" t="s">
        <v>1731</v>
      </c>
      <c r="D397" s="13" t="s">
        <v>1732</v>
      </c>
      <c r="E397" s="13" t="s">
        <v>69</v>
      </c>
      <c r="F397" s="18" t="s">
        <v>84</v>
      </c>
      <c r="G397" s="58">
        <v>0</v>
      </c>
      <c r="H397" s="58">
        <v>0</v>
      </c>
      <c r="I397" s="13">
        <v>4.5190000000000001E-2</v>
      </c>
      <c r="J397" s="15">
        <v>0.96727272730000002</v>
      </c>
      <c r="K397" s="17">
        <v>3.3834586437015979E-2</v>
      </c>
      <c r="L397" s="15">
        <v>10.286795</v>
      </c>
      <c r="M397" s="15">
        <v>0.71176300000000003</v>
      </c>
      <c r="N397" s="15">
        <v>6.8593000000000001E-2</v>
      </c>
      <c r="O397" s="15" t="s">
        <v>142</v>
      </c>
      <c r="P397" s="15" t="s">
        <v>157</v>
      </c>
    </row>
    <row r="398" spans="1:16" hidden="1">
      <c r="A398" s="10" t="s">
        <v>1733</v>
      </c>
      <c r="B398" s="10" t="s">
        <v>1734</v>
      </c>
      <c r="C398" s="13" t="s">
        <v>1735</v>
      </c>
      <c r="D398" s="13" t="s">
        <v>1736</v>
      </c>
      <c r="E398" s="13" t="s">
        <v>69</v>
      </c>
      <c r="F398" s="18" t="s">
        <v>91</v>
      </c>
      <c r="G398" s="58">
        <v>0</v>
      </c>
      <c r="H398" s="58">
        <v>0</v>
      </c>
      <c r="I398" s="13">
        <v>5.28E-3</v>
      </c>
      <c r="J398" s="15">
        <v>0</v>
      </c>
      <c r="K398" s="17" t="s">
        <v>121</v>
      </c>
      <c r="L398" s="15">
        <v>8.6400600000000001</v>
      </c>
      <c r="M398" s="15">
        <v>0.65783899999999995</v>
      </c>
      <c r="N398" s="15">
        <v>0.11985999999999999</v>
      </c>
      <c r="O398" s="15">
        <v>0</v>
      </c>
      <c r="P398" s="15" t="s">
        <v>157</v>
      </c>
    </row>
    <row r="399" spans="1:16" hidden="1">
      <c r="A399" s="10" t="s">
        <v>1737</v>
      </c>
      <c r="B399" s="10" t="s">
        <v>1738</v>
      </c>
      <c r="C399" s="13" t="s">
        <v>1739</v>
      </c>
      <c r="D399" s="13" t="s">
        <v>1740</v>
      </c>
      <c r="E399" s="13" t="s">
        <v>69</v>
      </c>
      <c r="F399" s="18" t="s">
        <v>87</v>
      </c>
      <c r="G399" s="58">
        <v>0</v>
      </c>
      <c r="H399" s="58">
        <v>0</v>
      </c>
      <c r="I399" s="13">
        <v>8.5999999999999998E-4</v>
      </c>
      <c r="J399" s="15">
        <v>0</v>
      </c>
      <c r="K399" s="17" t="s">
        <v>121</v>
      </c>
      <c r="L399" s="15">
        <v>0</v>
      </c>
      <c r="M399" s="15">
        <v>1.546468</v>
      </c>
      <c r="N399" s="15">
        <v>8.8881000000000002E-2</v>
      </c>
      <c r="O399" s="15">
        <v>0</v>
      </c>
      <c r="P399" s="15" t="s">
        <v>122</v>
      </c>
    </row>
    <row r="400" spans="1:16" hidden="1">
      <c r="A400" s="10" t="s">
        <v>1741</v>
      </c>
      <c r="B400" s="10" t="s">
        <v>1742</v>
      </c>
      <c r="C400" s="13" t="s">
        <v>1743</v>
      </c>
      <c r="D400" s="13" t="s">
        <v>1744</v>
      </c>
      <c r="E400" s="13" t="s">
        <v>69</v>
      </c>
      <c r="F400" s="18" t="s">
        <v>87</v>
      </c>
      <c r="G400" s="58">
        <v>0</v>
      </c>
      <c r="H400" s="58">
        <v>0</v>
      </c>
      <c r="I400" s="13">
        <v>3.5899999999999999E-3</v>
      </c>
      <c r="J400" s="15">
        <v>0</v>
      </c>
      <c r="K400" s="17" t="s">
        <v>121</v>
      </c>
      <c r="L400" s="15">
        <v>3.753247</v>
      </c>
      <c r="M400" s="15">
        <v>0.43195099999999997</v>
      </c>
      <c r="N400" s="15">
        <v>0.10499600000000001</v>
      </c>
      <c r="O400" s="15" t="s">
        <v>142</v>
      </c>
      <c r="P400" s="15" t="s">
        <v>122</v>
      </c>
    </row>
    <row r="401" spans="1:16" hidden="1">
      <c r="A401" s="10" t="s">
        <v>1745</v>
      </c>
      <c r="B401" s="10" t="s">
        <v>1746</v>
      </c>
      <c r="C401" s="13" t="s">
        <v>1747</v>
      </c>
      <c r="D401" s="13" t="s">
        <v>1748</v>
      </c>
      <c r="E401" s="13" t="s">
        <v>69</v>
      </c>
      <c r="F401" s="18" t="s">
        <v>87</v>
      </c>
      <c r="G401" s="58">
        <v>0</v>
      </c>
      <c r="H401" s="58">
        <v>0</v>
      </c>
      <c r="I401" s="13">
        <v>6.2899999999999996E-3</v>
      </c>
      <c r="J401" s="15">
        <v>0</v>
      </c>
      <c r="K401" s="17" t="s">
        <v>121</v>
      </c>
      <c r="L401" s="15">
        <v>2.0056630000000002</v>
      </c>
      <c r="M401" s="15">
        <v>0.31552400000000003</v>
      </c>
      <c r="N401" s="15">
        <v>0.10499600000000001</v>
      </c>
      <c r="O401" s="15" t="s">
        <v>142</v>
      </c>
      <c r="P401" s="15" t="s">
        <v>157</v>
      </c>
    </row>
    <row r="402" spans="1:16" hidden="1">
      <c r="A402" s="10" t="s">
        <v>1749</v>
      </c>
      <c r="B402" s="10" t="s">
        <v>1750</v>
      </c>
      <c r="C402" s="13" t="s">
        <v>1751</v>
      </c>
      <c r="D402" s="13" t="s">
        <v>1752</v>
      </c>
      <c r="E402" s="13" t="s">
        <v>69</v>
      </c>
      <c r="F402" s="18" t="s">
        <v>88</v>
      </c>
      <c r="G402" s="58">
        <v>0</v>
      </c>
      <c r="H402" s="58">
        <v>0</v>
      </c>
      <c r="I402" s="13">
        <v>1.14E-3</v>
      </c>
      <c r="J402" s="15">
        <v>0</v>
      </c>
      <c r="K402" s="17" t="s">
        <v>121</v>
      </c>
      <c r="L402" s="15">
        <v>10.837104999999999</v>
      </c>
      <c r="M402" s="15">
        <v>1.2732540000000001</v>
      </c>
      <c r="N402" s="15">
        <v>8.9660000000000004E-2</v>
      </c>
      <c r="O402" s="15">
        <v>0</v>
      </c>
      <c r="P402" s="15" t="s">
        <v>122</v>
      </c>
    </row>
    <row r="403" spans="1:16" hidden="1">
      <c r="A403" s="10" t="s">
        <v>1753</v>
      </c>
      <c r="B403" s="10" t="s">
        <v>1754</v>
      </c>
      <c r="C403" s="13" t="s">
        <v>1755</v>
      </c>
      <c r="D403" s="13" t="s">
        <v>1756</v>
      </c>
      <c r="E403" s="13" t="s">
        <v>69</v>
      </c>
      <c r="F403" s="18" t="s">
        <v>88</v>
      </c>
      <c r="G403" s="58">
        <v>0</v>
      </c>
      <c r="H403" s="58">
        <v>0</v>
      </c>
      <c r="I403" s="13">
        <v>2.3E-3</v>
      </c>
      <c r="J403" s="15">
        <v>0</v>
      </c>
      <c r="K403" s="17" t="s">
        <v>121</v>
      </c>
      <c r="L403" s="15">
        <v>5.3472359999999997</v>
      </c>
      <c r="M403" s="15">
        <v>0.76735299999999995</v>
      </c>
      <c r="N403" s="15">
        <v>8.9660000000000004E-2</v>
      </c>
      <c r="O403" s="15">
        <v>0</v>
      </c>
      <c r="P403" s="15" t="s">
        <v>157</v>
      </c>
    </row>
    <row r="404" spans="1:16" hidden="1">
      <c r="A404" s="10" t="s">
        <v>1757</v>
      </c>
      <c r="B404" s="10" t="s">
        <v>1758</v>
      </c>
      <c r="C404" s="13" t="s">
        <v>1759</v>
      </c>
      <c r="D404" s="13" t="s">
        <v>1760</v>
      </c>
      <c r="E404" s="13" t="s">
        <v>69</v>
      </c>
      <c r="F404" s="18" t="s">
        <v>89</v>
      </c>
      <c r="G404" s="58">
        <v>0</v>
      </c>
      <c r="H404" s="58">
        <v>0</v>
      </c>
      <c r="I404" s="13">
        <v>1.7600000000000001E-3</v>
      </c>
      <c r="J404" s="15">
        <v>0</v>
      </c>
      <c r="K404" s="17" t="s">
        <v>121</v>
      </c>
      <c r="L404" s="15">
        <v>0</v>
      </c>
      <c r="M404" s="15">
        <v>11.846636999999999</v>
      </c>
      <c r="N404" s="15">
        <v>-6.0774000000000002E-2</v>
      </c>
      <c r="O404" s="15">
        <v>0</v>
      </c>
      <c r="P404" s="15" t="s">
        <v>122</v>
      </c>
    </row>
    <row r="405" spans="1:16" hidden="1">
      <c r="A405" s="10" t="s">
        <v>1761</v>
      </c>
      <c r="B405" s="10" t="s">
        <v>1762</v>
      </c>
      <c r="C405" s="13" t="s">
        <v>1763</v>
      </c>
      <c r="D405" s="13" t="s">
        <v>1764</v>
      </c>
      <c r="E405" s="13" t="s">
        <v>69</v>
      </c>
      <c r="F405" s="18" t="s">
        <v>83</v>
      </c>
      <c r="G405" s="58">
        <v>0</v>
      </c>
      <c r="H405" s="58">
        <v>0</v>
      </c>
      <c r="I405" s="13">
        <v>1.489E-2</v>
      </c>
      <c r="J405" s="15">
        <v>0.71893333329999998</v>
      </c>
      <c r="K405" s="17">
        <v>0.39094955496063388</v>
      </c>
      <c r="L405" s="15">
        <v>13.284902000000001</v>
      </c>
      <c r="M405" s="15">
        <v>2.2076359999999999</v>
      </c>
      <c r="N405" s="15">
        <v>0.15051899999999999</v>
      </c>
      <c r="O405" s="15" t="s">
        <v>263</v>
      </c>
      <c r="P405" s="15" t="s">
        <v>157</v>
      </c>
    </row>
    <row r="406" spans="1:16" hidden="1">
      <c r="A406" s="10" t="s">
        <v>1765</v>
      </c>
      <c r="B406" s="10" t="s">
        <v>1766</v>
      </c>
      <c r="C406" s="13" t="s">
        <v>1767</v>
      </c>
      <c r="D406" s="13" t="s">
        <v>1768</v>
      </c>
      <c r="E406" s="13" t="s">
        <v>69</v>
      </c>
      <c r="F406" s="18" t="s">
        <v>83</v>
      </c>
      <c r="G406" s="58">
        <v>0</v>
      </c>
      <c r="H406" s="58">
        <v>0</v>
      </c>
      <c r="I406" s="13">
        <v>1.4599999999999999E-3</v>
      </c>
      <c r="J406" s="15">
        <v>0.66866666669999997</v>
      </c>
      <c r="K406" s="17">
        <v>0.49551345954658466</v>
      </c>
      <c r="L406" s="15">
        <v>12.816717000000001</v>
      </c>
      <c r="M406" s="15">
        <v>2.02278</v>
      </c>
      <c r="N406" s="15">
        <v>0.182475</v>
      </c>
      <c r="O406" s="15" t="s">
        <v>263</v>
      </c>
      <c r="P406" s="15" t="s">
        <v>157</v>
      </c>
    </row>
    <row r="407" spans="1:16" hidden="1">
      <c r="A407" s="10" t="s">
        <v>1769</v>
      </c>
      <c r="B407" s="10" t="s">
        <v>1770</v>
      </c>
      <c r="C407" s="13" t="s">
        <v>1771</v>
      </c>
      <c r="D407" s="13" t="s">
        <v>1772</v>
      </c>
      <c r="E407" s="13" t="s">
        <v>69</v>
      </c>
      <c r="F407" s="18" t="s">
        <v>91</v>
      </c>
      <c r="G407" s="58">
        <v>0</v>
      </c>
      <c r="H407" s="58">
        <v>0</v>
      </c>
      <c r="I407" s="13">
        <v>6.8399999999999997E-3</v>
      </c>
      <c r="J407" s="15">
        <v>1.0529999999999999</v>
      </c>
      <c r="K407" s="17">
        <v>-5.0332383665716907E-2</v>
      </c>
      <c r="L407" s="15">
        <v>11.122449</v>
      </c>
      <c r="M407" s="15">
        <v>1.1144590000000001</v>
      </c>
      <c r="N407" s="15">
        <v>0.139013</v>
      </c>
      <c r="O407" s="15" t="s">
        <v>263</v>
      </c>
      <c r="P407" s="15" t="s">
        <v>157</v>
      </c>
    </row>
    <row r="408" spans="1:16" hidden="1">
      <c r="A408" s="10" t="s">
        <v>1773</v>
      </c>
      <c r="B408" s="10" t="s">
        <v>1774</v>
      </c>
      <c r="C408" s="13" t="s">
        <v>1775</v>
      </c>
      <c r="D408" s="13" t="s">
        <v>1776</v>
      </c>
      <c r="E408" s="13" t="s">
        <v>69</v>
      </c>
      <c r="F408" s="18" t="s">
        <v>90</v>
      </c>
      <c r="G408" s="58">
        <v>0</v>
      </c>
      <c r="H408" s="58">
        <v>0</v>
      </c>
      <c r="I408" s="13">
        <v>3.2169999999999997E-2</v>
      </c>
      <c r="J408" s="15">
        <v>0.70465116279999995</v>
      </c>
      <c r="K408" s="17">
        <v>0.41914191417268465</v>
      </c>
      <c r="L408" s="15">
        <v>5.9751279999999998</v>
      </c>
      <c r="M408" s="15">
        <v>0.71476799999999996</v>
      </c>
      <c r="N408" s="15">
        <v>0.12803400000000001</v>
      </c>
      <c r="O408" s="15" t="s">
        <v>142</v>
      </c>
      <c r="P408" s="15" t="s">
        <v>157</v>
      </c>
    </row>
    <row r="409" spans="1:16" hidden="1">
      <c r="A409" s="10" t="s">
        <v>1777</v>
      </c>
      <c r="B409" s="10" t="s">
        <v>1778</v>
      </c>
      <c r="C409" s="13" t="s">
        <v>1779</v>
      </c>
      <c r="D409" s="13" t="s">
        <v>1780</v>
      </c>
      <c r="E409" s="13" t="s">
        <v>69</v>
      </c>
      <c r="F409" s="18" t="s">
        <v>88</v>
      </c>
      <c r="G409" s="58">
        <v>0</v>
      </c>
      <c r="H409" s="58">
        <v>0</v>
      </c>
      <c r="I409" s="13">
        <v>2.48E-3</v>
      </c>
      <c r="J409" s="15">
        <v>0</v>
      </c>
      <c r="K409" s="17" t="s">
        <v>121</v>
      </c>
      <c r="L409" s="15">
        <v>21.136595</v>
      </c>
      <c r="M409" s="15">
        <v>3.5435240000000001</v>
      </c>
      <c r="N409" s="15">
        <v>3.0204999999999999E-2</v>
      </c>
      <c r="O409" s="15">
        <v>0</v>
      </c>
      <c r="P409" s="15" t="s">
        <v>122</v>
      </c>
    </row>
    <row r="410" spans="1:16" hidden="1">
      <c r="A410" s="10" t="s">
        <v>1781</v>
      </c>
      <c r="B410" s="10" t="s">
        <v>1782</v>
      </c>
      <c r="C410" s="13" t="s">
        <v>1783</v>
      </c>
      <c r="D410" s="13" t="s">
        <v>1784</v>
      </c>
      <c r="E410" s="13" t="s">
        <v>69</v>
      </c>
      <c r="F410" s="18" t="s">
        <v>90</v>
      </c>
      <c r="G410" s="58">
        <v>0</v>
      </c>
      <c r="H410" s="58">
        <v>0</v>
      </c>
      <c r="I410" s="13">
        <v>1.0659999999999999E-2</v>
      </c>
      <c r="J410" s="15">
        <v>0</v>
      </c>
      <c r="K410" s="17" t="s">
        <v>121</v>
      </c>
      <c r="L410" s="15">
        <v>19.471003</v>
      </c>
      <c r="M410" s="15">
        <v>6.1710729999999998</v>
      </c>
      <c r="N410" s="15">
        <v>0.227298</v>
      </c>
      <c r="O410" s="15">
        <v>0</v>
      </c>
      <c r="P410" s="15" t="s">
        <v>157</v>
      </c>
    </row>
    <row r="411" spans="1:16" hidden="1">
      <c r="A411" s="10" t="s">
        <v>1785</v>
      </c>
      <c r="B411" s="10" t="s">
        <v>1786</v>
      </c>
      <c r="C411" s="13" t="s">
        <v>1787</v>
      </c>
      <c r="D411" s="13" t="s">
        <v>1788</v>
      </c>
      <c r="E411" s="13" t="s">
        <v>69</v>
      </c>
      <c r="F411" s="18" t="s">
        <v>86</v>
      </c>
      <c r="G411" s="58">
        <v>0</v>
      </c>
      <c r="H411" s="58">
        <v>0</v>
      </c>
      <c r="I411" s="13">
        <v>3.0699999999999998E-3</v>
      </c>
      <c r="J411" s="15">
        <v>0</v>
      </c>
      <c r="K411" s="17" t="s">
        <v>121</v>
      </c>
      <c r="L411" s="15">
        <v>7.0441180000000001</v>
      </c>
      <c r="M411" s="15">
        <v>0.51241899999999996</v>
      </c>
      <c r="N411" s="15">
        <v>0.17682400000000001</v>
      </c>
      <c r="O411" s="15" t="s">
        <v>263</v>
      </c>
      <c r="P411" s="15" t="s">
        <v>157</v>
      </c>
    </row>
    <row r="412" spans="1:16" hidden="1">
      <c r="A412" s="10" t="s">
        <v>1789</v>
      </c>
      <c r="B412" s="10" t="s">
        <v>1790</v>
      </c>
      <c r="C412" s="13" t="s">
        <v>1791</v>
      </c>
      <c r="D412" s="13" t="s">
        <v>1792</v>
      </c>
      <c r="E412" s="13" t="s">
        <v>69</v>
      </c>
      <c r="F412" s="18" t="s">
        <v>91</v>
      </c>
      <c r="G412" s="58">
        <v>0</v>
      </c>
      <c r="H412" s="58">
        <v>0</v>
      </c>
      <c r="I412" s="13">
        <v>1.285E-2</v>
      </c>
      <c r="J412" s="15">
        <v>0.86499999999999999</v>
      </c>
      <c r="K412" s="17">
        <v>0.1560693641618498</v>
      </c>
      <c r="L412" s="15">
        <v>6.029801</v>
      </c>
      <c r="M412" s="15">
        <v>0.84880199999999995</v>
      </c>
      <c r="N412" s="15">
        <v>0.174572</v>
      </c>
      <c r="O412" s="15" t="s">
        <v>142</v>
      </c>
      <c r="P412" s="15" t="s">
        <v>157</v>
      </c>
    </row>
    <row r="413" spans="1:16" hidden="1">
      <c r="A413" s="10" t="s">
        <v>1793</v>
      </c>
      <c r="B413" s="10" t="s">
        <v>1794</v>
      </c>
      <c r="C413" s="13" t="s">
        <v>1795</v>
      </c>
      <c r="D413" s="13" t="s">
        <v>1796</v>
      </c>
      <c r="E413" s="13" t="s">
        <v>69</v>
      </c>
      <c r="F413" s="18" t="s">
        <v>86</v>
      </c>
      <c r="G413" s="58">
        <v>0</v>
      </c>
      <c r="H413" s="58">
        <v>0</v>
      </c>
      <c r="I413" s="13">
        <v>1.4400000000000001E-3</v>
      </c>
      <c r="J413" s="15">
        <v>0</v>
      </c>
      <c r="K413" s="17" t="s">
        <v>121</v>
      </c>
      <c r="L413" s="15">
        <v>11.91464</v>
      </c>
      <c r="M413" s="15">
        <v>2.1997550000000001</v>
      </c>
      <c r="N413" s="15">
        <v>0.18945100000000001</v>
      </c>
      <c r="O413" s="15">
        <v>0</v>
      </c>
      <c r="P413" s="15" t="s">
        <v>122</v>
      </c>
    </row>
    <row r="414" spans="1:16" hidden="1">
      <c r="A414" s="10" t="s">
        <v>1797</v>
      </c>
      <c r="B414" s="10" t="s">
        <v>1798</v>
      </c>
      <c r="C414" s="13" t="s">
        <v>1799</v>
      </c>
      <c r="D414" s="13" t="s">
        <v>1800</v>
      </c>
      <c r="E414" s="13" t="s">
        <v>69</v>
      </c>
      <c r="F414" s="18" t="s">
        <v>85</v>
      </c>
      <c r="G414" s="58">
        <v>0</v>
      </c>
      <c r="H414" s="58">
        <v>0</v>
      </c>
      <c r="I414" s="13">
        <v>2.5600000000000002E-3</v>
      </c>
      <c r="J414" s="15">
        <v>0</v>
      </c>
      <c r="K414" s="17" t="s">
        <v>121</v>
      </c>
      <c r="L414" s="15">
        <v>0</v>
      </c>
      <c r="M414" s="15">
        <v>2.2757969999999998</v>
      </c>
      <c r="N414" s="15">
        <v>9.7685999999999995E-2</v>
      </c>
      <c r="O414" s="15">
        <v>0</v>
      </c>
      <c r="P414" s="15" t="s">
        <v>122</v>
      </c>
    </row>
    <row r="415" spans="1:16" hidden="1">
      <c r="A415" s="10" t="s">
        <v>1801</v>
      </c>
      <c r="B415" s="10" t="s">
        <v>1802</v>
      </c>
      <c r="C415" s="13" t="s">
        <v>1803</v>
      </c>
      <c r="D415" s="13" t="s">
        <v>1804</v>
      </c>
      <c r="E415" s="13" t="s">
        <v>69</v>
      </c>
      <c r="F415" s="18" t="s">
        <v>84</v>
      </c>
      <c r="G415" s="58">
        <v>0</v>
      </c>
      <c r="H415" s="58">
        <v>0</v>
      </c>
      <c r="I415" s="13">
        <v>8.4799999999999997E-3</v>
      </c>
      <c r="J415" s="15">
        <v>0</v>
      </c>
      <c r="K415" s="17" t="s">
        <v>121</v>
      </c>
      <c r="L415" s="15">
        <v>9.6732030000000009</v>
      </c>
      <c r="M415" s="15">
        <v>1.890944</v>
      </c>
      <c r="N415" s="15">
        <v>0.166017</v>
      </c>
      <c r="O415" s="15" t="s">
        <v>142</v>
      </c>
      <c r="P415" s="15" t="s">
        <v>122</v>
      </c>
    </row>
    <row r="416" spans="1:16" hidden="1">
      <c r="A416" s="10" t="s">
        <v>1805</v>
      </c>
      <c r="B416" s="10" t="s">
        <v>1806</v>
      </c>
      <c r="C416" s="13" t="s">
        <v>1807</v>
      </c>
      <c r="D416" s="13" t="s">
        <v>1808</v>
      </c>
      <c r="E416" s="13" t="s">
        <v>69</v>
      </c>
      <c r="F416" s="18" t="s">
        <v>84</v>
      </c>
      <c r="G416" s="58">
        <v>0</v>
      </c>
      <c r="H416" s="58">
        <v>0</v>
      </c>
      <c r="I416" s="13">
        <v>5.289E-2</v>
      </c>
      <c r="J416" s="15">
        <v>0</v>
      </c>
      <c r="K416" s="17" t="s">
        <v>121</v>
      </c>
      <c r="L416" s="15">
        <v>7.3920640000000004</v>
      </c>
      <c r="M416" s="15">
        <v>1.7733989999999999</v>
      </c>
      <c r="N416" s="15">
        <v>0.166017</v>
      </c>
      <c r="O416" s="15" t="s">
        <v>142</v>
      </c>
      <c r="P416" s="15" t="s">
        <v>157</v>
      </c>
    </row>
    <row r="417" spans="1:16" hidden="1">
      <c r="A417" s="10" t="s">
        <v>1809</v>
      </c>
      <c r="B417" s="10" t="s">
        <v>1810</v>
      </c>
      <c r="C417" s="13" t="s">
        <v>1811</v>
      </c>
      <c r="D417" s="13" t="s">
        <v>1812</v>
      </c>
      <c r="E417" s="13" t="s">
        <v>69</v>
      </c>
      <c r="F417" s="18" t="s">
        <v>87</v>
      </c>
      <c r="G417" s="58">
        <v>0</v>
      </c>
      <c r="H417" s="58">
        <v>0</v>
      </c>
      <c r="I417" s="13">
        <v>2.98E-3</v>
      </c>
      <c r="J417" s="15">
        <v>0</v>
      </c>
      <c r="K417" s="17" t="s">
        <v>121</v>
      </c>
      <c r="L417" s="15">
        <v>71.375</v>
      </c>
      <c r="M417" s="15">
        <v>3.7430810000000001</v>
      </c>
      <c r="N417" s="15">
        <v>4.2030000000000001E-3</v>
      </c>
      <c r="O417" s="15" t="s">
        <v>142</v>
      </c>
      <c r="P417" s="15" t="s">
        <v>122</v>
      </c>
    </row>
    <row r="418" spans="1:16" hidden="1">
      <c r="A418" s="10" t="s">
        <v>1813</v>
      </c>
      <c r="B418" s="10" t="s">
        <v>1814</v>
      </c>
      <c r="C418" s="13" t="s">
        <v>1815</v>
      </c>
      <c r="D418" s="13" t="s">
        <v>1816</v>
      </c>
      <c r="E418" s="13" t="s">
        <v>69</v>
      </c>
      <c r="F418" s="18" t="s">
        <v>87</v>
      </c>
      <c r="G418" s="58">
        <v>0</v>
      </c>
      <c r="H418" s="58">
        <v>0</v>
      </c>
      <c r="I418" s="13">
        <v>3.65E-3</v>
      </c>
      <c r="J418" s="15">
        <v>0</v>
      </c>
      <c r="K418" s="17" t="s">
        <v>121</v>
      </c>
      <c r="L418" s="15">
        <v>38.551498000000002</v>
      </c>
      <c r="M418" s="15">
        <v>2.7302</v>
      </c>
      <c r="N418" s="15">
        <v>4.2030000000000001E-3</v>
      </c>
      <c r="O418" s="15" t="s">
        <v>142</v>
      </c>
      <c r="P418" s="15" t="s">
        <v>157</v>
      </c>
    </row>
    <row r="419" spans="1:16" hidden="1">
      <c r="A419" s="10" t="s">
        <v>1817</v>
      </c>
      <c r="B419" s="10" t="s">
        <v>1818</v>
      </c>
      <c r="C419" s="13" t="s">
        <v>1819</v>
      </c>
      <c r="D419" s="13" t="s">
        <v>1820</v>
      </c>
      <c r="E419" s="13" t="s">
        <v>69</v>
      </c>
      <c r="F419" s="18" t="s">
        <v>91</v>
      </c>
      <c r="G419" s="58">
        <v>0</v>
      </c>
      <c r="H419" s="58">
        <v>0</v>
      </c>
      <c r="I419" s="13">
        <v>1.1199999999999999E-3</v>
      </c>
      <c r="J419" s="15">
        <v>0</v>
      </c>
      <c r="K419" s="17" t="s">
        <v>121</v>
      </c>
      <c r="L419" s="15">
        <v>0</v>
      </c>
      <c r="M419" s="15">
        <v>2.0355470000000002</v>
      </c>
      <c r="N419" s="15">
        <v>6.7456000000000002E-2</v>
      </c>
      <c r="O419" s="15">
        <v>0</v>
      </c>
      <c r="P419" s="15" t="s">
        <v>122</v>
      </c>
    </row>
    <row r="420" spans="1:16" hidden="1">
      <c r="A420" s="10" t="s">
        <v>1821</v>
      </c>
      <c r="B420" s="10" t="s">
        <v>1822</v>
      </c>
      <c r="C420" s="13" t="s">
        <v>1823</v>
      </c>
      <c r="D420" s="13" t="s">
        <v>1824</v>
      </c>
      <c r="E420" s="13" t="s">
        <v>75</v>
      </c>
      <c r="F420" s="18" t="s">
        <v>89</v>
      </c>
      <c r="G420" s="58">
        <v>0</v>
      </c>
      <c r="H420" s="58">
        <v>0</v>
      </c>
      <c r="I420" s="13">
        <v>2.2870000000000001E-2</v>
      </c>
      <c r="J420" s="15">
        <v>0</v>
      </c>
      <c r="K420" s="17" t="s">
        <v>121</v>
      </c>
      <c r="L420" s="15">
        <v>0</v>
      </c>
      <c r="M420" s="15">
        <v>1.1020989999999999</v>
      </c>
      <c r="N420" s="15">
        <v>1.2716999999999999E-2</v>
      </c>
      <c r="O420" s="15" t="s">
        <v>142</v>
      </c>
      <c r="P420" s="15" t="s">
        <v>212</v>
      </c>
    </row>
    <row r="421" spans="1:16" hidden="1">
      <c r="A421" s="10" t="s">
        <v>1825</v>
      </c>
      <c r="B421" s="10" t="s">
        <v>1826</v>
      </c>
      <c r="C421" s="13" t="s">
        <v>1827</v>
      </c>
      <c r="D421" s="13" t="s">
        <v>1828</v>
      </c>
      <c r="E421" s="13" t="s">
        <v>69</v>
      </c>
      <c r="F421" s="18" t="s">
        <v>84</v>
      </c>
      <c r="G421" s="58">
        <v>0</v>
      </c>
      <c r="H421" s="58">
        <v>0</v>
      </c>
      <c r="I421" s="13">
        <v>2.5000000000000001E-4</v>
      </c>
      <c r="J421" s="15">
        <v>0</v>
      </c>
      <c r="K421" s="17" t="s">
        <v>121</v>
      </c>
      <c r="L421" s="15">
        <v>14.093897</v>
      </c>
      <c r="M421" s="15">
        <v>1.401921</v>
      </c>
      <c r="N421" s="15">
        <v>8.8762999999999995E-2</v>
      </c>
      <c r="O421" s="15" t="s">
        <v>142</v>
      </c>
      <c r="P421" s="15" t="s">
        <v>122</v>
      </c>
    </row>
    <row r="422" spans="1:16" hidden="1">
      <c r="A422" s="10" t="s">
        <v>1829</v>
      </c>
      <c r="B422" s="10" t="s">
        <v>1830</v>
      </c>
      <c r="C422" s="13" t="s">
        <v>1831</v>
      </c>
      <c r="D422" s="13" t="s">
        <v>1832</v>
      </c>
      <c r="E422" s="13" t="s">
        <v>69</v>
      </c>
      <c r="F422" s="18" t="s">
        <v>84</v>
      </c>
      <c r="G422" s="58">
        <v>0</v>
      </c>
      <c r="H422" s="58">
        <v>0</v>
      </c>
      <c r="I422" s="13">
        <v>2.1299999999999999E-3</v>
      </c>
      <c r="J422" s="15">
        <v>1.1657142857</v>
      </c>
      <c r="K422" s="17">
        <v>-0.14215686273458528</v>
      </c>
      <c r="L422" s="15">
        <v>6.5413889999999997</v>
      </c>
      <c r="M422" s="15">
        <v>0.70042199999999999</v>
      </c>
      <c r="N422" s="15">
        <v>8.8762999999999995E-2</v>
      </c>
      <c r="O422" s="15" t="s">
        <v>142</v>
      </c>
      <c r="P422" s="15" t="s">
        <v>157</v>
      </c>
    </row>
    <row r="423" spans="1:16" hidden="1">
      <c r="A423" s="10" t="s">
        <v>1833</v>
      </c>
      <c r="B423" s="10" t="s">
        <v>1834</v>
      </c>
      <c r="C423" s="13" t="s">
        <v>1835</v>
      </c>
      <c r="D423" s="13" t="s">
        <v>1836</v>
      </c>
      <c r="E423" s="13" t="s">
        <v>69</v>
      </c>
      <c r="F423" s="18" t="s">
        <v>85</v>
      </c>
      <c r="G423" s="58">
        <v>0</v>
      </c>
      <c r="H423" s="58">
        <v>0</v>
      </c>
      <c r="I423" s="13">
        <v>1.2970000000000001E-2</v>
      </c>
      <c r="J423" s="15">
        <v>0</v>
      </c>
      <c r="K423" s="17" t="s">
        <v>121</v>
      </c>
      <c r="L423" s="15">
        <v>7.0833329999999997</v>
      </c>
      <c r="M423" s="15">
        <v>1.0077670000000001</v>
      </c>
      <c r="N423" s="15">
        <v>0.13875699999999999</v>
      </c>
      <c r="O423" s="15">
        <v>0</v>
      </c>
      <c r="P423" s="15" t="s">
        <v>157</v>
      </c>
    </row>
    <row r="424" spans="1:16" hidden="1">
      <c r="A424" s="10" t="s">
        <v>1837</v>
      </c>
      <c r="B424" s="10" t="s">
        <v>1838</v>
      </c>
      <c r="C424" s="13" t="s">
        <v>1839</v>
      </c>
      <c r="D424" s="13" t="s">
        <v>1840</v>
      </c>
      <c r="E424" s="13" t="s">
        <v>69</v>
      </c>
      <c r="F424" s="18" t="s">
        <v>91</v>
      </c>
      <c r="G424" s="58">
        <v>0</v>
      </c>
      <c r="H424" s="58">
        <v>0</v>
      </c>
      <c r="I424" s="13">
        <v>3.6099999999999999E-3</v>
      </c>
      <c r="J424" s="15">
        <v>1.4571428571</v>
      </c>
      <c r="K424" s="17">
        <v>-0.31372549017589391</v>
      </c>
      <c r="L424" s="15">
        <v>15.259259</v>
      </c>
      <c r="M424" s="15">
        <v>1.307307</v>
      </c>
      <c r="N424" s="15">
        <v>8.7855000000000003E-2</v>
      </c>
      <c r="O424" s="15" t="s">
        <v>142</v>
      </c>
      <c r="P424" s="15" t="s">
        <v>122</v>
      </c>
    </row>
    <row r="425" spans="1:16" hidden="1">
      <c r="A425" s="10" t="s">
        <v>1841</v>
      </c>
      <c r="B425" s="10" t="s">
        <v>1842</v>
      </c>
      <c r="C425" s="13" t="s">
        <v>1843</v>
      </c>
      <c r="D425" s="13" t="s">
        <v>1844</v>
      </c>
      <c r="E425" s="13" t="s">
        <v>69</v>
      </c>
      <c r="F425" s="18" t="s">
        <v>82</v>
      </c>
      <c r="G425" s="58">
        <v>0</v>
      </c>
      <c r="H425" s="58">
        <v>0</v>
      </c>
      <c r="I425" s="13">
        <v>5.3499999999999997E-3</v>
      </c>
      <c r="J425" s="15">
        <v>1.4092307691999999</v>
      </c>
      <c r="K425" s="17">
        <v>-0.29039301308494303</v>
      </c>
      <c r="L425" s="15">
        <v>34.865262000000001</v>
      </c>
      <c r="M425" s="15">
        <v>3.4038849999999998</v>
      </c>
      <c r="N425" s="15">
        <v>8.9010000000000006E-2</v>
      </c>
      <c r="O425" s="15" t="s">
        <v>263</v>
      </c>
      <c r="P425" s="15" t="s">
        <v>122</v>
      </c>
    </row>
    <row r="426" spans="1:16" hidden="1">
      <c r="A426" s="10" t="s">
        <v>1845</v>
      </c>
      <c r="B426" s="10" t="s">
        <v>1846</v>
      </c>
      <c r="C426" s="13" t="s">
        <v>1847</v>
      </c>
      <c r="D426" s="13" t="s">
        <v>1848</v>
      </c>
      <c r="E426" s="13" t="s">
        <v>69</v>
      </c>
      <c r="F426" s="18" t="s">
        <v>82</v>
      </c>
      <c r="G426" s="58">
        <v>0</v>
      </c>
      <c r="H426" s="58">
        <v>0</v>
      </c>
      <c r="I426" s="13">
        <v>3.5999999999999999E-3</v>
      </c>
      <c r="J426" s="15">
        <v>1.2854166667</v>
      </c>
      <c r="K426" s="17">
        <v>-0.22204213940429063</v>
      </c>
      <c r="L426" s="15">
        <v>28.747413000000002</v>
      </c>
      <c r="M426" s="15">
        <v>3.145956</v>
      </c>
      <c r="N426" s="15">
        <v>8.9010000000000006E-2</v>
      </c>
      <c r="O426" s="15" t="s">
        <v>263</v>
      </c>
      <c r="P426" s="15" t="s">
        <v>157</v>
      </c>
    </row>
    <row r="427" spans="1:16" hidden="1">
      <c r="A427" s="10" t="s">
        <v>1849</v>
      </c>
      <c r="B427" s="10" t="s">
        <v>1850</v>
      </c>
      <c r="C427" s="13" t="s">
        <v>1851</v>
      </c>
      <c r="D427" s="13" t="s">
        <v>1852</v>
      </c>
      <c r="E427" s="13" t="s">
        <v>69</v>
      </c>
      <c r="F427" s="18" t="s">
        <v>81</v>
      </c>
      <c r="G427" s="58">
        <v>0</v>
      </c>
      <c r="H427" s="58">
        <v>0</v>
      </c>
      <c r="I427" s="13">
        <v>1.779E-2</v>
      </c>
      <c r="J427" s="15">
        <v>0</v>
      </c>
      <c r="K427" s="17" t="s">
        <v>121</v>
      </c>
      <c r="L427" s="15">
        <v>16.930022999999998</v>
      </c>
      <c r="M427" s="15">
        <v>0.86363199999999996</v>
      </c>
      <c r="N427" s="15">
        <v>5.3648000000000001E-2</v>
      </c>
      <c r="O427" s="15">
        <v>0</v>
      </c>
      <c r="P427" s="15" t="s">
        <v>157</v>
      </c>
    </row>
    <row r="428" spans="1:16" hidden="1">
      <c r="A428" s="10" t="s">
        <v>1853</v>
      </c>
      <c r="B428" s="10" t="s">
        <v>1854</v>
      </c>
      <c r="C428" s="13" t="s">
        <v>1855</v>
      </c>
      <c r="D428" s="13" t="s">
        <v>1856</v>
      </c>
      <c r="E428" s="13" t="s">
        <v>69</v>
      </c>
      <c r="F428" s="18" t="s">
        <v>90</v>
      </c>
      <c r="G428" s="58">
        <v>0</v>
      </c>
      <c r="H428" s="58">
        <v>0</v>
      </c>
      <c r="I428" s="13">
        <v>1.4599999999999999E-3</v>
      </c>
      <c r="J428" s="15">
        <v>1.0444444444000001</v>
      </c>
      <c r="K428" s="17">
        <v>-4.2553191448619354E-2</v>
      </c>
      <c r="L428" s="15">
        <v>0</v>
      </c>
      <c r="M428" s="15">
        <v>0.31904700000000003</v>
      </c>
      <c r="N428" s="15">
        <v>-0.20639299999999999</v>
      </c>
      <c r="O428" s="15" t="s">
        <v>142</v>
      </c>
      <c r="P428" s="15" t="s">
        <v>122</v>
      </c>
    </row>
    <row r="429" spans="1:16" hidden="1">
      <c r="A429" s="10" t="s">
        <v>1857</v>
      </c>
      <c r="B429" s="10" t="s">
        <v>1858</v>
      </c>
      <c r="C429" s="13" t="s">
        <v>1859</v>
      </c>
      <c r="D429" s="13" t="s">
        <v>1860</v>
      </c>
      <c r="E429" s="13" t="s">
        <v>69</v>
      </c>
      <c r="F429" s="18" t="s">
        <v>90</v>
      </c>
      <c r="G429" s="58">
        <v>0</v>
      </c>
      <c r="H429" s="58">
        <v>0</v>
      </c>
      <c r="I429" s="13">
        <v>2.8999999999999998E-3</v>
      </c>
      <c r="J429" s="15">
        <v>0.71199999999999997</v>
      </c>
      <c r="K429" s="17">
        <v>0.40449438202247201</v>
      </c>
      <c r="L429" s="15">
        <v>0</v>
      </c>
      <c r="M429" s="15">
        <v>0.221057</v>
      </c>
      <c r="N429" s="15">
        <v>-0.20639299999999999</v>
      </c>
      <c r="O429" s="15" t="s">
        <v>142</v>
      </c>
      <c r="P429" s="15" t="s">
        <v>157</v>
      </c>
    </row>
    <row r="430" spans="1:16" hidden="1">
      <c r="A430" s="10" t="s">
        <v>1861</v>
      </c>
      <c r="B430" s="10" t="s">
        <v>1862</v>
      </c>
      <c r="C430" s="13" t="s">
        <v>1863</v>
      </c>
      <c r="D430" s="13" t="s">
        <v>1864</v>
      </c>
      <c r="E430" s="13" t="s">
        <v>69</v>
      </c>
      <c r="F430" s="18" t="s">
        <v>87</v>
      </c>
      <c r="G430" s="58">
        <v>0</v>
      </c>
      <c r="H430" s="58">
        <v>0</v>
      </c>
      <c r="I430" s="13">
        <v>2.2799999999999999E-3</v>
      </c>
      <c r="J430" s="15">
        <v>0</v>
      </c>
      <c r="K430" s="17" t="s">
        <v>121</v>
      </c>
      <c r="L430" s="15">
        <v>0</v>
      </c>
      <c r="M430" s="15">
        <v>3.5705420000000001</v>
      </c>
      <c r="N430" s="15">
        <v>5.5751000000000002E-2</v>
      </c>
      <c r="O430" s="15">
        <v>0</v>
      </c>
      <c r="P430" s="15" t="s">
        <v>122</v>
      </c>
    </row>
    <row r="431" spans="1:16" hidden="1">
      <c r="A431" s="10" t="s">
        <v>1865</v>
      </c>
      <c r="B431" s="10" t="s">
        <v>1866</v>
      </c>
      <c r="C431" s="13" t="s">
        <v>1867</v>
      </c>
      <c r="D431" s="13" t="s">
        <v>1868</v>
      </c>
      <c r="E431" s="13" t="s">
        <v>69</v>
      </c>
      <c r="F431" s="18" t="s">
        <v>91</v>
      </c>
      <c r="G431" s="58">
        <v>0</v>
      </c>
      <c r="H431" s="58">
        <v>0</v>
      </c>
      <c r="I431" s="13">
        <v>1.9779999999999999E-2</v>
      </c>
      <c r="J431" s="15">
        <v>0</v>
      </c>
      <c r="K431" s="17" t="s">
        <v>121</v>
      </c>
      <c r="L431" s="15">
        <v>17.616192000000002</v>
      </c>
      <c r="M431" s="15">
        <v>2.8772359999999999</v>
      </c>
      <c r="N431" s="15">
        <v>0.16117699999999999</v>
      </c>
      <c r="O431" s="15">
        <v>0</v>
      </c>
      <c r="P431" s="15" t="s">
        <v>122</v>
      </c>
    </row>
    <row r="432" spans="1:16" hidden="1">
      <c r="A432" s="10" t="s">
        <v>1869</v>
      </c>
      <c r="B432" s="10" t="s">
        <v>1870</v>
      </c>
      <c r="C432" s="13" t="s">
        <v>1871</v>
      </c>
      <c r="D432" s="13" t="s">
        <v>1872</v>
      </c>
      <c r="E432" s="13" t="s">
        <v>69</v>
      </c>
      <c r="F432" s="18" t="s">
        <v>88</v>
      </c>
      <c r="G432" s="58">
        <v>0</v>
      </c>
      <c r="H432" s="58">
        <v>0</v>
      </c>
      <c r="I432" s="13">
        <v>9.2000000000000003E-4</v>
      </c>
      <c r="J432" s="15">
        <v>0</v>
      </c>
      <c r="K432" s="17" t="s">
        <v>121</v>
      </c>
      <c r="L432" s="15">
        <v>0</v>
      </c>
      <c r="M432" s="15">
        <v>1.9866109999999999</v>
      </c>
      <c r="N432" s="15">
        <v>6.7263000000000003E-2</v>
      </c>
      <c r="O432" s="15">
        <v>0</v>
      </c>
      <c r="P432" s="15" t="s">
        <v>122</v>
      </c>
    </row>
    <row r="433" spans="1:16" hidden="1">
      <c r="A433" s="10" t="s">
        <v>1873</v>
      </c>
      <c r="B433" s="10" t="s">
        <v>1874</v>
      </c>
      <c r="C433" s="13" t="s">
        <v>1875</v>
      </c>
      <c r="D433" s="13" t="s">
        <v>1876</v>
      </c>
      <c r="E433" s="13" t="s">
        <v>69</v>
      </c>
      <c r="F433" s="18" t="s">
        <v>85</v>
      </c>
      <c r="G433" s="58">
        <v>0</v>
      </c>
      <c r="H433" s="58">
        <v>0</v>
      </c>
      <c r="I433" s="13">
        <v>1.67E-3</v>
      </c>
      <c r="J433" s="15">
        <v>0</v>
      </c>
      <c r="K433" s="17" t="s">
        <v>121</v>
      </c>
      <c r="L433" s="15">
        <v>0</v>
      </c>
      <c r="M433" s="15">
        <v>0.45203700000000002</v>
      </c>
      <c r="N433" s="15">
        <v>9.0529999999999999E-2</v>
      </c>
      <c r="O433" s="15">
        <v>0</v>
      </c>
      <c r="P433" s="15" t="s">
        <v>122</v>
      </c>
    </row>
    <row r="434" spans="1:16" hidden="1">
      <c r="A434" s="10" t="s">
        <v>1877</v>
      </c>
      <c r="B434" s="10" t="s">
        <v>1878</v>
      </c>
      <c r="C434" s="13" t="s">
        <v>1879</v>
      </c>
      <c r="D434" s="13" t="s">
        <v>1880</v>
      </c>
      <c r="E434" s="13" t="s">
        <v>69</v>
      </c>
      <c r="F434" s="18" t="s">
        <v>85</v>
      </c>
      <c r="G434" s="58">
        <v>0</v>
      </c>
      <c r="H434" s="58">
        <v>0</v>
      </c>
      <c r="I434" s="13">
        <v>2.2799999999999999E-3</v>
      </c>
      <c r="J434" s="15">
        <v>0</v>
      </c>
      <c r="K434" s="17" t="s">
        <v>121</v>
      </c>
      <c r="L434" s="15">
        <v>0</v>
      </c>
      <c r="M434" s="15">
        <v>0.351188</v>
      </c>
      <c r="N434" s="15">
        <v>9.0529999999999999E-2</v>
      </c>
      <c r="O434" s="15">
        <v>0</v>
      </c>
      <c r="P434" s="15" t="s">
        <v>157</v>
      </c>
    </row>
    <row r="435" spans="1:16" hidden="1">
      <c r="A435" s="10" t="s">
        <v>1881</v>
      </c>
      <c r="B435" s="10" t="s">
        <v>1882</v>
      </c>
      <c r="C435" s="13" t="s">
        <v>1883</v>
      </c>
      <c r="D435" s="13" t="s">
        <v>1884</v>
      </c>
      <c r="E435" s="13" t="s">
        <v>30</v>
      </c>
      <c r="F435" s="18" t="s">
        <v>83</v>
      </c>
      <c r="G435" s="58">
        <v>0</v>
      </c>
      <c r="H435" s="58">
        <v>0</v>
      </c>
      <c r="I435" s="13">
        <v>4.4490000000000002E-2</v>
      </c>
      <c r="J435" s="15">
        <v>1.0924528302000001</v>
      </c>
      <c r="K435" s="17">
        <v>-8.4628670130383887E-2</v>
      </c>
      <c r="L435" s="15">
        <v>6.5156409999999996</v>
      </c>
      <c r="M435" s="15">
        <v>5.6024520000000004</v>
      </c>
      <c r="N435" s="15">
        <v>0.15016499999999999</v>
      </c>
      <c r="O435" s="15" t="s">
        <v>176</v>
      </c>
      <c r="P435" s="15" t="s">
        <v>177</v>
      </c>
    </row>
    <row r="436" spans="1:16" hidden="1">
      <c r="A436" s="10" t="s">
        <v>1885</v>
      </c>
      <c r="B436" s="10" t="s">
        <v>1886</v>
      </c>
      <c r="C436" s="13" t="s">
        <v>1887</v>
      </c>
      <c r="D436" s="13" t="s">
        <v>1888</v>
      </c>
      <c r="E436" s="13" t="s">
        <v>30</v>
      </c>
      <c r="F436" s="18" t="s">
        <v>83</v>
      </c>
      <c r="G436" s="58">
        <v>0</v>
      </c>
      <c r="H436" s="58">
        <v>0</v>
      </c>
      <c r="I436" s="13">
        <v>3.9809999999999998E-2</v>
      </c>
      <c r="J436" s="15">
        <v>0</v>
      </c>
      <c r="K436" s="17" t="s">
        <v>121</v>
      </c>
      <c r="L436" s="15">
        <v>6.311318</v>
      </c>
      <c r="M436" s="15">
        <v>5.4234559999999998</v>
      </c>
      <c r="N436" s="15">
        <v>0.15016499999999999</v>
      </c>
      <c r="O436" s="15" t="s">
        <v>176</v>
      </c>
      <c r="P436" s="15" t="s">
        <v>177</v>
      </c>
    </row>
    <row r="437" spans="1:16" hidden="1">
      <c r="A437" s="10" t="s">
        <v>1889</v>
      </c>
      <c r="B437" s="10" t="s">
        <v>1890</v>
      </c>
      <c r="C437" s="13" t="s">
        <v>1891</v>
      </c>
      <c r="D437" s="13" t="s">
        <v>1892</v>
      </c>
      <c r="E437" s="13" t="s">
        <v>71</v>
      </c>
      <c r="F437" s="18" t="s">
        <v>85</v>
      </c>
      <c r="G437" s="58">
        <v>0</v>
      </c>
      <c r="H437" s="58">
        <v>0</v>
      </c>
      <c r="I437" s="13">
        <v>2.1420000000000002E-2</v>
      </c>
      <c r="J437" s="15">
        <v>0</v>
      </c>
      <c r="K437" s="17" t="s">
        <v>121</v>
      </c>
      <c r="L437" s="15">
        <v>30.717482</v>
      </c>
      <c r="M437" s="15">
        <v>5.4955629999999998</v>
      </c>
      <c r="N437" s="15">
        <v>0.19881699999999999</v>
      </c>
      <c r="O437" s="15">
        <v>0</v>
      </c>
      <c r="P437" s="15" t="s">
        <v>171</v>
      </c>
    </row>
    <row r="438" spans="1:16" hidden="1">
      <c r="A438" s="10" t="s">
        <v>1893</v>
      </c>
      <c r="B438" s="10" t="s">
        <v>1894</v>
      </c>
      <c r="C438" s="13" t="s">
        <v>1895</v>
      </c>
      <c r="D438" s="13" t="s">
        <v>1896</v>
      </c>
      <c r="E438" s="13" t="s">
        <v>69</v>
      </c>
      <c r="F438" s="18" t="s">
        <v>83</v>
      </c>
      <c r="G438" s="58">
        <v>0</v>
      </c>
      <c r="H438" s="58">
        <v>0</v>
      </c>
      <c r="I438" s="13">
        <v>7.6999999999999996E-4</v>
      </c>
      <c r="J438" s="15">
        <v>0.79</v>
      </c>
      <c r="K438" s="17">
        <v>0.26582278481012644</v>
      </c>
      <c r="L438" s="15">
        <v>16.763753999999999</v>
      </c>
      <c r="M438" s="15">
        <v>12.982092</v>
      </c>
      <c r="N438" s="15">
        <v>1.152749</v>
      </c>
      <c r="O438" s="15" t="s">
        <v>263</v>
      </c>
      <c r="P438" s="15" t="s">
        <v>122</v>
      </c>
    </row>
    <row r="439" spans="1:16" hidden="1">
      <c r="A439" s="10" t="s">
        <v>1897</v>
      </c>
      <c r="B439" s="10" t="s">
        <v>1898</v>
      </c>
      <c r="C439" s="13" t="s">
        <v>1899</v>
      </c>
      <c r="D439" s="13" t="s">
        <v>1900</v>
      </c>
      <c r="E439" s="13" t="s">
        <v>69</v>
      </c>
      <c r="F439" s="18" t="s">
        <v>82</v>
      </c>
      <c r="G439" s="58">
        <v>0</v>
      </c>
      <c r="H439" s="58">
        <v>0</v>
      </c>
      <c r="I439" s="13">
        <v>2.82E-3</v>
      </c>
      <c r="J439" s="15">
        <v>0</v>
      </c>
      <c r="K439" s="17" t="s">
        <v>121</v>
      </c>
      <c r="L439" s="15">
        <v>16.058631999999999</v>
      </c>
      <c r="M439" s="15">
        <v>1.422793</v>
      </c>
      <c r="N439" s="15">
        <v>8.3382999999999999E-2</v>
      </c>
      <c r="O439" s="15">
        <v>0</v>
      </c>
      <c r="P439" s="15" t="s">
        <v>122</v>
      </c>
    </row>
    <row r="440" spans="1:16" hidden="1">
      <c r="A440" s="10" t="s">
        <v>1901</v>
      </c>
      <c r="B440" s="10" t="s">
        <v>1902</v>
      </c>
      <c r="C440" s="13" t="s">
        <v>1903</v>
      </c>
      <c r="D440" s="13" t="s">
        <v>1904</v>
      </c>
      <c r="E440" s="13" t="s">
        <v>69</v>
      </c>
      <c r="F440" s="18" t="s">
        <v>82</v>
      </c>
      <c r="G440" s="58">
        <v>0</v>
      </c>
      <c r="H440" s="58">
        <v>0</v>
      </c>
      <c r="I440" s="13">
        <v>2E-3</v>
      </c>
      <c r="J440" s="15">
        <v>0</v>
      </c>
      <c r="K440" s="17" t="s">
        <v>121</v>
      </c>
      <c r="L440" s="15">
        <v>4.1549769999999997</v>
      </c>
      <c r="M440" s="15">
        <v>0.46204400000000001</v>
      </c>
      <c r="N440" s="15">
        <v>8.3382999999999999E-2</v>
      </c>
      <c r="O440" s="15">
        <v>0</v>
      </c>
      <c r="P440" s="15" t="s">
        <v>157</v>
      </c>
    </row>
    <row r="441" spans="1:16" hidden="1">
      <c r="A441" s="10" t="s">
        <v>1905</v>
      </c>
      <c r="B441" s="10" t="s">
        <v>1906</v>
      </c>
      <c r="C441" s="13" t="s">
        <v>1907</v>
      </c>
      <c r="D441" s="13" t="s">
        <v>1908</v>
      </c>
      <c r="E441" s="13" t="s">
        <v>69</v>
      </c>
      <c r="F441" s="18" t="s">
        <v>85</v>
      </c>
      <c r="G441" s="58">
        <v>0</v>
      </c>
      <c r="H441" s="58">
        <v>0</v>
      </c>
      <c r="I441" s="13">
        <v>1.7600000000000001E-3</v>
      </c>
      <c r="J441" s="15">
        <v>0</v>
      </c>
      <c r="K441" s="17" t="s">
        <v>121</v>
      </c>
      <c r="L441" s="15">
        <v>6.4781719999999998</v>
      </c>
      <c r="M441" s="15">
        <v>0.51515100000000003</v>
      </c>
      <c r="N441" s="15">
        <v>9.7247E-2</v>
      </c>
      <c r="O441" s="15">
        <v>0</v>
      </c>
      <c r="P441" s="15" t="s">
        <v>122</v>
      </c>
    </row>
    <row r="442" spans="1:16" hidden="1">
      <c r="A442" s="10" t="s">
        <v>1909</v>
      </c>
      <c r="B442" s="10" t="s">
        <v>1910</v>
      </c>
      <c r="C442" s="13" t="s">
        <v>1911</v>
      </c>
      <c r="D442" s="13" t="s">
        <v>1912</v>
      </c>
      <c r="E442" s="13" t="s">
        <v>69</v>
      </c>
      <c r="F442" s="18" t="s">
        <v>85</v>
      </c>
      <c r="G442" s="58">
        <v>0</v>
      </c>
      <c r="H442" s="58">
        <v>0</v>
      </c>
      <c r="I442" s="13">
        <v>4.7800000000000004E-3</v>
      </c>
      <c r="J442" s="15">
        <v>0</v>
      </c>
      <c r="K442" s="17" t="s">
        <v>121</v>
      </c>
      <c r="L442" s="15">
        <v>5.6707010000000002</v>
      </c>
      <c r="M442" s="15">
        <v>0.43283700000000003</v>
      </c>
      <c r="N442" s="15">
        <v>9.7247E-2</v>
      </c>
      <c r="O442" s="15">
        <v>0</v>
      </c>
      <c r="P442" s="15" t="s">
        <v>157</v>
      </c>
    </row>
    <row r="443" spans="1:16" hidden="1">
      <c r="A443" s="10" t="s">
        <v>1913</v>
      </c>
      <c r="B443" s="10" t="s">
        <v>1914</v>
      </c>
      <c r="C443" s="13" t="s">
        <v>1915</v>
      </c>
      <c r="D443" s="13" t="s">
        <v>1916</v>
      </c>
      <c r="E443" s="13" t="s">
        <v>69</v>
      </c>
      <c r="F443" s="18" t="s">
        <v>91</v>
      </c>
      <c r="G443" s="58">
        <v>0</v>
      </c>
      <c r="H443" s="58">
        <v>0</v>
      </c>
      <c r="I443" s="13">
        <v>2.5999999999999998E-4</v>
      </c>
      <c r="J443" s="15">
        <v>0</v>
      </c>
      <c r="K443" s="17" t="s">
        <v>121</v>
      </c>
      <c r="L443" s="15">
        <v>0</v>
      </c>
      <c r="M443" s="15">
        <v>1.251012</v>
      </c>
      <c r="N443" s="15">
        <v>4.6649000000000003E-2</v>
      </c>
      <c r="O443" s="15">
        <v>0</v>
      </c>
      <c r="P443" s="15" t="s">
        <v>122</v>
      </c>
    </row>
    <row r="444" spans="1:16" hidden="1">
      <c r="A444" s="10" t="s">
        <v>1917</v>
      </c>
      <c r="B444" s="10" t="s">
        <v>1918</v>
      </c>
      <c r="C444" s="13" t="s">
        <v>1919</v>
      </c>
      <c r="D444" s="13" t="s">
        <v>1920</v>
      </c>
      <c r="E444" s="13" t="s">
        <v>69</v>
      </c>
      <c r="F444" s="18" t="s">
        <v>82</v>
      </c>
      <c r="G444" s="58">
        <v>0</v>
      </c>
      <c r="H444" s="58">
        <v>0</v>
      </c>
      <c r="I444" s="13">
        <v>7.2000000000000005E-4</v>
      </c>
      <c r="J444" s="15">
        <v>0</v>
      </c>
      <c r="K444" s="17" t="s">
        <v>121</v>
      </c>
      <c r="L444" s="15">
        <v>0</v>
      </c>
      <c r="M444" s="15">
        <v>4.3207409999999999</v>
      </c>
      <c r="N444" s="15">
        <v>0.10131800000000001</v>
      </c>
      <c r="O444" s="15">
        <v>0</v>
      </c>
      <c r="P444" s="15" t="s">
        <v>122</v>
      </c>
    </row>
    <row r="445" spans="1:16" hidden="1">
      <c r="A445" s="10" t="s">
        <v>1921</v>
      </c>
      <c r="B445" s="10" t="s">
        <v>1922</v>
      </c>
      <c r="C445" s="13" t="s">
        <v>1923</v>
      </c>
      <c r="D445" s="13" t="s">
        <v>1924</v>
      </c>
      <c r="E445" s="13" t="s">
        <v>48</v>
      </c>
      <c r="F445" s="18" t="s">
        <v>82</v>
      </c>
      <c r="G445" s="58">
        <v>0</v>
      </c>
      <c r="H445" s="58">
        <v>0</v>
      </c>
      <c r="I445" s="13">
        <v>9.1699999999999993E-3</v>
      </c>
      <c r="J445" s="15">
        <v>0</v>
      </c>
      <c r="K445" s="17" t="s">
        <v>121</v>
      </c>
      <c r="L445" s="15">
        <v>14.328125</v>
      </c>
      <c r="M445" s="15">
        <v>5.6859390000000003</v>
      </c>
      <c r="N445" s="15">
        <v>0.23198199999999999</v>
      </c>
      <c r="O445" s="15">
        <v>0</v>
      </c>
      <c r="P445" s="15" t="s">
        <v>157</v>
      </c>
    </row>
    <row r="446" spans="1:16" hidden="1">
      <c r="A446" s="10" t="s">
        <v>1925</v>
      </c>
      <c r="B446" s="10" t="s">
        <v>1926</v>
      </c>
      <c r="C446" s="13" t="s">
        <v>1927</v>
      </c>
      <c r="D446" s="13" t="s">
        <v>1928</v>
      </c>
      <c r="E446" s="13" t="s">
        <v>24</v>
      </c>
      <c r="F446" s="18" t="s">
        <v>91</v>
      </c>
      <c r="G446" s="58">
        <v>0</v>
      </c>
      <c r="H446" s="58">
        <v>0</v>
      </c>
      <c r="I446" s="13">
        <v>3.134E-2</v>
      </c>
      <c r="J446" s="15">
        <v>0</v>
      </c>
      <c r="K446" s="17" t="s">
        <v>121</v>
      </c>
      <c r="L446" s="15">
        <v>0</v>
      </c>
      <c r="M446" s="15">
        <v>0.56653299999999995</v>
      </c>
      <c r="N446" s="15">
        <v>7.7352000000000004E-2</v>
      </c>
      <c r="O446" s="15">
        <v>0</v>
      </c>
      <c r="P446" s="15" t="s">
        <v>294</v>
      </c>
    </row>
    <row r="447" spans="1:16" hidden="1">
      <c r="A447" s="10" t="s">
        <v>1929</v>
      </c>
      <c r="B447" s="10" t="s">
        <v>1930</v>
      </c>
      <c r="C447" s="13" t="s">
        <v>1931</v>
      </c>
      <c r="D447" s="13" t="s">
        <v>1932</v>
      </c>
      <c r="E447" s="13" t="s">
        <v>24</v>
      </c>
      <c r="F447" s="18" t="s">
        <v>86</v>
      </c>
      <c r="G447" s="58">
        <v>0</v>
      </c>
      <c r="H447" s="58">
        <v>0</v>
      </c>
      <c r="I447" s="13">
        <v>0.10695</v>
      </c>
      <c r="J447" s="15">
        <v>1.1619736841999999</v>
      </c>
      <c r="K447" s="17">
        <v>-0.13939531196140309</v>
      </c>
      <c r="L447" s="15">
        <v>31.182873000000001</v>
      </c>
      <c r="M447" s="15">
        <v>7.1743430000000004</v>
      </c>
      <c r="N447" s="15">
        <v>0</v>
      </c>
      <c r="O447" s="15" t="s">
        <v>263</v>
      </c>
      <c r="P447" s="15" t="s">
        <v>294</v>
      </c>
    </row>
    <row r="448" spans="1:16" hidden="1">
      <c r="A448" s="10" t="s">
        <v>1933</v>
      </c>
      <c r="B448" s="10" t="s">
        <v>1934</v>
      </c>
      <c r="C448" s="13" t="s">
        <v>1935</v>
      </c>
      <c r="D448" s="13" t="s">
        <v>1936</v>
      </c>
      <c r="E448" s="13" t="s">
        <v>75</v>
      </c>
      <c r="F448" s="18" t="s">
        <v>81</v>
      </c>
      <c r="G448" s="58">
        <v>0</v>
      </c>
      <c r="H448" s="58">
        <v>0</v>
      </c>
      <c r="I448" s="13">
        <v>4.5839999999999999E-2</v>
      </c>
      <c r="J448" s="15">
        <v>0</v>
      </c>
      <c r="K448" s="17" t="s">
        <v>121</v>
      </c>
      <c r="L448" s="15">
        <v>26.265972999999999</v>
      </c>
      <c r="M448" s="15">
        <v>2.7498179999999999</v>
      </c>
      <c r="N448" s="15">
        <v>0.101617</v>
      </c>
      <c r="O448" s="15" t="s">
        <v>263</v>
      </c>
      <c r="P448" s="15" t="s">
        <v>212</v>
      </c>
    </row>
    <row r="449" spans="1:16" hidden="1">
      <c r="A449" s="10" t="s">
        <v>1937</v>
      </c>
      <c r="B449" s="10" t="s">
        <v>1938</v>
      </c>
      <c r="C449" s="13" t="s">
        <v>1939</v>
      </c>
      <c r="D449" s="13" t="s">
        <v>1940</v>
      </c>
      <c r="E449" s="13" t="s">
        <v>77</v>
      </c>
      <c r="F449" s="18" t="s">
        <v>91</v>
      </c>
      <c r="G449" s="58">
        <v>0</v>
      </c>
      <c r="H449" s="58">
        <v>0</v>
      </c>
      <c r="I449" s="13">
        <v>2.97E-3</v>
      </c>
      <c r="J449" s="15">
        <v>0</v>
      </c>
      <c r="K449" s="17" t="s">
        <v>121</v>
      </c>
      <c r="L449" s="15">
        <v>11.951219999999999</v>
      </c>
      <c r="M449" s="15">
        <v>1.5235460000000001</v>
      </c>
      <c r="N449" s="15">
        <v>0.26930399999999999</v>
      </c>
      <c r="O449" s="15" t="s">
        <v>142</v>
      </c>
      <c r="P449" s="15" t="s">
        <v>482</v>
      </c>
    </row>
    <row r="450" spans="1:16" hidden="1">
      <c r="A450" s="10" t="s">
        <v>1941</v>
      </c>
      <c r="B450" s="10" t="s">
        <v>1942</v>
      </c>
      <c r="C450" s="13" t="s">
        <v>1943</v>
      </c>
      <c r="D450" s="13" t="s">
        <v>1944</v>
      </c>
      <c r="E450" s="13" t="s">
        <v>77</v>
      </c>
      <c r="F450" s="18" t="s">
        <v>91</v>
      </c>
      <c r="G450" s="58">
        <v>0</v>
      </c>
      <c r="H450" s="58">
        <v>0</v>
      </c>
      <c r="I450" s="13">
        <v>1.187E-2</v>
      </c>
      <c r="J450" s="15">
        <v>0</v>
      </c>
      <c r="K450" s="17" t="s">
        <v>121</v>
      </c>
      <c r="L450" s="15">
        <v>9.0748529999999992</v>
      </c>
      <c r="M450" s="15">
        <v>1.1551070000000001</v>
      </c>
      <c r="N450" s="15">
        <v>0.26930399999999999</v>
      </c>
      <c r="O450" s="15" t="s">
        <v>142</v>
      </c>
      <c r="P450" s="15" t="s">
        <v>482</v>
      </c>
    </row>
    <row r="451" spans="1:16" hidden="1">
      <c r="A451" s="10" t="s">
        <v>1945</v>
      </c>
      <c r="B451" s="10" t="s">
        <v>1946</v>
      </c>
      <c r="C451" s="13" t="s">
        <v>1947</v>
      </c>
      <c r="D451" s="13" t="s">
        <v>1948</v>
      </c>
      <c r="E451" s="13" t="s">
        <v>77</v>
      </c>
      <c r="F451" s="18" t="s">
        <v>91</v>
      </c>
      <c r="G451" s="58">
        <v>0</v>
      </c>
      <c r="H451" s="58">
        <v>0</v>
      </c>
      <c r="I451" s="13">
        <v>1.779E-2</v>
      </c>
      <c r="J451" s="15">
        <v>0</v>
      </c>
      <c r="K451" s="17" t="s">
        <v>121</v>
      </c>
      <c r="L451" s="15">
        <v>11.655874000000001</v>
      </c>
      <c r="M451" s="15">
        <v>1.5073270000000001</v>
      </c>
      <c r="N451" s="15">
        <v>9.2883999999999994E-2</v>
      </c>
      <c r="O451" s="15" t="s">
        <v>142</v>
      </c>
      <c r="P451" s="15" t="s">
        <v>482</v>
      </c>
    </row>
    <row r="452" spans="1:16" hidden="1">
      <c r="A452" s="10" t="s">
        <v>1949</v>
      </c>
      <c r="B452" s="10" t="s">
        <v>1950</v>
      </c>
      <c r="C452" s="13" t="s">
        <v>1951</v>
      </c>
      <c r="D452" s="13" t="s">
        <v>1952</v>
      </c>
      <c r="E452" s="13" t="s">
        <v>136</v>
      </c>
      <c r="F452" s="18" t="s">
        <v>85</v>
      </c>
      <c r="G452" s="58">
        <v>0</v>
      </c>
      <c r="H452" s="58">
        <v>0</v>
      </c>
      <c r="I452" s="13">
        <v>5.1470000000000002E-2</v>
      </c>
      <c r="J452" s="15">
        <v>0</v>
      </c>
      <c r="K452" s="17" t="s">
        <v>121</v>
      </c>
      <c r="L452" s="15">
        <v>10.959792</v>
      </c>
      <c r="M452" s="15">
        <v>1.3120540000000001</v>
      </c>
      <c r="N452" s="15">
        <v>0.116332</v>
      </c>
      <c r="O452" s="15">
        <v>0</v>
      </c>
      <c r="P452" s="15" t="s">
        <v>137</v>
      </c>
    </row>
    <row r="453" spans="1:16" hidden="1">
      <c r="A453" s="10" t="s">
        <v>1953</v>
      </c>
      <c r="B453" s="10" t="s">
        <v>1954</v>
      </c>
      <c r="C453" s="13" t="s">
        <v>1955</v>
      </c>
      <c r="D453" s="13" t="s">
        <v>1956</v>
      </c>
      <c r="E453" s="13" t="s">
        <v>71</v>
      </c>
      <c r="F453" s="18" t="s">
        <v>86</v>
      </c>
      <c r="G453" s="58">
        <v>0</v>
      </c>
      <c r="H453" s="58">
        <v>0</v>
      </c>
      <c r="I453" s="13">
        <v>2.349E-2</v>
      </c>
      <c r="J453" s="15">
        <v>0</v>
      </c>
      <c r="K453" s="17" t="s">
        <v>121</v>
      </c>
      <c r="L453" s="15">
        <v>23.7104</v>
      </c>
      <c r="M453" s="15">
        <v>3.2450260000000002</v>
      </c>
      <c r="N453" s="15">
        <v>0.18367800000000001</v>
      </c>
      <c r="O453" s="15">
        <v>0</v>
      </c>
      <c r="P453" s="15" t="s">
        <v>171</v>
      </c>
    </row>
    <row r="454" spans="1:16" hidden="1">
      <c r="A454" s="10" t="s">
        <v>1957</v>
      </c>
      <c r="B454" s="10" t="s">
        <v>1958</v>
      </c>
      <c r="C454" s="13" t="s">
        <v>1959</v>
      </c>
      <c r="D454" s="13" t="s">
        <v>1960</v>
      </c>
      <c r="E454" s="13" t="s">
        <v>69</v>
      </c>
      <c r="F454" s="18" t="s">
        <v>87</v>
      </c>
      <c r="G454" s="58">
        <v>0</v>
      </c>
      <c r="H454" s="58">
        <v>0</v>
      </c>
      <c r="I454" s="13">
        <v>2.2519999999999998E-2</v>
      </c>
      <c r="J454" s="15">
        <v>0</v>
      </c>
      <c r="K454" s="17" t="s">
        <v>121</v>
      </c>
      <c r="L454" s="15">
        <v>0</v>
      </c>
      <c r="M454" s="15">
        <v>0.42480200000000001</v>
      </c>
      <c r="N454" s="15">
        <v>0.14733099999999999</v>
      </c>
      <c r="O454" s="15">
        <v>0</v>
      </c>
      <c r="P454" s="15" t="s">
        <v>157</v>
      </c>
    </row>
    <row r="455" spans="1:16" hidden="1">
      <c r="A455" s="10" t="s">
        <v>1961</v>
      </c>
      <c r="B455" s="10" t="s">
        <v>1962</v>
      </c>
      <c r="C455" s="13" t="s">
        <v>1963</v>
      </c>
      <c r="D455" s="13" t="s">
        <v>1964</v>
      </c>
      <c r="E455" s="13" t="s">
        <v>69</v>
      </c>
      <c r="F455" s="18" t="s">
        <v>85</v>
      </c>
      <c r="G455" s="58">
        <v>0</v>
      </c>
      <c r="H455" s="58">
        <v>0</v>
      </c>
      <c r="I455" s="13">
        <v>1.051E-2</v>
      </c>
      <c r="J455" s="15">
        <v>0</v>
      </c>
      <c r="K455" s="17" t="s">
        <v>121</v>
      </c>
      <c r="L455" s="15">
        <v>9.6915420000000001</v>
      </c>
      <c r="M455" s="15">
        <v>1.479077</v>
      </c>
      <c r="N455" s="15">
        <v>8.7704000000000004E-2</v>
      </c>
      <c r="O455" s="15">
        <v>0</v>
      </c>
      <c r="P455" s="15" t="s">
        <v>122</v>
      </c>
    </row>
    <row r="456" spans="1:16" hidden="1">
      <c r="A456" s="10" t="s">
        <v>1965</v>
      </c>
      <c r="B456" s="10" t="s">
        <v>1966</v>
      </c>
      <c r="C456" s="13" t="s">
        <v>1967</v>
      </c>
      <c r="D456" s="13" t="s">
        <v>1968</v>
      </c>
      <c r="E456" s="13" t="s">
        <v>69</v>
      </c>
      <c r="F456" s="18" t="s">
        <v>85</v>
      </c>
      <c r="G456" s="58">
        <v>0</v>
      </c>
      <c r="H456" s="58">
        <v>0</v>
      </c>
      <c r="I456" s="13">
        <v>1.6930000000000001E-2</v>
      </c>
      <c r="J456" s="15">
        <v>0</v>
      </c>
      <c r="K456" s="17" t="s">
        <v>121</v>
      </c>
      <c r="L456" s="15">
        <v>7.3252800000000002</v>
      </c>
      <c r="M456" s="15">
        <v>1.402792</v>
      </c>
      <c r="N456" s="15">
        <v>8.7704000000000004E-2</v>
      </c>
      <c r="O456" s="15">
        <v>0</v>
      </c>
      <c r="P456" s="15" t="s">
        <v>157</v>
      </c>
    </row>
    <row r="457" spans="1:16" hidden="1">
      <c r="A457" s="10" t="s">
        <v>1969</v>
      </c>
      <c r="B457" s="10" t="s">
        <v>1970</v>
      </c>
      <c r="C457" s="13" t="s">
        <v>1971</v>
      </c>
      <c r="D457" s="13" t="s">
        <v>1972</v>
      </c>
      <c r="E457" s="13" t="s">
        <v>48</v>
      </c>
      <c r="F457" s="18" t="s">
        <v>90</v>
      </c>
      <c r="G457" s="58">
        <v>0</v>
      </c>
      <c r="H457" s="58">
        <v>0</v>
      </c>
      <c r="I457" s="13">
        <v>3.1289999999999998E-2</v>
      </c>
      <c r="J457" s="15">
        <v>1.2275675676</v>
      </c>
      <c r="K457" s="17">
        <v>-0.18538088949752407</v>
      </c>
      <c r="L457" s="15">
        <v>10.041957999999999</v>
      </c>
      <c r="M457" s="15">
        <v>0.40320299999999998</v>
      </c>
      <c r="N457" s="15">
        <v>3.5504000000000001E-2</v>
      </c>
      <c r="O457" s="15" t="s">
        <v>142</v>
      </c>
      <c r="P457" s="15" t="s">
        <v>157</v>
      </c>
    </row>
    <row r="458" spans="1:16" hidden="1">
      <c r="A458" s="10" t="s">
        <v>1973</v>
      </c>
      <c r="B458" s="10" t="s">
        <v>1974</v>
      </c>
      <c r="C458" s="13" t="s">
        <v>1975</v>
      </c>
      <c r="D458" s="13" t="s">
        <v>1976</v>
      </c>
      <c r="E458" s="13" t="s">
        <v>48</v>
      </c>
      <c r="F458" s="18" t="s">
        <v>87</v>
      </c>
      <c r="G458" s="58">
        <v>0</v>
      </c>
      <c r="H458" s="58">
        <v>0</v>
      </c>
      <c r="I458" s="13">
        <v>6.1379999999999997E-2</v>
      </c>
      <c r="J458" s="15">
        <v>0.85333333330000005</v>
      </c>
      <c r="K458" s="17">
        <v>0.17187500004577627</v>
      </c>
      <c r="L458" s="15">
        <v>6.2710970000000001</v>
      </c>
      <c r="M458" s="15">
        <v>0.44183</v>
      </c>
      <c r="N458" s="15">
        <v>4.4221999999999997E-2</v>
      </c>
      <c r="O458" s="15" t="s">
        <v>142</v>
      </c>
      <c r="P458" s="15" t="s">
        <v>157</v>
      </c>
    </row>
    <row r="459" spans="1:16" hidden="1">
      <c r="A459" s="10" t="s">
        <v>1977</v>
      </c>
      <c r="B459" s="10" t="s">
        <v>1978</v>
      </c>
      <c r="C459" s="13" t="s">
        <v>1979</v>
      </c>
      <c r="D459" s="13" t="s">
        <v>1980</v>
      </c>
      <c r="E459" s="13" t="s">
        <v>26</v>
      </c>
      <c r="F459" s="18" t="s">
        <v>91</v>
      </c>
      <c r="G459" s="58">
        <v>0</v>
      </c>
      <c r="H459" s="58">
        <v>0</v>
      </c>
      <c r="I459" s="13">
        <v>1.4319999999999999E-2</v>
      </c>
      <c r="J459" s="15">
        <v>0.99538461540000001</v>
      </c>
      <c r="K459" s="17">
        <v>4.6367851467599142E-3</v>
      </c>
      <c r="L459" s="15">
        <v>15.284238</v>
      </c>
      <c r="M459" s="15">
        <v>1.301329</v>
      </c>
      <c r="N459" s="15">
        <v>7.0049E-2</v>
      </c>
      <c r="O459" s="15" t="s">
        <v>142</v>
      </c>
      <c r="P459" s="15" t="s">
        <v>157</v>
      </c>
    </row>
    <row r="460" spans="1:16" hidden="1">
      <c r="A460" s="10" t="s">
        <v>1981</v>
      </c>
      <c r="B460" s="10" t="s">
        <v>1982</v>
      </c>
      <c r="C460" s="13" t="s">
        <v>1983</v>
      </c>
      <c r="D460" s="13" t="s">
        <v>1984</v>
      </c>
      <c r="E460" s="13" t="s">
        <v>188</v>
      </c>
      <c r="F460" s="18" t="s">
        <v>83</v>
      </c>
      <c r="G460" s="58">
        <v>0</v>
      </c>
      <c r="H460" s="58">
        <v>0</v>
      </c>
      <c r="I460" s="13">
        <v>1.374E-2</v>
      </c>
      <c r="J460" s="15">
        <v>0</v>
      </c>
      <c r="K460" s="17" t="s">
        <v>121</v>
      </c>
      <c r="L460" s="15">
        <v>0</v>
      </c>
      <c r="M460" s="15">
        <v>11.245058</v>
      </c>
      <c r="N460" s="15">
        <v>0.49701200000000001</v>
      </c>
      <c r="O460" s="15">
        <v>0</v>
      </c>
      <c r="P460" s="15" t="s">
        <v>189</v>
      </c>
    </row>
    <row r="461" spans="1:16" hidden="1">
      <c r="A461" s="10" t="s">
        <v>1985</v>
      </c>
      <c r="B461" s="10" t="s">
        <v>1986</v>
      </c>
      <c r="C461" s="13" t="s">
        <v>1987</v>
      </c>
      <c r="D461" s="13" t="s">
        <v>1988</v>
      </c>
      <c r="E461" s="13" t="s">
        <v>48</v>
      </c>
      <c r="F461" s="18" t="s">
        <v>91</v>
      </c>
      <c r="G461" s="58">
        <v>0</v>
      </c>
      <c r="H461" s="58">
        <v>0</v>
      </c>
      <c r="I461" s="13">
        <v>4.87E-2</v>
      </c>
      <c r="J461" s="15">
        <v>1.0635714286</v>
      </c>
      <c r="K461" s="17">
        <v>-5.9771658856688448E-2</v>
      </c>
      <c r="L461" s="15">
        <v>16.219239000000002</v>
      </c>
      <c r="M461" s="15">
        <v>1.7779959999999999</v>
      </c>
      <c r="N461" s="15">
        <v>0.123109</v>
      </c>
      <c r="O461" s="15" t="s">
        <v>263</v>
      </c>
      <c r="P461" s="15" t="s">
        <v>157</v>
      </c>
    </row>
    <row r="462" spans="1:16" hidden="1">
      <c r="A462" s="10" t="s">
        <v>1989</v>
      </c>
      <c r="B462" s="10" t="s">
        <v>1990</v>
      </c>
      <c r="C462" s="13" t="s">
        <v>1991</v>
      </c>
      <c r="D462" s="13" t="s">
        <v>1992</v>
      </c>
      <c r="E462" s="13" t="s">
        <v>69</v>
      </c>
      <c r="F462" s="18" t="s">
        <v>89</v>
      </c>
      <c r="G462" s="58">
        <v>0</v>
      </c>
      <c r="H462" s="58">
        <v>0</v>
      </c>
      <c r="I462" s="13">
        <v>1.3180000000000001E-2</v>
      </c>
      <c r="J462" s="15">
        <v>0</v>
      </c>
      <c r="K462" s="17" t="s">
        <v>121</v>
      </c>
      <c r="L462" s="15">
        <v>13.798450000000001</v>
      </c>
      <c r="M462" s="15">
        <v>6.4010420000000003</v>
      </c>
      <c r="N462" s="15">
        <v>0.24681900000000001</v>
      </c>
      <c r="O462" s="15">
        <v>0</v>
      </c>
      <c r="P462" s="15" t="s">
        <v>122</v>
      </c>
    </row>
    <row r="463" spans="1:16" hidden="1">
      <c r="A463" s="10" t="s">
        <v>1993</v>
      </c>
      <c r="B463" s="10" t="s">
        <v>1994</v>
      </c>
      <c r="C463" s="13" t="s">
        <v>1995</v>
      </c>
      <c r="D463" s="13" t="s">
        <v>1996</v>
      </c>
      <c r="E463" s="13" t="s">
        <v>69</v>
      </c>
      <c r="F463" s="18" t="s">
        <v>89</v>
      </c>
      <c r="G463" s="58">
        <v>0</v>
      </c>
      <c r="H463" s="58">
        <v>0</v>
      </c>
      <c r="I463" s="13">
        <v>2.7900000000000001E-2</v>
      </c>
      <c r="J463" s="15">
        <v>0</v>
      </c>
      <c r="K463" s="17" t="s">
        <v>121</v>
      </c>
      <c r="L463" s="15">
        <v>10.359059</v>
      </c>
      <c r="M463" s="15">
        <v>5.7312370000000001</v>
      </c>
      <c r="N463" s="15">
        <v>0.24681900000000001</v>
      </c>
      <c r="O463" s="15">
        <v>0</v>
      </c>
      <c r="P463" s="15" t="s">
        <v>157</v>
      </c>
    </row>
    <row r="464" spans="1:16" hidden="1">
      <c r="A464" s="10" t="s">
        <v>1997</v>
      </c>
      <c r="B464" s="10" t="s">
        <v>1998</v>
      </c>
      <c r="C464" s="13" t="s">
        <v>1999</v>
      </c>
      <c r="D464" s="13" t="s">
        <v>2000</v>
      </c>
      <c r="E464" s="13" t="s">
        <v>69</v>
      </c>
      <c r="F464" s="18" t="s">
        <v>84</v>
      </c>
      <c r="G464" s="58">
        <v>0</v>
      </c>
      <c r="H464" s="58">
        <v>0</v>
      </c>
      <c r="I464" s="13">
        <v>8.5999999999999998E-4</v>
      </c>
      <c r="J464" s="15">
        <v>0</v>
      </c>
      <c r="K464" s="17" t="s">
        <v>121</v>
      </c>
      <c r="L464" s="15">
        <v>0</v>
      </c>
      <c r="M464" s="15">
        <v>1.4919150000000001</v>
      </c>
      <c r="N464" s="15">
        <v>0.14638399999999999</v>
      </c>
      <c r="O464" s="15">
        <v>0</v>
      </c>
      <c r="P464" s="15" t="s">
        <v>122</v>
      </c>
    </row>
    <row r="465" spans="1:16" hidden="1">
      <c r="A465" s="10" t="s">
        <v>2001</v>
      </c>
      <c r="B465" s="10" t="s">
        <v>2002</v>
      </c>
      <c r="C465" s="13" t="s">
        <v>2003</v>
      </c>
      <c r="D465" s="13" t="s">
        <v>2004</v>
      </c>
      <c r="E465" s="13" t="s">
        <v>69</v>
      </c>
      <c r="F465" s="18" t="s">
        <v>85</v>
      </c>
      <c r="G465" s="58">
        <v>0</v>
      </c>
      <c r="H465" s="58">
        <v>0</v>
      </c>
      <c r="I465" s="13">
        <v>2.4199999999999998E-3</v>
      </c>
      <c r="J465" s="15">
        <v>0</v>
      </c>
      <c r="K465" s="17" t="s">
        <v>121</v>
      </c>
      <c r="L465" s="15">
        <v>0</v>
      </c>
      <c r="M465" s="15">
        <v>1.0717110000000001</v>
      </c>
      <c r="N465" s="15">
        <v>9.7528000000000004E-2</v>
      </c>
      <c r="O465" s="15">
        <v>0</v>
      </c>
      <c r="P465" s="15" t="s">
        <v>122</v>
      </c>
    </row>
    <row r="466" spans="1:16" hidden="1">
      <c r="A466" s="10" t="s">
        <v>2005</v>
      </c>
      <c r="B466" s="10" t="s">
        <v>2006</v>
      </c>
      <c r="C466" s="13" t="s">
        <v>2007</v>
      </c>
      <c r="D466" s="13" t="s">
        <v>2008</v>
      </c>
      <c r="E466" s="13" t="s">
        <v>71</v>
      </c>
      <c r="F466" s="18" t="s">
        <v>84</v>
      </c>
      <c r="G466" s="58">
        <v>0</v>
      </c>
      <c r="H466" s="58">
        <v>0</v>
      </c>
      <c r="I466" s="13">
        <v>3.0949999999999998E-2</v>
      </c>
      <c r="J466" s="15">
        <v>0</v>
      </c>
      <c r="K466" s="17" t="s">
        <v>121</v>
      </c>
      <c r="L466" s="15">
        <v>5.3375139999999996</v>
      </c>
      <c r="M466" s="15">
        <v>2.5115829999999999</v>
      </c>
      <c r="N466" s="15">
        <v>0.38091399999999997</v>
      </c>
      <c r="O466" s="15" t="s">
        <v>263</v>
      </c>
      <c r="P466" s="15" t="s">
        <v>171</v>
      </c>
    </row>
    <row r="467" spans="1:16" hidden="1">
      <c r="A467" s="10" t="s">
        <v>2009</v>
      </c>
      <c r="B467" s="10" t="s">
        <v>2010</v>
      </c>
      <c r="C467" s="13" t="s">
        <v>2011</v>
      </c>
      <c r="D467" s="13" t="s">
        <v>2012</v>
      </c>
      <c r="E467" s="13" t="s">
        <v>377</v>
      </c>
      <c r="F467" s="18" t="s">
        <v>83</v>
      </c>
      <c r="G467" s="58">
        <v>0</v>
      </c>
      <c r="H467" s="58">
        <v>0</v>
      </c>
      <c r="I467" s="13">
        <v>3.9100000000000003E-3</v>
      </c>
      <c r="J467" s="15">
        <v>0</v>
      </c>
      <c r="K467" s="17" t="s">
        <v>121</v>
      </c>
      <c r="L467" s="15">
        <v>12.551078</v>
      </c>
      <c r="M467" s="15">
        <v>2.8608039999999999</v>
      </c>
      <c r="N467" s="15">
        <v>0.29101300000000002</v>
      </c>
      <c r="O467" s="15">
        <v>0</v>
      </c>
      <c r="P467" s="15" t="s">
        <v>378</v>
      </c>
    </row>
    <row r="468" spans="1:16" hidden="1">
      <c r="A468" s="10" t="s">
        <v>2013</v>
      </c>
      <c r="B468" s="10" t="s">
        <v>2014</v>
      </c>
      <c r="C468" s="13" t="s">
        <v>2015</v>
      </c>
      <c r="D468" s="13" t="s">
        <v>2016</v>
      </c>
      <c r="E468" s="13" t="s">
        <v>26</v>
      </c>
      <c r="F468" s="18" t="s">
        <v>83</v>
      </c>
      <c r="G468" s="58">
        <v>0</v>
      </c>
      <c r="H468" s="58">
        <v>0</v>
      </c>
      <c r="I468" s="13">
        <v>5.5039999999999999E-2</v>
      </c>
      <c r="J468" s="15">
        <v>1.2290909091</v>
      </c>
      <c r="K468" s="17">
        <v>-0.1863905325503965</v>
      </c>
      <c r="L468" s="15">
        <v>17.473061000000001</v>
      </c>
      <c r="M468" s="15">
        <v>4.4984679999999999</v>
      </c>
      <c r="N468" s="15">
        <v>0.173342</v>
      </c>
      <c r="O468" s="15" t="s">
        <v>263</v>
      </c>
      <c r="P468" s="15" t="s">
        <v>131</v>
      </c>
    </row>
    <row r="469" spans="1:16" hidden="1">
      <c r="A469" s="10" t="s">
        <v>2017</v>
      </c>
      <c r="B469" s="10" t="s">
        <v>2018</v>
      </c>
      <c r="C469" s="13" t="s">
        <v>2019</v>
      </c>
      <c r="D469" s="13" t="s">
        <v>2020</v>
      </c>
      <c r="E469" s="13" t="s">
        <v>79</v>
      </c>
      <c r="F469" s="18" t="s">
        <v>83</v>
      </c>
      <c r="G469" s="58">
        <v>0</v>
      </c>
      <c r="H469" s="58">
        <v>0</v>
      </c>
      <c r="I469" s="13">
        <v>1.5730000000000001E-2</v>
      </c>
      <c r="J469" s="15">
        <v>0</v>
      </c>
      <c r="K469" s="17" t="s">
        <v>121</v>
      </c>
      <c r="L469" s="15">
        <v>16.304569999999998</v>
      </c>
      <c r="M469" s="15">
        <v>0</v>
      </c>
      <c r="N469" s="15">
        <v>0.18651300000000001</v>
      </c>
      <c r="O469" s="15" t="s">
        <v>176</v>
      </c>
      <c r="P469" s="15" t="s">
        <v>603</v>
      </c>
    </row>
    <row r="470" spans="1:16" hidden="1">
      <c r="A470" s="10" t="s">
        <v>2021</v>
      </c>
      <c r="B470" s="10" t="s">
        <v>2022</v>
      </c>
      <c r="C470" s="13" t="s">
        <v>2023</v>
      </c>
      <c r="D470" s="13" t="s">
        <v>2024</v>
      </c>
      <c r="E470" s="13" t="s">
        <v>30</v>
      </c>
      <c r="F470" s="18" t="s">
        <v>83</v>
      </c>
      <c r="G470" s="58">
        <v>0</v>
      </c>
      <c r="H470" s="58">
        <v>0</v>
      </c>
      <c r="I470" s="13">
        <v>3.107E-2</v>
      </c>
      <c r="J470" s="15">
        <v>1.3503355705</v>
      </c>
      <c r="K470" s="17">
        <v>-0.25944333997680169</v>
      </c>
      <c r="L470" s="15">
        <v>14.799887999999999</v>
      </c>
      <c r="M470" s="15">
        <v>5.0778540000000003</v>
      </c>
      <c r="N470" s="15">
        <v>0.27136399999999999</v>
      </c>
      <c r="O470" s="15" t="s">
        <v>263</v>
      </c>
      <c r="P470" s="15" t="s">
        <v>131</v>
      </c>
    </row>
    <row r="471" spans="1:16" hidden="1">
      <c r="A471" s="10" t="s">
        <v>2025</v>
      </c>
      <c r="B471" s="10" t="s">
        <v>2026</v>
      </c>
      <c r="C471" s="13" t="s">
        <v>2027</v>
      </c>
      <c r="D471" s="13" t="s">
        <v>2028</v>
      </c>
      <c r="E471" s="13" t="s">
        <v>34</v>
      </c>
      <c r="F471" s="18" t="s">
        <v>86</v>
      </c>
      <c r="G471" s="58">
        <v>0</v>
      </c>
      <c r="H471" s="58">
        <v>0</v>
      </c>
      <c r="I471" s="13">
        <v>3.3349999999999998E-2</v>
      </c>
      <c r="J471" s="15">
        <v>1.1114999999999999</v>
      </c>
      <c r="K471" s="17">
        <v>-0.10031488978857395</v>
      </c>
      <c r="L471" s="15">
        <v>39.742885000000001</v>
      </c>
      <c r="M471" s="15">
        <v>8.9449339999999999</v>
      </c>
      <c r="N471" s="15">
        <v>0.20618900000000001</v>
      </c>
      <c r="O471" s="15" t="s">
        <v>176</v>
      </c>
      <c r="P471" s="15" t="s">
        <v>299</v>
      </c>
    </row>
    <row r="472" spans="1:16" hidden="1">
      <c r="A472" s="10" t="s">
        <v>2029</v>
      </c>
      <c r="B472" s="10" t="s">
        <v>2030</v>
      </c>
      <c r="C472" s="13" t="s">
        <v>2031</v>
      </c>
      <c r="D472" s="13" t="s">
        <v>2032</v>
      </c>
      <c r="E472" s="13" t="s">
        <v>69</v>
      </c>
      <c r="F472" s="18" t="s">
        <v>84</v>
      </c>
      <c r="G472" s="58">
        <v>0</v>
      </c>
      <c r="H472" s="58">
        <v>0</v>
      </c>
      <c r="I472" s="13">
        <v>7.2000000000000005E-4</v>
      </c>
      <c r="J472" s="15">
        <v>0</v>
      </c>
      <c r="K472" s="17" t="s">
        <v>121</v>
      </c>
      <c r="L472" s="15">
        <v>0</v>
      </c>
      <c r="M472" s="15">
        <v>1.1335839999999999</v>
      </c>
      <c r="N472" s="15">
        <v>8.7613999999999997E-2</v>
      </c>
      <c r="O472" s="15">
        <v>0</v>
      </c>
      <c r="P472" s="15" t="s">
        <v>122</v>
      </c>
    </row>
    <row r="473" spans="1:16" hidden="1">
      <c r="A473" s="10" t="s">
        <v>2033</v>
      </c>
      <c r="B473" s="10" t="s">
        <v>2034</v>
      </c>
      <c r="C473" s="13" t="s">
        <v>2035</v>
      </c>
      <c r="D473" s="13" t="s">
        <v>2036</v>
      </c>
      <c r="E473" s="13" t="s">
        <v>69</v>
      </c>
      <c r="F473" s="18" t="s">
        <v>83</v>
      </c>
      <c r="G473" s="58">
        <v>0</v>
      </c>
      <c r="H473" s="58">
        <v>0</v>
      </c>
      <c r="I473" s="13">
        <v>1.16E-3</v>
      </c>
      <c r="J473" s="15">
        <v>0</v>
      </c>
      <c r="K473" s="17" t="s">
        <v>121</v>
      </c>
      <c r="L473" s="15">
        <v>0</v>
      </c>
      <c r="M473" s="15">
        <v>3.1843409999999999</v>
      </c>
      <c r="N473" s="15">
        <v>0.15390499999999999</v>
      </c>
      <c r="O473" s="15">
        <v>0</v>
      </c>
      <c r="P473" s="15" t="s">
        <v>122</v>
      </c>
    </row>
    <row r="474" spans="1:16" hidden="1">
      <c r="A474" s="10" t="s">
        <v>2037</v>
      </c>
      <c r="B474" s="10" t="s">
        <v>2038</v>
      </c>
      <c r="C474" s="13" t="s">
        <v>2039</v>
      </c>
      <c r="D474" s="13" t="s">
        <v>2040</v>
      </c>
      <c r="E474" s="13" t="s">
        <v>34</v>
      </c>
      <c r="F474" s="18" t="s">
        <v>83</v>
      </c>
      <c r="G474" s="58">
        <v>0</v>
      </c>
      <c r="H474" s="58">
        <v>0</v>
      </c>
      <c r="I474" s="13">
        <v>5.672E-2</v>
      </c>
      <c r="J474" s="15">
        <v>1.3139393938999999</v>
      </c>
      <c r="K474" s="17">
        <v>-0.23892988927607484</v>
      </c>
      <c r="L474" s="15">
        <v>22.604846999999999</v>
      </c>
      <c r="M474" s="15">
        <v>7.6404050000000003</v>
      </c>
      <c r="N474" s="15">
        <v>0.289354</v>
      </c>
      <c r="O474" s="15" t="s">
        <v>142</v>
      </c>
      <c r="P474" s="15" t="s">
        <v>299</v>
      </c>
    </row>
    <row r="475" spans="1:16" hidden="1">
      <c r="A475" s="10" t="s">
        <v>2041</v>
      </c>
      <c r="B475" s="10" t="s">
        <v>2042</v>
      </c>
      <c r="C475" s="13" t="s">
        <v>2043</v>
      </c>
      <c r="D475" s="13" t="s">
        <v>2044</v>
      </c>
      <c r="E475" s="13" t="s">
        <v>71</v>
      </c>
      <c r="F475" s="18" t="s">
        <v>83</v>
      </c>
      <c r="G475" s="58">
        <v>0</v>
      </c>
      <c r="H475" s="58">
        <v>0</v>
      </c>
      <c r="I475" s="13">
        <v>8.7100000000000007E-3</v>
      </c>
      <c r="J475" s="15">
        <v>0</v>
      </c>
      <c r="K475" s="17" t="s">
        <v>121</v>
      </c>
      <c r="L475" s="15">
        <v>36.144463999999999</v>
      </c>
      <c r="M475" s="15">
        <v>36.760646000000001</v>
      </c>
      <c r="N475" s="15">
        <v>0.82773200000000002</v>
      </c>
      <c r="O475" s="15">
        <v>0</v>
      </c>
      <c r="P475" s="15" t="s">
        <v>171</v>
      </c>
    </row>
    <row r="476" spans="1:16">
      <c r="A476" s="10" t="s">
        <v>2045</v>
      </c>
      <c r="B476" s="10" t="s">
        <v>2046</v>
      </c>
      <c r="C476" s="13" t="s">
        <v>2047</v>
      </c>
      <c r="D476" s="13" t="s">
        <v>2048</v>
      </c>
      <c r="E476" s="13" t="s">
        <v>42</v>
      </c>
      <c r="F476" s="18" t="s">
        <v>82</v>
      </c>
      <c r="G476" s="58">
        <v>0.5</v>
      </c>
      <c r="H476" s="58">
        <v>0.42</v>
      </c>
      <c r="I476" s="13">
        <v>1.8010000000000002E-2</v>
      </c>
      <c r="J476" s="15">
        <v>0.50929292930000003</v>
      </c>
      <c r="K476" s="17">
        <v>0.96350654499455657</v>
      </c>
      <c r="L476" s="15">
        <v>7.8998410000000003</v>
      </c>
      <c r="M476" s="15">
        <v>14.417154</v>
      </c>
      <c r="N476" s="15">
        <v>1.1659600000000001</v>
      </c>
      <c r="O476" s="15" t="s">
        <v>263</v>
      </c>
      <c r="P476" s="15" t="s">
        <v>143</v>
      </c>
    </row>
    <row r="477" spans="1:16" hidden="1">
      <c r="A477" s="10" t="s">
        <v>2049</v>
      </c>
      <c r="B477" s="10" t="s">
        <v>2050</v>
      </c>
      <c r="C477" s="13" t="s">
        <v>2051</v>
      </c>
      <c r="D477" s="13" t="s">
        <v>2052</v>
      </c>
      <c r="E477" s="13" t="s">
        <v>2053</v>
      </c>
      <c r="F477" s="18" t="s">
        <v>85</v>
      </c>
      <c r="G477" s="58">
        <v>0</v>
      </c>
      <c r="H477" s="58">
        <v>0</v>
      </c>
      <c r="I477" s="13">
        <v>1.804E-2</v>
      </c>
      <c r="J477" s="15">
        <v>0</v>
      </c>
      <c r="K477" s="17" t="s">
        <v>121</v>
      </c>
      <c r="L477" s="15">
        <v>10.534454</v>
      </c>
      <c r="M477" s="15">
        <v>2.1314799999999998</v>
      </c>
      <c r="N477" s="15">
        <v>0.46568500000000002</v>
      </c>
      <c r="O477" s="15">
        <v>0</v>
      </c>
      <c r="P477" s="15" t="s">
        <v>2054</v>
      </c>
    </row>
    <row r="478" spans="1:16" hidden="1">
      <c r="A478" s="10" t="s">
        <v>2055</v>
      </c>
      <c r="B478" s="10" t="s">
        <v>2056</v>
      </c>
      <c r="C478" s="13" t="s">
        <v>2057</v>
      </c>
      <c r="D478" s="13" t="s">
        <v>2058</v>
      </c>
      <c r="E478" s="13" t="s">
        <v>36</v>
      </c>
      <c r="F478" s="18" t="s">
        <v>85</v>
      </c>
      <c r="G478" s="58">
        <v>0</v>
      </c>
      <c r="H478" s="58">
        <v>0</v>
      </c>
      <c r="I478" s="13">
        <v>0.10224999999999999</v>
      </c>
      <c r="J478" s="15">
        <v>1.5665198238</v>
      </c>
      <c r="K478" s="17">
        <v>-0.36164229471782827</v>
      </c>
      <c r="L478" s="15">
        <v>12.711434000000001</v>
      </c>
      <c r="M478" s="15">
        <v>1.3206990000000001</v>
      </c>
      <c r="N478" s="15">
        <v>9.6838999999999995E-2</v>
      </c>
      <c r="O478" s="15" t="s">
        <v>142</v>
      </c>
      <c r="P478" s="15" t="s">
        <v>152</v>
      </c>
    </row>
    <row r="479" spans="1:16" hidden="1">
      <c r="A479" s="10" t="s">
        <v>2059</v>
      </c>
      <c r="B479" s="10" t="s">
        <v>2060</v>
      </c>
      <c r="C479" s="13" t="s">
        <v>2061</v>
      </c>
      <c r="D479" s="13" t="s">
        <v>2062</v>
      </c>
      <c r="E479" s="13" t="s">
        <v>34</v>
      </c>
      <c r="F479" s="18" t="s">
        <v>85</v>
      </c>
      <c r="G479" s="58">
        <v>0</v>
      </c>
      <c r="H479" s="58">
        <v>0</v>
      </c>
      <c r="I479" s="13">
        <v>0.49811</v>
      </c>
      <c r="J479" s="15">
        <v>1.5307999999999999</v>
      </c>
      <c r="K479" s="17">
        <v>-0.34674679905931538</v>
      </c>
      <c r="L479" s="15">
        <v>23.127571</v>
      </c>
      <c r="M479" s="15">
        <v>3.2487759999999999</v>
      </c>
      <c r="N479" s="15">
        <v>0.13384099999999999</v>
      </c>
      <c r="O479" s="15" t="s">
        <v>176</v>
      </c>
      <c r="P479" s="15" t="s">
        <v>299</v>
      </c>
    </row>
    <row r="480" spans="1:16" hidden="1">
      <c r="A480" s="10" t="s">
        <v>2063</v>
      </c>
      <c r="B480" s="10" t="s">
        <v>2064</v>
      </c>
      <c r="C480" s="13" t="s">
        <v>2065</v>
      </c>
      <c r="D480" s="13" t="s">
        <v>2066</v>
      </c>
      <c r="E480" s="13" t="s">
        <v>32</v>
      </c>
      <c r="F480" s="18" t="s">
        <v>87</v>
      </c>
      <c r="G480" s="58">
        <v>0</v>
      </c>
      <c r="H480" s="58">
        <v>0</v>
      </c>
      <c r="I480" s="13">
        <v>0.12756999999999999</v>
      </c>
      <c r="J480" s="15">
        <v>0.97034482759999996</v>
      </c>
      <c r="K480" s="17">
        <v>3.0561478308023249E-2</v>
      </c>
      <c r="L480" s="15">
        <v>12.702541</v>
      </c>
      <c r="M480" s="15">
        <v>1.7762100000000001</v>
      </c>
      <c r="N480" s="15">
        <v>0.121627</v>
      </c>
      <c r="O480" s="15" t="s">
        <v>142</v>
      </c>
      <c r="P480" s="15" t="s">
        <v>152</v>
      </c>
    </row>
    <row r="481" spans="1:16">
      <c r="A481" s="10" t="s">
        <v>2067</v>
      </c>
      <c r="B481" s="10" t="s">
        <v>2068</v>
      </c>
      <c r="C481" s="13" t="s">
        <v>2069</v>
      </c>
      <c r="D481" s="13" t="s">
        <v>2070</v>
      </c>
      <c r="E481" s="13" t="s">
        <v>32</v>
      </c>
      <c r="F481" s="18" t="s">
        <v>85</v>
      </c>
      <c r="G481" s="58">
        <v>1.5</v>
      </c>
      <c r="H481" s="58">
        <v>1.53</v>
      </c>
      <c r="I481" s="13">
        <v>0.31583</v>
      </c>
      <c r="J481" s="15">
        <v>0.99333333329999995</v>
      </c>
      <c r="K481" s="17">
        <v>6.711409429755566E-3</v>
      </c>
      <c r="L481" s="15">
        <v>7.7259060000000002</v>
      </c>
      <c r="M481" s="15">
        <v>0.83383600000000002</v>
      </c>
      <c r="N481" s="15">
        <v>0.10392899999999999</v>
      </c>
      <c r="O481" s="15" t="s">
        <v>142</v>
      </c>
      <c r="P481" s="15" t="s">
        <v>152</v>
      </c>
    </row>
    <row r="482" spans="1:16" hidden="1">
      <c r="A482" s="10" t="s">
        <v>2071</v>
      </c>
      <c r="B482" s="10" t="s">
        <v>2072</v>
      </c>
      <c r="C482" s="13" t="s">
        <v>2073</v>
      </c>
      <c r="D482" s="13" t="s">
        <v>2074</v>
      </c>
      <c r="E482" s="13" t="s">
        <v>75</v>
      </c>
      <c r="F482" s="18" t="s">
        <v>88</v>
      </c>
      <c r="G482" s="58">
        <v>0</v>
      </c>
      <c r="H482" s="58">
        <v>0</v>
      </c>
      <c r="I482" s="13">
        <v>1.234E-2</v>
      </c>
      <c r="J482" s="15">
        <v>0</v>
      </c>
      <c r="K482" s="17" t="s">
        <v>121</v>
      </c>
      <c r="L482" s="15">
        <v>17.157336000000001</v>
      </c>
      <c r="M482" s="15">
        <v>1.0971249999999999</v>
      </c>
      <c r="N482" s="15">
        <v>9.1699000000000003E-2</v>
      </c>
      <c r="O482" s="15">
        <v>0</v>
      </c>
      <c r="P482" s="15" t="s">
        <v>212</v>
      </c>
    </row>
    <row r="483" spans="1:16" hidden="1">
      <c r="A483" s="10" t="s">
        <v>2075</v>
      </c>
      <c r="B483" s="10" t="s">
        <v>2076</v>
      </c>
      <c r="C483" s="13" t="s">
        <v>2077</v>
      </c>
      <c r="D483" s="13" t="s">
        <v>2078</v>
      </c>
      <c r="E483" s="13" t="s">
        <v>77</v>
      </c>
      <c r="F483" s="18" t="s">
        <v>91</v>
      </c>
      <c r="G483" s="58">
        <v>0</v>
      </c>
      <c r="H483" s="58">
        <v>0</v>
      </c>
      <c r="I483" s="13">
        <v>3.6159999999999998E-2</v>
      </c>
      <c r="J483" s="15">
        <v>0</v>
      </c>
      <c r="K483" s="17" t="s">
        <v>121</v>
      </c>
      <c r="L483" s="15">
        <v>12.739369</v>
      </c>
      <c r="M483" s="15">
        <v>2.3652319999999998</v>
      </c>
      <c r="N483" s="15">
        <v>0.28651799999999999</v>
      </c>
      <c r="O483" s="15" t="s">
        <v>142</v>
      </c>
      <c r="P483" s="15" t="s">
        <v>482</v>
      </c>
    </row>
    <row r="484" spans="1:16" hidden="1">
      <c r="A484" s="10" t="s">
        <v>2079</v>
      </c>
      <c r="B484" s="10" t="s">
        <v>2080</v>
      </c>
      <c r="C484" s="13" t="s">
        <v>2081</v>
      </c>
      <c r="D484" s="13" t="s">
        <v>2082</v>
      </c>
      <c r="E484" s="13" t="s">
        <v>26</v>
      </c>
      <c r="F484" s="18" t="s">
        <v>82</v>
      </c>
      <c r="G484" s="58">
        <v>0</v>
      </c>
      <c r="H484" s="58">
        <v>0</v>
      </c>
      <c r="I484" s="13">
        <v>0.14580000000000001</v>
      </c>
      <c r="J484" s="15">
        <v>0.88156862749999998</v>
      </c>
      <c r="K484" s="17">
        <v>0.13434163694760115</v>
      </c>
      <c r="L484" s="15">
        <v>18.300412000000001</v>
      </c>
      <c r="M484" s="15">
        <v>6.6992779999999996</v>
      </c>
      <c r="N484" s="15">
        <v>0.26297399999999999</v>
      </c>
      <c r="O484" s="15" t="s">
        <v>263</v>
      </c>
      <c r="P484" s="15" t="s">
        <v>131</v>
      </c>
    </row>
    <row r="485" spans="1:16" hidden="1">
      <c r="A485" s="10" t="s">
        <v>2083</v>
      </c>
      <c r="B485" s="10" t="s">
        <v>2084</v>
      </c>
      <c r="C485" s="13" t="s">
        <v>2085</v>
      </c>
      <c r="D485" s="13" t="s">
        <v>2086</v>
      </c>
      <c r="E485" s="13" t="s">
        <v>34</v>
      </c>
      <c r="F485" s="18" t="s">
        <v>87</v>
      </c>
      <c r="G485" s="58">
        <v>0</v>
      </c>
      <c r="H485" s="58">
        <v>0</v>
      </c>
      <c r="I485" s="13">
        <v>3.6089999999999997E-2</v>
      </c>
      <c r="J485" s="15">
        <v>0.97248520709999997</v>
      </c>
      <c r="K485" s="17">
        <v>2.8293276544586687E-2</v>
      </c>
      <c r="L485" s="15">
        <v>25.528679</v>
      </c>
      <c r="M485" s="15">
        <v>5.892963</v>
      </c>
      <c r="N485" s="15">
        <v>0.30595299999999997</v>
      </c>
      <c r="O485" s="15" t="s">
        <v>176</v>
      </c>
      <c r="P485" s="15" t="s">
        <v>299</v>
      </c>
    </row>
    <row r="486" spans="1:16" hidden="1">
      <c r="A486" s="10" t="s">
        <v>2087</v>
      </c>
      <c r="B486" s="10" t="s">
        <v>2088</v>
      </c>
      <c r="C486" s="13" t="s">
        <v>2089</v>
      </c>
      <c r="D486" s="13" t="s">
        <v>2090</v>
      </c>
      <c r="E486" s="13" t="s">
        <v>28</v>
      </c>
      <c r="F486" s="18" t="s">
        <v>88</v>
      </c>
      <c r="G486" s="58">
        <v>0</v>
      </c>
      <c r="H486" s="58">
        <v>0</v>
      </c>
      <c r="I486" s="13">
        <v>0.10957</v>
      </c>
      <c r="J486" s="15">
        <v>0.64585526319999997</v>
      </c>
      <c r="K486" s="17">
        <v>0.54833452164704766</v>
      </c>
      <c r="L486" s="15">
        <v>18.231670999999999</v>
      </c>
      <c r="M486" s="15">
        <v>10.772477</v>
      </c>
      <c r="N486" s="15">
        <v>0.31699500000000003</v>
      </c>
      <c r="O486" s="15" t="s">
        <v>263</v>
      </c>
      <c r="P486" s="15" t="s">
        <v>332</v>
      </c>
    </row>
    <row r="487" spans="1:16" hidden="1">
      <c r="A487" s="10" t="s">
        <v>2091</v>
      </c>
      <c r="B487" s="10" t="s">
        <v>2092</v>
      </c>
      <c r="C487" s="13" t="s">
        <v>2093</v>
      </c>
      <c r="D487" s="13" t="s">
        <v>2094</v>
      </c>
      <c r="E487" s="13" t="s">
        <v>71</v>
      </c>
      <c r="F487" s="18" t="s">
        <v>87</v>
      </c>
      <c r="G487" s="58">
        <v>0</v>
      </c>
      <c r="H487" s="58">
        <v>0</v>
      </c>
      <c r="I487" s="13">
        <v>5.3400000000000001E-3</v>
      </c>
      <c r="J487" s="15">
        <v>0</v>
      </c>
      <c r="K487" s="17" t="s">
        <v>121</v>
      </c>
      <c r="L487" s="15">
        <v>36.749592</v>
      </c>
      <c r="M487" s="15">
        <v>3.1446519999999998</v>
      </c>
      <c r="N487" s="15">
        <v>0.106521</v>
      </c>
      <c r="O487" s="15">
        <v>0</v>
      </c>
      <c r="P487" s="15" t="s">
        <v>171</v>
      </c>
    </row>
    <row r="488" spans="1:16">
      <c r="A488" s="10" t="s">
        <v>2095</v>
      </c>
      <c r="B488" s="10" t="s">
        <v>2096</v>
      </c>
      <c r="C488" s="13" t="s">
        <v>2097</v>
      </c>
      <c r="D488" s="13" t="s">
        <v>2098</v>
      </c>
      <c r="E488" s="13" t="s">
        <v>32</v>
      </c>
      <c r="F488" s="18" t="s">
        <v>87</v>
      </c>
      <c r="G488" s="58">
        <v>0.75</v>
      </c>
      <c r="H488" s="58">
        <v>0.74</v>
      </c>
      <c r="I488" s="13">
        <v>2.86E-2</v>
      </c>
      <c r="J488" s="15">
        <v>0.76333333329999997</v>
      </c>
      <c r="K488" s="17">
        <v>0.31004366817947804</v>
      </c>
      <c r="L488" s="15">
        <v>17.947711999999999</v>
      </c>
      <c r="M488" s="15">
        <v>8.4537119999999994</v>
      </c>
      <c r="N488" s="15">
        <v>0.31918800000000003</v>
      </c>
      <c r="O488" s="15" t="s">
        <v>176</v>
      </c>
      <c r="P488" s="15" t="s">
        <v>152</v>
      </c>
    </row>
    <row r="489" spans="1:16" hidden="1">
      <c r="A489" s="10" t="s">
        <v>2099</v>
      </c>
      <c r="B489" s="10" t="s">
        <v>2100</v>
      </c>
      <c r="C489" s="13" t="s">
        <v>2101</v>
      </c>
      <c r="D489" s="13" t="s">
        <v>2102</v>
      </c>
      <c r="E489" s="13" t="s">
        <v>71</v>
      </c>
      <c r="F489" s="18" t="s">
        <v>89</v>
      </c>
      <c r="G489" s="58">
        <v>0</v>
      </c>
      <c r="H489" s="58">
        <v>0</v>
      </c>
      <c r="I489" s="13">
        <v>9.1299999999999992E-3</v>
      </c>
      <c r="J489" s="15">
        <v>0</v>
      </c>
      <c r="K489" s="17" t="s">
        <v>121</v>
      </c>
      <c r="L489" s="15">
        <v>0</v>
      </c>
      <c r="M489" s="15">
        <v>5.5466850000000001</v>
      </c>
      <c r="N489" s="15">
        <v>0.20122799999999999</v>
      </c>
      <c r="O489" s="15">
        <v>0</v>
      </c>
      <c r="P489" s="15" t="s">
        <v>171</v>
      </c>
    </row>
    <row r="490" spans="1:16" hidden="1">
      <c r="A490" s="10" t="s">
        <v>2103</v>
      </c>
      <c r="B490" s="10" t="s">
        <v>2104</v>
      </c>
      <c r="C490" s="13" t="s">
        <v>2105</v>
      </c>
      <c r="D490" s="13" t="s">
        <v>2106</v>
      </c>
      <c r="E490" s="13" t="s">
        <v>69</v>
      </c>
      <c r="F490" s="18" t="s">
        <v>87</v>
      </c>
      <c r="G490" s="58">
        <v>0</v>
      </c>
      <c r="H490" s="58">
        <v>0</v>
      </c>
      <c r="I490" s="13">
        <v>8.0999999999999996E-4</v>
      </c>
      <c r="J490" s="15">
        <v>0</v>
      </c>
      <c r="K490" s="17" t="s">
        <v>121</v>
      </c>
      <c r="L490" s="15">
        <v>0</v>
      </c>
      <c r="M490" s="15">
        <v>1.100009</v>
      </c>
      <c r="N490" s="15">
        <v>5.4778E-2</v>
      </c>
      <c r="O490" s="15" t="s">
        <v>142</v>
      </c>
      <c r="P490" s="15" t="s">
        <v>122</v>
      </c>
    </row>
    <row r="491" spans="1:16" hidden="1">
      <c r="A491" s="10" t="s">
        <v>2107</v>
      </c>
      <c r="B491" s="10" t="s">
        <v>2108</v>
      </c>
      <c r="C491" s="13" t="s">
        <v>2109</v>
      </c>
      <c r="D491" s="13" t="s">
        <v>2110</v>
      </c>
      <c r="E491" s="13" t="s">
        <v>69</v>
      </c>
      <c r="F491" s="18" t="s">
        <v>87</v>
      </c>
      <c r="G491" s="58">
        <v>0</v>
      </c>
      <c r="H491" s="58">
        <v>0</v>
      </c>
      <c r="I491" s="13">
        <v>1.3500000000000001E-3</v>
      </c>
      <c r="J491" s="15">
        <v>0</v>
      </c>
      <c r="K491" s="17" t="s">
        <v>121</v>
      </c>
      <c r="L491" s="15">
        <v>0</v>
      </c>
      <c r="M491" s="15">
        <v>0.42842999999999998</v>
      </c>
      <c r="N491" s="15">
        <v>5.4778E-2</v>
      </c>
      <c r="O491" s="15" t="s">
        <v>142</v>
      </c>
      <c r="P491" s="15" t="s">
        <v>157</v>
      </c>
    </row>
    <row r="492" spans="1:16" hidden="1">
      <c r="A492" s="10" t="s">
        <v>2111</v>
      </c>
      <c r="B492" s="10" t="s">
        <v>2112</v>
      </c>
      <c r="C492" s="13" t="s">
        <v>2113</v>
      </c>
      <c r="D492" s="13" t="s">
        <v>2114</v>
      </c>
      <c r="E492" s="13" t="s">
        <v>69</v>
      </c>
      <c r="F492" s="18" t="s">
        <v>84</v>
      </c>
      <c r="G492" s="58">
        <v>0</v>
      </c>
      <c r="H492" s="58">
        <v>0</v>
      </c>
      <c r="I492" s="13">
        <v>2.0200000000000001E-3</v>
      </c>
      <c r="J492" s="15">
        <v>0</v>
      </c>
      <c r="K492" s="17" t="s">
        <v>121</v>
      </c>
      <c r="L492" s="15">
        <v>12.136089999999999</v>
      </c>
      <c r="M492" s="15">
        <v>2.0234359999999998</v>
      </c>
      <c r="N492" s="15">
        <v>0.12347</v>
      </c>
      <c r="O492" s="15" t="s">
        <v>142</v>
      </c>
      <c r="P492" s="15" t="s">
        <v>122</v>
      </c>
    </row>
    <row r="493" spans="1:16" hidden="1">
      <c r="A493" s="10" t="s">
        <v>2115</v>
      </c>
      <c r="B493" s="10" t="s">
        <v>2116</v>
      </c>
      <c r="C493" s="13" t="s">
        <v>2117</v>
      </c>
      <c r="D493" s="13" t="s">
        <v>2118</v>
      </c>
      <c r="E493" s="13" t="s">
        <v>69</v>
      </c>
      <c r="F493" s="18" t="s">
        <v>84</v>
      </c>
      <c r="G493" s="58">
        <v>0</v>
      </c>
      <c r="H493" s="58">
        <v>0</v>
      </c>
      <c r="I493" s="13">
        <v>6.3099999999999996E-3</v>
      </c>
      <c r="J493" s="15">
        <v>0</v>
      </c>
      <c r="K493" s="17" t="s">
        <v>121</v>
      </c>
      <c r="L493" s="15">
        <v>6.5764379999999996</v>
      </c>
      <c r="M493" s="15">
        <v>1.656142</v>
      </c>
      <c r="N493" s="15">
        <v>0.12347</v>
      </c>
      <c r="O493" s="15" t="s">
        <v>142</v>
      </c>
      <c r="P493" s="15" t="s">
        <v>157</v>
      </c>
    </row>
    <row r="494" spans="1:16" hidden="1">
      <c r="A494" s="10" t="s">
        <v>2119</v>
      </c>
      <c r="B494" s="10" t="s">
        <v>2120</v>
      </c>
      <c r="C494" s="13" t="s">
        <v>2121</v>
      </c>
      <c r="D494" s="13" t="s">
        <v>2122</v>
      </c>
      <c r="E494" s="13" t="s">
        <v>69</v>
      </c>
      <c r="F494" s="18" t="s">
        <v>87</v>
      </c>
      <c r="G494" s="58">
        <v>0</v>
      </c>
      <c r="H494" s="58">
        <v>0</v>
      </c>
      <c r="I494" s="13">
        <v>5.5700000000000003E-3</v>
      </c>
      <c r="J494" s="15">
        <v>0</v>
      </c>
      <c r="K494" s="17" t="s">
        <v>121</v>
      </c>
      <c r="L494" s="15">
        <v>8.753012</v>
      </c>
      <c r="M494" s="15">
        <v>0.94843599999999995</v>
      </c>
      <c r="N494" s="15">
        <v>0.26343499999999997</v>
      </c>
      <c r="O494" s="15">
        <v>0</v>
      </c>
      <c r="P494" s="15" t="s">
        <v>122</v>
      </c>
    </row>
    <row r="495" spans="1:16" hidden="1">
      <c r="A495" s="10" t="s">
        <v>2123</v>
      </c>
      <c r="B495" s="10" t="s">
        <v>2124</v>
      </c>
      <c r="C495" s="13" t="s">
        <v>2125</v>
      </c>
      <c r="D495" s="13" t="s">
        <v>2126</v>
      </c>
      <c r="E495" s="13" t="s">
        <v>69</v>
      </c>
      <c r="F495" s="18" t="s">
        <v>87</v>
      </c>
      <c r="G495" s="58">
        <v>0</v>
      </c>
      <c r="H495" s="58">
        <v>0</v>
      </c>
      <c r="I495" s="13">
        <v>1.2999999999999999E-2</v>
      </c>
      <c r="J495" s="15">
        <v>0</v>
      </c>
      <c r="K495" s="17" t="s">
        <v>121</v>
      </c>
      <c r="L495" s="15">
        <v>6.8209730000000004</v>
      </c>
      <c r="M495" s="15">
        <v>0.83950599999999997</v>
      </c>
      <c r="N495" s="15">
        <v>0.26343499999999997</v>
      </c>
      <c r="O495" s="15">
        <v>0</v>
      </c>
      <c r="P495" s="15" t="s">
        <v>157</v>
      </c>
    </row>
    <row r="496" spans="1:16" hidden="1">
      <c r="A496" s="10" t="s">
        <v>2127</v>
      </c>
      <c r="B496" s="10" t="s">
        <v>2128</v>
      </c>
      <c r="C496" s="13" t="s">
        <v>2129</v>
      </c>
      <c r="D496" s="13" t="s">
        <v>2130</v>
      </c>
      <c r="E496" s="13" t="s">
        <v>73</v>
      </c>
      <c r="F496" s="18" t="s">
        <v>82</v>
      </c>
      <c r="G496" s="58">
        <v>0</v>
      </c>
      <c r="H496" s="58">
        <v>0</v>
      </c>
      <c r="I496" s="13">
        <v>8.8999999999999999E-3</v>
      </c>
      <c r="J496" s="15">
        <v>0</v>
      </c>
      <c r="K496" s="17" t="s">
        <v>121</v>
      </c>
      <c r="L496" s="15">
        <v>8.1095199999999998</v>
      </c>
      <c r="M496" s="15">
        <v>1.7624789999999999</v>
      </c>
      <c r="N496" s="15">
        <v>0.196267</v>
      </c>
      <c r="O496" s="15">
        <v>0</v>
      </c>
      <c r="P496" s="15" t="s">
        <v>469</v>
      </c>
    </row>
    <row r="497" spans="1:17" hidden="1">
      <c r="A497" s="10" t="s">
        <v>2131</v>
      </c>
      <c r="B497" s="10" t="s">
        <v>2132</v>
      </c>
      <c r="C497" s="13" t="s">
        <v>2133</v>
      </c>
      <c r="D497" s="13" t="s">
        <v>2134</v>
      </c>
      <c r="E497" s="13" t="s">
        <v>284</v>
      </c>
      <c r="F497" s="18" t="s">
        <v>83</v>
      </c>
      <c r="G497" s="58">
        <v>0</v>
      </c>
      <c r="H497" s="58">
        <v>0</v>
      </c>
      <c r="I497" s="13">
        <v>1.7299999999999999E-2</v>
      </c>
      <c r="J497" s="15">
        <v>0</v>
      </c>
      <c r="K497" s="17" t="s">
        <v>121</v>
      </c>
      <c r="L497" s="15">
        <v>12.611940000000001</v>
      </c>
      <c r="M497" s="15">
        <v>3.2221769999999998</v>
      </c>
      <c r="N497" s="15">
        <v>0.27247199999999999</v>
      </c>
      <c r="O497" s="15">
        <v>0</v>
      </c>
      <c r="P497" s="15" t="s">
        <v>285</v>
      </c>
    </row>
    <row r="498" spans="1:17" hidden="1">
      <c r="A498" s="10" t="s">
        <v>2135</v>
      </c>
      <c r="B498" s="10" t="s">
        <v>2136</v>
      </c>
      <c r="C498" s="13" t="s">
        <v>2137</v>
      </c>
      <c r="D498" s="13" t="s">
        <v>2138</v>
      </c>
      <c r="E498" s="13" t="s">
        <v>284</v>
      </c>
      <c r="F498" s="18" t="s">
        <v>83</v>
      </c>
      <c r="G498" s="58">
        <v>0</v>
      </c>
      <c r="H498" s="58">
        <v>0</v>
      </c>
      <c r="I498" s="13">
        <v>2.1299999999999999E-3</v>
      </c>
      <c r="J498" s="15">
        <v>0</v>
      </c>
      <c r="K498" s="17" t="s">
        <v>121</v>
      </c>
      <c r="L498" s="15">
        <v>13.796296</v>
      </c>
      <c r="M498" s="15">
        <v>0.52658099999999997</v>
      </c>
      <c r="N498" s="15">
        <v>3.5857E-2</v>
      </c>
      <c r="O498" s="15">
        <v>0</v>
      </c>
      <c r="P498" s="15" t="s">
        <v>285</v>
      </c>
    </row>
    <row r="499" spans="1:17" hidden="1">
      <c r="A499" s="10" t="s">
        <v>2139</v>
      </c>
      <c r="B499" s="10" t="s">
        <v>2140</v>
      </c>
      <c r="C499" s="13" t="s">
        <v>2141</v>
      </c>
      <c r="D499" s="13" t="s">
        <v>2142</v>
      </c>
      <c r="E499" s="13" t="s">
        <v>77</v>
      </c>
      <c r="F499" s="18" t="s">
        <v>91</v>
      </c>
      <c r="G499" s="58">
        <v>0</v>
      </c>
      <c r="H499" s="58">
        <v>0</v>
      </c>
      <c r="I499" s="13">
        <v>5.2500000000000003E-3</v>
      </c>
      <c r="J499" s="15">
        <v>0</v>
      </c>
      <c r="K499" s="17" t="s">
        <v>121</v>
      </c>
      <c r="L499" s="15">
        <v>10.573394</v>
      </c>
      <c r="M499" s="15">
        <v>2.597772</v>
      </c>
      <c r="N499" s="15">
        <v>0.28881499999999999</v>
      </c>
      <c r="O499" s="15" t="s">
        <v>263</v>
      </c>
      <c r="P499" s="15" t="s">
        <v>482</v>
      </c>
    </row>
    <row r="500" spans="1:17" hidden="1">
      <c r="A500" s="10" t="s">
        <v>2143</v>
      </c>
      <c r="B500" s="10" t="s">
        <v>2144</v>
      </c>
      <c r="C500" s="13" t="s">
        <v>2145</v>
      </c>
      <c r="D500" s="13" t="s">
        <v>2146</v>
      </c>
      <c r="E500" s="13" t="s">
        <v>2147</v>
      </c>
      <c r="F500" s="18" t="s">
        <v>85</v>
      </c>
      <c r="G500" s="58">
        <v>0</v>
      </c>
      <c r="H500" s="58">
        <v>0</v>
      </c>
      <c r="I500" s="13">
        <v>6.6000000000000003E-2</v>
      </c>
      <c r="J500" s="15">
        <v>0</v>
      </c>
      <c r="K500" s="17" t="s">
        <v>121</v>
      </c>
      <c r="L500" s="15">
        <v>11.940201999999999</v>
      </c>
      <c r="M500" s="15">
        <v>2.8450669999999998</v>
      </c>
      <c r="N500" s="15">
        <v>0.16883000000000001</v>
      </c>
      <c r="O500" s="15" t="s">
        <v>142</v>
      </c>
      <c r="P500" s="15" t="s">
        <v>714</v>
      </c>
    </row>
    <row r="501" spans="1:17" hidden="1">
      <c r="A501" s="10" t="s">
        <v>2148</v>
      </c>
      <c r="B501" s="10" t="s">
        <v>2149</v>
      </c>
      <c r="C501" s="13" t="s">
        <v>2150</v>
      </c>
      <c r="D501" s="13" t="s">
        <v>2151</v>
      </c>
      <c r="E501" s="13" t="s">
        <v>32</v>
      </c>
      <c r="F501" s="18" t="s">
        <v>85</v>
      </c>
      <c r="G501" s="58">
        <v>0</v>
      </c>
      <c r="H501" s="58">
        <v>0</v>
      </c>
      <c r="I501" s="13">
        <v>6.9750000000000006E-2</v>
      </c>
      <c r="J501" s="15">
        <v>1.2744827586</v>
      </c>
      <c r="K501" s="17">
        <v>-0.21536796535522784</v>
      </c>
      <c r="L501" s="15">
        <v>9.5555559999999993</v>
      </c>
      <c r="M501" s="15">
        <v>0.74009400000000003</v>
      </c>
      <c r="N501" s="15">
        <v>0.11301799999999999</v>
      </c>
      <c r="O501" s="15" t="s">
        <v>142</v>
      </c>
      <c r="P501" s="15" t="s">
        <v>152</v>
      </c>
    </row>
    <row r="502" spans="1:17" hidden="1">
      <c r="A502" s="10" t="s">
        <v>2152</v>
      </c>
      <c r="B502" s="10" t="s">
        <v>2153</v>
      </c>
      <c r="C502" s="13" t="s">
        <v>2154</v>
      </c>
      <c r="D502" s="13" t="s">
        <v>2155</v>
      </c>
      <c r="E502" s="13" t="s">
        <v>71</v>
      </c>
      <c r="F502" s="18" t="s">
        <v>85</v>
      </c>
      <c r="G502" s="58">
        <v>0</v>
      </c>
      <c r="H502" s="58">
        <v>0</v>
      </c>
      <c r="I502" s="13">
        <v>2.9399999999999999E-3</v>
      </c>
      <c r="J502" s="15">
        <v>0</v>
      </c>
      <c r="K502" s="17" t="s">
        <v>121</v>
      </c>
      <c r="L502" s="15">
        <v>36.384821000000002</v>
      </c>
      <c r="M502" s="15">
        <v>12.525959</v>
      </c>
      <c r="N502" s="15">
        <v>0.29564000000000001</v>
      </c>
      <c r="O502" s="15">
        <v>0</v>
      </c>
      <c r="P502" s="15" t="s">
        <v>171</v>
      </c>
    </row>
    <row r="503" spans="1:17">
      <c r="A503" s="10" t="s">
        <v>2156</v>
      </c>
      <c r="B503" s="10" t="s">
        <v>2157</v>
      </c>
      <c r="C503" s="13" t="s">
        <v>2158</v>
      </c>
      <c r="D503" s="13" t="s">
        <v>2159</v>
      </c>
      <c r="E503" s="13" t="s">
        <v>32</v>
      </c>
      <c r="F503" s="18" t="s">
        <v>88</v>
      </c>
      <c r="G503" s="58">
        <v>0.75</v>
      </c>
      <c r="H503" s="58">
        <v>0.61</v>
      </c>
      <c r="I503" s="13">
        <v>7.5329999999999994E-2</v>
      </c>
      <c r="J503" s="15">
        <v>0.70684210530000002</v>
      </c>
      <c r="K503" s="17">
        <v>0.41474311236110784</v>
      </c>
      <c r="L503" s="15">
        <v>11.068673</v>
      </c>
      <c r="M503" s="15">
        <v>2.0802209999999999</v>
      </c>
      <c r="N503" s="15">
        <v>0.15212300000000001</v>
      </c>
      <c r="O503" s="15" t="s">
        <v>263</v>
      </c>
      <c r="P503" s="15" t="s">
        <v>152</v>
      </c>
      <c r="Q503" s="358"/>
    </row>
    <row r="504" spans="1:17">
      <c r="A504" s="10" t="s">
        <v>2160</v>
      </c>
      <c r="B504" s="10" t="s">
        <v>2161</v>
      </c>
      <c r="C504" s="13" t="s">
        <v>2162</v>
      </c>
      <c r="D504" s="13" t="s">
        <v>2163</v>
      </c>
      <c r="E504" s="13" t="s">
        <v>32</v>
      </c>
      <c r="F504" s="18" t="s">
        <v>82</v>
      </c>
      <c r="G504" s="58">
        <v>0.5</v>
      </c>
      <c r="H504" s="58">
        <v>0.47</v>
      </c>
      <c r="I504" s="13">
        <v>6.2859999999999999E-2</v>
      </c>
      <c r="J504" s="15">
        <v>0.71819444440000002</v>
      </c>
      <c r="K504" s="17">
        <v>0.3923805841124659</v>
      </c>
      <c r="L504" s="15">
        <v>36.489103999999998</v>
      </c>
      <c r="M504" s="15">
        <v>2.146293</v>
      </c>
      <c r="N504" s="15">
        <v>8.1768999999999994E-2</v>
      </c>
      <c r="O504" s="15" t="s">
        <v>263</v>
      </c>
      <c r="P504" s="15" t="s">
        <v>152</v>
      </c>
    </row>
    <row r="505" spans="1:17" hidden="1">
      <c r="A505" s="10" t="s">
        <v>2164</v>
      </c>
      <c r="B505" s="10" t="s">
        <v>2165</v>
      </c>
      <c r="C505" s="13" t="s">
        <v>2166</v>
      </c>
      <c r="D505" s="13" t="s">
        <v>2167</v>
      </c>
      <c r="E505" s="13" t="s">
        <v>77</v>
      </c>
      <c r="F505" s="18" t="s">
        <v>89</v>
      </c>
      <c r="G505" s="58">
        <v>0</v>
      </c>
      <c r="H505" s="58">
        <v>0</v>
      </c>
      <c r="I505" s="13">
        <v>1.9300000000000001E-3</v>
      </c>
      <c r="J505" s="15">
        <v>0</v>
      </c>
      <c r="K505" s="17" t="s">
        <v>121</v>
      </c>
      <c r="L505" s="15">
        <v>14.589744</v>
      </c>
      <c r="M505" s="15">
        <v>3.2223959999999998</v>
      </c>
      <c r="N505" s="15">
        <v>0.42122999999999999</v>
      </c>
      <c r="O505" s="15">
        <v>0</v>
      </c>
      <c r="P505" s="15" t="s">
        <v>482</v>
      </c>
    </row>
    <row r="506" spans="1:17" hidden="1">
      <c r="A506" s="10" t="s">
        <v>2168</v>
      </c>
      <c r="B506" s="10" t="s">
        <v>2169</v>
      </c>
      <c r="C506" s="13" t="s">
        <v>2170</v>
      </c>
      <c r="D506" s="13" t="s">
        <v>2171</v>
      </c>
      <c r="E506" s="13" t="s">
        <v>69</v>
      </c>
      <c r="F506" s="18" t="s">
        <v>86</v>
      </c>
      <c r="G506" s="58">
        <v>0</v>
      </c>
      <c r="H506" s="58">
        <v>0</v>
      </c>
      <c r="I506" s="13">
        <v>2.7449999999999999E-2</v>
      </c>
      <c r="J506" s="15">
        <v>0</v>
      </c>
      <c r="K506" s="17" t="s">
        <v>121</v>
      </c>
      <c r="L506" s="15">
        <v>18.776464000000001</v>
      </c>
      <c r="M506" s="15">
        <v>3.104374</v>
      </c>
      <c r="N506" s="15">
        <v>0.129853</v>
      </c>
      <c r="O506" s="15" t="s">
        <v>263</v>
      </c>
      <c r="P506" s="15" t="s">
        <v>157</v>
      </c>
    </row>
    <row r="507" spans="1:17" hidden="1">
      <c r="A507" s="10" t="s">
        <v>2172</v>
      </c>
      <c r="B507" s="10" t="s">
        <v>2173</v>
      </c>
      <c r="C507" s="13" t="s">
        <v>2174</v>
      </c>
      <c r="D507" s="13" t="s">
        <v>2175</v>
      </c>
      <c r="E507" s="13" t="s">
        <v>75</v>
      </c>
      <c r="F507" s="18" t="s">
        <v>85</v>
      </c>
      <c r="G507" s="58">
        <v>0</v>
      </c>
      <c r="H507" s="58">
        <v>0</v>
      </c>
      <c r="I507" s="13">
        <v>8.7419999999999998E-2</v>
      </c>
      <c r="J507" s="15">
        <v>0</v>
      </c>
      <c r="K507" s="17" t="s">
        <v>121</v>
      </c>
      <c r="L507" s="15">
        <v>7.4118870000000001</v>
      </c>
      <c r="M507" s="15">
        <v>2.0629179999999998</v>
      </c>
      <c r="N507" s="15">
        <v>0.158858</v>
      </c>
      <c r="O507" s="15">
        <v>0</v>
      </c>
      <c r="P507" s="15" t="s">
        <v>212</v>
      </c>
    </row>
    <row r="508" spans="1:17" hidden="1">
      <c r="A508" s="10" t="s">
        <v>2176</v>
      </c>
      <c r="B508" s="10" t="s">
        <v>2177</v>
      </c>
      <c r="C508" s="13" t="s">
        <v>2178</v>
      </c>
      <c r="D508" s="13" t="s">
        <v>2179</v>
      </c>
      <c r="E508" s="13" t="s">
        <v>71</v>
      </c>
      <c r="F508" s="18" t="s">
        <v>87</v>
      </c>
      <c r="G508" s="58">
        <v>0</v>
      </c>
      <c r="H508" s="58">
        <v>0</v>
      </c>
      <c r="I508" s="13">
        <v>1.7250000000000001E-2</v>
      </c>
      <c r="J508" s="15">
        <v>0</v>
      </c>
      <c r="K508" s="17" t="s">
        <v>121</v>
      </c>
      <c r="L508" s="15">
        <v>36.756304999999998</v>
      </c>
      <c r="M508" s="15">
        <v>14.628132000000001</v>
      </c>
      <c r="N508" s="15">
        <v>0.283804</v>
      </c>
      <c r="O508" s="15">
        <v>0</v>
      </c>
      <c r="P508" s="15" t="s">
        <v>171</v>
      </c>
    </row>
    <row r="509" spans="1:17" hidden="1">
      <c r="A509" s="10" t="s">
        <v>2180</v>
      </c>
      <c r="B509" s="10" t="s">
        <v>2181</v>
      </c>
      <c r="C509" s="13" t="s">
        <v>2182</v>
      </c>
      <c r="D509" s="13" t="s">
        <v>2183</v>
      </c>
      <c r="E509" s="13" t="s">
        <v>56</v>
      </c>
      <c r="F509" s="18" t="s">
        <v>85</v>
      </c>
      <c r="G509" s="58">
        <v>0</v>
      </c>
      <c r="H509" s="58">
        <v>0</v>
      </c>
      <c r="I509" s="13">
        <v>3.9239999999999997E-2</v>
      </c>
      <c r="J509" s="15">
        <v>0.81555555560000004</v>
      </c>
      <c r="K509" s="17">
        <v>0.22615803808031831</v>
      </c>
      <c r="L509" s="15">
        <v>15.604167</v>
      </c>
      <c r="M509" s="15">
        <v>12.469823999999999</v>
      </c>
      <c r="N509" s="15">
        <v>0.93470399999999998</v>
      </c>
      <c r="O509" s="15" t="s">
        <v>263</v>
      </c>
      <c r="P509" s="15" t="s">
        <v>152</v>
      </c>
    </row>
    <row r="510" spans="1:17" hidden="1">
      <c r="A510" s="10" t="s">
        <v>2184</v>
      </c>
      <c r="B510" s="10" t="s">
        <v>2185</v>
      </c>
      <c r="C510" s="13" t="s">
        <v>2186</v>
      </c>
      <c r="D510" s="13" t="s">
        <v>2187</v>
      </c>
      <c r="E510" s="13" t="s">
        <v>71</v>
      </c>
      <c r="F510" s="18" t="s">
        <v>83</v>
      </c>
      <c r="G510" s="58">
        <v>0</v>
      </c>
      <c r="H510" s="58">
        <v>0</v>
      </c>
      <c r="I510" s="13">
        <v>1.091E-2</v>
      </c>
      <c r="J510" s="15">
        <v>0</v>
      </c>
      <c r="K510" s="17" t="s">
        <v>121</v>
      </c>
      <c r="L510" s="15">
        <v>42.458677999999999</v>
      </c>
      <c r="M510" s="15">
        <v>8.100066</v>
      </c>
      <c r="N510" s="15">
        <v>0.16931599999999999</v>
      </c>
      <c r="O510" s="15" t="s">
        <v>263</v>
      </c>
      <c r="P510" s="15" t="s">
        <v>171</v>
      </c>
    </row>
    <row r="511" spans="1:17" hidden="1">
      <c r="A511" s="10" t="s">
        <v>2188</v>
      </c>
      <c r="B511" s="10" t="s">
        <v>2189</v>
      </c>
      <c r="C511" s="13" t="s">
        <v>2190</v>
      </c>
      <c r="D511" s="13" t="s">
        <v>2191</v>
      </c>
      <c r="E511" s="13" t="s">
        <v>24</v>
      </c>
      <c r="F511" s="18" t="s">
        <v>87</v>
      </c>
      <c r="G511" s="58">
        <v>0</v>
      </c>
      <c r="H511" s="58">
        <v>0</v>
      </c>
      <c r="I511" s="13">
        <v>2.3040000000000001E-2</v>
      </c>
      <c r="J511" s="15">
        <v>0</v>
      </c>
      <c r="K511" s="17" t="s">
        <v>121</v>
      </c>
      <c r="L511" s="15">
        <v>0</v>
      </c>
      <c r="M511" s="15">
        <v>1.126708</v>
      </c>
      <c r="N511" s="15">
        <v>9.7907999999999995E-2</v>
      </c>
      <c r="O511" s="15">
        <v>0</v>
      </c>
      <c r="P511" s="15" t="s">
        <v>294</v>
      </c>
    </row>
    <row r="512" spans="1:17" hidden="1">
      <c r="A512" s="10" t="s">
        <v>2192</v>
      </c>
      <c r="B512" s="10" t="s">
        <v>2193</v>
      </c>
      <c r="C512" s="13" t="s">
        <v>2194</v>
      </c>
      <c r="D512" s="13" t="s">
        <v>2195</v>
      </c>
      <c r="E512" s="13" t="s">
        <v>24</v>
      </c>
      <c r="F512" s="18" t="s">
        <v>87</v>
      </c>
      <c r="G512" s="58">
        <v>0</v>
      </c>
      <c r="H512" s="58">
        <v>0</v>
      </c>
      <c r="I512" s="13">
        <v>3.6580000000000001E-2</v>
      </c>
      <c r="J512" s="15">
        <v>1.137</v>
      </c>
      <c r="K512" s="17">
        <v>-0.12049252418645562</v>
      </c>
      <c r="L512" s="15">
        <v>25.774694</v>
      </c>
      <c r="M512" s="15">
        <v>5.0856089999999998</v>
      </c>
      <c r="N512" s="15">
        <v>0.13411100000000001</v>
      </c>
      <c r="O512" s="15" t="s">
        <v>176</v>
      </c>
      <c r="P512" s="15" t="s">
        <v>294</v>
      </c>
    </row>
    <row r="513" spans="1:16">
      <c r="A513" s="10" t="s">
        <v>2196</v>
      </c>
      <c r="B513" s="10" t="s">
        <v>2197</v>
      </c>
      <c r="C513" s="13" t="s">
        <v>2198</v>
      </c>
      <c r="D513" s="13" t="s">
        <v>2199</v>
      </c>
      <c r="E513" s="13" t="s">
        <v>32</v>
      </c>
      <c r="F513" s="18" t="s">
        <v>82</v>
      </c>
      <c r="G513" s="58">
        <v>1.5</v>
      </c>
      <c r="H513" s="58">
        <v>1.24</v>
      </c>
      <c r="I513" s="13">
        <v>0.47344999999999998</v>
      </c>
      <c r="J513" s="15">
        <v>0.86822580650000003</v>
      </c>
      <c r="K513" s="17">
        <v>0.15177410359547983</v>
      </c>
      <c r="L513" s="15">
        <v>25.701376</v>
      </c>
      <c r="M513" s="15">
        <v>4.0975359999999998</v>
      </c>
      <c r="N513" s="15">
        <v>0.201067</v>
      </c>
      <c r="O513" s="15" t="s">
        <v>176</v>
      </c>
      <c r="P513" s="15" t="s">
        <v>152</v>
      </c>
    </row>
    <row r="514" spans="1:16">
      <c r="A514" s="10" t="s">
        <v>2200</v>
      </c>
      <c r="B514" s="10" t="s">
        <v>2201</v>
      </c>
      <c r="C514" s="13" t="s">
        <v>2202</v>
      </c>
      <c r="D514" s="13" t="s">
        <v>2203</v>
      </c>
      <c r="E514" s="13" t="s">
        <v>32</v>
      </c>
      <c r="F514" s="18" t="s">
        <v>87</v>
      </c>
      <c r="G514" s="58">
        <v>1</v>
      </c>
      <c r="H514" s="58">
        <v>1.01</v>
      </c>
      <c r="I514" s="13">
        <v>0.35387999999999997</v>
      </c>
      <c r="J514" s="15">
        <v>0.93271604939999997</v>
      </c>
      <c r="K514" s="17">
        <v>7.2137657160807445E-2</v>
      </c>
      <c r="L514" s="15">
        <v>29.822264000000001</v>
      </c>
      <c r="M514" s="15">
        <v>9.5797129999999999</v>
      </c>
      <c r="N514" s="15">
        <v>-5.2318999999999997E-2</v>
      </c>
      <c r="O514" s="15" t="s">
        <v>176</v>
      </c>
      <c r="P514" s="15" t="s">
        <v>152</v>
      </c>
    </row>
    <row r="515" spans="1:16">
      <c r="A515" s="10" t="s">
        <v>2204</v>
      </c>
      <c r="B515" s="10" t="s">
        <v>2205</v>
      </c>
      <c r="C515" s="13" t="s">
        <v>2206</v>
      </c>
      <c r="D515" s="13" t="s">
        <v>2207</v>
      </c>
      <c r="E515" s="13" t="s">
        <v>32</v>
      </c>
      <c r="F515" s="18" t="s">
        <v>87</v>
      </c>
      <c r="G515" s="58">
        <v>0.5</v>
      </c>
      <c r="H515" s="58">
        <v>0.48</v>
      </c>
      <c r="I515" s="13">
        <v>8.3119999999999999E-2</v>
      </c>
      <c r="J515" s="15">
        <v>0.83441558439999997</v>
      </c>
      <c r="K515" s="17">
        <v>0.19844357978892035</v>
      </c>
      <c r="L515" s="15">
        <v>20.605816000000001</v>
      </c>
      <c r="M515" s="15">
        <v>7.3942509999999997</v>
      </c>
      <c r="N515" s="15">
        <v>0.12931500000000001</v>
      </c>
      <c r="O515" s="15" t="s">
        <v>176</v>
      </c>
      <c r="P515" s="15" t="s">
        <v>152</v>
      </c>
    </row>
    <row r="516" spans="1:16" hidden="1">
      <c r="A516" s="10" t="s">
        <v>2208</v>
      </c>
      <c r="B516" s="10" t="s">
        <v>2209</v>
      </c>
      <c r="C516" s="13" t="s">
        <v>2210</v>
      </c>
      <c r="D516" s="13" t="s">
        <v>2211</v>
      </c>
      <c r="E516" s="13" t="s">
        <v>36</v>
      </c>
      <c r="F516" s="18" t="s">
        <v>87</v>
      </c>
      <c r="G516" s="58">
        <v>0</v>
      </c>
      <c r="H516" s="58">
        <v>0</v>
      </c>
      <c r="I516" s="13">
        <v>6.0749999999999998E-2</v>
      </c>
      <c r="J516" s="15">
        <v>0.94045454549999996</v>
      </c>
      <c r="K516" s="17">
        <v>6.3315611355083901E-2</v>
      </c>
      <c r="L516" s="15">
        <v>12.58006</v>
      </c>
      <c r="M516" s="15">
        <v>1.5098199999999999</v>
      </c>
      <c r="N516" s="15">
        <v>0.140433</v>
      </c>
      <c r="O516" s="15" t="s">
        <v>263</v>
      </c>
      <c r="P516" s="15" t="s">
        <v>152</v>
      </c>
    </row>
    <row r="517" spans="1:16" hidden="1">
      <c r="A517" s="10" t="s">
        <v>2212</v>
      </c>
      <c r="B517" s="10" t="s">
        <v>2213</v>
      </c>
      <c r="C517" s="13" t="s">
        <v>2214</v>
      </c>
      <c r="D517" s="13" t="s">
        <v>2215</v>
      </c>
      <c r="E517" s="13" t="s">
        <v>24</v>
      </c>
      <c r="F517" s="18" t="s">
        <v>90</v>
      </c>
      <c r="G517" s="58">
        <v>0</v>
      </c>
      <c r="H517" s="58">
        <v>0</v>
      </c>
      <c r="I517" s="13">
        <v>1.8079999999999999E-2</v>
      </c>
      <c r="J517" s="15">
        <v>0</v>
      </c>
      <c r="K517" s="17" t="s">
        <v>121</v>
      </c>
      <c r="L517" s="15">
        <v>12.864796999999999</v>
      </c>
      <c r="M517" s="15">
        <v>2.1878470000000001</v>
      </c>
      <c r="N517" s="15">
        <v>0.21377299999999999</v>
      </c>
      <c r="O517" s="15">
        <v>0</v>
      </c>
      <c r="P517" s="15" t="s">
        <v>294</v>
      </c>
    </row>
    <row r="518" spans="1:16" hidden="1">
      <c r="A518" s="10" t="s">
        <v>2216</v>
      </c>
      <c r="B518" s="10" t="s">
        <v>2217</v>
      </c>
      <c r="C518" s="13" t="s">
        <v>2218</v>
      </c>
      <c r="D518" s="13" t="s">
        <v>2219</v>
      </c>
      <c r="E518" s="13" t="s">
        <v>24</v>
      </c>
      <c r="F518" s="18" t="s">
        <v>90</v>
      </c>
      <c r="G518" s="58">
        <v>0</v>
      </c>
      <c r="H518" s="58">
        <v>0</v>
      </c>
      <c r="I518" s="13">
        <v>5.9959999999999999E-2</v>
      </c>
      <c r="J518" s="15">
        <v>0</v>
      </c>
      <c r="K518" s="17" t="s">
        <v>121</v>
      </c>
      <c r="L518" s="15">
        <v>0</v>
      </c>
      <c r="M518" s="15">
        <v>1.241741</v>
      </c>
      <c r="N518" s="15">
        <v>0.12960099999999999</v>
      </c>
      <c r="O518" s="15">
        <v>0</v>
      </c>
      <c r="P518" s="15" t="s">
        <v>294</v>
      </c>
    </row>
    <row r="519" spans="1:16" hidden="1">
      <c r="A519" s="10" t="s">
        <v>2220</v>
      </c>
      <c r="B519" s="10" t="s">
        <v>2221</v>
      </c>
      <c r="C519" s="13" t="s">
        <v>2222</v>
      </c>
      <c r="D519" s="13" t="s">
        <v>2223</v>
      </c>
      <c r="E519" s="13" t="s">
        <v>24</v>
      </c>
      <c r="F519" s="18" t="s">
        <v>85</v>
      </c>
      <c r="G519" s="58">
        <v>0</v>
      </c>
      <c r="H519" s="58">
        <v>0</v>
      </c>
      <c r="I519" s="13">
        <v>3.8830000000000003E-2</v>
      </c>
      <c r="J519" s="15">
        <v>0</v>
      </c>
      <c r="K519" s="17" t="s">
        <v>121</v>
      </c>
      <c r="L519" s="15">
        <v>14.303545</v>
      </c>
      <c r="M519" s="15">
        <v>1.2277260000000001</v>
      </c>
      <c r="N519" s="15">
        <v>0.104535</v>
      </c>
      <c r="O519" s="15" t="s">
        <v>142</v>
      </c>
      <c r="P519" s="15" t="s">
        <v>294</v>
      </c>
    </row>
    <row r="520" spans="1:16" hidden="1">
      <c r="A520" s="10" t="s">
        <v>2224</v>
      </c>
      <c r="B520" s="10" t="s">
        <v>2225</v>
      </c>
      <c r="C520" s="13" t="s">
        <v>1262</v>
      </c>
      <c r="D520" s="13" t="s">
        <v>2226</v>
      </c>
      <c r="E520" s="13" t="s">
        <v>32</v>
      </c>
      <c r="F520" s="18" t="s">
        <v>83</v>
      </c>
      <c r="G520" s="58">
        <v>0</v>
      </c>
      <c r="H520" s="58">
        <v>0</v>
      </c>
      <c r="I520" s="13">
        <v>0.14293</v>
      </c>
      <c r="J520" s="15">
        <v>0.97126760560000003</v>
      </c>
      <c r="K520" s="17">
        <v>2.958236662515934E-2</v>
      </c>
      <c r="L520" s="15">
        <v>19.495540999999999</v>
      </c>
      <c r="M520" s="15">
        <v>2.796735</v>
      </c>
      <c r="N520" s="15">
        <v>0.12422900000000001</v>
      </c>
      <c r="O520" s="15" t="s">
        <v>263</v>
      </c>
      <c r="P520" s="15" t="s">
        <v>152</v>
      </c>
    </row>
    <row r="521" spans="1:16" hidden="1">
      <c r="A521" s="10" t="s">
        <v>2227</v>
      </c>
      <c r="B521" s="10" t="s">
        <v>2228</v>
      </c>
      <c r="C521" s="13" t="s">
        <v>2229</v>
      </c>
      <c r="D521" s="13" t="s">
        <v>2230</v>
      </c>
      <c r="E521" s="13" t="s">
        <v>42</v>
      </c>
      <c r="F521" s="18" t="s">
        <v>85</v>
      </c>
      <c r="G521" s="58">
        <v>0</v>
      </c>
      <c r="H521" s="58">
        <v>0</v>
      </c>
      <c r="I521" s="13">
        <v>9.4950000000000007E-2</v>
      </c>
      <c r="J521" s="15">
        <v>1.3350806451999999</v>
      </c>
      <c r="K521" s="17">
        <v>-0.25098157658468911</v>
      </c>
      <c r="L521" s="15">
        <v>12.750654000000001</v>
      </c>
      <c r="M521" s="15">
        <v>1.5198430000000001</v>
      </c>
      <c r="N521" s="15">
        <v>0.13428399999999999</v>
      </c>
      <c r="O521" s="15" t="s">
        <v>263</v>
      </c>
      <c r="P521" s="15" t="s">
        <v>143</v>
      </c>
    </row>
    <row r="522" spans="1:16" hidden="1">
      <c r="A522" s="10" t="s">
        <v>2231</v>
      </c>
      <c r="B522" s="10" t="s">
        <v>2232</v>
      </c>
      <c r="C522" s="13" t="s">
        <v>2233</v>
      </c>
      <c r="D522" s="13" t="s">
        <v>2234</v>
      </c>
      <c r="E522" s="13" t="s">
        <v>69</v>
      </c>
      <c r="F522" s="18" t="s">
        <v>87</v>
      </c>
      <c r="G522" s="58">
        <v>0</v>
      </c>
      <c r="H522" s="58">
        <v>0</v>
      </c>
      <c r="I522" s="13">
        <v>3.0999999999999999E-3</v>
      </c>
      <c r="J522" s="15">
        <v>0</v>
      </c>
      <c r="K522" s="17" t="s">
        <v>121</v>
      </c>
      <c r="L522" s="15">
        <v>9.7587130000000002</v>
      </c>
      <c r="M522" s="15">
        <v>0.60414199999999996</v>
      </c>
      <c r="N522" s="15">
        <v>6.8647E-2</v>
      </c>
      <c r="O522" s="15" t="s">
        <v>263</v>
      </c>
      <c r="P522" s="15" t="s">
        <v>122</v>
      </c>
    </row>
    <row r="523" spans="1:16" hidden="1">
      <c r="A523" s="10" t="s">
        <v>2235</v>
      </c>
      <c r="B523" s="10" t="s">
        <v>2236</v>
      </c>
      <c r="C523" s="13" t="s">
        <v>2237</v>
      </c>
      <c r="D523" s="13" t="s">
        <v>2238</v>
      </c>
      <c r="E523" s="13" t="s">
        <v>229</v>
      </c>
      <c r="F523" s="18" t="s">
        <v>90</v>
      </c>
      <c r="G523" s="58">
        <v>0</v>
      </c>
      <c r="H523" s="58">
        <v>0</v>
      </c>
      <c r="I523" s="13">
        <v>7.4700000000000001E-3</v>
      </c>
      <c r="J523" s="15">
        <v>0</v>
      </c>
      <c r="K523" s="17" t="s">
        <v>121</v>
      </c>
      <c r="L523" s="15">
        <v>0</v>
      </c>
      <c r="M523" s="15">
        <v>0.91220100000000004</v>
      </c>
      <c r="N523" s="15">
        <v>3.8205000000000003E-2</v>
      </c>
      <c r="O523" s="15">
        <v>0</v>
      </c>
      <c r="P523" s="15" t="s">
        <v>230</v>
      </c>
    </row>
    <row r="524" spans="1:16" hidden="1">
      <c r="A524" s="10" t="s">
        <v>2239</v>
      </c>
      <c r="B524" s="10" t="s">
        <v>2240</v>
      </c>
      <c r="C524" s="13" t="s">
        <v>2241</v>
      </c>
      <c r="D524" s="13" t="s">
        <v>2242</v>
      </c>
      <c r="E524" s="13" t="s">
        <v>69</v>
      </c>
      <c r="F524" s="18" t="s">
        <v>83</v>
      </c>
      <c r="G524" s="58">
        <v>0</v>
      </c>
      <c r="H524" s="58">
        <v>0</v>
      </c>
      <c r="I524" s="13">
        <v>6.9999999999999999E-4</v>
      </c>
      <c r="J524" s="15">
        <v>0</v>
      </c>
      <c r="K524" s="17" t="s">
        <v>121</v>
      </c>
      <c r="L524" s="15">
        <v>0</v>
      </c>
      <c r="M524" s="15">
        <v>3.0323479999999998</v>
      </c>
      <c r="N524" s="15">
        <v>0.140013</v>
      </c>
      <c r="O524" s="15">
        <v>0</v>
      </c>
      <c r="P524" s="15" t="s">
        <v>122</v>
      </c>
    </row>
    <row r="525" spans="1:16" hidden="1">
      <c r="A525" s="10" t="s">
        <v>2243</v>
      </c>
      <c r="B525" s="10" t="s">
        <v>2244</v>
      </c>
      <c r="C525" s="13" t="s">
        <v>2245</v>
      </c>
      <c r="D525" s="13" t="s">
        <v>2246</v>
      </c>
      <c r="E525" s="13" t="s">
        <v>32</v>
      </c>
      <c r="F525" s="18" t="s">
        <v>87</v>
      </c>
      <c r="G525" s="58">
        <v>0</v>
      </c>
      <c r="H525" s="58">
        <v>0</v>
      </c>
      <c r="I525" s="13">
        <v>1.9460000000000002E-2</v>
      </c>
      <c r="J525" s="15">
        <v>0.94910179640000003</v>
      </c>
      <c r="K525" s="17">
        <v>5.3627760260342994E-2</v>
      </c>
      <c r="L525" s="15">
        <v>18.412887999999999</v>
      </c>
      <c r="M525" s="15">
        <v>4.0438270000000003</v>
      </c>
      <c r="N525" s="15">
        <v>0.15307599999999999</v>
      </c>
      <c r="O525" s="15" t="s">
        <v>176</v>
      </c>
      <c r="P525" s="15" t="s">
        <v>152</v>
      </c>
    </row>
    <row r="526" spans="1:16" hidden="1">
      <c r="A526" s="10" t="s">
        <v>2247</v>
      </c>
      <c r="B526" s="10" t="s">
        <v>2248</v>
      </c>
      <c r="C526" s="13" t="s">
        <v>2249</v>
      </c>
      <c r="D526" s="13" t="s">
        <v>2250</v>
      </c>
      <c r="E526" s="13" t="s">
        <v>32</v>
      </c>
      <c r="F526" s="18" t="s">
        <v>88</v>
      </c>
      <c r="G526" s="58">
        <v>0</v>
      </c>
      <c r="H526" s="58">
        <v>0</v>
      </c>
      <c r="I526" s="13">
        <v>5.2249999999999998E-2</v>
      </c>
      <c r="J526" s="15">
        <v>0.71292307690000001</v>
      </c>
      <c r="K526" s="17">
        <v>0.40267587402037153</v>
      </c>
      <c r="L526" s="15">
        <v>17.889299000000001</v>
      </c>
      <c r="M526" s="15">
        <v>3.6721729999999999</v>
      </c>
      <c r="N526" s="15">
        <v>0.14519399999999999</v>
      </c>
      <c r="O526" s="15" t="s">
        <v>176</v>
      </c>
      <c r="P526" s="15" t="s">
        <v>152</v>
      </c>
    </row>
    <row r="527" spans="1:16" hidden="1">
      <c r="A527" s="10" t="s">
        <v>2251</v>
      </c>
      <c r="B527" s="10" t="s">
        <v>2252</v>
      </c>
      <c r="C527" s="13" t="s">
        <v>2253</v>
      </c>
      <c r="D527" s="13" t="s">
        <v>2254</v>
      </c>
      <c r="E527" s="13" t="s">
        <v>69</v>
      </c>
      <c r="F527" s="18" t="s">
        <v>91</v>
      </c>
      <c r="G527" s="58">
        <v>0</v>
      </c>
      <c r="H527" s="58">
        <v>0</v>
      </c>
      <c r="I527" s="13">
        <v>1.2999999999999999E-3</v>
      </c>
      <c r="J527" s="15">
        <v>0</v>
      </c>
      <c r="K527" s="17" t="s">
        <v>121</v>
      </c>
      <c r="L527" s="15">
        <v>14.327484999999999</v>
      </c>
      <c r="M527" s="15">
        <v>1.9611540000000001</v>
      </c>
      <c r="N527" s="15">
        <v>0.233657</v>
      </c>
      <c r="O527" s="15" t="s">
        <v>142</v>
      </c>
      <c r="P527" s="15" t="s">
        <v>122</v>
      </c>
    </row>
    <row r="528" spans="1:16" hidden="1">
      <c r="A528" s="10" t="s">
        <v>2255</v>
      </c>
      <c r="B528" s="10" t="s">
        <v>2256</v>
      </c>
      <c r="C528" s="13" t="s">
        <v>2257</v>
      </c>
      <c r="D528" s="13" t="s">
        <v>2258</v>
      </c>
      <c r="E528" s="13" t="s">
        <v>69</v>
      </c>
      <c r="F528" s="18" t="s">
        <v>91</v>
      </c>
      <c r="G528" s="58">
        <v>0</v>
      </c>
      <c r="H528" s="58">
        <v>0</v>
      </c>
      <c r="I528" s="13">
        <v>2.4299999999999999E-3</v>
      </c>
      <c r="J528" s="15">
        <v>0</v>
      </c>
      <c r="K528" s="17" t="s">
        <v>121</v>
      </c>
      <c r="L528" s="15">
        <v>6.4380899999999999</v>
      </c>
      <c r="M528" s="15">
        <v>1.104336</v>
      </c>
      <c r="N528" s="15">
        <v>0.233657</v>
      </c>
      <c r="O528" s="15" t="s">
        <v>142</v>
      </c>
      <c r="P528" s="15" t="s">
        <v>157</v>
      </c>
    </row>
    <row r="529" spans="1:16" hidden="1">
      <c r="A529" s="10" t="s">
        <v>2259</v>
      </c>
      <c r="B529" s="10" t="s">
        <v>2260</v>
      </c>
      <c r="C529" s="13" t="s">
        <v>2261</v>
      </c>
      <c r="D529" s="13" t="s">
        <v>2262</v>
      </c>
      <c r="E529" s="13" t="s">
        <v>400</v>
      </c>
      <c r="F529" s="18" t="s">
        <v>83</v>
      </c>
      <c r="G529" s="58">
        <v>0</v>
      </c>
      <c r="H529" s="58">
        <v>0</v>
      </c>
      <c r="I529" s="13">
        <v>1.1520000000000001E-2</v>
      </c>
      <c r="J529" s="15">
        <v>0.94126984130000002</v>
      </c>
      <c r="K529" s="17">
        <v>6.2394603675909766E-2</v>
      </c>
      <c r="L529" s="15">
        <v>15.216215999999999</v>
      </c>
      <c r="M529" s="15">
        <v>1.9198930000000001</v>
      </c>
      <c r="N529" s="15">
        <v>5.4616999999999999E-2</v>
      </c>
      <c r="O529" s="15" t="s">
        <v>142</v>
      </c>
      <c r="P529" s="15" t="s">
        <v>152</v>
      </c>
    </row>
    <row r="530" spans="1:16" hidden="1">
      <c r="A530" s="10" t="s">
        <v>2263</v>
      </c>
      <c r="B530" s="10" t="s">
        <v>2264</v>
      </c>
      <c r="C530" s="13" t="s">
        <v>2265</v>
      </c>
      <c r="D530" s="13" t="s">
        <v>2266</v>
      </c>
      <c r="E530" s="13" t="s">
        <v>73</v>
      </c>
      <c r="F530" s="18" t="s">
        <v>85</v>
      </c>
      <c r="G530" s="58">
        <v>0</v>
      </c>
      <c r="H530" s="58">
        <v>0</v>
      </c>
      <c r="I530" s="13">
        <v>1.2279999999999999E-2</v>
      </c>
      <c r="J530" s="15">
        <v>0</v>
      </c>
      <c r="K530" s="17" t="s">
        <v>121</v>
      </c>
      <c r="L530" s="15">
        <v>5.6069100000000001</v>
      </c>
      <c r="M530" s="15">
        <v>0.84295900000000001</v>
      </c>
      <c r="N530" s="15">
        <v>0.18951399999999999</v>
      </c>
      <c r="O530" s="15">
        <v>0</v>
      </c>
      <c r="P530" s="15" t="s">
        <v>469</v>
      </c>
    </row>
    <row r="531" spans="1:16" hidden="1">
      <c r="A531" s="10" t="s">
        <v>2267</v>
      </c>
      <c r="B531" s="10" t="s">
        <v>2268</v>
      </c>
      <c r="C531" s="13" t="s">
        <v>2269</v>
      </c>
      <c r="D531" s="13" t="s">
        <v>2270</v>
      </c>
      <c r="E531" s="13" t="s">
        <v>67</v>
      </c>
      <c r="F531" s="18" t="s">
        <v>85</v>
      </c>
      <c r="G531" s="58">
        <v>0</v>
      </c>
      <c r="H531" s="58">
        <v>0</v>
      </c>
      <c r="I531" s="13">
        <v>0.27015</v>
      </c>
      <c r="J531" s="15">
        <v>1.2302083333</v>
      </c>
      <c r="K531" s="17">
        <v>-0.18712955120574781</v>
      </c>
      <c r="L531" s="15">
        <v>14.7225</v>
      </c>
      <c r="M531" s="15">
        <v>2.4341210000000002</v>
      </c>
      <c r="N531" s="15">
        <v>0.17257700000000001</v>
      </c>
      <c r="O531" s="15" t="s">
        <v>263</v>
      </c>
      <c r="P531" s="15" t="s">
        <v>1376</v>
      </c>
    </row>
    <row r="532" spans="1:16" hidden="1">
      <c r="A532" s="10" t="s">
        <v>2271</v>
      </c>
      <c r="B532" s="10" t="s">
        <v>2272</v>
      </c>
      <c r="C532" s="13" t="s">
        <v>2273</v>
      </c>
      <c r="D532" s="13" t="s">
        <v>2274</v>
      </c>
      <c r="E532" s="13" t="s">
        <v>284</v>
      </c>
      <c r="F532" s="18" t="s">
        <v>88</v>
      </c>
      <c r="G532" s="58">
        <v>0</v>
      </c>
      <c r="H532" s="58">
        <v>0</v>
      </c>
      <c r="I532" s="13">
        <v>8.3640000000000006E-2</v>
      </c>
      <c r="J532" s="15">
        <v>0</v>
      </c>
      <c r="K532" s="17" t="s">
        <v>121</v>
      </c>
      <c r="L532" s="15">
        <v>67.418032999999994</v>
      </c>
      <c r="M532" s="15">
        <v>28.444963000000001</v>
      </c>
      <c r="N532" s="15">
        <v>0.254467</v>
      </c>
      <c r="O532" s="15">
        <v>0</v>
      </c>
      <c r="P532" s="15" t="s">
        <v>285</v>
      </c>
    </row>
    <row r="533" spans="1:16" hidden="1">
      <c r="A533" s="10" t="s">
        <v>2275</v>
      </c>
      <c r="B533" s="10" t="s">
        <v>2276</v>
      </c>
      <c r="C533" s="13" t="s">
        <v>2277</v>
      </c>
      <c r="D533" s="13" t="s">
        <v>2278</v>
      </c>
      <c r="E533" s="13" t="s">
        <v>75</v>
      </c>
      <c r="F533" s="18" t="s">
        <v>88</v>
      </c>
      <c r="G533" s="58">
        <v>0</v>
      </c>
      <c r="H533" s="58">
        <v>0</v>
      </c>
      <c r="I533" s="13">
        <v>0.21213000000000001</v>
      </c>
      <c r="J533" s="15">
        <v>2.2090909090999999</v>
      </c>
      <c r="K533" s="17">
        <v>-0.54732510288252123</v>
      </c>
      <c r="L533" s="15">
        <v>35.689891000000003</v>
      </c>
      <c r="M533" s="15">
        <v>13.10962</v>
      </c>
      <c r="N533" s="15">
        <v>0.18954599999999999</v>
      </c>
      <c r="O533" s="15" t="s">
        <v>263</v>
      </c>
      <c r="P533" s="15" t="s">
        <v>212</v>
      </c>
    </row>
    <row r="534" spans="1:16" hidden="1">
      <c r="A534" s="10" t="s">
        <v>2279</v>
      </c>
      <c r="B534" s="10" t="s">
        <v>2280</v>
      </c>
      <c r="C534" s="13" t="s">
        <v>2281</v>
      </c>
      <c r="D534" s="13" t="s">
        <v>2282</v>
      </c>
      <c r="E534" s="13" t="s">
        <v>24</v>
      </c>
      <c r="F534" s="18" t="s">
        <v>82</v>
      </c>
      <c r="G534" s="58">
        <v>0</v>
      </c>
      <c r="H534" s="58">
        <v>0</v>
      </c>
      <c r="I534" s="13">
        <v>7.1590000000000001E-2</v>
      </c>
      <c r="J534" s="15">
        <v>0.76481481480000002</v>
      </c>
      <c r="K534" s="17">
        <v>0.30750605329409209</v>
      </c>
      <c r="L534" s="15">
        <v>12.173517</v>
      </c>
      <c r="M534" s="15">
        <v>1.049952</v>
      </c>
      <c r="N534" s="15">
        <v>8.9802999999999994E-2</v>
      </c>
      <c r="O534" s="15" t="s">
        <v>263</v>
      </c>
      <c r="P534" s="15" t="s">
        <v>294</v>
      </c>
    </row>
    <row r="535" spans="1:16" hidden="1">
      <c r="A535" s="10" t="s">
        <v>2283</v>
      </c>
      <c r="B535" s="10" t="s">
        <v>2284</v>
      </c>
      <c r="C535" s="13" t="s">
        <v>2285</v>
      </c>
      <c r="D535" s="13" t="s">
        <v>2286</v>
      </c>
      <c r="E535" s="13" t="s">
        <v>36</v>
      </c>
      <c r="F535" s="18" t="s">
        <v>85</v>
      </c>
      <c r="G535" s="58">
        <v>0</v>
      </c>
      <c r="H535" s="58">
        <v>0</v>
      </c>
      <c r="I535" s="13">
        <v>0.19936000000000001</v>
      </c>
      <c r="J535" s="15">
        <v>1.5267123288</v>
      </c>
      <c r="K535" s="17">
        <v>-0.34499775685573808</v>
      </c>
      <c r="L535" s="15">
        <v>10.216666999999999</v>
      </c>
      <c r="M535" s="15">
        <v>0.99344100000000002</v>
      </c>
      <c r="N535" s="15">
        <v>5.3964999999999999E-2</v>
      </c>
      <c r="O535" s="15" t="s">
        <v>142</v>
      </c>
      <c r="P535" s="15" t="s">
        <v>152</v>
      </c>
    </row>
    <row r="536" spans="1:16" hidden="1">
      <c r="A536" s="10" t="s">
        <v>2287</v>
      </c>
      <c r="B536" s="10" t="s">
        <v>2288</v>
      </c>
      <c r="C536" s="13" t="s">
        <v>2289</v>
      </c>
      <c r="D536" s="13" t="s">
        <v>2290</v>
      </c>
      <c r="E536" s="13" t="s">
        <v>36</v>
      </c>
      <c r="F536" s="18" t="s">
        <v>85</v>
      </c>
      <c r="G536" s="58">
        <v>0</v>
      </c>
      <c r="H536" s="58">
        <v>0</v>
      </c>
      <c r="I536" s="13">
        <v>0.13255</v>
      </c>
      <c r="J536" s="15">
        <v>0.9488888889</v>
      </c>
      <c r="K536" s="17">
        <v>5.3864168605926688E-2</v>
      </c>
      <c r="L536" s="15">
        <v>17.995754000000002</v>
      </c>
      <c r="M536" s="15">
        <v>3.6341480000000002</v>
      </c>
      <c r="N536" s="15">
        <v>0.20442399999999999</v>
      </c>
      <c r="O536" s="15" t="s">
        <v>176</v>
      </c>
      <c r="P536" s="15" t="s">
        <v>152</v>
      </c>
    </row>
    <row r="537" spans="1:16" hidden="1">
      <c r="A537" s="10" t="s">
        <v>2291</v>
      </c>
      <c r="B537" s="10" t="s">
        <v>2292</v>
      </c>
      <c r="C537" s="13" t="s">
        <v>2293</v>
      </c>
      <c r="D537" s="13" t="s">
        <v>2294</v>
      </c>
      <c r="E537" s="13" t="s">
        <v>36</v>
      </c>
      <c r="F537" s="18" t="s">
        <v>87</v>
      </c>
      <c r="G537" s="58">
        <v>0</v>
      </c>
      <c r="H537" s="58">
        <v>0</v>
      </c>
      <c r="I537" s="13">
        <v>0.14910999999999999</v>
      </c>
      <c r="J537" s="15">
        <v>1.1892499999999999</v>
      </c>
      <c r="K537" s="17">
        <v>-0.15913390792516291</v>
      </c>
      <c r="L537" s="15">
        <v>14.791411</v>
      </c>
      <c r="M537" s="15">
        <v>2.5005380000000001</v>
      </c>
      <c r="N537" s="15">
        <v>0.156108</v>
      </c>
      <c r="O537" s="15" t="s">
        <v>263</v>
      </c>
      <c r="P537" s="15" t="s">
        <v>152</v>
      </c>
    </row>
    <row r="538" spans="1:16" hidden="1">
      <c r="A538" s="10" t="s">
        <v>2295</v>
      </c>
      <c r="B538" s="10" t="s">
        <v>2296</v>
      </c>
      <c r="C538" s="13" t="s">
        <v>2297</v>
      </c>
      <c r="D538" s="13" t="s">
        <v>2298</v>
      </c>
      <c r="E538" s="13" t="s">
        <v>36</v>
      </c>
      <c r="F538" s="18" t="s">
        <v>81</v>
      </c>
      <c r="G538" s="58">
        <v>0</v>
      </c>
      <c r="H538" s="58">
        <v>0</v>
      </c>
      <c r="I538" s="13">
        <v>0.31701000000000001</v>
      </c>
      <c r="J538" s="15">
        <v>0.84529411759999995</v>
      </c>
      <c r="K538" s="17">
        <v>0.18302018099835893</v>
      </c>
      <c r="L538" s="15">
        <v>10.633588</v>
      </c>
      <c r="M538" s="15">
        <v>2.3106810000000002</v>
      </c>
      <c r="N538" s="15">
        <v>0.29820400000000002</v>
      </c>
      <c r="O538" s="15" t="s">
        <v>263</v>
      </c>
      <c r="P538" s="15" t="s">
        <v>152</v>
      </c>
    </row>
    <row r="539" spans="1:16" hidden="1">
      <c r="A539" s="10" t="s">
        <v>2299</v>
      </c>
      <c r="B539" s="10" t="s">
        <v>2300</v>
      </c>
      <c r="C539" s="13" t="s">
        <v>2301</v>
      </c>
      <c r="D539" s="13" t="s">
        <v>2302</v>
      </c>
      <c r="E539" s="13" t="s">
        <v>69</v>
      </c>
      <c r="F539" s="18" t="s">
        <v>88</v>
      </c>
      <c r="G539" s="58">
        <v>0</v>
      </c>
      <c r="H539" s="58">
        <v>0</v>
      </c>
      <c r="I539" s="13">
        <v>9.5E-4</v>
      </c>
      <c r="J539" s="15">
        <v>0</v>
      </c>
      <c r="K539" s="17" t="s">
        <v>121</v>
      </c>
      <c r="L539" s="15">
        <v>0</v>
      </c>
      <c r="M539" s="15">
        <v>2.5618629999999998</v>
      </c>
      <c r="N539" s="15">
        <v>3.5985999999999997E-2</v>
      </c>
      <c r="O539" s="15">
        <v>0</v>
      </c>
      <c r="P539" s="15" t="s">
        <v>122</v>
      </c>
    </row>
    <row r="540" spans="1:16">
      <c r="A540" s="10" t="s">
        <v>2303</v>
      </c>
      <c r="B540" s="10" t="s">
        <v>2304</v>
      </c>
      <c r="C540" s="13" t="s">
        <v>2305</v>
      </c>
      <c r="D540" s="13" t="s">
        <v>2306</v>
      </c>
      <c r="E540" s="13" t="s">
        <v>32</v>
      </c>
      <c r="F540" s="18" t="s">
        <v>84</v>
      </c>
      <c r="G540" s="58">
        <v>1.75</v>
      </c>
      <c r="H540" s="58">
        <v>1.88</v>
      </c>
      <c r="I540" s="13">
        <v>0.41195999999999999</v>
      </c>
      <c r="J540" s="15">
        <v>0.96238095239999999</v>
      </c>
      <c r="K540" s="17">
        <v>3.9089559603382673E-2</v>
      </c>
      <c r="L540" s="15">
        <v>9.4681549999999994</v>
      </c>
      <c r="M540" s="15">
        <v>1.3366290000000001</v>
      </c>
      <c r="N540" s="15">
        <v>0.13667599999999999</v>
      </c>
      <c r="O540" s="15" t="s">
        <v>142</v>
      </c>
      <c r="P540" s="15" t="s">
        <v>152</v>
      </c>
    </row>
    <row r="541" spans="1:16" hidden="1">
      <c r="A541" s="10" t="s">
        <v>2307</v>
      </c>
      <c r="B541" s="10" t="s">
        <v>2308</v>
      </c>
      <c r="C541" s="13" t="s">
        <v>2309</v>
      </c>
      <c r="D541" s="13" t="s">
        <v>2310</v>
      </c>
      <c r="E541" s="13" t="s">
        <v>40</v>
      </c>
      <c r="F541" s="18" t="s">
        <v>82</v>
      </c>
      <c r="G541" s="58">
        <v>0</v>
      </c>
      <c r="H541" s="58">
        <v>0</v>
      </c>
      <c r="I541" s="13">
        <v>1.323E-2</v>
      </c>
      <c r="J541" s="15">
        <v>0</v>
      </c>
      <c r="K541" s="17" t="s">
        <v>121</v>
      </c>
      <c r="L541" s="15">
        <v>11.62585</v>
      </c>
      <c r="M541" s="15">
        <v>0</v>
      </c>
      <c r="N541" s="15">
        <v>0.17582300000000001</v>
      </c>
      <c r="O541" s="15">
        <v>0</v>
      </c>
      <c r="P541" s="15" t="s">
        <v>152</v>
      </c>
    </row>
    <row r="542" spans="1:16" hidden="1">
      <c r="A542" s="10" t="s">
        <v>2311</v>
      </c>
      <c r="B542" s="10" t="s">
        <v>2312</v>
      </c>
      <c r="C542" s="13" t="s">
        <v>2313</v>
      </c>
      <c r="D542" s="13" t="s">
        <v>2314</v>
      </c>
      <c r="E542" s="13" t="s">
        <v>436</v>
      </c>
      <c r="F542" s="18" t="s">
        <v>83</v>
      </c>
      <c r="G542" s="58">
        <v>0</v>
      </c>
      <c r="H542" s="58">
        <v>0</v>
      </c>
      <c r="I542" s="13">
        <v>1.4449999999999999E-2</v>
      </c>
      <c r="J542" s="15">
        <v>0</v>
      </c>
      <c r="K542" s="17" t="s">
        <v>121</v>
      </c>
      <c r="L542" s="15">
        <v>0</v>
      </c>
      <c r="M542" s="15">
        <v>4.4934820000000002</v>
      </c>
      <c r="N542" s="15">
        <v>0.239315</v>
      </c>
      <c r="O542" s="15">
        <v>0</v>
      </c>
      <c r="P542" s="15" t="s">
        <v>437</v>
      </c>
    </row>
    <row r="543" spans="1:16" hidden="1">
      <c r="A543" s="10" t="s">
        <v>2315</v>
      </c>
      <c r="B543" s="10" t="s">
        <v>2316</v>
      </c>
      <c r="C543" s="13" t="s">
        <v>2317</v>
      </c>
      <c r="D543" s="13" t="s">
        <v>2318</v>
      </c>
      <c r="E543" s="13" t="s">
        <v>24</v>
      </c>
      <c r="F543" s="18" t="s">
        <v>88</v>
      </c>
      <c r="G543" s="58">
        <v>0</v>
      </c>
      <c r="H543" s="58">
        <v>0</v>
      </c>
      <c r="I543" s="13">
        <v>0.11126999999999999</v>
      </c>
      <c r="J543" s="15">
        <v>0</v>
      </c>
      <c r="K543" s="17" t="s">
        <v>121</v>
      </c>
      <c r="L543" s="15">
        <v>29.740013999999999</v>
      </c>
      <c r="M543" s="15">
        <v>13.380539000000001</v>
      </c>
      <c r="N543" s="15">
        <v>0.278833</v>
      </c>
      <c r="O543" s="15">
        <v>0</v>
      </c>
      <c r="P543" s="15" t="s">
        <v>294</v>
      </c>
    </row>
    <row r="544" spans="1:16" hidden="1">
      <c r="A544" s="10" t="s">
        <v>2319</v>
      </c>
      <c r="B544" s="10" t="s">
        <v>2320</v>
      </c>
      <c r="C544" s="13" t="s">
        <v>2249</v>
      </c>
      <c r="D544" s="13" t="s">
        <v>2321</v>
      </c>
      <c r="E544" s="13" t="s">
        <v>188</v>
      </c>
      <c r="F544" s="18" t="s">
        <v>85</v>
      </c>
      <c r="G544" s="58">
        <v>0</v>
      </c>
      <c r="H544" s="58">
        <v>0</v>
      </c>
      <c r="I544" s="13">
        <v>2.1729999999999999E-2</v>
      </c>
      <c r="J544" s="15">
        <v>0</v>
      </c>
      <c r="K544" s="17" t="s">
        <v>121</v>
      </c>
      <c r="L544" s="15">
        <v>0</v>
      </c>
      <c r="M544" s="15">
        <v>2.4445169999999998</v>
      </c>
      <c r="N544" s="15">
        <v>0.15714800000000001</v>
      </c>
      <c r="O544" s="15">
        <v>0</v>
      </c>
      <c r="P544" s="15" t="s">
        <v>189</v>
      </c>
    </row>
    <row r="545" spans="1:16" hidden="1">
      <c r="A545" s="10" t="s">
        <v>2322</v>
      </c>
      <c r="B545" s="10" t="s">
        <v>2323</v>
      </c>
      <c r="C545" s="13" t="s">
        <v>2324</v>
      </c>
      <c r="D545" s="13" t="s">
        <v>2325</v>
      </c>
      <c r="E545" s="13" t="s">
        <v>71</v>
      </c>
      <c r="F545" s="18" t="s">
        <v>86</v>
      </c>
      <c r="G545" s="58">
        <v>0</v>
      </c>
      <c r="H545" s="58">
        <v>0</v>
      </c>
      <c r="I545" s="13">
        <v>2.5329999999999998E-2</v>
      </c>
      <c r="J545" s="15">
        <v>0</v>
      </c>
      <c r="K545" s="17" t="s">
        <v>121</v>
      </c>
      <c r="L545" s="15">
        <v>0</v>
      </c>
      <c r="M545" s="15">
        <v>10.694183000000001</v>
      </c>
      <c r="N545" s="15">
        <v>0.15554799999999999</v>
      </c>
      <c r="O545" s="15">
        <v>0</v>
      </c>
      <c r="P545" s="15" t="s">
        <v>171</v>
      </c>
    </row>
    <row r="546" spans="1:16" hidden="1">
      <c r="A546" s="10" t="s">
        <v>2326</v>
      </c>
      <c r="B546" s="10" t="s">
        <v>2327</v>
      </c>
      <c r="C546" s="13" t="s">
        <v>2328</v>
      </c>
      <c r="D546" s="13" t="s">
        <v>2329</v>
      </c>
      <c r="E546" s="13" t="s">
        <v>71</v>
      </c>
      <c r="F546" s="18" t="s">
        <v>82</v>
      </c>
      <c r="G546" s="58">
        <v>0</v>
      </c>
      <c r="H546" s="58">
        <v>0</v>
      </c>
      <c r="I546" s="13">
        <v>1.112E-2</v>
      </c>
      <c r="J546" s="15">
        <v>0</v>
      </c>
      <c r="K546" s="17" t="s">
        <v>121</v>
      </c>
      <c r="L546" s="15">
        <v>87.464653999999996</v>
      </c>
      <c r="M546" s="15">
        <v>16.425623999999999</v>
      </c>
      <c r="N546" s="15">
        <v>0.54294500000000001</v>
      </c>
      <c r="O546" s="15">
        <v>0</v>
      </c>
      <c r="P546" s="15" t="s">
        <v>171</v>
      </c>
    </row>
    <row r="547" spans="1:16" hidden="1">
      <c r="A547" s="10" t="s">
        <v>2330</v>
      </c>
      <c r="B547" s="10" t="s">
        <v>2331</v>
      </c>
      <c r="C547" s="13" t="s">
        <v>2332</v>
      </c>
      <c r="D547" s="13" t="s">
        <v>2333</v>
      </c>
      <c r="E547" s="13" t="s">
        <v>71</v>
      </c>
      <c r="F547" s="18" t="s">
        <v>90</v>
      </c>
      <c r="G547" s="58">
        <v>0</v>
      </c>
      <c r="H547" s="58">
        <v>0</v>
      </c>
      <c r="I547" s="13">
        <v>1.6230000000000001E-2</v>
      </c>
      <c r="J547" s="15">
        <v>0</v>
      </c>
      <c r="K547" s="17" t="s">
        <v>121</v>
      </c>
      <c r="L547" s="15">
        <v>29.680364999999998</v>
      </c>
      <c r="M547" s="15">
        <v>3.7427190000000001</v>
      </c>
      <c r="N547" s="15">
        <v>0.107198</v>
      </c>
      <c r="O547" s="15">
        <v>0</v>
      </c>
      <c r="P547" s="15" t="s">
        <v>171</v>
      </c>
    </row>
    <row r="548" spans="1:16" hidden="1">
      <c r="A548" s="10" t="s">
        <v>2334</v>
      </c>
      <c r="B548" s="10" t="s">
        <v>2335</v>
      </c>
      <c r="C548" s="13" t="s">
        <v>2336</v>
      </c>
      <c r="D548" s="13" t="s">
        <v>2337</v>
      </c>
      <c r="E548" s="13" t="s">
        <v>58</v>
      </c>
      <c r="F548" s="18" t="s">
        <v>85</v>
      </c>
      <c r="G548" s="58">
        <v>0</v>
      </c>
      <c r="H548" s="58">
        <v>0</v>
      </c>
      <c r="I548" s="13">
        <v>5.9970000000000002E-2</v>
      </c>
      <c r="J548" s="15">
        <v>0</v>
      </c>
      <c r="K548" s="17" t="s">
        <v>121</v>
      </c>
      <c r="L548" s="15">
        <v>10.852535</v>
      </c>
      <c r="M548" s="15">
        <v>1.591477</v>
      </c>
      <c r="N548" s="15">
        <v>0.18260199999999999</v>
      </c>
      <c r="O548" s="15">
        <v>0</v>
      </c>
      <c r="P548" s="15" t="s">
        <v>383</v>
      </c>
    </row>
    <row r="549" spans="1:16" hidden="1">
      <c r="A549" s="10" t="s">
        <v>2338</v>
      </c>
      <c r="B549" s="10" t="s">
        <v>2339</v>
      </c>
      <c r="C549" s="13" t="s">
        <v>2340</v>
      </c>
      <c r="D549" s="13" t="s">
        <v>2341</v>
      </c>
      <c r="E549" s="13" t="s">
        <v>28</v>
      </c>
      <c r="F549" s="18" t="s">
        <v>82</v>
      </c>
      <c r="G549" s="58">
        <v>0</v>
      </c>
      <c r="H549" s="58">
        <v>0</v>
      </c>
      <c r="I549" s="13">
        <v>0.10717</v>
      </c>
      <c r="J549" s="15">
        <v>1.496</v>
      </c>
      <c r="K549" s="17">
        <v>-0.33155080213903743</v>
      </c>
      <c r="L549" s="15">
        <v>33.345117999999999</v>
      </c>
      <c r="M549" s="15">
        <v>39.796455000000002</v>
      </c>
      <c r="N549" s="15">
        <v>1.3152520000000001</v>
      </c>
      <c r="O549" s="15" t="s">
        <v>263</v>
      </c>
      <c r="P549" s="15" t="s">
        <v>332</v>
      </c>
    </row>
    <row r="550" spans="1:16" hidden="1">
      <c r="A550" s="10" t="s">
        <v>2342</v>
      </c>
      <c r="B550" s="10" t="s">
        <v>2343</v>
      </c>
      <c r="C550" s="13" t="s">
        <v>2344</v>
      </c>
      <c r="D550" s="13" t="s">
        <v>2345</v>
      </c>
      <c r="E550" s="13" t="s">
        <v>69</v>
      </c>
      <c r="F550" s="18" t="s">
        <v>86</v>
      </c>
      <c r="G550" s="58">
        <v>0</v>
      </c>
      <c r="H550" s="58">
        <v>0</v>
      </c>
      <c r="I550" s="13">
        <v>1E-3</v>
      </c>
      <c r="J550" s="15">
        <v>0</v>
      </c>
      <c r="K550" s="17" t="s">
        <v>121</v>
      </c>
      <c r="L550" s="15">
        <v>0</v>
      </c>
      <c r="M550" s="15">
        <v>3.4244759999999999</v>
      </c>
      <c r="N550" s="15">
        <v>0.149233</v>
      </c>
      <c r="O550" s="15">
        <v>0</v>
      </c>
      <c r="P550" s="15" t="s">
        <v>122</v>
      </c>
    </row>
    <row r="551" spans="1:16" hidden="1">
      <c r="A551" s="10" t="s">
        <v>2346</v>
      </c>
      <c r="B551" s="10" t="s">
        <v>2347</v>
      </c>
      <c r="C551" s="13" t="s">
        <v>2348</v>
      </c>
      <c r="D551" s="13" t="s">
        <v>2349</v>
      </c>
      <c r="E551" s="13" t="s">
        <v>69</v>
      </c>
      <c r="F551" s="18" t="s">
        <v>87</v>
      </c>
      <c r="G551" s="58">
        <v>0</v>
      </c>
      <c r="H551" s="58">
        <v>0</v>
      </c>
      <c r="I551" s="13">
        <v>2.33E-3</v>
      </c>
      <c r="J551" s="15">
        <v>0</v>
      </c>
      <c r="K551" s="17" t="s">
        <v>121</v>
      </c>
      <c r="L551" s="15">
        <v>9.57972</v>
      </c>
      <c r="M551" s="15">
        <v>1.9995499999999999</v>
      </c>
      <c r="N551" s="15">
        <v>8.6471000000000006E-2</v>
      </c>
      <c r="O551" s="15">
        <v>0</v>
      </c>
      <c r="P551" s="15" t="s">
        <v>122</v>
      </c>
    </row>
    <row r="552" spans="1:16" hidden="1">
      <c r="A552" s="10" t="s">
        <v>2350</v>
      </c>
      <c r="B552" s="10" t="s">
        <v>2351</v>
      </c>
      <c r="C552" s="13" t="s">
        <v>2352</v>
      </c>
      <c r="D552" s="13" t="s">
        <v>2353</v>
      </c>
      <c r="E552" s="13" t="s">
        <v>69</v>
      </c>
      <c r="F552" s="18" t="s">
        <v>87</v>
      </c>
      <c r="G552" s="58">
        <v>0</v>
      </c>
      <c r="H552" s="58">
        <v>0</v>
      </c>
      <c r="I552" s="13">
        <v>3.7799999999999999E-3</v>
      </c>
      <c r="J552" s="15">
        <v>0</v>
      </c>
      <c r="K552" s="17" t="s">
        <v>121</v>
      </c>
      <c r="L552" s="15">
        <v>4.1768109999999998</v>
      </c>
      <c r="M552" s="15">
        <v>1.8625020000000001</v>
      </c>
      <c r="N552" s="15">
        <v>8.6471000000000006E-2</v>
      </c>
      <c r="O552" s="15">
        <v>0</v>
      </c>
      <c r="P552" s="15" t="s">
        <v>157</v>
      </c>
    </row>
    <row r="553" spans="1:16" hidden="1">
      <c r="A553" s="10" t="s">
        <v>2354</v>
      </c>
      <c r="B553" s="10" t="s">
        <v>2355</v>
      </c>
      <c r="C553" s="13" t="s">
        <v>2356</v>
      </c>
      <c r="D553" s="13" t="s">
        <v>2357</v>
      </c>
      <c r="E553" s="13" t="s">
        <v>69</v>
      </c>
      <c r="F553" s="18" t="s">
        <v>85</v>
      </c>
      <c r="G553" s="58">
        <v>0</v>
      </c>
      <c r="H553" s="58">
        <v>0</v>
      </c>
      <c r="I553" s="13">
        <v>1.3799999999999999E-3</v>
      </c>
      <c r="J553" s="15">
        <v>0</v>
      </c>
      <c r="K553" s="17" t="s">
        <v>121</v>
      </c>
      <c r="L553" s="15">
        <v>0</v>
      </c>
      <c r="M553" s="15">
        <v>1.4964930000000001</v>
      </c>
      <c r="N553" s="15">
        <v>5.6117E-2</v>
      </c>
      <c r="O553" s="15">
        <v>0</v>
      </c>
      <c r="P553" s="15" t="s">
        <v>122</v>
      </c>
    </row>
    <row r="554" spans="1:16" hidden="1">
      <c r="A554" s="10" t="s">
        <v>2358</v>
      </c>
      <c r="B554" s="10" t="s">
        <v>2359</v>
      </c>
      <c r="C554" s="13" t="s">
        <v>2360</v>
      </c>
      <c r="D554" s="13" t="s">
        <v>2361</v>
      </c>
      <c r="E554" s="13" t="s">
        <v>73</v>
      </c>
      <c r="F554" s="18" t="s">
        <v>87</v>
      </c>
      <c r="G554" s="58">
        <v>0</v>
      </c>
      <c r="H554" s="58">
        <v>0</v>
      </c>
      <c r="I554" s="13">
        <v>5.4900000000000001E-3</v>
      </c>
      <c r="J554" s="15">
        <v>0</v>
      </c>
      <c r="K554" s="17" t="s">
        <v>121</v>
      </c>
      <c r="L554" s="15">
        <v>11.211573</v>
      </c>
      <c r="M554" s="15">
        <v>0.89388000000000001</v>
      </c>
      <c r="N554" s="15">
        <v>8.7775000000000006E-2</v>
      </c>
      <c r="O554" s="15">
        <v>0</v>
      </c>
      <c r="P554" s="15" t="s">
        <v>469</v>
      </c>
    </row>
    <row r="555" spans="1:16" hidden="1">
      <c r="A555" s="10" t="s">
        <v>2362</v>
      </c>
      <c r="B555" s="10" t="s">
        <v>2363</v>
      </c>
      <c r="C555" s="13" t="s">
        <v>2364</v>
      </c>
      <c r="D555" s="13" t="s">
        <v>2365</v>
      </c>
      <c r="E555" s="13" t="s">
        <v>73</v>
      </c>
      <c r="F555" s="18" t="s">
        <v>87</v>
      </c>
      <c r="G555" s="58">
        <v>0</v>
      </c>
      <c r="H555" s="58">
        <v>0</v>
      </c>
      <c r="I555" s="13">
        <v>7.9759999999999998E-2</v>
      </c>
      <c r="J555" s="15">
        <v>0</v>
      </c>
      <c r="K555" s="17" t="s">
        <v>121</v>
      </c>
      <c r="L555" s="15">
        <v>0</v>
      </c>
      <c r="M555" s="15">
        <v>7.5809490000000004</v>
      </c>
      <c r="N555" s="15">
        <v>5.3358999999999997E-2</v>
      </c>
      <c r="O555" s="15">
        <v>0</v>
      </c>
      <c r="P555" s="15" t="s">
        <v>469</v>
      </c>
    </row>
    <row r="556" spans="1:16" hidden="1">
      <c r="A556" s="10" t="s">
        <v>2366</v>
      </c>
      <c r="B556" s="10" t="s">
        <v>2367</v>
      </c>
      <c r="C556" s="13" t="s">
        <v>2368</v>
      </c>
      <c r="D556" s="13" t="s">
        <v>2369</v>
      </c>
      <c r="E556" s="13" t="s">
        <v>71</v>
      </c>
      <c r="F556" s="18" t="s">
        <v>86</v>
      </c>
      <c r="G556" s="58">
        <v>0</v>
      </c>
      <c r="H556" s="58">
        <v>0</v>
      </c>
      <c r="I556" s="13">
        <v>2.2159999999999999E-2</v>
      </c>
      <c r="J556" s="15">
        <v>0</v>
      </c>
      <c r="K556" s="17" t="s">
        <v>121</v>
      </c>
      <c r="L556" s="15">
        <v>20.954609999999999</v>
      </c>
      <c r="M556" s="15">
        <v>2.7734830000000001</v>
      </c>
      <c r="N556" s="15">
        <v>0.18782699999999999</v>
      </c>
      <c r="O556" s="15" t="s">
        <v>142</v>
      </c>
      <c r="P556" s="15" t="s">
        <v>171</v>
      </c>
    </row>
    <row r="557" spans="1:16" hidden="1">
      <c r="A557" s="10" t="s">
        <v>2370</v>
      </c>
      <c r="B557" s="10" t="s">
        <v>2371</v>
      </c>
      <c r="C557" s="13" t="s">
        <v>2372</v>
      </c>
      <c r="D557" s="13" t="s">
        <v>2373</v>
      </c>
      <c r="E557" s="13" t="s">
        <v>229</v>
      </c>
      <c r="F557" s="18" t="s">
        <v>86</v>
      </c>
      <c r="G557" s="58">
        <v>0</v>
      </c>
      <c r="H557" s="58">
        <v>0</v>
      </c>
      <c r="I557" s="13">
        <v>2.026E-2</v>
      </c>
      <c r="J557" s="15">
        <v>0</v>
      </c>
      <c r="K557" s="17" t="s">
        <v>121</v>
      </c>
      <c r="L557" s="15">
        <v>0</v>
      </c>
      <c r="M557" s="15">
        <v>11.915120999999999</v>
      </c>
      <c r="N557" s="15">
        <v>0.34764699999999998</v>
      </c>
      <c r="O557" s="15">
        <v>0</v>
      </c>
      <c r="P557" s="15" t="s">
        <v>230</v>
      </c>
    </row>
    <row r="558" spans="1:16">
      <c r="A558" s="10" t="s">
        <v>2374</v>
      </c>
      <c r="B558" s="10" t="s">
        <v>2375</v>
      </c>
      <c r="C558" s="13" t="s">
        <v>2376</v>
      </c>
      <c r="D558" s="13" t="s">
        <v>2377</v>
      </c>
      <c r="E558" s="13" t="s">
        <v>32</v>
      </c>
      <c r="F558" s="18" t="s">
        <v>91</v>
      </c>
      <c r="G558" s="58">
        <v>0.5</v>
      </c>
      <c r="H558" s="58">
        <v>0.61</v>
      </c>
      <c r="I558" s="13">
        <v>6.7979999999999999E-2</v>
      </c>
      <c r="J558" s="15">
        <v>0.9701538462</v>
      </c>
      <c r="K558" s="17">
        <v>3.0764351362317033E-2</v>
      </c>
      <c r="L558" s="15">
        <v>12.179592</v>
      </c>
      <c r="M558" s="15">
        <v>3.4231410000000002</v>
      </c>
      <c r="N558" s="15">
        <v>0.17236799999999999</v>
      </c>
      <c r="O558" s="15" t="s">
        <v>263</v>
      </c>
      <c r="P558" s="15" t="s">
        <v>152</v>
      </c>
    </row>
    <row r="559" spans="1:16">
      <c r="A559" s="10" t="s">
        <v>2378</v>
      </c>
      <c r="B559" s="10" t="s">
        <v>2379</v>
      </c>
      <c r="C559" s="13" t="s">
        <v>2380</v>
      </c>
      <c r="D559" s="13" t="s">
        <v>2381</v>
      </c>
      <c r="E559" s="13" t="s">
        <v>36</v>
      </c>
      <c r="F559" s="18" t="s">
        <v>86</v>
      </c>
      <c r="G559" s="58">
        <v>0.5</v>
      </c>
      <c r="H559" s="58">
        <v>0.53</v>
      </c>
      <c r="I559" s="13">
        <v>0.13813</v>
      </c>
      <c r="J559" s="15">
        <v>1.153974359</v>
      </c>
      <c r="K559" s="17">
        <v>-0.13342961895048489</v>
      </c>
      <c r="L559" s="15">
        <v>8.0564590000000003</v>
      </c>
      <c r="M559" s="15">
        <v>1.4948269999999999</v>
      </c>
      <c r="N559" s="15">
        <v>-7.6370999999999994E-2</v>
      </c>
      <c r="O559" s="15" t="s">
        <v>142</v>
      </c>
      <c r="P559" s="15" t="s">
        <v>152</v>
      </c>
    </row>
    <row r="560" spans="1:16" hidden="1">
      <c r="A560" s="10" t="s">
        <v>2382</v>
      </c>
      <c r="B560" s="10" t="s">
        <v>2383</v>
      </c>
      <c r="C560" s="13" t="s">
        <v>2384</v>
      </c>
      <c r="D560" s="13" t="s">
        <v>2385</v>
      </c>
      <c r="E560" s="13" t="s">
        <v>42</v>
      </c>
      <c r="F560" s="18" t="s">
        <v>87</v>
      </c>
      <c r="G560" s="58">
        <v>0</v>
      </c>
      <c r="H560" s="58">
        <v>0</v>
      </c>
      <c r="I560" s="13">
        <v>0.15311</v>
      </c>
      <c r="J560" s="15">
        <v>1.1306962025</v>
      </c>
      <c r="K560" s="17">
        <v>-0.11558914075330506</v>
      </c>
      <c r="L560" s="15">
        <v>26.401365999999999</v>
      </c>
      <c r="M560" s="15">
        <v>3.6532119999999999</v>
      </c>
      <c r="N560" s="15">
        <v>0.12900900000000001</v>
      </c>
      <c r="O560" s="15" t="s">
        <v>263</v>
      </c>
      <c r="P560" s="15" t="s">
        <v>143</v>
      </c>
    </row>
    <row r="561" spans="1:16" hidden="1">
      <c r="A561" s="10" t="s">
        <v>2386</v>
      </c>
      <c r="B561" s="10" t="s">
        <v>2387</v>
      </c>
      <c r="C561" s="13" t="s">
        <v>2388</v>
      </c>
      <c r="D561" s="13" t="s">
        <v>2389</v>
      </c>
      <c r="E561" s="13" t="s">
        <v>194</v>
      </c>
      <c r="F561" s="18" t="s">
        <v>91</v>
      </c>
      <c r="G561" s="58">
        <v>0</v>
      </c>
      <c r="H561" s="58">
        <v>0</v>
      </c>
      <c r="I561" s="13">
        <v>2.104E-2</v>
      </c>
      <c r="J561" s="15">
        <v>0</v>
      </c>
      <c r="K561" s="17" t="s">
        <v>121</v>
      </c>
      <c r="L561" s="15">
        <v>16.845638000000001</v>
      </c>
      <c r="M561" s="15">
        <v>1.7168270000000001</v>
      </c>
      <c r="N561" s="15">
        <v>8.1768999999999994E-2</v>
      </c>
      <c r="O561" s="15">
        <v>0</v>
      </c>
      <c r="P561" s="15" t="s">
        <v>195</v>
      </c>
    </row>
    <row r="562" spans="1:16" hidden="1">
      <c r="A562" s="10" t="s">
        <v>2390</v>
      </c>
      <c r="B562" s="10" t="s">
        <v>2391</v>
      </c>
      <c r="C562" s="13" t="s">
        <v>2392</v>
      </c>
      <c r="D562" s="13" t="s">
        <v>2393</v>
      </c>
      <c r="E562" s="13" t="s">
        <v>194</v>
      </c>
      <c r="F562" s="18" t="s">
        <v>85</v>
      </c>
      <c r="G562" s="58">
        <v>0</v>
      </c>
      <c r="H562" s="58">
        <v>0</v>
      </c>
      <c r="I562" s="13">
        <v>2.162E-2</v>
      </c>
      <c r="J562" s="15">
        <v>0</v>
      </c>
      <c r="K562" s="17" t="s">
        <v>121</v>
      </c>
      <c r="L562" s="15">
        <v>0</v>
      </c>
      <c r="M562" s="15">
        <v>1.7124299999999999</v>
      </c>
      <c r="N562" s="15">
        <v>0.22154299999999999</v>
      </c>
      <c r="O562" s="15">
        <v>0</v>
      </c>
      <c r="P562" s="15" t="s">
        <v>195</v>
      </c>
    </row>
    <row r="563" spans="1:16" hidden="1">
      <c r="A563" s="10" t="s">
        <v>2394</v>
      </c>
      <c r="B563" s="10" t="s">
        <v>2395</v>
      </c>
      <c r="C563" s="13" t="s">
        <v>2396</v>
      </c>
      <c r="D563" s="13" t="s">
        <v>2397</v>
      </c>
      <c r="E563" s="13" t="s">
        <v>459</v>
      </c>
      <c r="F563" s="18" t="s">
        <v>85</v>
      </c>
      <c r="G563" s="58">
        <v>0</v>
      </c>
      <c r="H563" s="58">
        <v>0</v>
      </c>
      <c r="I563" s="13">
        <v>7.1399999999999996E-3</v>
      </c>
      <c r="J563" s="15">
        <v>0</v>
      </c>
      <c r="K563" s="17" t="s">
        <v>121</v>
      </c>
      <c r="L563" s="15">
        <v>13.108613999999999</v>
      </c>
      <c r="M563" s="15">
        <v>1.3872880000000001</v>
      </c>
      <c r="N563" s="15">
        <v>0.106638</v>
      </c>
      <c r="O563" s="15">
        <v>0</v>
      </c>
      <c r="P563" s="15" t="s">
        <v>460</v>
      </c>
    </row>
    <row r="564" spans="1:16" hidden="1">
      <c r="A564" s="10" t="s">
        <v>2398</v>
      </c>
      <c r="B564" s="10" t="s">
        <v>2399</v>
      </c>
      <c r="C564" s="13" t="s">
        <v>2400</v>
      </c>
      <c r="D564" s="13" t="s">
        <v>2401</v>
      </c>
      <c r="E564" s="13" t="s">
        <v>75</v>
      </c>
      <c r="F564" s="18" t="s">
        <v>88</v>
      </c>
      <c r="G564" s="58">
        <v>0</v>
      </c>
      <c r="H564" s="58">
        <v>0</v>
      </c>
      <c r="I564" s="13">
        <v>1.4120000000000001E-2</v>
      </c>
      <c r="J564" s="15">
        <v>0</v>
      </c>
      <c r="K564" s="17" t="s">
        <v>121</v>
      </c>
      <c r="L564" s="15">
        <v>17.71001</v>
      </c>
      <c r="M564" s="15">
        <v>3.0106440000000001</v>
      </c>
      <c r="N564" s="15">
        <v>0.17196900000000001</v>
      </c>
      <c r="O564" s="15">
        <v>0</v>
      </c>
      <c r="P564" s="15" t="s">
        <v>212</v>
      </c>
    </row>
    <row r="565" spans="1:16" hidden="1">
      <c r="A565" s="10" t="s">
        <v>2402</v>
      </c>
      <c r="B565" s="10" t="s">
        <v>2403</v>
      </c>
      <c r="C565" s="13" t="s">
        <v>2404</v>
      </c>
      <c r="D565" s="13" t="s">
        <v>2405</v>
      </c>
      <c r="E565" s="13" t="s">
        <v>75</v>
      </c>
      <c r="F565" s="18" t="s">
        <v>85</v>
      </c>
      <c r="G565" s="58">
        <v>0</v>
      </c>
      <c r="H565" s="58">
        <v>0</v>
      </c>
      <c r="I565" s="13">
        <v>4.6699999999999998E-2</v>
      </c>
      <c r="J565" s="15">
        <v>0</v>
      </c>
      <c r="K565" s="17" t="s">
        <v>121</v>
      </c>
      <c r="L565" s="15">
        <v>14.755075</v>
      </c>
      <c r="M565" s="15">
        <v>2.0761690000000002</v>
      </c>
      <c r="N565" s="15">
        <v>0.107262</v>
      </c>
      <c r="O565" s="15">
        <v>0</v>
      </c>
      <c r="P565" s="15" t="s">
        <v>212</v>
      </c>
    </row>
    <row r="566" spans="1:16" hidden="1">
      <c r="A566" s="10" t="s">
        <v>2406</v>
      </c>
      <c r="B566" s="10" t="s">
        <v>2407</v>
      </c>
      <c r="C566" s="13" t="s">
        <v>2408</v>
      </c>
      <c r="D566" s="13" t="s">
        <v>2409</v>
      </c>
      <c r="E566" s="13" t="s">
        <v>36</v>
      </c>
      <c r="F566" s="18" t="s">
        <v>91</v>
      </c>
      <c r="G566" s="58">
        <v>0</v>
      </c>
      <c r="H566" s="58">
        <v>0</v>
      </c>
      <c r="I566" s="13">
        <v>0.13375000000000001</v>
      </c>
      <c r="J566" s="15">
        <v>1.0488235293999999</v>
      </c>
      <c r="K566" s="17">
        <v>-4.6550757140174315E-2</v>
      </c>
      <c r="L566" s="15">
        <v>14.76824</v>
      </c>
      <c r="M566" s="15">
        <v>2.603586</v>
      </c>
      <c r="N566" s="15">
        <v>0.353408</v>
      </c>
      <c r="O566" s="15" t="s">
        <v>263</v>
      </c>
      <c r="P566" s="15" t="s">
        <v>152</v>
      </c>
    </row>
    <row r="567" spans="1:16" hidden="1">
      <c r="A567" s="10" t="s">
        <v>2410</v>
      </c>
      <c r="B567" s="10" t="s">
        <v>2411</v>
      </c>
      <c r="C567" s="13" t="s">
        <v>2412</v>
      </c>
      <c r="D567" s="13" t="s">
        <v>2413</v>
      </c>
      <c r="E567" s="13" t="s">
        <v>24</v>
      </c>
      <c r="F567" s="18" t="s">
        <v>87</v>
      </c>
      <c r="G567" s="58">
        <v>0</v>
      </c>
      <c r="H567" s="58">
        <v>0</v>
      </c>
      <c r="I567" s="13">
        <v>7.8229999999999994E-2</v>
      </c>
      <c r="J567" s="15">
        <v>1.2903448276</v>
      </c>
      <c r="K567" s="17">
        <v>-0.22501336184687315</v>
      </c>
      <c r="L567" s="15">
        <v>18.279812</v>
      </c>
      <c r="M567" s="15">
        <v>1.3997869999999999</v>
      </c>
      <c r="N567" s="15">
        <v>8.0660999999999997E-2</v>
      </c>
      <c r="O567" s="15" t="s">
        <v>263</v>
      </c>
      <c r="P567" s="15" t="s">
        <v>294</v>
      </c>
    </row>
    <row r="568" spans="1:16" hidden="1">
      <c r="A568" s="10" t="s">
        <v>2414</v>
      </c>
      <c r="B568" s="10" t="s">
        <v>2415</v>
      </c>
      <c r="C568" s="13" t="s">
        <v>2416</v>
      </c>
      <c r="D568" s="13" t="s">
        <v>2417</v>
      </c>
      <c r="E568" s="13" t="s">
        <v>69</v>
      </c>
      <c r="F568" s="18" t="s">
        <v>87</v>
      </c>
      <c r="G568" s="58">
        <v>0</v>
      </c>
      <c r="H568" s="58">
        <v>0</v>
      </c>
      <c r="I568" s="13">
        <v>9.1E-4</v>
      </c>
      <c r="J568" s="15">
        <v>0</v>
      </c>
      <c r="K568" s="17" t="s">
        <v>121</v>
      </c>
      <c r="L568" s="15">
        <v>0</v>
      </c>
      <c r="M568" s="15">
        <v>1.5251859999999999</v>
      </c>
      <c r="N568" s="15">
        <v>0.18404200000000001</v>
      </c>
      <c r="O568" s="15">
        <v>0</v>
      </c>
      <c r="P568" s="15" t="s">
        <v>122</v>
      </c>
    </row>
    <row r="569" spans="1:16" hidden="1">
      <c r="A569" s="10" t="s">
        <v>2418</v>
      </c>
      <c r="B569" s="10" t="s">
        <v>2419</v>
      </c>
      <c r="C569" s="13" t="s">
        <v>2420</v>
      </c>
      <c r="D569" s="13" t="s">
        <v>2421</v>
      </c>
      <c r="E569" s="13" t="s">
        <v>69</v>
      </c>
      <c r="F569" s="18" t="s">
        <v>83</v>
      </c>
      <c r="G569" s="58">
        <v>0</v>
      </c>
      <c r="H569" s="58">
        <v>0</v>
      </c>
      <c r="I569" s="13">
        <v>3.9899999999999996E-3</v>
      </c>
      <c r="J569" s="15">
        <v>0</v>
      </c>
      <c r="K569" s="17" t="s">
        <v>121</v>
      </c>
      <c r="L569" s="15">
        <v>0</v>
      </c>
      <c r="M569" s="15">
        <v>15.009577999999999</v>
      </c>
      <c r="N569" s="15">
        <v>0.47402</v>
      </c>
      <c r="O569" s="15">
        <v>0</v>
      </c>
      <c r="P569" s="15" t="s">
        <v>122</v>
      </c>
    </row>
    <row r="570" spans="1:16" hidden="1">
      <c r="A570" s="10" t="s">
        <v>2422</v>
      </c>
      <c r="B570" s="10" t="s">
        <v>2423</v>
      </c>
      <c r="C570" s="13" t="s">
        <v>2424</v>
      </c>
      <c r="D570" s="13" t="s">
        <v>2425</v>
      </c>
      <c r="E570" s="13" t="s">
        <v>2426</v>
      </c>
      <c r="F570" s="18" t="s">
        <v>84</v>
      </c>
      <c r="G570" s="58">
        <v>0</v>
      </c>
      <c r="H570" s="58">
        <v>0</v>
      </c>
      <c r="I570" s="13">
        <v>8.43E-3</v>
      </c>
      <c r="J570" s="15">
        <v>0</v>
      </c>
      <c r="K570" s="17" t="s">
        <v>121</v>
      </c>
      <c r="L570" s="15">
        <v>7.1137649999999999</v>
      </c>
      <c r="M570" s="15">
        <v>1.138536</v>
      </c>
      <c r="N570" s="15">
        <v>0.24574499999999999</v>
      </c>
      <c r="O570" s="15" t="s">
        <v>142</v>
      </c>
      <c r="P570" s="15" t="s">
        <v>2427</v>
      </c>
    </row>
    <row r="571" spans="1:16" hidden="1">
      <c r="A571" s="10" t="s">
        <v>2428</v>
      </c>
      <c r="B571" s="10" t="s">
        <v>2429</v>
      </c>
      <c r="C571" s="13" t="s">
        <v>2430</v>
      </c>
      <c r="D571" s="13" t="s">
        <v>2431</v>
      </c>
      <c r="E571" s="13" t="s">
        <v>73</v>
      </c>
      <c r="F571" s="18" t="s">
        <v>87</v>
      </c>
      <c r="G571" s="58">
        <v>0</v>
      </c>
      <c r="H571" s="58">
        <v>0</v>
      </c>
      <c r="I571" s="13">
        <v>2.2550000000000001E-2</v>
      </c>
      <c r="J571" s="15">
        <v>0</v>
      </c>
      <c r="K571" s="17" t="s">
        <v>121</v>
      </c>
      <c r="L571" s="15">
        <v>73.827319000000003</v>
      </c>
      <c r="M571" s="15">
        <v>12.838348999999999</v>
      </c>
      <c r="N571" s="15">
        <v>-4.1158E-2</v>
      </c>
      <c r="O571" s="15">
        <v>0</v>
      </c>
      <c r="P571" s="15" t="s">
        <v>469</v>
      </c>
    </row>
    <row r="572" spans="1:16" hidden="1">
      <c r="A572" s="10" t="s">
        <v>2432</v>
      </c>
      <c r="B572" s="10" t="s">
        <v>2433</v>
      </c>
      <c r="C572" s="13" t="s">
        <v>2434</v>
      </c>
      <c r="D572" s="13" t="s">
        <v>2435</v>
      </c>
      <c r="E572" s="13" t="s">
        <v>73</v>
      </c>
      <c r="F572" s="18" t="s">
        <v>87</v>
      </c>
      <c r="G572" s="58">
        <v>0</v>
      </c>
      <c r="H572" s="58">
        <v>0</v>
      </c>
      <c r="I572" s="13">
        <v>3.0939999999999999E-2</v>
      </c>
      <c r="J572" s="15">
        <v>0</v>
      </c>
      <c r="K572" s="17" t="s">
        <v>121</v>
      </c>
      <c r="L572" s="15">
        <v>0</v>
      </c>
      <c r="M572" s="15">
        <v>14.295119</v>
      </c>
      <c r="N572" s="15">
        <v>-0.18375900000000001</v>
      </c>
      <c r="O572" s="15">
        <v>0</v>
      </c>
      <c r="P572" s="15" t="s">
        <v>469</v>
      </c>
    </row>
    <row r="573" spans="1:16" hidden="1">
      <c r="A573" s="10" t="s">
        <v>2436</v>
      </c>
      <c r="B573" s="10" t="s">
        <v>2437</v>
      </c>
      <c r="C573" s="13" t="s">
        <v>2438</v>
      </c>
      <c r="D573" s="13" t="s">
        <v>2439</v>
      </c>
      <c r="E573" s="13" t="s">
        <v>69</v>
      </c>
      <c r="F573" s="18" t="s">
        <v>82</v>
      </c>
      <c r="G573" s="58">
        <v>0</v>
      </c>
      <c r="H573" s="58">
        <v>0</v>
      </c>
      <c r="I573" s="13">
        <v>1.2700000000000001E-3</v>
      </c>
      <c r="J573" s="15">
        <v>0</v>
      </c>
      <c r="K573" s="17" t="s">
        <v>121</v>
      </c>
      <c r="L573" s="15">
        <v>0</v>
      </c>
      <c r="M573" s="15">
        <v>4.7747080000000004</v>
      </c>
      <c r="N573" s="15">
        <v>0.116643</v>
      </c>
      <c r="O573" s="15">
        <v>0</v>
      </c>
      <c r="P573" s="15" t="s">
        <v>122</v>
      </c>
    </row>
    <row r="574" spans="1:16" hidden="1">
      <c r="A574" s="10" t="s">
        <v>2440</v>
      </c>
      <c r="B574" s="10" t="s">
        <v>2441</v>
      </c>
      <c r="C574" s="13" t="s">
        <v>2442</v>
      </c>
      <c r="D574" s="13" t="s">
        <v>2443</v>
      </c>
      <c r="E574" s="13" t="s">
        <v>44</v>
      </c>
      <c r="F574" s="18" t="s">
        <v>91</v>
      </c>
      <c r="G574" s="58">
        <v>0</v>
      </c>
      <c r="H574" s="58">
        <v>0</v>
      </c>
      <c r="I574" s="13">
        <v>1.103E-2</v>
      </c>
      <c r="J574" s="15">
        <v>1.0633333332999999</v>
      </c>
      <c r="K574" s="17">
        <v>-5.9561128497164884E-2</v>
      </c>
      <c r="L574" s="15">
        <v>33.552632000000003</v>
      </c>
      <c r="M574" s="15">
        <v>1.3326020000000001</v>
      </c>
      <c r="N574" s="15">
        <v>-3.6276000000000003E-2</v>
      </c>
      <c r="O574" s="15" t="s">
        <v>142</v>
      </c>
      <c r="P574" s="15" t="s">
        <v>152</v>
      </c>
    </row>
    <row r="575" spans="1:16" hidden="1">
      <c r="A575" s="10" t="s">
        <v>2444</v>
      </c>
      <c r="B575" s="10" t="s">
        <v>2445</v>
      </c>
      <c r="C575" s="13" t="s">
        <v>2446</v>
      </c>
      <c r="D575" s="13" t="s">
        <v>2447</v>
      </c>
      <c r="E575" s="13" t="s">
        <v>62</v>
      </c>
      <c r="F575" s="18" t="s">
        <v>91</v>
      </c>
      <c r="G575" s="58">
        <v>0</v>
      </c>
      <c r="H575" s="58">
        <v>0</v>
      </c>
      <c r="I575" s="13">
        <v>4.0570000000000002E-2</v>
      </c>
      <c r="J575" s="15">
        <v>0.92717391299999996</v>
      </c>
      <c r="K575" s="17">
        <v>7.8546307201807553E-2</v>
      </c>
      <c r="L575" s="15">
        <v>13.146032</v>
      </c>
      <c r="M575" s="15">
        <v>1.5941369999999999</v>
      </c>
      <c r="N575" s="15">
        <v>7.5517000000000001E-2</v>
      </c>
      <c r="O575" s="15" t="s">
        <v>142</v>
      </c>
      <c r="P575" s="15" t="s">
        <v>152</v>
      </c>
    </row>
    <row r="576" spans="1:16" hidden="1">
      <c r="A576" s="10" t="s">
        <v>2448</v>
      </c>
      <c r="B576" s="10" t="s">
        <v>2449</v>
      </c>
      <c r="C576" s="13" t="s">
        <v>2450</v>
      </c>
      <c r="D576" s="13" t="s">
        <v>2451</v>
      </c>
      <c r="E576" s="13" t="s">
        <v>71</v>
      </c>
      <c r="F576" s="18" t="s">
        <v>82</v>
      </c>
      <c r="G576" s="58">
        <v>0</v>
      </c>
      <c r="H576" s="58">
        <v>0</v>
      </c>
      <c r="I576" s="13">
        <v>3.381E-2</v>
      </c>
      <c r="J576" s="15">
        <v>0</v>
      </c>
      <c r="K576" s="17" t="s">
        <v>121</v>
      </c>
      <c r="L576" s="15">
        <v>29.373252999999998</v>
      </c>
      <c r="M576" s="15">
        <v>8.9600170000000006</v>
      </c>
      <c r="N576" s="15">
        <v>0.24430299999999999</v>
      </c>
      <c r="O576" s="15">
        <v>0</v>
      </c>
      <c r="P576" s="15" t="s">
        <v>171</v>
      </c>
    </row>
    <row r="577" spans="1:16" hidden="1">
      <c r="A577" s="10" t="s">
        <v>2452</v>
      </c>
      <c r="B577" s="10" t="s">
        <v>2453</v>
      </c>
      <c r="C577" s="13" t="s">
        <v>2454</v>
      </c>
      <c r="D577" s="13" t="s">
        <v>2455</v>
      </c>
      <c r="E577" s="13" t="s">
        <v>24</v>
      </c>
      <c r="F577" s="18" t="s">
        <v>86</v>
      </c>
      <c r="G577" s="58">
        <v>0</v>
      </c>
      <c r="H577" s="58">
        <v>0</v>
      </c>
      <c r="I577" s="13">
        <v>2.1520000000000001E-2</v>
      </c>
      <c r="J577" s="15">
        <v>0</v>
      </c>
      <c r="K577" s="17" t="s">
        <v>121</v>
      </c>
      <c r="L577" s="15">
        <v>36.613684999999997</v>
      </c>
      <c r="M577" s="15">
        <v>1.4577340000000001</v>
      </c>
      <c r="N577" s="15">
        <v>5.6826000000000002E-2</v>
      </c>
      <c r="O577" s="15">
        <v>0</v>
      </c>
      <c r="P577" s="15" t="s">
        <v>294</v>
      </c>
    </row>
    <row r="578" spans="1:16" hidden="1">
      <c r="A578" s="10" t="s">
        <v>2456</v>
      </c>
      <c r="B578" s="10" t="s">
        <v>2457</v>
      </c>
      <c r="C578" s="13" t="s">
        <v>2458</v>
      </c>
      <c r="D578" s="13" t="s">
        <v>2459</v>
      </c>
      <c r="E578" s="13" t="s">
        <v>79</v>
      </c>
      <c r="F578" s="18" t="s">
        <v>82</v>
      </c>
      <c r="G578" s="58">
        <v>0</v>
      </c>
      <c r="H578" s="58">
        <v>0</v>
      </c>
      <c r="I578" s="13">
        <v>3.3899999999999998E-3</v>
      </c>
      <c r="J578" s="15">
        <v>0</v>
      </c>
      <c r="K578" s="17" t="s">
        <v>121</v>
      </c>
      <c r="L578" s="15">
        <v>6.3342830000000001</v>
      </c>
      <c r="M578" s="15">
        <v>0.82093899999999997</v>
      </c>
      <c r="N578" s="15">
        <v>0.14963299999999999</v>
      </c>
      <c r="O578" s="15">
        <v>0</v>
      </c>
      <c r="P578" s="15" t="s">
        <v>603</v>
      </c>
    </row>
    <row r="579" spans="1:16" hidden="1">
      <c r="A579" s="10" t="s">
        <v>2460</v>
      </c>
      <c r="B579" s="10" t="s">
        <v>2461</v>
      </c>
      <c r="C579" s="13" t="s">
        <v>2462</v>
      </c>
      <c r="D579" s="13" t="s">
        <v>2463</v>
      </c>
      <c r="E579" s="13" t="s">
        <v>52</v>
      </c>
      <c r="F579" s="18" t="s">
        <v>87</v>
      </c>
      <c r="G579" s="58">
        <v>0</v>
      </c>
      <c r="H579" s="58">
        <v>0</v>
      </c>
      <c r="I579" s="13">
        <v>4.8439999999999997E-2</v>
      </c>
      <c r="J579" s="15">
        <v>0</v>
      </c>
      <c r="K579" s="17" t="s">
        <v>121</v>
      </c>
      <c r="L579" s="15">
        <v>0</v>
      </c>
      <c r="M579" s="15">
        <v>7.6398640000000002</v>
      </c>
      <c r="N579" s="15">
        <v>0.105017</v>
      </c>
      <c r="O579" s="15">
        <v>0</v>
      </c>
      <c r="P579" s="15" t="s">
        <v>784</v>
      </c>
    </row>
    <row r="580" spans="1:16" hidden="1">
      <c r="A580" s="10" t="s">
        <v>2464</v>
      </c>
      <c r="B580" s="10" t="s">
        <v>2465</v>
      </c>
      <c r="C580" s="13" t="s">
        <v>2466</v>
      </c>
      <c r="D580" s="13" t="s">
        <v>2467</v>
      </c>
      <c r="E580" s="13" t="s">
        <v>40</v>
      </c>
      <c r="F580" s="18" t="s">
        <v>91</v>
      </c>
      <c r="G580" s="58">
        <v>0</v>
      </c>
      <c r="H580" s="58">
        <v>0</v>
      </c>
      <c r="I580" s="13">
        <v>1.7670000000000002E-2</v>
      </c>
      <c r="J580" s="15">
        <v>0</v>
      </c>
      <c r="K580" s="17" t="s">
        <v>121</v>
      </c>
      <c r="L580" s="15">
        <v>19.567848000000001</v>
      </c>
      <c r="M580" s="15">
        <v>1.820902</v>
      </c>
      <c r="N580" s="15">
        <v>0.10717699999999999</v>
      </c>
      <c r="O580" s="15">
        <v>0</v>
      </c>
      <c r="P580" s="15" t="s">
        <v>152</v>
      </c>
    </row>
    <row r="581" spans="1:16" hidden="1">
      <c r="A581" s="10" t="s">
        <v>2468</v>
      </c>
      <c r="B581" s="10" t="s">
        <v>2469</v>
      </c>
      <c r="C581" s="13" t="s">
        <v>2470</v>
      </c>
      <c r="D581" s="13" t="s">
        <v>2471</v>
      </c>
      <c r="E581" s="13" t="s">
        <v>46</v>
      </c>
      <c r="F581" s="18" t="s">
        <v>81</v>
      </c>
      <c r="G581" s="58">
        <v>0</v>
      </c>
      <c r="H581" s="58">
        <v>0</v>
      </c>
      <c r="I581" s="13">
        <v>1.804E-2</v>
      </c>
      <c r="J581" s="15">
        <v>0</v>
      </c>
      <c r="K581" s="17" t="s">
        <v>121</v>
      </c>
      <c r="L581" s="15">
        <v>14.476563000000001</v>
      </c>
      <c r="M581" s="15">
        <v>5.0061150000000003</v>
      </c>
      <c r="N581" s="15">
        <v>0.276501</v>
      </c>
      <c r="O581" s="15">
        <v>0</v>
      </c>
      <c r="P581" s="15" t="s">
        <v>152</v>
      </c>
    </row>
    <row r="582" spans="1:16" hidden="1">
      <c r="A582" s="10" t="s">
        <v>2472</v>
      </c>
      <c r="B582" s="10" t="s">
        <v>2473</v>
      </c>
      <c r="C582" s="13" t="s">
        <v>2474</v>
      </c>
      <c r="D582" s="13" t="s">
        <v>2475</v>
      </c>
      <c r="E582" s="13" t="s">
        <v>75</v>
      </c>
      <c r="F582" s="18" t="s">
        <v>88</v>
      </c>
      <c r="G582" s="58">
        <v>0</v>
      </c>
      <c r="H582" s="58">
        <v>0</v>
      </c>
      <c r="I582" s="13">
        <v>4.9669999999999999E-2</v>
      </c>
      <c r="J582" s="15">
        <v>0</v>
      </c>
      <c r="K582" s="17" t="s">
        <v>121</v>
      </c>
      <c r="L582" s="15">
        <v>0</v>
      </c>
      <c r="M582" s="15">
        <v>14.937602</v>
      </c>
      <c r="N582" s="15">
        <v>0.321855</v>
      </c>
      <c r="O582" s="15">
        <v>0</v>
      </c>
      <c r="P582" s="15" t="s">
        <v>212</v>
      </c>
    </row>
    <row r="583" spans="1:16" hidden="1">
      <c r="A583" s="10" t="s">
        <v>2476</v>
      </c>
      <c r="B583" s="10" t="s">
        <v>2477</v>
      </c>
      <c r="C583" s="13" t="s">
        <v>2478</v>
      </c>
      <c r="D583" s="13" t="s">
        <v>2479</v>
      </c>
      <c r="E583" s="13" t="s">
        <v>229</v>
      </c>
      <c r="F583" s="18" t="s">
        <v>88</v>
      </c>
      <c r="G583" s="58">
        <v>0</v>
      </c>
      <c r="H583" s="58">
        <v>0</v>
      </c>
      <c r="I583" s="13">
        <v>1.508E-2</v>
      </c>
      <c r="J583" s="15">
        <v>0</v>
      </c>
      <c r="K583" s="17" t="s">
        <v>121</v>
      </c>
      <c r="L583" s="15">
        <v>0</v>
      </c>
      <c r="M583" s="15">
        <v>16.569026000000001</v>
      </c>
      <c r="N583" s="15">
        <v>0.403063</v>
      </c>
      <c r="O583" s="15">
        <v>0</v>
      </c>
      <c r="P583" s="15" t="s">
        <v>230</v>
      </c>
    </row>
    <row r="584" spans="1:16" hidden="1">
      <c r="A584" s="10" t="s">
        <v>2480</v>
      </c>
      <c r="B584" s="10" t="s">
        <v>2481</v>
      </c>
      <c r="C584" s="13" t="s">
        <v>2482</v>
      </c>
      <c r="D584" s="13" t="s">
        <v>2483</v>
      </c>
      <c r="E584" s="13" t="s">
        <v>194</v>
      </c>
      <c r="F584" s="18" t="s">
        <v>90</v>
      </c>
      <c r="G584" s="58">
        <v>0</v>
      </c>
      <c r="H584" s="58">
        <v>0</v>
      </c>
      <c r="I584" s="13">
        <v>1.1180000000000001E-2</v>
      </c>
      <c r="J584" s="15">
        <v>0</v>
      </c>
      <c r="K584" s="17" t="s">
        <v>121</v>
      </c>
      <c r="L584" s="15">
        <v>0</v>
      </c>
      <c r="M584" s="15">
        <v>2.203811</v>
      </c>
      <c r="N584" s="15">
        <v>0.39075900000000002</v>
      </c>
      <c r="O584" s="15">
        <v>0</v>
      </c>
      <c r="P584" s="15" t="s">
        <v>195</v>
      </c>
    </row>
    <row r="585" spans="1:16" hidden="1">
      <c r="A585" s="10" t="s">
        <v>2484</v>
      </c>
      <c r="B585" s="10" t="s">
        <v>2485</v>
      </c>
      <c r="C585" s="13" t="s">
        <v>2486</v>
      </c>
      <c r="D585" s="13" t="s">
        <v>2487</v>
      </c>
      <c r="E585" s="13" t="s">
        <v>194</v>
      </c>
      <c r="F585" s="18" t="s">
        <v>90</v>
      </c>
      <c r="G585" s="58">
        <v>0</v>
      </c>
      <c r="H585" s="58">
        <v>0</v>
      </c>
      <c r="I585" s="13">
        <v>7.2150000000000006E-2</v>
      </c>
      <c r="J585" s="15">
        <v>0</v>
      </c>
      <c r="K585" s="17" t="s">
        <v>121</v>
      </c>
      <c r="L585" s="15">
        <v>0</v>
      </c>
      <c r="M585" s="15">
        <v>1.5691759999999999</v>
      </c>
      <c r="N585" s="15">
        <v>0.21800700000000001</v>
      </c>
      <c r="O585" s="15">
        <v>0</v>
      </c>
      <c r="P585" s="15" t="s">
        <v>195</v>
      </c>
    </row>
    <row r="586" spans="1:16" hidden="1">
      <c r="A586" s="10" t="s">
        <v>2488</v>
      </c>
      <c r="B586" s="10" t="s">
        <v>2489</v>
      </c>
      <c r="C586" s="13" t="s">
        <v>2490</v>
      </c>
      <c r="D586" s="13" t="s">
        <v>2491</v>
      </c>
      <c r="E586" s="13" t="s">
        <v>77</v>
      </c>
      <c r="F586" s="18" t="s">
        <v>87</v>
      </c>
      <c r="G586" s="58">
        <v>0</v>
      </c>
      <c r="H586" s="58">
        <v>0</v>
      </c>
      <c r="I586" s="13">
        <v>3.6589999999999998E-2</v>
      </c>
      <c r="J586" s="15">
        <v>0</v>
      </c>
      <c r="K586" s="17" t="s">
        <v>121</v>
      </c>
      <c r="L586" s="15">
        <v>26.302858000000001</v>
      </c>
      <c r="M586" s="15">
        <v>3.7924449999999998</v>
      </c>
      <c r="N586" s="15">
        <v>0.12306</v>
      </c>
      <c r="O586" s="15" t="s">
        <v>142</v>
      </c>
      <c r="P586" s="15" t="s">
        <v>482</v>
      </c>
    </row>
    <row r="587" spans="1:16" hidden="1">
      <c r="A587" s="10" t="s">
        <v>2492</v>
      </c>
      <c r="B587" s="10" t="s">
        <v>2493</v>
      </c>
      <c r="C587" s="13" t="s">
        <v>2494</v>
      </c>
      <c r="D587" s="13" t="s">
        <v>2495</v>
      </c>
      <c r="E587" s="13" t="s">
        <v>75</v>
      </c>
      <c r="F587" s="18" t="s">
        <v>88</v>
      </c>
      <c r="G587" s="58">
        <v>0</v>
      </c>
      <c r="H587" s="58">
        <v>0</v>
      </c>
      <c r="I587" s="13">
        <v>1.0500000000000001E-2</v>
      </c>
      <c r="J587" s="15">
        <v>0</v>
      </c>
      <c r="K587" s="17" t="s">
        <v>121</v>
      </c>
      <c r="L587" s="15">
        <v>93.160972999999998</v>
      </c>
      <c r="M587" s="15">
        <v>38.507392000000003</v>
      </c>
      <c r="N587" s="15">
        <v>0.57975699999999997</v>
      </c>
      <c r="O587" s="15">
        <v>0</v>
      </c>
      <c r="P587" s="15" t="s">
        <v>212</v>
      </c>
    </row>
    <row r="588" spans="1:16" hidden="1">
      <c r="A588" s="10" t="s">
        <v>2496</v>
      </c>
      <c r="B588" s="10" t="s">
        <v>2497</v>
      </c>
      <c r="C588" s="13" t="s">
        <v>2498</v>
      </c>
      <c r="D588" s="13" t="s">
        <v>2499</v>
      </c>
      <c r="E588" s="13" t="s">
        <v>28</v>
      </c>
      <c r="F588" s="18" t="s">
        <v>91</v>
      </c>
      <c r="G588" s="58">
        <v>0</v>
      </c>
      <c r="H588" s="58">
        <v>0</v>
      </c>
      <c r="I588" s="13">
        <v>4.2189999999999998E-2</v>
      </c>
      <c r="J588" s="15">
        <v>1.1577586206999999</v>
      </c>
      <c r="K588" s="17">
        <v>-0.13626209978433712</v>
      </c>
      <c r="L588" s="15">
        <v>19.237960000000001</v>
      </c>
      <c r="M588" s="15">
        <v>1.675406</v>
      </c>
      <c r="N588" s="15">
        <v>5.1041000000000003E-2</v>
      </c>
      <c r="O588" s="15" t="s">
        <v>263</v>
      </c>
      <c r="P588" s="15" t="s">
        <v>332</v>
      </c>
    </row>
    <row r="589" spans="1:16" hidden="1">
      <c r="A589" s="10" t="s">
        <v>2500</v>
      </c>
      <c r="B589" s="10" t="s">
        <v>2501</v>
      </c>
      <c r="C589" s="13" t="s">
        <v>2502</v>
      </c>
      <c r="D589" s="13" t="s">
        <v>2503</v>
      </c>
      <c r="E589" s="13" t="s">
        <v>194</v>
      </c>
      <c r="F589" s="18" t="s">
        <v>81</v>
      </c>
      <c r="G589" s="58">
        <v>0</v>
      </c>
      <c r="H589" s="58">
        <v>0</v>
      </c>
      <c r="I589" s="13">
        <v>7.26E-3</v>
      </c>
      <c r="J589" s="15">
        <v>0</v>
      </c>
      <c r="K589" s="17" t="s">
        <v>121</v>
      </c>
      <c r="L589" s="15">
        <v>15.378788</v>
      </c>
      <c r="M589" s="15">
        <v>5.0235510000000003</v>
      </c>
      <c r="N589" s="15">
        <v>0.43385600000000002</v>
      </c>
      <c r="O589" s="15">
        <v>0</v>
      </c>
      <c r="P589" s="15" t="s">
        <v>195</v>
      </c>
    </row>
    <row r="590" spans="1:16" hidden="1">
      <c r="A590" s="10" t="s">
        <v>2504</v>
      </c>
      <c r="B590" s="10" t="s">
        <v>2505</v>
      </c>
      <c r="C590" s="13" t="s">
        <v>2506</v>
      </c>
      <c r="D590" s="13" t="s">
        <v>2507</v>
      </c>
      <c r="E590" s="13" t="s">
        <v>194</v>
      </c>
      <c r="F590" s="18" t="s">
        <v>85</v>
      </c>
      <c r="G590" s="58">
        <v>0</v>
      </c>
      <c r="H590" s="58">
        <v>0</v>
      </c>
      <c r="I590" s="13">
        <v>5.9150000000000001E-2</v>
      </c>
      <c r="J590" s="15">
        <v>0</v>
      </c>
      <c r="K590" s="17" t="s">
        <v>121</v>
      </c>
      <c r="L590" s="15">
        <v>0</v>
      </c>
      <c r="M590" s="15">
        <v>1.538894</v>
      </c>
      <c r="N590" s="15">
        <v>0.19226599999999999</v>
      </c>
      <c r="O590" s="15">
        <v>0</v>
      </c>
      <c r="P590" s="15" t="s">
        <v>195</v>
      </c>
    </row>
    <row r="591" spans="1:16" hidden="1">
      <c r="A591" s="10" t="s">
        <v>2508</v>
      </c>
      <c r="B591" s="10" t="s">
        <v>2509</v>
      </c>
      <c r="C591" s="13" t="s">
        <v>2510</v>
      </c>
      <c r="D591" s="13" t="s">
        <v>2511</v>
      </c>
      <c r="E591" s="13" t="s">
        <v>194</v>
      </c>
      <c r="F591" s="18" t="s">
        <v>81</v>
      </c>
      <c r="G591" s="58">
        <v>0</v>
      </c>
      <c r="H591" s="58">
        <v>0</v>
      </c>
      <c r="I591" s="13">
        <v>5.305E-2</v>
      </c>
      <c r="J591" s="15">
        <v>0</v>
      </c>
      <c r="K591" s="17" t="s">
        <v>121</v>
      </c>
      <c r="L591" s="15">
        <v>13.651515</v>
      </c>
      <c r="M591" s="15">
        <v>3.3479269999999999</v>
      </c>
      <c r="N591" s="15">
        <v>0.241808</v>
      </c>
      <c r="O591" s="15">
        <v>0</v>
      </c>
      <c r="P591" s="15" t="s">
        <v>195</v>
      </c>
    </row>
    <row r="592" spans="1:16" hidden="1">
      <c r="A592" s="10" t="s">
        <v>2512</v>
      </c>
      <c r="B592" s="10" t="s">
        <v>2513</v>
      </c>
      <c r="C592" s="13" t="s">
        <v>2514</v>
      </c>
      <c r="D592" s="13" t="s">
        <v>2515</v>
      </c>
      <c r="E592" s="13" t="s">
        <v>182</v>
      </c>
      <c r="F592" s="18" t="s">
        <v>83</v>
      </c>
      <c r="G592" s="58">
        <v>0</v>
      </c>
      <c r="H592" s="58">
        <v>0</v>
      </c>
      <c r="I592" s="13">
        <v>2.5300000000000001E-3</v>
      </c>
      <c r="J592" s="15">
        <v>0</v>
      </c>
      <c r="K592" s="17" t="s">
        <v>121</v>
      </c>
      <c r="L592" s="15">
        <v>24.216028000000001</v>
      </c>
      <c r="M592" s="15">
        <v>2.3757519999999999</v>
      </c>
      <c r="N592" s="15">
        <v>6.7200999999999997E-2</v>
      </c>
      <c r="O592" s="15">
        <v>0</v>
      </c>
      <c r="P592" s="15" t="s">
        <v>183</v>
      </c>
    </row>
    <row r="593" spans="1:16" hidden="1">
      <c r="A593" s="10" t="s">
        <v>2516</v>
      </c>
      <c r="B593" s="10" t="s">
        <v>2517</v>
      </c>
      <c r="C593" s="13" t="s">
        <v>2518</v>
      </c>
      <c r="D593" s="13" t="s">
        <v>2519</v>
      </c>
      <c r="E593" s="13" t="s">
        <v>853</v>
      </c>
      <c r="F593" s="18" t="s">
        <v>89</v>
      </c>
      <c r="G593" s="58">
        <v>0</v>
      </c>
      <c r="H593" s="58">
        <v>0</v>
      </c>
      <c r="I593" s="13">
        <v>5.1399999999999996E-3</v>
      </c>
      <c r="J593" s="15">
        <v>0</v>
      </c>
      <c r="K593" s="17" t="s">
        <v>121</v>
      </c>
      <c r="L593" s="15">
        <v>9.1068850000000001</v>
      </c>
      <c r="M593" s="15">
        <v>0.35603000000000001</v>
      </c>
      <c r="N593" s="15">
        <v>2.4E-2</v>
      </c>
      <c r="O593" s="15">
        <v>0</v>
      </c>
      <c r="P593" s="15" t="s">
        <v>854</v>
      </c>
    </row>
    <row r="594" spans="1:16" hidden="1">
      <c r="A594" s="10" t="s">
        <v>2520</v>
      </c>
      <c r="B594" s="10" t="s">
        <v>2521</v>
      </c>
      <c r="C594" s="13" t="s">
        <v>2522</v>
      </c>
      <c r="D594" s="13" t="s">
        <v>2523</v>
      </c>
      <c r="E594" s="13" t="s">
        <v>853</v>
      </c>
      <c r="F594" s="18" t="s">
        <v>82</v>
      </c>
      <c r="G594" s="58">
        <v>0</v>
      </c>
      <c r="H594" s="58">
        <v>0</v>
      </c>
      <c r="I594" s="13">
        <v>1.0619999999999999E-2</v>
      </c>
      <c r="J594" s="15">
        <v>0</v>
      </c>
      <c r="K594" s="17" t="s">
        <v>121</v>
      </c>
      <c r="L594" s="15">
        <v>22.507669</v>
      </c>
      <c r="M594" s="15">
        <v>0.69986400000000004</v>
      </c>
      <c r="N594" s="15">
        <v>9.3708E-2</v>
      </c>
      <c r="O594" s="15">
        <v>0</v>
      </c>
      <c r="P594" s="15" t="s">
        <v>854</v>
      </c>
    </row>
    <row r="595" spans="1:16" hidden="1">
      <c r="A595" s="10" t="s">
        <v>2524</v>
      </c>
      <c r="B595" s="10" t="s">
        <v>2525</v>
      </c>
      <c r="C595" s="13" t="s">
        <v>2526</v>
      </c>
      <c r="D595" s="13" t="s">
        <v>2527</v>
      </c>
      <c r="E595" s="13" t="s">
        <v>30</v>
      </c>
      <c r="F595" s="18" t="s">
        <v>89</v>
      </c>
      <c r="G595" s="58">
        <v>0</v>
      </c>
      <c r="H595" s="58">
        <v>0</v>
      </c>
      <c r="I595" s="13">
        <v>1.5100000000000001E-2</v>
      </c>
      <c r="J595" s="15">
        <v>0</v>
      </c>
      <c r="K595" s="17" t="s">
        <v>121</v>
      </c>
      <c r="L595" s="15">
        <v>0</v>
      </c>
      <c r="M595" s="15">
        <v>6.7773669999999999</v>
      </c>
      <c r="N595" s="15">
        <v>0.25082500000000002</v>
      </c>
      <c r="O595" s="15">
        <v>0</v>
      </c>
      <c r="P595" s="15" t="s">
        <v>177</v>
      </c>
    </row>
    <row r="596" spans="1:16" hidden="1">
      <c r="A596" s="10" t="s">
        <v>2528</v>
      </c>
      <c r="B596" s="10" t="s">
        <v>2529</v>
      </c>
      <c r="C596" s="13" t="s">
        <v>2530</v>
      </c>
      <c r="D596" s="13" t="s">
        <v>2531</v>
      </c>
      <c r="E596" s="13" t="s">
        <v>28</v>
      </c>
      <c r="F596" s="18" t="s">
        <v>84</v>
      </c>
      <c r="G596" s="58">
        <v>0</v>
      </c>
      <c r="H596" s="58">
        <v>0</v>
      </c>
      <c r="I596" s="13">
        <v>0.30392000000000002</v>
      </c>
      <c r="J596" s="15">
        <v>1.0643548386999999</v>
      </c>
      <c r="K596" s="17">
        <v>-6.0463706613672841E-2</v>
      </c>
      <c r="L596" s="15">
        <v>20.892455999999999</v>
      </c>
      <c r="M596" s="15">
        <v>2.465427</v>
      </c>
      <c r="N596" s="15">
        <v>9.6905000000000005E-2</v>
      </c>
      <c r="O596" s="15" t="s">
        <v>263</v>
      </c>
      <c r="P596" s="15" t="s">
        <v>332</v>
      </c>
    </row>
    <row r="597" spans="1:16" hidden="1">
      <c r="A597" s="10" t="s">
        <v>2532</v>
      </c>
      <c r="B597" s="10" t="s">
        <v>2533</v>
      </c>
      <c r="C597" s="13" t="s">
        <v>2534</v>
      </c>
      <c r="D597" s="13" t="s">
        <v>2535</v>
      </c>
      <c r="E597" s="13" t="s">
        <v>44</v>
      </c>
      <c r="F597" s="18" t="s">
        <v>91</v>
      </c>
      <c r="G597" s="58">
        <v>0</v>
      </c>
      <c r="H597" s="58">
        <v>0</v>
      </c>
      <c r="I597" s="13">
        <v>3.2640000000000002E-2</v>
      </c>
      <c r="J597" s="15">
        <v>1.2254901961</v>
      </c>
      <c r="K597" s="17">
        <v>-0.18400000001436156</v>
      </c>
      <c r="L597" s="15">
        <v>15.202970000000001</v>
      </c>
      <c r="M597" s="15">
        <v>3.7572619999999999</v>
      </c>
      <c r="N597" s="15">
        <v>0.24579899999999999</v>
      </c>
      <c r="O597" s="15" t="s">
        <v>142</v>
      </c>
      <c r="P597" s="15" t="s">
        <v>152</v>
      </c>
    </row>
    <row r="598" spans="1:16" hidden="1">
      <c r="A598" s="10" t="s">
        <v>2536</v>
      </c>
      <c r="B598" s="10" t="s">
        <v>2537</v>
      </c>
      <c r="C598" s="13" t="s">
        <v>2538</v>
      </c>
      <c r="D598" s="13" t="s">
        <v>2539</v>
      </c>
      <c r="E598" s="13" t="s">
        <v>853</v>
      </c>
      <c r="F598" s="18" t="s">
        <v>91</v>
      </c>
      <c r="G598" s="58">
        <v>0</v>
      </c>
      <c r="H598" s="58">
        <v>0</v>
      </c>
      <c r="I598" s="13">
        <v>5.1599999999999997E-3</v>
      </c>
      <c r="J598" s="15">
        <v>0</v>
      </c>
      <c r="K598" s="17" t="s">
        <v>121</v>
      </c>
      <c r="L598" s="15">
        <v>6.4404880000000002</v>
      </c>
      <c r="M598" s="15">
        <v>0.57408700000000001</v>
      </c>
      <c r="N598" s="15">
        <v>6.4167000000000002E-2</v>
      </c>
      <c r="O598" s="15" t="s">
        <v>263</v>
      </c>
      <c r="P598" s="15" t="s">
        <v>854</v>
      </c>
    </row>
    <row r="599" spans="1:16" hidden="1">
      <c r="A599" s="10" t="s">
        <v>2540</v>
      </c>
      <c r="B599" s="10" t="s">
        <v>2541</v>
      </c>
      <c r="C599" s="13" t="s">
        <v>2542</v>
      </c>
      <c r="D599" s="13" t="s">
        <v>2543</v>
      </c>
      <c r="E599" s="13" t="s">
        <v>853</v>
      </c>
      <c r="F599" s="18" t="s">
        <v>91</v>
      </c>
      <c r="G599" s="58">
        <v>0</v>
      </c>
      <c r="H599" s="58">
        <v>0</v>
      </c>
      <c r="I599" s="13">
        <v>5.9300000000000004E-3</v>
      </c>
      <c r="J599" s="15">
        <v>0</v>
      </c>
      <c r="K599" s="17" t="s">
        <v>121</v>
      </c>
      <c r="L599" s="15">
        <v>0</v>
      </c>
      <c r="M599" s="15">
        <v>1.060093</v>
      </c>
      <c r="N599" s="15">
        <v>4.0721E-2</v>
      </c>
      <c r="O599" s="15">
        <v>0</v>
      </c>
      <c r="P599" s="15" t="s">
        <v>854</v>
      </c>
    </row>
    <row r="600" spans="1:16" hidden="1">
      <c r="A600" s="10" t="s">
        <v>2544</v>
      </c>
      <c r="B600" s="10" t="s">
        <v>2545</v>
      </c>
      <c r="C600" s="13" t="s">
        <v>2546</v>
      </c>
      <c r="D600" s="13" t="s">
        <v>2547</v>
      </c>
      <c r="E600" s="13" t="s">
        <v>54</v>
      </c>
      <c r="F600" s="18" t="s">
        <v>91</v>
      </c>
      <c r="G600" s="58">
        <v>0</v>
      </c>
      <c r="H600" s="58">
        <v>0</v>
      </c>
      <c r="I600" s="13">
        <v>0.24432999999999999</v>
      </c>
      <c r="J600" s="15">
        <v>1.1503703703999999</v>
      </c>
      <c r="K600" s="17">
        <v>-0.13071474567596353</v>
      </c>
      <c r="L600" s="15">
        <v>13.091549000000001</v>
      </c>
      <c r="M600" s="15">
        <v>3.4681510000000002</v>
      </c>
      <c r="N600" s="15">
        <v>0.30704300000000001</v>
      </c>
      <c r="O600" s="15" t="s">
        <v>142</v>
      </c>
      <c r="P600" s="15" t="s">
        <v>152</v>
      </c>
    </row>
    <row r="601" spans="1:16" hidden="1">
      <c r="A601" s="10" t="s">
        <v>2548</v>
      </c>
      <c r="B601" s="10" t="s">
        <v>2549</v>
      </c>
      <c r="C601" s="13" t="s">
        <v>2550</v>
      </c>
      <c r="D601" s="13" t="s">
        <v>2551</v>
      </c>
      <c r="E601" s="13" t="s">
        <v>24</v>
      </c>
      <c r="F601" s="18" t="s">
        <v>84</v>
      </c>
      <c r="G601" s="58">
        <v>0</v>
      </c>
      <c r="H601" s="58">
        <v>0</v>
      </c>
      <c r="I601" s="13">
        <v>6.4369999999999997E-2</v>
      </c>
      <c r="J601" s="15">
        <v>0</v>
      </c>
      <c r="K601" s="17" t="s">
        <v>121</v>
      </c>
      <c r="L601" s="15">
        <v>0</v>
      </c>
      <c r="M601" s="15">
        <v>1.137392</v>
      </c>
      <c r="N601" s="15">
        <v>1.8238999999999998E-2</v>
      </c>
      <c r="O601" s="15">
        <v>0</v>
      </c>
      <c r="P601" s="15" t="s">
        <v>294</v>
      </c>
    </row>
    <row r="602" spans="1:16" hidden="1">
      <c r="A602" s="10" t="s">
        <v>2552</v>
      </c>
      <c r="B602" s="10" t="s">
        <v>2553</v>
      </c>
      <c r="C602" s="13" t="s">
        <v>2554</v>
      </c>
      <c r="D602" s="13" t="s">
        <v>2555</v>
      </c>
      <c r="E602" s="13" t="s">
        <v>77</v>
      </c>
      <c r="F602" s="18" t="s">
        <v>91</v>
      </c>
      <c r="G602" s="58">
        <v>0</v>
      </c>
      <c r="H602" s="58">
        <v>0</v>
      </c>
      <c r="I602" s="13">
        <v>8.9999999999999993E-3</v>
      </c>
      <c r="J602" s="15">
        <v>0</v>
      </c>
      <c r="K602" s="17" t="s">
        <v>121</v>
      </c>
      <c r="L602" s="15">
        <v>0</v>
      </c>
      <c r="M602" s="15">
        <v>0</v>
      </c>
      <c r="N602" s="15">
        <v>0.30330499999999999</v>
      </c>
      <c r="O602" s="15">
        <v>0</v>
      </c>
      <c r="P602" s="15" t="s">
        <v>482</v>
      </c>
    </row>
    <row r="603" spans="1:16" hidden="1">
      <c r="A603" s="10" t="s">
        <v>2556</v>
      </c>
      <c r="B603" s="10" t="s">
        <v>2557</v>
      </c>
      <c r="C603" s="13" t="s">
        <v>2558</v>
      </c>
      <c r="D603" s="13" t="s">
        <v>2559</v>
      </c>
      <c r="E603" s="13" t="s">
        <v>77</v>
      </c>
      <c r="F603" s="18" t="s">
        <v>91</v>
      </c>
      <c r="G603" s="58">
        <v>0</v>
      </c>
      <c r="H603" s="58">
        <v>0</v>
      </c>
      <c r="I603" s="13">
        <v>6.3600000000000002E-3</v>
      </c>
      <c r="J603" s="15">
        <v>0</v>
      </c>
      <c r="K603" s="17" t="s">
        <v>121</v>
      </c>
      <c r="L603" s="15">
        <v>12.242005000000001</v>
      </c>
      <c r="M603" s="15">
        <v>3.1110139999999999</v>
      </c>
      <c r="N603" s="15">
        <v>0.40772000000000003</v>
      </c>
      <c r="O603" s="15">
        <v>0</v>
      </c>
      <c r="P603" s="15" t="s">
        <v>482</v>
      </c>
    </row>
    <row r="604" spans="1:16" hidden="1">
      <c r="A604" s="10" t="s">
        <v>2560</v>
      </c>
      <c r="B604" s="10" t="s">
        <v>2561</v>
      </c>
      <c r="C604" s="13" t="s">
        <v>2562</v>
      </c>
      <c r="D604" s="13" t="s">
        <v>2563</v>
      </c>
      <c r="E604" s="13" t="s">
        <v>32</v>
      </c>
      <c r="F604" s="18" t="s">
        <v>91</v>
      </c>
      <c r="G604" s="58">
        <v>0</v>
      </c>
      <c r="H604" s="58">
        <v>0</v>
      </c>
      <c r="I604" s="13">
        <v>0.14882000000000001</v>
      </c>
      <c r="J604" s="15">
        <v>1.2851282050999999</v>
      </c>
      <c r="K604" s="17">
        <v>-0.22186751793982551</v>
      </c>
      <c r="L604" s="15">
        <v>12.447917</v>
      </c>
      <c r="M604" s="15">
        <v>1.9669410000000001</v>
      </c>
      <c r="N604" s="15">
        <v>0.15360599999999999</v>
      </c>
      <c r="O604" s="15" t="s">
        <v>142</v>
      </c>
      <c r="P604" s="15" t="s">
        <v>152</v>
      </c>
    </row>
    <row r="605" spans="1:16">
      <c r="A605" s="10" t="s">
        <v>2564</v>
      </c>
      <c r="B605" s="10" t="s">
        <v>2565</v>
      </c>
      <c r="C605" s="13" t="s">
        <v>2566</v>
      </c>
      <c r="D605" s="13" t="s">
        <v>2567</v>
      </c>
      <c r="E605" s="13" t="s">
        <v>36</v>
      </c>
      <c r="F605" s="18" t="s">
        <v>82</v>
      </c>
      <c r="G605" s="58">
        <v>0.5</v>
      </c>
      <c r="H605" s="58">
        <v>0.49</v>
      </c>
      <c r="I605" s="13">
        <v>8.4510000000000002E-2</v>
      </c>
      <c r="J605" s="15">
        <v>0.85436893199999997</v>
      </c>
      <c r="K605" s="17">
        <v>0.17045454550774797</v>
      </c>
      <c r="L605" s="15">
        <v>7.8569560000000003</v>
      </c>
      <c r="M605" s="15">
        <v>0.57457599999999998</v>
      </c>
      <c r="N605" s="15">
        <v>8.4241999999999997E-2</v>
      </c>
      <c r="O605" s="15" t="s">
        <v>142</v>
      </c>
      <c r="P605" s="15" t="s">
        <v>152</v>
      </c>
    </row>
    <row r="606" spans="1:16" hidden="1">
      <c r="A606" s="10" t="s">
        <v>2568</v>
      </c>
      <c r="B606" s="10" t="s">
        <v>2569</v>
      </c>
      <c r="C606" s="13" t="s">
        <v>2570</v>
      </c>
      <c r="D606" s="13" t="s">
        <v>2571</v>
      </c>
      <c r="E606" s="13" t="s">
        <v>377</v>
      </c>
      <c r="F606" s="18" t="s">
        <v>87</v>
      </c>
      <c r="G606" s="58">
        <v>0</v>
      </c>
      <c r="H606" s="58">
        <v>0</v>
      </c>
      <c r="I606" s="13">
        <v>5.62E-3</v>
      </c>
      <c r="J606" s="15">
        <v>0</v>
      </c>
      <c r="K606" s="17" t="s">
        <v>121</v>
      </c>
      <c r="L606" s="15">
        <v>0</v>
      </c>
      <c r="M606" s="15">
        <v>1.589256</v>
      </c>
      <c r="N606" s="15">
        <v>0.10542600000000001</v>
      </c>
      <c r="O606" s="15">
        <v>0</v>
      </c>
      <c r="P606" s="15" t="s">
        <v>378</v>
      </c>
    </row>
    <row r="607" spans="1:16" hidden="1">
      <c r="A607" s="10" t="s">
        <v>2572</v>
      </c>
      <c r="B607" s="10" t="s">
        <v>2573</v>
      </c>
      <c r="C607" s="13" t="s">
        <v>2574</v>
      </c>
      <c r="D607" s="13" t="s">
        <v>2575</v>
      </c>
      <c r="E607" s="13" t="s">
        <v>69</v>
      </c>
      <c r="F607" s="18" t="s">
        <v>91</v>
      </c>
      <c r="G607" s="58">
        <v>0</v>
      </c>
      <c r="H607" s="58">
        <v>0</v>
      </c>
      <c r="I607" s="13">
        <v>1.806E-2</v>
      </c>
      <c r="J607" s="15">
        <v>0.92986111110000003</v>
      </c>
      <c r="K607" s="17">
        <v>7.5429424956838576E-2</v>
      </c>
      <c r="L607" s="15">
        <v>9.7764699999999998</v>
      </c>
      <c r="M607" s="15">
        <v>1.5162819999999999</v>
      </c>
      <c r="N607" s="15">
        <v>0.1588</v>
      </c>
      <c r="O607" s="15" t="s">
        <v>263</v>
      </c>
      <c r="P607" s="15" t="s">
        <v>157</v>
      </c>
    </row>
    <row r="608" spans="1:16" hidden="1">
      <c r="A608" s="10" t="s">
        <v>2576</v>
      </c>
      <c r="B608" s="10" t="s">
        <v>2577</v>
      </c>
      <c r="C608" s="13" t="s">
        <v>2578</v>
      </c>
      <c r="D608" s="13" t="s">
        <v>2579</v>
      </c>
      <c r="E608" s="13" t="s">
        <v>69</v>
      </c>
      <c r="F608" s="18" t="s">
        <v>91</v>
      </c>
      <c r="G608" s="58">
        <v>0</v>
      </c>
      <c r="H608" s="58">
        <v>0</v>
      </c>
      <c r="I608" s="13">
        <v>1.83E-3</v>
      </c>
      <c r="J608" s="15">
        <v>0</v>
      </c>
      <c r="K608" s="17" t="s">
        <v>121</v>
      </c>
      <c r="L608" s="15">
        <v>0</v>
      </c>
      <c r="M608" s="15">
        <v>2.5043839999999999</v>
      </c>
      <c r="N608" s="15">
        <v>0.42591499999999999</v>
      </c>
      <c r="O608" s="15">
        <v>0</v>
      </c>
      <c r="P608" s="15" t="s">
        <v>122</v>
      </c>
    </row>
    <row r="609" spans="1:16" hidden="1">
      <c r="A609" s="10" t="s">
        <v>2580</v>
      </c>
      <c r="B609" s="10" t="s">
        <v>2581</v>
      </c>
      <c r="C609" s="13" t="s">
        <v>2582</v>
      </c>
      <c r="D609" s="13" t="s">
        <v>2583</v>
      </c>
      <c r="E609" s="13" t="s">
        <v>26</v>
      </c>
      <c r="F609" s="18" t="s">
        <v>82</v>
      </c>
      <c r="G609" s="58">
        <v>0</v>
      </c>
      <c r="H609" s="58">
        <v>0</v>
      </c>
      <c r="I609" s="13">
        <v>1.508E-2</v>
      </c>
      <c r="J609" s="15">
        <v>0</v>
      </c>
      <c r="K609" s="17" t="s">
        <v>121</v>
      </c>
      <c r="L609" s="15">
        <v>11.684887</v>
      </c>
      <c r="M609" s="15">
        <v>2.6577229999999998</v>
      </c>
      <c r="N609" s="15">
        <v>-0.23369000000000001</v>
      </c>
      <c r="O609" s="15">
        <v>0</v>
      </c>
      <c r="P609" s="15" t="s">
        <v>131</v>
      </c>
    </row>
    <row r="610" spans="1:16" hidden="1">
      <c r="A610" s="10" t="s">
        <v>2584</v>
      </c>
      <c r="B610" s="10" t="s">
        <v>2585</v>
      </c>
      <c r="C610" s="13" t="s">
        <v>2586</v>
      </c>
      <c r="D610" s="13" t="s">
        <v>2587</v>
      </c>
      <c r="E610" s="13" t="s">
        <v>64</v>
      </c>
      <c r="F610" s="18" t="s">
        <v>87</v>
      </c>
      <c r="G610" s="58">
        <v>0</v>
      </c>
      <c r="H610" s="58">
        <v>0</v>
      </c>
      <c r="I610" s="13">
        <v>4.9919999999999999E-2</v>
      </c>
      <c r="J610" s="15">
        <v>1.3925531915</v>
      </c>
      <c r="K610" s="17">
        <v>-0.28189457601770895</v>
      </c>
      <c r="L610" s="15">
        <v>28.876263000000002</v>
      </c>
      <c r="M610" s="15">
        <v>7.2380680000000002</v>
      </c>
      <c r="N610" s="15">
        <v>0.20863599999999999</v>
      </c>
      <c r="O610" s="15" t="s">
        <v>176</v>
      </c>
      <c r="P610" s="15" t="s">
        <v>162</v>
      </c>
    </row>
    <row r="611" spans="1:16" hidden="1">
      <c r="A611" s="10" t="s">
        <v>2588</v>
      </c>
      <c r="B611" s="10" t="s">
        <v>2589</v>
      </c>
      <c r="C611" s="13" t="s">
        <v>2590</v>
      </c>
      <c r="D611" s="13" t="s">
        <v>2591</v>
      </c>
      <c r="E611" s="13" t="s">
        <v>64</v>
      </c>
      <c r="F611" s="18" t="s">
        <v>87</v>
      </c>
      <c r="G611" s="58">
        <v>0</v>
      </c>
      <c r="H611" s="58">
        <v>0</v>
      </c>
      <c r="I611" s="13">
        <v>2.7830000000000001E-2</v>
      </c>
      <c r="J611" s="15">
        <v>0</v>
      </c>
      <c r="K611" s="17" t="s">
        <v>121</v>
      </c>
      <c r="L611" s="15">
        <v>25.479797999999999</v>
      </c>
      <c r="M611" s="15">
        <v>6.3740779999999999</v>
      </c>
      <c r="N611" s="15">
        <v>0.20863599999999999</v>
      </c>
      <c r="O611" s="15" t="s">
        <v>176</v>
      </c>
      <c r="P611" s="15" t="s">
        <v>162</v>
      </c>
    </row>
    <row r="612" spans="1:16" hidden="1">
      <c r="A612" s="10" t="s">
        <v>2592</v>
      </c>
      <c r="B612" s="10" t="s">
        <v>2593</v>
      </c>
      <c r="C612" s="13" t="s">
        <v>2594</v>
      </c>
      <c r="D612" s="13" t="s">
        <v>2595</v>
      </c>
      <c r="E612" s="13" t="s">
        <v>64</v>
      </c>
      <c r="F612" s="18" t="s">
        <v>85</v>
      </c>
      <c r="G612" s="58">
        <v>0</v>
      </c>
      <c r="H612" s="58">
        <v>0</v>
      </c>
      <c r="I612" s="13">
        <v>7.6060000000000003E-2</v>
      </c>
      <c r="J612" s="15">
        <v>0.93538461539999995</v>
      </c>
      <c r="K612" s="17">
        <v>6.9078947350837527E-2</v>
      </c>
      <c r="L612" s="15">
        <v>34.734484999999999</v>
      </c>
      <c r="M612" s="15">
        <v>4.8869610000000003</v>
      </c>
      <c r="N612" s="15">
        <v>9.5299999999999996E-2</v>
      </c>
      <c r="O612" s="15" t="s">
        <v>263</v>
      </c>
      <c r="P612" s="15" t="s">
        <v>162</v>
      </c>
    </row>
    <row r="613" spans="1:16" hidden="1">
      <c r="A613" s="10" t="s">
        <v>2596</v>
      </c>
      <c r="B613" s="10" t="s">
        <v>2597</v>
      </c>
      <c r="C613" s="13" t="s">
        <v>2598</v>
      </c>
      <c r="D613" s="13" t="s">
        <v>2599</v>
      </c>
      <c r="E613" s="13" t="s">
        <v>77</v>
      </c>
      <c r="F613" s="18" t="s">
        <v>91</v>
      </c>
      <c r="G613" s="58">
        <v>0</v>
      </c>
      <c r="H613" s="58">
        <v>0</v>
      </c>
      <c r="I613" s="13">
        <v>2.7820000000000001E-2</v>
      </c>
      <c r="J613" s="15">
        <v>0</v>
      </c>
      <c r="K613" s="17" t="s">
        <v>121</v>
      </c>
      <c r="L613" s="15">
        <v>10.353812</v>
      </c>
      <c r="M613" s="15">
        <v>1.797615</v>
      </c>
      <c r="N613" s="15">
        <v>0.16136800000000001</v>
      </c>
      <c r="O613" s="15">
        <v>0</v>
      </c>
      <c r="P613" s="15" t="s">
        <v>482</v>
      </c>
    </row>
    <row r="614" spans="1:16" hidden="1">
      <c r="A614" s="10" t="s">
        <v>2600</v>
      </c>
      <c r="B614" s="10" t="s">
        <v>2601</v>
      </c>
      <c r="C614" s="13" t="s">
        <v>2602</v>
      </c>
      <c r="D614" s="13" t="s">
        <v>2603</v>
      </c>
      <c r="E614" s="13" t="s">
        <v>58</v>
      </c>
      <c r="F614" s="18" t="s">
        <v>84</v>
      </c>
      <c r="G614" s="58">
        <v>0</v>
      </c>
      <c r="H614" s="58">
        <v>0</v>
      </c>
      <c r="I614" s="13">
        <v>5.0849999999999999E-2</v>
      </c>
      <c r="J614" s="15">
        <v>0.91934306570000002</v>
      </c>
      <c r="K614" s="17">
        <v>8.773322746344614E-2</v>
      </c>
      <c r="L614" s="15">
        <v>9.2099229999999999</v>
      </c>
      <c r="M614" s="15">
        <v>1.567285</v>
      </c>
      <c r="N614" s="15">
        <v>0.19283900000000001</v>
      </c>
      <c r="O614" s="15" t="s">
        <v>142</v>
      </c>
      <c r="P614" s="15" t="s">
        <v>383</v>
      </c>
    </row>
    <row r="615" spans="1:16" hidden="1">
      <c r="A615" s="10" t="s">
        <v>2604</v>
      </c>
      <c r="B615" s="10" t="s">
        <v>2605</v>
      </c>
      <c r="C615" s="13" t="s">
        <v>2606</v>
      </c>
      <c r="D615" s="13" t="s">
        <v>2607</v>
      </c>
      <c r="E615" s="13" t="s">
        <v>377</v>
      </c>
      <c r="F615" s="18" t="s">
        <v>89</v>
      </c>
      <c r="G615" s="58">
        <v>0</v>
      </c>
      <c r="H615" s="58">
        <v>0</v>
      </c>
      <c r="I615" s="13">
        <v>6.11E-3</v>
      </c>
      <c r="J615" s="15">
        <v>0</v>
      </c>
      <c r="K615" s="17" t="s">
        <v>121</v>
      </c>
      <c r="L615" s="15">
        <v>0</v>
      </c>
      <c r="M615" s="15">
        <v>0.691025</v>
      </c>
      <c r="N615" s="15">
        <v>6.6110000000000002E-2</v>
      </c>
      <c r="O615" s="15">
        <v>0</v>
      </c>
      <c r="P615" s="15" t="s">
        <v>378</v>
      </c>
    </row>
    <row r="616" spans="1:16" hidden="1">
      <c r="A616" s="10" t="s">
        <v>2608</v>
      </c>
      <c r="B616" s="10" t="s">
        <v>2609</v>
      </c>
      <c r="C616" s="13" t="s">
        <v>2610</v>
      </c>
      <c r="D616" s="13" t="s">
        <v>2611</v>
      </c>
      <c r="E616" s="13" t="s">
        <v>38</v>
      </c>
      <c r="F616" s="18" t="s">
        <v>85</v>
      </c>
      <c r="G616" s="58">
        <v>0</v>
      </c>
      <c r="H616" s="58">
        <v>0</v>
      </c>
      <c r="I616" s="13">
        <v>0.11068</v>
      </c>
      <c r="J616" s="15">
        <v>0</v>
      </c>
      <c r="K616" s="17" t="s">
        <v>121</v>
      </c>
      <c r="L616" s="15">
        <v>6.8022689999999999</v>
      </c>
      <c r="M616" s="15">
        <v>1.9637579999999999</v>
      </c>
      <c r="N616" s="15">
        <v>0.20014199999999999</v>
      </c>
      <c r="O616" s="15" t="s">
        <v>142</v>
      </c>
      <c r="P616" s="15" t="s">
        <v>152</v>
      </c>
    </row>
    <row r="617" spans="1:16" hidden="1">
      <c r="A617" s="10" t="s">
        <v>2612</v>
      </c>
      <c r="B617" s="10" t="s">
        <v>2613</v>
      </c>
      <c r="C617" s="13" t="s">
        <v>2614</v>
      </c>
      <c r="D617" s="13" t="s">
        <v>2615</v>
      </c>
      <c r="E617" s="13" t="s">
        <v>32</v>
      </c>
      <c r="F617" s="18" t="s">
        <v>86</v>
      </c>
      <c r="G617" s="58">
        <v>0</v>
      </c>
      <c r="H617" s="58">
        <v>0</v>
      </c>
      <c r="I617" s="13">
        <v>0.27231</v>
      </c>
      <c r="J617" s="15">
        <v>1.4261111111</v>
      </c>
      <c r="K617" s="17">
        <v>-0.29879236462250713</v>
      </c>
      <c r="L617" s="15">
        <v>34.432234000000001</v>
      </c>
      <c r="M617" s="15">
        <v>3.1296889999999999</v>
      </c>
      <c r="N617" s="15">
        <v>6.3523999999999997E-2</v>
      </c>
      <c r="O617" s="15" t="s">
        <v>176</v>
      </c>
      <c r="P617" s="15" t="s">
        <v>152</v>
      </c>
    </row>
    <row r="618" spans="1:16" hidden="1">
      <c r="A618" s="10" t="s">
        <v>2616</v>
      </c>
      <c r="B618" s="10" t="s">
        <v>2617</v>
      </c>
      <c r="C618" s="13" t="s">
        <v>2618</v>
      </c>
      <c r="D618" s="13" t="s">
        <v>2619</v>
      </c>
      <c r="E618" s="13" t="s">
        <v>64</v>
      </c>
      <c r="F618" s="18" t="s">
        <v>83</v>
      </c>
      <c r="G618" s="58">
        <v>0</v>
      </c>
      <c r="H618" s="58">
        <v>0</v>
      </c>
      <c r="I618" s="13">
        <v>1.7899999999999999E-3</v>
      </c>
      <c r="J618" s="15">
        <v>0</v>
      </c>
      <c r="K618" s="17" t="s">
        <v>121</v>
      </c>
      <c r="L618" s="15">
        <v>14.019176</v>
      </c>
      <c r="M618" s="15">
        <v>2.0860409999999998</v>
      </c>
      <c r="N618" s="15">
        <v>0.15227599999999999</v>
      </c>
      <c r="O618" s="15" t="s">
        <v>142</v>
      </c>
      <c r="P618" s="15" t="s">
        <v>162</v>
      </c>
    </row>
    <row r="619" spans="1:16" hidden="1">
      <c r="A619" s="10" t="s">
        <v>2620</v>
      </c>
      <c r="B619" s="10" t="s">
        <v>2621</v>
      </c>
      <c r="C619" s="13" t="s">
        <v>2622</v>
      </c>
      <c r="D619" s="13" t="s">
        <v>2623</v>
      </c>
      <c r="E619" s="13" t="s">
        <v>64</v>
      </c>
      <c r="F619" s="18" t="s">
        <v>83</v>
      </c>
      <c r="G619" s="58">
        <v>0</v>
      </c>
      <c r="H619" s="58">
        <v>0</v>
      </c>
      <c r="I619" s="13">
        <v>5.0590000000000003E-2</v>
      </c>
      <c r="J619" s="15">
        <v>0.92736842109999995</v>
      </c>
      <c r="K619" s="17">
        <v>7.832009075082369E-2</v>
      </c>
      <c r="L619" s="15">
        <v>14.039906999999999</v>
      </c>
      <c r="M619" s="15">
        <v>2.0852430000000002</v>
      </c>
      <c r="N619" s="15">
        <v>0.15227599999999999</v>
      </c>
      <c r="O619" s="15" t="s">
        <v>142</v>
      </c>
      <c r="P619" s="15" t="s">
        <v>162</v>
      </c>
    </row>
    <row r="620" spans="1:16" hidden="1">
      <c r="A620" s="10" t="s">
        <v>2624</v>
      </c>
      <c r="B620" s="10" t="s">
        <v>2625</v>
      </c>
      <c r="C620" s="13" t="s">
        <v>2626</v>
      </c>
      <c r="D620" s="13" t="s">
        <v>2627</v>
      </c>
      <c r="E620" s="13" t="s">
        <v>71</v>
      </c>
      <c r="F620" s="18" t="s">
        <v>82</v>
      </c>
      <c r="G620" s="58">
        <v>0</v>
      </c>
      <c r="H620" s="58">
        <v>0</v>
      </c>
      <c r="I620" s="13">
        <v>3.7960000000000001E-2</v>
      </c>
      <c r="J620" s="15">
        <v>0</v>
      </c>
      <c r="K620" s="17" t="s">
        <v>121</v>
      </c>
      <c r="L620" s="15">
        <v>0</v>
      </c>
      <c r="M620" s="15">
        <v>8.2554599999999994</v>
      </c>
      <c r="N620" s="15">
        <v>2.2550000000000001E-2</v>
      </c>
      <c r="O620" s="15">
        <v>0</v>
      </c>
      <c r="P620" s="15" t="s">
        <v>171</v>
      </c>
    </row>
    <row r="621" spans="1:16" hidden="1">
      <c r="A621" s="10" t="s">
        <v>2628</v>
      </c>
      <c r="B621" s="10" t="s">
        <v>2629</v>
      </c>
      <c r="C621" s="13" t="s">
        <v>2630</v>
      </c>
      <c r="D621" s="13" t="s">
        <v>2631</v>
      </c>
      <c r="E621" s="13" t="s">
        <v>229</v>
      </c>
      <c r="F621" s="18" t="s">
        <v>81</v>
      </c>
      <c r="G621" s="58">
        <v>0</v>
      </c>
      <c r="H621" s="58">
        <v>0</v>
      </c>
      <c r="I621" s="13">
        <v>2.0129999999999999E-2</v>
      </c>
      <c r="J621" s="15">
        <v>0</v>
      </c>
      <c r="K621" s="17" t="s">
        <v>121</v>
      </c>
      <c r="L621" s="15">
        <v>0</v>
      </c>
      <c r="M621" s="15">
        <v>2.763887</v>
      </c>
      <c r="N621" s="15">
        <v>0.17180899999999999</v>
      </c>
      <c r="O621" s="15">
        <v>0</v>
      </c>
      <c r="P621" s="15" t="s">
        <v>230</v>
      </c>
    </row>
    <row r="622" spans="1:16" hidden="1">
      <c r="A622" s="10" t="s">
        <v>2632</v>
      </c>
      <c r="B622" s="10" t="s">
        <v>2633</v>
      </c>
      <c r="C622" s="13" t="s">
        <v>2634</v>
      </c>
      <c r="D622" s="13" t="s">
        <v>2635</v>
      </c>
      <c r="E622" s="13" t="s">
        <v>75</v>
      </c>
      <c r="F622" s="18" t="s">
        <v>87</v>
      </c>
      <c r="G622" s="58">
        <v>0</v>
      </c>
      <c r="H622" s="58">
        <v>0</v>
      </c>
      <c r="I622" s="13">
        <v>9.1199999999999996E-3</v>
      </c>
      <c r="J622" s="15">
        <v>0</v>
      </c>
      <c r="K622" s="17" t="s">
        <v>121</v>
      </c>
      <c r="L622" s="15">
        <v>0</v>
      </c>
      <c r="M622" s="15">
        <v>1.5603560000000001</v>
      </c>
      <c r="N622" s="15">
        <v>0.27441599999999999</v>
      </c>
      <c r="O622" s="15">
        <v>0</v>
      </c>
      <c r="P622" s="15" t="s">
        <v>212</v>
      </c>
    </row>
    <row r="623" spans="1:16" hidden="1">
      <c r="A623" s="10" t="s">
        <v>2636</v>
      </c>
      <c r="B623" s="10" t="s">
        <v>2637</v>
      </c>
      <c r="C623" s="13" t="s">
        <v>2638</v>
      </c>
      <c r="D623" s="13" t="s">
        <v>2639</v>
      </c>
      <c r="E623" s="13" t="s">
        <v>69</v>
      </c>
      <c r="F623" s="18" t="s">
        <v>85</v>
      </c>
      <c r="G623" s="58">
        <v>0</v>
      </c>
      <c r="H623" s="58">
        <v>0</v>
      </c>
      <c r="I623" s="13">
        <v>2.0100000000000001E-3</v>
      </c>
      <c r="J623" s="15">
        <v>0</v>
      </c>
      <c r="K623" s="17" t="s">
        <v>121</v>
      </c>
      <c r="L623" s="15">
        <v>0</v>
      </c>
      <c r="M623" s="15">
        <v>1.287539</v>
      </c>
      <c r="N623" s="15">
        <v>5.3157000000000003E-2</v>
      </c>
      <c r="O623" s="15">
        <v>0</v>
      </c>
      <c r="P623" s="15" t="s">
        <v>122</v>
      </c>
    </row>
    <row r="624" spans="1:16" hidden="1">
      <c r="A624" s="10" t="s">
        <v>2640</v>
      </c>
      <c r="B624" s="10" t="s">
        <v>2641</v>
      </c>
      <c r="C624" s="13" t="s">
        <v>2642</v>
      </c>
      <c r="D624" s="13" t="s">
        <v>2643</v>
      </c>
      <c r="E624" s="13" t="s">
        <v>69</v>
      </c>
      <c r="F624" s="18" t="s">
        <v>88</v>
      </c>
      <c r="G624" s="58">
        <v>0</v>
      </c>
      <c r="H624" s="58">
        <v>0</v>
      </c>
      <c r="I624" s="13">
        <v>9.7999999999999997E-4</v>
      </c>
      <c r="J624" s="15">
        <v>0</v>
      </c>
      <c r="K624" s="17" t="s">
        <v>121</v>
      </c>
      <c r="L624" s="15">
        <v>0</v>
      </c>
      <c r="M624" s="15">
        <v>4.1438560000000004</v>
      </c>
      <c r="N624" s="15">
        <v>-0.22245200000000001</v>
      </c>
      <c r="O624" s="15">
        <v>0</v>
      </c>
      <c r="P624" s="15" t="s">
        <v>122</v>
      </c>
    </row>
    <row r="625" spans="1:16" hidden="1">
      <c r="A625" s="10" t="s">
        <v>2644</v>
      </c>
      <c r="B625" s="10" t="s">
        <v>2645</v>
      </c>
      <c r="C625" s="13" t="s">
        <v>2646</v>
      </c>
      <c r="D625" s="13" t="s">
        <v>2647</v>
      </c>
      <c r="E625" s="13" t="s">
        <v>75</v>
      </c>
      <c r="F625" s="18" t="s">
        <v>87</v>
      </c>
      <c r="G625" s="58">
        <v>0</v>
      </c>
      <c r="H625" s="58">
        <v>0</v>
      </c>
      <c r="I625" s="13">
        <v>1.8190000000000001E-2</v>
      </c>
      <c r="J625" s="15">
        <v>0</v>
      </c>
      <c r="K625" s="17" t="s">
        <v>121</v>
      </c>
      <c r="L625" s="15">
        <v>0</v>
      </c>
      <c r="M625" s="15">
        <v>0.74065000000000003</v>
      </c>
      <c r="N625" s="15">
        <v>0.28563699999999997</v>
      </c>
      <c r="O625" s="15">
        <v>0</v>
      </c>
      <c r="P625" s="15" t="s">
        <v>212</v>
      </c>
    </row>
    <row r="626" spans="1:16" hidden="1">
      <c r="A626" s="10" t="s">
        <v>2648</v>
      </c>
      <c r="B626" s="10" t="s">
        <v>2649</v>
      </c>
      <c r="C626" s="13" t="s">
        <v>2650</v>
      </c>
      <c r="D626" s="13" t="s">
        <v>2651</v>
      </c>
      <c r="E626" s="13" t="s">
        <v>64</v>
      </c>
      <c r="F626" s="18" t="s">
        <v>82</v>
      </c>
      <c r="G626" s="58">
        <v>0</v>
      </c>
      <c r="H626" s="58">
        <v>0</v>
      </c>
      <c r="I626" s="13">
        <v>3.3779999999999998E-2</v>
      </c>
      <c r="J626" s="15">
        <v>0</v>
      </c>
      <c r="K626" s="17" t="s">
        <v>121</v>
      </c>
      <c r="L626" s="15">
        <v>10.154387</v>
      </c>
      <c r="M626" s="15">
        <v>2.707141</v>
      </c>
      <c r="N626" s="15">
        <v>0.32131399999999999</v>
      </c>
      <c r="O626" s="15">
        <v>0</v>
      </c>
      <c r="P626" s="15" t="s">
        <v>162</v>
      </c>
    </row>
    <row r="627" spans="1:16" hidden="1">
      <c r="A627" s="10" t="s">
        <v>2652</v>
      </c>
      <c r="B627" s="10" t="s">
        <v>2653</v>
      </c>
      <c r="C627" s="13" t="s">
        <v>2654</v>
      </c>
      <c r="D627" s="13" t="s">
        <v>2655</v>
      </c>
      <c r="E627" s="13" t="s">
        <v>56</v>
      </c>
      <c r="F627" s="18" t="s">
        <v>85</v>
      </c>
      <c r="G627" s="58">
        <v>0</v>
      </c>
      <c r="H627" s="58">
        <v>0</v>
      </c>
      <c r="I627" s="13">
        <v>2.0060000000000001E-2</v>
      </c>
      <c r="J627" s="15">
        <v>0</v>
      </c>
      <c r="K627" s="17" t="s">
        <v>121</v>
      </c>
      <c r="L627" s="15">
        <v>0</v>
      </c>
      <c r="M627" s="15">
        <v>0.38604899999999998</v>
      </c>
      <c r="N627" s="15">
        <v>0.44091000000000002</v>
      </c>
      <c r="O627" s="15">
        <v>0</v>
      </c>
      <c r="P627" s="15" t="s">
        <v>152</v>
      </c>
    </row>
    <row r="628" spans="1:16" hidden="1">
      <c r="A628" s="10" t="s">
        <v>2656</v>
      </c>
      <c r="B628" s="10" t="s">
        <v>2657</v>
      </c>
      <c r="C628" s="13" t="s">
        <v>2658</v>
      </c>
      <c r="D628" s="13" t="s">
        <v>2659</v>
      </c>
      <c r="E628" s="13" t="s">
        <v>26</v>
      </c>
      <c r="F628" s="18" t="s">
        <v>87</v>
      </c>
      <c r="G628" s="58">
        <v>0</v>
      </c>
      <c r="H628" s="58">
        <v>0</v>
      </c>
      <c r="I628" s="13">
        <v>9.8849999999999993E-2</v>
      </c>
      <c r="J628" s="15">
        <v>0.66829268289999999</v>
      </c>
      <c r="K628" s="17">
        <v>0.4963503650235761</v>
      </c>
      <c r="L628" s="15">
        <v>22.629353999999999</v>
      </c>
      <c r="M628" s="15">
        <v>6.2355830000000001</v>
      </c>
      <c r="N628" s="15">
        <v>0.24310799999999999</v>
      </c>
      <c r="O628" s="15" t="s">
        <v>176</v>
      </c>
      <c r="P628" s="15" t="s">
        <v>131</v>
      </c>
    </row>
    <row r="629" spans="1:16" hidden="1">
      <c r="A629" s="10" t="s">
        <v>2660</v>
      </c>
      <c r="B629" s="10" t="s">
        <v>2661</v>
      </c>
      <c r="C629" s="13" t="s">
        <v>2662</v>
      </c>
      <c r="D629" s="13" t="s">
        <v>2663</v>
      </c>
      <c r="E629" s="13" t="s">
        <v>28</v>
      </c>
      <c r="F629" s="18" t="s">
        <v>85</v>
      </c>
      <c r="G629" s="58">
        <v>0</v>
      </c>
      <c r="H629" s="58">
        <v>0</v>
      </c>
      <c r="I629" s="13">
        <v>9.4210000000000002E-2</v>
      </c>
      <c r="J629" s="15">
        <v>1.3760181817999999</v>
      </c>
      <c r="K629" s="17">
        <v>-0.27326541667358073</v>
      </c>
      <c r="L629" s="15">
        <v>10.778025</v>
      </c>
      <c r="M629" s="15">
        <v>1.4469099999999999</v>
      </c>
      <c r="N629" s="15">
        <v>0.198799</v>
      </c>
      <c r="O629" s="15" t="s">
        <v>142</v>
      </c>
      <c r="P629" s="15" t="s">
        <v>332</v>
      </c>
    </row>
    <row r="630" spans="1:16" hidden="1">
      <c r="A630" s="10" t="s">
        <v>2664</v>
      </c>
      <c r="B630" s="10" t="s">
        <v>2665</v>
      </c>
      <c r="C630" s="13" t="s">
        <v>2666</v>
      </c>
      <c r="D630" s="13" t="s">
        <v>2667</v>
      </c>
      <c r="E630" s="13" t="s">
        <v>853</v>
      </c>
      <c r="F630" s="18" t="s">
        <v>82</v>
      </c>
      <c r="G630" s="58">
        <v>0</v>
      </c>
      <c r="H630" s="58">
        <v>0</v>
      </c>
      <c r="I630" s="13">
        <v>2.7130000000000001E-2</v>
      </c>
      <c r="J630" s="15">
        <v>0</v>
      </c>
      <c r="K630" s="17" t="s">
        <v>121</v>
      </c>
      <c r="L630" s="15">
        <v>8.9887130000000006</v>
      </c>
      <c r="M630" s="15">
        <v>2.2330269999999999</v>
      </c>
      <c r="N630" s="15">
        <v>9.6405000000000005E-2</v>
      </c>
      <c r="O630" s="15">
        <v>0</v>
      </c>
      <c r="P630" s="15" t="s">
        <v>854</v>
      </c>
    </row>
    <row r="631" spans="1:16">
      <c r="A631" s="10" t="s">
        <v>2668</v>
      </c>
      <c r="B631" s="10" t="s">
        <v>2669</v>
      </c>
      <c r="C631" s="13" t="s">
        <v>2670</v>
      </c>
      <c r="D631" s="13" t="s">
        <v>2671</v>
      </c>
      <c r="E631" s="13" t="s">
        <v>36</v>
      </c>
      <c r="F631" s="18" t="s">
        <v>82</v>
      </c>
      <c r="G631" s="58">
        <v>0.5</v>
      </c>
      <c r="H631" s="58">
        <v>0.6</v>
      </c>
      <c r="I631" s="13">
        <v>2.4340000000000001E-2</v>
      </c>
      <c r="J631" s="15">
        <v>0.87025641030000001</v>
      </c>
      <c r="K631" s="17">
        <v>0.14908662339559675</v>
      </c>
      <c r="L631" s="15">
        <v>9.1201080000000001</v>
      </c>
      <c r="M631" s="15">
        <v>3.4757820000000001</v>
      </c>
      <c r="N631" s="15">
        <v>8.6493E-2</v>
      </c>
      <c r="O631" s="15" t="s">
        <v>142</v>
      </c>
      <c r="P631" s="15" t="s">
        <v>152</v>
      </c>
    </row>
    <row r="632" spans="1:16" hidden="1">
      <c r="A632" s="10" t="s">
        <v>2672</v>
      </c>
      <c r="B632" s="10" t="s">
        <v>2673</v>
      </c>
      <c r="C632" s="13" t="s">
        <v>2674</v>
      </c>
      <c r="D632" s="13" t="s">
        <v>2675</v>
      </c>
      <c r="E632" s="13" t="s">
        <v>69</v>
      </c>
      <c r="F632" s="18" t="s">
        <v>85</v>
      </c>
      <c r="G632" s="58">
        <v>0</v>
      </c>
      <c r="H632" s="58">
        <v>0</v>
      </c>
      <c r="I632" s="13">
        <v>4.13E-3</v>
      </c>
      <c r="J632" s="15">
        <v>0</v>
      </c>
      <c r="K632" s="17" t="s">
        <v>121</v>
      </c>
      <c r="L632" s="15">
        <v>3.1625380000000001</v>
      </c>
      <c r="M632" s="15">
        <v>0.64109700000000003</v>
      </c>
      <c r="N632" s="15">
        <v>9.2165999999999998E-2</v>
      </c>
      <c r="O632" s="15">
        <v>0</v>
      </c>
      <c r="P632" s="15" t="s">
        <v>157</v>
      </c>
    </row>
    <row r="633" spans="1:16" hidden="1">
      <c r="A633" s="10" t="s">
        <v>2676</v>
      </c>
      <c r="B633" s="10" t="s">
        <v>2677</v>
      </c>
      <c r="C633" s="13" t="s">
        <v>2678</v>
      </c>
      <c r="D633" s="13" t="s">
        <v>2679</v>
      </c>
      <c r="E633" s="13" t="s">
        <v>75</v>
      </c>
      <c r="F633" s="18" t="s">
        <v>87</v>
      </c>
      <c r="G633" s="58">
        <v>0</v>
      </c>
      <c r="H633" s="58">
        <v>0</v>
      </c>
      <c r="I633" s="13">
        <v>8.6599999999999993E-3</v>
      </c>
      <c r="J633" s="15">
        <v>0</v>
      </c>
      <c r="K633" s="17" t="s">
        <v>121</v>
      </c>
      <c r="L633" s="15">
        <v>11.990776</v>
      </c>
      <c r="M633" s="15">
        <v>0.66668799999999995</v>
      </c>
      <c r="N633" s="15">
        <v>8.2472000000000004E-2</v>
      </c>
      <c r="O633" s="15">
        <v>0</v>
      </c>
      <c r="P633" s="15" t="s">
        <v>212</v>
      </c>
    </row>
    <row r="634" spans="1:16" hidden="1">
      <c r="A634" s="10" t="s">
        <v>2680</v>
      </c>
      <c r="B634" s="10" t="s">
        <v>2681</v>
      </c>
      <c r="C634" s="13" t="s">
        <v>2682</v>
      </c>
      <c r="D634" s="13" t="s">
        <v>2683</v>
      </c>
      <c r="E634" s="13" t="s">
        <v>75</v>
      </c>
      <c r="F634" s="18" t="s">
        <v>81</v>
      </c>
      <c r="G634" s="58">
        <v>0</v>
      </c>
      <c r="H634" s="58">
        <v>0</v>
      </c>
      <c r="I634" s="13">
        <v>1.417E-2</v>
      </c>
      <c r="J634" s="15">
        <v>0</v>
      </c>
      <c r="K634" s="17" t="s">
        <v>121</v>
      </c>
      <c r="L634" s="15">
        <v>31.616890000000001</v>
      </c>
      <c r="M634" s="15">
        <v>3.6999710000000001</v>
      </c>
      <c r="N634" s="15">
        <v>0.14524899999999999</v>
      </c>
      <c r="O634" s="15">
        <v>0</v>
      </c>
      <c r="P634" s="15" t="s">
        <v>212</v>
      </c>
    </row>
    <row r="635" spans="1:16" hidden="1">
      <c r="A635" s="10" t="s">
        <v>2684</v>
      </c>
      <c r="B635" s="10" t="s">
        <v>2685</v>
      </c>
      <c r="C635" s="13" t="s">
        <v>2686</v>
      </c>
      <c r="D635" s="13" t="s">
        <v>2687</v>
      </c>
      <c r="E635" s="13" t="s">
        <v>24</v>
      </c>
      <c r="F635" s="18" t="s">
        <v>82</v>
      </c>
      <c r="G635" s="58">
        <v>0</v>
      </c>
      <c r="H635" s="58">
        <v>0</v>
      </c>
      <c r="I635" s="13">
        <v>0.19905999999999999</v>
      </c>
      <c r="J635" s="15">
        <v>1.1379816514000001</v>
      </c>
      <c r="K635" s="17">
        <v>-0.12125120930574618</v>
      </c>
      <c r="L635" s="15">
        <v>43.126157999999997</v>
      </c>
      <c r="M635" s="15">
        <v>7.5993459999999997</v>
      </c>
      <c r="N635" s="15">
        <v>0.21237600000000001</v>
      </c>
      <c r="O635" s="15" t="s">
        <v>176</v>
      </c>
      <c r="P635" s="15" t="s">
        <v>294</v>
      </c>
    </row>
    <row r="636" spans="1:16" hidden="1">
      <c r="A636" s="10" t="s">
        <v>2688</v>
      </c>
      <c r="B636" s="10" t="s">
        <v>2689</v>
      </c>
      <c r="C636" s="13" t="s">
        <v>2690</v>
      </c>
      <c r="D636" s="13" t="s">
        <v>2691</v>
      </c>
      <c r="E636" s="13" t="s">
        <v>64</v>
      </c>
      <c r="F636" s="18" t="s">
        <v>90</v>
      </c>
      <c r="G636" s="58">
        <v>0</v>
      </c>
      <c r="H636" s="58">
        <v>0</v>
      </c>
      <c r="I636" s="13">
        <v>1.506E-2</v>
      </c>
      <c r="J636" s="15">
        <v>0</v>
      </c>
      <c r="K636" s="17" t="s">
        <v>121</v>
      </c>
      <c r="L636" s="15">
        <v>0</v>
      </c>
      <c r="M636" s="15">
        <v>0.85438999999999998</v>
      </c>
      <c r="N636" s="15">
        <v>4.3193000000000002E-2</v>
      </c>
      <c r="O636" s="15">
        <v>0</v>
      </c>
      <c r="P636" s="15" t="s">
        <v>162</v>
      </c>
    </row>
    <row r="637" spans="1:16" hidden="1">
      <c r="A637" s="10" t="s">
        <v>2692</v>
      </c>
      <c r="B637" s="10" t="s">
        <v>2693</v>
      </c>
      <c r="C637" s="13" t="s">
        <v>2694</v>
      </c>
      <c r="D637" s="13" t="s">
        <v>2695</v>
      </c>
      <c r="E637" s="13" t="s">
        <v>69</v>
      </c>
      <c r="F637" s="18" t="s">
        <v>87</v>
      </c>
      <c r="G637" s="58">
        <v>0</v>
      </c>
      <c r="H637" s="58">
        <v>0</v>
      </c>
      <c r="I637" s="13">
        <v>5.9000000000000003E-4</v>
      </c>
      <c r="J637" s="15">
        <v>0</v>
      </c>
      <c r="K637" s="17" t="s">
        <v>121</v>
      </c>
      <c r="L637" s="15">
        <v>11.961933</v>
      </c>
      <c r="M637" s="15">
        <v>1.268856</v>
      </c>
      <c r="N637" s="15">
        <v>2.6543000000000001E-2</v>
      </c>
      <c r="O637" s="15">
        <v>0</v>
      </c>
      <c r="P637" s="15" t="s">
        <v>122</v>
      </c>
    </row>
    <row r="638" spans="1:16" hidden="1">
      <c r="A638" s="10" t="s">
        <v>2696</v>
      </c>
      <c r="B638" s="10" t="s">
        <v>2697</v>
      </c>
      <c r="C638" s="13" t="s">
        <v>2698</v>
      </c>
      <c r="D638" s="13" t="s">
        <v>2699</v>
      </c>
      <c r="E638" s="13" t="s">
        <v>400</v>
      </c>
      <c r="F638" s="18" t="s">
        <v>82</v>
      </c>
      <c r="G638" s="58">
        <v>0</v>
      </c>
      <c r="H638" s="58">
        <v>0</v>
      </c>
      <c r="I638" s="13">
        <v>0.11939</v>
      </c>
      <c r="J638" s="15">
        <v>0.77027027029999995</v>
      </c>
      <c r="K638" s="17">
        <v>0.29824561398498006</v>
      </c>
      <c r="L638" s="15">
        <v>31.402757000000001</v>
      </c>
      <c r="M638" s="15">
        <v>13.436012</v>
      </c>
      <c r="N638" s="15">
        <v>0.467893</v>
      </c>
      <c r="O638" s="15" t="s">
        <v>176</v>
      </c>
      <c r="P638" s="15" t="s">
        <v>152</v>
      </c>
    </row>
    <row r="639" spans="1:16" hidden="1">
      <c r="A639" s="10" t="s">
        <v>2700</v>
      </c>
      <c r="B639" s="10" t="s">
        <v>2701</v>
      </c>
      <c r="C639" s="13" t="s">
        <v>2702</v>
      </c>
      <c r="D639" s="13" t="s">
        <v>2703</v>
      </c>
      <c r="E639" s="13" t="s">
        <v>56</v>
      </c>
      <c r="F639" s="18" t="s">
        <v>87</v>
      </c>
      <c r="G639" s="58">
        <v>0</v>
      </c>
      <c r="H639" s="58">
        <v>0</v>
      </c>
      <c r="I639" s="13">
        <v>8.7410000000000002E-2</v>
      </c>
      <c r="J639" s="15">
        <v>1.0087719298</v>
      </c>
      <c r="K639" s="17">
        <v>-8.6956521497768557E-3</v>
      </c>
      <c r="L639" s="15">
        <v>45.447471</v>
      </c>
      <c r="M639" s="15">
        <v>7.013782</v>
      </c>
      <c r="N639" s="15">
        <v>0.766652</v>
      </c>
      <c r="O639" s="15" t="s">
        <v>176</v>
      </c>
      <c r="P639" s="15" t="s">
        <v>152</v>
      </c>
    </row>
    <row r="640" spans="1:16" hidden="1">
      <c r="A640" s="10" t="s">
        <v>2704</v>
      </c>
      <c r="B640" s="10" t="s">
        <v>2705</v>
      </c>
      <c r="C640" s="13" t="s">
        <v>2706</v>
      </c>
      <c r="D640" s="13" t="s">
        <v>2707</v>
      </c>
      <c r="E640" s="13" t="s">
        <v>79</v>
      </c>
      <c r="F640" s="18" t="s">
        <v>90</v>
      </c>
      <c r="G640" s="58">
        <v>0</v>
      </c>
      <c r="H640" s="58">
        <v>0</v>
      </c>
      <c r="I640" s="13">
        <v>1.238E-2</v>
      </c>
      <c r="J640" s="15">
        <v>0</v>
      </c>
      <c r="K640" s="17" t="s">
        <v>121</v>
      </c>
      <c r="L640" s="15">
        <v>9.2835719999999995</v>
      </c>
      <c r="M640" s="15">
        <v>0.53810100000000005</v>
      </c>
      <c r="N640" s="15">
        <v>5.3351000000000003E-2</v>
      </c>
      <c r="O640" s="15">
        <v>0</v>
      </c>
      <c r="P640" s="15" t="s">
        <v>603</v>
      </c>
    </row>
    <row r="641" spans="1:16" hidden="1">
      <c r="A641" s="10" t="s">
        <v>2708</v>
      </c>
      <c r="B641" s="10" t="s">
        <v>2709</v>
      </c>
      <c r="C641" s="13" t="s">
        <v>2710</v>
      </c>
      <c r="D641" s="13" t="s">
        <v>2711</v>
      </c>
      <c r="E641" s="13" t="s">
        <v>54</v>
      </c>
      <c r="F641" s="18" t="s">
        <v>85</v>
      </c>
      <c r="G641" s="58">
        <v>0</v>
      </c>
      <c r="H641" s="58">
        <v>0</v>
      </c>
      <c r="I641" s="13">
        <v>4.6149999999999997E-2</v>
      </c>
      <c r="J641" s="15">
        <v>0</v>
      </c>
      <c r="K641" s="17" t="s">
        <v>121</v>
      </c>
      <c r="L641" s="15">
        <v>24.888356999999999</v>
      </c>
      <c r="M641" s="15">
        <v>5.7898779999999999</v>
      </c>
      <c r="N641" s="15">
        <v>0.37873899999999999</v>
      </c>
      <c r="O641" s="15">
        <v>0</v>
      </c>
      <c r="P641" s="15" t="s">
        <v>152</v>
      </c>
    </row>
    <row r="642" spans="1:16" hidden="1">
      <c r="A642" s="10" t="s">
        <v>2712</v>
      </c>
      <c r="B642" s="10" t="s">
        <v>2713</v>
      </c>
      <c r="C642" s="13" t="s">
        <v>2714</v>
      </c>
      <c r="D642" s="13" t="s">
        <v>2715</v>
      </c>
      <c r="E642" s="13" t="s">
        <v>194</v>
      </c>
      <c r="F642" s="18" t="s">
        <v>85</v>
      </c>
      <c r="G642" s="58">
        <v>0</v>
      </c>
      <c r="H642" s="58">
        <v>0</v>
      </c>
      <c r="I642" s="13">
        <v>6.3589999999999994E-2</v>
      </c>
      <c r="J642" s="15">
        <v>0</v>
      </c>
      <c r="K642" s="17" t="s">
        <v>121</v>
      </c>
      <c r="L642" s="15">
        <v>0</v>
      </c>
      <c r="M642" s="15">
        <v>1.5681890000000001</v>
      </c>
      <c r="N642" s="15">
        <v>0.171651</v>
      </c>
      <c r="O642" s="15">
        <v>0</v>
      </c>
      <c r="P642" s="15" t="s">
        <v>195</v>
      </c>
    </row>
    <row r="643" spans="1:16" hidden="1">
      <c r="A643" s="10" t="s">
        <v>2716</v>
      </c>
      <c r="B643" s="10" t="s">
        <v>2717</v>
      </c>
      <c r="C643" s="13" t="s">
        <v>2718</v>
      </c>
      <c r="D643" s="13" t="s">
        <v>2719</v>
      </c>
      <c r="E643" s="13" t="s">
        <v>75</v>
      </c>
      <c r="F643" s="18" t="s">
        <v>85</v>
      </c>
      <c r="G643" s="58">
        <v>0</v>
      </c>
      <c r="H643" s="58">
        <v>0</v>
      </c>
      <c r="I643" s="13">
        <v>2.938E-2</v>
      </c>
      <c r="J643" s="15">
        <v>0</v>
      </c>
      <c r="K643" s="17" t="s">
        <v>121</v>
      </c>
      <c r="L643" s="15">
        <v>13.568489</v>
      </c>
      <c r="M643" s="15">
        <v>1.4759530000000001</v>
      </c>
      <c r="N643" s="15">
        <v>9.7899E-2</v>
      </c>
      <c r="O643" s="15">
        <v>0</v>
      </c>
      <c r="P643" s="15" t="s">
        <v>212</v>
      </c>
    </row>
    <row r="644" spans="1:16" hidden="1">
      <c r="A644" s="10" t="s">
        <v>2720</v>
      </c>
      <c r="B644" s="10" t="s">
        <v>2721</v>
      </c>
      <c r="C644" s="13" t="s">
        <v>2722</v>
      </c>
      <c r="D644" s="13" t="s">
        <v>2723</v>
      </c>
      <c r="E644" s="13" t="s">
        <v>28</v>
      </c>
      <c r="F644" s="18" t="s">
        <v>89</v>
      </c>
      <c r="G644" s="58">
        <v>0</v>
      </c>
      <c r="H644" s="58">
        <v>0</v>
      </c>
      <c r="I644" s="13">
        <v>5.4890000000000001E-2</v>
      </c>
      <c r="J644" s="15">
        <v>0</v>
      </c>
      <c r="K644" s="17" t="s">
        <v>121</v>
      </c>
      <c r="L644" s="15">
        <v>36.795242000000002</v>
      </c>
      <c r="M644" s="15">
        <v>2.0730949999999999</v>
      </c>
      <c r="N644" s="15">
        <v>-9.7450000000000002E-3</v>
      </c>
      <c r="O644" s="15" t="s">
        <v>142</v>
      </c>
      <c r="P644" s="15" t="s">
        <v>332</v>
      </c>
    </row>
    <row r="645" spans="1:16" hidden="1">
      <c r="A645" s="10" t="s">
        <v>2724</v>
      </c>
      <c r="B645" s="10" t="s">
        <v>2725</v>
      </c>
      <c r="C645" s="13" t="s">
        <v>2726</v>
      </c>
      <c r="D645" s="13" t="s">
        <v>2727</v>
      </c>
      <c r="E645" s="13" t="s">
        <v>188</v>
      </c>
      <c r="F645" s="18" t="s">
        <v>85</v>
      </c>
      <c r="G645" s="58">
        <v>0</v>
      </c>
      <c r="H645" s="58">
        <v>0</v>
      </c>
      <c r="I645" s="13">
        <v>9.1969999999999996E-2</v>
      </c>
      <c r="J645" s="15">
        <v>0</v>
      </c>
      <c r="K645" s="17" t="s">
        <v>121</v>
      </c>
      <c r="L645" s="15">
        <v>0</v>
      </c>
      <c r="M645" s="15">
        <v>2.207805</v>
      </c>
      <c r="N645" s="15">
        <v>0.20041700000000001</v>
      </c>
      <c r="O645" s="15">
        <v>0</v>
      </c>
      <c r="P645" s="15" t="s">
        <v>189</v>
      </c>
    </row>
    <row r="646" spans="1:16" hidden="1">
      <c r="A646" s="10" t="s">
        <v>2728</v>
      </c>
      <c r="B646" s="10" t="s">
        <v>2729</v>
      </c>
      <c r="C646" s="13" t="s">
        <v>2730</v>
      </c>
      <c r="D646" s="13" t="s">
        <v>2731</v>
      </c>
      <c r="E646" s="13" t="s">
        <v>28</v>
      </c>
      <c r="F646" s="18" t="s">
        <v>90</v>
      </c>
      <c r="G646" s="58">
        <v>0</v>
      </c>
      <c r="H646" s="58">
        <v>0</v>
      </c>
      <c r="I646" s="13">
        <v>1.8579999999999999E-2</v>
      </c>
      <c r="J646" s="15">
        <v>0</v>
      </c>
      <c r="K646" s="17" t="s">
        <v>121</v>
      </c>
      <c r="L646" s="15">
        <v>26.343847</v>
      </c>
      <c r="M646" s="15">
        <v>5.1510769999999999</v>
      </c>
      <c r="N646" s="15">
        <v>0.170987</v>
      </c>
      <c r="O646" s="15">
        <v>0</v>
      </c>
      <c r="P646" s="15" t="s">
        <v>332</v>
      </c>
    </row>
    <row r="647" spans="1:16" hidden="1">
      <c r="A647" s="10" t="s">
        <v>2732</v>
      </c>
      <c r="B647" s="10" t="s">
        <v>2733</v>
      </c>
      <c r="C647" s="13" t="s">
        <v>2734</v>
      </c>
      <c r="D647" s="13" t="s">
        <v>2735</v>
      </c>
      <c r="E647" s="13" t="s">
        <v>60</v>
      </c>
      <c r="F647" s="18" t="s">
        <v>86</v>
      </c>
      <c r="G647" s="58">
        <v>0</v>
      </c>
      <c r="H647" s="58">
        <v>0</v>
      </c>
      <c r="I647" s="13">
        <v>3.6920000000000001E-2</v>
      </c>
      <c r="J647" s="15">
        <v>1.4196428570999999</v>
      </c>
      <c r="K647" s="17">
        <v>-0.2955974842554645</v>
      </c>
      <c r="L647" s="15">
        <v>45.780693999999997</v>
      </c>
      <c r="M647" s="15">
        <v>11.752687999999999</v>
      </c>
      <c r="N647" s="15">
        <v>0.202821</v>
      </c>
      <c r="O647" s="15" t="s">
        <v>263</v>
      </c>
      <c r="P647" s="15" t="s">
        <v>723</v>
      </c>
    </row>
    <row r="648" spans="1:16" hidden="1">
      <c r="A648" s="10" t="s">
        <v>2736</v>
      </c>
      <c r="B648" s="10" t="s">
        <v>2737</v>
      </c>
      <c r="C648" s="13" t="s">
        <v>2738</v>
      </c>
      <c r="D648" s="13" t="s">
        <v>2739</v>
      </c>
      <c r="E648" s="13" t="s">
        <v>69</v>
      </c>
      <c r="F648" s="18" t="s">
        <v>88</v>
      </c>
      <c r="G648" s="58">
        <v>0</v>
      </c>
      <c r="H648" s="58">
        <v>0</v>
      </c>
      <c r="I648" s="13">
        <v>9.3999999999999997E-4</v>
      </c>
      <c r="J648" s="15">
        <v>0</v>
      </c>
      <c r="K648" s="17" t="s">
        <v>121</v>
      </c>
      <c r="L648" s="15">
        <v>23.909065999999999</v>
      </c>
      <c r="M648" s="15">
        <v>1.7905990000000001</v>
      </c>
      <c r="N648" s="15">
        <v>4.5538000000000002E-2</v>
      </c>
      <c r="O648" s="15">
        <v>0</v>
      </c>
      <c r="P648" s="15" t="s">
        <v>122</v>
      </c>
    </row>
    <row r="649" spans="1:16" hidden="1">
      <c r="A649" s="10" t="s">
        <v>2740</v>
      </c>
      <c r="B649" s="10" t="s">
        <v>2741</v>
      </c>
      <c r="C649" s="13" t="s">
        <v>2742</v>
      </c>
      <c r="D649" s="13" t="s">
        <v>2743</v>
      </c>
      <c r="E649" s="13" t="s">
        <v>69</v>
      </c>
      <c r="F649" s="18" t="s">
        <v>88</v>
      </c>
      <c r="G649" s="58">
        <v>0</v>
      </c>
      <c r="H649" s="58">
        <v>0</v>
      </c>
      <c r="I649" s="13">
        <v>1.75E-3</v>
      </c>
      <c r="J649" s="15">
        <v>0</v>
      </c>
      <c r="K649" s="17" t="s">
        <v>121</v>
      </c>
      <c r="L649" s="15">
        <v>13.507429</v>
      </c>
      <c r="M649" s="15">
        <v>1.0753109999999999</v>
      </c>
      <c r="N649" s="15">
        <v>4.5538000000000002E-2</v>
      </c>
      <c r="O649" s="15">
        <v>0</v>
      </c>
      <c r="P649" s="15" t="s">
        <v>157</v>
      </c>
    </row>
    <row r="650" spans="1:16" hidden="1">
      <c r="A650" s="10" t="s">
        <v>2744</v>
      </c>
      <c r="B650" s="10" t="s">
        <v>2745</v>
      </c>
      <c r="C650" s="13" t="s">
        <v>2746</v>
      </c>
      <c r="D650" s="13" t="s">
        <v>2747</v>
      </c>
      <c r="E650" s="13" t="s">
        <v>69</v>
      </c>
      <c r="F650" s="18" t="s">
        <v>81</v>
      </c>
      <c r="G650" s="58">
        <v>0</v>
      </c>
      <c r="H650" s="58">
        <v>0</v>
      </c>
      <c r="I650" s="13">
        <v>3.1900000000000001E-3</v>
      </c>
      <c r="J650" s="15">
        <v>0</v>
      </c>
      <c r="K650" s="17" t="s">
        <v>121</v>
      </c>
      <c r="L650" s="15">
        <v>0</v>
      </c>
      <c r="M650" s="15">
        <v>6.4373199999999997</v>
      </c>
      <c r="N650" s="15">
        <v>0.298261</v>
      </c>
      <c r="O650" s="15">
        <v>0</v>
      </c>
      <c r="P650" s="15" t="s">
        <v>122</v>
      </c>
    </row>
    <row r="651" spans="1:16">
      <c r="A651" s="10" t="s">
        <v>2748</v>
      </c>
      <c r="B651" s="10" t="s">
        <v>2749</v>
      </c>
      <c r="C651" s="13" t="s">
        <v>2750</v>
      </c>
      <c r="D651" s="13" t="s">
        <v>2751</v>
      </c>
      <c r="E651" s="13" t="s">
        <v>36</v>
      </c>
      <c r="F651" s="18" t="s">
        <v>82</v>
      </c>
      <c r="G651" s="58">
        <v>0.5</v>
      </c>
      <c r="H651" s="58">
        <v>0.44</v>
      </c>
      <c r="I651" s="13">
        <v>1.536E-2</v>
      </c>
      <c r="J651" s="15">
        <v>0.88673913039999996</v>
      </c>
      <c r="K651" s="17">
        <v>0.12772738420702057</v>
      </c>
      <c r="L651" s="15">
        <v>19.939252</v>
      </c>
      <c r="M651" s="15">
        <v>1.641837</v>
      </c>
      <c r="N651" s="15">
        <v>0.16143399999999999</v>
      </c>
      <c r="O651" s="15" t="s">
        <v>263</v>
      </c>
      <c r="P651" s="15" t="s">
        <v>152</v>
      </c>
    </row>
    <row r="652" spans="1:16" hidden="1">
      <c r="A652" s="10" t="s">
        <v>2752</v>
      </c>
      <c r="B652" s="10" t="s">
        <v>2753</v>
      </c>
      <c r="C652" s="13" t="s">
        <v>2754</v>
      </c>
      <c r="D652" s="13" t="s">
        <v>2755</v>
      </c>
      <c r="E652" s="13" t="s">
        <v>377</v>
      </c>
      <c r="F652" s="18" t="s">
        <v>82</v>
      </c>
      <c r="G652" s="58">
        <v>0</v>
      </c>
      <c r="H652" s="58">
        <v>0</v>
      </c>
      <c r="I652" s="13">
        <v>5.2900000000000004E-3</v>
      </c>
      <c r="J652" s="15">
        <v>0</v>
      </c>
      <c r="K652" s="17" t="s">
        <v>121</v>
      </c>
      <c r="L652" s="15">
        <v>10.395595999999999</v>
      </c>
      <c r="M652" s="15">
        <v>2.57483</v>
      </c>
      <c r="N652" s="15">
        <v>0.38921499999999998</v>
      </c>
      <c r="O652" s="15">
        <v>0</v>
      </c>
      <c r="P652" s="15" t="s">
        <v>378</v>
      </c>
    </row>
    <row r="653" spans="1:16" hidden="1">
      <c r="A653" s="10" t="s">
        <v>2756</v>
      </c>
      <c r="B653" s="10" t="s">
        <v>2757</v>
      </c>
      <c r="C653" s="13" t="s">
        <v>2758</v>
      </c>
      <c r="D653" s="13" t="s">
        <v>2759</v>
      </c>
      <c r="E653" s="13" t="s">
        <v>75</v>
      </c>
      <c r="F653" s="18" t="s">
        <v>89</v>
      </c>
      <c r="G653" s="58">
        <v>0</v>
      </c>
      <c r="H653" s="58">
        <v>0</v>
      </c>
      <c r="I653" s="13">
        <v>1.6E-2</v>
      </c>
      <c r="J653" s="15">
        <v>0</v>
      </c>
      <c r="K653" s="17" t="s">
        <v>121</v>
      </c>
      <c r="L653" s="15">
        <v>0</v>
      </c>
      <c r="M653" s="15">
        <v>0.82274999999999998</v>
      </c>
      <c r="N653" s="15">
        <v>3.5829999999999998E-3</v>
      </c>
      <c r="O653" s="15">
        <v>0</v>
      </c>
      <c r="P653" s="15" t="s">
        <v>212</v>
      </c>
    </row>
    <row r="654" spans="1:16" hidden="1">
      <c r="A654" s="10" t="s">
        <v>2760</v>
      </c>
      <c r="B654" s="10" t="s">
        <v>2761</v>
      </c>
      <c r="C654" s="13" t="s">
        <v>2762</v>
      </c>
      <c r="D654" s="13" t="s">
        <v>2763</v>
      </c>
      <c r="E654" s="13" t="s">
        <v>75</v>
      </c>
      <c r="F654" s="18" t="s">
        <v>84</v>
      </c>
      <c r="G654" s="58">
        <v>0</v>
      </c>
      <c r="H654" s="58">
        <v>0</v>
      </c>
      <c r="I654" s="13">
        <v>6.7099999999999998E-3</v>
      </c>
      <c r="J654" s="15">
        <v>0</v>
      </c>
      <c r="K654" s="17" t="s">
        <v>121</v>
      </c>
      <c r="L654" s="15">
        <v>0</v>
      </c>
      <c r="M654" s="15">
        <v>1.5132749999999999</v>
      </c>
      <c r="N654" s="15">
        <v>1.8266999999999999E-2</v>
      </c>
      <c r="O654" s="15">
        <v>0</v>
      </c>
      <c r="P654" s="15" t="s">
        <v>212</v>
      </c>
    </row>
    <row r="655" spans="1:16" hidden="1">
      <c r="A655" s="10" t="s">
        <v>2764</v>
      </c>
      <c r="B655" s="10" t="s">
        <v>2765</v>
      </c>
      <c r="C655" s="13" t="s">
        <v>2766</v>
      </c>
      <c r="D655" s="13" t="s">
        <v>2767</v>
      </c>
      <c r="E655" s="13" t="s">
        <v>75</v>
      </c>
      <c r="F655" s="18" t="s">
        <v>89</v>
      </c>
      <c r="G655" s="58">
        <v>0</v>
      </c>
      <c r="H655" s="58">
        <v>0</v>
      </c>
      <c r="I655" s="13">
        <v>2.0320000000000001E-2</v>
      </c>
      <c r="J655" s="15">
        <v>0</v>
      </c>
      <c r="K655" s="17" t="s">
        <v>121</v>
      </c>
      <c r="L655" s="15">
        <v>0</v>
      </c>
      <c r="M655" s="15">
        <v>0.98027799999999998</v>
      </c>
      <c r="N655" s="15">
        <v>-3.7789999999999998E-3</v>
      </c>
      <c r="O655" s="15">
        <v>0</v>
      </c>
      <c r="P655" s="15" t="s">
        <v>212</v>
      </c>
    </row>
    <row r="656" spans="1:16" hidden="1">
      <c r="A656" s="10" t="s">
        <v>2768</v>
      </c>
      <c r="B656" s="10" t="s">
        <v>2769</v>
      </c>
      <c r="C656" s="13" t="s">
        <v>2770</v>
      </c>
      <c r="D656" s="13" t="s">
        <v>2771</v>
      </c>
      <c r="E656" s="13" t="s">
        <v>34</v>
      </c>
      <c r="F656" s="18" t="s">
        <v>89</v>
      </c>
      <c r="G656" s="58">
        <v>0</v>
      </c>
      <c r="H656" s="58">
        <v>0</v>
      </c>
      <c r="I656" s="13">
        <v>6.6320000000000004E-2</v>
      </c>
      <c r="J656" s="15">
        <v>1.2819277108</v>
      </c>
      <c r="K656" s="17">
        <v>-0.21992481200368164</v>
      </c>
      <c r="L656" s="15">
        <v>16.272549000000001</v>
      </c>
      <c r="M656" s="15">
        <v>2.1415730000000002</v>
      </c>
      <c r="N656" s="15">
        <v>0.17186299999999999</v>
      </c>
      <c r="O656" s="15" t="s">
        <v>142</v>
      </c>
      <c r="P656" s="15" t="s">
        <v>299</v>
      </c>
    </row>
    <row r="657" spans="1:16" hidden="1">
      <c r="A657" s="10" t="s">
        <v>2772</v>
      </c>
      <c r="B657" s="10" t="s">
        <v>2773</v>
      </c>
      <c r="C657" s="13" t="s">
        <v>2774</v>
      </c>
      <c r="D657" s="13" t="s">
        <v>2775</v>
      </c>
      <c r="E657" s="13" t="s">
        <v>28</v>
      </c>
      <c r="F657" s="18" t="s">
        <v>91</v>
      </c>
      <c r="G657" s="58">
        <v>0</v>
      </c>
      <c r="H657" s="58">
        <v>0</v>
      </c>
      <c r="I657" s="13">
        <v>7.6450000000000004E-2</v>
      </c>
      <c r="J657" s="15">
        <v>1.0592647059</v>
      </c>
      <c r="K657" s="17">
        <v>-5.5948910192043066E-2</v>
      </c>
      <c r="L657" s="15">
        <v>19.891967000000001</v>
      </c>
      <c r="M657" s="15">
        <v>1.6123639999999999</v>
      </c>
      <c r="N657" s="15">
        <v>8.7391999999999997E-2</v>
      </c>
      <c r="O657" s="15" t="s">
        <v>263</v>
      </c>
      <c r="P657" s="15" t="s">
        <v>332</v>
      </c>
    </row>
    <row r="658" spans="1:16" hidden="1">
      <c r="A658" s="10" t="s">
        <v>2776</v>
      </c>
      <c r="B658" s="10" t="s">
        <v>2777</v>
      </c>
      <c r="C658" s="13" t="s">
        <v>2778</v>
      </c>
      <c r="D658" s="13" t="s">
        <v>2779</v>
      </c>
      <c r="E658" s="13" t="s">
        <v>46</v>
      </c>
      <c r="F658" s="18" t="s">
        <v>91</v>
      </c>
      <c r="G658" s="58">
        <v>0</v>
      </c>
      <c r="H658" s="58">
        <v>0</v>
      </c>
      <c r="I658" s="13">
        <v>2.9430000000000001E-2</v>
      </c>
      <c r="J658" s="15">
        <v>0</v>
      </c>
      <c r="K658" s="17" t="s">
        <v>121</v>
      </c>
      <c r="L658" s="15">
        <v>20.844086000000001</v>
      </c>
      <c r="M658" s="15">
        <v>2.2118169999999999</v>
      </c>
      <c r="N658" s="15">
        <v>8.7571999999999997E-2</v>
      </c>
      <c r="O658" s="15">
        <v>0</v>
      </c>
      <c r="P658" s="15" t="s">
        <v>152</v>
      </c>
    </row>
    <row r="659" spans="1:16" hidden="1">
      <c r="A659" s="10" t="s">
        <v>2780</v>
      </c>
      <c r="B659" s="10" t="s">
        <v>2781</v>
      </c>
      <c r="C659" s="13" t="s">
        <v>2782</v>
      </c>
      <c r="D659" s="13" t="s">
        <v>2783</v>
      </c>
      <c r="E659" s="13" t="s">
        <v>75</v>
      </c>
      <c r="F659" s="18" t="s">
        <v>87</v>
      </c>
      <c r="G659" s="58">
        <v>0</v>
      </c>
      <c r="H659" s="58">
        <v>0</v>
      </c>
      <c r="I659" s="13">
        <v>2.3279999999999999E-2</v>
      </c>
      <c r="J659" s="15">
        <v>0</v>
      </c>
      <c r="K659" s="17" t="s">
        <v>121</v>
      </c>
      <c r="L659" s="15">
        <v>0</v>
      </c>
      <c r="M659" s="15">
        <v>34.142041999999996</v>
      </c>
      <c r="N659" s="15">
        <v>0.64771599999999996</v>
      </c>
      <c r="O659" s="15">
        <v>0</v>
      </c>
      <c r="P659" s="15" t="s">
        <v>212</v>
      </c>
    </row>
    <row r="660" spans="1:16" hidden="1">
      <c r="A660" s="10" t="s">
        <v>2784</v>
      </c>
      <c r="B660" s="10" t="s">
        <v>2785</v>
      </c>
      <c r="C660" s="13" t="s">
        <v>2786</v>
      </c>
      <c r="D660" s="13" t="s">
        <v>2787</v>
      </c>
      <c r="E660" s="13" t="s">
        <v>69</v>
      </c>
      <c r="F660" s="18" t="s">
        <v>83</v>
      </c>
      <c r="G660" s="58">
        <v>0</v>
      </c>
      <c r="H660" s="58">
        <v>0</v>
      </c>
      <c r="I660" s="13">
        <v>5.62E-3</v>
      </c>
      <c r="J660" s="15">
        <v>0.85404761900000004</v>
      </c>
      <c r="K660" s="17">
        <v>0.17089489830894311</v>
      </c>
      <c r="L660" s="15">
        <v>27.947955</v>
      </c>
      <c r="M660" s="15">
        <v>5.3069139999999999</v>
      </c>
      <c r="N660" s="15">
        <v>0.216165</v>
      </c>
      <c r="O660" s="15" t="s">
        <v>176</v>
      </c>
      <c r="P660" s="15" t="s">
        <v>122</v>
      </c>
    </row>
    <row r="661" spans="1:16" hidden="1">
      <c r="A661" s="10" t="s">
        <v>2788</v>
      </c>
      <c r="B661" s="10" t="s">
        <v>2789</v>
      </c>
      <c r="C661" s="13" t="s">
        <v>2790</v>
      </c>
      <c r="D661" s="13" t="s">
        <v>2791</v>
      </c>
      <c r="E661" s="13" t="s">
        <v>48</v>
      </c>
      <c r="F661" s="18" t="s">
        <v>87</v>
      </c>
      <c r="G661" s="58">
        <v>0</v>
      </c>
      <c r="H661" s="58">
        <v>0</v>
      </c>
      <c r="I661" s="13">
        <v>3.32E-3</v>
      </c>
      <c r="J661" s="15">
        <v>0</v>
      </c>
      <c r="K661" s="17" t="s">
        <v>121</v>
      </c>
      <c r="L661" s="15">
        <v>2.7756189999999998</v>
      </c>
      <c r="M661" s="15">
        <v>0.26024799999999998</v>
      </c>
      <c r="N661" s="15">
        <v>-1.8044000000000001E-2</v>
      </c>
      <c r="O661" s="15">
        <v>0</v>
      </c>
      <c r="P661" s="15" t="s">
        <v>157</v>
      </c>
    </row>
    <row r="662" spans="1:16" hidden="1">
      <c r="A662" s="10" t="s">
        <v>2792</v>
      </c>
      <c r="B662" s="10" t="s">
        <v>2793</v>
      </c>
      <c r="C662" s="13" t="s">
        <v>2794</v>
      </c>
      <c r="D662" s="13" t="s">
        <v>2795</v>
      </c>
      <c r="E662" s="13" t="s">
        <v>69</v>
      </c>
      <c r="F662" s="18" t="s">
        <v>85</v>
      </c>
      <c r="G662" s="58">
        <v>0</v>
      </c>
      <c r="H662" s="58">
        <v>0</v>
      </c>
      <c r="I662" s="13">
        <v>1.98E-3</v>
      </c>
      <c r="J662" s="15">
        <v>0</v>
      </c>
      <c r="K662" s="17" t="s">
        <v>121</v>
      </c>
      <c r="L662" s="15">
        <v>0</v>
      </c>
      <c r="M662" s="15">
        <v>1.265938</v>
      </c>
      <c r="N662" s="15">
        <v>4.6414999999999998E-2</v>
      </c>
      <c r="O662" s="15">
        <v>0</v>
      </c>
      <c r="P662" s="15" t="s">
        <v>122</v>
      </c>
    </row>
    <row r="663" spans="1:16" hidden="1">
      <c r="A663" s="10" t="s">
        <v>2796</v>
      </c>
      <c r="B663" s="10" t="s">
        <v>2797</v>
      </c>
      <c r="C663" s="13" t="s">
        <v>2798</v>
      </c>
      <c r="D663" s="13" t="s">
        <v>2799</v>
      </c>
      <c r="E663" s="13" t="s">
        <v>69</v>
      </c>
      <c r="F663" s="18" t="s">
        <v>88</v>
      </c>
      <c r="G663" s="58">
        <v>0</v>
      </c>
      <c r="H663" s="58">
        <v>0</v>
      </c>
      <c r="I663" s="13">
        <v>1.9220000000000001E-2</v>
      </c>
      <c r="J663" s="15">
        <v>0</v>
      </c>
      <c r="K663" s="17" t="s">
        <v>121</v>
      </c>
      <c r="L663" s="15">
        <v>10.495050000000001</v>
      </c>
      <c r="M663" s="15">
        <v>6.8538759999999996</v>
      </c>
      <c r="N663" s="15">
        <v>0.16136800000000001</v>
      </c>
      <c r="O663" s="15">
        <v>0</v>
      </c>
      <c r="P663" s="15" t="s">
        <v>122</v>
      </c>
    </row>
    <row r="664" spans="1:16" hidden="1">
      <c r="A664" s="10" t="s">
        <v>2800</v>
      </c>
      <c r="B664" s="10" t="s">
        <v>2801</v>
      </c>
      <c r="C664" s="13" t="s">
        <v>2802</v>
      </c>
      <c r="D664" s="13" t="s">
        <v>2803</v>
      </c>
      <c r="E664" s="13" t="s">
        <v>28</v>
      </c>
      <c r="F664" s="18" t="s">
        <v>89</v>
      </c>
      <c r="G664" s="58">
        <v>0</v>
      </c>
      <c r="H664" s="58">
        <v>0</v>
      </c>
      <c r="I664" s="13">
        <v>0.12213</v>
      </c>
      <c r="J664" s="15">
        <v>0</v>
      </c>
      <c r="K664" s="17" t="s">
        <v>121</v>
      </c>
      <c r="L664" s="15">
        <v>33.755248999999999</v>
      </c>
      <c r="M664" s="15">
        <v>6.289568</v>
      </c>
      <c r="N664" s="15">
        <v>9.3840000000000007E-2</v>
      </c>
      <c r="O664" s="15">
        <v>0</v>
      </c>
      <c r="P664" s="15" t="s">
        <v>332</v>
      </c>
    </row>
    <row r="665" spans="1:16" hidden="1">
      <c r="A665" s="10" t="s">
        <v>2804</v>
      </c>
      <c r="B665" s="10" t="s">
        <v>2805</v>
      </c>
      <c r="C665" s="13" t="s">
        <v>2806</v>
      </c>
      <c r="D665" s="13" t="s">
        <v>2807</v>
      </c>
      <c r="E665" s="13" t="s">
        <v>36</v>
      </c>
      <c r="F665" s="18" t="s">
        <v>86</v>
      </c>
      <c r="G665" s="58">
        <v>0</v>
      </c>
      <c r="H665" s="58">
        <v>0</v>
      </c>
      <c r="I665" s="13">
        <v>6.565E-2</v>
      </c>
      <c r="J665" s="15">
        <v>0.95920000000000005</v>
      </c>
      <c r="K665" s="17">
        <v>4.2535446205171024E-2</v>
      </c>
      <c r="L665" s="15">
        <v>13.791667</v>
      </c>
      <c r="M665" s="15">
        <v>1.4505889999999999</v>
      </c>
      <c r="N665" s="15">
        <v>4.5228999999999998E-2</v>
      </c>
      <c r="O665" s="15" t="s">
        <v>263</v>
      </c>
      <c r="P665" s="15" t="s">
        <v>152</v>
      </c>
    </row>
    <row r="666" spans="1:16" hidden="1">
      <c r="A666" s="10" t="s">
        <v>2808</v>
      </c>
      <c r="B666" s="10" t="s">
        <v>2809</v>
      </c>
      <c r="C666" s="13" t="s">
        <v>2810</v>
      </c>
      <c r="D666" s="13" t="s">
        <v>2811</v>
      </c>
      <c r="E666" s="13" t="s">
        <v>79</v>
      </c>
      <c r="F666" s="18" t="s">
        <v>89</v>
      </c>
      <c r="G666" s="58">
        <v>0</v>
      </c>
      <c r="H666" s="58">
        <v>0</v>
      </c>
      <c r="I666" s="13">
        <v>2.6610000000000002E-2</v>
      </c>
      <c r="J666" s="15">
        <v>0</v>
      </c>
      <c r="K666" s="17" t="s">
        <v>121</v>
      </c>
      <c r="L666" s="15">
        <v>27.322683000000001</v>
      </c>
      <c r="M666" s="15">
        <v>9.7894600000000001</v>
      </c>
      <c r="N666" s="15">
        <v>5.9343E-2</v>
      </c>
      <c r="O666" s="15">
        <v>0</v>
      </c>
      <c r="P666" s="15" t="s">
        <v>131</v>
      </c>
    </row>
    <row r="667" spans="1:16" hidden="1">
      <c r="A667" s="10" t="s">
        <v>2812</v>
      </c>
      <c r="B667" s="10" t="s">
        <v>2813</v>
      </c>
      <c r="C667" s="13" t="s">
        <v>2814</v>
      </c>
      <c r="D667" s="13" t="s">
        <v>2815</v>
      </c>
      <c r="E667" s="13" t="s">
        <v>71</v>
      </c>
      <c r="F667" s="18" t="s">
        <v>82</v>
      </c>
      <c r="G667" s="58">
        <v>0</v>
      </c>
      <c r="H667" s="58">
        <v>0</v>
      </c>
      <c r="I667" s="13">
        <v>8.9899999999999997E-3</v>
      </c>
      <c r="J667" s="15">
        <v>0</v>
      </c>
      <c r="K667" s="17" t="s">
        <v>121</v>
      </c>
      <c r="L667" s="15">
        <v>166.45962700000001</v>
      </c>
      <c r="M667" s="15">
        <v>50.562288000000002</v>
      </c>
      <c r="N667" s="15">
        <v>5.6850999999999999E-2</v>
      </c>
      <c r="O667" s="15">
        <v>0</v>
      </c>
      <c r="P667" s="15" t="s">
        <v>171</v>
      </c>
    </row>
    <row r="668" spans="1:16" hidden="1">
      <c r="A668" s="10" t="s">
        <v>2816</v>
      </c>
      <c r="B668" s="10" t="s">
        <v>2817</v>
      </c>
      <c r="C668" s="13" t="s">
        <v>2818</v>
      </c>
      <c r="D668" s="13" t="s">
        <v>2819</v>
      </c>
      <c r="E668" s="13" t="s">
        <v>75</v>
      </c>
      <c r="F668" s="18" t="s">
        <v>85</v>
      </c>
      <c r="G668" s="58">
        <v>0</v>
      </c>
      <c r="H668" s="58">
        <v>0</v>
      </c>
      <c r="I668" s="13">
        <v>7.5109999999999996E-2</v>
      </c>
      <c r="J668" s="15">
        <v>0</v>
      </c>
      <c r="K668" s="17" t="s">
        <v>121</v>
      </c>
      <c r="L668" s="15">
        <v>6.8801180000000004</v>
      </c>
      <c r="M668" s="15">
        <v>1.3866050000000001</v>
      </c>
      <c r="N668" s="15">
        <v>0.16956099999999999</v>
      </c>
      <c r="O668" s="15">
        <v>0</v>
      </c>
      <c r="P668" s="15" t="s">
        <v>212</v>
      </c>
    </row>
    <row r="669" spans="1:16" hidden="1">
      <c r="A669" s="10" t="s">
        <v>2820</v>
      </c>
      <c r="B669" s="10" t="s">
        <v>2821</v>
      </c>
      <c r="C669" s="13" t="s">
        <v>2822</v>
      </c>
      <c r="D669" s="13" t="s">
        <v>2823</v>
      </c>
      <c r="E669" s="13" t="s">
        <v>24</v>
      </c>
      <c r="F669" s="18" t="s">
        <v>87</v>
      </c>
      <c r="G669" s="58">
        <v>0</v>
      </c>
      <c r="H669" s="58">
        <v>0</v>
      </c>
      <c r="I669" s="13">
        <v>2.7689999999999999E-2</v>
      </c>
      <c r="J669" s="15">
        <v>0</v>
      </c>
      <c r="K669" s="17" t="s">
        <v>121</v>
      </c>
      <c r="L669" s="15">
        <v>0</v>
      </c>
      <c r="M669" s="15">
        <v>2.2063290000000002</v>
      </c>
      <c r="N669" s="15">
        <v>0.15142800000000001</v>
      </c>
      <c r="O669" s="15">
        <v>0</v>
      </c>
      <c r="P669" s="15" t="s">
        <v>294</v>
      </c>
    </row>
    <row r="670" spans="1:16" hidden="1">
      <c r="A670" s="10" t="s">
        <v>2824</v>
      </c>
      <c r="B670" s="10" t="s">
        <v>2825</v>
      </c>
      <c r="C670" s="13" t="s">
        <v>2826</v>
      </c>
      <c r="D670" s="13" t="s">
        <v>2827</v>
      </c>
      <c r="E670" s="13" t="s">
        <v>69</v>
      </c>
      <c r="F670" s="18" t="s">
        <v>83</v>
      </c>
      <c r="G670" s="58">
        <v>0</v>
      </c>
      <c r="H670" s="58">
        <v>0</v>
      </c>
      <c r="I670" s="13">
        <v>6.6E-4</v>
      </c>
      <c r="J670" s="15">
        <v>0</v>
      </c>
      <c r="K670" s="17" t="s">
        <v>121</v>
      </c>
      <c r="L670" s="15">
        <v>0</v>
      </c>
      <c r="M670" s="15">
        <v>1.8496049999999999</v>
      </c>
      <c r="N670" s="15">
        <v>6.9596000000000005E-2</v>
      </c>
      <c r="O670" s="15">
        <v>0</v>
      </c>
      <c r="P670" s="15" t="s">
        <v>122</v>
      </c>
    </row>
    <row r="671" spans="1:16" hidden="1">
      <c r="A671" s="10" t="s">
        <v>2828</v>
      </c>
      <c r="B671" s="10" t="s">
        <v>2829</v>
      </c>
      <c r="C671" s="13" t="s">
        <v>2830</v>
      </c>
      <c r="D671" s="13" t="s">
        <v>2831</v>
      </c>
      <c r="E671" s="13" t="s">
        <v>24</v>
      </c>
      <c r="F671" s="18" t="s">
        <v>88</v>
      </c>
      <c r="G671" s="58">
        <v>0</v>
      </c>
      <c r="H671" s="58">
        <v>0</v>
      </c>
      <c r="I671" s="13">
        <v>6.8459999999999993E-2</v>
      </c>
      <c r="J671" s="15">
        <v>0</v>
      </c>
      <c r="K671" s="17" t="s">
        <v>121</v>
      </c>
      <c r="L671" s="15">
        <v>13.155768</v>
      </c>
      <c r="M671" s="15">
        <v>1.0836710000000001</v>
      </c>
      <c r="N671" s="15">
        <v>8.1143999999999994E-2</v>
      </c>
      <c r="O671" s="15" t="s">
        <v>142</v>
      </c>
      <c r="P671" s="15" t="s">
        <v>294</v>
      </c>
    </row>
    <row r="672" spans="1:16" hidden="1">
      <c r="A672" s="10" t="s">
        <v>2832</v>
      </c>
      <c r="B672" s="10" t="s">
        <v>2833</v>
      </c>
      <c r="C672" s="13" t="s">
        <v>2834</v>
      </c>
      <c r="D672" s="13" t="s">
        <v>2835</v>
      </c>
      <c r="E672" s="13" t="s">
        <v>24</v>
      </c>
      <c r="F672" s="18" t="s">
        <v>87</v>
      </c>
      <c r="G672" s="58">
        <v>0</v>
      </c>
      <c r="H672" s="58">
        <v>0</v>
      </c>
      <c r="I672" s="13">
        <v>9.2910000000000006E-2</v>
      </c>
      <c r="J672" s="15">
        <v>0</v>
      </c>
      <c r="K672" s="17" t="s">
        <v>121</v>
      </c>
      <c r="L672" s="15">
        <v>0</v>
      </c>
      <c r="M672" s="15">
        <v>12.907494</v>
      </c>
      <c r="N672" s="15">
        <v>0.25855600000000001</v>
      </c>
      <c r="O672" s="15">
        <v>0</v>
      </c>
      <c r="P672" s="15" t="s">
        <v>294</v>
      </c>
    </row>
    <row r="673" spans="1:16" hidden="1">
      <c r="A673" s="10" t="s">
        <v>2836</v>
      </c>
      <c r="B673" s="10" t="s">
        <v>2837</v>
      </c>
      <c r="C673" s="13" t="s">
        <v>2838</v>
      </c>
      <c r="D673" s="13" t="s">
        <v>2839</v>
      </c>
      <c r="E673" s="13" t="s">
        <v>24</v>
      </c>
      <c r="F673" s="18" t="s">
        <v>88</v>
      </c>
      <c r="G673" s="58">
        <v>0</v>
      </c>
      <c r="H673" s="58">
        <v>0</v>
      </c>
      <c r="I673" s="13">
        <v>0.14138999999999999</v>
      </c>
      <c r="J673" s="15">
        <v>0</v>
      </c>
      <c r="K673" s="17" t="s">
        <v>121</v>
      </c>
      <c r="L673" s="15">
        <v>14.928725999999999</v>
      </c>
      <c r="M673" s="15">
        <v>3.8741279999999998</v>
      </c>
      <c r="N673" s="15">
        <v>0.120337</v>
      </c>
      <c r="O673" s="15">
        <v>0</v>
      </c>
      <c r="P673" s="15" t="s">
        <v>294</v>
      </c>
    </row>
    <row r="674" spans="1:16" hidden="1">
      <c r="A674" s="10" t="s">
        <v>2840</v>
      </c>
      <c r="B674" s="10" t="s">
        <v>2841</v>
      </c>
      <c r="C674" s="13" t="s">
        <v>2842</v>
      </c>
      <c r="D674" s="13" t="s">
        <v>2843</v>
      </c>
      <c r="E674" s="13" t="s">
        <v>69</v>
      </c>
      <c r="F674" s="18" t="s">
        <v>87</v>
      </c>
      <c r="G674" s="58">
        <v>0</v>
      </c>
      <c r="H674" s="58">
        <v>0</v>
      </c>
      <c r="I674" s="13">
        <v>2.239E-2</v>
      </c>
      <c r="J674" s="15">
        <v>0</v>
      </c>
      <c r="K674" s="17" t="s">
        <v>121</v>
      </c>
      <c r="L674" s="15">
        <v>18.111111000000001</v>
      </c>
      <c r="M674" s="15">
        <v>1.9241539999999999</v>
      </c>
      <c r="N674" s="15">
        <v>8.6643999999999999E-2</v>
      </c>
      <c r="O674" s="15">
        <v>0</v>
      </c>
      <c r="P674" s="15" t="s">
        <v>714</v>
      </c>
    </row>
    <row r="675" spans="1:16" hidden="1">
      <c r="A675" s="10" t="s">
        <v>2844</v>
      </c>
      <c r="B675" s="10" t="s">
        <v>2845</v>
      </c>
      <c r="C675" s="13" t="s">
        <v>2846</v>
      </c>
      <c r="D675" s="13" t="s">
        <v>2847</v>
      </c>
      <c r="E675" s="13" t="s">
        <v>69</v>
      </c>
      <c r="F675" s="18" t="s">
        <v>82</v>
      </c>
      <c r="G675" s="58">
        <v>0</v>
      </c>
      <c r="H675" s="58">
        <v>0</v>
      </c>
      <c r="I675" s="13">
        <v>3.79E-3</v>
      </c>
      <c r="J675" s="15">
        <v>0</v>
      </c>
      <c r="K675" s="17" t="s">
        <v>121</v>
      </c>
      <c r="L675" s="15">
        <v>14.262791</v>
      </c>
      <c r="M675" s="15">
        <v>4.4508520000000003</v>
      </c>
      <c r="N675" s="15">
        <v>0.22738700000000001</v>
      </c>
      <c r="O675" s="15">
        <v>0</v>
      </c>
      <c r="P675" s="15" t="s">
        <v>122</v>
      </c>
    </row>
    <row r="676" spans="1:16" hidden="1">
      <c r="A676" s="10" t="s">
        <v>2848</v>
      </c>
      <c r="B676" s="10" t="s">
        <v>2849</v>
      </c>
      <c r="C676" s="13" t="s">
        <v>2850</v>
      </c>
      <c r="D676" s="13" t="s">
        <v>2851</v>
      </c>
      <c r="E676" s="13" t="s">
        <v>69</v>
      </c>
      <c r="F676" s="18" t="s">
        <v>82</v>
      </c>
      <c r="G676" s="58">
        <v>0</v>
      </c>
      <c r="H676" s="58">
        <v>0</v>
      </c>
      <c r="I676" s="13">
        <v>1.4030000000000001E-2</v>
      </c>
      <c r="J676" s="15">
        <v>0</v>
      </c>
      <c r="K676" s="17" t="s">
        <v>121</v>
      </c>
      <c r="L676" s="15">
        <v>13.427962000000001</v>
      </c>
      <c r="M676" s="15">
        <v>4.475136</v>
      </c>
      <c r="N676" s="15">
        <v>0.22738700000000001</v>
      </c>
      <c r="O676" s="15">
        <v>0</v>
      </c>
      <c r="P676" s="15" t="s">
        <v>157</v>
      </c>
    </row>
    <row r="677" spans="1:16" hidden="1">
      <c r="A677" s="10" t="s">
        <v>2852</v>
      </c>
      <c r="B677" s="10" t="s">
        <v>2853</v>
      </c>
      <c r="C677" s="13" t="s">
        <v>2854</v>
      </c>
      <c r="D677" s="13" t="s">
        <v>2855</v>
      </c>
      <c r="E677" s="13" t="s">
        <v>71</v>
      </c>
      <c r="F677" s="18" t="s">
        <v>91</v>
      </c>
      <c r="G677" s="58">
        <v>0</v>
      </c>
      <c r="H677" s="58">
        <v>0</v>
      </c>
      <c r="I677" s="13">
        <v>1.477E-2</v>
      </c>
      <c r="J677" s="15">
        <v>0</v>
      </c>
      <c r="K677" s="17" t="s">
        <v>121</v>
      </c>
      <c r="L677" s="15">
        <v>14.063758</v>
      </c>
      <c r="M677" s="15">
        <v>1.2140649999999999</v>
      </c>
      <c r="N677" s="15">
        <v>0.15210799999999999</v>
      </c>
      <c r="O677" s="15">
        <v>0</v>
      </c>
      <c r="P677" s="15" t="s">
        <v>171</v>
      </c>
    </row>
    <row r="678" spans="1:16" hidden="1">
      <c r="A678" s="10" t="s">
        <v>2856</v>
      </c>
      <c r="B678" s="10" t="s">
        <v>2857</v>
      </c>
      <c r="C678" s="13" t="s">
        <v>2858</v>
      </c>
      <c r="D678" s="13" t="s">
        <v>2859</v>
      </c>
      <c r="E678" s="13" t="s">
        <v>69</v>
      </c>
      <c r="F678" s="18" t="s">
        <v>88</v>
      </c>
      <c r="G678" s="58">
        <v>0</v>
      </c>
      <c r="H678" s="58">
        <v>0</v>
      </c>
      <c r="I678" s="13">
        <v>1.1000000000000001E-3</v>
      </c>
      <c r="J678" s="15">
        <v>0</v>
      </c>
      <c r="K678" s="17" t="s">
        <v>121</v>
      </c>
      <c r="L678" s="15">
        <v>38.4</v>
      </c>
      <c r="M678" s="15">
        <v>5.197279</v>
      </c>
      <c r="N678" s="15">
        <v>2.3997999999999998E-2</v>
      </c>
      <c r="O678" s="15">
        <v>0</v>
      </c>
      <c r="P678" s="15" t="s">
        <v>122</v>
      </c>
    </row>
    <row r="679" spans="1:16" hidden="1">
      <c r="A679" s="10" t="s">
        <v>2860</v>
      </c>
      <c r="B679" s="10" t="s">
        <v>2861</v>
      </c>
      <c r="C679" s="13" t="s">
        <v>2862</v>
      </c>
      <c r="D679" s="13" t="s">
        <v>2863</v>
      </c>
      <c r="E679" s="13" t="s">
        <v>48</v>
      </c>
      <c r="F679" s="18" t="s">
        <v>82</v>
      </c>
      <c r="G679" s="58">
        <v>0</v>
      </c>
      <c r="H679" s="58">
        <v>0</v>
      </c>
      <c r="I679" s="13">
        <v>3.2629999999999999E-2</v>
      </c>
      <c r="J679" s="15">
        <v>0.91391304350000002</v>
      </c>
      <c r="K679" s="17">
        <v>9.4196003779871695E-2</v>
      </c>
      <c r="L679" s="15">
        <v>15.616123</v>
      </c>
      <c r="M679" s="15">
        <v>2.3106819999999999</v>
      </c>
      <c r="N679" s="15">
        <v>0.11990199999999999</v>
      </c>
      <c r="O679" s="15" t="s">
        <v>263</v>
      </c>
      <c r="P679" s="15" t="s">
        <v>157</v>
      </c>
    </row>
    <row r="680" spans="1:16" hidden="1">
      <c r="A680" s="10" t="s">
        <v>2864</v>
      </c>
      <c r="B680" s="10" t="s">
        <v>2865</v>
      </c>
      <c r="C680" s="13" t="s">
        <v>2866</v>
      </c>
      <c r="D680" s="13" t="s">
        <v>2867</v>
      </c>
      <c r="E680" s="13" t="s">
        <v>30</v>
      </c>
      <c r="F680" s="18" t="s">
        <v>86</v>
      </c>
      <c r="G680" s="58">
        <v>0</v>
      </c>
      <c r="H680" s="58">
        <v>0</v>
      </c>
      <c r="I680" s="13">
        <v>7.1110000000000007E-2</v>
      </c>
      <c r="J680" s="15">
        <v>1.2893805309999999</v>
      </c>
      <c r="K680" s="17">
        <v>-0.22443376803244131</v>
      </c>
      <c r="L680" s="15">
        <v>44.355744999999999</v>
      </c>
      <c r="M680" s="15">
        <v>5.5438879999999999</v>
      </c>
      <c r="N680" s="15">
        <v>3.3332000000000001E-2</v>
      </c>
      <c r="O680" s="15" t="s">
        <v>263</v>
      </c>
      <c r="P680" s="15" t="s">
        <v>177</v>
      </c>
    </row>
    <row r="681" spans="1:16" hidden="1">
      <c r="A681" s="10" t="s">
        <v>2868</v>
      </c>
      <c r="B681" s="10" t="s">
        <v>2869</v>
      </c>
      <c r="C681" s="13" t="s">
        <v>2870</v>
      </c>
      <c r="D681" s="13" t="s">
        <v>2871</v>
      </c>
      <c r="E681" s="13" t="s">
        <v>62</v>
      </c>
      <c r="F681" s="18" t="s">
        <v>84</v>
      </c>
      <c r="G681" s="58">
        <v>0</v>
      </c>
      <c r="H681" s="58">
        <v>0</v>
      </c>
      <c r="I681" s="13">
        <v>2.3470000000000001E-2</v>
      </c>
      <c r="J681" s="15">
        <v>0</v>
      </c>
      <c r="K681" s="17" t="s">
        <v>121</v>
      </c>
      <c r="L681" s="15">
        <v>11.399293</v>
      </c>
      <c r="M681" s="15">
        <v>2.8070089999999999</v>
      </c>
      <c r="N681" s="15">
        <v>0.28068900000000002</v>
      </c>
      <c r="O681" s="15">
        <v>0</v>
      </c>
      <c r="P681" s="15" t="s">
        <v>152</v>
      </c>
    </row>
    <row r="682" spans="1:16" hidden="1">
      <c r="A682" s="10" t="s">
        <v>2872</v>
      </c>
      <c r="B682" s="10" t="s">
        <v>2873</v>
      </c>
      <c r="C682" s="13" t="s">
        <v>2874</v>
      </c>
      <c r="D682" s="13" t="s">
        <v>2875</v>
      </c>
      <c r="E682" s="13" t="s">
        <v>136</v>
      </c>
      <c r="F682" s="18" t="s">
        <v>87</v>
      </c>
      <c r="G682" s="58">
        <v>0</v>
      </c>
      <c r="H682" s="58">
        <v>0</v>
      </c>
      <c r="I682" s="13">
        <v>1.687E-2</v>
      </c>
      <c r="J682" s="15">
        <v>0</v>
      </c>
      <c r="K682" s="17" t="s">
        <v>121</v>
      </c>
      <c r="L682" s="15">
        <v>21.085972999999999</v>
      </c>
      <c r="M682" s="15">
        <v>1.9594780000000001</v>
      </c>
      <c r="N682" s="15">
        <v>8.702E-2</v>
      </c>
      <c r="O682" s="15">
        <v>0</v>
      </c>
      <c r="P682" s="15" t="s">
        <v>137</v>
      </c>
    </row>
    <row r="683" spans="1:16" hidden="1">
      <c r="A683" s="10" t="s">
        <v>2876</v>
      </c>
      <c r="B683" s="10" t="s">
        <v>2877</v>
      </c>
      <c r="C683" s="13" t="s">
        <v>2878</v>
      </c>
      <c r="D683" s="13" t="s">
        <v>2879</v>
      </c>
      <c r="E683" s="13" t="s">
        <v>69</v>
      </c>
      <c r="F683" s="18" t="s">
        <v>89</v>
      </c>
      <c r="G683" s="58">
        <v>0</v>
      </c>
      <c r="H683" s="58">
        <v>0</v>
      </c>
      <c r="I683" s="13">
        <v>8.4399999999999996E-3</v>
      </c>
      <c r="J683" s="15">
        <v>2.0783333332999998</v>
      </c>
      <c r="K683" s="17">
        <v>-0.5188452285407994</v>
      </c>
      <c r="L683" s="15">
        <v>45.963755999999997</v>
      </c>
      <c r="M683" s="15">
        <v>2.8189489999999999</v>
      </c>
      <c r="N683" s="15">
        <v>-5.8430000000000003E-2</v>
      </c>
      <c r="O683" s="15" t="s">
        <v>263</v>
      </c>
      <c r="P683" s="15" t="s">
        <v>157</v>
      </c>
    </row>
    <row r="684" spans="1:16" hidden="1">
      <c r="A684" s="10" t="s">
        <v>2880</v>
      </c>
      <c r="B684" s="10" t="s">
        <v>2881</v>
      </c>
      <c r="C684" s="13" t="s">
        <v>2882</v>
      </c>
      <c r="D684" s="13" t="s">
        <v>2883</v>
      </c>
      <c r="E684" s="13" t="s">
        <v>69</v>
      </c>
      <c r="F684" s="18" t="s">
        <v>89</v>
      </c>
      <c r="G684" s="58">
        <v>0</v>
      </c>
      <c r="H684" s="58">
        <v>0</v>
      </c>
      <c r="I684" s="13">
        <v>3.3999999999999998E-3</v>
      </c>
      <c r="J684" s="15">
        <v>2.4690909091000002</v>
      </c>
      <c r="K684" s="17">
        <v>-0.59499263623124077</v>
      </c>
      <c r="L684" s="15">
        <v>55.384614999999997</v>
      </c>
      <c r="M684" s="15">
        <v>3.3560129999999999</v>
      </c>
      <c r="N684" s="15">
        <v>-5.8430000000000003E-2</v>
      </c>
      <c r="O684" s="15" t="s">
        <v>263</v>
      </c>
      <c r="P684" s="15" t="s">
        <v>122</v>
      </c>
    </row>
    <row r="685" spans="1:16" hidden="1">
      <c r="A685" s="10" t="s">
        <v>2884</v>
      </c>
      <c r="B685" s="10" t="s">
        <v>2885</v>
      </c>
      <c r="C685" s="13" t="s">
        <v>2886</v>
      </c>
      <c r="D685" s="13" t="s">
        <v>2887</v>
      </c>
      <c r="E685" s="13" t="s">
        <v>69</v>
      </c>
      <c r="F685" s="18" t="s">
        <v>88</v>
      </c>
      <c r="G685" s="58">
        <v>0</v>
      </c>
      <c r="H685" s="58">
        <v>0</v>
      </c>
      <c r="I685" s="13">
        <v>9.8200000000000006E-3</v>
      </c>
      <c r="J685" s="15">
        <v>0</v>
      </c>
      <c r="K685" s="17" t="s">
        <v>121</v>
      </c>
      <c r="L685" s="15">
        <v>4.3238349999999999</v>
      </c>
      <c r="M685" s="15">
        <v>0.72861500000000001</v>
      </c>
      <c r="N685" s="15">
        <v>-0.13930100000000001</v>
      </c>
      <c r="O685" s="15">
        <v>0</v>
      </c>
      <c r="P685" s="15" t="s">
        <v>157</v>
      </c>
    </row>
    <row r="686" spans="1:16" hidden="1">
      <c r="A686" s="10" t="s">
        <v>2888</v>
      </c>
      <c r="B686" s="10" t="s">
        <v>2889</v>
      </c>
      <c r="C686" s="13" t="s">
        <v>2890</v>
      </c>
      <c r="D686" s="13" t="s">
        <v>2891</v>
      </c>
      <c r="E686" s="13" t="s">
        <v>69</v>
      </c>
      <c r="F686" s="18" t="s">
        <v>91</v>
      </c>
      <c r="G686" s="58">
        <v>0</v>
      </c>
      <c r="H686" s="58">
        <v>0</v>
      </c>
      <c r="I686" s="13">
        <v>2.5300000000000001E-3</v>
      </c>
      <c r="J686" s="15">
        <v>0</v>
      </c>
      <c r="K686" s="17" t="s">
        <v>121</v>
      </c>
      <c r="L686" s="15">
        <v>0</v>
      </c>
      <c r="M686" s="15">
        <v>1.3314619999999999</v>
      </c>
      <c r="N686" s="15">
        <v>0.31086000000000003</v>
      </c>
      <c r="O686" s="15">
        <v>0</v>
      </c>
      <c r="P686" s="15" t="s">
        <v>122</v>
      </c>
    </row>
    <row r="687" spans="1:16" hidden="1">
      <c r="A687" s="10" t="s">
        <v>2892</v>
      </c>
      <c r="B687" s="10" t="s">
        <v>2893</v>
      </c>
      <c r="C687" s="13" t="s">
        <v>2894</v>
      </c>
      <c r="D687" s="13" t="s">
        <v>2895</v>
      </c>
      <c r="E687" s="13" t="s">
        <v>71</v>
      </c>
      <c r="F687" s="18" t="s">
        <v>87</v>
      </c>
      <c r="G687" s="58">
        <v>0</v>
      </c>
      <c r="H687" s="58">
        <v>0</v>
      </c>
      <c r="I687" s="13">
        <v>1.259E-2</v>
      </c>
      <c r="J687" s="15">
        <v>0</v>
      </c>
      <c r="K687" s="17" t="s">
        <v>121</v>
      </c>
      <c r="L687" s="15">
        <v>0</v>
      </c>
      <c r="M687" s="15">
        <v>42.418331000000002</v>
      </c>
      <c r="N687" s="15">
        <v>0.41548499999999999</v>
      </c>
      <c r="O687" s="15">
        <v>0</v>
      </c>
      <c r="P687" s="15" t="s">
        <v>171</v>
      </c>
    </row>
    <row r="688" spans="1:16" hidden="1">
      <c r="A688" s="10" t="s">
        <v>2896</v>
      </c>
      <c r="B688" s="10" t="s">
        <v>2897</v>
      </c>
      <c r="C688" s="13" t="s">
        <v>2898</v>
      </c>
      <c r="D688" s="13" t="s">
        <v>2899</v>
      </c>
      <c r="E688" s="13" t="s">
        <v>30</v>
      </c>
      <c r="F688" s="18" t="s">
        <v>87</v>
      </c>
      <c r="G688" s="58">
        <v>0</v>
      </c>
      <c r="H688" s="58">
        <v>0</v>
      </c>
      <c r="I688" s="13">
        <v>7.1690000000000004E-2</v>
      </c>
      <c r="J688" s="15">
        <v>1.1237735848999999</v>
      </c>
      <c r="K688" s="17">
        <v>-0.11014103424669308</v>
      </c>
      <c r="L688" s="15">
        <v>29.877751</v>
      </c>
      <c r="M688" s="15">
        <v>16.437017999999998</v>
      </c>
      <c r="N688" s="15">
        <v>0.47161799999999998</v>
      </c>
      <c r="O688" s="15" t="s">
        <v>176</v>
      </c>
      <c r="P688" s="15" t="s">
        <v>177</v>
      </c>
    </row>
    <row r="689" spans="1:16" hidden="1">
      <c r="A689" s="10" t="s">
        <v>2900</v>
      </c>
      <c r="B689" s="10" t="s">
        <v>2901</v>
      </c>
      <c r="C689" s="13" t="s">
        <v>2902</v>
      </c>
      <c r="D689" s="13" t="s">
        <v>2903</v>
      </c>
      <c r="E689" s="13" t="s">
        <v>69</v>
      </c>
      <c r="F689" s="18" t="s">
        <v>82</v>
      </c>
      <c r="G689" s="58">
        <v>0</v>
      </c>
      <c r="H689" s="58">
        <v>0</v>
      </c>
      <c r="I689" s="13">
        <v>3.6679999999999997E-2</v>
      </c>
      <c r="J689" s="15">
        <v>0.60884615379999996</v>
      </c>
      <c r="K689" s="17">
        <v>0.6424510424492067</v>
      </c>
      <c r="L689" s="15">
        <v>7.8771129999999996</v>
      </c>
      <c r="M689" s="15">
        <v>1.5667770000000001</v>
      </c>
      <c r="N689" s="15">
        <v>0.211253</v>
      </c>
      <c r="O689" s="15" t="s">
        <v>142</v>
      </c>
      <c r="P689" s="15" t="s">
        <v>157</v>
      </c>
    </row>
    <row r="690" spans="1:16" hidden="1">
      <c r="A690" s="10" t="s">
        <v>2904</v>
      </c>
      <c r="B690" s="10" t="s">
        <v>2905</v>
      </c>
      <c r="C690" s="13" t="s">
        <v>2906</v>
      </c>
      <c r="D690" s="13" t="s">
        <v>2907</v>
      </c>
      <c r="E690" s="13" t="s">
        <v>69</v>
      </c>
      <c r="F690" s="18" t="s">
        <v>87</v>
      </c>
      <c r="G690" s="58">
        <v>0</v>
      </c>
      <c r="H690" s="58">
        <v>0</v>
      </c>
      <c r="I690" s="13">
        <v>1.41E-3</v>
      </c>
      <c r="J690" s="15">
        <v>0</v>
      </c>
      <c r="K690" s="17" t="s">
        <v>121</v>
      </c>
      <c r="L690" s="15">
        <v>12.013730000000001</v>
      </c>
      <c r="M690" s="15">
        <v>2.140171</v>
      </c>
      <c r="N690" s="15">
        <v>6.9115999999999997E-2</v>
      </c>
      <c r="O690" s="15">
        <v>0</v>
      </c>
      <c r="P690" s="15" t="s">
        <v>122</v>
      </c>
    </row>
    <row r="691" spans="1:16" hidden="1">
      <c r="A691" s="10" t="s">
        <v>2908</v>
      </c>
      <c r="B691" s="10" t="s">
        <v>2909</v>
      </c>
      <c r="C691" s="13" t="s">
        <v>2910</v>
      </c>
      <c r="D691" s="13" t="s">
        <v>2911</v>
      </c>
      <c r="E691" s="13" t="s">
        <v>54</v>
      </c>
      <c r="F691" s="18" t="s">
        <v>85</v>
      </c>
      <c r="G691" s="58">
        <v>0</v>
      </c>
      <c r="H691" s="58">
        <v>0</v>
      </c>
      <c r="I691" s="13">
        <v>0.10188999999999999</v>
      </c>
      <c r="J691" s="15">
        <v>0.99942857139999997</v>
      </c>
      <c r="K691" s="17">
        <v>5.7175531734054985E-4</v>
      </c>
      <c r="L691" s="15">
        <v>12.475</v>
      </c>
      <c r="M691" s="15">
        <v>1.7782770000000001</v>
      </c>
      <c r="N691" s="15">
        <v>0.142207</v>
      </c>
      <c r="O691" s="15" t="s">
        <v>142</v>
      </c>
      <c r="P691" s="15" t="s">
        <v>152</v>
      </c>
    </row>
    <row r="692" spans="1:16" hidden="1">
      <c r="A692" s="10" t="s">
        <v>2912</v>
      </c>
      <c r="B692" s="10" t="s">
        <v>2913</v>
      </c>
      <c r="C692" s="13" t="s">
        <v>2914</v>
      </c>
      <c r="D692" s="13" t="s">
        <v>2915</v>
      </c>
      <c r="E692" s="13" t="s">
        <v>42</v>
      </c>
      <c r="F692" s="18" t="s">
        <v>86</v>
      </c>
      <c r="G692" s="58">
        <v>0</v>
      </c>
      <c r="H692" s="58">
        <v>0</v>
      </c>
      <c r="I692" s="13">
        <v>5.6989999999999999E-2</v>
      </c>
      <c r="J692" s="15">
        <v>0.79132075469999996</v>
      </c>
      <c r="K692" s="17">
        <v>0.263710062020442</v>
      </c>
      <c r="L692" s="15">
        <v>12.529792</v>
      </c>
      <c r="M692" s="15">
        <v>3.516251</v>
      </c>
      <c r="N692" s="15">
        <v>0.23963100000000001</v>
      </c>
      <c r="O692" s="15" t="s">
        <v>263</v>
      </c>
      <c r="P692" s="15" t="s">
        <v>143</v>
      </c>
    </row>
    <row r="693" spans="1:16" hidden="1">
      <c r="A693" s="10" t="s">
        <v>2916</v>
      </c>
      <c r="B693" s="10" t="s">
        <v>2917</v>
      </c>
      <c r="C693" s="13" t="s">
        <v>2918</v>
      </c>
      <c r="D693" s="13" t="s">
        <v>2919</v>
      </c>
      <c r="E693" s="13" t="s">
        <v>400</v>
      </c>
      <c r="F693" s="18" t="s">
        <v>86</v>
      </c>
      <c r="G693" s="58">
        <v>0</v>
      </c>
      <c r="H693" s="58">
        <v>0</v>
      </c>
      <c r="I693" s="13">
        <v>5.4900000000000001E-3</v>
      </c>
      <c r="J693" s="15">
        <v>0</v>
      </c>
      <c r="K693" s="17" t="s">
        <v>121</v>
      </c>
      <c r="L693" s="15">
        <v>0</v>
      </c>
      <c r="M693" s="15">
        <v>0.80698899999999996</v>
      </c>
      <c r="N693" s="15">
        <v>-7.8659000000000007E-2</v>
      </c>
      <c r="O693" s="15" t="s">
        <v>142</v>
      </c>
      <c r="P693" s="15" t="s">
        <v>157</v>
      </c>
    </row>
    <row r="694" spans="1:16" hidden="1">
      <c r="A694" s="10" t="s">
        <v>2920</v>
      </c>
      <c r="B694" s="10" t="s">
        <v>2921</v>
      </c>
      <c r="C694" s="13" t="s">
        <v>2922</v>
      </c>
      <c r="D694" s="13" t="s">
        <v>2923</v>
      </c>
      <c r="E694" s="13" t="s">
        <v>136</v>
      </c>
      <c r="F694" s="18" t="s">
        <v>82</v>
      </c>
      <c r="G694" s="58">
        <v>0</v>
      </c>
      <c r="H694" s="58">
        <v>0</v>
      </c>
      <c r="I694" s="13">
        <v>4.45E-3</v>
      </c>
      <c r="J694" s="15">
        <v>0</v>
      </c>
      <c r="K694" s="17" t="s">
        <v>121</v>
      </c>
      <c r="L694" s="15">
        <v>12.494669999999999</v>
      </c>
      <c r="M694" s="15">
        <v>0.35253000000000001</v>
      </c>
      <c r="N694" s="15">
        <v>6.0805999999999999E-2</v>
      </c>
      <c r="O694" s="15">
        <v>0</v>
      </c>
      <c r="P694" s="15" t="s">
        <v>137</v>
      </c>
    </row>
    <row r="695" spans="1:16" hidden="1">
      <c r="A695" s="10" t="s">
        <v>2924</v>
      </c>
      <c r="B695" s="10" t="s">
        <v>2925</v>
      </c>
      <c r="C695" s="13" t="s">
        <v>2926</v>
      </c>
      <c r="D695" s="13" t="s">
        <v>2927</v>
      </c>
      <c r="E695" s="13" t="s">
        <v>67</v>
      </c>
      <c r="F695" s="18" t="s">
        <v>82</v>
      </c>
      <c r="G695" s="58">
        <v>0</v>
      </c>
      <c r="H695" s="58">
        <v>0</v>
      </c>
      <c r="I695" s="13">
        <v>9.3799999999999994E-3</v>
      </c>
      <c r="J695" s="15">
        <v>0.8043478261</v>
      </c>
      <c r="K695" s="17">
        <v>0.24324324322308244</v>
      </c>
      <c r="L695" s="15">
        <v>14.747475</v>
      </c>
      <c r="M695" s="15">
        <v>1.0785929999999999</v>
      </c>
      <c r="N695" s="15">
        <v>7.0026000000000005E-2</v>
      </c>
      <c r="O695" s="15" t="s">
        <v>263</v>
      </c>
      <c r="P695" s="15" t="s">
        <v>1376</v>
      </c>
    </row>
    <row r="696" spans="1:16" hidden="1">
      <c r="A696" s="10" t="s">
        <v>2928</v>
      </c>
      <c r="B696" s="10" t="s">
        <v>2929</v>
      </c>
      <c r="C696" s="13" t="s">
        <v>2930</v>
      </c>
      <c r="D696" s="13" t="s">
        <v>2931</v>
      </c>
      <c r="E696" s="13" t="s">
        <v>28</v>
      </c>
      <c r="F696" s="18" t="s">
        <v>83</v>
      </c>
      <c r="G696" s="58">
        <v>0</v>
      </c>
      <c r="H696" s="58">
        <v>0</v>
      </c>
      <c r="I696" s="13">
        <v>3.1780000000000003E-2</v>
      </c>
      <c r="J696" s="15">
        <v>1.3864285714</v>
      </c>
      <c r="K696" s="17">
        <v>-0.27872230807375009</v>
      </c>
      <c r="L696" s="15">
        <v>19.939834000000001</v>
      </c>
      <c r="M696" s="15">
        <v>7.6556430000000004</v>
      </c>
      <c r="N696" s="15">
        <v>0.452125</v>
      </c>
      <c r="O696" s="15" t="s">
        <v>142</v>
      </c>
      <c r="P696" s="15" t="s">
        <v>332</v>
      </c>
    </row>
    <row r="697" spans="1:16" hidden="1">
      <c r="A697" s="10" t="s">
        <v>2932</v>
      </c>
      <c r="B697" s="10" t="s">
        <v>2933</v>
      </c>
      <c r="C697" s="13" t="s">
        <v>2934</v>
      </c>
      <c r="D697" s="13" t="s">
        <v>2935</v>
      </c>
      <c r="E697" s="13" t="s">
        <v>77</v>
      </c>
      <c r="F697" s="18" t="s">
        <v>89</v>
      </c>
      <c r="G697" s="58">
        <v>0</v>
      </c>
      <c r="H697" s="58">
        <v>0</v>
      </c>
      <c r="I697" s="13">
        <v>1.485E-2</v>
      </c>
      <c r="J697" s="15">
        <v>0</v>
      </c>
      <c r="K697" s="17" t="s">
        <v>121</v>
      </c>
      <c r="L697" s="15">
        <v>8.6557890000000004</v>
      </c>
      <c r="M697" s="15">
        <v>0.82215800000000006</v>
      </c>
      <c r="N697" s="15">
        <v>8.5373000000000004E-2</v>
      </c>
      <c r="O697" s="15" t="s">
        <v>142</v>
      </c>
      <c r="P697" s="15" t="s">
        <v>482</v>
      </c>
    </row>
    <row r="698" spans="1:16" hidden="1">
      <c r="A698" s="10" t="s">
        <v>2936</v>
      </c>
      <c r="B698" s="10" t="s">
        <v>2937</v>
      </c>
      <c r="C698" s="13" t="s">
        <v>2938</v>
      </c>
      <c r="D698" s="13" t="s">
        <v>2939</v>
      </c>
      <c r="E698" s="13" t="s">
        <v>69</v>
      </c>
      <c r="F698" s="18" t="s">
        <v>85</v>
      </c>
      <c r="G698" s="58">
        <v>0</v>
      </c>
      <c r="H698" s="58">
        <v>0</v>
      </c>
      <c r="I698" s="13">
        <v>4.0800000000000003E-3</v>
      </c>
      <c r="J698" s="15">
        <v>0</v>
      </c>
      <c r="K698" s="17" t="s">
        <v>121</v>
      </c>
      <c r="L698" s="15">
        <v>9.1617160000000002</v>
      </c>
      <c r="M698" s="15">
        <v>1.2843789999999999</v>
      </c>
      <c r="N698" s="15">
        <v>9.0246000000000007E-2</v>
      </c>
      <c r="O698" s="15">
        <v>0</v>
      </c>
      <c r="P698" s="15" t="s">
        <v>122</v>
      </c>
    </row>
    <row r="699" spans="1:16" hidden="1">
      <c r="A699" s="10" t="s">
        <v>2940</v>
      </c>
      <c r="B699" s="10" t="s">
        <v>2941</v>
      </c>
      <c r="C699" s="13" t="s">
        <v>2942</v>
      </c>
      <c r="D699" s="13" t="s">
        <v>2943</v>
      </c>
      <c r="E699" s="13" t="s">
        <v>69</v>
      </c>
      <c r="F699" s="18" t="s">
        <v>85</v>
      </c>
      <c r="G699" s="58">
        <v>0</v>
      </c>
      <c r="H699" s="58">
        <v>0</v>
      </c>
      <c r="I699" s="13">
        <v>6.11E-3</v>
      </c>
      <c r="J699" s="15">
        <v>0</v>
      </c>
      <c r="K699" s="17" t="s">
        <v>121</v>
      </c>
      <c r="L699" s="15">
        <v>5.0878769999999998</v>
      </c>
      <c r="M699" s="15">
        <v>0.94516</v>
      </c>
      <c r="N699" s="15">
        <v>9.0246000000000007E-2</v>
      </c>
      <c r="O699" s="15">
        <v>0</v>
      </c>
      <c r="P699" s="15" t="s">
        <v>157</v>
      </c>
    </row>
    <row r="700" spans="1:16" hidden="1">
      <c r="A700" s="10" t="s">
        <v>2944</v>
      </c>
      <c r="B700" s="10" t="s">
        <v>2945</v>
      </c>
      <c r="C700" s="13" t="s">
        <v>2946</v>
      </c>
      <c r="D700" s="13" t="s">
        <v>2947</v>
      </c>
      <c r="E700" s="13" t="s">
        <v>400</v>
      </c>
      <c r="F700" s="18" t="s">
        <v>87</v>
      </c>
      <c r="G700" s="58">
        <v>0</v>
      </c>
      <c r="H700" s="58">
        <v>0</v>
      </c>
      <c r="I700" s="13">
        <v>3.3210000000000003E-2</v>
      </c>
      <c r="J700" s="15">
        <v>0</v>
      </c>
      <c r="K700" s="17" t="s">
        <v>121</v>
      </c>
      <c r="L700" s="15">
        <v>51.367947999999998</v>
      </c>
      <c r="M700" s="15">
        <v>2.8034690000000002</v>
      </c>
      <c r="N700" s="15">
        <v>-0.105834</v>
      </c>
      <c r="O700" s="15">
        <v>0</v>
      </c>
      <c r="P700" s="15" t="s">
        <v>714</v>
      </c>
    </row>
    <row r="701" spans="1:16" hidden="1">
      <c r="A701" s="10" t="s">
        <v>2948</v>
      </c>
      <c r="B701" s="10" t="s">
        <v>2949</v>
      </c>
      <c r="C701" s="13" t="s">
        <v>2950</v>
      </c>
      <c r="D701" s="13" t="s">
        <v>2951</v>
      </c>
      <c r="E701" s="13" t="s">
        <v>69</v>
      </c>
      <c r="F701" s="18" t="s">
        <v>83</v>
      </c>
      <c r="G701" s="58">
        <v>0</v>
      </c>
      <c r="H701" s="58">
        <v>0</v>
      </c>
      <c r="I701" s="13">
        <v>5.4299999999999999E-3</v>
      </c>
      <c r="J701" s="15">
        <v>0</v>
      </c>
      <c r="K701" s="17" t="s">
        <v>121</v>
      </c>
      <c r="L701" s="15">
        <v>10.571332999999999</v>
      </c>
      <c r="M701" s="15">
        <v>3.4069780000000001</v>
      </c>
      <c r="N701" s="15">
        <v>0.35464499999999999</v>
      </c>
      <c r="O701" s="15">
        <v>0</v>
      </c>
      <c r="P701" s="15" t="s">
        <v>157</v>
      </c>
    </row>
    <row r="702" spans="1:16" hidden="1">
      <c r="A702" s="10" t="s">
        <v>2952</v>
      </c>
      <c r="B702" s="10" t="s">
        <v>2953</v>
      </c>
      <c r="C702" s="13" t="s">
        <v>2954</v>
      </c>
      <c r="D702" s="13" t="s">
        <v>2955</v>
      </c>
      <c r="E702" s="13" t="s">
        <v>69</v>
      </c>
      <c r="F702" s="18" t="s">
        <v>81</v>
      </c>
      <c r="G702" s="58">
        <v>0</v>
      </c>
      <c r="H702" s="58">
        <v>0</v>
      </c>
      <c r="I702" s="13">
        <v>2.6099999999999999E-3</v>
      </c>
      <c r="J702" s="15">
        <v>0</v>
      </c>
      <c r="K702" s="17" t="s">
        <v>121</v>
      </c>
      <c r="L702" s="15">
        <v>0</v>
      </c>
      <c r="M702" s="15">
        <v>5.5093310000000004</v>
      </c>
      <c r="N702" s="15">
        <v>0.11716</v>
      </c>
      <c r="O702" s="15">
        <v>0</v>
      </c>
      <c r="P702" s="15" t="s">
        <v>122</v>
      </c>
    </row>
    <row r="703" spans="1:16" hidden="1">
      <c r="A703" s="10" t="s">
        <v>2956</v>
      </c>
      <c r="B703" s="10"/>
      <c r="C703" s="13"/>
      <c r="D703" s="13"/>
      <c r="E703" s="13"/>
      <c r="F703" s="18"/>
      <c r="G703" s="58">
        <v>0</v>
      </c>
      <c r="H703" s="58">
        <v>0</v>
      </c>
      <c r="I703" s="13"/>
      <c r="J703" s="15"/>
      <c r="K703" s="17"/>
      <c r="L703" s="15"/>
      <c r="M703" s="15"/>
      <c r="N703" s="15"/>
      <c r="O703" s="15"/>
      <c r="P703" s="15"/>
    </row>
    <row r="704" spans="1:16" hidden="1">
      <c r="A704" s="10" t="s">
        <v>2957</v>
      </c>
      <c r="B704" s="10" t="s">
        <v>2958</v>
      </c>
      <c r="C704" s="13" t="s">
        <v>2959</v>
      </c>
      <c r="D704" s="13" t="s">
        <v>2960</v>
      </c>
      <c r="E704" s="13" t="s">
        <v>75</v>
      </c>
      <c r="F704" s="18" t="s">
        <v>88</v>
      </c>
      <c r="G704" s="58">
        <v>0</v>
      </c>
      <c r="H704" s="58">
        <v>0</v>
      </c>
      <c r="I704" s="13">
        <v>1.213E-2</v>
      </c>
      <c r="J704" s="15">
        <v>0</v>
      </c>
      <c r="K704" s="17" t="s">
        <v>121</v>
      </c>
      <c r="L704" s="15">
        <v>23.853389</v>
      </c>
      <c r="M704" s="15">
        <v>2.7532930000000002</v>
      </c>
      <c r="N704" s="15">
        <v>0.24408299999999999</v>
      </c>
      <c r="O704" s="15">
        <v>0</v>
      </c>
      <c r="P704" s="15" t="s">
        <v>212</v>
      </c>
    </row>
    <row r="705" spans="1:16" hidden="1">
      <c r="A705" s="10" t="s">
        <v>2961</v>
      </c>
      <c r="B705" s="10" t="s">
        <v>2962</v>
      </c>
      <c r="C705" s="13" t="s">
        <v>2963</v>
      </c>
      <c r="D705" s="13" t="s">
        <v>2964</v>
      </c>
      <c r="E705" s="13" t="s">
        <v>28</v>
      </c>
      <c r="F705" s="18" t="s">
        <v>82</v>
      </c>
      <c r="G705" s="58">
        <v>0</v>
      </c>
      <c r="H705" s="58">
        <v>0</v>
      </c>
      <c r="I705" s="13">
        <v>3.4189999999999998E-2</v>
      </c>
      <c r="J705" s="15">
        <v>0.71148437499999995</v>
      </c>
      <c r="K705" s="17">
        <v>0.40551224332930724</v>
      </c>
      <c r="L705" s="15">
        <v>14.335433999999999</v>
      </c>
      <c r="M705" s="15">
        <v>6.5551789999999999</v>
      </c>
      <c r="N705" s="15">
        <v>0.22877600000000001</v>
      </c>
      <c r="O705" s="15" t="s">
        <v>263</v>
      </c>
      <c r="P705" s="15" t="s">
        <v>332</v>
      </c>
    </row>
    <row r="706" spans="1:16" hidden="1">
      <c r="A706" s="10" t="s">
        <v>2965</v>
      </c>
      <c r="B706" s="10" t="s">
        <v>2966</v>
      </c>
      <c r="C706" s="13" t="s">
        <v>2967</v>
      </c>
      <c r="D706" s="13" t="s">
        <v>2968</v>
      </c>
      <c r="E706" s="13" t="s">
        <v>30</v>
      </c>
      <c r="F706" s="18" t="s">
        <v>89</v>
      </c>
      <c r="G706" s="58">
        <v>0</v>
      </c>
      <c r="H706" s="58">
        <v>0</v>
      </c>
      <c r="I706" s="13">
        <v>8.9469999999999994E-2</v>
      </c>
      <c r="J706" s="15">
        <v>0.84542857140000005</v>
      </c>
      <c r="K706" s="17">
        <v>0.18283203789059921</v>
      </c>
      <c r="L706" s="15">
        <v>24.081326000000001</v>
      </c>
      <c r="M706" s="15">
        <v>6.0192180000000004</v>
      </c>
      <c r="N706" s="15">
        <v>0.243004</v>
      </c>
      <c r="O706" s="15" t="s">
        <v>176</v>
      </c>
      <c r="P706" s="15" t="s">
        <v>177</v>
      </c>
    </row>
    <row r="707" spans="1:16" hidden="1">
      <c r="A707" s="10" t="s">
        <v>2969</v>
      </c>
      <c r="B707" s="10" t="s">
        <v>2970</v>
      </c>
      <c r="C707" s="13" t="s">
        <v>2971</v>
      </c>
      <c r="D707" s="13" t="s">
        <v>2972</v>
      </c>
      <c r="E707" s="13" t="s">
        <v>58</v>
      </c>
      <c r="F707" s="18" t="s">
        <v>85</v>
      </c>
      <c r="G707" s="58">
        <v>0</v>
      </c>
      <c r="H707" s="58">
        <v>0</v>
      </c>
      <c r="I707" s="13">
        <v>1.528E-2</v>
      </c>
      <c r="J707" s="15">
        <v>0</v>
      </c>
      <c r="K707" s="17" t="s">
        <v>121</v>
      </c>
      <c r="L707" s="15">
        <v>17.652228000000001</v>
      </c>
      <c r="M707" s="15">
        <v>4.8957790000000001</v>
      </c>
      <c r="N707" s="15">
        <v>0.25123299999999998</v>
      </c>
      <c r="O707" s="15">
        <v>0</v>
      </c>
      <c r="P707" s="15" t="s">
        <v>383</v>
      </c>
    </row>
    <row r="708" spans="1:16">
      <c r="A708" s="10" t="s">
        <v>2973</v>
      </c>
      <c r="B708" s="10" t="s">
        <v>2974</v>
      </c>
      <c r="C708" s="13" t="s">
        <v>2975</v>
      </c>
      <c r="D708" s="13" t="s">
        <v>2976</v>
      </c>
      <c r="E708" s="13" t="s">
        <v>36</v>
      </c>
      <c r="F708" s="18" t="s">
        <v>83</v>
      </c>
      <c r="G708" s="58">
        <v>0.5</v>
      </c>
      <c r="H708" s="58">
        <v>0.52</v>
      </c>
      <c r="I708" s="13">
        <v>4.0840000000000001E-2</v>
      </c>
      <c r="J708" s="15">
        <v>0.83168539330000002</v>
      </c>
      <c r="K708" s="17">
        <v>0.20237773568699269</v>
      </c>
      <c r="L708" s="15">
        <v>12.87344</v>
      </c>
      <c r="M708" s="15">
        <v>1.563078</v>
      </c>
      <c r="N708" s="15">
        <v>9.8949999999999996E-2</v>
      </c>
      <c r="O708" s="15" t="s">
        <v>263</v>
      </c>
      <c r="P708" s="15" t="s">
        <v>152</v>
      </c>
    </row>
    <row r="709" spans="1:16" hidden="1">
      <c r="A709" s="10" t="s">
        <v>2977</v>
      </c>
      <c r="B709" s="10" t="s">
        <v>2978</v>
      </c>
      <c r="C709" s="13" t="s">
        <v>2979</v>
      </c>
      <c r="D709" s="13" t="s">
        <v>2980</v>
      </c>
      <c r="E709" s="13" t="s">
        <v>284</v>
      </c>
      <c r="F709" s="18" t="s">
        <v>91</v>
      </c>
      <c r="G709" s="58">
        <v>0</v>
      </c>
      <c r="H709" s="58">
        <v>0</v>
      </c>
      <c r="I709" s="13">
        <v>2.2399999999999998E-3</v>
      </c>
      <c r="J709" s="15">
        <v>0</v>
      </c>
      <c r="K709" s="17" t="s">
        <v>121</v>
      </c>
      <c r="L709" s="15">
        <v>18.308081000000001</v>
      </c>
      <c r="M709" s="15">
        <v>0.96119100000000002</v>
      </c>
      <c r="N709" s="15">
        <v>4.4356E-2</v>
      </c>
      <c r="O709" s="15">
        <v>0</v>
      </c>
      <c r="P709" s="15" t="s">
        <v>285</v>
      </c>
    </row>
    <row r="710" spans="1:16" hidden="1">
      <c r="A710" s="10" t="s">
        <v>2981</v>
      </c>
      <c r="B710" s="10" t="s">
        <v>2982</v>
      </c>
      <c r="C710" s="13" t="s">
        <v>2983</v>
      </c>
      <c r="D710" s="13" t="s">
        <v>2984</v>
      </c>
      <c r="E710" s="13" t="s">
        <v>75</v>
      </c>
      <c r="F710" s="18" t="s">
        <v>88</v>
      </c>
      <c r="G710" s="58">
        <v>0</v>
      </c>
      <c r="H710" s="58">
        <v>0</v>
      </c>
      <c r="I710" s="13">
        <v>2.068E-2</v>
      </c>
      <c r="J710" s="15">
        <v>0</v>
      </c>
      <c r="K710" s="17" t="s">
        <v>121</v>
      </c>
      <c r="L710" s="15">
        <v>55.864148999999998</v>
      </c>
      <c r="M710" s="15">
        <v>28.072918000000001</v>
      </c>
      <c r="N710" s="15">
        <v>0.319463</v>
      </c>
      <c r="O710" s="15">
        <v>0</v>
      </c>
      <c r="P710" s="15" t="s">
        <v>212</v>
      </c>
    </row>
    <row r="711" spans="1:16" hidden="1">
      <c r="A711" s="10" t="s">
        <v>2985</v>
      </c>
      <c r="B711" s="10" t="s">
        <v>2986</v>
      </c>
      <c r="C711" s="13" t="s">
        <v>2987</v>
      </c>
      <c r="D711" s="13" t="s">
        <v>2988</v>
      </c>
      <c r="E711" s="13" t="s">
        <v>75</v>
      </c>
      <c r="F711" s="18" t="s">
        <v>88</v>
      </c>
      <c r="G711" s="58">
        <v>0</v>
      </c>
      <c r="H711" s="58">
        <v>0</v>
      </c>
      <c r="I711" s="13">
        <v>1.133E-2</v>
      </c>
      <c r="J711" s="15">
        <v>1.0326086957</v>
      </c>
      <c r="K711" s="17">
        <v>-3.1578947413274272E-2</v>
      </c>
      <c r="L711" s="15">
        <v>22.186933</v>
      </c>
      <c r="M711" s="15">
        <v>2.529738</v>
      </c>
      <c r="N711" s="15">
        <v>0.118771</v>
      </c>
      <c r="O711" s="15" t="s">
        <v>263</v>
      </c>
      <c r="P711" s="15" t="s">
        <v>212</v>
      </c>
    </row>
    <row r="712" spans="1:16" hidden="1">
      <c r="A712" s="10" t="s">
        <v>2989</v>
      </c>
      <c r="B712" s="10" t="s">
        <v>2990</v>
      </c>
      <c r="C712" s="13" t="s">
        <v>2991</v>
      </c>
      <c r="D712" s="13" t="s">
        <v>2992</v>
      </c>
      <c r="E712" s="13" t="s">
        <v>69</v>
      </c>
      <c r="F712" s="18" t="s">
        <v>88</v>
      </c>
      <c r="G712" s="58">
        <v>0</v>
      </c>
      <c r="H712" s="58">
        <v>0</v>
      </c>
      <c r="I712" s="13">
        <v>6.9999999999999999E-4</v>
      </c>
      <c r="J712" s="15">
        <v>0</v>
      </c>
      <c r="K712" s="17" t="s">
        <v>121</v>
      </c>
      <c r="L712" s="15">
        <v>25.097560999999999</v>
      </c>
      <c r="M712" s="15">
        <v>3.8395679999999999</v>
      </c>
      <c r="N712" s="15">
        <v>4.5703000000000001E-2</v>
      </c>
      <c r="O712" s="15">
        <v>0</v>
      </c>
      <c r="P712" s="15" t="s">
        <v>122</v>
      </c>
    </row>
    <row r="713" spans="1:16" hidden="1">
      <c r="A713" s="10" t="s">
        <v>2993</v>
      </c>
      <c r="B713" s="10"/>
      <c r="C713" s="13"/>
      <c r="D713" s="13"/>
      <c r="E713" s="13"/>
      <c r="F713" s="18"/>
      <c r="G713" s="58">
        <v>0</v>
      </c>
      <c r="H713" s="58">
        <v>0</v>
      </c>
      <c r="I713" s="13"/>
      <c r="J713" s="15"/>
      <c r="K713" s="17"/>
      <c r="L713" s="15"/>
      <c r="M713" s="15"/>
      <c r="N713" s="15"/>
      <c r="O713" s="15"/>
      <c r="P713" s="15"/>
    </row>
    <row r="714" spans="1:16" hidden="1">
      <c r="A714" s="10" t="s">
        <v>2994</v>
      </c>
      <c r="B714" s="10" t="s">
        <v>2995</v>
      </c>
      <c r="C714" s="13" t="s">
        <v>2996</v>
      </c>
      <c r="D714" s="13" t="s">
        <v>2997</v>
      </c>
      <c r="E714" s="13" t="s">
        <v>71</v>
      </c>
      <c r="F714" s="18" t="s">
        <v>87</v>
      </c>
      <c r="G714" s="58">
        <v>0</v>
      </c>
      <c r="H714" s="58">
        <v>0</v>
      </c>
      <c r="I714" s="13">
        <v>8.2400000000000008E-3</v>
      </c>
      <c r="J714" s="15">
        <v>0</v>
      </c>
      <c r="K714" s="17" t="s">
        <v>121</v>
      </c>
      <c r="L714" s="15">
        <v>0</v>
      </c>
      <c r="M714" s="15">
        <v>0</v>
      </c>
      <c r="N714" s="15">
        <v>0</v>
      </c>
      <c r="O714" s="15">
        <v>0</v>
      </c>
      <c r="P714" s="15" t="s">
        <v>171</v>
      </c>
    </row>
    <row r="715" spans="1:16" hidden="1">
      <c r="A715" s="10" t="s">
        <v>2998</v>
      </c>
      <c r="B715" s="10" t="s">
        <v>2999</v>
      </c>
      <c r="C715" s="13" t="s">
        <v>3000</v>
      </c>
      <c r="D715" s="13" t="s">
        <v>3001</v>
      </c>
      <c r="E715" s="13" t="s">
        <v>71</v>
      </c>
      <c r="F715" s="18" t="s">
        <v>83</v>
      </c>
      <c r="G715" s="58">
        <v>0</v>
      </c>
      <c r="H715" s="58">
        <v>0</v>
      </c>
      <c r="I715" s="13">
        <v>1.464E-2</v>
      </c>
      <c r="J715" s="15">
        <v>0</v>
      </c>
      <c r="K715" s="17" t="s">
        <v>121</v>
      </c>
      <c r="L715" s="15">
        <v>45.401491999999998</v>
      </c>
      <c r="M715" s="15">
        <v>9.6355369999999994</v>
      </c>
      <c r="N715" s="15">
        <v>0.15145400000000001</v>
      </c>
      <c r="O715" s="15" t="s">
        <v>263</v>
      </c>
      <c r="P715" s="15" t="s">
        <v>171</v>
      </c>
    </row>
    <row r="716" spans="1:16" hidden="1">
      <c r="A716" s="10" t="s">
        <v>3002</v>
      </c>
      <c r="B716" s="10" t="s">
        <v>3003</v>
      </c>
      <c r="C716" s="13" t="s">
        <v>3004</v>
      </c>
      <c r="D716" s="13" t="s">
        <v>3005</v>
      </c>
      <c r="E716" s="13" t="s">
        <v>71</v>
      </c>
      <c r="F716" s="18" t="s">
        <v>90</v>
      </c>
      <c r="G716" s="58">
        <v>0</v>
      </c>
      <c r="H716" s="58">
        <v>0</v>
      </c>
      <c r="I716" s="13">
        <v>6.5799999999999999E-3</v>
      </c>
      <c r="J716" s="15">
        <v>0</v>
      </c>
      <c r="K716" s="17" t="s">
        <v>121</v>
      </c>
      <c r="L716" s="15">
        <v>0</v>
      </c>
      <c r="M716" s="15">
        <v>2.7954150000000002</v>
      </c>
      <c r="N716" s="15">
        <v>0.10928300000000001</v>
      </c>
      <c r="O716" s="15">
        <v>0</v>
      </c>
      <c r="P716" s="15" t="s">
        <v>171</v>
      </c>
    </row>
    <row r="717" spans="1:16" hidden="1">
      <c r="A717" s="10" t="s">
        <v>3006</v>
      </c>
      <c r="B717" s="10" t="s">
        <v>3007</v>
      </c>
      <c r="C717" s="13" t="s">
        <v>3008</v>
      </c>
      <c r="D717" s="13" t="s">
        <v>3009</v>
      </c>
      <c r="E717" s="13" t="s">
        <v>69</v>
      </c>
      <c r="F717" s="18" t="s">
        <v>88</v>
      </c>
      <c r="G717" s="58">
        <v>0</v>
      </c>
      <c r="H717" s="58">
        <v>0</v>
      </c>
      <c r="I717" s="13">
        <v>2.7799999999999999E-3</v>
      </c>
      <c r="J717" s="15">
        <v>0</v>
      </c>
      <c r="K717" s="17" t="s">
        <v>121</v>
      </c>
      <c r="L717" s="15">
        <v>26.918182000000002</v>
      </c>
      <c r="M717" s="15">
        <v>2.6121460000000001</v>
      </c>
      <c r="N717" s="15">
        <v>8.1729999999999997E-2</v>
      </c>
      <c r="O717" s="15">
        <v>0</v>
      </c>
      <c r="P717" s="15" t="s">
        <v>122</v>
      </c>
    </row>
    <row r="718" spans="1:16" hidden="1">
      <c r="A718" s="10" t="s">
        <v>3010</v>
      </c>
      <c r="B718" s="10" t="s">
        <v>3011</v>
      </c>
      <c r="C718" s="13" t="s">
        <v>3012</v>
      </c>
      <c r="D718" s="13" t="s">
        <v>3013</v>
      </c>
      <c r="E718" s="13" t="s">
        <v>188</v>
      </c>
      <c r="F718" s="18" t="s">
        <v>89</v>
      </c>
      <c r="G718" s="58">
        <v>0</v>
      </c>
      <c r="H718" s="58">
        <v>0</v>
      </c>
      <c r="I718" s="13">
        <v>0.13458999999999999</v>
      </c>
      <c r="J718" s="15">
        <v>0</v>
      </c>
      <c r="K718" s="17" t="s">
        <v>121</v>
      </c>
      <c r="L718" s="15">
        <v>12.968655</v>
      </c>
      <c r="M718" s="15">
        <v>6.5977309999999996</v>
      </c>
      <c r="N718" s="15">
        <v>0.27002599999999999</v>
      </c>
      <c r="O718" s="15" t="s">
        <v>142</v>
      </c>
      <c r="P718" s="15" t="s">
        <v>189</v>
      </c>
    </row>
    <row r="719" spans="1:16" hidden="1">
      <c r="A719" s="10" t="s">
        <v>3014</v>
      </c>
      <c r="B719" s="10" t="s">
        <v>3015</v>
      </c>
      <c r="C719" s="13" t="s">
        <v>3016</v>
      </c>
      <c r="D719" s="13" t="s">
        <v>3017</v>
      </c>
      <c r="E719" s="13" t="s">
        <v>69</v>
      </c>
      <c r="F719" s="18" t="s">
        <v>87</v>
      </c>
      <c r="G719" s="58">
        <v>0</v>
      </c>
      <c r="H719" s="58">
        <v>0</v>
      </c>
      <c r="I719" s="13">
        <v>3.9199999999999999E-3</v>
      </c>
      <c r="J719" s="15">
        <v>0</v>
      </c>
      <c r="K719" s="17" t="s">
        <v>121</v>
      </c>
      <c r="L719" s="15">
        <v>3.4672200000000002</v>
      </c>
      <c r="M719" s="15">
        <v>1.4843470000000001</v>
      </c>
      <c r="N719" s="15">
        <v>5.1241000000000002E-2</v>
      </c>
      <c r="O719" s="15">
        <v>0</v>
      </c>
      <c r="P719" s="15" t="s">
        <v>157</v>
      </c>
    </row>
    <row r="720" spans="1:16" hidden="1">
      <c r="A720" s="10" t="s">
        <v>3018</v>
      </c>
      <c r="B720" s="10" t="s">
        <v>3019</v>
      </c>
      <c r="C720" s="13" t="s">
        <v>3020</v>
      </c>
      <c r="D720" s="13" t="s">
        <v>3021</v>
      </c>
      <c r="E720" s="13" t="s">
        <v>69</v>
      </c>
      <c r="F720" s="18" t="s">
        <v>87</v>
      </c>
      <c r="G720" s="58">
        <v>0</v>
      </c>
      <c r="H720" s="58">
        <v>0</v>
      </c>
      <c r="I720" s="13">
        <v>2.7599999999999999E-3</v>
      </c>
      <c r="J720" s="15">
        <v>0</v>
      </c>
      <c r="K720" s="17" t="s">
        <v>121</v>
      </c>
      <c r="L720" s="15">
        <v>9.4334980000000002</v>
      </c>
      <c r="M720" s="15">
        <v>2.9879690000000001</v>
      </c>
      <c r="N720" s="15">
        <v>5.1241000000000002E-2</v>
      </c>
      <c r="O720" s="15">
        <v>0</v>
      </c>
      <c r="P720" s="15" t="s">
        <v>122</v>
      </c>
    </row>
    <row r="721" spans="1:16" hidden="1">
      <c r="A721" s="10" t="s">
        <v>3022</v>
      </c>
      <c r="B721" s="10" t="s">
        <v>3023</v>
      </c>
      <c r="C721" s="13" t="s">
        <v>3024</v>
      </c>
      <c r="D721" s="13" t="s">
        <v>3025</v>
      </c>
      <c r="E721" s="13" t="s">
        <v>69</v>
      </c>
      <c r="F721" s="18" t="s">
        <v>87</v>
      </c>
      <c r="G721" s="58">
        <v>0</v>
      </c>
      <c r="H721" s="58">
        <v>0</v>
      </c>
      <c r="I721" s="13">
        <v>1.14E-3</v>
      </c>
      <c r="J721" s="15">
        <v>0</v>
      </c>
      <c r="K721" s="17" t="s">
        <v>121</v>
      </c>
      <c r="L721" s="15">
        <v>0</v>
      </c>
      <c r="M721" s="15">
        <v>4.9852999999999996</v>
      </c>
      <c r="N721" s="15">
        <v>0.28717700000000002</v>
      </c>
      <c r="O721" s="15">
        <v>0</v>
      </c>
      <c r="P721" s="15" t="s">
        <v>122</v>
      </c>
    </row>
    <row r="722" spans="1:16" hidden="1">
      <c r="A722" s="10" t="s">
        <v>3026</v>
      </c>
      <c r="B722" s="10" t="s">
        <v>3027</v>
      </c>
      <c r="C722" s="13" t="s">
        <v>3028</v>
      </c>
      <c r="D722" s="13" t="s">
        <v>3029</v>
      </c>
      <c r="E722" s="13" t="s">
        <v>34</v>
      </c>
      <c r="F722" s="18" t="s">
        <v>90</v>
      </c>
      <c r="G722" s="58">
        <v>0</v>
      </c>
      <c r="H722" s="58">
        <v>0</v>
      </c>
      <c r="I722" s="13">
        <v>0.11914</v>
      </c>
      <c r="J722" s="15">
        <v>1.0813793103</v>
      </c>
      <c r="K722" s="17">
        <v>-7.5255102002481866E-2</v>
      </c>
      <c r="L722" s="15">
        <v>24.203673999999999</v>
      </c>
      <c r="M722" s="15">
        <v>2.7325889999999999</v>
      </c>
      <c r="N722" s="15">
        <v>8.3653000000000005E-2</v>
      </c>
      <c r="O722" s="15" t="s">
        <v>263</v>
      </c>
      <c r="P722" s="15" t="s">
        <v>299</v>
      </c>
    </row>
    <row r="723" spans="1:16" hidden="1">
      <c r="A723" s="10" t="s">
        <v>3030</v>
      </c>
      <c r="B723" s="10" t="s">
        <v>3031</v>
      </c>
      <c r="C723" s="13" t="s">
        <v>3032</v>
      </c>
      <c r="D723" s="13" t="s">
        <v>3033</v>
      </c>
      <c r="E723" s="13" t="s">
        <v>69</v>
      </c>
      <c r="F723" s="18" t="s">
        <v>87</v>
      </c>
      <c r="G723" s="58">
        <v>0</v>
      </c>
      <c r="H723" s="58">
        <v>0</v>
      </c>
      <c r="I723" s="13">
        <v>2.0999999999999999E-3</v>
      </c>
      <c r="J723" s="15">
        <v>1.6432900432999999</v>
      </c>
      <c r="K723" s="17">
        <v>-0.39146469968756492</v>
      </c>
      <c r="L723" s="15">
        <v>65.015872999999999</v>
      </c>
      <c r="M723" s="15">
        <v>2.4202279999999998</v>
      </c>
      <c r="N723" s="15">
        <v>4.6039999999999998E-2</v>
      </c>
      <c r="O723" s="15" t="s">
        <v>142</v>
      </c>
      <c r="P723" s="15" t="s">
        <v>122</v>
      </c>
    </row>
    <row r="724" spans="1:16" hidden="1">
      <c r="A724" s="10" t="s">
        <v>3034</v>
      </c>
      <c r="B724" s="10" t="s">
        <v>3035</v>
      </c>
      <c r="C724" s="13" t="s">
        <v>3036</v>
      </c>
      <c r="D724" s="13" t="s">
        <v>3037</v>
      </c>
      <c r="E724" s="13" t="s">
        <v>34</v>
      </c>
      <c r="F724" s="18" t="s">
        <v>90</v>
      </c>
      <c r="G724" s="58">
        <v>0</v>
      </c>
      <c r="H724" s="58">
        <v>0</v>
      </c>
      <c r="I724" s="13">
        <v>2.0160000000000001E-2</v>
      </c>
      <c r="J724" s="15">
        <v>0.91034482760000002</v>
      </c>
      <c r="K724" s="17">
        <v>9.8484848468204822E-2</v>
      </c>
      <c r="L724" s="15">
        <v>18.711234000000001</v>
      </c>
      <c r="M724" s="15">
        <v>0.99095200000000006</v>
      </c>
      <c r="N724" s="15">
        <v>-1.9324000000000001E-2</v>
      </c>
      <c r="O724" s="15" t="s">
        <v>142</v>
      </c>
      <c r="P724" s="15" t="s">
        <v>299</v>
      </c>
    </row>
    <row r="725" spans="1:16" hidden="1">
      <c r="A725" s="10" t="s">
        <v>3038</v>
      </c>
      <c r="B725" s="10" t="s">
        <v>3039</v>
      </c>
      <c r="C725" s="13" t="s">
        <v>3040</v>
      </c>
      <c r="D725" s="13" t="s">
        <v>3041</v>
      </c>
      <c r="E725" s="13" t="s">
        <v>71</v>
      </c>
      <c r="F725" s="18" t="s">
        <v>89</v>
      </c>
      <c r="G725" s="58">
        <v>0</v>
      </c>
      <c r="H725" s="58">
        <v>0</v>
      </c>
      <c r="I725" s="13">
        <v>3.3329999999999999E-2</v>
      </c>
      <c r="J725" s="15">
        <v>0</v>
      </c>
      <c r="K725" s="17" t="s">
        <v>121</v>
      </c>
      <c r="L725" s="15">
        <v>11.393674000000001</v>
      </c>
      <c r="M725" s="15">
        <v>1.912887</v>
      </c>
      <c r="N725" s="15">
        <v>8.3742999999999998E-2</v>
      </c>
      <c r="O725" s="15">
        <v>0</v>
      </c>
      <c r="P725" s="15" t="s">
        <v>171</v>
      </c>
    </row>
    <row r="726" spans="1:16" hidden="1">
      <c r="A726" s="10" t="s">
        <v>3042</v>
      </c>
      <c r="B726" s="10" t="s">
        <v>3043</v>
      </c>
      <c r="C726" s="13" t="s">
        <v>3044</v>
      </c>
      <c r="D726" s="13" t="s">
        <v>3045</v>
      </c>
      <c r="E726" s="13" t="s">
        <v>69</v>
      </c>
      <c r="F726" s="18" t="s">
        <v>82</v>
      </c>
      <c r="G726" s="58">
        <v>0</v>
      </c>
      <c r="H726" s="58">
        <v>0</v>
      </c>
      <c r="I726" s="13">
        <v>1.74E-3</v>
      </c>
      <c r="J726" s="15">
        <v>0</v>
      </c>
      <c r="K726" s="17" t="s">
        <v>121</v>
      </c>
      <c r="L726" s="15">
        <v>18.158995999999998</v>
      </c>
      <c r="M726" s="15">
        <v>2.0307849999999998</v>
      </c>
      <c r="N726" s="15">
        <v>0.16994300000000001</v>
      </c>
      <c r="O726" s="15" t="s">
        <v>142</v>
      </c>
      <c r="P726" s="15" t="s">
        <v>122</v>
      </c>
    </row>
    <row r="727" spans="1:16" hidden="1">
      <c r="A727" s="10" t="s">
        <v>3046</v>
      </c>
      <c r="B727" s="10" t="s">
        <v>3047</v>
      </c>
      <c r="C727" s="13" t="s">
        <v>3048</v>
      </c>
      <c r="D727" s="13" t="s">
        <v>3049</v>
      </c>
      <c r="E727" s="13" t="s">
        <v>69</v>
      </c>
      <c r="F727" s="18" t="s">
        <v>82</v>
      </c>
      <c r="G727" s="58">
        <v>0</v>
      </c>
      <c r="H727" s="58">
        <v>0</v>
      </c>
      <c r="I727" s="13">
        <v>1.1180000000000001E-2</v>
      </c>
      <c r="J727" s="15">
        <v>1.0015384615</v>
      </c>
      <c r="K727" s="17">
        <v>-1.5360982719484495E-3</v>
      </c>
      <c r="L727" s="15">
        <v>10.576854000000001</v>
      </c>
      <c r="M727" s="15">
        <v>1.179251</v>
      </c>
      <c r="N727" s="15">
        <v>0.16994300000000001</v>
      </c>
      <c r="O727" s="15" t="s">
        <v>142</v>
      </c>
      <c r="P727" s="15" t="s">
        <v>157</v>
      </c>
    </row>
    <row r="728" spans="1:16" hidden="1">
      <c r="A728" s="10" t="s">
        <v>3050</v>
      </c>
      <c r="B728" s="10" t="s">
        <v>3051</v>
      </c>
      <c r="C728" s="13" t="s">
        <v>3052</v>
      </c>
      <c r="D728" s="13" t="s">
        <v>3053</v>
      </c>
      <c r="E728" s="13" t="s">
        <v>28</v>
      </c>
      <c r="F728" s="18" t="s">
        <v>85</v>
      </c>
      <c r="G728" s="58">
        <v>0</v>
      </c>
      <c r="H728" s="58">
        <v>0</v>
      </c>
      <c r="I728" s="13">
        <v>3.6639999999999999E-2</v>
      </c>
      <c r="J728" s="15">
        <v>1.3640425532</v>
      </c>
      <c r="K728" s="17">
        <v>-0.26688504133977919</v>
      </c>
      <c r="L728" s="15">
        <v>12.520599000000001</v>
      </c>
      <c r="M728" s="15">
        <v>2.1740889999999999</v>
      </c>
      <c r="N728" s="15">
        <v>0.168207</v>
      </c>
      <c r="O728" s="15" t="s">
        <v>142</v>
      </c>
      <c r="P728" s="15" t="s">
        <v>332</v>
      </c>
    </row>
    <row r="729" spans="1:16" hidden="1">
      <c r="A729" s="10" t="s">
        <v>3054</v>
      </c>
      <c r="B729" s="10" t="s">
        <v>3055</v>
      </c>
      <c r="C729" s="13" t="s">
        <v>3056</v>
      </c>
      <c r="D729" s="13" t="s">
        <v>3057</v>
      </c>
      <c r="E729" s="13" t="s">
        <v>69</v>
      </c>
      <c r="F729" s="18" t="s">
        <v>82</v>
      </c>
      <c r="G729" s="58">
        <v>0</v>
      </c>
      <c r="H729" s="58">
        <v>0</v>
      </c>
      <c r="I729" s="13">
        <v>6.6800000000000002E-3</v>
      </c>
      <c r="J729" s="15">
        <v>0.83391304349999995</v>
      </c>
      <c r="K729" s="17">
        <v>0.19916579767468301</v>
      </c>
      <c r="L729" s="15">
        <v>8.0724350000000005</v>
      </c>
      <c r="M729" s="15">
        <v>1.4877689999999999</v>
      </c>
      <c r="N729" s="15">
        <v>0.26112000000000002</v>
      </c>
      <c r="O729" s="15" t="s">
        <v>263</v>
      </c>
      <c r="P729" s="15" t="s">
        <v>122</v>
      </c>
    </row>
    <row r="730" spans="1:16" hidden="1">
      <c r="A730" s="10" t="s">
        <v>3058</v>
      </c>
      <c r="B730" s="10" t="s">
        <v>3059</v>
      </c>
      <c r="C730" s="13" t="s">
        <v>3060</v>
      </c>
      <c r="D730" s="13" t="s">
        <v>3061</v>
      </c>
      <c r="E730" s="13" t="s">
        <v>450</v>
      </c>
      <c r="F730" s="18" t="s">
        <v>82</v>
      </c>
      <c r="G730" s="58">
        <v>0</v>
      </c>
      <c r="H730" s="58">
        <v>0</v>
      </c>
      <c r="I730" s="13">
        <v>9.8799999999999999E-3</v>
      </c>
      <c r="J730" s="15">
        <v>0</v>
      </c>
      <c r="K730" s="17" t="s">
        <v>121</v>
      </c>
      <c r="L730" s="15">
        <v>12.151729</v>
      </c>
      <c r="M730" s="15">
        <v>21.076286</v>
      </c>
      <c r="N730" s="15">
        <v>0.78481800000000002</v>
      </c>
      <c r="O730" s="15">
        <v>0</v>
      </c>
      <c r="P730" s="15" t="s">
        <v>152</v>
      </c>
    </row>
    <row r="731" spans="1:16" hidden="1">
      <c r="A731" s="10" t="s">
        <v>3062</v>
      </c>
      <c r="B731" s="10" t="s">
        <v>3063</v>
      </c>
      <c r="C731" s="13" t="s">
        <v>3064</v>
      </c>
      <c r="D731" s="13" t="s">
        <v>3065</v>
      </c>
      <c r="E731" s="13" t="s">
        <v>69</v>
      </c>
      <c r="F731" s="18" t="s">
        <v>90</v>
      </c>
      <c r="G731" s="58">
        <v>0</v>
      </c>
      <c r="H731" s="58">
        <v>0</v>
      </c>
      <c r="I731" s="13">
        <v>6.4999999999999997E-4</v>
      </c>
      <c r="J731" s="15">
        <v>0</v>
      </c>
      <c r="K731" s="17" t="s">
        <v>121</v>
      </c>
      <c r="L731" s="15">
        <v>0</v>
      </c>
      <c r="M731" s="15">
        <v>0.39740799999999998</v>
      </c>
      <c r="N731" s="15">
        <v>-0.256046</v>
      </c>
      <c r="O731" s="15">
        <v>0</v>
      </c>
      <c r="P731" s="15" t="s">
        <v>122</v>
      </c>
    </row>
    <row r="732" spans="1:16" hidden="1">
      <c r="A732" s="10" t="s">
        <v>3066</v>
      </c>
      <c r="B732" s="10" t="s">
        <v>3067</v>
      </c>
      <c r="C732" s="13" t="s">
        <v>3068</v>
      </c>
      <c r="D732" s="13" t="s">
        <v>3069</v>
      </c>
      <c r="E732" s="13" t="s">
        <v>69</v>
      </c>
      <c r="F732" s="18" t="s">
        <v>88</v>
      </c>
      <c r="G732" s="58">
        <v>0</v>
      </c>
      <c r="H732" s="58">
        <v>0</v>
      </c>
      <c r="I732" s="13">
        <v>9.7999999999999997E-4</v>
      </c>
      <c r="J732" s="15">
        <v>0</v>
      </c>
      <c r="K732" s="17" t="s">
        <v>121</v>
      </c>
      <c r="L732" s="15">
        <v>0</v>
      </c>
      <c r="M732" s="15">
        <v>2.5106489999999999</v>
      </c>
      <c r="N732" s="15">
        <v>9.418E-2</v>
      </c>
      <c r="O732" s="15">
        <v>0</v>
      </c>
      <c r="P732" s="15" t="s">
        <v>122</v>
      </c>
    </row>
    <row r="733" spans="1:16" hidden="1">
      <c r="A733" s="10" t="s">
        <v>3070</v>
      </c>
      <c r="B733" s="10" t="s">
        <v>3071</v>
      </c>
      <c r="C733" s="13" t="s">
        <v>3072</v>
      </c>
      <c r="D733" s="13" t="s">
        <v>3073</v>
      </c>
      <c r="E733" s="13" t="s">
        <v>40</v>
      </c>
      <c r="F733" s="18" t="s">
        <v>85</v>
      </c>
      <c r="G733" s="58">
        <v>0</v>
      </c>
      <c r="H733" s="58">
        <v>0</v>
      </c>
      <c r="I733" s="13">
        <v>2.1829999999999999E-2</v>
      </c>
      <c r="J733" s="15">
        <v>0</v>
      </c>
      <c r="K733" s="17" t="s">
        <v>121</v>
      </c>
      <c r="L733" s="15">
        <v>0</v>
      </c>
      <c r="M733" s="15">
        <v>0.80458600000000002</v>
      </c>
      <c r="N733" s="15">
        <v>4.3670000000000002E-3</v>
      </c>
      <c r="O733" s="15" t="s">
        <v>142</v>
      </c>
      <c r="P733" s="15" t="s">
        <v>152</v>
      </c>
    </row>
    <row r="734" spans="1:16" hidden="1">
      <c r="A734" s="10" t="s">
        <v>3074</v>
      </c>
      <c r="B734" s="10" t="s">
        <v>3075</v>
      </c>
      <c r="C734" s="13" t="s">
        <v>3076</v>
      </c>
      <c r="D734" s="13" t="s">
        <v>3077</v>
      </c>
      <c r="E734" s="13" t="s">
        <v>79</v>
      </c>
      <c r="F734" s="18" t="s">
        <v>83</v>
      </c>
      <c r="G734" s="58">
        <v>0</v>
      </c>
      <c r="H734" s="58">
        <v>0</v>
      </c>
      <c r="I734" s="13">
        <v>8.9700000000000005E-3</v>
      </c>
      <c r="J734" s="15">
        <v>0</v>
      </c>
      <c r="K734" s="17" t="s">
        <v>121</v>
      </c>
      <c r="L734" s="15">
        <v>11.051074</v>
      </c>
      <c r="M734" s="15">
        <v>2.7589030000000001</v>
      </c>
      <c r="N734" s="15">
        <v>0.28149099999999999</v>
      </c>
      <c r="O734" s="15" t="s">
        <v>142</v>
      </c>
      <c r="P734" s="15" t="s">
        <v>603</v>
      </c>
    </row>
    <row r="735" spans="1:16" hidden="1">
      <c r="A735" s="10" t="s">
        <v>3078</v>
      </c>
      <c r="B735" s="10" t="s">
        <v>3079</v>
      </c>
      <c r="C735" s="13" t="s">
        <v>3080</v>
      </c>
      <c r="D735" s="13" t="s">
        <v>3081</v>
      </c>
      <c r="E735" s="13" t="s">
        <v>79</v>
      </c>
      <c r="F735" s="18" t="s">
        <v>87</v>
      </c>
      <c r="G735" s="58">
        <v>0</v>
      </c>
      <c r="H735" s="58">
        <v>0</v>
      </c>
      <c r="I735" s="13">
        <v>3.0190000000000002E-2</v>
      </c>
      <c r="J735" s="15">
        <v>0</v>
      </c>
      <c r="K735" s="17" t="s">
        <v>121</v>
      </c>
      <c r="L735" s="15">
        <v>17.662711999999999</v>
      </c>
      <c r="M735" s="15">
        <v>11.536675000000001</v>
      </c>
      <c r="N735" s="15">
        <v>0.43532799999999999</v>
      </c>
      <c r="O735" s="15" t="s">
        <v>176</v>
      </c>
      <c r="P735" s="15" t="s">
        <v>603</v>
      </c>
    </row>
    <row r="736" spans="1:16" hidden="1">
      <c r="A736" s="10" t="s">
        <v>3082</v>
      </c>
      <c r="B736" s="10" t="s">
        <v>3083</v>
      </c>
      <c r="C736" s="13" t="s">
        <v>3084</v>
      </c>
      <c r="D736" s="13" t="s">
        <v>3085</v>
      </c>
      <c r="E736" s="13" t="s">
        <v>79</v>
      </c>
      <c r="F736" s="18" t="s">
        <v>87</v>
      </c>
      <c r="G736" s="58">
        <v>0</v>
      </c>
      <c r="H736" s="58">
        <v>0</v>
      </c>
      <c r="I736" s="13">
        <v>1.694E-2</v>
      </c>
      <c r="J736" s="15">
        <v>0</v>
      </c>
      <c r="K736" s="17" t="s">
        <v>121</v>
      </c>
      <c r="L736" s="15">
        <v>14.453410999999999</v>
      </c>
      <c r="M736" s="15">
        <v>0</v>
      </c>
      <c r="N736" s="15">
        <v>0.28460999999999997</v>
      </c>
      <c r="O736" s="15" t="s">
        <v>176</v>
      </c>
      <c r="P736" s="15" t="s">
        <v>603</v>
      </c>
    </row>
    <row r="737" spans="1:16" hidden="1">
      <c r="A737" s="10" t="s">
        <v>3086</v>
      </c>
      <c r="B737" s="10" t="s">
        <v>3087</v>
      </c>
      <c r="C737" s="13" t="s">
        <v>3088</v>
      </c>
      <c r="D737" s="13" t="s">
        <v>3089</v>
      </c>
      <c r="E737" s="13" t="s">
        <v>2426</v>
      </c>
      <c r="F737" s="18" t="s">
        <v>85</v>
      </c>
      <c r="G737" s="58">
        <v>0</v>
      </c>
      <c r="H737" s="58">
        <v>0</v>
      </c>
      <c r="I737" s="13">
        <v>2.7100000000000002E-3</v>
      </c>
      <c r="J737" s="15">
        <v>0</v>
      </c>
      <c r="K737" s="17" t="s">
        <v>121</v>
      </c>
      <c r="L737" s="15">
        <v>0</v>
      </c>
      <c r="M737" s="15">
        <v>1.112943</v>
      </c>
      <c r="N737" s="15">
        <v>0.12922600000000001</v>
      </c>
      <c r="O737" s="15">
        <v>0</v>
      </c>
      <c r="P737" s="15" t="s">
        <v>2427</v>
      </c>
    </row>
    <row r="738" spans="1:16" hidden="1">
      <c r="A738" s="10" t="s">
        <v>3090</v>
      </c>
      <c r="B738" s="10" t="s">
        <v>3091</v>
      </c>
      <c r="C738" s="13" t="s">
        <v>3092</v>
      </c>
      <c r="D738" s="13" t="s">
        <v>3093</v>
      </c>
      <c r="E738" s="13" t="s">
        <v>79</v>
      </c>
      <c r="F738" s="18" t="s">
        <v>83</v>
      </c>
      <c r="G738" s="58">
        <v>0</v>
      </c>
      <c r="H738" s="58">
        <v>0</v>
      </c>
      <c r="I738" s="13">
        <v>1.321E-2</v>
      </c>
      <c r="J738" s="15">
        <v>0</v>
      </c>
      <c r="K738" s="17" t="s">
        <v>121</v>
      </c>
      <c r="L738" s="15">
        <v>20.006409999999999</v>
      </c>
      <c r="M738" s="15">
        <v>2.2399100000000001</v>
      </c>
      <c r="N738" s="15">
        <v>0.12256400000000001</v>
      </c>
      <c r="O738" s="15">
        <v>0</v>
      </c>
      <c r="P738" s="15" t="s">
        <v>603</v>
      </c>
    </row>
    <row r="739" spans="1:16" hidden="1">
      <c r="A739" s="10" t="s">
        <v>3094</v>
      </c>
      <c r="B739" s="10" t="s">
        <v>3095</v>
      </c>
      <c r="C739" s="13" t="s">
        <v>3096</v>
      </c>
      <c r="D739" s="13" t="s">
        <v>3097</v>
      </c>
      <c r="E739" s="13" t="s">
        <v>79</v>
      </c>
      <c r="F739" s="18" t="s">
        <v>87</v>
      </c>
      <c r="G739" s="58">
        <v>0</v>
      </c>
      <c r="H739" s="58">
        <v>0</v>
      </c>
      <c r="I739" s="13">
        <v>1.069E-2</v>
      </c>
      <c r="J739" s="15">
        <v>0</v>
      </c>
      <c r="K739" s="17" t="s">
        <v>121</v>
      </c>
      <c r="L739" s="15">
        <v>17.333333</v>
      </c>
      <c r="M739" s="15">
        <v>1.8653189999999999</v>
      </c>
      <c r="N739" s="15">
        <v>0.12452299999999999</v>
      </c>
      <c r="O739" s="15">
        <v>0</v>
      </c>
      <c r="P739" s="15" t="s">
        <v>603</v>
      </c>
    </row>
    <row r="740" spans="1:16" hidden="1">
      <c r="A740" s="10" t="s">
        <v>3098</v>
      </c>
      <c r="B740" s="10" t="s">
        <v>3099</v>
      </c>
      <c r="C740" s="13" t="s">
        <v>3100</v>
      </c>
      <c r="D740" s="13" t="s">
        <v>3101</v>
      </c>
      <c r="E740" s="13" t="s">
        <v>2426</v>
      </c>
      <c r="F740" s="18" t="s">
        <v>85</v>
      </c>
      <c r="G740" s="58">
        <v>0</v>
      </c>
      <c r="H740" s="58">
        <v>0</v>
      </c>
      <c r="I740" s="13">
        <v>1.7770000000000001E-2</v>
      </c>
      <c r="J740" s="15">
        <v>0</v>
      </c>
      <c r="K740" s="17" t="s">
        <v>121</v>
      </c>
      <c r="L740" s="15">
        <v>10.504531999999999</v>
      </c>
      <c r="M740" s="15">
        <v>1.840319</v>
      </c>
      <c r="N740" s="15">
        <v>0.160555</v>
      </c>
      <c r="O740" s="15" t="s">
        <v>263</v>
      </c>
      <c r="P740" s="15" t="s">
        <v>2427</v>
      </c>
    </row>
    <row r="741" spans="1:16" hidden="1">
      <c r="A741" s="10" t="s">
        <v>3102</v>
      </c>
      <c r="B741" s="10" t="s">
        <v>3103</v>
      </c>
      <c r="C741" s="13" t="s">
        <v>3104</v>
      </c>
      <c r="D741" s="13" t="s">
        <v>3105</v>
      </c>
      <c r="E741" s="13" t="s">
        <v>2426</v>
      </c>
      <c r="F741" s="18" t="s">
        <v>85</v>
      </c>
      <c r="G741" s="58">
        <v>0</v>
      </c>
      <c r="H741" s="58">
        <v>0</v>
      </c>
      <c r="I741" s="13">
        <v>2.6450000000000001E-2</v>
      </c>
      <c r="J741" s="15">
        <v>0</v>
      </c>
      <c r="K741" s="17" t="s">
        <v>121</v>
      </c>
      <c r="L741" s="15">
        <v>9.1629570000000005</v>
      </c>
      <c r="M741" s="15">
        <v>1.68174</v>
      </c>
      <c r="N741" s="15">
        <v>0.160555</v>
      </c>
      <c r="O741" s="15" t="s">
        <v>263</v>
      </c>
      <c r="P741" s="15" t="s">
        <v>2427</v>
      </c>
    </row>
    <row r="742" spans="1:16" hidden="1">
      <c r="A742" s="10" t="s">
        <v>3106</v>
      </c>
      <c r="B742" s="10" t="s">
        <v>3107</v>
      </c>
      <c r="C742" s="13" t="s">
        <v>3108</v>
      </c>
      <c r="D742" s="13" t="s">
        <v>3109</v>
      </c>
      <c r="E742" s="13" t="s">
        <v>79</v>
      </c>
      <c r="F742" s="18" t="s">
        <v>83</v>
      </c>
      <c r="G742" s="58">
        <v>0</v>
      </c>
      <c r="H742" s="58">
        <v>0</v>
      </c>
      <c r="I742" s="13">
        <v>4.9399999999999999E-3</v>
      </c>
      <c r="J742" s="15">
        <v>0</v>
      </c>
      <c r="K742" s="17" t="s">
        <v>121</v>
      </c>
      <c r="L742" s="15">
        <v>12.086259</v>
      </c>
      <c r="M742" s="15">
        <v>2.2552300000000001</v>
      </c>
      <c r="N742" s="15">
        <v>0.14094100000000001</v>
      </c>
      <c r="O742" s="15">
        <v>0</v>
      </c>
      <c r="P742" s="15" t="s">
        <v>603</v>
      </c>
    </row>
    <row r="743" spans="1:16" hidden="1">
      <c r="A743" s="10" t="s">
        <v>3110</v>
      </c>
      <c r="B743" s="10" t="s">
        <v>3111</v>
      </c>
      <c r="C743" s="13" t="s">
        <v>3112</v>
      </c>
      <c r="D743" s="13" t="s">
        <v>3113</v>
      </c>
      <c r="E743" s="13" t="s">
        <v>2426</v>
      </c>
      <c r="F743" s="18" t="s">
        <v>85</v>
      </c>
      <c r="G743" s="58">
        <v>0</v>
      </c>
      <c r="H743" s="58">
        <v>0</v>
      </c>
      <c r="I743" s="13">
        <v>4.5399999999999998E-3</v>
      </c>
      <c r="J743" s="15">
        <v>0</v>
      </c>
      <c r="K743" s="17" t="s">
        <v>121</v>
      </c>
      <c r="L743" s="15">
        <v>0</v>
      </c>
      <c r="M743" s="15">
        <v>0.84442200000000001</v>
      </c>
      <c r="N743" s="15">
        <v>0.232762</v>
      </c>
      <c r="O743" s="15">
        <v>0</v>
      </c>
      <c r="P743" s="15" t="s">
        <v>2427</v>
      </c>
    </row>
    <row r="744" spans="1:16" hidden="1">
      <c r="A744" s="10" t="s">
        <v>3114</v>
      </c>
      <c r="B744" s="10" t="s">
        <v>3115</v>
      </c>
      <c r="C744" s="13" t="s">
        <v>3116</v>
      </c>
      <c r="D744" s="13" t="s">
        <v>3117</v>
      </c>
      <c r="E744" s="13" t="s">
        <v>2426</v>
      </c>
      <c r="F744" s="18" t="s">
        <v>91</v>
      </c>
      <c r="G744" s="58">
        <v>0</v>
      </c>
      <c r="H744" s="58">
        <v>0</v>
      </c>
      <c r="I744" s="13">
        <v>7.9900000000000006E-3</v>
      </c>
      <c r="J744" s="15">
        <v>0</v>
      </c>
      <c r="K744" s="17" t="s">
        <v>121</v>
      </c>
      <c r="L744" s="15">
        <v>0</v>
      </c>
      <c r="M744" s="15">
        <v>1.4873769999999999</v>
      </c>
      <c r="N744" s="15">
        <v>0.14312</v>
      </c>
      <c r="O744" s="15">
        <v>0</v>
      </c>
      <c r="P744" s="15" t="s">
        <v>2427</v>
      </c>
    </row>
    <row r="745" spans="1:16">
      <c r="A745" s="10" t="s">
        <v>3118</v>
      </c>
      <c r="B745" s="10" t="s">
        <v>3119</v>
      </c>
      <c r="C745" s="13" t="s">
        <v>3120</v>
      </c>
      <c r="D745" s="13" t="s">
        <v>3121</v>
      </c>
      <c r="E745" s="13" t="s">
        <v>36</v>
      </c>
      <c r="F745" s="18" t="s">
        <v>82</v>
      </c>
      <c r="G745" s="58">
        <v>0.5</v>
      </c>
      <c r="H745" s="58">
        <v>0.52</v>
      </c>
      <c r="I745" s="13">
        <v>0.13644000000000001</v>
      </c>
      <c r="J745" s="15">
        <v>0.77893333330000003</v>
      </c>
      <c r="K745" s="17">
        <v>0.28380691549485637</v>
      </c>
      <c r="L745" s="15">
        <v>8.6881409999999999</v>
      </c>
      <c r="M745" s="15">
        <v>0.61337699999999995</v>
      </c>
      <c r="N745" s="15">
        <v>0.113056</v>
      </c>
      <c r="O745" s="15" t="s">
        <v>142</v>
      </c>
      <c r="P745" s="15" t="s">
        <v>152</v>
      </c>
    </row>
    <row r="746" spans="1:16" hidden="1">
      <c r="A746" s="10" t="s">
        <v>3122</v>
      </c>
      <c r="B746" s="10" t="s">
        <v>3123</v>
      </c>
      <c r="C746" s="13" t="s">
        <v>3124</v>
      </c>
      <c r="D746" s="13" t="s">
        <v>3125</v>
      </c>
      <c r="E746" s="13" t="s">
        <v>79</v>
      </c>
      <c r="F746" s="18" t="s">
        <v>85</v>
      </c>
      <c r="G746" s="58">
        <v>0</v>
      </c>
      <c r="H746" s="58">
        <v>0</v>
      </c>
      <c r="I746" s="13">
        <v>1.67E-2</v>
      </c>
      <c r="J746" s="15">
        <v>0</v>
      </c>
      <c r="K746" s="17" t="s">
        <v>121</v>
      </c>
      <c r="L746" s="15">
        <v>7.4878739999999997</v>
      </c>
      <c r="M746" s="15">
        <v>0.97943000000000002</v>
      </c>
      <c r="N746" s="15">
        <v>0.14302500000000001</v>
      </c>
      <c r="O746" s="15">
        <v>0</v>
      </c>
      <c r="P746" s="15" t="s">
        <v>603</v>
      </c>
    </row>
    <row r="747" spans="1:16" hidden="1">
      <c r="A747" s="10" t="s">
        <v>3126</v>
      </c>
      <c r="B747" s="10" t="s">
        <v>3127</v>
      </c>
      <c r="C747" s="13" t="s">
        <v>3128</v>
      </c>
      <c r="D747" s="13" t="s">
        <v>3129</v>
      </c>
      <c r="E747" s="13" t="s">
        <v>79</v>
      </c>
      <c r="F747" s="18" t="s">
        <v>89</v>
      </c>
      <c r="G747" s="58">
        <v>0</v>
      </c>
      <c r="H747" s="58">
        <v>0</v>
      </c>
      <c r="I747" s="13">
        <v>9.9769999999999998E-2</v>
      </c>
      <c r="J747" s="15">
        <v>0</v>
      </c>
      <c r="K747" s="17" t="s">
        <v>121</v>
      </c>
      <c r="L747" s="15">
        <v>13.465792</v>
      </c>
      <c r="M747" s="15">
        <v>3.5785870000000002</v>
      </c>
      <c r="N747" s="15">
        <v>0.26627699999999999</v>
      </c>
      <c r="O747" s="15">
        <v>0</v>
      </c>
      <c r="P747" s="15" t="s">
        <v>603</v>
      </c>
    </row>
    <row r="748" spans="1:16">
      <c r="A748" s="10" t="s">
        <v>3130</v>
      </c>
      <c r="B748" s="10" t="s">
        <v>3131</v>
      </c>
      <c r="C748" s="13" t="s">
        <v>3132</v>
      </c>
      <c r="D748" s="13" t="s">
        <v>3133</v>
      </c>
      <c r="E748" s="13" t="s">
        <v>36</v>
      </c>
      <c r="F748" s="18" t="s">
        <v>86</v>
      </c>
      <c r="G748" s="58">
        <v>0.5</v>
      </c>
      <c r="H748" s="58">
        <v>0.54</v>
      </c>
      <c r="I748" s="13">
        <v>5.4879999999999998E-2</v>
      </c>
      <c r="J748" s="15">
        <v>0.85918367350000002</v>
      </c>
      <c r="K748" s="17">
        <v>0.16389548689439803</v>
      </c>
      <c r="L748" s="15">
        <v>15.040839999999999</v>
      </c>
      <c r="M748" s="15">
        <v>1.897721</v>
      </c>
      <c r="N748" s="15">
        <v>9.8437999999999998E-2</v>
      </c>
      <c r="O748" s="15" t="s">
        <v>263</v>
      </c>
      <c r="P748" s="15" t="s">
        <v>152</v>
      </c>
    </row>
    <row r="749" spans="1:16" hidden="1">
      <c r="A749" s="10" t="s">
        <v>3134</v>
      </c>
      <c r="B749" s="10" t="s">
        <v>3135</v>
      </c>
      <c r="C749" s="13" t="s">
        <v>3136</v>
      </c>
      <c r="D749" s="13" t="s">
        <v>3137</v>
      </c>
      <c r="E749" s="13" t="s">
        <v>69</v>
      </c>
      <c r="F749" s="18" t="s">
        <v>91</v>
      </c>
      <c r="G749" s="58">
        <v>0</v>
      </c>
      <c r="H749" s="58">
        <v>0</v>
      </c>
      <c r="I749" s="13">
        <v>4.4999999999999999E-4</v>
      </c>
      <c r="J749" s="15">
        <v>0</v>
      </c>
      <c r="K749" s="17" t="s">
        <v>121</v>
      </c>
      <c r="L749" s="15">
        <v>0</v>
      </c>
      <c r="M749" s="15">
        <v>1.07762</v>
      </c>
      <c r="N749" s="15">
        <v>7.7529000000000001E-2</v>
      </c>
      <c r="O749" s="15">
        <v>0</v>
      </c>
      <c r="P749" s="15" t="s">
        <v>122</v>
      </c>
    </row>
    <row r="750" spans="1:16" hidden="1">
      <c r="A750" s="10" t="s">
        <v>3138</v>
      </c>
      <c r="B750" s="10" t="s">
        <v>3139</v>
      </c>
      <c r="C750" s="13" t="s">
        <v>3140</v>
      </c>
      <c r="D750" s="13" t="s">
        <v>3141</v>
      </c>
      <c r="E750" s="13" t="s">
        <v>69</v>
      </c>
      <c r="F750" s="18" t="s">
        <v>83</v>
      </c>
      <c r="G750" s="58">
        <v>0</v>
      </c>
      <c r="H750" s="58">
        <v>0</v>
      </c>
      <c r="I750" s="13">
        <v>2.63E-3</v>
      </c>
      <c r="J750" s="15">
        <v>0</v>
      </c>
      <c r="K750" s="17" t="s">
        <v>121</v>
      </c>
      <c r="L750" s="15">
        <v>0</v>
      </c>
      <c r="M750" s="15">
        <v>3.3928590000000001</v>
      </c>
      <c r="N750" s="15">
        <v>0.221252</v>
      </c>
      <c r="O750" s="15">
        <v>0</v>
      </c>
      <c r="P750" s="15" t="s">
        <v>122</v>
      </c>
    </row>
    <row r="751" spans="1:16" hidden="1">
      <c r="A751" s="10" t="s">
        <v>3142</v>
      </c>
      <c r="B751" s="10" t="s">
        <v>3143</v>
      </c>
      <c r="C751" s="13" t="s">
        <v>3144</v>
      </c>
      <c r="D751" s="13" t="s">
        <v>3145</v>
      </c>
      <c r="E751" s="13" t="s">
        <v>69</v>
      </c>
      <c r="F751" s="18" t="s">
        <v>89</v>
      </c>
      <c r="G751" s="58">
        <v>0</v>
      </c>
      <c r="H751" s="58">
        <v>0</v>
      </c>
      <c r="I751" s="13">
        <v>2.5200000000000001E-3</v>
      </c>
      <c r="J751" s="15">
        <v>0</v>
      </c>
      <c r="K751" s="17" t="s">
        <v>121</v>
      </c>
      <c r="L751" s="15">
        <v>0</v>
      </c>
      <c r="M751" s="15">
        <v>8.9977920000000005</v>
      </c>
      <c r="N751" s="15">
        <v>3.9877000000000003E-2</v>
      </c>
      <c r="O751" s="15">
        <v>0</v>
      </c>
      <c r="P751" s="15" t="s">
        <v>122</v>
      </c>
    </row>
    <row r="752" spans="1:16" hidden="1">
      <c r="A752" s="10" t="s">
        <v>3146</v>
      </c>
      <c r="B752" s="10" t="s">
        <v>3147</v>
      </c>
      <c r="C752" s="13" t="s">
        <v>3148</v>
      </c>
      <c r="D752" s="13" t="s">
        <v>3149</v>
      </c>
      <c r="E752" s="13" t="s">
        <v>69</v>
      </c>
      <c r="F752" s="18" t="s">
        <v>91</v>
      </c>
      <c r="G752" s="58">
        <v>0</v>
      </c>
      <c r="H752" s="58">
        <v>0</v>
      </c>
      <c r="I752" s="13">
        <v>7.3200000000000001E-3</v>
      </c>
      <c r="J752" s="15">
        <v>0</v>
      </c>
      <c r="K752" s="17" t="s">
        <v>121</v>
      </c>
      <c r="L752" s="15">
        <v>8.548387</v>
      </c>
      <c r="M752" s="15">
        <v>1.1678500000000001</v>
      </c>
      <c r="N752" s="15">
        <v>0.109997</v>
      </c>
      <c r="O752" s="15">
        <v>0</v>
      </c>
      <c r="P752" s="15" t="s">
        <v>157</v>
      </c>
    </row>
    <row r="753" spans="1:16" hidden="1">
      <c r="A753" s="10" t="s">
        <v>3150</v>
      </c>
      <c r="B753" s="10" t="s">
        <v>3151</v>
      </c>
      <c r="C753" s="13" t="s">
        <v>3152</v>
      </c>
      <c r="D753" s="13" t="s">
        <v>3153</v>
      </c>
      <c r="E753" s="13" t="s">
        <v>69</v>
      </c>
      <c r="F753" s="18" t="s">
        <v>84</v>
      </c>
      <c r="G753" s="58">
        <v>0</v>
      </c>
      <c r="H753" s="58">
        <v>0</v>
      </c>
      <c r="I753" s="13">
        <v>1.1299999999999999E-3</v>
      </c>
      <c r="J753" s="15">
        <v>0</v>
      </c>
      <c r="K753" s="17" t="s">
        <v>121</v>
      </c>
      <c r="L753" s="15">
        <v>0</v>
      </c>
      <c r="M753" s="15">
        <v>1.448866</v>
      </c>
      <c r="N753" s="15">
        <v>0.10137500000000001</v>
      </c>
      <c r="O753" s="15">
        <v>0</v>
      </c>
      <c r="P753" s="15" t="s">
        <v>122</v>
      </c>
    </row>
    <row r="754" spans="1:16" hidden="1">
      <c r="A754" s="10" t="s">
        <v>3154</v>
      </c>
      <c r="B754" s="10" t="s">
        <v>3155</v>
      </c>
      <c r="C754" s="13" t="s">
        <v>3156</v>
      </c>
      <c r="D754" s="13" t="s">
        <v>3157</v>
      </c>
      <c r="E754" s="13" t="s">
        <v>69</v>
      </c>
      <c r="F754" s="18" t="s">
        <v>91</v>
      </c>
      <c r="G754" s="58">
        <v>0</v>
      </c>
      <c r="H754" s="58">
        <v>0</v>
      </c>
      <c r="I754" s="13">
        <v>7.7999999999999999E-4</v>
      </c>
      <c r="J754" s="15">
        <v>0</v>
      </c>
      <c r="K754" s="17" t="s">
        <v>121</v>
      </c>
      <c r="L754" s="15">
        <v>0</v>
      </c>
      <c r="M754" s="15">
        <v>3.7142979999999999</v>
      </c>
      <c r="N754" s="15">
        <v>0.159633</v>
      </c>
      <c r="O754" s="15">
        <v>0</v>
      </c>
      <c r="P754" s="15" t="s">
        <v>122</v>
      </c>
    </row>
    <row r="755" spans="1:16" hidden="1">
      <c r="A755" s="10" t="s">
        <v>3158</v>
      </c>
      <c r="B755" s="10" t="s">
        <v>3159</v>
      </c>
      <c r="C755" s="13" t="s">
        <v>3160</v>
      </c>
      <c r="D755" s="13" t="s">
        <v>3161</v>
      </c>
      <c r="E755" s="13" t="s">
        <v>69</v>
      </c>
      <c r="F755" s="18" t="s">
        <v>82</v>
      </c>
      <c r="G755" s="58">
        <v>0</v>
      </c>
      <c r="H755" s="58">
        <v>0</v>
      </c>
      <c r="I755" s="13">
        <v>1.0300000000000001E-3</v>
      </c>
      <c r="J755" s="15">
        <v>0</v>
      </c>
      <c r="K755" s="17" t="s">
        <v>121</v>
      </c>
      <c r="L755" s="15">
        <v>250.90500599999999</v>
      </c>
      <c r="M755" s="15">
        <v>0.72480599999999995</v>
      </c>
      <c r="N755" s="15">
        <v>-4.28E-3</v>
      </c>
      <c r="O755" s="15">
        <v>0</v>
      </c>
      <c r="P755" s="15" t="s">
        <v>122</v>
      </c>
    </row>
    <row r="756" spans="1:16" hidden="1">
      <c r="A756" s="10" t="s">
        <v>3162</v>
      </c>
      <c r="B756" s="10" t="s">
        <v>3163</v>
      </c>
      <c r="C756" s="13" t="s">
        <v>3164</v>
      </c>
      <c r="D756" s="13" t="s">
        <v>3165</v>
      </c>
      <c r="E756" s="13" t="s">
        <v>69</v>
      </c>
      <c r="F756" s="18" t="s">
        <v>82</v>
      </c>
      <c r="G756" s="58">
        <v>0</v>
      </c>
      <c r="H756" s="58">
        <v>0</v>
      </c>
      <c r="I756" s="13">
        <v>2.8600000000000001E-3</v>
      </c>
      <c r="J756" s="15">
        <v>0</v>
      </c>
      <c r="K756" s="17" t="s">
        <v>121</v>
      </c>
      <c r="L756" s="15">
        <v>107.326846</v>
      </c>
      <c r="M756" s="15">
        <v>0.30912200000000001</v>
      </c>
      <c r="N756" s="15">
        <v>-4.28E-3</v>
      </c>
      <c r="O756" s="15">
        <v>0</v>
      </c>
      <c r="P756" s="15" t="s">
        <v>157</v>
      </c>
    </row>
    <row r="757" spans="1:16" hidden="1">
      <c r="A757" s="10" t="s">
        <v>3166</v>
      </c>
      <c r="B757" s="10" t="s">
        <v>3167</v>
      </c>
      <c r="C757" s="13" t="s">
        <v>3168</v>
      </c>
      <c r="D757" s="13" t="s">
        <v>3169</v>
      </c>
      <c r="E757" s="13" t="s">
        <v>69</v>
      </c>
      <c r="F757" s="18" t="s">
        <v>87</v>
      </c>
      <c r="G757" s="58">
        <v>0</v>
      </c>
      <c r="H757" s="58">
        <v>0</v>
      </c>
      <c r="I757" s="13">
        <v>7.6000000000000004E-4</v>
      </c>
      <c r="J757" s="15">
        <v>0</v>
      </c>
      <c r="K757" s="17" t="s">
        <v>121</v>
      </c>
      <c r="L757" s="15">
        <v>15.405844</v>
      </c>
      <c r="M757" s="15">
        <v>1.173778</v>
      </c>
      <c r="N757" s="15">
        <v>5.3859999999999998E-2</v>
      </c>
      <c r="O757" s="15">
        <v>0</v>
      </c>
      <c r="P757" s="15" t="s">
        <v>122</v>
      </c>
    </row>
    <row r="758" spans="1:16" hidden="1">
      <c r="A758" s="10" t="s">
        <v>3170</v>
      </c>
      <c r="B758" s="10" t="s">
        <v>3171</v>
      </c>
      <c r="C758" s="13" t="s">
        <v>3172</v>
      </c>
      <c r="D758" s="13" t="s">
        <v>3173</v>
      </c>
      <c r="E758" s="13" t="s">
        <v>69</v>
      </c>
      <c r="F758" s="18" t="s">
        <v>86</v>
      </c>
      <c r="G758" s="58">
        <v>0</v>
      </c>
      <c r="H758" s="58">
        <v>0</v>
      </c>
      <c r="I758" s="13">
        <v>1.09E-3</v>
      </c>
      <c r="J758" s="15">
        <v>0</v>
      </c>
      <c r="K758" s="17" t="s">
        <v>121</v>
      </c>
      <c r="L758" s="15">
        <v>0</v>
      </c>
      <c r="M758" s="15">
        <v>1.079534</v>
      </c>
      <c r="N758" s="15">
        <v>8.3266999999999994E-2</v>
      </c>
      <c r="O758" s="15">
        <v>0</v>
      </c>
      <c r="P758" s="15" t="s">
        <v>122</v>
      </c>
    </row>
    <row r="759" spans="1:16" hidden="1">
      <c r="A759" s="10" t="s">
        <v>3174</v>
      </c>
      <c r="B759" s="10" t="s">
        <v>3175</v>
      </c>
      <c r="C759" s="13" t="s">
        <v>3176</v>
      </c>
      <c r="D759" s="13" t="s">
        <v>3177</v>
      </c>
      <c r="E759" s="13" t="s">
        <v>69</v>
      </c>
      <c r="F759" s="18" t="s">
        <v>86</v>
      </c>
      <c r="G759" s="58">
        <v>0</v>
      </c>
      <c r="H759" s="58">
        <v>0</v>
      </c>
      <c r="I759" s="13">
        <v>1.5200000000000001E-3</v>
      </c>
      <c r="J759" s="15">
        <v>0</v>
      </c>
      <c r="K759" s="17" t="s">
        <v>121</v>
      </c>
      <c r="L759" s="15">
        <v>0</v>
      </c>
      <c r="M759" s="15">
        <v>0.745425</v>
      </c>
      <c r="N759" s="15">
        <v>8.3266999999999994E-2</v>
      </c>
      <c r="O759" s="15">
        <v>0</v>
      </c>
      <c r="P759" s="15" t="s">
        <v>157</v>
      </c>
    </row>
    <row r="760" spans="1:16" hidden="1">
      <c r="A760" s="10" t="s">
        <v>3178</v>
      </c>
      <c r="B760" s="10" t="s">
        <v>3179</v>
      </c>
      <c r="C760" s="13" t="s">
        <v>3180</v>
      </c>
      <c r="D760" s="13" t="s">
        <v>3181</v>
      </c>
      <c r="E760" s="13" t="s">
        <v>69</v>
      </c>
      <c r="F760" s="18" t="s">
        <v>84</v>
      </c>
      <c r="G760" s="58">
        <v>0</v>
      </c>
      <c r="H760" s="58">
        <v>0</v>
      </c>
      <c r="I760" s="13">
        <v>6.8000000000000005E-4</v>
      </c>
      <c r="J760" s="15">
        <v>0</v>
      </c>
      <c r="K760" s="17" t="s">
        <v>121</v>
      </c>
      <c r="L760" s="15">
        <v>0</v>
      </c>
      <c r="M760" s="15">
        <v>0.879691</v>
      </c>
      <c r="N760" s="15">
        <v>7.4984999999999996E-2</v>
      </c>
      <c r="O760" s="15">
        <v>0</v>
      </c>
      <c r="P760" s="15" t="s">
        <v>122</v>
      </c>
    </row>
    <row r="761" spans="1:16" hidden="1">
      <c r="A761" s="10" t="s">
        <v>3182</v>
      </c>
      <c r="B761" s="10" t="s">
        <v>3183</v>
      </c>
      <c r="C761" s="13" t="s">
        <v>3184</v>
      </c>
      <c r="D761" s="13" t="s">
        <v>3185</v>
      </c>
      <c r="E761" s="13" t="s">
        <v>69</v>
      </c>
      <c r="F761" s="18" t="s">
        <v>88</v>
      </c>
      <c r="G761" s="58">
        <v>0</v>
      </c>
      <c r="H761" s="58">
        <v>0</v>
      </c>
      <c r="I761" s="13">
        <v>1.33E-3</v>
      </c>
      <c r="J761" s="15">
        <v>0</v>
      </c>
      <c r="K761" s="17" t="s">
        <v>121</v>
      </c>
      <c r="L761" s="15">
        <v>0</v>
      </c>
      <c r="M761" s="15">
        <v>3.6862970000000002</v>
      </c>
      <c r="N761" s="15">
        <v>8.3809999999999996E-3</v>
      </c>
      <c r="O761" s="15">
        <v>0</v>
      </c>
      <c r="P761" s="15" t="s">
        <v>122</v>
      </c>
    </row>
    <row r="762" spans="1:16" hidden="1">
      <c r="A762" s="10" t="s">
        <v>3186</v>
      </c>
      <c r="B762" s="10" t="s">
        <v>3187</v>
      </c>
      <c r="C762" s="13" t="s">
        <v>3188</v>
      </c>
      <c r="D762" s="13" t="s">
        <v>3189</v>
      </c>
      <c r="E762" s="13" t="s">
        <v>69</v>
      </c>
      <c r="F762" s="18" t="s">
        <v>87</v>
      </c>
      <c r="G762" s="58">
        <v>0</v>
      </c>
      <c r="H762" s="58">
        <v>0</v>
      </c>
      <c r="I762" s="13">
        <v>5.6999999999999998E-4</v>
      </c>
      <c r="J762" s="15">
        <v>0</v>
      </c>
      <c r="K762" s="17" t="s">
        <v>121</v>
      </c>
      <c r="L762" s="15">
        <v>0</v>
      </c>
      <c r="M762" s="15">
        <v>1.2224680000000001</v>
      </c>
      <c r="N762" s="15">
        <v>5.7265999999999997E-2</v>
      </c>
      <c r="O762" s="15">
        <v>0</v>
      </c>
      <c r="P762" s="15" t="s">
        <v>122</v>
      </c>
    </row>
    <row r="763" spans="1:16" hidden="1">
      <c r="A763" s="10" t="s">
        <v>3190</v>
      </c>
      <c r="B763" s="10" t="s">
        <v>3191</v>
      </c>
      <c r="C763" s="13" t="s">
        <v>3192</v>
      </c>
      <c r="D763" s="13" t="s">
        <v>3193</v>
      </c>
      <c r="E763" s="13" t="s">
        <v>69</v>
      </c>
      <c r="F763" s="18" t="s">
        <v>88</v>
      </c>
      <c r="G763" s="58">
        <v>0</v>
      </c>
      <c r="H763" s="58">
        <v>0</v>
      </c>
      <c r="I763" s="13">
        <v>8.4999999999999995E-4</v>
      </c>
      <c r="J763" s="15">
        <v>0</v>
      </c>
      <c r="K763" s="17" t="s">
        <v>121</v>
      </c>
      <c r="L763" s="15">
        <v>0</v>
      </c>
      <c r="M763" s="15">
        <v>2.0239159999999998</v>
      </c>
      <c r="N763" s="15">
        <v>8.2635E-2</v>
      </c>
      <c r="O763" s="15">
        <v>0</v>
      </c>
      <c r="P763" s="15" t="s">
        <v>122</v>
      </c>
    </row>
    <row r="764" spans="1:16" hidden="1">
      <c r="A764" s="10" t="s">
        <v>3194</v>
      </c>
      <c r="B764" s="10" t="s">
        <v>3195</v>
      </c>
      <c r="C764" s="13" t="s">
        <v>3196</v>
      </c>
      <c r="D764" s="13" t="s">
        <v>3197</v>
      </c>
      <c r="E764" s="13" t="s">
        <v>69</v>
      </c>
      <c r="F764" s="18" t="s">
        <v>89</v>
      </c>
      <c r="G764" s="58">
        <v>0</v>
      </c>
      <c r="H764" s="58">
        <v>0</v>
      </c>
      <c r="I764" s="13">
        <v>2.3999999999999998E-3</v>
      </c>
      <c r="J764" s="15">
        <v>0</v>
      </c>
      <c r="K764" s="17" t="s">
        <v>121</v>
      </c>
      <c r="L764" s="15">
        <v>9.3145799999999994</v>
      </c>
      <c r="M764" s="15">
        <v>5.8618199999999998</v>
      </c>
      <c r="N764" s="15">
        <v>3.6174999999999999E-2</v>
      </c>
      <c r="O764" s="15">
        <v>0</v>
      </c>
      <c r="P764" s="15" t="s">
        <v>122</v>
      </c>
    </row>
    <row r="765" spans="1:16" hidden="1">
      <c r="A765" s="10" t="s">
        <v>3198</v>
      </c>
      <c r="B765" s="10" t="s">
        <v>3199</v>
      </c>
      <c r="C765" s="13" t="s">
        <v>3200</v>
      </c>
      <c r="D765" s="13" t="s">
        <v>3201</v>
      </c>
      <c r="E765" s="13" t="s">
        <v>69</v>
      </c>
      <c r="F765" s="18" t="s">
        <v>85</v>
      </c>
      <c r="G765" s="58">
        <v>0</v>
      </c>
      <c r="H765" s="58">
        <v>0</v>
      </c>
      <c r="I765" s="13">
        <v>1.32E-3</v>
      </c>
      <c r="J765" s="15">
        <v>0</v>
      </c>
      <c r="K765" s="17" t="s">
        <v>121</v>
      </c>
      <c r="L765" s="15">
        <v>0</v>
      </c>
      <c r="M765" s="15">
        <v>1.604171</v>
      </c>
      <c r="N765" s="15">
        <v>9.3761999999999998E-2</v>
      </c>
      <c r="O765" s="15">
        <v>0</v>
      </c>
      <c r="P765" s="15" t="s">
        <v>122</v>
      </c>
    </row>
    <row r="766" spans="1:16" hidden="1">
      <c r="A766" s="10" t="s">
        <v>3202</v>
      </c>
      <c r="B766" s="10" t="s">
        <v>3203</v>
      </c>
      <c r="C766" s="13" t="s">
        <v>3204</v>
      </c>
      <c r="D766" s="13" t="s">
        <v>3205</v>
      </c>
      <c r="E766" s="13" t="s">
        <v>1230</v>
      </c>
      <c r="F766" s="18" t="s">
        <v>85</v>
      </c>
      <c r="G766" s="58">
        <v>0</v>
      </c>
      <c r="H766" s="58">
        <v>0</v>
      </c>
      <c r="I766" s="13">
        <v>7.9100000000000004E-3</v>
      </c>
      <c r="J766" s="15">
        <v>0</v>
      </c>
      <c r="K766" s="17" t="s">
        <v>121</v>
      </c>
      <c r="L766" s="15">
        <v>0</v>
      </c>
      <c r="M766" s="15">
        <v>1.6130389999999999</v>
      </c>
      <c r="N766" s="15">
        <v>6.4142000000000005E-2</v>
      </c>
      <c r="O766" s="15">
        <v>0</v>
      </c>
      <c r="P766" s="15" t="s">
        <v>1231</v>
      </c>
    </row>
    <row r="767" spans="1:16" hidden="1">
      <c r="A767" s="10" t="s">
        <v>3206</v>
      </c>
      <c r="B767" s="10" t="s">
        <v>3207</v>
      </c>
      <c r="C767" s="13" t="s">
        <v>3208</v>
      </c>
      <c r="D767" s="13" t="s">
        <v>3209</v>
      </c>
      <c r="E767" s="13" t="s">
        <v>284</v>
      </c>
      <c r="F767" s="18" t="s">
        <v>91</v>
      </c>
      <c r="G767" s="58">
        <v>0</v>
      </c>
      <c r="H767" s="58">
        <v>0</v>
      </c>
      <c r="I767" s="13">
        <v>3.092E-2</v>
      </c>
      <c r="J767" s="15">
        <v>0</v>
      </c>
      <c r="K767" s="17" t="s">
        <v>121</v>
      </c>
      <c r="L767" s="15">
        <v>21.733668000000002</v>
      </c>
      <c r="M767" s="15">
        <v>2.203417</v>
      </c>
      <c r="N767" s="15">
        <v>0.19641</v>
      </c>
      <c r="O767" s="15">
        <v>0</v>
      </c>
      <c r="P767" s="15" t="s">
        <v>285</v>
      </c>
    </row>
    <row r="768" spans="1:16" hidden="1">
      <c r="A768" s="10" t="s">
        <v>3210</v>
      </c>
      <c r="B768" s="10" t="s">
        <v>3211</v>
      </c>
      <c r="C768" s="13" t="s">
        <v>3212</v>
      </c>
      <c r="D768" s="13" t="s">
        <v>3213</v>
      </c>
      <c r="E768" s="13" t="s">
        <v>69</v>
      </c>
      <c r="F768" s="18" t="s">
        <v>82</v>
      </c>
      <c r="G768" s="58">
        <v>0</v>
      </c>
      <c r="H768" s="58">
        <v>0</v>
      </c>
      <c r="I768" s="13">
        <v>6.77E-3</v>
      </c>
      <c r="J768" s="15">
        <v>0</v>
      </c>
      <c r="K768" s="17" t="s">
        <v>121</v>
      </c>
      <c r="L768" s="15">
        <v>0</v>
      </c>
      <c r="M768" s="15">
        <v>9.7503309999999992</v>
      </c>
      <c r="N768" s="15">
        <v>1.0342910000000001</v>
      </c>
      <c r="O768" s="15">
        <v>0</v>
      </c>
      <c r="P768" s="15" t="s">
        <v>157</v>
      </c>
    </row>
    <row r="769" spans="1:16" hidden="1">
      <c r="A769" s="10" t="s">
        <v>3214</v>
      </c>
      <c r="B769" s="10" t="s">
        <v>3215</v>
      </c>
      <c r="C769" s="13" t="s">
        <v>3216</v>
      </c>
      <c r="D769" s="13" t="s">
        <v>3217</v>
      </c>
      <c r="E769" s="13" t="s">
        <v>69</v>
      </c>
      <c r="F769" s="18" t="s">
        <v>85</v>
      </c>
      <c r="G769" s="58">
        <v>0</v>
      </c>
      <c r="H769" s="58">
        <v>0</v>
      </c>
      <c r="I769" s="13">
        <v>1.56E-3</v>
      </c>
      <c r="J769" s="15">
        <v>0</v>
      </c>
      <c r="K769" s="17" t="s">
        <v>121</v>
      </c>
      <c r="L769" s="15">
        <v>0</v>
      </c>
      <c r="M769" s="15">
        <v>1.0636060000000001</v>
      </c>
      <c r="N769" s="15">
        <v>2.2404E-2</v>
      </c>
      <c r="O769" s="15">
        <v>0</v>
      </c>
      <c r="P769" s="15" t="s">
        <v>122</v>
      </c>
    </row>
    <row r="770" spans="1:16" hidden="1">
      <c r="A770" s="10" t="s">
        <v>3218</v>
      </c>
      <c r="B770" s="10" t="s">
        <v>3219</v>
      </c>
      <c r="C770" s="13" t="s">
        <v>3220</v>
      </c>
      <c r="D770" s="13" t="s">
        <v>3221</v>
      </c>
      <c r="E770" s="13" t="s">
        <v>69</v>
      </c>
      <c r="F770" s="18" t="s">
        <v>85</v>
      </c>
      <c r="G770" s="58">
        <v>0</v>
      </c>
      <c r="H770" s="58">
        <v>0</v>
      </c>
      <c r="I770" s="13">
        <v>3.9399999999999999E-3</v>
      </c>
      <c r="J770" s="15">
        <v>0</v>
      </c>
      <c r="K770" s="17" t="s">
        <v>121</v>
      </c>
      <c r="L770" s="15">
        <v>0</v>
      </c>
      <c r="M770" s="15">
        <v>1.2903100000000001</v>
      </c>
      <c r="N770" s="15">
        <v>9.7998000000000002E-2</v>
      </c>
      <c r="O770" s="15">
        <v>0</v>
      </c>
      <c r="P770" s="15" t="s">
        <v>122</v>
      </c>
    </row>
    <row r="771" spans="1:16" hidden="1">
      <c r="A771" s="10" t="s">
        <v>3222</v>
      </c>
      <c r="B771" s="10" t="s">
        <v>3223</v>
      </c>
      <c r="C771" s="13" t="s">
        <v>3224</v>
      </c>
      <c r="D771" s="13" t="s">
        <v>3225</v>
      </c>
      <c r="E771" s="13" t="s">
        <v>69</v>
      </c>
      <c r="F771" s="18" t="s">
        <v>85</v>
      </c>
      <c r="G771" s="58">
        <v>0</v>
      </c>
      <c r="H771" s="58">
        <v>0</v>
      </c>
      <c r="I771" s="13">
        <v>8.6E-3</v>
      </c>
      <c r="J771" s="15">
        <v>0</v>
      </c>
      <c r="K771" s="17" t="s">
        <v>121</v>
      </c>
      <c r="L771" s="15">
        <v>8.0734969999999997</v>
      </c>
      <c r="M771" s="15">
        <v>1.0942080000000001</v>
      </c>
      <c r="N771" s="15">
        <v>9.0070999999999998E-2</v>
      </c>
      <c r="O771" s="15">
        <v>0</v>
      </c>
      <c r="P771" s="15" t="s">
        <v>122</v>
      </c>
    </row>
    <row r="772" spans="1:16" hidden="1">
      <c r="A772" s="10" t="s">
        <v>3226</v>
      </c>
      <c r="B772" s="10" t="s">
        <v>3227</v>
      </c>
      <c r="C772" s="13" t="s">
        <v>3228</v>
      </c>
      <c r="D772" s="13" t="s">
        <v>3229</v>
      </c>
      <c r="E772" s="13" t="s">
        <v>69</v>
      </c>
      <c r="F772" s="18" t="s">
        <v>85</v>
      </c>
      <c r="G772" s="58">
        <v>0</v>
      </c>
      <c r="H772" s="58">
        <v>0</v>
      </c>
      <c r="I772" s="13">
        <v>1.502E-2</v>
      </c>
      <c r="J772" s="15">
        <v>0</v>
      </c>
      <c r="K772" s="17" t="s">
        <v>121</v>
      </c>
      <c r="L772" s="15">
        <v>4.6399160000000004</v>
      </c>
      <c r="M772" s="15">
        <v>0.87207900000000005</v>
      </c>
      <c r="N772" s="15">
        <v>9.0070999999999998E-2</v>
      </c>
      <c r="O772" s="15">
        <v>0</v>
      </c>
      <c r="P772" s="15" t="s">
        <v>157</v>
      </c>
    </row>
    <row r="773" spans="1:16" hidden="1">
      <c r="A773" s="10" t="s">
        <v>3230</v>
      </c>
      <c r="B773" s="10" t="s">
        <v>3231</v>
      </c>
      <c r="C773" s="13" t="s">
        <v>3232</v>
      </c>
      <c r="D773" s="13" t="s">
        <v>3233</v>
      </c>
      <c r="E773" s="13" t="s">
        <v>69</v>
      </c>
      <c r="F773" s="18" t="s">
        <v>85</v>
      </c>
      <c r="G773" s="58">
        <v>0</v>
      </c>
      <c r="H773" s="58">
        <v>0</v>
      </c>
      <c r="I773" s="13">
        <v>1.1199999999999999E-3</v>
      </c>
      <c r="J773" s="15">
        <v>0</v>
      </c>
      <c r="K773" s="17" t="s">
        <v>121</v>
      </c>
      <c r="L773" s="15">
        <v>0</v>
      </c>
      <c r="M773" s="15">
        <v>0.94366499999999998</v>
      </c>
      <c r="N773" s="15">
        <v>6.3058000000000003E-2</v>
      </c>
      <c r="O773" s="15">
        <v>0</v>
      </c>
      <c r="P773" s="15" t="s">
        <v>122</v>
      </c>
    </row>
    <row r="774" spans="1:16" hidden="1">
      <c r="A774" s="10" t="s">
        <v>3234</v>
      </c>
      <c r="B774" s="10" t="s">
        <v>3235</v>
      </c>
      <c r="C774" s="13" t="s">
        <v>3236</v>
      </c>
      <c r="D774" s="13" t="s">
        <v>3237</v>
      </c>
      <c r="E774" s="13" t="s">
        <v>69</v>
      </c>
      <c r="F774" s="18" t="s">
        <v>82</v>
      </c>
      <c r="G774" s="58">
        <v>0</v>
      </c>
      <c r="H774" s="58">
        <v>0</v>
      </c>
      <c r="I774" s="13">
        <v>2.2749999999999999E-2</v>
      </c>
      <c r="J774" s="15">
        <v>0</v>
      </c>
      <c r="K774" s="17" t="s">
        <v>121</v>
      </c>
      <c r="L774" s="15">
        <v>16.032164000000002</v>
      </c>
      <c r="M774" s="15">
        <v>8.8031600000000001</v>
      </c>
      <c r="N774" s="15">
        <v>0.25301000000000001</v>
      </c>
      <c r="O774" s="15">
        <v>0</v>
      </c>
      <c r="P774" s="15" t="s">
        <v>157</v>
      </c>
    </row>
    <row r="775" spans="1:16" hidden="1">
      <c r="A775" s="10" t="s">
        <v>3238</v>
      </c>
      <c r="B775" s="10" t="s">
        <v>3239</v>
      </c>
      <c r="C775" s="13" t="s">
        <v>3240</v>
      </c>
      <c r="D775" s="13" t="s">
        <v>3241</v>
      </c>
      <c r="E775" s="13" t="s">
        <v>377</v>
      </c>
      <c r="F775" s="18" t="s">
        <v>85</v>
      </c>
      <c r="G775" s="58">
        <v>0</v>
      </c>
      <c r="H775" s="58">
        <v>0</v>
      </c>
      <c r="I775" s="13">
        <v>9.5300000000000003E-3</v>
      </c>
      <c r="J775" s="15">
        <v>0</v>
      </c>
      <c r="K775" s="17" t="s">
        <v>121</v>
      </c>
      <c r="L775" s="15">
        <v>0</v>
      </c>
      <c r="M775" s="15">
        <v>0.666489</v>
      </c>
      <c r="N775" s="15">
        <v>-0.111052</v>
      </c>
      <c r="O775" s="15">
        <v>0</v>
      </c>
      <c r="P775" s="15" t="s">
        <v>378</v>
      </c>
    </row>
    <row r="776" spans="1:16" hidden="1">
      <c r="A776" s="10" t="s">
        <v>3242</v>
      </c>
      <c r="B776" s="10" t="s">
        <v>3243</v>
      </c>
      <c r="C776" s="13" t="s">
        <v>3244</v>
      </c>
      <c r="D776" s="13" t="s">
        <v>3245</v>
      </c>
      <c r="E776" s="13" t="s">
        <v>69</v>
      </c>
      <c r="F776" s="18" t="s">
        <v>82</v>
      </c>
      <c r="G776" s="58">
        <v>0</v>
      </c>
      <c r="H776" s="58">
        <v>0</v>
      </c>
      <c r="I776" s="13">
        <v>8.8800000000000007E-3</v>
      </c>
      <c r="J776" s="15">
        <v>0.83684210530000003</v>
      </c>
      <c r="K776" s="17">
        <v>0.19496855340651087</v>
      </c>
      <c r="L776" s="15">
        <v>15.225707999999999</v>
      </c>
      <c r="M776" s="15">
        <v>8.2144159999999999</v>
      </c>
      <c r="N776" s="15">
        <v>0.44744899999999999</v>
      </c>
      <c r="O776" s="15" t="s">
        <v>142</v>
      </c>
      <c r="P776" s="15" t="s">
        <v>157</v>
      </c>
    </row>
    <row r="777" spans="1:16" hidden="1">
      <c r="A777" s="10" t="s">
        <v>3246</v>
      </c>
      <c r="B777" s="10" t="s">
        <v>3247</v>
      </c>
      <c r="C777" s="13" t="s">
        <v>3248</v>
      </c>
      <c r="D777" s="13" t="s">
        <v>3249</v>
      </c>
      <c r="E777" s="13" t="s">
        <v>69</v>
      </c>
      <c r="F777" s="18" t="s">
        <v>82</v>
      </c>
      <c r="G777" s="58">
        <v>0</v>
      </c>
      <c r="H777" s="58">
        <v>0</v>
      </c>
      <c r="I777" s="13">
        <v>4.8599999999999997E-3</v>
      </c>
      <c r="J777" s="15">
        <v>0.75223880600000004</v>
      </c>
      <c r="K777" s="17">
        <v>0.32936507931232661</v>
      </c>
      <c r="L777" s="15">
        <v>10.411289999999999</v>
      </c>
      <c r="M777" s="15">
        <v>1.977395</v>
      </c>
      <c r="N777" s="15">
        <v>0.18296699999999999</v>
      </c>
      <c r="O777" s="15" t="s">
        <v>263</v>
      </c>
      <c r="P777" s="15" t="s">
        <v>122</v>
      </c>
    </row>
    <row r="778" spans="1:16" hidden="1">
      <c r="A778" s="10" t="s">
        <v>3250</v>
      </c>
      <c r="B778" s="10" t="s">
        <v>3251</v>
      </c>
      <c r="C778" s="13" t="s">
        <v>3252</v>
      </c>
      <c r="D778" s="13" t="s">
        <v>3253</v>
      </c>
      <c r="E778" s="13" t="s">
        <v>69</v>
      </c>
      <c r="F778" s="18" t="s">
        <v>82</v>
      </c>
      <c r="G778" s="58">
        <v>0</v>
      </c>
      <c r="H778" s="58">
        <v>0</v>
      </c>
      <c r="I778" s="13">
        <v>2.1770000000000001E-2</v>
      </c>
      <c r="J778" s="15">
        <v>0.7075268817</v>
      </c>
      <c r="K778" s="17">
        <v>0.41337386022318245</v>
      </c>
      <c r="L778" s="15">
        <v>9.5077130000000007</v>
      </c>
      <c r="M778" s="15">
        <v>1.8891899999999999</v>
      </c>
      <c r="N778" s="15">
        <v>0.18296699999999999</v>
      </c>
      <c r="O778" s="15" t="s">
        <v>263</v>
      </c>
      <c r="P778" s="15" t="s">
        <v>157</v>
      </c>
    </row>
    <row r="779" spans="1:16" hidden="1">
      <c r="A779" s="10" t="s">
        <v>3254</v>
      </c>
      <c r="B779" s="10" t="s">
        <v>3255</v>
      </c>
      <c r="C779" s="13" t="s">
        <v>3256</v>
      </c>
      <c r="D779" s="13" t="s">
        <v>3257</v>
      </c>
      <c r="E779" s="13" t="s">
        <v>69</v>
      </c>
      <c r="F779" s="18" t="s">
        <v>90</v>
      </c>
      <c r="G779" s="58">
        <v>0</v>
      </c>
      <c r="H779" s="58">
        <v>0</v>
      </c>
      <c r="I779" s="13">
        <v>1.57E-3</v>
      </c>
      <c r="J779" s="15">
        <v>0</v>
      </c>
      <c r="K779" s="17" t="s">
        <v>121</v>
      </c>
      <c r="L779" s="15">
        <v>0</v>
      </c>
      <c r="M779" s="15">
        <v>2.1886809999999999</v>
      </c>
      <c r="N779" s="15">
        <v>1.8759999999999999E-2</v>
      </c>
      <c r="O779" s="15">
        <v>0</v>
      </c>
      <c r="P779" s="15" t="s">
        <v>122</v>
      </c>
    </row>
    <row r="780" spans="1:16" hidden="1">
      <c r="A780" s="10" t="s">
        <v>3258</v>
      </c>
      <c r="B780" s="10" t="s">
        <v>3259</v>
      </c>
      <c r="C780" s="13" t="s">
        <v>3260</v>
      </c>
      <c r="D780" s="13" t="s">
        <v>3261</v>
      </c>
      <c r="E780" s="13" t="s">
        <v>69</v>
      </c>
      <c r="F780" s="18" t="s">
        <v>86</v>
      </c>
      <c r="G780" s="58">
        <v>0</v>
      </c>
      <c r="H780" s="58">
        <v>0</v>
      </c>
      <c r="I780" s="13">
        <v>1.39E-3</v>
      </c>
      <c r="J780" s="15">
        <v>0</v>
      </c>
      <c r="K780" s="17" t="s">
        <v>121</v>
      </c>
      <c r="L780" s="15">
        <v>0</v>
      </c>
      <c r="M780" s="15">
        <v>12.584562</v>
      </c>
      <c r="N780" s="15">
        <v>0.110905</v>
      </c>
      <c r="O780" s="15">
        <v>0</v>
      </c>
      <c r="P780" s="15" t="s">
        <v>122</v>
      </c>
    </row>
    <row r="781" spans="1:16" hidden="1">
      <c r="A781" s="10" t="s">
        <v>3262</v>
      </c>
      <c r="B781" s="10" t="s">
        <v>3263</v>
      </c>
      <c r="C781" s="13" t="s">
        <v>3264</v>
      </c>
      <c r="D781" s="13" t="s">
        <v>3265</v>
      </c>
      <c r="E781" s="13" t="s">
        <v>69</v>
      </c>
      <c r="F781" s="18" t="s">
        <v>87</v>
      </c>
      <c r="G781" s="58">
        <v>0</v>
      </c>
      <c r="H781" s="58">
        <v>0</v>
      </c>
      <c r="I781" s="13">
        <v>9.3299999999999998E-3</v>
      </c>
      <c r="J781" s="15">
        <v>0</v>
      </c>
      <c r="K781" s="17" t="s">
        <v>121</v>
      </c>
      <c r="L781" s="15">
        <v>9.8173960000000005</v>
      </c>
      <c r="M781" s="15">
        <v>1.6198520000000001</v>
      </c>
      <c r="N781" s="15">
        <v>0.156806</v>
      </c>
      <c r="O781" s="15">
        <v>0</v>
      </c>
      <c r="P781" s="15" t="s">
        <v>157</v>
      </c>
    </row>
    <row r="782" spans="1:16" hidden="1">
      <c r="A782" s="10" t="s">
        <v>3266</v>
      </c>
      <c r="B782" s="10" t="s">
        <v>3267</v>
      </c>
      <c r="C782" s="13" t="s">
        <v>3268</v>
      </c>
      <c r="D782" s="13" t="s">
        <v>3269</v>
      </c>
      <c r="E782" s="13" t="s">
        <v>56</v>
      </c>
      <c r="F782" s="18" t="s">
        <v>85</v>
      </c>
      <c r="G782" s="58">
        <v>0</v>
      </c>
      <c r="H782" s="58">
        <v>0</v>
      </c>
      <c r="I782" s="13">
        <v>1.883E-2</v>
      </c>
      <c r="J782" s="15">
        <v>0</v>
      </c>
      <c r="K782" s="17" t="s">
        <v>121</v>
      </c>
      <c r="L782" s="15">
        <v>0</v>
      </c>
      <c r="M782" s="15">
        <v>0.93919200000000003</v>
      </c>
      <c r="N782" s="15">
        <v>0.101231</v>
      </c>
      <c r="O782" s="15">
        <v>0</v>
      </c>
      <c r="P782" s="15" t="s">
        <v>152</v>
      </c>
    </row>
    <row r="783" spans="1:16" hidden="1">
      <c r="A783" s="10" t="s">
        <v>3270</v>
      </c>
      <c r="B783" s="10" t="s">
        <v>3271</v>
      </c>
      <c r="C783" s="13" t="s">
        <v>3272</v>
      </c>
      <c r="D783" s="13" t="s">
        <v>3273</v>
      </c>
      <c r="E783" s="13" t="s">
        <v>26</v>
      </c>
      <c r="F783" s="18" t="s">
        <v>86</v>
      </c>
      <c r="G783" s="58">
        <v>0</v>
      </c>
      <c r="H783" s="58">
        <v>0</v>
      </c>
      <c r="I783" s="13">
        <v>0.13164000000000001</v>
      </c>
      <c r="J783" s="15">
        <v>1.0287634408999999</v>
      </c>
      <c r="K783" s="17">
        <v>-2.7959237037852525E-2</v>
      </c>
      <c r="L783" s="15">
        <v>18.11</v>
      </c>
      <c r="M783" s="15">
        <v>2.1568390000000002</v>
      </c>
      <c r="N783" s="15">
        <v>8.9625999999999997E-2</v>
      </c>
      <c r="O783" s="15" t="s">
        <v>176</v>
      </c>
      <c r="P783" s="15" t="s">
        <v>131</v>
      </c>
    </row>
    <row r="784" spans="1:16" hidden="1">
      <c r="A784" s="10" t="s">
        <v>3274</v>
      </c>
      <c r="B784" s="10" t="s">
        <v>3275</v>
      </c>
      <c r="C784" s="13" t="s">
        <v>3276</v>
      </c>
      <c r="D784" s="13" t="s">
        <v>3277</v>
      </c>
      <c r="E784" s="13" t="s">
        <v>26</v>
      </c>
      <c r="F784" s="18" t="s">
        <v>88</v>
      </c>
      <c r="G784" s="58">
        <v>0</v>
      </c>
      <c r="H784" s="58">
        <v>0</v>
      </c>
      <c r="I784" s="13">
        <v>5.2490000000000002E-2</v>
      </c>
      <c r="J784" s="15">
        <v>1.0452941175999999</v>
      </c>
      <c r="K784" s="17">
        <v>-4.3331457469592771E-2</v>
      </c>
      <c r="L784" s="15">
        <v>30.222807</v>
      </c>
      <c r="M784" s="15">
        <v>6.7526109999999999</v>
      </c>
      <c r="N784" s="15">
        <v>0.16538600000000001</v>
      </c>
      <c r="O784" s="15" t="s">
        <v>263</v>
      </c>
      <c r="P784" s="15" t="s">
        <v>131</v>
      </c>
    </row>
    <row r="785" spans="1:18" hidden="1">
      <c r="A785" s="10" t="s">
        <v>3278</v>
      </c>
      <c r="B785" s="10" t="s">
        <v>3279</v>
      </c>
      <c r="C785" s="13" t="s">
        <v>3280</v>
      </c>
      <c r="D785" s="13" t="s">
        <v>3281</v>
      </c>
      <c r="E785" s="13" t="s">
        <v>73</v>
      </c>
      <c r="F785" s="18" t="s">
        <v>85</v>
      </c>
      <c r="G785" s="58">
        <v>0</v>
      </c>
      <c r="H785" s="58">
        <v>0</v>
      </c>
      <c r="I785" s="13">
        <v>5.543E-2</v>
      </c>
      <c r="J785" s="15">
        <v>0</v>
      </c>
      <c r="K785" s="17" t="s">
        <v>121</v>
      </c>
      <c r="L785" s="15">
        <v>3.3106640000000001</v>
      </c>
      <c r="M785" s="15">
        <v>0.68720800000000004</v>
      </c>
      <c r="N785" s="15">
        <v>9.1924000000000006E-2</v>
      </c>
      <c r="O785" s="15" t="s">
        <v>142</v>
      </c>
      <c r="P785" s="15" t="s">
        <v>469</v>
      </c>
    </row>
    <row r="786" spans="1:18" hidden="1">
      <c r="A786" s="10" t="s">
        <v>3282</v>
      </c>
      <c r="B786" s="10"/>
      <c r="C786" s="13"/>
      <c r="D786" s="13"/>
      <c r="E786" s="13"/>
      <c r="F786" s="18"/>
      <c r="G786" s="58">
        <v>0</v>
      </c>
      <c r="H786" s="58">
        <v>0</v>
      </c>
      <c r="I786" s="13"/>
      <c r="J786" s="15"/>
      <c r="K786" s="17"/>
      <c r="L786" s="15"/>
      <c r="M786" s="15"/>
      <c r="N786" s="15"/>
      <c r="O786" s="15"/>
      <c r="P786" s="15"/>
      <c r="R786"/>
    </row>
    <row r="787" spans="1:18" hidden="1">
      <c r="A787" s="10" t="s">
        <v>3283</v>
      </c>
      <c r="B787" s="10" t="s">
        <v>3284</v>
      </c>
      <c r="C787" s="13" t="s">
        <v>3285</v>
      </c>
      <c r="D787" s="13" t="s">
        <v>3286</v>
      </c>
      <c r="E787" s="13" t="s">
        <v>69</v>
      </c>
      <c r="F787" s="18" t="s">
        <v>90</v>
      </c>
      <c r="G787" s="58">
        <v>0</v>
      </c>
      <c r="H787" s="58">
        <v>0</v>
      </c>
      <c r="I787" s="13">
        <v>1.1100000000000001E-3</v>
      </c>
      <c r="J787" s="15">
        <v>0</v>
      </c>
      <c r="K787" s="17" t="s">
        <v>121</v>
      </c>
      <c r="L787" s="15">
        <v>0</v>
      </c>
      <c r="M787" s="15">
        <v>1.2041360000000001</v>
      </c>
      <c r="N787" s="15">
        <v>0.14397499999999999</v>
      </c>
      <c r="O787" s="15">
        <v>0</v>
      </c>
      <c r="P787" s="15" t="s">
        <v>122</v>
      </c>
    </row>
    <row r="788" spans="1:18" hidden="1">
      <c r="A788" s="10" t="s">
        <v>3287</v>
      </c>
      <c r="B788" s="10" t="s">
        <v>3288</v>
      </c>
      <c r="C788" s="13" t="s">
        <v>3289</v>
      </c>
      <c r="D788" s="13" t="s">
        <v>3290</v>
      </c>
      <c r="E788" s="13" t="s">
        <v>69</v>
      </c>
      <c r="F788" s="18" t="s">
        <v>88</v>
      </c>
      <c r="G788" s="58">
        <v>0</v>
      </c>
      <c r="H788" s="58">
        <v>0</v>
      </c>
      <c r="I788" s="13">
        <v>1.3600000000000001E-3</v>
      </c>
      <c r="J788" s="15">
        <v>0</v>
      </c>
      <c r="K788" s="17" t="s">
        <v>121</v>
      </c>
      <c r="L788" s="15">
        <v>0</v>
      </c>
      <c r="M788" s="15">
        <v>2.9714499999999999</v>
      </c>
      <c r="N788" s="15">
        <v>8.0163999999999999E-2</v>
      </c>
      <c r="O788" s="15">
        <v>0</v>
      </c>
      <c r="P788" s="15" t="s">
        <v>122</v>
      </c>
    </row>
    <row r="789" spans="1:18" hidden="1">
      <c r="A789" s="10" t="s">
        <v>3291</v>
      </c>
      <c r="B789" s="10" t="s">
        <v>3292</v>
      </c>
      <c r="C789" s="13" t="s">
        <v>3293</v>
      </c>
      <c r="D789" s="13" t="s">
        <v>3294</v>
      </c>
      <c r="E789" s="13" t="s">
        <v>69</v>
      </c>
      <c r="F789" s="18" t="s">
        <v>88</v>
      </c>
      <c r="G789" s="58">
        <v>0</v>
      </c>
      <c r="H789" s="58">
        <v>0</v>
      </c>
      <c r="I789" s="13">
        <v>8.8000000000000003E-4</v>
      </c>
      <c r="J789" s="15">
        <v>0</v>
      </c>
      <c r="K789" s="17" t="s">
        <v>121</v>
      </c>
      <c r="L789" s="15">
        <v>0</v>
      </c>
      <c r="M789" s="15">
        <v>3.7960500000000001</v>
      </c>
      <c r="N789" s="15">
        <v>-5.1470000000000002E-2</v>
      </c>
      <c r="O789" s="15">
        <v>0</v>
      </c>
      <c r="P789" s="15" t="s">
        <v>122</v>
      </c>
    </row>
    <row r="790" spans="1:18" hidden="1">
      <c r="A790" s="10" t="s">
        <v>3295</v>
      </c>
      <c r="B790" s="10" t="s">
        <v>3296</v>
      </c>
      <c r="C790" s="13" t="s">
        <v>3297</v>
      </c>
      <c r="D790" s="13" t="s">
        <v>3298</v>
      </c>
      <c r="E790" s="13" t="s">
        <v>69</v>
      </c>
      <c r="F790" s="18" t="s">
        <v>89</v>
      </c>
      <c r="G790" s="58">
        <v>0</v>
      </c>
      <c r="H790" s="58">
        <v>0</v>
      </c>
      <c r="I790" s="13">
        <v>9.3999999999999997E-4</v>
      </c>
      <c r="J790" s="15">
        <v>0</v>
      </c>
      <c r="K790" s="17" t="s">
        <v>121</v>
      </c>
      <c r="L790" s="15">
        <v>0</v>
      </c>
      <c r="M790" s="15">
        <v>3.1389360000000002</v>
      </c>
      <c r="N790" s="15">
        <v>0.11018699999999999</v>
      </c>
      <c r="O790" s="15">
        <v>0</v>
      </c>
      <c r="P790" s="15" t="s">
        <v>122</v>
      </c>
    </row>
    <row r="791" spans="1:18" hidden="1">
      <c r="A791" s="10" t="s">
        <v>3299</v>
      </c>
      <c r="B791" s="10" t="s">
        <v>3300</v>
      </c>
      <c r="C791" s="13" t="s">
        <v>3301</v>
      </c>
      <c r="D791" s="13" t="s">
        <v>3302</v>
      </c>
      <c r="E791" s="13" t="s">
        <v>69</v>
      </c>
      <c r="F791" s="18" t="s">
        <v>88</v>
      </c>
      <c r="G791" s="58">
        <v>0</v>
      </c>
      <c r="H791" s="58">
        <v>0</v>
      </c>
      <c r="I791" s="13">
        <v>1.6999999999999999E-3</v>
      </c>
      <c r="J791" s="15">
        <v>0</v>
      </c>
      <c r="K791" s="17" t="s">
        <v>121</v>
      </c>
      <c r="L791" s="15">
        <v>0</v>
      </c>
      <c r="M791" s="15">
        <v>4.3199490000000003</v>
      </c>
      <c r="N791" s="15">
        <v>-1.9780000000000002E-3</v>
      </c>
      <c r="O791" s="15">
        <v>0</v>
      </c>
      <c r="P791" s="15" t="s">
        <v>122</v>
      </c>
    </row>
    <row r="792" spans="1:18" hidden="1">
      <c r="A792" s="10" t="s">
        <v>3303</v>
      </c>
      <c r="B792" s="10" t="s">
        <v>3304</v>
      </c>
      <c r="C792" s="13" t="s">
        <v>3305</v>
      </c>
      <c r="D792" s="13" t="s">
        <v>3306</v>
      </c>
      <c r="E792" s="13" t="s">
        <v>73</v>
      </c>
      <c r="F792" s="18" t="s">
        <v>82</v>
      </c>
      <c r="G792" s="58">
        <v>0</v>
      </c>
      <c r="H792" s="58">
        <v>0</v>
      </c>
      <c r="I792" s="13">
        <v>5.3800000000000002E-3</v>
      </c>
      <c r="J792" s="15">
        <v>0</v>
      </c>
      <c r="K792" s="17" t="s">
        <v>121</v>
      </c>
      <c r="L792" s="15">
        <v>0</v>
      </c>
      <c r="M792" s="15">
        <v>2.342727</v>
      </c>
      <c r="N792" s="15">
        <v>0.17199</v>
      </c>
      <c r="O792" s="15">
        <v>0</v>
      </c>
      <c r="P792" s="15" t="s">
        <v>469</v>
      </c>
    </row>
    <row r="793" spans="1:18" hidden="1">
      <c r="A793" s="10" t="s">
        <v>3307</v>
      </c>
      <c r="B793" s="10" t="s">
        <v>3308</v>
      </c>
      <c r="C793" s="13" t="s">
        <v>3309</v>
      </c>
      <c r="D793" s="13" t="s">
        <v>3310</v>
      </c>
      <c r="E793" s="13" t="s">
        <v>73</v>
      </c>
      <c r="F793" s="18" t="s">
        <v>82</v>
      </c>
      <c r="G793" s="58">
        <v>0</v>
      </c>
      <c r="H793" s="58">
        <v>0</v>
      </c>
      <c r="I793" s="13">
        <v>9.3299999999999998E-3</v>
      </c>
      <c r="J793" s="15">
        <v>0</v>
      </c>
      <c r="K793" s="17" t="s">
        <v>121</v>
      </c>
      <c r="L793" s="15">
        <v>5.6822359999999996</v>
      </c>
      <c r="M793" s="15">
        <v>0.675979</v>
      </c>
      <c r="N793" s="15">
        <v>0.10974100000000001</v>
      </c>
      <c r="O793" s="15">
        <v>0</v>
      </c>
      <c r="P793" s="15" t="s">
        <v>469</v>
      </c>
    </row>
    <row r="794" spans="1:18" hidden="1">
      <c r="A794" s="10" t="s">
        <v>3311</v>
      </c>
      <c r="B794" s="10" t="s">
        <v>3312</v>
      </c>
      <c r="C794" s="13" t="s">
        <v>3313</v>
      </c>
      <c r="D794" s="13" t="s">
        <v>3314</v>
      </c>
      <c r="E794" s="13" t="s">
        <v>24</v>
      </c>
      <c r="F794" s="18" t="s">
        <v>87</v>
      </c>
      <c r="G794" s="58">
        <v>0</v>
      </c>
      <c r="H794" s="58">
        <v>0</v>
      </c>
      <c r="I794" s="13">
        <v>1.898E-2</v>
      </c>
      <c r="J794" s="15">
        <v>0</v>
      </c>
      <c r="K794" s="17" t="s">
        <v>121</v>
      </c>
      <c r="L794" s="15">
        <v>0</v>
      </c>
      <c r="M794" s="15">
        <v>0.924512</v>
      </c>
      <c r="N794" s="15">
        <v>6.8062999999999999E-2</v>
      </c>
      <c r="O794" s="15">
        <v>0</v>
      </c>
      <c r="P794" s="15" t="s">
        <v>294</v>
      </c>
    </row>
    <row r="795" spans="1:18" hidden="1">
      <c r="A795" s="10" t="s">
        <v>3315</v>
      </c>
      <c r="B795" s="10" t="s">
        <v>3316</v>
      </c>
      <c r="C795" s="13" t="s">
        <v>3317</v>
      </c>
      <c r="D795" s="13" t="s">
        <v>3318</v>
      </c>
      <c r="E795" s="13" t="s">
        <v>73</v>
      </c>
      <c r="F795" s="18" t="s">
        <v>88</v>
      </c>
      <c r="G795" s="58">
        <v>0</v>
      </c>
      <c r="H795" s="58">
        <v>0</v>
      </c>
      <c r="I795" s="13">
        <v>1.917E-2</v>
      </c>
      <c r="J795" s="15">
        <v>0</v>
      </c>
      <c r="K795" s="17" t="s">
        <v>121</v>
      </c>
      <c r="L795" s="15">
        <v>38.103301999999999</v>
      </c>
      <c r="M795" s="15">
        <v>29.483439000000001</v>
      </c>
      <c r="N795" s="15">
        <v>0.26925199999999999</v>
      </c>
      <c r="O795" s="15">
        <v>0</v>
      </c>
      <c r="P795" s="15" t="s">
        <v>469</v>
      </c>
    </row>
    <row r="796" spans="1:18" hidden="1">
      <c r="A796" s="10" t="s">
        <v>3319</v>
      </c>
      <c r="B796" s="10" t="s">
        <v>3320</v>
      </c>
      <c r="C796" s="13" t="s">
        <v>3321</v>
      </c>
      <c r="D796" s="13" t="s">
        <v>3322</v>
      </c>
      <c r="E796" s="13" t="s">
        <v>36</v>
      </c>
      <c r="F796" s="18" t="s">
        <v>85</v>
      </c>
      <c r="G796" s="58">
        <v>0</v>
      </c>
      <c r="H796" s="58">
        <v>0</v>
      </c>
      <c r="I796" s="13">
        <v>4.8500000000000001E-2</v>
      </c>
      <c r="J796" s="15">
        <v>1.0090909091</v>
      </c>
      <c r="K796" s="17">
        <v>-9.0090090179368865E-3</v>
      </c>
      <c r="L796" s="15">
        <v>10.443350000000001</v>
      </c>
      <c r="M796" s="15">
        <v>2.4541110000000002</v>
      </c>
      <c r="N796" s="15">
        <v>0.21956999999999999</v>
      </c>
      <c r="O796" s="15" t="s">
        <v>142</v>
      </c>
      <c r="P796" s="15" t="s">
        <v>152</v>
      </c>
    </row>
    <row r="797" spans="1:18" hidden="1">
      <c r="A797" s="10" t="s">
        <v>3323</v>
      </c>
      <c r="B797" s="10" t="s">
        <v>3324</v>
      </c>
      <c r="C797" s="13" t="s">
        <v>3325</v>
      </c>
      <c r="D797" s="13" t="s">
        <v>3326</v>
      </c>
      <c r="E797" s="13" t="s">
        <v>69</v>
      </c>
      <c r="F797" s="18" t="s">
        <v>87</v>
      </c>
      <c r="G797" s="58">
        <v>0</v>
      </c>
      <c r="H797" s="58">
        <v>0</v>
      </c>
      <c r="I797" s="13">
        <v>1.56E-3</v>
      </c>
      <c r="J797" s="15">
        <v>0</v>
      </c>
      <c r="K797" s="17" t="s">
        <v>121</v>
      </c>
      <c r="L797" s="15">
        <v>15.712121</v>
      </c>
      <c r="M797" s="15">
        <v>3.0590920000000001</v>
      </c>
      <c r="N797" s="15">
        <v>0.11158</v>
      </c>
      <c r="O797" s="15" t="s">
        <v>142</v>
      </c>
      <c r="P797" s="15" t="s">
        <v>122</v>
      </c>
    </row>
    <row r="798" spans="1:18" hidden="1">
      <c r="A798" s="10" t="s">
        <v>3327</v>
      </c>
      <c r="B798" s="10" t="s">
        <v>3328</v>
      </c>
      <c r="C798" s="13" t="s">
        <v>3329</v>
      </c>
      <c r="D798" s="13" t="s">
        <v>3330</v>
      </c>
      <c r="E798" s="13" t="s">
        <v>69</v>
      </c>
      <c r="F798" s="18" t="s">
        <v>86</v>
      </c>
      <c r="G798" s="58">
        <v>0</v>
      </c>
      <c r="H798" s="58">
        <v>0</v>
      </c>
      <c r="I798" s="13">
        <v>1.524E-2</v>
      </c>
      <c r="J798" s="15">
        <v>0</v>
      </c>
      <c r="K798" s="17" t="s">
        <v>121</v>
      </c>
      <c r="L798" s="15">
        <v>43.228369000000001</v>
      </c>
      <c r="M798" s="15">
        <v>6.5947579999999997</v>
      </c>
      <c r="N798" s="15">
        <v>0.161527</v>
      </c>
      <c r="O798" s="15">
        <v>0</v>
      </c>
      <c r="P798" s="15" t="s">
        <v>157</v>
      </c>
    </row>
    <row r="799" spans="1:18" hidden="1">
      <c r="A799" s="10" t="s">
        <v>3331</v>
      </c>
      <c r="B799" s="10" t="s">
        <v>3332</v>
      </c>
      <c r="C799" s="13" t="s">
        <v>3333</v>
      </c>
      <c r="D799" s="13" t="s">
        <v>3334</v>
      </c>
      <c r="E799" s="13" t="s">
        <v>73</v>
      </c>
      <c r="F799" s="18" t="s">
        <v>87</v>
      </c>
      <c r="G799" s="58">
        <v>0</v>
      </c>
      <c r="H799" s="58">
        <v>0</v>
      </c>
      <c r="I799" s="13">
        <v>8.9560000000000001E-2</v>
      </c>
      <c r="J799" s="15">
        <v>0</v>
      </c>
      <c r="K799" s="17" t="s">
        <v>121</v>
      </c>
      <c r="L799" s="15">
        <v>0</v>
      </c>
      <c r="M799" s="15">
        <v>7.4240310000000003</v>
      </c>
      <c r="N799" s="15">
        <v>0.67163899999999999</v>
      </c>
      <c r="O799" s="15">
        <v>0</v>
      </c>
      <c r="P799" s="15" t="s">
        <v>469</v>
      </c>
    </row>
    <row r="800" spans="1:18" hidden="1">
      <c r="A800" s="10" t="s">
        <v>3335</v>
      </c>
      <c r="B800" s="10" t="s">
        <v>3336</v>
      </c>
      <c r="C800" s="13" t="s">
        <v>3337</v>
      </c>
      <c r="D800" s="13" t="s">
        <v>3338</v>
      </c>
      <c r="E800" s="13" t="s">
        <v>73</v>
      </c>
      <c r="F800" s="18" t="s">
        <v>87</v>
      </c>
      <c r="G800" s="58">
        <v>0</v>
      </c>
      <c r="H800" s="58">
        <v>0</v>
      </c>
      <c r="I800" s="13">
        <v>3.2259999999999997E-2</v>
      </c>
      <c r="J800" s="15">
        <v>0</v>
      </c>
      <c r="K800" s="17" t="s">
        <v>121</v>
      </c>
      <c r="L800" s="15">
        <v>25.301614000000001</v>
      </c>
      <c r="M800" s="15">
        <v>7.9185759999999998</v>
      </c>
      <c r="N800" s="15">
        <v>0.119898</v>
      </c>
      <c r="O800" s="15">
        <v>0</v>
      </c>
      <c r="P800" s="15" t="s">
        <v>469</v>
      </c>
    </row>
    <row r="801" spans="1:16" hidden="1">
      <c r="A801" s="10" t="s">
        <v>3339</v>
      </c>
      <c r="B801" s="10" t="s">
        <v>3340</v>
      </c>
      <c r="C801" s="13" t="s">
        <v>3341</v>
      </c>
      <c r="D801" s="13" t="s">
        <v>3342</v>
      </c>
      <c r="E801" s="13" t="s">
        <v>69</v>
      </c>
      <c r="F801" s="18" t="s">
        <v>89</v>
      </c>
      <c r="G801" s="58">
        <v>0</v>
      </c>
      <c r="H801" s="58">
        <v>0</v>
      </c>
      <c r="I801" s="13">
        <v>1.0200000000000001E-3</v>
      </c>
      <c r="J801" s="15">
        <v>0</v>
      </c>
      <c r="K801" s="17" t="s">
        <v>121</v>
      </c>
      <c r="L801" s="15">
        <v>13.909044</v>
      </c>
      <c r="M801" s="15">
        <v>2.597626</v>
      </c>
      <c r="N801" s="15">
        <v>9.4119999999999995E-2</v>
      </c>
      <c r="O801" s="15">
        <v>0</v>
      </c>
      <c r="P801" s="15" t="s">
        <v>122</v>
      </c>
    </row>
    <row r="802" spans="1:16" hidden="1">
      <c r="A802" s="10" t="s">
        <v>3343</v>
      </c>
      <c r="B802" s="10" t="s">
        <v>3344</v>
      </c>
      <c r="C802" s="13" t="s">
        <v>3345</v>
      </c>
      <c r="D802" s="13" t="s">
        <v>3346</v>
      </c>
      <c r="E802" s="13" t="s">
        <v>188</v>
      </c>
      <c r="F802" s="18" t="s">
        <v>89</v>
      </c>
      <c r="G802" s="58">
        <v>0</v>
      </c>
      <c r="H802" s="58">
        <v>0</v>
      </c>
      <c r="I802" s="13">
        <v>3.526E-2</v>
      </c>
      <c r="J802" s="15">
        <v>0</v>
      </c>
      <c r="K802" s="17" t="s">
        <v>121</v>
      </c>
      <c r="L802" s="15">
        <v>0</v>
      </c>
      <c r="M802" s="15">
        <v>4.3686420000000004</v>
      </c>
      <c r="N802" s="15">
        <v>0.323685</v>
      </c>
      <c r="O802" s="15" t="s">
        <v>142</v>
      </c>
      <c r="P802" s="15" t="s">
        <v>189</v>
      </c>
    </row>
    <row r="803" spans="1:16" hidden="1">
      <c r="A803" s="10" t="s">
        <v>3347</v>
      </c>
      <c r="B803" s="10" t="s">
        <v>3348</v>
      </c>
      <c r="C803" s="13" t="s">
        <v>3349</v>
      </c>
      <c r="D803" s="13" t="s">
        <v>3350</v>
      </c>
      <c r="E803" s="13" t="s">
        <v>71</v>
      </c>
      <c r="F803" s="18" t="s">
        <v>87</v>
      </c>
      <c r="G803" s="58">
        <v>0</v>
      </c>
      <c r="H803" s="58">
        <v>0</v>
      </c>
      <c r="I803" s="13">
        <v>9.0799999999999995E-3</v>
      </c>
      <c r="J803" s="15">
        <v>0</v>
      </c>
      <c r="K803" s="17" t="s">
        <v>121</v>
      </c>
      <c r="L803" s="15">
        <v>44.990158000000001</v>
      </c>
      <c r="M803" s="15">
        <v>9.5288939999999993</v>
      </c>
      <c r="N803" s="15">
        <v>0.187365</v>
      </c>
      <c r="O803" s="15">
        <v>0</v>
      </c>
      <c r="P803" s="15" t="s">
        <v>171</v>
      </c>
    </row>
    <row r="804" spans="1:16" hidden="1">
      <c r="A804" s="10" t="s">
        <v>3351</v>
      </c>
      <c r="B804" s="10" t="s">
        <v>3352</v>
      </c>
      <c r="C804" s="13" t="s">
        <v>3353</v>
      </c>
      <c r="D804" s="13" t="s">
        <v>3354</v>
      </c>
      <c r="E804" s="13" t="s">
        <v>71</v>
      </c>
      <c r="F804" s="18" t="s">
        <v>88</v>
      </c>
      <c r="G804" s="58">
        <v>0</v>
      </c>
      <c r="H804" s="58">
        <v>0</v>
      </c>
      <c r="I804" s="13">
        <v>5.5870000000000003E-2</v>
      </c>
      <c r="J804" s="15">
        <v>0</v>
      </c>
      <c r="K804" s="17" t="s">
        <v>121</v>
      </c>
      <c r="L804" s="15">
        <v>19.952380999999999</v>
      </c>
      <c r="M804" s="15">
        <v>6.4374960000000003</v>
      </c>
      <c r="N804" s="15">
        <v>0.25352599999999997</v>
      </c>
      <c r="O804" s="15">
        <v>0</v>
      </c>
      <c r="P804" s="15" t="s">
        <v>171</v>
      </c>
    </row>
    <row r="805" spans="1:16" hidden="1">
      <c r="A805" s="10" t="s">
        <v>3355</v>
      </c>
      <c r="B805" s="10" t="s">
        <v>3356</v>
      </c>
      <c r="C805" s="13" t="s">
        <v>3357</v>
      </c>
      <c r="D805" s="13" t="s">
        <v>3358</v>
      </c>
      <c r="E805" s="13" t="s">
        <v>73</v>
      </c>
      <c r="F805" s="18" t="s">
        <v>84</v>
      </c>
      <c r="G805" s="58">
        <v>0</v>
      </c>
      <c r="H805" s="58">
        <v>0</v>
      </c>
      <c r="I805" s="13">
        <v>1.9599999999999999E-2</v>
      </c>
      <c r="J805" s="15">
        <v>0</v>
      </c>
      <c r="K805" s="17" t="s">
        <v>121</v>
      </c>
      <c r="L805" s="15">
        <v>0</v>
      </c>
      <c r="M805" s="15">
        <v>1.713568</v>
      </c>
      <c r="N805" s="15">
        <v>0.238367</v>
      </c>
      <c r="O805" s="15">
        <v>0</v>
      </c>
      <c r="P805" s="15" t="s">
        <v>469</v>
      </c>
    </row>
    <row r="806" spans="1:16" hidden="1">
      <c r="A806" s="10" t="s">
        <v>3359</v>
      </c>
      <c r="B806" s="10" t="s">
        <v>3360</v>
      </c>
      <c r="C806" s="13" t="s">
        <v>3361</v>
      </c>
      <c r="D806" s="13" t="s">
        <v>3362</v>
      </c>
      <c r="E806" s="13" t="s">
        <v>73</v>
      </c>
      <c r="F806" s="18" t="s">
        <v>87</v>
      </c>
      <c r="G806" s="58">
        <v>0</v>
      </c>
      <c r="H806" s="58">
        <v>0</v>
      </c>
      <c r="I806" s="13">
        <v>3.9620000000000002E-2</v>
      </c>
      <c r="J806" s="15">
        <v>0</v>
      </c>
      <c r="K806" s="17" t="s">
        <v>121</v>
      </c>
      <c r="L806" s="15">
        <v>0</v>
      </c>
      <c r="M806" s="15">
        <v>17.991384</v>
      </c>
      <c r="N806" s="15">
        <v>0.39317200000000002</v>
      </c>
      <c r="O806" s="15">
        <v>0</v>
      </c>
      <c r="P806" s="15" t="s">
        <v>469</v>
      </c>
    </row>
    <row r="807" spans="1:16" hidden="1">
      <c r="A807" s="10" t="s">
        <v>3363</v>
      </c>
      <c r="B807" s="10" t="s">
        <v>3364</v>
      </c>
      <c r="C807" s="13" t="s">
        <v>3365</v>
      </c>
      <c r="D807" s="13" t="s">
        <v>3366</v>
      </c>
      <c r="E807" s="13" t="s">
        <v>73</v>
      </c>
      <c r="F807" s="18" t="s">
        <v>87</v>
      </c>
      <c r="G807" s="58">
        <v>0</v>
      </c>
      <c r="H807" s="58">
        <v>0</v>
      </c>
      <c r="I807" s="13">
        <v>3.5979999999999998E-2</v>
      </c>
      <c r="J807" s="15">
        <v>0</v>
      </c>
      <c r="K807" s="17" t="s">
        <v>121</v>
      </c>
      <c r="L807" s="15">
        <v>26.817969000000002</v>
      </c>
      <c r="M807" s="15">
        <v>7.9916429999999998</v>
      </c>
      <c r="N807" s="15">
        <v>0.115162</v>
      </c>
      <c r="O807" s="15">
        <v>0</v>
      </c>
      <c r="P807" s="15" t="s">
        <v>469</v>
      </c>
    </row>
    <row r="808" spans="1:16" hidden="1">
      <c r="A808" s="10" t="s">
        <v>3367</v>
      </c>
      <c r="B808" s="10" t="s">
        <v>3368</v>
      </c>
      <c r="C808" s="13" t="s">
        <v>3369</v>
      </c>
      <c r="D808" s="13" t="s">
        <v>3370</v>
      </c>
      <c r="E808" s="13" t="s">
        <v>73</v>
      </c>
      <c r="F808" s="18" t="s">
        <v>87</v>
      </c>
      <c r="G808" s="58">
        <v>0</v>
      </c>
      <c r="H808" s="58">
        <v>0</v>
      </c>
      <c r="I808" s="13">
        <v>3.2200000000000002E-3</v>
      </c>
      <c r="J808" s="15">
        <v>0</v>
      </c>
      <c r="K808" s="17" t="s">
        <v>121</v>
      </c>
      <c r="L808" s="15">
        <v>25.099550000000001</v>
      </c>
      <c r="M808" s="15">
        <v>10.648225</v>
      </c>
      <c r="N808" s="15">
        <v>0.39402199999999998</v>
      </c>
      <c r="O808" s="15">
        <v>0</v>
      </c>
      <c r="P808" s="15" t="s">
        <v>469</v>
      </c>
    </row>
    <row r="809" spans="1:16" hidden="1">
      <c r="A809" s="10" t="s">
        <v>3371</v>
      </c>
      <c r="B809" s="10" t="s">
        <v>3372</v>
      </c>
      <c r="C809" s="13" t="s">
        <v>3373</v>
      </c>
      <c r="D809" s="13" t="s">
        <v>3374</v>
      </c>
      <c r="E809" s="13" t="s">
        <v>73</v>
      </c>
      <c r="F809" s="18" t="s">
        <v>87</v>
      </c>
      <c r="G809" s="58">
        <v>0</v>
      </c>
      <c r="H809" s="58">
        <v>0</v>
      </c>
      <c r="I809" s="13">
        <v>3.7479999999999999E-2</v>
      </c>
      <c r="J809" s="15">
        <v>0</v>
      </c>
      <c r="K809" s="17" t="s">
        <v>121</v>
      </c>
      <c r="L809" s="15">
        <v>11.269337</v>
      </c>
      <c r="M809" s="15">
        <v>2.3736760000000001</v>
      </c>
      <c r="N809" s="15">
        <v>0.13911499999999999</v>
      </c>
      <c r="O809" s="15">
        <v>0</v>
      </c>
      <c r="P809" s="15" t="s">
        <v>469</v>
      </c>
    </row>
    <row r="810" spans="1:16" hidden="1">
      <c r="A810" s="10" t="s">
        <v>3375</v>
      </c>
      <c r="B810" s="10" t="s">
        <v>3376</v>
      </c>
      <c r="C810" s="13" t="s">
        <v>3377</v>
      </c>
      <c r="D810" s="13" t="s">
        <v>3378</v>
      </c>
      <c r="E810" s="13" t="s">
        <v>71</v>
      </c>
      <c r="F810" s="18" t="s">
        <v>85</v>
      </c>
      <c r="G810" s="58">
        <v>0</v>
      </c>
      <c r="H810" s="58">
        <v>0</v>
      </c>
      <c r="I810" s="13">
        <v>1.5779999999999999E-2</v>
      </c>
      <c r="J810" s="15">
        <v>0</v>
      </c>
      <c r="K810" s="17" t="s">
        <v>121</v>
      </c>
      <c r="L810" s="15">
        <v>0</v>
      </c>
      <c r="M810" s="15">
        <v>14.745552999999999</v>
      </c>
      <c r="N810" s="15">
        <v>0.34037800000000001</v>
      </c>
      <c r="O810" s="15">
        <v>0</v>
      </c>
      <c r="P810" s="15" t="s">
        <v>171</v>
      </c>
    </row>
    <row r="811" spans="1:16">
      <c r="A811" s="10" t="s">
        <v>3379</v>
      </c>
      <c r="B811" s="10" t="s">
        <v>3380</v>
      </c>
      <c r="C811" s="13" t="s">
        <v>3381</v>
      </c>
      <c r="D811" s="13" t="s">
        <v>3382</v>
      </c>
      <c r="E811" s="13" t="s">
        <v>36</v>
      </c>
      <c r="F811" s="18" t="s">
        <v>91</v>
      </c>
      <c r="G811" s="58">
        <v>0.5</v>
      </c>
      <c r="H811" s="58">
        <v>0.51</v>
      </c>
      <c r="I811" s="13">
        <v>0.11947000000000001</v>
      </c>
      <c r="J811" s="15">
        <v>1.0083018868</v>
      </c>
      <c r="K811" s="17">
        <v>-8.233532941555155E-3</v>
      </c>
      <c r="L811" s="15">
        <v>21.238493999999999</v>
      </c>
      <c r="M811" s="15">
        <v>1.141062</v>
      </c>
      <c r="N811" s="15">
        <v>0.164102</v>
      </c>
      <c r="O811" s="15" t="s">
        <v>142</v>
      </c>
      <c r="P811" s="15" t="s">
        <v>152</v>
      </c>
    </row>
    <row r="812" spans="1:16" hidden="1">
      <c r="A812" s="10" t="s">
        <v>3383</v>
      </c>
      <c r="B812" s="10" t="s">
        <v>3384</v>
      </c>
      <c r="C812" s="13" t="s">
        <v>3385</v>
      </c>
      <c r="D812" s="13" t="s">
        <v>3386</v>
      </c>
      <c r="E812" s="13" t="s">
        <v>71</v>
      </c>
      <c r="F812" s="18" t="s">
        <v>85</v>
      </c>
      <c r="G812" s="58">
        <v>0</v>
      </c>
      <c r="H812" s="58">
        <v>0</v>
      </c>
      <c r="I812" s="13">
        <v>2.215E-2</v>
      </c>
      <c r="J812" s="15">
        <v>0</v>
      </c>
      <c r="K812" s="17" t="s">
        <v>121</v>
      </c>
      <c r="L812" s="15">
        <v>54.226754999999997</v>
      </c>
      <c r="M812" s="15">
        <v>8.8289880000000007</v>
      </c>
      <c r="N812" s="15">
        <v>0.116704</v>
      </c>
      <c r="O812" s="15">
        <v>0</v>
      </c>
      <c r="P812" s="15" t="s">
        <v>171</v>
      </c>
    </row>
    <row r="813" spans="1:16" hidden="1">
      <c r="A813" s="10" t="s">
        <v>3387</v>
      </c>
      <c r="B813" s="10" t="s">
        <v>3388</v>
      </c>
      <c r="C813" s="13" t="s">
        <v>3389</v>
      </c>
      <c r="D813" s="13" t="s">
        <v>3390</v>
      </c>
      <c r="E813" s="13" t="s">
        <v>69</v>
      </c>
      <c r="F813" s="18" t="s">
        <v>88</v>
      </c>
      <c r="G813" s="58">
        <v>0</v>
      </c>
      <c r="H813" s="58">
        <v>0</v>
      </c>
      <c r="I813" s="13">
        <v>8.0000000000000004E-4</v>
      </c>
      <c r="J813" s="15">
        <v>0</v>
      </c>
      <c r="K813" s="17" t="s">
        <v>121</v>
      </c>
      <c r="L813" s="15">
        <v>0</v>
      </c>
      <c r="M813" s="15">
        <v>5.6143840000000003</v>
      </c>
      <c r="N813" s="15">
        <v>0.105978</v>
      </c>
      <c r="O813" s="15">
        <v>0</v>
      </c>
      <c r="P813" s="15" t="s">
        <v>122</v>
      </c>
    </row>
    <row r="814" spans="1:16" hidden="1">
      <c r="A814" s="10" t="s">
        <v>3391</v>
      </c>
      <c r="B814" s="10" t="s">
        <v>3392</v>
      </c>
      <c r="C814" s="13" t="s">
        <v>3393</v>
      </c>
      <c r="D814" s="13" t="s">
        <v>3394</v>
      </c>
      <c r="E814" s="13" t="s">
        <v>69</v>
      </c>
      <c r="F814" s="18" t="s">
        <v>83</v>
      </c>
      <c r="G814" s="58">
        <v>0</v>
      </c>
      <c r="H814" s="58">
        <v>0</v>
      </c>
      <c r="I814" s="13">
        <v>1.23E-3</v>
      </c>
      <c r="J814" s="15">
        <v>0</v>
      </c>
      <c r="K814" s="17" t="s">
        <v>121</v>
      </c>
      <c r="L814" s="15">
        <v>0</v>
      </c>
      <c r="M814" s="15">
        <v>4.2567360000000001</v>
      </c>
      <c r="N814" s="15">
        <v>0.16475699999999999</v>
      </c>
      <c r="O814" s="15">
        <v>0</v>
      </c>
      <c r="P814" s="15" t="s">
        <v>122</v>
      </c>
    </row>
    <row r="815" spans="1:16" hidden="1">
      <c r="A815" s="10" t="s">
        <v>3395</v>
      </c>
      <c r="B815" s="10" t="s">
        <v>3396</v>
      </c>
      <c r="C815" s="13" t="s">
        <v>3397</v>
      </c>
      <c r="D815" s="13" t="s">
        <v>3398</v>
      </c>
      <c r="E815" s="13" t="s">
        <v>36</v>
      </c>
      <c r="F815" s="18" t="s">
        <v>89</v>
      </c>
      <c r="G815" s="58">
        <v>0</v>
      </c>
      <c r="H815" s="58">
        <v>0</v>
      </c>
      <c r="I815" s="13">
        <v>0.10008</v>
      </c>
      <c r="J815" s="15">
        <v>1.5135483870999999</v>
      </c>
      <c r="K815" s="17">
        <v>-0.339300937767819</v>
      </c>
      <c r="L815" s="15">
        <v>17.502054000000001</v>
      </c>
      <c r="M815" s="15">
        <v>2.4311539999999998</v>
      </c>
      <c r="N815" s="15">
        <v>0.105424</v>
      </c>
      <c r="O815" s="15" t="s">
        <v>263</v>
      </c>
      <c r="P815" s="15" t="s">
        <v>152</v>
      </c>
    </row>
    <row r="816" spans="1:16" hidden="1">
      <c r="A816" s="10" t="s">
        <v>3399</v>
      </c>
      <c r="B816" s="10" t="s">
        <v>3400</v>
      </c>
      <c r="C816" s="13" t="s">
        <v>3401</v>
      </c>
      <c r="D816" s="13" t="s">
        <v>3402</v>
      </c>
      <c r="E816" s="13" t="s">
        <v>69</v>
      </c>
      <c r="F816" s="18" t="s">
        <v>83</v>
      </c>
      <c r="G816" s="58">
        <v>0</v>
      </c>
      <c r="H816" s="58">
        <v>0</v>
      </c>
      <c r="I816" s="13">
        <v>9.5E-4</v>
      </c>
      <c r="J816" s="15">
        <v>0</v>
      </c>
      <c r="K816" s="17" t="s">
        <v>121</v>
      </c>
      <c r="L816" s="15">
        <v>0</v>
      </c>
      <c r="M816" s="15">
        <v>3.44339</v>
      </c>
      <c r="N816" s="15">
        <v>0.13886999999999999</v>
      </c>
      <c r="O816" s="15">
        <v>0</v>
      </c>
      <c r="P816" s="15" t="s">
        <v>122</v>
      </c>
    </row>
    <row r="817" spans="1:18" hidden="1">
      <c r="A817" s="10" t="s">
        <v>3403</v>
      </c>
      <c r="B817" s="10" t="s">
        <v>3404</v>
      </c>
      <c r="C817" s="13" t="s">
        <v>3405</v>
      </c>
      <c r="D817" s="13" t="s">
        <v>3406</v>
      </c>
      <c r="E817" s="13" t="s">
        <v>56</v>
      </c>
      <c r="F817" s="18" t="s">
        <v>83</v>
      </c>
      <c r="G817" s="58">
        <v>0</v>
      </c>
      <c r="H817" s="58">
        <v>0</v>
      </c>
      <c r="I817" s="13">
        <v>2.7539999999999999E-2</v>
      </c>
      <c r="J817" s="15">
        <v>0</v>
      </c>
      <c r="K817" s="17" t="s">
        <v>121</v>
      </c>
      <c r="L817" s="15">
        <v>12.419354999999999</v>
      </c>
      <c r="M817" s="15">
        <v>2.0890770000000001</v>
      </c>
      <c r="N817" s="15">
        <v>0.121388</v>
      </c>
      <c r="O817" s="15">
        <v>0</v>
      </c>
      <c r="P817" s="15" t="s">
        <v>152</v>
      </c>
    </row>
    <row r="818" spans="1:18" hidden="1">
      <c r="A818" s="10" t="s">
        <v>3407</v>
      </c>
      <c r="B818" s="10" t="s">
        <v>3408</v>
      </c>
      <c r="C818" s="13" t="s">
        <v>3409</v>
      </c>
      <c r="D818" s="13" t="s">
        <v>3410</v>
      </c>
      <c r="E818" s="13" t="s">
        <v>56</v>
      </c>
      <c r="F818" s="18" t="s">
        <v>83</v>
      </c>
      <c r="G818" s="58">
        <v>0</v>
      </c>
      <c r="H818" s="58">
        <v>0</v>
      </c>
      <c r="I818" s="13">
        <v>6.5939999999999999E-2</v>
      </c>
      <c r="J818" s="15">
        <v>0.81976744189999995</v>
      </c>
      <c r="K818" s="17">
        <v>0.21985815596953873</v>
      </c>
      <c r="L818" s="15">
        <v>15.068735999999999</v>
      </c>
      <c r="M818" s="15">
        <v>2.2482250000000001</v>
      </c>
      <c r="N818" s="15">
        <v>5.8989E-2</v>
      </c>
      <c r="O818" s="15" t="s">
        <v>176</v>
      </c>
      <c r="P818" s="15" t="s">
        <v>152</v>
      </c>
    </row>
    <row r="819" spans="1:18" hidden="1">
      <c r="A819" s="10" t="s">
        <v>3411</v>
      </c>
      <c r="B819" s="10" t="s">
        <v>3412</v>
      </c>
      <c r="C819" s="13" t="s">
        <v>3413</v>
      </c>
      <c r="D819" s="13" t="s">
        <v>3414</v>
      </c>
      <c r="E819" s="13" t="s">
        <v>450</v>
      </c>
      <c r="F819" s="18" t="s">
        <v>81</v>
      </c>
      <c r="G819" s="58">
        <v>0</v>
      </c>
      <c r="H819" s="58">
        <v>0</v>
      </c>
      <c r="I819" s="13">
        <v>9.9299999999999996E-3</v>
      </c>
      <c r="J819" s="15">
        <v>0</v>
      </c>
      <c r="K819" s="17" t="s">
        <v>121</v>
      </c>
      <c r="L819" s="15">
        <v>9.7325579999999992</v>
      </c>
      <c r="M819" s="15">
        <v>3.1809539999999998</v>
      </c>
      <c r="N819" s="15">
        <v>0.24503900000000001</v>
      </c>
      <c r="O819" s="15">
        <v>0</v>
      </c>
      <c r="P819" s="15" t="s">
        <v>152</v>
      </c>
    </row>
    <row r="820" spans="1:18" hidden="1">
      <c r="A820" s="10" t="s">
        <v>3415</v>
      </c>
      <c r="B820" s="10" t="s">
        <v>3416</v>
      </c>
      <c r="C820" s="13" t="s">
        <v>3417</v>
      </c>
      <c r="D820" s="13" t="s">
        <v>3418</v>
      </c>
      <c r="E820" s="13" t="s">
        <v>69</v>
      </c>
      <c r="F820" s="18" t="s">
        <v>89</v>
      </c>
      <c r="G820" s="58">
        <v>0</v>
      </c>
      <c r="H820" s="58">
        <v>0</v>
      </c>
      <c r="I820" s="13">
        <v>2.2699999999999999E-3</v>
      </c>
      <c r="J820" s="15">
        <v>0</v>
      </c>
      <c r="K820" s="17" t="s">
        <v>121</v>
      </c>
      <c r="L820" s="15">
        <v>0</v>
      </c>
      <c r="M820" s="15">
        <v>2.9767969999999999</v>
      </c>
      <c r="N820" s="15">
        <v>0.229548</v>
      </c>
      <c r="O820" s="15">
        <v>0</v>
      </c>
      <c r="P820" s="15" t="s">
        <v>122</v>
      </c>
    </row>
    <row r="821" spans="1:18" hidden="1">
      <c r="A821" s="10" t="s">
        <v>3419</v>
      </c>
      <c r="B821" s="10" t="s">
        <v>3420</v>
      </c>
      <c r="C821" s="13" t="s">
        <v>3421</v>
      </c>
      <c r="D821" s="13" t="s">
        <v>3422</v>
      </c>
      <c r="E821" s="13" t="s">
        <v>69</v>
      </c>
      <c r="F821" s="18" t="s">
        <v>83</v>
      </c>
      <c r="G821" s="58">
        <v>0</v>
      </c>
      <c r="H821" s="58">
        <v>0</v>
      </c>
      <c r="I821" s="13">
        <v>2.6900000000000001E-3</v>
      </c>
      <c r="J821" s="15">
        <v>0</v>
      </c>
      <c r="K821" s="17" t="s">
        <v>121</v>
      </c>
      <c r="L821" s="15">
        <v>13.129284999999999</v>
      </c>
      <c r="M821" s="15">
        <v>4.4366019999999997</v>
      </c>
      <c r="N821" s="15">
        <v>0.241342</v>
      </c>
      <c r="O821" s="15">
        <v>0</v>
      </c>
      <c r="P821" s="15" t="s">
        <v>122</v>
      </c>
    </row>
    <row r="822" spans="1:18" hidden="1">
      <c r="A822" s="10" t="s">
        <v>3423</v>
      </c>
      <c r="B822" s="10" t="s">
        <v>3424</v>
      </c>
      <c r="C822" s="13" t="s">
        <v>3425</v>
      </c>
      <c r="D822" s="13" t="s">
        <v>3426</v>
      </c>
      <c r="E822" s="13" t="s">
        <v>48</v>
      </c>
      <c r="F822" s="18" t="s">
        <v>90</v>
      </c>
      <c r="G822" s="58">
        <v>0</v>
      </c>
      <c r="H822" s="58">
        <v>0</v>
      </c>
      <c r="I822" s="13">
        <v>1.508E-2</v>
      </c>
      <c r="J822" s="15">
        <v>1.06</v>
      </c>
      <c r="K822" s="17">
        <v>-5.6603773584905759E-2</v>
      </c>
      <c r="L822" s="15">
        <v>14.334842</v>
      </c>
      <c r="M822" s="15">
        <v>0.48090500000000003</v>
      </c>
      <c r="N822" s="15">
        <v>2.2499000000000002E-2</v>
      </c>
      <c r="O822" s="15" t="s">
        <v>142</v>
      </c>
      <c r="P822" s="15" t="s">
        <v>157</v>
      </c>
    </row>
    <row r="823" spans="1:18" hidden="1">
      <c r="A823" s="10" t="s">
        <v>3427</v>
      </c>
      <c r="B823" s="10" t="s">
        <v>3428</v>
      </c>
      <c r="C823" s="13" t="s">
        <v>3429</v>
      </c>
      <c r="D823" s="13" t="s">
        <v>3430</v>
      </c>
      <c r="E823" s="13" t="s">
        <v>69</v>
      </c>
      <c r="F823" s="18" t="s">
        <v>83</v>
      </c>
      <c r="G823" s="58">
        <v>0</v>
      </c>
      <c r="H823" s="58">
        <v>0</v>
      </c>
      <c r="I823" s="13">
        <v>6.5799999999999999E-3</v>
      </c>
      <c r="J823" s="15">
        <v>0.93200000000000005</v>
      </c>
      <c r="K823" s="17">
        <v>7.296137339055786E-2</v>
      </c>
      <c r="L823" s="15">
        <v>12.165568</v>
      </c>
      <c r="M823" s="15">
        <v>1.3576010000000001</v>
      </c>
      <c r="N823" s="15">
        <v>0.110765</v>
      </c>
      <c r="O823" s="15" t="s">
        <v>142</v>
      </c>
      <c r="P823" s="15" t="s">
        <v>157</v>
      </c>
    </row>
    <row r="824" spans="1:18" hidden="1">
      <c r="A824" s="10" t="s">
        <v>3431</v>
      </c>
      <c r="B824" s="10" t="s">
        <v>3432</v>
      </c>
      <c r="C824" s="13" t="s">
        <v>3433</v>
      </c>
      <c r="D824" s="13" t="s">
        <v>3434</v>
      </c>
      <c r="E824" s="13" t="s">
        <v>69</v>
      </c>
      <c r="F824" s="18" t="s">
        <v>88</v>
      </c>
      <c r="G824" s="58">
        <v>0</v>
      </c>
      <c r="H824" s="58">
        <v>0</v>
      </c>
      <c r="I824" s="13">
        <v>1.01E-3</v>
      </c>
      <c r="J824" s="15">
        <v>0</v>
      </c>
      <c r="K824" s="17" t="s">
        <v>121</v>
      </c>
      <c r="L824" s="15">
        <v>0</v>
      </c>
      <c r="M824" s="15">
        <v>3.1788530000000002</v>
      </c>
      <c r="N824" s="15">
        <v>0.198633</v>
      </c>
      <c r="O824" s="15">
        <v>0</v>
      </c>
      <c r="P824" s="15" t="s">
        <v>122</v>
      </c>
    </row>
    <row r="825" spans="1:18" hidden="1">
      <c r="A825" s="10" t="s">
        <v>3435</v>
      </c>
      <c r="B825" s="10" t="s">
        <v>3436</v>
      </c>
      <c r="C825" s="13" t="s">
        <v>3437</v>
      </c>
      <c r="D825" s="13" t="s">
        <v>3438</v>
      </c>
      <c r="E825" s="13" t="s">
        <v>69</v>
      </c>
      <c r="F825" s="18" t="s">
        <v>89</v>
      </c>
      <c r="G825" s="58">
        <v>0</v>
      </c>
      <c r="H825" s="58">
        <v>0</v>
      </c>
      <c r="I825" s="13">
        <v>4.28E-3</v>
      </c>
      <c r="J825" s="15">
        <v>0</v>
      </c>
      <c r="K825" s="17" t="s">
        <v>121</v>
      </c>
      <c r="L825" s="15">
        <v>4.0367889999999997</v>
      </c>
      <c r="M825" s="15">
        <v>2.6935549999999999</v>
      </c>
      <c r="N825" s="15">
        <v>0.114857</v>
      </c>
      <c r="O825" s="15">
        <v>0</v>
      </c>
      <c r="P825" s="15" t="s">
        <v>122</v>
      </c>
    </row>
    <row r="826" spans="1:18" hidden="1">
      <c r="A826" s="10" t="s">
        <v>3439</v>
      </c>
      <c r="B826" s="10" t="s">
        <v>3440</v>
      </c>
      <c r="C826" s="13" t="s">
        <v>3441</v>
      </c>
      <c r="D826" s="13" t="s">
        <v>3442</v>
      </c>
      <c r="E826" s="13" t="s">
        <v>69</v>
      </c>
      <c r="F826" s="18" t="s">
        <v>88</v>
      </c>
      <c r="G826" s="58">
        <v>0</v>
      </c>
      <c r="H826" s="58">
        <v>0</v>
      </c>
      <c r="I826" s="13">
        <v>2.65E-3</v>
      </c>
      <c r="J826" s="15">
        <v>0</v>
      </c>
      <c r="K826" s="17" t="s">
        <v>121</v>
      </c>
      <c r="L826" s="15">
        <v>0</v>
      </c>
      <c r="M826" s="15">
        <v>2.907759</v>
      </c>
      <c r="N826" s="15">
        <v>0.109209</v>
      </c>
      <c r="O826" s="15">
        <v>0</v>
      </c>
      <c r="P826" s="15" t="s">
        <v>122</v>
      </c>
    </row>
    <row r="827" spans="1:18" hidden="1">
      <c r="A827" s="10" t="s">
        <v>3443</v>
      </c>
      <c r="B827" s="10" t="s">
        <v>3444</v>
      </c>
      <c r="C827" s="13" t="s">
        <v>3445</v>
      </c>
      <c r="D827" s="13" t="s">
        <v>3446</v>
      </c>
      <c r="E827" s="13" t="s">
        <v>69</v>
      </c>
      <c r="F827" s="18" t="s">
        <v>89</v>
      </c>
      <c r="G827" s="58">
        <v>0</v>
      </c>
      <c r="H827" s="58">
        <v>0</v>
      </c>
      <c r="I827" s="13">
        <v>1.3600000000000001E-3</v>
      </c>
      <c r="J827" s="15">
        <v>0</v>
      </c>
      <c r="K827" s="17" t="s">
        <v>121</v>
      </c>
      <c r="L827" s="15">
        <v>6.2164659999999996</v>
      </c>
      <c r="M827" s="15">
        <v>1.7027650000000001</v>
      </c>
      <c r="N827" s="15">
        <v>-2.6250000000000002E-3</v>
      </c>
      <c r="O827" s="15">
        <v>0</v>
      </c>
      <c r="P827" s="15" t="s">
        <v>122</v>
      </c>
    </row>
    <row r="828" spans="1:18" hidden="1">
      <c r="A828" s="10" t="s">
        <v>3447</v>
      </c>
      <c r="B828" s="10" t="s">
        <v>3448</v>
      </c>
      <c r="C828" s="13" t="s">
        <v>3449</v>
      </c>
      <c r="D828" s="13" t="s">
        <v>3450</v>
      </c>
      <c r="E828" s="13" t="s">
        <v>36</v>
      </c>
      <c r="F828" s="18" t="s">
        <v>83</v>
      </c>
      <c r="G828" s="58">
        <v>0</v>
      </c>
      <c r="H828" s="58">
        <v>0</v>
      </c>
      <c r="I828" s="13">
        <v>2.2689999999999998E-2</v>
      </c>
      <c r="J828" s="15">
        <v>0.77921348310000005</v>
      </c>
      <c r="K828" s="17">
        <v>0.28334534975143066</v>
      </c>
      <c r="L828" s="15">
        <v>12.076649</v>
      </c>
      <c r="M828" s="15">
        <v>1.464461</v>
      </c>
      <c r="N828" s="15">
        <v>9.8949999999999996E-2</v>
      </c>
      <c r="O828" s="15" t="s">
        <v>263</v>
      </c>
      <c r="P828" s="15" t="s">
        <v>152</v>
      </c>
    </row>
    <row r="829" spans="1:18">
      <c r="A829" s="10" t="s">
        <v>3451</v>
      </c>
      <c r="B829" s="10" t="s">
        <v>3452</v>
      </c>
      <c r="C829" s="13" t="s">
        <v>3453</v>
      </c>
      <c r="D829" s="13" t="s">
        <v>3454</v>
      </c>
      <c r="E829" s="13" t="s">
        <v>36</v>
      </c>
      <c r="F829" s="18" t="s">
        <v>86</v>
      </c>
      <c r="G829" s="58">
        <v>1</v>
      </c>
      <c r="H829" s="58">
        <v>0.89</v>
      </c>
      <c r="I829" s="13">
        <v>3.848E-2</v>
      </c>
      <c r="J829" s="15">
        <v>0.67206349210000005</v>
      </c>
      <c r="K829" s="17">
        <v>0.48795465272975203</v>
      </c>
      <c r="L829" s="15">
        <v>17.462686999999999</v>
      </c>
      <c r="M829" s="15">
        <v>2.621146</v>
      </c>
      <c r="N829" s="15">
        <v>0.117311</v>
      </c>
      <c r="O829" s="15" t="s">
        <v>176</v>
      </c>
      <c r="P829" s="15" t="s">
        <v>152</v>
      </c>
    </row>
    <row r="830" spans="1:18" hidden="1">
      <c r="A830" s="10" t="s">
        <v>3455</v>
      </c>
      <c r="B830" s="10"/>
      <c r="C830" s="13"/>
      <c r="D830" s="13"/>
      <c r="E830" s="13"/>
      <c r="F830" s="18"/>
      <c r="G830" s="58">
        <v>0</v>
      </c>
      <c r="H830" s="58">
        <v>0</v>
      </c>
      <c r="I830" s="13"/>
      <c r="J830" s="15"/>
      <c r="K830" s="17"/>
      <c r="L830" s="15"/>
      <c r="M830" s="15"/>
      <c r="N830" s="15"/>
      <c r="O830" s="15"/>
      <c r="P830" s="15"/>
      <c r="R830"/>
    </row>
    <row r="831" spans="1:18" hidden="1">
      <c r="A831" s="10" t="s">
        <v>3456</v>
      </c>
      <c r="B831" s="10" t="s">
        <v>3457</v>
      </c>
      <c r="C831" s="13" t="s">
        <v>3458</v>
      </c>
      <c r="D831" s="13" t="s">
        <v>3459</v>
      </c>
      <c r="E831" s="13" t="s">
        <v>32</v>
      </c>
      <c r="F831" s="18" t="s">
        <v>82</v>
      </c>
      <c r="G831" s="58">
        <v>0</v>
      </c>
      <c r="H831" s="58">
        <v>0</v>
      </c>
      <c r="I831" s="13">
        <v>0.23285</v>
      </c>
      <c r="J831" s="15">
        <v>1.2860759494</v>
      </c>
      <c r="K831" s="17">
        <v>-0.2224409449017879</v>
      </c>
      <c r="L831" s="15">
        <v>46.573630000000001</v>
      </c>
      <c r="M831" s="15">
        <v>12.831562</v>
      </c>
      <c r="N831" s="15">
        <v>0.29198000000000002</v>
      </c>
      <c r="O831" s="15" t="s">
        <v>176</v>
      </c>
      <c r="P831" s="15" t="s">
        <v>152</v>
      </c>
    </row>
    <row r="832" spans="1:18" hidden="1">
      <c r="A832" s="10" t="s">
        <v>3460</v>
      </c>
      <c r="B832" s="10" t="s">
        <v>3461</v>
      </c>
      <c r="C832" s="13" t="s">
        <v>3462</v>
      </c>
      <c r="D832" s="13" t="s">
        <v>3463</v>
      </c>
      <c r="E832" s="13" t="s">
        <v>71</v>
      </c>
      <c r="F832" s="18" t="s">
        <v>82</v>
      </c>
      <c r="G832" s="58">
        <v>0</v>
      </c>
      <c r="H832" s="58">
        <v>0</v>
      </c>
      <c r="I832" s="13">
        <v>2.2530000000000001E-2</v>
      </c>
      <c r="J832" s="15">
        <v>0</v>
      </c>
      <c r="K832" s="17" t="s">
        <v>121</v>
      </c>
      <c r="L832" s="15">
        <v>24.253672999999999</v>
      </c>
      <c r="M832" s="15">
        <v>5.4891370000000004</v>
      </c>
      <c r="N832" s="15">
        <v>0.234871</v>
      </c>
      <c r="O832" s="15">
        <v>0</v>
      </c>
      <c r="P832" s="15" t="s">
        <v>171</v>
      </c>
    </row>
    <row r="833" spans="1:16" hidden="1">
      <c r="A833" s="10" t="s">
        <v>3464</v>
      </c>
      <c r="B833" s="10" t="s">
        <v>3465</v>
      </c>
      <c r="C833" s="13" t="s">
        <v>3466</v>
      </c>
      <c r="D833" s="13" t="s">
        <v>3467</v>
      </c>
      <c r="E833" s="13" t="s">
        <v>64</v>
      </c>
      <c r="F833" s="18" t="s">
        <v>88</v>
      </c>
      <c r="G833" s="58">
        <v>0</v>
      </c>
      <c r="H833" s="58">
        <v>0</v>
      </c>
      <c r="I833" s="13">
        <v>6.8110000000000004E-2</v>
      </c>
      <c r="J833" s="15">
        <v>1.0056565657000001</v>
      </c>
      <c r="K833" s="17">
        <v>-5.624748938085733E-3</v>
      </c>
      <c r="L833" s="15">
        <v>23.311582000000001</v>
      </c>
      <c r="M833" s="15">
        <v>2.4780090000000001</v>
      </c>
      <c r="N833" s="15">
        <v>5.9893000000000002E-2</v>
      </c>
      <c r="O833" s="15" t="s">
        <v>142</v>
      </c>
      <c r="P833" s="15" t="s">
        <v>162</v>
      </c>
    </row>
    <row r="834" spans="1:16" hidden="1">
      <c r="A834" s="10" t="s">
        <v>3468</v>
      </c>
      <c r="B834" s="10" t="s">
        <v>3469</v>
      </c>
      <c r="C834" s="13" t="s">
        <v>3470</v>
      </c>
      <c r="D834" s="13" t="s">
        <v>3471</v>
      </c>
      <c r="E834" s="13" t="s">
        <v>71</v>
      </c>
      <c r="F834" s="18" t="s">
        <v>88</v>
      </c>
      <c r="G834" s="58">
        <v>0</v>
      </c>
      <c r="H834" s="58">
        <v>0</v>
      </c>
      <c r="I834" s="13">
        <v>2.5200000000000001E-3</v>
      </c>
      <c r="J834" s="15">
        <v>0</v>
      </c>
      <c r="K834" s="17" t="s">
        <v>121</v>
      </c>
      <c r="L834" s="15">
        <v>0</v>
      </c>
      <c r="M834" s="15">
        <v>7.038443</v>
      </c>
      <c r="N834" s="15">
        <v>0.23746900000000001</v>
      </c>
      <c r="O834" s="15">
        <v>0</v>
      </c>
      <c r="P834" s="15" t="s">
        <v>171</v>
      </c>
    </row>
    <row r="835" spans="1:16" hidden="1">
      <c r="A835" s="10" t="s">
        <v>3472</v>
      </c>
      <c r="B835" s="10" t="s">
        <v>3473</v>
      </c>
      <c r="C835" s="13" t="s">
        <v>3474</v>
      </c>
      <c r="D835" s="13" t="s">
        <v>3475</v>
      </c>
      <c r="E835" s="13" t="s">
        <v>24</v>
      </c>
      <c r="F835" s="18" t="s">
        <v>87</v>
      </c>
      <c r="G835" s="58">
        <v>0</v>
      </c>
      <c r="H835" s="58">
        <v>0</v>
      </c>
      <c r="I835" s="13">
        <v>9.9000000000000008E-3</v>
      </c>
      <c r="J835" s="15">
        <v>0</v>
      </c>
      <c r="K835" s="17" t="s">
        <v>121</v>
      </c>
      <c r="L835" s="15">
        <v>0</v>
      </c>
      <c r="M835" s="15">
        <v>1.8045059999999999</v>
      </c>
      <c r="N835" s="15">
        <v>0.143542</v>
      </c>
      <c r="O835" s="15">
        <v>0</v>
      </c>
      <c r="P835" s="15" t="s">
        <v>294</v>
      </c>
    </row>
    <row r="836" spans="1:16" hidden="1">
      <c r="A836" s="10" t="s">
        <v>3476</v>
      </c>
      <c r="B836" s="10" t="s">
        <v>3477</v>
      </c>
      <c r="C836" s="13" t="s">
        <v>3478</v>
      </c>
      <c r="D836" s="13" t="s">
        <v>3479</v>
      </c>
      <c r="E836" s="13" t="s">
        <v>69</v>
      </c>
      <c r="F836" s="18" t="s">
        <v>87</v>
      </c>
      <c r="G836" s="58">
        <v>0</v>
      </c>
      <c r="H836" s="58">
        <v>0</v>
      </c>
      <c r="I836" s="13">
        <v>2.0500000000000002E-3</v>
      </c>
      <c r="J836" s="15">
        <v>0</v>
      </c>
      <c r="K836" s="17" t="s">
        <v>121</v>
      </c>
      <c r="L836" s="15">
        <v>0</v>
      </c>
      <c r="M836" s="15">
        <v>5.9131749999999998</v>
      </c>
      <c r="N836" s="15">
        <v>0.21585499999999999</v>
      </c>
      <c r="O836" s="15">
        <v>0</v>
      </c>
      <c r="P836" s="15" t="s">
        <v>122</v>
      </c>
    </row>
    <row r="837" spans="1:16" hidden="1">
      <c r="A837" s="10" t="s">
        <v>3480</v>
      </c>
      <c r="B837" s="10" t="s">
        <v>3481</v>
      </c>
      <c r="C837" s="13" t="s">
        <v>3482</v>
      </c>
      <c r="D837" s="13" t="s">
        <v>3483</v>
      </c>
      <c r="E837" s="13" t="s">
        <v>71</v>
      </c>
      <c r="F837" s="18" t="s">
        <v>89</v>
      </c>
      <c r="G837" s="58">
        <v>0</v>
      </c>
      <c r="H837" s="58">
        <v>0</v>
      </c>
      <c r="I837" s="13">
        <v>4.3029999999999999E-2</v>
      </c>
      <c r="J837" s="15">
        <v>0</v>
      </c>
      <c r="K837" s="17" t="s">
        <v>121</v>
      </c>
      <c r="L837" s="15">
        <v>6.7613760000000003</v>
      </c>
      <c r="M837" s="15">
        <v>1.5832139999999999</v>
      </c>
      <c r="N837" s="15">
        <v>0.13925999999999999</v>
      </c>
      <c r="O837" s="15">
        <v>0</v>
      </c>
      <c r="P837" s="15" t="s">
        <v>171</v>
      </c>
    </row>
    <row r="838" spans="1:16" hidden="1">
      <c r="A838" s="10" t="s">
        <v>3484</v>
      </c>
      <c r="B838" s="10" t="s">
        <v>3485</v>
      </c>
      <c r="C838" s="13" t="s">
        <v>3486</v>
      </c>
      <c r="D838" s="13" t="s">
        <v>3487</v>
      </c>
      <c r="E838" s="13" t="s">
        <v>71</v>
      </c>
      <c r="F838" s="18" t="s">
        <v>87</v>
      </c>
      <c r="G838" s="58">
        <v>0</v>
      </c>
      <c r="H838" s="58">
        <v>0</v>
      </c>
      <c r="I838" s="13">
        <v>2.7109999999999999E-2</v>
      </c>
      <c r="J838" s="15">
        <v>0</v>
      </c>
      <c r="K838" s="17" t="s">
        <v>121</v>
      </c>
      <c r="L838" s="15">
        <v>0</v>
      </c>
      <c r="M838" s="15">
        <v>8.0581630000000004</v>
      </c>
      <c r="N838" s="15">
        <v>0.26324399999999998</v>
      </c>
      <c r="O838" s="15">
        <v>0</v>
      </c>
      <c r="P838" s="15" t="s">
        <v>171</v>
      </c>
    </row>
    <row r="839" spans="1:16" hidden="1">
      <c r="A839" s="10" t="s">
        <v>3488</v>
      </c>
      <c r="B839" s="10" t="s">
        <v>3489</v>
      </c>
      <c r="C839" s="13" t="s">
        <v>3490</v>
      </c>
      <c r="D839" s="13" t="s">
        <v>3491</v>
      </c>
      <c r="E839" s="13" t="s">
        <v>71</v>
      </c>
      <c r="F839" s="18" t="s">
        <v>84</v>
      </c>
      <c r="G839" s="58">
        <v>0</v>
      </c>
      <c r="H839" s="58">
        <v>0</v>
      </c>
      <c r="I839" s="13">
        <v>1.2659999999999999E-2</v>
      </c>
      <c r="J839" s="15">
        <v>0</v>
      </c>
      <c r="K839" s="17" t="s">
        <v>121</v>
      </c>
      <c r="L839" s="15">
        <v>8.1478649999999995</v>
      </c>
      <c r="M839" s="15">
        <v>1.685762</v>
      </c>
      <c r="N839" s="15">
        <v>0.14036399999999999</v>
      </c>
      <c r="O839" s="15">
        <v>0</v>
      </c>
      <c r="P839" s="15" t="s">
        <v>171</v>
      </c>
    </row>
    <row r="840" spans="1:16" hidden="1">
      <c r="A840" s="10" t="s">
        <v>3492</v>
      </c>
      <c r="B840" s="10" t="s">
        <v>3493</v>
      </c>
      <c r="C840" s="13" t="s">
        <v>3494</v>
      </c>
      <c r="D840" s="13" t="s">
        <v>3495</v>
      </c>
      <c r="E840" s="13" t="s">
        <v>71</v>
      </c>
      <c r="F840" s="18" t="s">
        <v>83</v>
      </c>
      <c r="G840" s="58">
        <v>0</v>
      </c>
      <c r="H840" s="58">
        <v>0</v>
      </c>
      <c r="I840" s="13">
        <v>6.5670000000000006E-2</v>
      </c>
      <c r="J840" s="15">
        <v>0</v>
      </c>
      <c r="K840" s="17" t="s">
        <v>121</v>
      </c>
      <c r="L840" s="15">
        <v>46.495088000000003</v>
      </c>
      <c r="M840" s="15">
        <v>11.427465</v>
      </c>
      <c r="N840" s="15">
        <v>0.21146699999999999</v>
      </c>
      <c r="O840" s="15" t="s">
        <v>263</v>
      </c>
      <c r="P840" s="15" t="s">
        <v>171</v>
      </c>
    </row>
    <row r="841" spans="1:16" hidden="1">
      <c r="A841" s="10" t="s">
        <v>3496</v>
      </c>
      <c r="B841" s="10" t="s">
        <v>3497</v>
      </c>
      <c r="C841" s="13" t="s">
        <v>3498</v>
      </c>
      <c r="D841" s="13" t="s">
        <v>3499</v>
      </c>
      <c r="E841" s="13" t="s">
        <v>69</v>
      </c>
      <c r="F841" s="18" t="s">
        <v>82</v>
      </c>
      <c r="G841" s="58">
        <v>0</v>
      </c>
      <c r="H841" s="58">
        <v>0</v>
      </c>
      <c r="I841" s="13">
        <v>6.8000000000000005E-4</v>
      </c>
      <c r="J841" s="15">
        <v>0</v>
      </c>
      <c r="K841" s="17" t="s">
        <v>121</v>
      </c>
      <c r="L841" s="15">
        <v>8.7618939999999998</v>
      </c>
      <c r="M841" s="15">
        <v>1.958815</v>
      </c>
      <c r="N841" s="15">
        <v>0.35452099999999998</v>
      </c>
      <c r="O841" s="15">
        <v>0</v>
      </c>
      <c r="P841" s="15" t="s">
        <v>122</v>
      </c>
    </row>
    <row r="842" spans="1:16" hidden="1">
      <c r="A842" s="10" t="s">
        <v>3500</v>
      </c>
      <c r="B842" s="10" t="s">
        <v>3501</v>
      </c>
      <c r="C842" s="13" t="s">
        <v>3502</v>
      </c>
      <c r="D842" s="13" t="s">
        <v>3503</v>
      </c>
      <c r="E842" s="13" t="s">
        <v>69</v>
      </c>
      <c r="F842" s="18" t="s">
        <v>82</v>
      </c>
      <c r="G842" s="58">
        <v>0</v>
      </c>
      <c r="H842" s="58">
        <v>0</v>
      </c>
      <c r="I842" s="13">
        <v>2.7899999999999999E-3</v>
      </c>
      <c r="J842" s="15">
        <v>0</v>
      </c>
      <c r="K842" s="17" t="s">
        <v>121</v>
      </c>
      <c r="L842" s="15">
        <v>7.5963450000000003</v>
      </c>
      <c r="M842" s="15">
        <v>1.754381</v>
      </c>
      <c r="N842" s="15">
        <v>0.35452099999999998</v>
      </c>
      <c r="O842" s="15">
        <v>0</v>
      </c>
      <c r="P842" s="15" t="s">
        <v>157</v>
      </c>
    </row>
    <row r="843" spans="1:16" hidden="1">
      <c r="A843" s="10" t="s">
        <v>3504</v>
      </c>
      <c r="B843" s="10" t="s">
        <v>3505</v>
      </c>
      <c r="C843" s="13" t="s">
        <v>3506</v>
      </c>
      <c r="D843" s="13" t="s">
        <v>3507</v>
      </c>
      <c r="E843" s="13" t="s">
        <v>69</v>
      </c>
      <c r="F843" s="18" t="s">
        <v>82</v>
      </c>
      <c r="G843" s="58">
        <v>0</v>
      </c>
      <c r="H843" s="58">
        <v>0</v>
      </c>
      <c r="I843" s="13">
        <v>1E-3</v>
      </c>
      <c r="J843" s="15">
        <v>0</v>
      </c>
      <c r="K843" s="17" t="s">
        <v>121</v>
      </c>
      <c r="L843" s="15">
        <v>0</v>
      </c>
      <c r="M843" s="15">
        <v>1.5025809999999999</v>
      </c>
      <c r="N843" s="15">
        <v>0.13600799999999999</v>
      </c>
      <c r="O843" s="15">
        <v>0</v>
      </c>
      <c r="P843" s="15" t="s">
        <v>122</v>
      </c>
    </row>
    <row r="844" spans="1:16" hidden="1">
      <c r="A844" s="10" t="s">
        <v>3508</v>
      </c>
      <c r="B844" s="10" t="s">
        <v>3509</v>
      </c>
      <c r="C844" s="13" t="s">
        <v>3510</v>
      </c>
      <c r="D844" s="13" t="s">
        <v>3511</v>
      </c>
      <c r="E844" s="13" t="s">
        <v>24</v>
      </c>
      <c r="F844" s="18" t="s">
        <v>87</v>
      </c>
      <c r="G844" s="58">
        <v>0</v>
      </c>
      <c r="H844" s="58">
        <v>0</v>
      </c>
      <c r="I844" s="13">
        <v>8.3499999999999998E-3</v>
      </c>
      <c r="J844" s="15">
        <v>1.0502835538999999</v>
      </c>
      <c r="K844" s="17">
        <v>-4.7876169928856682E-2</v>
      </c>
      <c r="L844" s="15">
        <v>10.191838000000001</v>
      </c>
      <c r="M844" s="15">
        <v>1.3566769999999999</v>
      </c>
      <c r="N844" s="15">
        <v>0.115729</v>
      </c>
      <c r="O844" s="15" t="s">
        <v>263</v>
      </c>
      <c r="P844" s="15" t="s">
        <v>294</v>
      </c>
    </row>
    <row r="845" spans="1:16" hidden="1">
      <c r="A845" s="10" t="s">
        <v>3512</v>
      </c>
      <c r="B845" s="10" t="s">
        <v>3513</v>
      </c>
      <c r="C845" s="13" t="s">
        <v>3514</v>
      </c>
      <c r="D845" s="13" t="s">
        <v>3515</v>
      </c>
      <c r="E845" s="13" t="s">
        <v>71</v>
      </c>
      <c r="F845" s="18" t="s">
        <v>87</v>
      </c>
      <c r="G845" s="58">
        <v>0</v>
      </c>
      <c r="H845" s="58">
        <v>0</v>
      </c>
      <c r="I845" s="13">
        <v>7.4599999999999996E-3</v>
      </c>
      <c r="J845" s="15">
        <v>0</v>
      </c>
      <c r="K845" s="17" t="s">
        <v>121</v>
      </c>
      <c r="L845" s="15">
        <v>0</v>
      </c>
      <c r="M845" s="15">
        <v>19.163114</v>
      </c>
      <c r="N845" s="15">
        <v>0.16511500000000001</v>
      </c>
      <c r="O845" s="15">
        <v>0</v>
      </c>
      <c r="P845" s="15" t="s">
        <v>171</v>
      </c>
    </row>
    <row r="846" spans="1:16" hidden="1">
      <c r="A846" s="10" t="s">
        <v>3516</v>
      </c>
      <c r="B846" s="10" t="s">
        <v>3517</v>
      </c>
      <c r="C846" s="13" t="s">
        <v>3518</v>
      </c>
      <c r="D846" s="13" t="s">
        <v>3519</v>
      </c>
      <c r="E846" s="13" t="s">
        <v>24</v>
      </c>
      <c r="F846" s="18" t="s">
        <v>87</v>
      </c>
      <c r="G846" s="58">
        <v>0</v>
      </c>
      <c r="H846" s="58">
        <v>0</v>
      </c>
      <c r="I846" s="13">
        <v>0.45123999999999997</v>
      </c>
      <c r="J846" s="15">
        <v>0</v>
      </c>
      <c r="K846" s="17" t="s">
        <v>121</v>
      </c>
      <c r="L846" s="15">
        <v>25.722515999999999</v>
      </c>
      <c r="M846" s="15">
        <v>3.8183880000000001</v>
      </c>
      <c r="N846" s="15">
        <v>0.115563</v>
      </c>
      <c r="O846" s="15" t="s">
        <v>142</v>
      </c>
      <c r="P846" s="15" t="s">
        <v>294</v>
      </c>
    </row>
    <row r="847" spans="1:16" hidden="1">
      <c r="A847" s="10" t="s">
        <v>3520</v>
      </c>
      <c r="B847" s="10" t="s">
        <v>3521</v>
      </c>
      <c r="C847" s="13" t="s">
        <v>3522</v>
      </c>
      <c r="D847" s="13" t="s">
        <v>3523</v>
      </c>
      <c r="E847" s="13" t="s">
        <v>48</v>
      </c>
      <c r="F847" s="18" t="s">
        <v>81</v>
      </c>
      <c r="G847" s="58">
        <v>0</v>
      </c>
      <c r="H847" s="58">
        <v>0</v>
      </c>
      <c r="I847" s="13">
        <v>1.52E-2</v>
      </c>
      <c r="J847" s="15">
        <v>0</v>
      </c>
      <c r="K847" s="17" t="s">
        <v>121</v>
      </c>
      <c r="L847" s="15">
        <v>13.49835</v>
      </c>
      <c r="M847" s="15">
        <v>2.444658</v>
      </c>
      <c r="N847" s="15">
        <v>0.142432</v>
      </c>
      <c r="O847" s="15">
        <v>0</v>
      </c>
      <c r="P847" s="15" t="s">
        <v>157</v>
      </c>
    </row>
    <row r="848" spans="1:16" hidden="1">
      <c r="A848" s="10" t="s">
        <v>3524</v>
      </c>
      <c r="B848" s="10" t="s">
        <v>3525</v>
      </c>
      <c r="C848" s="13" t="s">
        <v>3526</v>
      </c>
      <c r="D848" s="13" t="s">
        <v>3527</v>
      </c>
      <c r="E848" s="13" t="s">
        <v>69</v>
      </c>
      <c r="F848" s="18" t="s">
        <v>82</v>
      </c>
      <c r="G848" s="58">
        <v>0</v>
      </c>
      <c r="H848" s="58">
        <v>0</v>
      </c>
      <c r="I848" s="13">
        <v>8.9999999999999998E-4</v>
      </c>
      <c r="J848" s="15">
        <v>0</v>
      </c>
      <c r="K848" s="17" t="s">
        <v>121</v>
      </c>
      <c r="L848" s="15">
        <v>0</v>
      </c>
      <c r="M848" s="15">
        <v>1.6131930000000001</v>
      </c>
      <c r="N848" s="15">
        <v>0.12598500000000001</v>
      </c>
      <c r="O848" s="15">
        <v>0</v>
      </c>
      <c r="P848" s="15" t="s">
        <v>122</v>
      </c>
    </row>
    <row r="849" spans="1:18" hidden="1">
      <c r="A849" s="10" t="s">
        <v>3528</v>
      </c>
      <c r="B849" s="10" t="s">
        <v>3529</v>
      </c>
      <c r="C849" s="13" t="s">
        <v>3530</v>
      </c>
      <c r="D849" s="13" t="s">
        <v>3531</v>
      </c>
      <c r="E849" s="13" t="s">
        <v>73</v>
      </c>
      <c r="F849" s="18" t="s">
        <v>86</v>
      </c>
      <c r="G849" s="58">
        <v>0</v>
      </c>
      <c r="H849" s="58">
        <v>0</v>
      </c>
      <c r="I849" s="13">
        <v>1.3310000000000001E-2</v>
      </c>
      <c r="J849" s="15">
        <v>0</v>
      </c>
      <c r="K849" s="17" t="s">
        <v>121</v>
      </c>
      <c r="L849" s="15">
        <v>0</v>
      </c>
      <c r="M849" s="15">
        <v>19.843648000000002</v>
      </c>
      <c r="N849" s="15">
        <v>-0.19866</v>
      </c>
      <c r="O849" s="15">
        <v>0</v>
      </c>
      <c r="P849" s="15" t="s">
        <v>469</v>
      </c>
    </row>
    <row r="850" spans="1:18" hidden="1">
      <c r="A850" s="10" t="s">
        <v>3532</v>
      </c>
      <c r="B850" s="10" t="s">
        <v>3533</v>
      </c>
      <c r="C850" s="13" t="s">
        <v>3534</v>
      </c>
      <c r="D850" s="13" t="s">
        <v>3535</v>
      </c>
      <c r="E850" s="13" t="s">
        <v>73</v>
      </c>
      <c r="F850" s="18" t="s">
        <v>87</v>
      </c>
      <c r="G850" s="58">
        <v>0</v>
      </c>
      <c r="H850" s="58">
        <v>0</v>
      </c>
      <c r="I850" s="13">
        <v>1.145E-2</v>
      </c>
      <c r="J850" s="15">
        <v>0</v>
      </c>
      <c r="K850" s="17" t="s">
        <v>121</v>
      </c>
      <c r="L850" s="15">
        <v>658.76656500000001</v>
      </c>
      <c r="M850" s="15">
        <v>0.74396300000000004</v>
      </c>
      <c r="N850" s="15">
        <v>0.15829599999999999</v>
      </c>
      <c r="O850" s="15">
        <v>0</v>
      </c>
      <c r="P850" s="15" t="s">
        <v>469</v>
      </c>
    </row>
    <row r="851" spans="1:18" hidden="1">
      <c r="A851" s="10" t="s">
        <v>3536</v>
      </c>
      <c r="B851" s="10" t="s">
        <v>3537</v>
      </c>
      <c r="C851" s="13" t="s">
        <v>3538</v>
      </c>
      <c r="D851" s="13" t="s">
        <v>3539</v>
      </c>
      <c r="E851" s="13" t="s">
        <v>30</v>
      </c>
      <c r="F851" s="18" t="s">
        <v>89</v>
      </c>
      <c r="G851" s="58">
        <v>0</v>
      </c>
      <c r="H851" s="58">
        <v>0</v>
      </c>
      <c r="I851" s="13">
        <v>0.14476</v>
      </c>
      <c r="J851" s="15">
        <v>1.4927272727000001</v>
      </c>
      <c r="K851" s="17">
        <v>-0.33008526186352172</v>
      </c>
      <c r="L851" s="15">
        <v>21.833392</v>
      </c>
      <c r="M851" s="15">
        <v>3.0896309999999998</v>
      </c>
      <c r="N851" s="15">
        <v>0.114768</v>
      </c>
      <c r="O851" s="15" t="s">
        <v>263</v>
      </c>
      <c r="P851" s="15" t="s">
        <v>177</v>
      </c>
    </row>
    <row r="852" spans="1:18" hidden="1">
      <c r="A852" s="10" t="s">
        <v>3540</v>
      </c>
      <c r="B852" s="10" t="s">
        <v>3541</v>
      </c>
      <c r="C852" s="13" t="s">
        <v>3542</v>
      </c>
      <c r="D852" s="13" t="s">
        <v>3543</v>
      </c>
      <c r="E852" s="13" t="s">
        <v>64</v>
      </c>
      <c r="F852" s="18" t="s">
        <v>89</v>
      </c>
      <c r="G852" s="58">
        <v>0</v>
      </c>
      <c r="H852" s="58">
        <v>0</v>
      </c>
      <c r="I852" s="13">
        <v>8.5100000000000002E-3</v>
      </c>
      <c r="J852" s="15">
        <v>0</v>
      </c>
      <c r="K852" s="17" t="s">
        <v>121</v>
      </c>
      <c r="L852" s="15">
        <v>23.693892999999999</v>
      </c>
      <c r="M852" s="15">
        <v>0.93769400000000003</v>
      </c>
      <c r="N852" s="15">
        <v>5.0996E-2</v>
      </c>
      <c r="O852" s="15">
        <v>0</v>
      </c>
      <c r="P852" s="15" t="s">
        <v>162</v>
      </c>
    </row>
    <row r="853" spans="1:18" hidden="1">
      <c r="A853" s="10" t="s">
        <v>3544</v>
      </c>
      <c r="B853" s="10" t="s">
        <v>3545</v>
      </c>
      <c r="C853" s="13" t="s">
        <v>3546</v>
      </c>
      <c r="D853" s="13" t="s">
        <v>3547</v>
      </c>
      <c r="E853" s="13" t="s">
        <v>75</v>
      </c>
      <c r="F853" s="18" t="s">
        <v>88</v>
      </c>
      <c r="G853" s="58">
        <v>0</v>
      </c>
      <c r="H853" s="58">
        <v>0</v>
      </c>
      <c r="I853" s="13">
        <v>0.24077000000000001</v>
      </c>
      <c r="J853" s="15">
        <v>1.0309523810000001</v>
      </c>
      <c r="K853" s="17">
        <v>-3.0023094733024447E-2</v>
      </c>
      <c r="L853" s="15">
        <v>15.321522</v>
      </c>
      <c r="M853" s="15">
        <v>1.8475710000000001</v>
      </c>
      <c r="N853" s="15">
        <v>0.11075</v>
      </c>
      <c r="O853" s="15" t="s">
        <v>142</v>
      </c>
      <c r="P853" s="15" t="s">
        <v>212</v>
      </c>
    </row>
    <row r="854" spans="1:18" hidden="1">
      <c r="A854" s="10" t="s">
        <v>3548</v>
      </c>
      <c r="B854" s="10" t="s">
        <v>3549</v>
      </c>
      <c r="C854" s="13" t="s">
        <v>3550</v>
      </c>
      <c r="D854" s="13" t="s">
        <v>3551</v>
      </c>
      <c r="E854" s="13" t="s">
        <v>24</v>
      </c>
      <c r="F854" s="18" t="s">
        <v>82</v>
      </c>
      <c r="G854" s="58">
        <v>0</v>
      </c>
      <c r="H854" s="58">
        <v>0</v>
      </c>
      <c r="I854" s="13">
        <v>0.11155</v>
      </c>
      <c r="J854" s="15">
        <v>0.93928571429999996</v>
      </c>
      <c r="K854" s="17">
        <v>6.4638783253769816E-2</v>
      </c>
      <c r="L854" s="15">
        <v>9.2283380000000008</v>
      </c>
      <c r="M854" s="15">
        <v>0.51367799999999997</v>
      </c>
      <c r="N854" s="15">
        <v>7.0666999999999994E-2</v>
      </c>
      <c r="O854" s="15" t="s">
        <v>142</v>
      </c>
      <c r="P854" s="15" t="s">
        <v>294</v>
      </c>
    </row>
    <row r="855" spans="1:18" hidden="1">
      <c r="A855" s="10" t="s">
        <v>3552</v>
      </c>
      <c r="B855" s="10" t="s">
        <v>3553</v>
      </c>
      <c r="C855" s="13" t="s">
        <v>3554</v>
      </c>
      <c r="D855" s="13" t="s">
        <v>3555</v>
      </c>
      <c r="E855" s="13" t="s">
        <v>48</v>
      </c>
      <c r="F855" s="18" t="s">
        <v>91</v>
      </c>
      <c r="G855" s="58">
        <v>0</v>
      </c>
      <c r="H855" s="58">
        <v>0</v>
      </c>
      <c r="I855" s="13">
        <v>2.929E-2</v>
      </c>
      <c r="J855" s="15">
        <v>0</v>
      </c>
      <c r="K855" s="17" t="s">
        <v>121</v>
      </c>
      <c r="L855" s="15">
        <v>13.308458</v>
      </c>
      <c r="M855" s="15">
        <v>2.438898</v>
      </c>
      <c r="N855" s="15">
        <v>0.11623</v>
      </c>
      <c r="O855" s="15" t="s">
        <v>263</v>
      </c>
      <c r="P855" s="15" t="s">
        <v>157</v>
      </c>
    </row>
    <row r="856" spans="1:18" hidden="1">
      <c r="A856" s="10" t="s">
        <v>3556</v>
      </c>
      <c r="B856" s="10" t="s">
        <v>3557</v>
      </c>
      <c r="C856" s="13" t="s">
        <v>3558</v>
      </c>
      <c r="D856" s="13" t="s">
        <v>3559</v>
      </c>
      <c r="E856" s="13" t="s">
        <v>48</v>
      </c>
      <c r="F856" s="18" t="s">
        <v>85</v>
      </c>
      <c r="G856" s="58">
        <v>0</v>
      </c>
      <c r="H856" s="58">
        <v>0</v>
      </c>
      <c r="I856" s="13">
        <v>0.18770000000000001</v>
      </c>
      <c r="J856" s="15">
        <v>1.1253333333</v>
      </c>
      <c r="K856" s="17">
        <v>-0.11137440755661654</v>
      </c>
      <c r="L856" s="15">
        <v>30.521920999999999</v>
      </c>
      <c r="M856" s="15">
        <v>9.7073230000000006</v>
      </c>
      <c r="N856" s="15">
        <v>0.245283</v>
      </c>
      <c r="O856" s="15" t="s">
        <v>176</v>
      </c>
      <c r="P856" s="15" t="s">
        <v>157</v>
      </c>
    </row>
    <row r="857" spans="1:18" hidden="1">
      <c r="A857" s="10" t="s">
        <v>3560</v>
      </c>
      <c r="B857" s="10" t="s">
        <v>3561</v>
      </c>
      <c r="C857" s="13" t="s">
        <v>3562</v>
      </c>
      <c r="D857" s="13" t="s">
        <v>3563</v>
      </c>
      <c r="E857" s="13" t="s">
        <v>136</v>
      </c>
      <c r="F857" s="18" t="s">
        <v>85</v>
      </c>
      <c r="G857" s="58">
        <v>0</v>
      </c>
      <c r="H857" s="58">
        <v>0</v>
      </c>
      <c r="I857" s="13">
        <v>1.3429999999999999E-2</v>
      </c>
      <c r="J857" s="15">
        <v>0</v>
      </c>
      <c r="K857" s="17" t="s">
        <v>121</v>
      </c>
      <c r="L857" s="15">
        <v>11.491501</v>
      </c>
      <c r="M857" s="15">
        <v>1.3148</v>
      </c>
      <c r="N857" s="15">
        <v>0.11275300000000001</v>
      </c>
      <c r="O857" s="15">
        <v>0</v>
      </c>
      <c r="P857" s="15" t="s">
        <v>137</v>
      </c>
    </row>
    <row r="858" spans="1:18" hidden="1">
      <c r="A858" s="10" t="s">
        <v>3564</v>
      </c>
      <c r="B858" s="10" t="s">
        <v>3565</v>
      </c>
      <c r="C858" s="13" t="s">
        <v>3566</v>
      </c>
      <c r="D858" s="13" t="s">
        <v>3567</v>
      </c>
      <c r="E858" s="13" t="s">
        <v>136</v>
      </c>
      <c r="F858" s="18" t="s">
        <v>85</v>
      </c>
      <c r="G858" s="58">
        <v>0</v>
      </c>
      <c r="H858" s="58">
        <v>0</v>
      </c>
      <c r="I858" s="13">
        <v>3.8400000000000001E-3</v>
      </c>
      <c r="J858" s="15">
        <v>0</v>
      </c>
      <c r="K858" s="17" t="s">
        <v>121</v>
      </c>
      <c r="L858" s="15">
        <v>6.9971430000000003</v>
      </c>
      <c r="M858" s="15">
        <v>0.79356199999999999</v>
      </c>
      <c r="N858" s="15">
        <v>0.157633</v>
      </c>
      <c r="O858" s="15">
        <v>0</v>
      </c>
      <c r="P858" s="15" t="s">
        <v>137</v>
      </c>
    </row>
    <row r="859" spans="1:18" hidden="1">
      <c r="A859" s="10" t="s">
        <v>3568</v>
      </c>
      <c r="B859" s="10" t="s">
        <v>3569</v>
      </c>
      <c r="C859" s="13" t="s">
        <v>3570</v>
      </c>
      <c r="D859" s="13" t="s">
        <v>3571</v>
      </c>
      <c r="E859" s="13" t="s">
        <v>69</v>
      </c>
      <c r="F859" s="18" t="s">
        <v>85</v>
      </c>
      <c r="G859" s="58">
        <v>0</v>
      </c>
      <c r="H859" s="58">
        <v>0</v>
      </c>
      <c r="I859" s="13">
        <v>4.8999999999999998E-4</v>
      </c>
      <c r="J859" s="15">
        <v>0</v>
      </c>
      <c r="K859" s="17" t="s">
        <v>121</v>
      </c>
      <c r="L859" s="15">
        <v>0</v>
      </c>
      <c r="M859" s="15">
        <v>1.56467</v>
      </c>
      <c r="N859" s="15">
        <v>3.2198999999999998E-2</v>
      </c>
      <c r="O859" s="15">
        <v>0</v>
      </c>
      <c r="P859" s="15" t="s">
        <v>122</v>
      </c>
    </row>
    <row r="860" spans="1:18" hidden="1">
      <c r="A860" s="10" t="s">
        <v>3572</v>
      </c>
      <c r="B860" s="10" t="s">
        <v>3573</v>
      </c>
      <c r="C860" s="13" t="s">
        <v>3574</v>
      </c>
      <c r="D860" s="13" t="s">
        <v>3575</v>
      </c>
      <c r="E860" s="13" t="s">
        <v>69</v>
      </c>
      <c r="F860" s="18" t="s">
        <v>88</v>
      </c>
      <c r="G860" s="58">
        <v>0</v>
      </c>
      <c r="H860" s="58">
        <v>0</v>
      </c>
      <c r="I860" s="13">
        <v>2.3890000000000002E-2</v>
      </c>
      <c r="J860" s="15">
        <v>0</v>
      </c>
      <c r="K860" s="17" t="s">
        <v>121</v>
      </c>
      <c r="L860" s="15">
        <v>0</v>
      </c>
      <c r="M860" s="15">
        <v>9.6862379999999995</v>
      </c>
      <c r="N860" s="15">
        <v>0</v>
      </c>
      <c r="O860" s="15">
        <v>0</v>
      </c>
      <c r="P860" s="15" t="s">
        <v>157</v>
      </c>
    </row>
    <row r="861" spans="1:18" hidden="1">
      <c r="A861" s="10" t="s">
        <v>3576</v>
      </c>
      <c r="B861" s="10" t="s">
        <v>3577</v>
      </c>
      <c r="C861" s="13" t="s">
        <v>3578</v>
      </c>
      <c r="D861" s="13" t="s">
        <v>3579</v>
      </c>
      <c r="E861" s="13" t="s">
        <v>69</v>
      </c>
      <c r="F861" s="18" t="s">
        <v>89</v>
      </c>
      <c r="G861" s="58">
        <v>0</v>
      </c>
      <c r="H861" s="58">
        <v>0</v>
      </c>
      <c r="I861" s="13">
        <v>1.23E-3</v>
      </c>
      <c r="J861" s="15">
        <v>0</v>
      </c>
      <c r="K861" s="17" t="s">
        <v>121</v>
      </c>
      <c r="L861" s="15">
        <v>0</v>
      </c>
      <c r="M861" s="15">
        <v>1.810071</v>
      </c>
      <c r="N861" s="15">
        <v>5.2084999999999999E-2</v>
      </c>
      <c r="O861" s="15">
        <v>0</v>
      </c>
      <c r="P861" s="15" t="s">
        <v>122</v>
      </c>
    </row>
    <row r="862" spans="1:18">
      <c r="A862" s="10" t="s">
        <v>3580</v>
      </c>
      <c r="B862" s="10"/>
      <c r="C862" s="13" t="s">
        <v>3581</v>
      </c>
      <c r="D862" s="13"/>
      <c r="E862" s="18" t="s">
        <v>36</v>
      </c>
      <c r="F862" s="18" t="s">
        <v>3582</v>
      </c>
      <c r="G862" s="58">
        <v>0.5</v>
      </c>
      <c r="H862" s="58">
        <v>0.54</v>
      </c>
      <c r="I862" s="13">
        <v>0</v>
      </c>
      <c r="J862" s="360">
        <v>0.71626199999999995</v>
      </c>
      <c r="K862" s="17">
        <v>0.39613716768445073</v>
      </c>
      <c r="L862" s="13">
        <v>17.920000000000002</v>
      </c>
      <c r="M862" s="15">
        <v>2.8848229999999999</v>
      </c>
      <c r="N862" s="15">
        <v>13.5662</v>
      </c>
      <c r="O862" s="13" t="s">
        <v>176</v>
      </c>
      <c r="P862" s="13" t="s">
        <v>152</v>
      </c>
      <c r="R862" s="358"/>
    </row>
    <row r="863" spans="1:18" hidden="1">
      <c r="A863" s="10" t="s">
        <v>3583</v>
      </c>
      <c r="B863" s="10" t="s">
        <v>3584</v>
      </c>
      <c r="C863" s="13" t="s">
        <v>3585</v>
      </c>
      <c r="D863" s="13" t="s">
        <v>3586</v>
      </c>
      <c r="E863" s="13" t="s">
        <v>75</v>
      </c>
      <c r="F863" s="18" t="s">
        <v>82</v>
      </c>
      <c r="G863" s="58">
        <v>0</v>
      </c>
      <c r="H863" s="58">
        <v>0</v>
      </c>
      <c r="I863" s="13">
        <v>2.308E-2</v>
      </c>
      <c r="J863" s="15">
        <v>0</v>
      </c>
      <c r="K863" s="17" t="s">
        <v>121</v>
      </c>
      <c r="L863" s="15">
        <v>0</v>
      </c>
      <c r="M863" s="15">
        <v>3.7021090000000001</v>
      </c>
      <c r="N863" s="15">
        <v>0.34018700000000002</v>
      </c>
      <c r="O863" s="15">
        <v>0</v>
      </c>
      <c r="P863" s="15" t="s">
        <v>212</v>
      </c>
    </row>
    <row r="864" spans="1:18">
      <c r="A864" s="10" t="s">
        <v>3587</v>
      </c>
      <c r="B864" s="10" t="s">
        <v>3588</v>
      </c>
      <c r="C864" s="13" t="s">
        <v>3589</v>
      </c>
      <c r="D864" s="13" t="s">
        <v>3590</v>
      </c>
      <c r="E864" s="13" t="s">
        <v>48</v>
      </c>
      <c r="F864" s="18" t="s">
        <v>85</v>
      </c>
      <c r="G864" s="58">
        <v>1.25</v>
      </c>
      <c r="H864" s="58">
        <v>1.19</v>
      </c>
      <c r="I864" s="13">
        <v>0.34421000000000002</v>
      </c>
      <c r="J864" s="15">
        <v>0.93177083329999999</v>
      </c>
      <c r="K864" s="17">
        <v>7.3225265549852647E-2</v>
      </c>
      <c r="L864" s="15">
        <v>14.501428000000001</v>
      </c>
      <c r="M864" s="15">
        <v>2.9236520000000001</v>
      </c>
      <c r="N864" s="15">
        <v>0.16839499999999999</v>
      </c>
      <c r="O864" s="15" t="s">
        <v>142</v>
      </c>
      <c r="P864" s="15" t="s">
        <v>157</v>
      </c>
    </row>
    <row r="865" spans="1:16">
      <c r="A865" s="10" t="s">
        <v>3591</v>
      </c>
      <c r="B865" s="10" t="s">
        <v>3592</v>
      </c>
      <c r="C865" s="13" t="s">
        <v>3593</v>
      </c>
      <c r="D865" s="13" t="s">
        <v>3594</v>
      </c>
      <c r="E865" s="13" t="s">
        <v>71</v>
      </c>
      <c r="F865" s="18" t="s">
        <v>85</v>
      </c>
      <c r="G865" s="58">
        <v>0.75</v>
      </c>
      <c r="H865" s="58">
        <v>0.74</v>
      </c>
      <c r="I865" s="13">
        <v>0.32518999999999998</v>
      </c>
      <c r="J865" s="15">
        <v>0</v>
      </c>
      <c r="K865" s="17" t="s">
        <v>121</v>
      </c>
      <c r="L865" s="15">
        <v>16.375803000000001</v>
      </c>
      <c r="M865" s="15">
        <v>1.8912979999999999</v>
      </c>
      <c r="N865" s="15">
        <v>9.4094999999999998E-2</v>
      </c>
      <c r="O865" s="15" t="s">
        <v>263</v>
      </c>
      <c r="P865" s="15" t="s">
        <v>171</v>
      </c>
    </row>
    <row r="866" spans="1:16" hidden="1">
      <c r="A866" s="10" t="s">
        <v>3595</v>
      </c>
      <c r="B866" s="10" t="s">
        <v>3596</v>
      </c>
      <c r="C866" s="13" t="s">
        <v>3597</v>
      </c>
      <c r="D866" s="13" t="s">
        <v>3598</v>
      </c>
      <c r="E866" s="13" t="s">
        <v>69</v>
      </c>
      <c r="F866" s="18" t="s">
        <v>88</v>
      </c>
      <c r="G866" s="58">
        <v>0</v>
      </c>
      <c r="H866" s="58">
        <v>0</v>
      </c>
      <c r="I866" s="13">
        <v>2.7859999999999999E-2</v>
      </c>
      <c r="J866" s="15">
        <v>3.1676470588000001</v>
      </c>
      <c r="K866" s="17">
        <v>-0.68430826369310538</v>
      </c>
      <c r="L866" s="15">
        <v>82.421681000000007</v>
      </c>
      <c r="M866" s="15">
        <v>3.7057609999999999</v>
      </c>
      <c r="N866" s="15">
        <v>-2.2395999999999999E-2</v>
      </c>
      <c r="O866" s="15" t="s">
        <v>142</v>
      </c>
      <c r="P866" s="15" t="s">
        <v>157</v>
      </c>
    </row>
    <row r="867" spans="1:16" hidden="1">
      <c r="A867" s="10" t="s">
        <v>3599</v>
      </c>
      <c r="B867" s="10" t="s">
        <v>3600</v>
      </c>
      <c r="C867" s="13" t="s">
        <v>3601</v>
      </c>
      <c r="D867" s="13" t="s">
        <v>3602</v>
      </c>
      <c r="E867" s="13" t="s">
        <v>75</v>
      </c>
      <c r="F867" s="18" t="s">
        <v>85</v>
      </c>
      <c r="G867" s="58">
        <v>0</v>
      </c>
      <c r="H867" s="58">
        <v>0</v>
      </c>
      <c r="I867" s="13">
        <v>3.0419999999999999E-2</v>
      </c>
      <c r="J867" s="15">
        <v>0</v>
      </c>
      <c r="K867" s="17" t="s">
        <v>121</v>
      </c>
      <c r="L867" s="15">
        <v>12.535450000000001</v>
      </c>
      <c r="M867" s="15">
        <v>2.0215339999999999</v>
      </c>
      <c r="N867" s="15">
        <v>0.1079</v>
      </c>
      <c r="O867" s="15">
        <v>0</v>
      </c>
      <c r="P867" s="15" t="s">
        <v>212</v>
      </c>
    </row>
    <row r="868" spans="1:16" hidden="1">
      <c r="A868" s="10" t="s">
        <v>3603</v>
      </c>
      <c r="B868" s="10" t="s">
        <v>3604</v>
      </c>
      <c r="C868" s="13" t="s">
        <v>3605</v>
      </c>
      <c r="D868" s="13" t="s">
        <v>3606</v>
      </c>
      <c r="E868" s="13" t="s">
        <v>69</v>
      </c>
      <c r="F868" s="18" t="s">
        <v>85</v>
      </c>
      <c r="G868" s="58">
        <v>0</v>
      </c>
      <c r="H868" s="58">
        <v>0</v>
      </c>
      <c r="I868" s="13">
        <v>3.0899999999999999E-3</v>
      </c>
      <c r="J868" s="15">
        <v>0</v>
      </c>
      <c r="K868" s="17" t="s">
        <v>121</v>
      </c>
      <c r="L868" s="15">
        <v>0</v>
      </c>
      <c r="M868" s="15">
        <v>0.33112200000000003</v>
      </c>
      <c r="N868" s="15">
        <v>9.7622E-2</v>
      </c>
      <c r="O868" s="15">
        <v>0</v>
      </c>
      <c r="P868" s="15" t="s">
        <v>122</v>
      </c>
    </row>
    <row r="869" spans="1:16" hidden="1">
      <c r="A869" s="10" t="s">
        <v>3607</v>
      </c>
      <c r="B869" s="10" t="s">
        <v>3608</v>
      </c>
      <c r="C869" s="13" t="s">
        <v>3609</v>
      </c>
      <c r="D869" s="13" t="s">
        <v>3610</v>
      </c>
      <c r="E869" s="13" t="s">
        <v>69</v>
      </c>
      <c r="F869" s="18" t="s">
        <v>85</v>
      </c>
      <c r="G869" s="58">
        <v>0</v>
      </c>
      <c r="H869" s="58">
        <v>0</v>
      </c>
      <c r="I869" s="13">
        <v>1.0300000000000001E-3</v>
      </c>
      <c r="J869" s="15">
        <v>0</v>
      </c>
      <c r="K869" s="17" t="s">
        <v>121</v>
      </c>
      <c r="L869" s="15">
        <v>0</v>
      </c>
      <c r="M869" s="15">
        <v>1.319949</v>
      </c>
      <c r="N869" s="15">
        <v>6.8607000000000001E-2</v>
      </c>
      <c r="O869" s="15">
        <v>0</v>
      </c>
      <c r="P869" s="15" t="s">
        <v>122</v>
      </c>
    </row>
    <row r="870" spans="1:16" hidden="1">
      <c r="A870" s="10" t="s">
        <v>3611</v>
      </c>
      <c r="B870" s="10" t="s">
        <v>3612</v>
      </c>
      <c r="C870" s="13" t="s">
        <v>3613</v>
      </c>
      <c r="D870" s="13" t="s">
        <v>3614</v>
      </c>
      <c r="E870" s="13" t="s">
        <v>69</v>
      </c>
      <c r="F870" s="18" t="s">
        <v>91</v>
      </c>
      <c r="G870" s="58">
        <v>0</v>
      </c>
      <c r="H870" s="58">
        <v>0</v>
      </c>
      <c r="I870" s="13">
        <v>1.49E-3</v>
      </c>
      <c r="J870" s="15">
        <v>0</v>
      </c>
      <c r="K870" s="17" t="s">
        <v>121</v>
      </c>
      <c r="L870" s="15">
        <v>9.4149910000000006</v>
      </c>
      <c r="M870" s="15">
        <v>1.1520919999999999</v>
      </c>
      <c r="N870" s="15">
        <v>0.16684199999999999</v>
      </c>
      <c r="O870" s="15">
        <v>0</v>
      </c>
      <c r="P870" s="15" t="s">
        <v>122</v>
      </c>
    </row>
    <row r="871" spans="1:16" hidden="1">
      <c r="A871" s="10" t="s">
        <v>3615</v>
      </c>
      <c r="B871" s="10" t="s">
        <v>3616</v>
      </c>
      <c r="C871" s="13" t="s">
        <v>3617</v>
      </c>
      <c r="D871" s="13" t="s">
        <v>3618</v>
      </c>
      <c r="E871" s="13" t="s">
        <v>69</v>
      </c>
      <c r="F871" s="18" t="s">
        <v>91</v>
      </c>
      <c r="G871" s="58">
        <v>0</v>
      </c>
      <c r="H871" s="58">
        <v>0</v>
      </c>
      <c r="I871" s="13">
        <v>2.4499999999999999E-3</v>
      </c>
      <c r="J871" s="15">
        <v>0</v>
      </c>
      <c r="K871" s="17" t="s">
        <v>121</v>
      </c>
      <c r="L871" s="15">
        <v>5.4157320000000002</v>
      </c>
      <c r="M871" s="15">
        <v>0.86621800000000004</v>
      </c>
      <c r="N871" s="15">
        <v>0.16684199999999999</v>
      </c>
      <c r="O871" s="15">
        <v>0</v>
      </c>
      <c r="P871" s="15" t="s">
        <v>157</v>
      </c>
    </row>
    <row r="872" spans="1:16" hidden="1">
      <c r="A872" s="10" t="s">
        <v>3619</v>
      </c>
      <c r="B872" s="10" t="s">
        <v>3620</v>
      </c>
      <c r="C872" s="13" t="s">
        <v>3621</v>
      </c>
      <c r="D872" s="13" t="s">
        <v>3622</v>
      </c>
      <c r="E872" s="13" t="s">
        <v>69</v>
      </c>
      <c r="F872" s="18" t="s">
        <v>86</v>
      </c>
      <c r="G872" s="58">
        <v>0</v>
      </c>
      <c r="H872" s="58">
        <v>0</v>
      </c>
      <c r="I872" s="13">
        <v>1.9400000000000001E-3</v>
      </c>
      <c r="J872" s="15">
        <v>0</v>
      </c>
      <c r="K872" s="17" t="s">
        <v>121</v>
      </c>
      <c r="L872" s="15">
        <v>0</v>
      </c>
      <c r="M872" s="15">
        <v>2.636895</v>
      </c>
      <c r="N872" s="15">
        <v>0.159022</v>
      </c>
      <c r="O872" s="15">
        <v>0</v>
      </c>
      <c r="P872" s="15" t="s">
        <v>122</v>
      </c>
    </row>
    <row r="873" spans="1:16" hidden="1">
      <c r="A873" s="10" t="s">
        <v>3623</v>
      </c>
      <c r="B873" s="10" t="s">
        <v>3624</v>
      </c>
      <c r="C873" s="13" t="s">
        <v>3625</v>
      </c>
      <c r="D873" s="13" t="s">
        <v>3626</v>
      </c>
      <c r="E873" s="13" t="s">
        <v>69</v>
      </c>
      <c r="F873" s="18" t="s">
        <v>89</v>
      </c>
      <c r="G873" s="58">
        <v>0</v>
      </c>
      <c r="H873" s="58">
        <v>0</v>
      </c>
      <c r="I873" s="13">
        <v>1.0200000000000001E-3</v>
      </c>
      <c r="J873" s="15">
        <v>0</v>
      </c>
      <c r="K873" s="17" t="s">
        <v>121</v>
      </c>
      <c r="L873" s="15">
        <v>0</v>
      </c>
      <c r="M873" s="15">
        <v>2.1433219999999999</v>
      </c>
      <c r="N873" s="15">
        <v>8.6383000000000001E-2</v>
      </c>
      <c r="O873" s="15">
        <v>0</v>
      </c>
      <c r="P873" s="15" t="s">
        <v>122</v>
      </c>
    </row>
    <row r="874" spans="1:16" hidden="1">
      <c r="A874" s="10" t="s">
        <v>3627</v>
      </c>
      <c r="B874" s="10" t="s">
        <v>3628</v>
      </c>
      <c r="C874" s="13" t="s">
        <v>3629</v>
      </c>
      <c r="D874" s="13" t="s">
        <v>3630</v>
      </c>
      <c r="E874" s="13" t="s">
        <v>69</v>
      </c>
      <c r="F874" s="18" t="s">
        <v>88</v>
      </c>
      <c r="G874" s="58">
        <v>0</v>
      </c>
      <c r="H874" s="58">
        <v>0</v>
      </c>
      <c r="I874" s="13">
        <v>2.3900000000000002E-3</v>
      </c>
      <c r="J874" s="15">
        <v>0</v>
      </c>
      <c r="K874" s="17" t="s">
        <v>121</v>
      </c>
      <c r="L874" s="15">
        <v>0</v>
      </c>
      <c r="M874" s="15">
        <v>7.2056659999999999</v>
      </c>
      <c r="N874" s="15">
        <v>0.12450700000000001</v>
      </c>
      <c r="O874" s="15">
        <v>0</v>
      </c>
      <c r="P874" s="15" t="s">
        <v>122</v>
      </c>
    </row>
    <row r="875" spans="1:16" hidden="1">
      <c r="A875" s="10" t="s">
        <v>3631</v>
      </c>
      <c r="B875" s="10" t="s">
        <v>3632</v>
      </c>
      <c r="C875" s="13" t="s">
        <v>3633</v>
      </c>
      <c r="D875" s="13" t="s">
        <v>3634</v>
      </c>
      <c r="E875" s="13" t="s">
        <v>69</v>
      </c>
      <c r="F875" s="18" t="s">
        <v>89</v>
      </c>
      <c r="G875" s="58">
        <v>0</v>
      </c>
      <c r="H875" s="58">
        <v>0</v>
      </c>
      <c r="I875" s="13">
        <v>1.0399999999999999E-3</v>
      </c>
      <c r="J875" s="15">
        <v>0</v>
      </c>
      <c r="K875" s="17" t="s">
        <v>121</v>
      </c>
      <c r="L875" s="15">
        <v>0</v>
      </c>
      <c r="M875" s="15">
        <v>0.78848600000000002</v>
      </c>
      <c r="N875" s="15">
        <v>0.109725</v>
      </c>
      <c r="O875" s="15">
        <v>0</v>
      </c>
      <c r="P875" s="15" t="s">
        <v>122</v>
      </c>
    </row>
    <row r="876" spans="1:16" hidden="1">
      <c r="A876" s="10" t="s">
        <v>3635</v>
      </c>
      <c r="B876" s="10" t="s">
        <v>3636</v>
      </c>
      <c r="C876" s="13" t="s">
        <v>3637</v>
      </c>
      <c r="D876" s="13" t="s">
        <v>3638</v>
      </c>
      <c r="E876" s="13" t="s">
        <v>69</v>
      </c>
      <c r="F876" s="18" t="s">
        <v>86</v>
      </c>
      <c r="G876" s="58">
        <v>0</v>
      </c>
      <c r="H876" s="58">
        <v>0</v>
      </c>
      <c r="I876" s="13">
        <v>8.8000000000000003E-4</v>
      </c>
      <c r="J876" s="15">
        <v>0</v>
      </c>
      <c r="K876" s="17" t="s">
        <v>121</v>
      </c>
      <c r="L876" s="15">
        <v>20.886075999999999</v>
      </c>
      <c r="M876" s="15">
        <v>2.4828109999999999</v>
      </c>
      <c r="N876" s="15">
        <v>9.9959999999999993E-2</v>
      </c>
      <c r="O876" s="15">
        <v>0</v>
      </c>
      <c r="P876" s="15" t="s">
        <v>122</v>
      </c>
    </row>
    <row r="877" spans="1:16" hidden="1">
      <c r="A877" s="10" t="s">
        <v>3639</v>
      </c>
      <c r="B877" s="10" t="s">
        <v>3640</v>
      </c>
      <c r="C877" s="13" t="s">
        <v>3641</v>
      </c>
      <c r="D877" s="13" t="s">
        <v>3642</v>
      </c>
      <c r="E877" s="13" t="s">
        <v>69</v>
      </c>
      <c r="F877" s="18" t="s">
        <v>91</v>
      </c>
      <c r="G877" s="58">
        <v>0</v>
      </c>
      <c r="H877" s="58">
        <v>0</v>
      </c>
      <c r="I877" s="13">
        <v>2.3800000000000002E-3</v>
      </c>
      <c r="J877" s="15">
        <v>0</v>
      </c>
      <c r="K877" s="17" t="s">
        <v>121</v>
      </c>
      <c r="L877" s="15">
        <v>32.126866</v>
      </c>
      <c r="M877" s="15">
        <v>0.73139299999999996</v>
      </c>
      <c r="N877" s="15">
        <v>0.195878</v>
      </c>
      <c r="O877" s="15" t="s">
        <v>142</v>
      </c>
      <c r="P877" s="15" t="s">
        <v>122</v>
      </c>
    </row>
    <row r="878" spans="1:16" hidden="1">
      <c r="A878" s="10" t="s">
        <v>3643</v>
      </c>
      <c r="B878" s="10" t="s">
        <v>3644</v>
      </c>
      <c r="C878" s="13" t="s">
        <v>3645</v>
      </c>
      <c r="D878" s="13" t="s">
        <v>3646</v>
      </c>
      <c r="E878" s="13" t="s">
        <v>69</v>
      </c>
      <c r="F878" s="18" t="s">
        <v>91</v>
      </c>
      <c r="G878" s="58">
        <v>0</v>
      </c>
      <c r="H878" s="58">
        <v>0</v>
      </c>
      <c r="I878" s="13">
        <v>8.5000000000000006E-3</v>
      </c>
      <c r="J878" s="15">
        <v>0</v>
      </c>
      <c r="K878" s="17" t="s">
        <v>121</v>
      </c>
      <c r="L878" s="15">
        <v>15.502769000000001</v>
      </c>
      <c r="M878" s="15">
        <v>0.52253000000000005</v>
      </c>
      <c r="N878" s="15">
        <v>0.195878</v>
      </c>
      <c r="O878" s="15" t="s">
        <v>142</v>
      </c>
      <c r="P878" s="15" t="s">
        <v>157</v>
      </c>
    </row>
    <row r="879" spans="1:16" hidden="1">
      <c r="A879" s="10" t="s">
        <v>3647</v>
      </c>
      <c r="B879" s="10" t="s">
        <v>3648</v>
      </c>
      <c r="C879" s="13" t="s">
        <v>3649</v>
      </c>
      <c r="D879" s="13" t="s">
        <v>3650</v>
      </c>
      <c r="E879" s="13" t="s">
        <v>69</v>
      </c>
      <c r="F879" s="18" t="s">
        <v>85</v>
      </c>
      <c r="G879" s="58">
        <v>0</v>
      </c>
      <c r="H879" s="58">
        <v>0</v>
      </c>
      <c r="I879" s="13">
        <v>5.1799999999999997E-3</v>
      </c>
      <c r="J879" s="15">
        <v>0</v>
      </c>
      <c r="K879" s="17" t="s">
        <v>121</v>
      </c>
      <c r="L879" s="15">
        <v>7.9693940000000003</v>
      </c>
      <c r="M879" s="15">
        <v>1.1418010000000001</v>
      </c>
      <c r="N879" s="15">
        <v>9.8615999999999995E-2</v>
      </c>
      <c r="O879" s="15">
        <v>0</v>
      </c>
      <c r="P879" s="15" t="s">
        <v>122</v>
      </c>
    </row>
    <row r="880" spans="1:16" hidden="1">
      <c r="A880" s="10" t="s">
        <v>3651</v>
      </c>
      <c r="B880" s="10" t="s">
        <v>3652</v>
      </c>
      <c r="C880" s="13" t="s">
        <v>3653</v>
      </c>
      <c r="D880" s="13" t="s">
        <v>3654</v>
      </c>
      <c r="E880" s="13" t="s">
        <v>69</v>
      </c>
      <c r="F880" s="18" t="s">
        <v>85</v>
      </c>
      <c r="G880" s="58">
        <v>0</v>
      </c>
      <c r="H880" s="58">
        <v>0</v>
      </c>
      <c r="I880" s="13">
        <v>8.6300000000000005E-3</v>
      </c>
      <c r="J880" s="15">
        <v>0</v>
      </c>
      <c r="K880" s="17" t="s">
        <v>121</v>
      </c>
      <c r="L880" s="15">
        <v>5.2715579999999997</v>
      </c>
      <c r="M880" s="15">
        <v>0.81224300000000005</v>
      </c>
      <c r="N880" s="15">
        <v>9.8615999999999995E-2</v>
      </c>
      <c r="O880" s="15">
        <v>0</v>
      </c>
      <c r="P880" s="15" t="s">
        <v>157</v>
      </c>
    </row>
    <row r="881" spans="1:16" hidden="1">
      <c r="A881" s="10" t="s">
        <v>3655</v>
      </c>
      <c r="B881" s="10" t="s">
        <v>3656</v>
      </c>
      <c r="C881" s="13" t="s">
        <v>3657</v>
      </c>
      <c r="D881" s="13" t="s">
        <v>3658</v>
      </c>
      <c r="E881" s="13" t="s">
        <v>69</v>
      </c>
      <c r="F881" s="18" t="s">
        <v>85</v>
      </c>
      <c r="G881" s="58">
        <v>0</v>
      </c>
      <c r="H881" s="58">
        <v>0</v>
      </c>
      <c r="I881" s="13">
        <v>7.3999999999999999E-4</v>
      </c>
      <c r="J881" s="15">
        <v>0</v>
      </c>
      <c r="K881" s="17" t="s">
        <v>121</v>
      </c>
      <c r="L881" s="15">
        <v>0</v>
      </c>
      <c r="M881" s="15">
        <v>0.96564099999999997</v>
      </c>
      <c r="N881" s="15">
        <v>3.1581999999999999E-2</v>
      </c>
      <c r="O881" s="15">
        <v>0</v>
      </c>
      <c r="P881" s="15" t="s">
        <v>122</v>
      </c>
    </row>
    <row r="882" spans="1:16" hidden="1">
      <c r="A882" s="10" t="s">
        <v>3659</v>
      </c>
      <c r="B882" s="10" t="s">
        <v>3660</v>
      </c>
      <c r="C882" s="13" t="s">
        <v>3661</v>
      </c>
      <c r="D882" s="13" t="s">
        <v>3662</v>
      </c>
      <c r="E882" s="13" t="s">
        <v>69</v>
      </c>
      <c r="F882" s="18" t="s">
        <v>82</v>
      </c>
      <c r="G882" s="58">
        <v>0</v>
      </c>
      <c r="H882" s="58">
        <v>0</v>
      </c>
      <c r="I882" s="13">
        <v>1.8600000000000001E-3</v>
      </c>
      <c r="J882" s="15">
        <v>0</v>
      </c>
      <c r="K882" s="17" t="s">
        <v>121</v>
      </c>
      <c r="L882" s="15">
        <v>7.2866520000000001</v>
      </c>
      <c r="M882" s="15">
        <v>0.91379699999999997</v>
      </c>
      <c r="N882" s="15">
        <v>0.12601799999999999</v>
      </c>
      <c r="O882" s="15">
        <v>0</v>
      </c>
      <c r="P882" s="15" t="s">
        <v>122</v>
      </c>
    </row>
    <row r="883" spans="1:16" hidden="1">
      <c r="A883" s="10" t="s">
        <v>3663</v>
      </c>
      <c r="B883" s="10" t="s">
        <v>3664</v>
      </c>
      <c r="C883" s="13" t="s">
        <v>3665</v>
      </c>
      <c r="D883" s="13" t="s">
        <v>3666</v>
      </c>
      <c r="E883" s="13" t="s">
        <v>69</v>
      </c>
      <c r="F883" s="18" t="s">
        <v>91</v>
      </c>
      <c r="G883" s="58">
        <v>0</v>
      </c>
      <c r="H883" s="58">
        <v>0</v>
      </c>
      <c r="I883" s="13">
        <v>5.9000000000000003E-4</v>
      </c>
      <c r="J883" s="15">
        <v>0</v>
      </c>
      <c r="K883" s="17" t="s">
        <v>121</v>
      </c>
      <c r="L883" s="15">
        <v>0</v>
      </c>
      <c r="M883" s="15">
        <v>0.84368299999999996</v>
      </c>
      <c r="N883" s="15">
        <v>6.6615999999999995E-2</v>
      </c>
      <c r="O883" s="15">
        <v>0</v>
      </c>
      <c r="P883" s="15" t="s">
        <v>122</v>
      </c>
    </row>
    <row r="884" spans="1:16" hidden="1">
      <c r="A884" s="10" t="s">
        <v>3667</v>
      </c>
      <c r="B884" s="10" t="s">
        <v>3668</v>
      </c>
      <c r="C884" s="13" t="s">
        <v>3669</v>
      </c>
      <c r="D884" s="13" t="s">
        <v>3670</v>
      </c>
      <c r="E884" s="13" t="s">
        <v>69</v>
      </c>
      <c r="F884" s="18" t="s">
        <v>86</v>
      </c>
      <c r="G884" s="58">
        <v>0</v>
      </c>
      <c r="H884" s="58">
        <v>0</v>
      </c>
      <c r="I884" s="13">
        <v>7.3999999999999999E-4</v>
      </c>
      <c r="J884" s="15">
        <v>0</v>
      </c>
      <c r="K884" s="17" t="s">
        <v>121</v>
      </c>
      <c r="L884" s="15">
        <v>0</v>
      </c>
      <c r="M884" s="15">
        <v>1.710251</v>
      </c>
      <c r="N884" s="15">
        <v>0.181646</v>
      </c>
      <c r="O884" s="15">
        <v>0</v>
      </c>
      <c r="P884" s="15" t="s">
        <v>122</v>
      </c>
    </row>
    <row r="885" spans="1:16" hidden="1">
      <c r="A885" s="10" t="s">
        <v>3671</v>
      </c>
      <c r="B885" s="10" t="s">
        <v>3672</v>
      </c>
      <c r="C885" s="13" t="s">
        <v>3673</v>
      </c>
      <c r="D885" s="13" t="s">
        <v>3674</v>
      </c>
      <c r="E885" s="13" t="s">
        <v>69</v>
      </c>
      <c r="F885" s="18" t="s">
        <v>89</v>
      </c>
      <c r="G885" s="58">
        <v>0</v>
      </c>
      <c r="H885" s="58">
        <v>0</v>
      </c>
      <c r="I885" s="13">
        <v>1.3799999999999999E-3</v>
      </c>
      <c r="J885" s="15">
        <v>0</v>
      </c>
      <c r="K885" s="17" t="s">
        <v>121</v>
      </c>
      <c r="L885" s="15">
        <v>0</v>
      </c>
      <c r="M885" s="15">
        <v>1.9240280000000001</v>
      </c>
      <c r="N885" s="15">
        <v>7.6754000000000003E-2</v>
      </c>
      <c r="O885" s="15">
        <v>0</v>
      </c>
      <c r="P885" s="15" t="s">
        <v>122</v>
      </c>
    </row>
    <row r="886" spans="1:16" hidden="1">
      <c r="A886" s="10" t="s">
        <v>3675</v>
      </c>
      <c r="B886" s="10" t="s">
        <v>3676</v>
      </c>
      <c r="C886" s="13" t="s">
        <v>3677</v>
      </c>
      <c r="D886" s="13" t="s">
        <v>3678</v>
      </c>
      <c r="E886" s="13" t="s">
        <v>69</v>
      </c>
      <c r="F886" s="18" t="s">
        <v>82</v>
      </c>
      <c r="G886" s="58">
        <v>0</v>
      </c>
      <c r="H886" s="58">
        <v>0</v>
      </c>
      <c r="I886" s="13">
        <v>2.2399999999999998E-3</v>
      </c>
      <c r="J886" s="15">
        <v>0</v>
      </c>
      <c r="K886" s="17" t="s">
        <v>121</v>
      </c>
      <c r="L886" s="15">
        <v>25.722753000000001</v>
      </c>
      <c r="M886" s="15">
        <v>5.0146040000000003</v>
      </c>
      <c r="N886" s="15">
        <v>0.23318</v>
      </c>
      <c r="O886" s="15">
        <v>0</v>
      </c>
      <c r="P886" s="15" t="s">
        <v>122</v>
      </c>
    </row>
    <row r="887" spans="1:16" hidden="1">
      <c r="A887" s="10" t="s">
        <v>3679</v>
      </c>
      <c r="B887" s="10" t="s">
        <v>3680</v>
      </c>
      <c r="C887" s="13" t="s">
        <v>3681</v>
      </c>
      <c r="D887" s="13" t="s">
        <v>3682</v>
      </c>
      <c r="E887" s="13" t="s">
        <v>24</v>
      </c>
      <c r="F887" s="18" t="s">
        <v>90</v>
      </c>
      <c r="G887" s="58">
        <v>0</v>
      </c>
      <c r="H887" s="58">
        <v>0</v>
      </c>
      <c r="I887" s="13">
        <v>1.9290000000000002E-2</v>
      </c>
      <c r="J887" s="15">
        <v>0</v>
      </c>
      <c r="K887" s="17" t="s">
        <v>121</v>
      </c>
      <c r="L887" s="15">
        <v>0</v>
      </c>
      <c r="M887" s="15">
        <v>1.529274</v>
      </c>
      <c r="N887" s="15">
        <v>0</v>
      </c>
      <c r="O887" s="15">
        <v>0</v>
      </c>
      <c r="P887" s="15" t="s">
        <v>294</v>
      </c>
    </row>
    <row r="888" spans="1:16" hidden="1">
      <c r="A888" s="10" t="s">
        <v>3683</v>
      </c>
      <c r="B888" s="10" t="s">
        <v>3684</v>
      </c>
      <c r="C888" s="13" t="s">
        <v>3685</v>
      </c>
      <c r="D888" s="13" t="s">
        <v>3686</v>
      </c>
      <c r="E888" s="13" t="s">
        <v>69</v>
      </c>
      <c r="F888" s="18" t="s">
        <v>89</v>
      </c>
      <c r="G888" s="58">
        <v>0</v>
      </c>
      <c r="H888" s="58">
        <v>0</v>
      </c>
      <c r="I888" s="13">
        <v>1.33E-3</v>
      </c>
      <c r="J888" s="15">
        <v>0</v>
      </c>
      <c r="K888" s="17" t="s">
        <v>121</v>
      </c>
      <c r="L888" s="15">
        <v>0</v>
      </c>
      <c r="M888" s="15">
        <v>0.74473199999999995</v>
      </c>
      <c r="N888" s="15">
        <v>5.9950999999999997E-2</v>
      </c>
      <c r="O888" s="15">
        <v>0</v>
      </c>
      <c r="P888" s="15" t="s">
        <v>122</v>
      </c>
    </row>
    <row r="889" spans="1:16" hidden="1">
      <c r="A889" s="10" t="s">
        <v>3687</v>
      </c>
      <c r="B889" s="10" t="s">
        <v>3688</v>
      </c>
      <c r="C889" s="13" t="s">
        <v>3689</v>
      </c>
      <c r="D889" s="13" t="s">
        <v>3690</v>
      </c>
      <c r="E889" s="13" t="s">
        <v>69</v>
      </c>
      <c r="F889" s="18" t="s">
        <v>88</v>
      </c>
      <c r="G889" s="58">
        <v>0</v>
      </c>
      <c r="H889" s="58">
        <v>0</v>
      </c>
      <c r="I889" s="13">
        <v>1.81E-3</v>
      </c>
      <c r="J889" s="15">
        <v>0</v>
      </c>
      <c r="K889" s="17" t="s">
        <v>121</v>
      </c>
      <c r="L889" s="15">
        <v>21.560034999999999</v>
      </c>
      <c r="M889" s="15">
        <v>6.4218900000000003</v>
      </c>
      <c r="N889" s="15">
        <v>0.12789500000000001</v>
      </c>
      <c r="O889" s="15">
        <v>0</v>
      </c>
      <c r="P889" s="15" t="s">
        <v>122</v>
      </c>
    </row>
    <row r="890" spans="1:16" hidden="1">
      <c r="A890" s="10" t="s">
        <v>3691</v>
      </c>
      <c r="B890" s="10" t="s">
        <v>3692</v>
      </c>
      <c r="C890" s="13" t="s">
        <v>3693</v>
      </c>
      <c r="D890" s="13" t="s">
        <v>3694</v>
      </c>
      <c r="E890" s="13" t="s">
        <v>73</v>
      </c>
      <c r="F890" s="18" t="s">
        <v>81</v>
      </c>
      <c r="G890" s="58">
        <v>0</v>
      </c>
      <c r="H890" s="58">
        <v>0</v>
      </c>
      <c r="I890" s="13">
        <v>1.6119999999999999E-2</v>
      </c>
      <c r="J890" s="15">
        <v>0</v>
      </c>
      <c r="K890" s="17" t="s">
        <v>121</v>
      </c>
      <c r="L890" s="15">
        <v>36.998578999999999</v>
      </c>
      <c r="M890" s="15">
        <v>4.876144</v>
      </c>
      <c r="N890" s="15">
        <v>-1.158E-3</v>
      </c>
      <c r="O890" s="15">
        <v>0</v>
      </c>
      <c r="P890" s="15" t="s">
        <v>469</v>
      </c>
    </row>
    <row r="891" spans="1:16" hidden="1">
      <c r="A891" s="10" t="s">
        <v>3695</v>
      </c>
      <c r="B891" s="10" t="s">
        <v>3696</v>
      </c>
      <c r="C891" s="13" t="s">
        <v>3697</v>
      </c>
      <c r="D891" s="13" t="s">
        <v>3698</v>
      </c>
      <c r="E891" s="13" t="s">
        <v>28</v>
      </c>
      <c r="F891" s="18" t="s">
        <v>91</v>
      </c>
      <c r="G891" s="58">
        <v>0</v>
      </c>
      <c r="H891" s="58">
        <v>0</v>
      </c>
      <c r="I891" s="13">
        <v>3.5749999999999997E-2</v>
      </c>
      <c r="J891" s="15">
        <v>1.1964444444</v>
      </c>
      <c r="K891" s="17">
        <v>-0.16419019313388517</v>
      </c>
      <c r="L891" s="15">
        <v>23.520178999999999</v>
      </c>
      <c r="M891" s="15">
        <v>2.5600329999999998</v>
      </c>
      <c r="N891" s="15">
        <v>9.7805000000000003E-2</v>
      </c>
      <c r="O891" s="15" t="s">
        <v>142</v>
      </c>
      <c r="P891" s="15" t="s">
        <v>332</v>
      </c>
    </row>
    <row r="892" spans="1:16" hidden="1">
      <c r="A892" s="10" t="s">
        <v>3699</v>
      </c>
      <c r="B892" s="10" t="s">
        <v>3700</v>
      </c>
      <c r="C892" s="13" t="s">
        <v>3701</v>
      </c>
      <c r="D892" s="13" t="s">
        <v>3702</v>
      </c>
      <c r="E892" s="13" t="s">
        <v>69</v>
      </c>
      <c r="F892" s="18" t="s">
        <v>88</v>
      </c>
      <c r="G892" s="58">
        <v>0</v>
      </c>
      <c r="H892" s="58">
        <v>0</v>
      </c>
      <c r="I892" s="13">
        <v>6.0999999999999997E-4</v>
      </c>
      <c r="J892" s="15">
        <v>0</v>
      </c>
      <c r="K892" s="17" t="s">
        <v>121</v>
      </c>
      <c r="L892" s="15">
        <v>0</v>
      </c>
      <c r="M892" s="15">
        <v>7.7800349999999998</v>
      </c>
      <c r="N892" s="15">
        <v>-0.66498299999999999</v>
      </c>
      <c r="O892" s="15">
        <v>0</v>
      </c>
      <c r="P892" s="15" t="s">
        <v>122</v>
      </c>
    </row>
    <row r="893" spans="1:16" hidden="1">
      <c r="A893" s="10" t="s">
        <v>3703</v>
      </c>
      <c r="B893" s="10" t="s">
        <v>3704</v>
      </c>
      <c r="C893" s="13" t="s">
        <v>3705</v>
      </c>
      <c r="D893" s="13" t="s">
        <v>3706</v>
      </c>
      <c r="E893" s="13" t="s">
        <v>73</v>
      </c>
      <c r="F893" s="18" t="s">
        <v>87</v>
      </c>
      <c r="G893" s="58">
        <v>0</v>
      </c>
      <c r="H893" s="58">
        <v>0</v>
      </c>
      <c r="I893" s="13">
        <v>1.66E-2</v>
      </c>
      <c r="J893" s="15">
        <v>0</v>
      </c>
      <c r="K893" s="17" t="s">
        <v>121</v>
      </c>
      <c r="L893" s="15">
        <v>10.657905</v>
      </c>
      <c r="M893" s="15">
        <v>1.9118660000000001</v>
      </c>
      <c r="N893" s="15">
        <v>0.133494</v>
      </c>
      <c r="O893" s="15">
        <v>0</v>
      </c>
      <c r="P893" s="15" t="s">
        <v>469</v>
      </c>
    </row>
    <row r="894" spans="1:16" hidden="1">
      <c r="A894" s="10" t="s">
        <v>3707</v>
      </c>
      <c r="B894" s="10" t="s">
        <v>3708</v>
      </c>
      <c r="C894" s="13" t="s">
        <v>3709</v>
      </c>
      <c r="D894" s="13" t="s">
        <v>3710</v>
      </c>
      <c r="E894" s="13" t="s">
        <v>73</v>
      </c>
      <c r="F894" s="18" t="s">
        <v>82</v>
      </c>
      <c r="G894" s="58">
        <v>0</v>
      </c>
      <c r="H894" s="58">
        <v>0</v>
      </c>
      <c r="I894" s="13">
        <v>5.4339999999999999E-2</v>
      </c>
      <c r="J894" s="15">
        <v>0</v>
      </c>
      <c r="K894" s="17" t="s">
        <v>121</v>
      </c>
      <c r="L894" s="15">
        <v>9.542268</v>
      </c>
      <c r="M894" s="15">
        <v>0.82666399999999995</v>
      </c>
      <c r="N894" s="15">
        <v>9.4786999999999996E-2</v>
      </c>
      <c r="O894" s="15">
        <v>0</v>
      </c>
      <c r="P894" s="15" t="s">
        <v>469</v>
      </c>
    </row>
    <row r="895" spans="1:16" hidden="1">
      <c r="A895" s="10" t="s">
        <v>3711</v>
      </c>
      <c r="B895" s="10" t="s">
        <v>3712</v>
      </c>
      <c r="C895" s="13" t="s">
        <v>3713</v>
      </c>
      <c r="D895" s="13" t="s">
        <v>3714</v>
      </c>
      <c r="E895" s="13" t="s">
        <v>73</v>
      </c>
      <c r="F895" s="18" t="s">
        <v>82</v>
      </c>
      <c r="G895" s="58">
        <v>0</v>
      </c>
      <c r="H895" s="58">
        <v>0</v>
      </c>
      <c r="I895" s="13">
        <v>0.14445</v>
      </c>
      <c r="J895" s="15">
        <v>0</v>
      </c>
      <c r="K895" s="17" t="s">
        <v>121</v>
      </c>
      <c r="L895" s="15">
        <v>9.4083020000000008</v>
      </c>
      <c r="M895" s="15">
        <v>1.1309089999999999</v>
      </c>
      <c r="N895" s="15">
        <v>0.13662099999999999</v>
      </c>
      <c r="O895" s="15" t="s">
        <v>142</v>
      </c>
      <c r="P895" s="15" t="s">
        <v>469</v>
      </c>
    </row>
    <row r="896" spans="1:16" hidden="1">
      <c r="A896" s="10" t="s">
        <v>3715</v>
      </c>
      <c r="B896" s="10" t="s">
        <v>3716</v>
      </c>
      <c r="C896" s="13" t="s">
        <v>3717</v>
      </c>
      <c r="D896" s="13" t="s">
        <v>3718</v>
      </c>
      <c r="E896" s="13" t="s">
        <v>73</v>
      </c>
      <c r="F896" s="18" t="s">
        <v>82</v>
      </c>
      <c r="G896" s="58">
        <v>0</v>
      </c>
      <c r="H896" s="58">
        <v>0</v>
      </c>
      <c r="I896" s="13">
        <v>1.8370000000000001E-2</v>
      </c>
      <c r="J896" s="15">
        <v>0</v>
      </c>
      <c r="K896" s="17" t="s">
        <v>121</v>
      </c>
      <c r="L896" s="15">
        <v>6.0195299999999996</v>
      </c>
      <c r="M896" s="15">
        <v>0.60399499999999995</v>
      </c>
      <c r="N896" s="15">
        <v>0.13662099999999999</v>
      </c>
      <c r="O896" s="15" t="s">
        <v>142</v>
      </c>
      <c r="P896" s="15" t="s">
        <v>469</v>
      </c>
    </row>
    <row r="897" spans="1:16" hidden="1">
      <c r="A897" s="10" t="s">
        <v>3715</v>
      </c>
      <c r="B897" s="10" t="s">
        <v>3716</v>
      </c>
      <c r="C897" s="13" t="s">
        <v>3717</v>
      </c>
      <c r="D897" s="13" t="s">
        <v>3718</v>
      </c>
      <c r="E897" s="13" t="s">
        <v>73</v>
      </c>
      <c r="F897" s="18" t="s">
        <v>82</v>
      </c>
      <c r="G897" s="58">
        <v>0</v>
      </c>
      <c r="H897" s="58">
        <v>0</v>
      </c>
      <c r="I897" s="13">
        <v>1.8370000000000001E-2</v>
      </c>
      <c r="J897" s="15">
        <v>0</v>
      </c>
      <c r="K897" s="17" t="s">
        <v>121</v>
      </c>
      <c r="L897" s="15">
        <v>6.0195299999999996</v>
      </c>
      <c r="M897" s="15">
        <v>0.60399499999999995</v>
      </c>
      <c r="N897" s="15">
        <v>0.13662099999999999</v>
      </c>
      <c r="O897" s="15" t="s">
        <v>142</v>
      </c>
      <c r="P897" s="15" t="s">
        <v>469</v>
      </c>
    </row>
    <row r="898" spans="1:16" hidden="1">
      <c r="A898" s="10" t="s">
        <v>3719</v>
      </c>
      <c r="B898" s="10" t="s">
        <v>3720</v>
      </c>
      <c r="C898" s="13" t="s">
        <v>3721</v>
      </c>
      <c r="D898" s="13" t="s">
        <v>3722</v>
      </c>
      <c r="E898" s="13" t="s">
        <v>71</v>
      </c>
      <c r="F898" s="18" t="s">
        <v>82</v>
      </c>
      <c r="G898" s="58">
        <v>0</v>
      </c>
      <c r="H898" s="58">
        <v>0</v>
      </c>
      <c r="I898" s="13">
        <v>9.6699999999999998E-3</v>
      </c>
      <c r="J898" s="15">
        <v>0</v>
      </c>
      <c r="K898" s="17" t="s">
        <v>121</v>
      </c>
      <c r="L898" s="15">
        <v>0</v>
      </c>
      <c r="M898" s="15">
        <v>10.222410999999999</v>
      </c>
      <c r="N898" s="15">
        <v>0.43263299999999999</v>
      </c>
      <c r="O898" s="15">
        <v>0</v>
      </c>
      <c r="P898" s="15" t="s">
        <v>171</v>
      </c>
    </row>
    <row r="899" spans="1:16" hidden="1">
      <c r="A899" s="10" t="s">
        <v>3723</v>
      </c>
      <c r="B899" s="10" t="s">
        <v>3724</v>
      </c>
      <c r="C899" s="13" t="s">
        <v>3725</v>
      </c>
      <c r="D899" s="13" t="s">
        <v>3726</v>
      </c>
      <c r="E899" s="13" t="s">
        <v>73</v>
      </c>
      <c r="F899" s="18" t="s">
        <v>87</v>
      </c>
      <c r="G899" s="58">
        <v>0</v>
      </c>
      <c r="H899" s="58">
        <v>0</v>
      </c>
      <c r="I899" s="13">
        <v>3.2890000000000003E-2</v>
      </c>
      <c r="J899" s="15">
        <v>0</v>
      </c>
      <c r="K899" s="17" t="s">
        <v>121</v>
      </c>
      <c r="L899" s="15">
        <v>0</v>
      </c>
      <c r="M899" s="15">
        <v>8.3893819999999995</v>
      </c>
      <c r="N899" s="15">
        <v>0.220223</v>
      </c>
      <c r="O899" s="15">
        <v>0</v>
      </c>
      <c r="P899" s="15" t="s">
        <v>469</v>
      </c>
    </row>
    <row r="900" spans="1:16" hidden="1">
      <c r="A900" s="10" t="s">
        <v>3727</v>
      </c>
      <c r="B900" s="10" t="s">
        <v>3728</v>
      </c>
      <c r="C900" s="13" t="s">
        <v>3729</v>
      </c>
      <c r="D900" s="13" t="s">
        <v>3730</v>
      </c>
      <c r="E900" s="13" t="s">
        <v>28</v>
      </c>
      <c r="F900" s="18" t="s">
        <v>85</v>
      </c>
      <c r="G900" s="58">
        <v>0</v>
      </c>
      <c r="H900" s="58">
        <v>0</v>
      </c>
      <c r="I900" s="13">
        <v>3.2739999999999998E-2</v>
      </c>
      <c r="J900" s="15">
        <v>0</v>
      </c>
      <c r="K900" s="17" t="s">
        <v>121</v>
      </c>
      <c r="L900" s="15">
        <v>12.937411000000001</v>
      </c>
      <c r="M900" s="15">
        <v>2.1413199999999999</v>
      </c>
      <c r="N900" s="15">
        <v>0.139267</v>
      </c>
      <c r="O900" s="15" t="s">
        <v>142</v>
      </c>
      <c r="P900" s="15" t="s">
        <v>332</v>
      </c>
    </row>
    <row r="901" spans="1:16" hidden="1">
      <c r="A901" s="10" t="s">
        <v>3731</v>
      </c>
      <c r="B901" s="10" t="s">
        <v>3732</v>
      </c>
      <c r="C901" s="13" t="s">
        <v>3733</v>
      </c>
      <c r="D901" s="13" t="s">
        <v>3734</v>
      </c>
      <c r="E901" s="13" t="s">
        <v>44</v>
      </c>
      <c r="F901" s="18" t="s">
        <v>91</v>
      </c>
      <c r="G901" s="58">
        <v>0</v>
      </c>
      <c r="H901" s="58">
        <v>0</v>
      </c>
      <c r="I901" s="13">
        <v>0.39134000000000002</v>
      </c>
      <c r="J901" s="15">
        <v>1.2334415584</v>
      </c>
      <c r="K901" s="17">
        <v>-0.18926033163891165</v>
      </c>
      <c r="L901" s="15">
        <v>18.568528000000001</v>
      </c>
      <c r="M901" s="15">
        <v>2.193813</v>
      </c>
      <c r="N901" s="15">
        <v>0.11845</v>
      </c>
      <c r="O901" s="15" t="s">
        <v>142</v>
      </c>
      <c r="P901" s="15" t="s">
        <v>152</v>
      </c>
    </row>
    <row r="902" spans="1:16" hidden="1">
      <c r="A902" s="10" t="s">
        <v>3735</v>
      </c>
      <c r="B902" s="10" t="s">
        <v>3736</v>
      </c>
      <c r="C902" s="13" t="s">
        <v>3737</v>
      </c>
      <c r="D902" s="13" t="s">
        <v>3738</v>
      </c>
      <c r="E902" s="13" t="s">
        <v>26</v>
      </c>
      <c r="F902" s="18" t="s">
        <v>85</v>
      </c>
      <c r="G902" s="58">
        <v>0</v>
      </c>
      <c r="H902" s="58">
        <v>0</v>
      </c>
      <c r="I902" s="13">
        <v>2.0559999999999998E-2</v>
      </c>
      <c r="J902" s="15">
        <v>0</v>
      </c>
      <c r="K902" s="17" t="s">
        <v>121</v>
      </c>
      <c r="L902" s="15">
        <v>13.014688</v>
      </c>
      <c r="M902" s="15">
        <v>2.0491570000000001</v>
      </c>
      <c r="N902" s="15">
        <v>0.199129</v>
      </c>
      <c r="O902" s="15">
        <v>0</v>
      </c>
      <c r="P902" s="15" t="s">
        <v>131</v>
      </c>
    </row>
    <row r="903" spans="1:16">
      <c r="A903" s="10" t="s">
        <v>3739</v>
      </c>
      <c r="B903" s="10" t="s">
        <v>3740</v>
      </c>
      <c r="C903" s="13" t="s">
        <v>3741</v>
      </c>
      <c r="D903" s="13" t="s">
        <v>3742</v>
      </c>
      <c r="E903" s="13" t="s">
        <v>71</v>
      </c>
      <c r="F903" s="18" t="s">
        <v>85</v>
      </c>
      <c r="G903" s="58">
        <v>0.5</v>
      </c>
      <c r="H903" s="58">
        <v>0.46</v>
      </c>
      <c r="I903" s="13">
        <v>0.22081999999999999</v>
      </c>
      <c r="J903" s="15">
        <v>0</v>
      </c>
      <c r="K903" s="17" t="s">
        <v>121</v>
      </c>
      <c r="L903" s="15">
        <v>17.554455000000001</v>
      </c>
      <c r="M903" s="15">
        <v>2.8700049999999999</v>
      </c>
      <c r="N903" s="15">
        <v>0.193909</v>
      </c>
      <c r="O903" s="15" t="s">
        <v>263</v>
      </c>
      <c r="P903" s="15" t="s">
        <v>171</v>
      </c>
    </row>
    <row r="904" spans="1:16" hidden="1">
      <c r="A904" s="10" t="s">
        <v>3743</v>
      </c>
      <c r="B904" s="10" t="s">
        <v>3744</v>
      </c>
      <c r="C904" s="13" t="s">
        <v>3745</v>
      </c>
      <c r="D904" s="13" t="s">
        <v>3746</v>
      </c>
      <c r="E904" s="13" t="s">
        <v>71</v>
      </c>
      <c r="F904" s="18" t="s">
        <v>85</v>
      </c>
      <c r="G904" s="58">
        <v>0</v>
      </c>
      <c r="H904" s="58">
        <v>0</v>
      </c>
      <c r="I904" s="13">
        <v>1.355E-2</v>
      </c>
      <c r="J904" s="15">
        <v>0</v>
      </c>
      <c r="K904" s="17" t="s">
        <v>121</v>
      </c>
      <c r="L904" s="15">
        <v>30.29928</v>
      </c>
      <c r="M904" s="15">
        <v>5.6169060000000002</v>
      </c>
      <c r="N904" s="15">
        <v>0.18745800000000001</v>
      </c>
      <c r="O904" s="15">
        <v>0</v>
      </c>
      <c r="P904" s="15" t="s">
        <v>171</v>
      </c>
    </row>
    <row r="905" spans="1:16" hidden="1">
      <c r="A905" s="10" t="s">
        <v>3747</v>
      </c>
      <c r="B905" s="10" t="s">
        <v>3748</v>
      </c>
      <c r="C905" s="13" t="s">
        <v>3749</v>
      </c>
      <c r="D905" s="13" t="s">
        <v>3750</v>
      </c>
      <c r="E905" s="13" t="s">
        <v>71</v>
      </c>
      <c r="F905" s="18" t="s">
        <v>85</v>
      </c>
      <c r="G905" s="58">
        <v>0</v>
      </c>
      <c r="H905" s="58">
        <v>0</v>
      </c>
      <c r="I905" s="13">
        <v>7.5799999999999999E-3</v>
      </c>
      <c r="J905" s="15">
        <v>0</v>
      </c>
      <c r="K905" s="17" t="s">
        <v>121</v>
      </c>
      <c r="L905" s="15">
        <v>53.693657999999999</v>
      </c>
      <c r="M905" s="15">
        <v>7.0399260000000004</v>
      </c>
      <c r="N905" s="15">
        <v>0.10341400000000001</v>
      </c>
      <c r="O905" s="15">
        <v>0</v>
      </c>
      <c r="P905" s="15" t="s">
        <v>171</v>
      </c>
    </row>
    <row r="906" spans="1:16" hidden="1">
      <c r="A906" s="10" t="s">
        <v>3751</v>
      </c>
      <c r="B906" s="10" t="s">
        <v>3752</v>
      </c>
      <c r="C906" s="13" t="s">
        <v>3753</v>
      </c>
      <c r="D906" s="13" t="s">
        <v>3754</v>
      </c>
      <c r="E906" s="13" t="s">
        <v>52</v>
      </c>
      <c r="F906" s="18" t="s">
        <v>89</v>
      </c>
      <c r="G906" s="58">
        <v>0</v>
      </c>
      <c r="H906" s="58">
        <v>0</v>
      </c>
      <c r="I906" s="13">
        <v>1.1209999999999999E-2</v>
      </c>
      <c r="J906" s="15">
        <v>0</v>
      </c>
      <c r="K906" s="17" t="s">
        <v>121</v>
      </c>
      <c r="L906" s="15">
        <v>0</v>
      </c>
      <c r="M906" s="15">
        <v>1.0789299999999999</v>
      </c>
      <c r="N906" s="15">
        <v>8.0352000000000007E-2</v>
      </c>
      <c r="O906" s="15">
        <v>0</v>
      </c>
      <c r="P906" s="15" t="s">
        <v>784</v>
      </c>
    </row>
    <row r="907" spans="1:16" hidden="1">
      <c r="A907" s="10" t="s">
        <v>3755</v>
      </c>
      <c r="B907" s="10" t="s">
        <v>3756</v>
      </c>
      <c r="C907" s="13" t="s">
        <v>3757</v>
      </c>
      <c r="D907" s="13" t="s">
        <v>3758</v>
      </c>
      <c r="E907" s="13" t="s">
        <v>24</v>
      </c>
      <c r="F907" s="18" t="s">
        <v>84</v>
      </c>
      <c r="G907" s="58">
        <v>0</v>
      </c>
      <c r="H907" s="58">
        <v>0</v>
      </c>
      <c r="I907" s="13">
        <v>2.0760000000000001E-2</v>
      </c>
      <c r="J907" s="15">
        <v>0</v>
      </c>
      <c r="K907" s="17" t="s">
        <v>121</v>
      </c>
      <c r="L907" s="15">
        <v>0</v>
      </c>
      <c r="M907" s="15">
        <v>0.95373799999999997</v>
      </c>
      <c r="N907" s="15">
        <v>5.6805000000000001E-2</v>
      </c>
      <c r="O907" s="15">
        <v>0</v>
      </c>
      <c r="P907" s="15" t="s">
        <v>294</v>
      </c>
    </row>
    <row r="908" spans="1:16" hidden="1">
      <c r="A908" s="10" t="s">
        <v>3759</v>
      </c>
      <c r="B908" s="10" t="s">
        <v>3760</v>
      </c>
      <c r="C908" s="13" t="s">
        <v>3761</v>
      </c>
      <c r="D908" s="13" t="s">
        <v>3762</v>
      </c>
      <c r="E908" s="13" t="s">
        <v>71</v>
      </c>
      <c r="F908" s="18" t="s">
        <v>85</v>
      </c>
      <c r="G908" s="58">
        <v>0</v>
      </c>
      <c r="H908" s="58">
        <v>0</v>
      </c>
      <c r="I908" s="13">
        <v>1.6369999999999999E-2</v>
      </c>
      <c r="J908" s="15">
        <v>0</v>
      </c>
      <c r="K908" s="17" t="s">
        <v>121</v>
      </c>
      <c r="L908" s="15">
        <v>0</v>
      </c>
      <c r="M908" s="15">
        <v>1.343793</v>
      </c>
      <c r="N908" s="15">
        <v>4.2417000000000003E-2</v>
      </c>
      <c r="O908" s="15">
        <v>0</v>
      </c>
      <c r="P908" s="15" t="s">
        <v>171</v>
      </c>
    </row>
    <row r="909" spans="1:16" hidden="1">
      <c r="A909" s="10" t="s">
        <v>3763</v>
      </c>
      <c r="B909" s="10" t="s">
        <v>3764</v>
      </c>
      <c r="C909" s="13" t="s">
        <v>3765</v>
      </c>
      <c r="D909" s="13" t="s">
        <v>3766</v>
      </c>
      <c r="E909" s="13" t="s">
        <v>69</v>
      </c>
      <c r="F909" s="18" t="s">
        <v>88</v>
      </c>
      <c r="G909" s="58">
        <v>0</v>
      </c>
      <c r="H909" s="58">
        <v>0</v>
      </c>
      <c r="I909" s="13">
        <v>2.8400000000000001E-3</v>
      </c>
      <c r="J909" s="15">
        <v>0</v>
      </c>
      <c r="K909" s="17" t="s">
        <v>121</v>
      </c>
      <c r="L909" s="15">
        <v>17.043527000000001</v>
      </c>
      <c r="M909" s="15">
        <v>4.2710619999999997</v>
      </c>
      <c r="N909" s="15">
        <v>0.122401</v>
      </c>
      <c r="O909" s="15">
        <v>0</v>
      </c>
      <c r="P909" s="15" t="s">
        <v>122</v>
      </c>
    </row>
    <row r="910" spans="1:16" hidden="1">
      <c r="A910" s="10" t="s">
        <v>3767</v>
      </c>
      <c r="B910" s="10" t="s">
        <v>3768</v>
      </c>
      <c r="C910" s="13" t="s">
        <v>3769</v>
      </c>
      <c r="D910" s="13" t="s">
        <v>3770</v>
      </c>
      <c r="E910" s="13" t="s">
        <v>69</v>
      </c>
      <c r="F910" s="18" t="s">
        <v>88</v>
      </c>
      <c r="G910" s="58">
        <v>0</v>
      </c>
      <c r="H910" s="58">
        <v>0</v>
      </c>
      <c r="I910" s="13">
        <v>4.2300000000000003E-3</v>
      </c>
      <c r="J910" s="15">
        <v>0</v>
      </c>
      <c r="K910" s="17" t="s">
        <v>121</v>
      </c>
      <c r="L910" s="15">
        <v>124.294118</v>
      </c>
      <c r="M910" s="15">
        <v>7.5488</v>
      </c>
      <c r="N910" s="15">
        <v>2.9929000000000001E-2</v>
      </c>
      <c r="O910" s="15">
        <v>0</v>
      </c>
      <c r="P910" s="15" t="s">
        <v>122</v>
      </c>
    </row>
    <row r="911" spans="1:16" hidden="1">
      <c r="A911" s="10" t="s">
        <v>3771</v>
      </c>
      <c r="B911" s="10" t="s">
        <v>3772</v>
      </c>
      <c r="C911" s="13" t="s">
        <v>3773</v>
      </c>
      <c r="D911" s="13" t="s">
        <v>3774</v>
      </c>
      <c r="E911" s="13" t="s">
        <v>28</v>
      </c>
      <c r="F911" s="18" t="s">
        <v>85</v>
      </c>
      <c r="G911" s="58">
        <v>0</v>
      </c>
      <c r="H911" s="58">
        <v>0</v>
      </c>
      <c r="I911" s="13">
        <v>1.116E-2</v>
      </c>
      <c r="J911" s="15">
        <v>1.1225000000000001</v>
      </c>
      <c r="K911" s="17">
        <v>-0.10913140311804015</v>
      </c>
      <c r="L911" s="15">
        <v>13.086785000000001</v>
      </c>
      <c r="M911" s="15">
        <v>1.791552</v>
      </c>
      <c r="N911" s="15">
        <v>0.130437</v>
      </c>
      <c r="O911" s="15" t="s">
        <v>142</v>
      </c>
      <c r="P911" s="15" t="s">
        <v>332</v>
      </c>
    </row>
    <row r="912" spans="1:16" hidden="1">
      <c r="A912" s="10" t="s">
        <v>3775</v>
      </c>
      <c r="B912" s="10" t="s">
        <v>3776</v>
      </c>
      <c r="C912" s="13" t="s">
        <v>3777</v>
      </c>
      <c r="D912" s="13" t="s">
        <v>3778</v>
      </c>
      <c r="E912" s="13" t="s">
        <v>136</v>
      </c>
      <c r="F912" s="18" t="s">
        <v>86</v>
      </c>
      <c r="G912" s="58">
        <v>0</v>
      </c>
      <c r="H912" s="58">
        <v>0</v>
      </c>
      <c r="I912" s="13">
        <v>1.417E-2</v>
      </c>
      <c r="J912" s="15">
        <v>0</v>
      </c>
      <c r="K912" s="17" t="s">
        <v>121</v>
      </c>
      <c r="L912" s="15">
        <v>35.872340000000001</v>
      </c>
      <c r="M912" s="15">
        <v>2.5758329999999998</v>
      </c>
      <c r="N912" s="15">
        <v>0.106895</v>
      </c>
      <c r="O912" s="15">
        <v>0</v>
      </c>
      <c r="P912" s="15" t="s">
        <v>137</v>
      </c>
    </row>
    <row r="913" spans="1:16" hidden="1">
      <c r="A913" s="10" t="s">
        <v>3779</v>
      </c>
      <c r="B913" s="10" t="s">
        <v>3780</v>
      </c>
      <c r="C913" s="13" t="s">
        <v>3781</v>
      </c>
      <c r="D913" s="13" t="s">
        <v>3782</v>
      </c>
      <c r="E913" s="13" t="s">
        <v>24</v>
      </c>
      <c r="F913" s="18" t="s">
        <v>87</v>
      </c>
      <c r="G913" s="58">
        <v>0</v>
      </c>
      <c r="H913" s="58">
        <v>0</v>
      </c>
      <c r="I913" s="13">
        <v>6.9639999999999994E-2</v>
      </c>
      <c r="J913" s="15">
        <v>0</v>
      </c>
      <c r="K913" s="17" t="s">
        <v>121</v>
      </c>
      <c r="L913" s="15">
        <v>0</v>
      </c>
      <c r="M913" s="15">
        <v>7.2316849999999997</v>
      </c>
      <c r="N913" s="15">
        <v>0.278393</v>
      </c>
      <c r="O913" s="15">
        <v>0</v>
      </c>
      <c r="P913" s="15" t="s">
        <v>294</v>
      </c>
    </row>
    <row r="914" spans="1:16" hidden="1">
      <c r="A914" s="10" t="s">
        <v>3783</v>
      </c>
      <c r="B914" s="10" t="s">
        <v>3784</v>
      </c>
      <c r="C914" s="13" t="s">
        <v>3785</v>
      </c>
      <c r="D914" s="13" t="s">
        <v>3786</v>
      </c>
      <c r="E914" s="13" t="s">
        <v>188</v>
      </c>
      <c r="F914" s="18" t="s">
        <v>89</v>
      </c>
      <c r="G914" s="58">
        <v>0</v>
      </c>
      <c r="H914" s="58">
        <v>0</v>
      </c>
      <c r="I914" s="13">
        <v>4.8959999999999997E-2</v>
      </c>
      <c r="J914" s="15">
        <v>0</v>
      </c>
      <c r="K914" s="17" t="s">
        <v>121</v>
      </c>
      <c r="L914" s="15">
        <v>0</v>
      </c>
      <c r="M914" s="15">
        <v>2.9085299999999998</v>
      </c>
      <c r="N914" s="15">
        <v>7.8370000000000002E-3</v>
      </c>
      <c r="O914" s="15">
        <v>0</v>
      </c>
      <c r="P914" s="15" t="s">
        <v>189</v>
      </c>
    </row>
    <row r="915" spans="1:16" hidden="1">
      <c r="A915" s="10" t="s">
        <v>3787</v>
      </c>
      <c r="B915" s="10" t="s">
        <v>3788</v>
      </c>
      <c r="C915" s="13" t="s">
        <v>3789</v>
      </c>
      <c r="D915" s="13" t="s">
        <v>3790</v>
      </c>
      <c r="E915" s="13" t="s">
        <v>26</v>
      </c>
      <c r="F915" s="18" t="s">
        <v>83</v>
      </c>
      <c r="G915" s="58">
        <v>0</v>
      </c>
      <c r="H915" s="58">
        <v>0</v>
      </c>
      <c r="I915" s="13">
        <v>9.6070000000000003E-2</v>
      </c>
      <c r="J915" s="15">
        <v>1.0273333333000001</v>
      </c>
      <c r="K915" s="17">
        <v>-2.6606099903524028E-2</v>
      </c>
      <c r="L915" s="15">
        <v>8.9692530000000001</v>
      </c>
      <c r="M915" s="15">
        <v>5.1408769999999997</v>
      </c>
      <c r="N915" s="15">
        <v>0.43723699999999999</v>
      </c>
      <c r="O915" s="15" t="s">
        <v>176</v>
      </c>
      <c r="P915" s="15" t="s">
        <v>131</v>
      </c>
    </row>
    <row r="916" spans="1:16" hidden="1">
      <c r="A916" s="10" t="s">
        <v>3791</v>
      </c>
      <c r="B916" s="10" t="s">
        <v>3792</v>
      </c>
      <c r="C916" s="13" t="s">
        <v>3793</v>
      </c>
      <c r="D916" s="13" t="s">
        <v>3794</v>
      </c>
      <c r="E916" s="13" t="s">
        <v>28</v>
      </c>
      <c r="F916" s="18" t="s">
        <v>84</v>
      </c>
      <c r="G916" s="58">
        <v>0</v>
      </c>
      <c r="H916" s="58">
        <v>0</v>
      </c>
      <c r="I916" s="13">
        <v>4.6920000000000003E-2</v>
      </c>
      <c r="J916" s="15">
        <v>0</v>
      </c>
      <c r="K916" s="17" t="s">
        <v>121</v>
      </c>
      <c r="L916" s="15">
        <v>21.121628000000001</v>
      </c>
      <c r="M916" s="15">
        <v>2.9426909999999999</v>
      </c>
      <c r="N916" s="15">
        <v>0</v>
      </c>
      <c r="O916" s="15" t="s">
        <v>142</v>
      </c>
      <c r="P916" s="15" t="s">
        <v>332</v>
      </c>
    </row>
    <row r="917" spans="1:16" hidden="1">
      <c r="A917" s="10" t="s">
        <v>3795</v>
      </c>
      <c r="B917" s="10" t="s">
        <v>3796</v>
      </c>
      <c r="C917" s="13" t="s">
        <v>3797</v>
      </c>
      <c r="D917" s="13" t="s">
        <v>3798</v>
      </c>
      <c r="E917" s="13" t="s">
        <v>71</v>
      </c>
      <c r="F917" s="18" t="s">
        <v>85</v>
      </c>
      <c r="G917" s="58">
        <v>0</v>
      </c>
      <c r="H917" s="58">
        <v>0</v>
      </c>
      <c r="I917" s="13">
        <v>7.5900000000000004E-3</v>
      </c>
      <c r="J917" s="15">
        <v>0</v>
      </c>
      <c r="K917" s="17" t="s">
        <v>121</v>
      </c>
      <c r="L917" s="15">
        <v>0</v>
      </c>
      <c r="M917" s="15">
        <v>1.4664109999999999</v>
      </c>
      <c r="N917" s="15">
        <v>0.17068700000000001</v>
      </c>
      <c r="O917" s="15">
        <v>0</v>
      </c>
      <c r="P917" s="15" t="s">
        <v>171</v>
      </c>
    </row>
    <row r="918" spans="1:16" hidden="1">
      <c r="A918" s="10" t="s">
        <v>3799</v>
      </c>
      <c r="B918" s="10" t="s">
        <v>3800</v>
      </c>
      <c r="C918" s="13" t="s">
        <v>3801</v>
      </c>
      <c r="D918" s="13" t="s">
        <v>3802</v>
      </c>
      <c r="E918" s="13" t="s">
        <v>71</v>
      </c>
      <c r="F918" s="18" t="s">
        <v>82</v>
      </c>
      <c r="G918" s="58">
        <v>0</v>
      </c>
      <c r="H918" s="58">
        <v>0</v>
      </c>
      <c r="I918" s="13">
        <v>1.9040000000000001E-2</v>
      </c>
      <c r="J918" s="15">
        <v>0</v>
      </c>
      <c r="K918" s="17" t="s">
        <v>121</v>
      </c>
      <c r="L918" s="15">
        <v>51.486666999999997</v>
      </c>
      <c r="M918" s="15">
        <v>8.3816849999999992</v>
      </c>
      <c r="N918" s="15">
        <v>0.198685</v>
      </c>
      <c r="O918" s="15">
        <v>0</v>
      </c>
      <c r="P918" s="15" t="s">
        <v>171</v>
      </c>
    </row>
    <row r="919" spans="1:16" hidden="1">
      <c r="A919" s="10" t="s">
        <v>3803</v>
      </c>
      <c r="B919" s="10" t="s">
        <v>3804</v>
      </c>
      <c r="C919" s="13" t="s">
        <v>3805</v>
      </c>
      <c r="D919" s="13" t="s">
        <v>3806</v>
      </c>
      <c r="E919" s="13" t="s">
        <v>71</v>
      </c>
      <c r="F919" s="18" t="s">
        <v>84</v>
      </c>
      <c r="G919" s="58">
        <v>0</v>
      </c>
      <c r="H919" s="58">
        <v>0</v>
      </c>
      <c r="I919" s="13">
        <v>1.9429999999999999E-2</v>
      </c>
      <c r="J919" s="15">
        <v>0</v>
      </c>
      <c r="K919" s="17" t="s">
        <v>121</v>
      </c>
      <c r="L919" s="15">
        <v>7.2035400000000003</v>
      </c>
      <c r="M919" s="15">
        <v>1.2006950000000001</v>
      </c>
      <c r="N919" s="15">
        <v>7.5038999999999995E-2</v>
      </c>
      <c r="O919" s="15">
        <v>0</v>
      </c>
      <c r="P919" s="15" t="s">
        <v>171</v>
      </c>
    </row>
    <row r="920" spans="1:16" hidden="1">
      <c r="A920" s="10" t="s">
        <v>3807</v>
      </c>
      <c r="B920" s="10" t="s">
        <v>3808</v>
      </c>
      <c r="C920" s="13" t="s">
        <v>3809</v>
      </c>
      <c r="D920" s="13" t="s">
        <v>3810</v>
      </c>
      <c r="E920" s="13" t="s">
        <v>71</v>
      </c>
      <c r="F920" s="18" t="s">
        <v>87</v>
      </c>
      <c r="G920" s="58">
        <v>0</v>
      </c>
      <c r="H920" s="58">
        <v>0</v>
      </c>
      <c r="I920" s="13">
        <v>5.79E-3</v>
      </c>
      <c r="J920" s="15">
        <v>0</v>
      </c>
      <c r="K920" s="17" t="s">
        <v>121</v>
      </c>
      <c r="L920" s="15">
        <v>35.587629</v>
      </c>
      <c r="M920" s="15">
        <v>11.530177999999999</v>
      </c>
      <c r="N920" s="15">
        <v>0.37869999999999998</v>
      </c>
      <c r="O920" s="15">
        <v>0</v>
      </c>
      <c r="P920" s="15" t="s">
        <v>171</v>
      </c>
    </row>
    <row r="921" spans="1:16" hidden="1">
      <c r="A921" s="10" t="s">
        <v>3811</v>
      </c>
      <c r="B921" s="10" t="s">
        <v>3812</v>
      </c>
      <c r="C921" s="13" t="s">
        <v>3813</v>
      </c>
      <c r="D921" s="13" t="s">
        <v>3814</v>
      </c>
      <c r="E921" s="13" t="s">
        <v>71</v>
      </c>
      <c r="F921" s="18" t="s">
        <v>85</v>
      </c>
      <c r="G921" s="58">
        <v>0</v>
      </c>
      <c r="H921" s="58">
        <v>0</v>
      </c>
      <c r="I921" s="13">
        <v>6.6E-3</v>
      </c>
      <c r="J921" s="15">
        <v>0</v>
      </c>
      <c r="K921" s="17" t="s">
        <v>121</v>
      </c>
      <c r="L921" s="15">
        <v>0</v>
      </c>
      <c r="M921" s="15">
        <v>2.6563780000000001</v>
      </c>
      <c r="N921" s="15">
        <v>0.12692800000000001</v>
      </c>
      <c r="O921" s="15">
        <v>0</v>
      </c>
      <c r="P921" s="15" t="s">
        <v>171</v>
      </c>
    </row>
    <row r="922" spans="1:16" hidden="1">
      <c r="A922" s="10" t="s">
        <v>3815</v>
      </c>
      <c r="B922" s="10" t="s">
        <v>3816</v>
      </c>
      <c r="C922" s="13" t="s">
        <v>3817</v>
      </c>
      <c r="D922" s="13" t="s">
        <v>3818</v>
      </c>
      <c r="E922" s="13" t="s">
        <v>71</v>
      </c>
      <c r="F922" s="18" t="s">
        <v>85</v>
      </c>
      <c r="G922" s="58">
        <v>0</v>
      </c>
      <c r="H922" s="58">
        <v>0</v>
      </c>
      <c r="I922" s="13">
        <v>2.7399999999999998E-3</v>
      </c>
      <c r="J922" s="15">
        <v>0</v>
      </c>
      <c r="K922" s="17" t="s">
        <v>121</v>
      </c>
      <c r="L922" s="15">
        <v>0</v>
      </c>
      <c r="M922" s="15">
        <v>2.815286</v>
      </c>
      <c r="N922" s="15">
        <v>0.180918</v>
      </c>
      <c r="O922" s="15">
        <v>0</v>
      </c>
      <c r="P922" s="15" t="s">
        <v>171</v>
      </c>
    </row>
    <row r="923" spans="1:16" hidden="1">
      <c r="A923" s="10" t="s">
        <v>3819</v>
      </c>
      <c r="B923" s="10" t="s">
        <v>3820</v>
      </c>
      <c r="C923" s="13" t="s">
        <v>3821</v>
      </c>
      <c r="D923" s="13" t="s">
        <v>3822</v>
      </c>
      <c r="E923" s="13" t="s">
        <v>284</v>
      </c>
      <c r="F923" s="18" t="s">
        <v>89</v>
      </c>
      <c r="G923" s="58">
        <v>0</v>
      </c>
      <c r="H923" s="58">
        <v>0</v>
      </c>
      <c r="I923" s="13">
        <v>3.15E-3</v>
      </c>
      <c r="J923" s="15">
        <v>0</v>
      </c>
      <c r="K923" s="17" t="s">
        <v>121</v>
      </c>
      <c r="L923" s="15">
        <v>56.5625</v>
      </c>
      <c r="M923" s="15">
        <v>0.98486300000000004</v>
      </c>
      <c r="N923" s="15">
        <v>-0.14527899999999999</v>
      </c>
      <c r="O923" s="15">
        <v>0</v>
      </c>
      <c r="P923" s="15" t="s">
        <v>285</v>
      </c>
    </row>
    <row r="924" spans="1:16" hidden="1">
      <c r="A924" s="10" t="s">
        <v>3823</v>
      </c>
      <c r="B924" s="10" t="s">
        <v>3824</v>
      </c>
      <c r="C924" s="13" t="s">
        <v>3825</v>
      </c>
      <c r="D924" s="13" t="s">
        <v>3826</v>
      </c>
      <c r="E924" s="13" t="s">
        <v>71</v>
      </c>
      <c r="F924" s="18" t="s">
        <v>91</v>
      </c>
      <c r="G924" s="58">
        <v>0</v>
      </c>
      <c r="H924" s="58">
        <v>0</v>
      </c>
      <c r="I924" s="13">
        <v>3.8500000000000001E-3</v>
      </c>
      <c r="J924" s="15">
        <v>0</v>
      </c>
      <c r="K924" s="17" t="s">
        <v>121</v>
      </c>
      <c r="L924" s="15">
        <v>19.757816999999999</v>
      </c>
      <c r="M924" s="15">
        <v>2.1584439999999998</v>
      </c>
      <c r="N924" s="15">
        <v>0.16675999999999999</v>
      </c>
      <c r="O924" s="15">
        <v>0</v>
      </c>
      <c r="P924" s="15" t="s">
        <v>171</v>
      </c>
    </row>
    <row r="925" spans="1:16" hidden="1">
      <c r="A925" s="10" t="s">
        <v>3827</v>
      </c>
      <c r="B925" s="10" t="s">
        <v>3828</v>
      </c>
      <c r="C925" s="13" t="s">
        <v>3829</v>
      </c>
      <c r="D925" s="13" t="s">
        <v>3830</v>
      </c>
      <c r="E925" s="13" t="s">
        <v>71</v>
      </c>
      <c r="F925" s="18" t="s">
        <v>81</v>
      </c>
      <c r="G925" s="58">
        <v>0</v>
      </c>
      <c r="H925" s="58">
        <v>0</v>
      </c>
      <c r="I925" s="13">
        <v>1.8089999999999998E-2</v>
      </c>
      <c r="J925" s="15">
        <v>0</v>
      </c>
      <c r="K925" s="17" t="s">
        <v>121</v>
      </c>
      <c r="L925" s="15">
        <v>7.1306620000000001</v>
      </c>
      <c r="M925" s="15">
        <v>3.2024949999999999</v>
      </c>
      <c r="N925" s="15">
        <v>0.33033800000000002</v>
      </c>
      <c r="O925" s="15">
        <v>0</v>
      </c>
      <c r="P925" s="15" t="s">
        <v>171</v>
      </c>
    </row>
    <row r="926" spans="1:16" hidden="1">
      <c r="A926" s="10" t="s">
        <v>3831</v>
      </c>
      <c r="B926" s="10" t="s">
        <v>3832</v>
      </c>
      <c r="C926" s="13" t="s">
        <v>3833</v>
      </c>
      <c r="D926" s="13" t="s">
        <v>3834</v>
      </c>
      <c r="E926" s="13" t="s">
        <v>71</v>
      </c>
      <c r="F926" s="18" t="s">
        <v>85</v>
      </c>
      <c r="G926" s="58">
        <v>0</v>
      </c>
      <c r="H926" s="58">
        <v>0</v>
      </c>
      <c r="I926" s="13">
        <v>1.592E-2</v>
      </c>
      <c r="J926" s="15">
        <v>0</v>
      </c>
      <c r="K926" s="17" t="s">
        <v>121</v>
      </c>
      <c r="L926" s="15">
        <v>54.428570999999998</v>
      </c>
      <c r="M926" s="15">
        <v>1.1071839999999999</v>
      </c>
      <c r="N926" s="15">
        <v>3.9958E-2</v>
      </c>
      <c r="O926" s="15" t="s">
        <v>263</v>
      </c>
      <c r="P926" s="15" t="s">
        <v>171</v>
      </c>
    </row>
    <row r="927" spans="1:16" hidden="1">
      <c r="A927" s="10" t="s">
        <v>3835</v>
      </c>
      <c r="B927" s="10" t="s">
        <v>3836</v>
      </c>
      <c r="C927" s="13" t="s">
        <v>3837</v>
      </c>
      <c r="D927" s="13" t="s">
        <v>3838</v>
      </c>
      <c r="E927" s="13" t="s">
        <v>44</v>
      </c>
      <c r="F927" s="18" t="s">
        <v>82</v>
      </c>
      <c r="G927" s="58">
        <v>0</v>
      </c>
      <c r="H927" s="58">
        <v>0</v>
      </c>
      <c r="I927" s="13">
        <v>0.20615</v>
      </c>
      <c r="J927" s="15">
        <v>1.3195180723</v>
      </c>
      <c r="K927" s="17">
        <v>-0.24214755296459156</v>
      </c>
      <c r="L927" s="15">
        <v>25.768519000000001</v>
      </c>
      <c r="M927" s="15">
        <v>9.0796609999999998</v>
      </c>
      <c r="N927" s="15">
        <v>0.32474599999999998</v>
      </c>
      <c r="O927" s="15" t="s">
        <v>263</v>
      </c>
      <c r="P927" s="15" t="s">
        <v>152</v>
      </c>
    </row>
    <row r="928" spans="1:16" hidden="1">
      <c r="A928" s="10" t="s">
        <v>3839</v>
      </c>
      <c r="B928" s="10" t="s">
        <v>3840</v>
      </c>
      <c r="C928" s="13" t="s">
        <v>3841</v>
      </c>
      <c r="D928" s="13" t="s">
        <v>3842</v>
      </c>
      <c r="E928" s="13" t="s">
        <v>69</v>
      </c>
      <c r="F928" s="18" t="s">
        <v>85</v>
      </c>
      <c r="G928" s="58">
        <v>0</v>
      </c>
      <c r="H928" s="58">
        <v>0</v>
      </c>
      <c r="I928" s="13">
        <v>2.5579999999999999E-2</v>
      </c>
      <c r="J928" s="15">
        <v>1.0558823529000001</v>
      </c>
      <c r="K928" s="17">
        <v>-5.2924791049417719E-2</v>
      </c>
      <c r="L928" s="15">
        <v>7.6039599999999998</v>
      </c>
      <c r="M928" s="15">
        <v>0.669234</v>
      </c>
      <c r="N928" s="15">
        <v>0.104144</v>
      </c>
      <c r="O928" s="15" t="s">
        <v>263</v>
      </c>
      <c r="P928" s="15" t="s">
        <v>122</v>
      </c>
    </row>
    <row r="929" spans="1:16" hidden="1">
      <c r="A929" s="10" t="s">
        <v>3843</v>
      </c>
      <c r="B929" s="10" t="s">
        <v>3844</v>
      </c>
      <c r="C929" s="13" t="s">
        <v>3845</v>
      </c>
      <c r="D929" s="13" t="s">
        <v>3846</v>
      </c>
      <c r="E929" s="13" t="s">
        <v>69</v>
      </c>
      <c r="F929" s="18" t="s">
        <v>85</v>
      </c>
      <c r="G929" s="58">
        <v>0</v>
      </c>
      <c r="H929" s="58">
        <v>0</v>
      </c>
      <c r="I929" s="13">
        <v>0.17838999999999999</v>
      </c>
      <c r="J929" s="15">
        <v>0.85066666670000002</v>
      </c>
      <c r="K929" s="17">
        <v>0.175548589295629</v>
      </c>
      <c r="L929" s="15">
        <v>5.6150070000000003</v>
      </c>
      <c r="M929" s="15">
        <v>0.54396500000000003</v>
      </c>
      <c r="N929" s="15">
        <v>0.104144</v>
      </c>
      <c r="O929" s="15" t="s">
        <v>263</v>
      </c>
      <c r="P929" s="15" t="s">
        <v>157</v>
      </c>
    </row>
    <row r="930" spans="1:16" hidden="1">
      <c r="A930" s="10" t="s">
        <v>3847</v>
      </c>
      <c r="B930" s="10" t="s">
        <v>3848</v>
      </c>
      <c r="C930" s="13" t="s">
        <v>3849</v>
      </c>
      <c r="D930" s="13" t="s">
        <v>3850</v>
      </c>
      <c r="E930" s="13" t="s">
        <v>69</v>
      </c>
      <c r="F930" s="18" t="s">
        <v>85</v>
      </c>
      <c r="G930" s="58">
        <v>0</v>
      </c>
      <c r="H930" s="58">
        <v>0</v>
      </c>
      <c r="I930" s="13">
        <v>1.214E-2</v>
      </c>
      <c r="J930" s="15">
        <v>0.85863636359999995</v>
      </c>
      <c r="K930" s="17">
        <v>0.16463737432142467</v>
      </c>
      <c r="L930" s="15">
        <v>5.7239440000000004</v>
      </c>
      <c r="M930" s="15">
        <v>0.51206300000000005</v>
      </c>
      <c r="N930" s="15">
        <v>0.10481600000000001</v>
      </c>
      <c r="O930" s="15" t="s">
        <v>142</v>
      </c>
      <c r="P930" s="15" t="s">
        <v>122</v>
      </c>
    </row>
    <row r="931" spans="1:16" hidden="1">
      <c r="A931" s="10" t="s">
        <v>3851</v>
      </c>
      <c r="B931" s="10" t="s">
        <v>3852</v>
      </c>
      <c r="C931" s="13" t="s">
        <v>3853</v>
      </c>
      <c r="D931" s="13" t="s">
        <v>3854</v>
      </c>
      <c r="E931" s="13" t="s">
        <v>73</v>
      </c>
      <c r="F931" s="18" t="s">
        <v>85</v>
      </c>
      <c r="G931" s="58">
        <v>0</v>
      </c>
      <c r="H931" s="58">
        <v>0</v>
      </c>
      <c r="I931" s="13">
        <v>1.099E-2</v>
      </c>
      <c r="J931" s="15">
        <v>0</v>
      </c>
      <c r="K931" s="17" t="s">
        <v>121</v>
      </c>
      <c r="L931" s="15">
        <v>3.4988229999999998</v>
      </c>
      <c r="M931" s="15">
        <v>0.50495900000000005</v>
      </c>
      <c r="N931" s="15">
        <v>8.1812999999999997E-2</v>
      </c>
      <c r="O931" s="15">
        <v>0</v>
      </c>
      <c r="P931" s="15" t="s">
        <v>469</v>
      </c>
    </row>
    <row r="932" spans="1:16" hidden="1">
      <c r="A932" s="10" t="s">
        <v>3855</v>
      </c>
      <c r="B932" s="10" t="s">
        <v>3856</v>
      </c>
      <c r="C932" s="13" t="s">
        <v>3857</v>
      </c>
      <c r="D932" s="13" t="s">
        <v>3858</v>
      </c>
      <c r="E932" s="13" t="s">
        <v>79</v>
      </c>
      <c r="F932" s="18" t="s">
        <v>89</v>
      </c>
      <c r="G932" s="58">
        <v>0</v>
      </c>
      <c r="H932" s="58">
        <v>0</v>
      </c>
      <c r="I932" s="13">
        <v>3.1140000000000001E-2</v>
      </c>
      <c r="J932" s="15">
        <v>0</v>
      </c>
      <c r="K932" s="17" t="s">
        <v>121</v>
      </c>
      <c r="L932" s="15">
        <v>0</v>
      </c>
      <c r="M932" s="15">
        <v>4.2966790000000001</v>
      </c>
      <c r="N932" s="15">
        <v>4.9466999999999997E-2</v>
      </c>
      <c r="O932" s="15">
        <v>0</v>
      </c>
      <c r="P932" s="15" t="s">
        <v>603</v>
      </c>
    </row>
    <row r="933" spans="1:16" hidden="1">
      <c r="A933" s="10" t="s">
        <v>3859</v>
      </c>
      <c r="B933" s="10" t="s">
        <v>3860</v>
      </c>
      <c r="C933" s="13" t="s">
        <v>3861</v>
      </c>
      <c r="D933" s="13" t="s">
        <v>3862</v>
      </c>
      <c r="E933" s="13" t="s">
        <v>459</v>
      </c>
      <c r="F933" s="18" t="s">
        <v>87</v>
      </c>
      <c r="G933" s="58">
        <v>0</v>
      </c>
      <c r="H933" s="58">
        <v>0</v>
      </c>
      <c r="I933" s="13">
        <v>2.9440000000000001E-2</v>
      </c>
      <c r="J933" s="15">
        <v>0</v>
      </c>
      <c r="K933" s="17" t="s">
        <v>121</v>
      </c>
      <c r="L933" s="15">
        <v>15.950676</v>
      </c>
      <c r="M933" s="15">
        <v>2.074827</v>
      </c>
      <c r="N933" s="15">
        <v>0.12081500000000001</v>
      </c>
      <c r="O933" s="15">
        <v>0</v>
      </c>
      <c r="P933" s="15" t="s">
        <v>460</v>
      </c>
    </row>
    <row r="934" spans="1:16" hidden="1">
      <c r="A934" s="10" t="s">
        <v>3863</v>
      </c>
      <c r="B934" s="10" t="s">
        <v>3864</v>
      </c>
      <c r="C934" s="13" t="s">
        <v>3865</v>
      </c>
      <c r="D934" s="13" t="s">
        <v>3866</v>
      </c>
      <c r="E934" s="13" t="s">
        <v>64</v>
      </c>
      <c r="F934" s="18" t="s">
        <v>85</v>
      </c>
      <c r="G934" s="58">
        <v>0</v>
      </c>
      <c r="H934" s="58">
        <v>0</v>
      </c>
      <c r="I934" s="13">
        <v>1.6420000000000001E-2</v>
      </c>
      <c r="J934" s="15">
        <v>0</v>
      </c>
      <c r="K934" s="17" t="s">
        <v>121</v>
      </c>
      <c r="L934" s="15">
        <v>0</v>
      </c>
      <c r="M934" s="15">
        <v>1.1255269999999999</v>
      </c>
      <c r="N934" s="15">
        <v>7.9738000000000003E-2</v>
      </c>
      <c r="O934" s="15">
        <v>0</v>
      </c>
      <c r="P934" s="15" t="s">
        <v>162</v>
      </c>
    </row>
    <row r="935" spans="1:16" hidden="1">
      <c r="A935" s="10" t="s">
        <v>3867</v>
      </c>
      <c r="B935" s="10" t="s">
        <v>3868</v>
      </c>
      <c r="C935" s="13" t="s">
        <v>3869</v>
      </c>
      <c r="D935" s="13" t="s">
        <v>3870</v>
      </c>
      <c r="E935" s="13" t="s">
        <v>64</v>
      </c>
      <c r="F935" s="18" t="s">
        <v>85</v>
      </c>
      <c r="G935" s="58">
        <v>0</v>
      </c>
      <c r="H935" s="58">
        <v>0</v>
      </c>
      <c r="I935" s="13">
        <v>2.291E-2</v>
      </c>
      <c r="J935" s="15">
        <v>0</v>
      </c>
      <c r="K935" s="17" t="s">
        <v>121</v>
      </c>
      <c r="L935" s="15">
        <v>0</v>
      </c>
      <c r="M935" s="15">
        <v>1.126028</v>
      </c>
      <c r="N935" s="15">
        <v>7.9738000000000003E-2</v>
      </c>
      <c r="O935" s="15">
        <v>0</v>
      </c>
      <c r="P935" s="15" t="s">
        <v>162</v>
      </c>
    </row>
    <row r="936" spans="1:16" hidden="1">
      <c r="A936" s="10" t="s">
        <v>3871</v>
      </c>
      <c r="B936" s="10" t="s">
        <v>3872</v>
      </c>
      <c r="C936" s="13" t="s">
        <v>3873</v>
      </c>
      <c r="D936" s="13" t="s">
        <v>3874</v>
      </c>
      <c r="E936" s="13" t="s">
        <v>64</v>
      </c>
      <c r="F936" s="18" t="s">
        <v>87</v>
      </c>
      <c r="G936" s="58">
        <v>0</v>
      </c>
      <c r="H936" s="58">
        <v>0</v>
      </c>
      <c r="I936" s="13">
        <v>1.7950000000000001E-2</v>
      </c>
      <c r="J936" s="15">
        <v>0</v>
      </c>
      <c r="K936" s="17" t="s">
        <v>121</v>
      </c>
      <c r="L936" s="15">
        <v>28.071428999999998</v>
      </c>
      <c r="M936" s="15">
        <v>4.606725</v>
      </c>
      <c r="N936" s="15">
        <v>0.15373899999999999</v>
      </c>
      <c r="O936" s="15">
        <v>0</v>
      </c>
      <c r="P936" s="15" t="s">
        <v>162</v>
      </c>
    </row>
    <row r="937" spans="1:16" hidden="1">
      <c r="A937" s="10" t="s">
        <v>3875</v>
      </c>
      <c r="B937" s="10" t="s">
        <v>3876</v>
      </c>
      <c r="C937" s="13" t="s">
        <v>3877</v>
      </c>
      <c r="D937" s="13" t="s">
        <v>3878</v>
      </c>
      <c r="E937" s="13" t="s">
        <v>36</v>
      </c>
      <c r="F937" s="18" t="s">
        <v>88</v>
      </c>
      <c r="G937" s="58">
        <v>0</v>
      </c>
      <c r="H937" s="58">
        <v>0</v>
      </c>
      <c r="I937" s="13">
        <v>0.17796999999999999</v>
      </c>
      <c r="J937" s="15">
        <v>0.97395348839999996</v>
      </c>
      <c r="K937" s="17">
        <v>2.674307542425769E-2</v>
      </c>
      <c r="L937" s="15">
        <v>25.841615000000001</v>
      </c>
      <c r="M937" s="15">
        <v>3.315315</v>
      </c>
      <c r="N937" s="15">
        <v>6.1205000000000002E-2</v>
      </c>
      <c r="O937" s="15" t="s">
        <v>263</v>
      </c>
      <c r="P937" s="15" t="s">
        <v>152</v>
      </c>
    </row>
    <row r="938" spans="1:16" hidden="1">
      <c r="A938" s="10" t="s">
        <v>3879</v>
      </c>
      <c r="B938" s="10" t="s">
        <v>3880</v>
      </c>
      <c r="C938" s="13" t="s">
        <v>3881</v>
      </c>
      <c r="D938" s="13" t="s">
        <v>3882</v>
      </c>
      <c r="E938" s="13" t="s">
        <v>26</v>
      </c>
      <c r="F938" s="18" t="s">
        <v>81</v>
      </c>
      <c r="G938" s="58">
        <v>0</v>
      </c>
      <c r="H938" s="58">
        <v>0</v>
      </c>
      <c r="I938" s="13">
        <v>4.1590000000000002E-2</v>
      </c>
      <c r="J938" s="15">
        <v>1.0411764706</v>
      </c>
      <c r="K938" s="17">
        <v>-3.9548022609722566E-2</v>
      </c>
      <c r="L938" s="15">
        <v>18.551867000000001</v>
      </c>
      <c r="M938" s="15">
        <v>1.999071</v>
      </c>
      <c r="N938" s="15">
        <v>5.5909E-2</v>
      </c>
      <c r="O938" s="15" t="s">
        <v>142</v>
      </c>
      <c r="P938" s="15" t="s">
        <v>131</v>
      </c>
    </row>
    <row r="939" spans="1:16">
      <c r="A939" s="10" t="s">
        <v>3883</v>
      </c>
      <c r="B939" s="10" t="s">
        <v>3884</v>
      </c>
      <c r="C939" s="13" t="s">
        <v>3885</v>
      </c>
      <c r="D939" s="13" t="s">
        <v>3886</v>
      </c>
      <c r="E939" s="13" t="s">
        <v>71</v>
      </c>
      <c r="F939" s="18" t="s">
        <v>88</v>
      </c>
      <c r="G939" s="58">
        <v>0.5</v>
      </c>
      <c r="H939" s="58">
        <v>0.47</v>
      </c>
      <c r="I939" s="13">
        <v>0.20774000000000001</v>
      </c>
      <c r="J939" s="15">
        <v>0.99759036140000001</v>
      </c>
      <c r="K939" s="17">
        <v>2.4154589832026119E-3</v>
      </c>
      <c r="L939" s="15">
        <v>21.818154</v>
      </c>
      <c r="M939" s="15">
        <v>8.0831149999999994</v>
      </c>
      <c r="N939" s="15">
        <v>0.29934100000000002</v>
      </c>
      <c r="O939" s="15" t="s">
        <v>176</v>
      </c>
      <c r="P939" s="15" t="s">
        <v>171</v>
      </c>
    </row>
    <row r="940" spans="1:16" hidden="1">
      <c r="A940" s="10" t="s">
        <v>3887</v>
      </c>
      <c r="B940" s="10" t="s">
        <v>3888</v>
      </c>
      <c r="C940" s="13" t="s">
        <v>3889</v>
      </c>
      <c r="D940" s="13" t="s">
        <v>3890</v>
      </c>
      <c r="E940" s="13" t="s">
        <v>54</v>
      </c>
      <c r="F940" s="18" t="s">
        <v>81</v>
      </c>
      <c r="G940" s="58">
        <v>0</v>
      </c>
      <c r="H940" s="58">
        <v>0</v>
      </c>
      <c r="I940" s="13">
        <v>7.9500000000000005E-3</v>
      </c>
      <c r="J940" s="15">
        <v>0.6725225225</v>
      </c>
      <c r="K940" s="17">
        <v>0.48693904894463969</v>
      </c>
      <c r="L940" s="15">
        <v>14.634615</v>
      </c>
      <c r="M940" s="15">
        <v>1.8801699999999999</v>
      </c>
      <c r="N940" s="15">
        <v>8.5287000000000002E-2</v>
      </c>
      <c r="O940" s="15" t="s">
        <v>263</v>
      </c>
      <c r="P940" s="15" t="s">
        <v>152</v>
      </c>
    </row>
    <row r="941" spans="1:16" hidden="1">
      <c r="A941" s="10" t="s">
        <v>3891</v>
      </c>
      <c r="B941" s="10" t="s">
        <v>3892</v>
      </c>
      <c r="C941" s="13" t="s">
        <v>3893</v>
      </c>
      <c r="D941" s="13" t="s">
        <v>3894</v>
      </c>
      <c r="E941" s="13" t="s">
        <v>436</v>
      </c>
      <c r="F941" s="18" t="s">
        <v>85</v>
      </c>
      <c r="G941" s="58">
        <v>0</v>
      </c>
      <c r="H941" s="58">
        <v>0</v>
      </c>
      <c r="I941" s="13">
        <v>1.014E-2</v>
      </c>
      <c r="J941" s="15">
        <v>0</v>
      </c>
      <c r="K941" s="17" t="s">
        <v>121</v>
      </c>
      <c r="L941" s="15">
        <v>11.461081999999999</v>
      </c>
      <c r="M941" s="15">
        <v>2.7916409999999998</v>
      </c>
      <c r="N941" s="15">
        <v>0.267204</v>
      </c>
      <c r="O941" s="15">
        <v>0</v>
      </c>
      <c r="P941" s="15" t="s">
        <v>437</v>
      </c>
    </row>
    <row r="942" spans="1:16">
      <c r="A942" s="10" t="s">
        <v>3895</v>
      </c>
      <c r="B942" s="10" t="s">
        <v>3896</v>
      </c>
      <c r="C942" s="13" t="s">
        <v>3897</v>
      </c>
      <c r="D942" s="13" t="s">
        <v>3898</v>
      </c>
      <c r="E942" s="13" t="s">
        <v>3899</v>
      </c>
      <c r="F942" s="18" t="s">
        <v>85</v>
      </c>
      <c r="G942" s="58">
        <v>0.75</v>
      </c>
      <c r="H942" s="58">
        <v>0.78</v>
      </c>
      <c r="I942" s="13">
        <v>3.0020000000000002E-2</v>
      </c>
      <c r="J942" s="15">
        <v>0</v>
      </c>
      <c r="K942" s="17" t="s">
        <v>121</v>
      </c>
      <c r="L942" s="15">
        <v>8.3738880000000009</v>
      </c>
      <c r="M942" s="15">
        <v>1.600676</v>
      </c>
      <c r="N942" s="15">
        <v>0.23313300000000001</v>
      </c>
      <c r="O942" s="15">
        <v>0</v>
      </c>
      <c r="P942" s="15" t="s">
        <v>3900</v>
      </c>
    </row>
    <row r="943" spans="1:16" hidden="1">
      <c r="A943" s="10" t="s">
        <v>3901</v>
      </c>
      <c r="B943" s="10" t="s">
        <v>3902</v>
      </c>
      <c r="C943" s="13" t="s">
        <v>3903</v>
      </c>
      <c r="D943" s="13" t="s">
        <v>3904</v>
      </c>
      <c r="E943" s="13" t="s">
        <v>69</v>
      </c>
      <c r="F943" s="18" t="s">
        <v>84</v>
      </c>
      <c r="G943" s="58">
        <v>0</v>
      </c>
      <c r="H943" s="58">
        <v>0</v>
      </c>
      <c r="I943" s="13">
        <v>1.99E-3</v>
      </c>
      <c r="J943" s="15">
        <v>0</v>
      </c>
      <c r="K943" s="17" t="s">
        <v>121</v>
      </c>
      <c r="L943" s="15">
        <v>0</v>
      </c>
      <c r="M943" s="15">
        <v>1.6614960000000001</v>
      </c>
      <c r="N943" s="15">
        <v>0.17791000000000001</v>
      </c>
      <c r="O943" s="15">
        <v>0</v>
      </c>
      <c r="P943" s="15" t="s">
        <v>122</v>
      </c>
    </row>
    <row r="944" spans="1:16" hidden="1">
      <c r="A944" s="10" t="s">
        <v>3905</v>
      </c>
      <c r="B944" s="10" t="s">
        <v>3906</v>
      </c>
      <c r="C944" s="13" t="s">
        <v>3907</v>
      </c>
      <c r="D944" s="13" t="s">
        <v>3908</v>
      </c>
      <c r="E944" s="13" t="s">
        <v>69</v>
      </c>
      <c r="F944" s="18" t="s">
        <v>89</v>
      </c>
      <c r="G944" s="58">
        <v>0</v>
      </c>
      <c r="H944" s="58">
        <v>0</v>
      </c>
      <c r="I944" s="13">
        <v>7.3999999999999999E-4</v>
      </c>
      <c r="J944" s="15">
        <v>0</v>
      </c>
      <c r="K944" s="17" t="s">
        <v>121</v>
      </c>
      <c r="L944" s="15">
        <v>0</v>
      </c>
      <c r="M944" s="15">
        <v>1.989077</v>
      </c>
      <c r="N944" s="15">
        <v>9.3792E-2</v>
      </c>
      <c r="O944" s="15">
        <v>0</v>
      </c>
      <c r="P944" s="15" t="s">
        <v>122</v>
      </c>
    </row>
    <row r="945" spans="1:16" hidden="1">
      <c r="A945" s="10" t="s">
        <v>3909</v>
      </c>
      <c r="B945" s="10" t="s">
        <v>3910</v>
      </c>
      <c r="C945" s="13" t="s">
        <v>3911</v>
      </c>
      <c r="D945" s="13" t="s">
        <v>3912</v>
      </c>
      <c r="E945" s="13" t="s">
        <v>69</v>
      </c>
      <c r="F945" s="18" t="s">
        <v>89</v>
      </c>
      <c r="G945" s="58">
        <v>0</v>
      </c>
      <c r="H945" s="58">
        <v>0</v>
      </c>
      <c r="I945" s="13">
        <v>1.3699999999999999E-3</v>
      </c>
      <c r="J945" s="15">
        <v>0</v>
      </c>
      <c r="K945" s="17" t="s">
        <v>121</v>
      </c>
      <c r="L945" s="15">
        <v>0</v>
      </c>
      <c r="M945" s="15">
        <v>1.0775060000000001</v>
      </c>
      <c r="N945" s="15">
        <v>9.3792E-2</v>
      </c>
      <c r="O945" s="15">
        <v>0</v>
      </c>
      <c r="P945" s="15" t="s">
        <v>714</v>
      </c>
    </row>
    <row r="946" spans="1:16" hidden="1">
      <c r="A946" s="10" t="s">
        <v>3913</v>
      </c>
      <c r="B946" s="10" t="s">
        <v>3914</v>
      </c>
      <c r="C946" s="13" t="s">
        <v>3915</v>
      </c>
      <c r="D946" s="13" t="s">
        <v>3916</v>
      </c>
      <c r="E946" s="13" t="s">
        <v>69</v>
      </c>
      <c r="F946" s="18" t="s">
        <v>89</v>
      </c>
      <c r="G946" s="58">
        <v>0</v>
      </c>
      <c r="H946" s="58">
        <v>0</v>
      </c>
      <c r="I946" s="13">
        <v>1.4499999999999999E-3</v>
      </c>
      <c r="J946" s="15">
        <v>0</v>
      </c>
      <c r="K946" s="17" t="s">
        <v>121</v>
      </c>
      <c r="L946" s="15">
        <v>0</v>
      </c>
      <c r="M946" s="15">
        <v>1.6510320000000001</v>
      </c>
      <c r="N946" s="15">
        <v>0.107307</v>
      </c>
      <c r="O946" s="15">
        <v>0</v>
      </c>
      <c r="P946" s="15" t="s">
        <v>122</v>
      </c>
    </row>
    <row r="947" spans="1:16" hidden="1">
      <c r="A947" s="10" t="s">
        <v>3917</v>
      </c>
      <c r="B947" s="10" t="s">
        <v>3918</v>
      </c>
      <c r="C947" s="13" t="s">
        <v>3919</v>
      </c>
      <c r="D947" s="13" t="s">
        <v>3920</v>
      </c>
      <c r="E947" s="13" t="s">
        <v>69</v>
      </c>
      <c r="F947" s="18" t="s">
        <v>91</v>
      </c>
      <c r="G947" s="58">
        <v>0</v>
      </c>
      <c r="H947" s="58">
        <v>0</v>
      </c>
      <c r="I947" s="13">
        <v>9.7000000000000005E-4</v>
      </c>
      <c r="J947" s="15">
        <v>0</v>
      </c>
      <c r="K947" s="17" t="s">
        <v>121</v>
      </c>
      <c r="L947" s="15">
        <v>0</v>
      </c>
      <c r="M947" s="15">
        <v>1.7927979999999999</v>
      </c>
      <c r="N947" s="15">
        <v>0.14608199999999999</v>
      </c>
      <c r="O947" s="15">
        <v>0</v>
      </c>
      <c r="P947" s="15" t="s">
        <v>122</v>
      </c>
    </row>
    <row r="948" spans="1:16" hidden="1">
      <c r="A948" s="10" t="s">
        <v>3921</v>
      </c>
      <c r="B948" s="10" t="s">
        <v>3922</v>
      </c>
      <c r="C948" s="13" t="s">
        <v>3923</v>
      </c>
      <c r="D948" s="13" t="s">
        <v>3924</v>
      </c>
      <c r="E948" s="13" t="s">
        <v>69</v>
      </c>
      <c r="F948" s="18" t="s">
        <v>83</v>
      </c>
      <c r="G948" s="58">
        <v>0</v>
      </c>
      <c r="H948" s="58">
        <v>0</v>
      </c>
      <c r="I948" s="13">
        <v>5.1399999999999996E-3</v>
      </c>
      <c r="J948" s="15">
        <v>0.78235294119999998</v>
      </c>
      <c r="K948" s="17">
        <v>0.27819548868336264</v>
      </c>
      <c r="L948" s="15">
        <v>15.2493</v>
      </c>
      <c r="M948" s="15">
        <v>2.9879730000000002</v>
      </c>
      <c r="N948" s="15">
        <v>0.153868</v>
      </c>
      <c r="O948" s="15" t="s">
        <v>176</v>
      </c>
      <c r="P948" s="15" t="s">
        <v>122</v>
      </c>
    </row>
    <row r="949" spans="1:16" hidden="1">
      <c r="A949" s="10" t="s">
        <v>3925</v>
      </c>
      <c r="B949" s="10" t="s">
        <v>3926</v>
      </c>
      <c r="C949" s="13" t="s">
        <v>3927</v>
      </c>
      <c r="D949" s="13" t="s">
        <v>3928</v>
      </c>
      <c r="E949" s="13" t="s">
        <v>69</v>
      </c>
      <c r="F949" s="18" t="s">
        <v>84</v>
      </c>
      <c r="G949" s="58">
        <v>0</v>
      </c>
      <c r="H949" s="58">
        <v>0</v>
      </c>
      <c r="I949" s="13">
        <v>5.1399999999999996E-3</v>
      </c>
      <c r="J949" s="15">
        <v>0</v>
      </c>
      <c r="K949" s="17" t="s">
        <v>121</v>
      </c>
      <c r="L949" s="15">
        <v>0</v>
      </c>
      <c r="M949" s="15">
        <v>0.83580399999999999</v>
      </c>
      <c r="N949" s="15">
        <v>0.13577900000000001</v>
      </c>
      <c r="O949" s="15">
        <v>0</v>
      </c>
      <c r="P949" s="15" t="s">
        <v>714</v>
      </c>
    </row>
    <row r="950" spans="1:16" hidden="1">
      <c r="A950" s="10" t="s">
        <v>3929</v>
      </c>
      <c r="B950" s="10" t="s">
        <v>3930</v>
      </c>
      <c r="C950" s="13" t="s">
        <v>3931</v>
      </c>
      <c r="D950" s="13" t="s">
        <v>3932</v>
      </c>
      <c r="E950" s="13" t="s">
        <v>69</v>
      </c>
      <c r="F950" s="18" t="s">
        <v>89</v>
      </c>
      <c r="G950" s="58">
        <v>0</v>
      </c>
      <c r="H950" s="58">
        <v>0</v>
      </c>
      <c r="I950" s="13">
        <v>3.5000000000000001E-3</v>
      </c>
      <c r="J950" s="15">
        <v>0</v>
      </c>
      <c r="K950" s="17" t="s">
        <v>121</v>
      </c>
      <c r="L950" s="15">
        <v>0</v>
      </c>
      <c r="M950" s="15">
        <v>2.1305900000000002</v>
      </c>
      <c r="N950" s="15">
        <v>4.0000000000000002E-4</v>
      </c>
      <c r="O950" s="15">
        <v>0</v>
      </c>
      <c r="P950" s="15" t="s">
        <v>122</v>
      </c>
    </row>
    <row r="951" spans="1:16" hidden="1">
      <c r="A951" s="10" t="s">
        <v>3933</v>
      </c>
      <c r="B951" s="10" t="s">
        <v>3934</v>
      </c>
      <c r="C951" s="13" t="s">
        <v>3935</v>
      </c>
      <c r="D951" s="13" t="s">
        <v>3936</v>
      </c>
      <c r="E951" s="13" t="s">
        <v>69</v>
      </c>
      <c r="F951" s="18" t="s">
        <v>86</v>
      </c>
      <c r="G951" s="58">
        <v>0</v>
      </c>
      <c r="H951" s="58">
        <v>0</v>
      </c>
      <c r="I951" s="13">
        <v>4.335E-2</v>
      </c>
      <c r="J951" s="15">
        <v>0</v>
      </c>
      <c r="K951" s="17" t="s">
        <v>121</v>
      </c>
      <c r="L951" s="15">
        <v>30.943821</v>
      </c>
      <c r="M951" s="15">
        <v>9.3212919999999997</v>
      </c>
      <c r="N951" s="15">
        <v>-8.4720000000000004E-3</v>
      </c>
      <c r="O951" s="15" t="s">
        <v>142</v>
      </c>
      <c r="P951" s="15" t="s">
        <v>157</v>
      </c>
    </row>
    <row r="952" spans="1:16" hidden="1">
      <c r="A952" s="10" t="s">
        <v>3937</v>
      </c>
      <c r="B952" s="10" t="s">
        <v>3938</v>
      </c>
      <c r="C952" s="13" t="s">
        <v>3939</v>
      </c>
      <c r="D952" s="13" t="s">
        <v>3940</v>
      </c>
      <c r="E952" s="13" t="s">
        <v>24</v>
      </c>
      <c r="F952" s="18" t="s">
        <v>84</v>
      </c>
      <c r="G952" s="58">
        <v>0</v>
      </c>
      <c r="H952" s="58">
        <v>0</v>
      </c>
      <c r="I952" s="13">
        <v>5.5019999999999999E-2</v>
      </c>
      <c r="J952" s="15">
        <v>1.2318996416000001</v>
      </c>
      <c r="K952" s="17">
        <v>-0.18824556300609618</v>
      </c>
      <c r="L952" s="15">
        <v>13.565619</v>
      </c>
      <c r="M952" s="15">
        <v>0.90877600000000003</v>
      </c>
      <c r="N952" s="15">
        <v>9.3766000000000002E-2</v>
      </c>
      <c r="O952" s="15" t="s">
        <v>142</v>
      </c>
      <c r="P952" s="15" t="s">
        <v>294</v>
      </c>
    </row>
    <row r="953" spans="1:16" hidden="1">
      <c r="A953" s="10" t="s">
        <v>3941</v>
      </c>
      <c r="B953" s="10" t="s">
        <v>3942</v>
      </c>
      <c r="C953" s="13" t="s">
        <v>3729</v>
      </c>
      <c r="D953" s="13" t="s">
        <v>3943</v>
      </c>
      <c r="E953" s="13" t="s">
        <v>34</v>
      </c>
      <c r="F953" s="18" t="s">
        <v>85</v>
      </c>
      <c r="G953" s="58">
        <v>0</v>
      </c>
      <c r="H953" s="58">
        <v>0</v>
      </c>
      <c r="I953" s="13">
        <v>3.6139999999999999E-2</v>
      </c>
      <c r="J953" s="15">
        <v>1.1191176470999999</v>
      </c>
      <c r="K953" s="17">
        <v>-0.10643889622210212</v>
      </c>
      <c r="L953" s="15">
        <v>16.311140000000002</v>
      </c>
      <c r="M953" s="15">
        <v>2.455676</v>
      </c>
      <c r="N953" s="15">
        <v>0.219254</v>
      </c>
      <c r="O953" s="15" t="s">
        <v>142</v>
      </c>
      <c r="P953" s="15" t="s">
        <v>299</v>
      </c>
    </row>
    <row r="954" spans="1:16" hidden="1">
      <c r="A954" s="10" t="s">
        <v>3944</v>
      </c>
      <c r="B954" s="10" t="s">
        <v>3945</v>
      </c>
      <c r="C954" s="13" t="s">
        <v>3946</v>
      </c>
      <c r="D954" s="13" t="s">
        <v>3947</v>
      </c>
      <c r="E954" s="13" t="s">
        <v>28</v>
      </c>
      <c r="F954" s="18" t="s">
        <v>85</v>
      </c>
      <c r="G954" s="58">
        <v>0</v>
      </c>
      <c r="H954" s="58">
        <v>0</v>
      </c>
      <c r="I954" s="13">
        <v>9.2719999999999997E-2</v>
      </c>
      <c r="J954" s="15">
        <v>0</v>
      </c>
      <c r="K954" s="17" t="s">
        <v>121</v>
      </c>
      <c r="L954" s="15">
        <v>15.894767999999999</v>
      </c>
      <c r="M954" s="15">
        <v>2.457306</v>
      </c>
      <c r="N954" s="15">
        <v>0.147929</v>
      </c>
      <c r="O954" s="15" t="s">
        <v>263</v>
      </c>
      <c r="P954" s="15" t="s">
        <v>332</v>
      </c>
    </row>
    <row r="955" spans="1:16" hidden="1">
      <c r="A955" s="10" t="s">
        <v>3948</v>
      </c>
      <c r="B955" s="10" t="s">
        <v>3949</v>
      </c>
      <c r="C955" s="13" t="s">
        <v>3950</v>
      </c>
      <c r="D955" s="13" t="s">
        <v>3951</v>
      </c>
      <c r="E955" s="13" t="s">
        <v>2426</v>
      </c>
      <c r="F955" s="18" t="s">
        <v>91</v>
      </c>
      <c r="G955" s="58">
        <v>0</v>
      </c>
      <c r="H955" s="58">
        <v>0</v>
      </c>
      <c r="I955" s="13">
        <v>1.035E-2</v>
      </c>
      <c r="J955" s="15">
        <v>0</v>
      </c>
      <c r="K955" s="17" t="s">
        <v>121</v>
      </c>
      <c r="L955" s="15">
        <v>0</v>
      </c>
      <c r="M955" s="15">
        <v>1.8382419999999999</v>
      </c>
      <c r="N955" s="15">
        <v>0.29657699999999998</v>
      </c>
      <c r="O955" s="15">
        <v>0</v>
      </c>
      <c r="P955" s="15" t="s">
        <v>2427</v>
      </c>
    </row>
    <row r="956" spans="1:16" hidden="1">
      <c r="A956" s="10" t="s">
        <v>3952</v>
      </c>
      <c r="B956" s="10" t="s">
        <v>3953</v>
      </c>
      <c r="C956" s="13" t="s">
        <v>3954</v>
      </c>
      <c r="D956" s="13" t="s">
        <v>3955</v>
      </c>
      <c r="E956" s="13" t="s">
        <v>26</v>
      </c>
      <c r="F956" s="18" t="s">
        <v>82</v>
      </c>
      <c r="G956" s="58">
        <v>0</v>
      </c>
      <c r="H956" s="58">
        <v>0</v>
      </c>
      <c r="I956" s="13">
        <v>5.9139999999999998E-2</v>
      </c>
      <c r="J956" s="15">
        <v>1.17</v>
      </c>
      <c r="K956" s="17">
        <v>-0.14529914529914523</v>
      </c>
      <c r="L956" s="15">
        <v>23.595175999999999</v>
      </c>
      <c r="M956" s="15">
        <v>0</v>
      </c>
      <c r="N956" s="15">
        <v>0</v>
      </c>
      <c r="O956" s="15" t="s">
        <v>176</v>
      </c>
      <c r="P956" s="15" t="s">
        <v>714</v>
      </c>
    </row>
    <row r="957" spans="1:16" hidden="1">
      <c r="A957" s="10" t="s">
        <v>3956</v>
      </c>
      <c r="B957" s="10" t="s">
        <v>3957</v>
      </c>
      <c r="C957" s="13" t="s">
        <v>3958</v>
      </c>
      <c r="D957" s="13" t="s">
        <v>3959</v>
      </c>
      <c r="E957" s="13" t="s">
        <v>71</v>
      </c>
      <c r="F957" s="18" t="s">
        <v>87</v>
      </c>
      <c r="G957" s="58">
        <v>0</v>
      </c>
      <c r="H957" s="58">
        <v>0</v>
      </c>
      <c r="I957" s="13">
        <v>2.511E-2</v>
      </c>
      <c r="J957" s="15">
        <v>0</v>
      </c>
      <c r="K957" s="17" t="s">
        <v>121</v>
      </c>
      <c r="L957" s="15">
        <v>20.671807999999999</v>
      </c>
      <c r="M957" s="15">
        <v>22.145520000000001</v>
      </c>
      <c r="N957" s="15">
        <v>1.4518059999999999</v>
      </c>
      <c r="O957" s="15">
        <v>0</v>
      </c>
      <c r="P957" s="15" t="s">
        <v>171</v>
      </c>
    </row>
    <row r="958" spans="1:16" hidden="1">
      <c r="A958" s="10" t="s">
        <v>3960</v>
      </c>
      <c r="B958" s="10" t="s">
        <v>3961</v>
      </c>
      <c r="C958" s="13" t="s">
        <v>3729</v>
      </c>
      <c r="D958" s="13" t="s">
        <v>3962</v>
      </c>
      <c r="E958" s="13" t="s">
        <v>26</v>
      </c>
      <c r="F958" s="18" t="s">
        <v>87</v>
      </c>
      <c r="G958" s="58">
        <v>0</v>
      </c>
      <c r="H958" s="58">
        <v>0</v>
      </c>
      <c r="I958" s="13">
        <v>5.3809999999999997E-2</v>
      </c>
      <c r="J958" s="15">
        <v>1.0565853659</v>
      </c>
      <c r="K958" s="17">
        <v>-5.3554940023043507E-2</v>
      </c>
      <c r="L958" s="15">
        <v>6.2673259999999997</v>
      </c>
      <c r="M958" s="15">
        <v>3.973776</v>
      </c>
      <c r="N958" s="15">
        <v>0.57685799999999998</v>
      </c>
      <c r="O958" s="15" t="s">
        <v>142</v>
      </c>
      <c r="P958" s="15" t="s">
        <v>131</v>
      </c>
    </row>
    <row r="959" spans="1:16" hidden="1">
      <c r="A959" s="10" t="s">
        <v>3963</v>
      </c>
      <c r="B959" s="10" t="s">
        <v>3964</v>
      </c>
      <c r="C959" s="13" t="s">
        <v>3965</v>
      </c>
      <c r="D959" s="13" t="s">
        <v>3966</v>
      </c>
      <c r="E959" s="13" t="s">
        <v>182</v>
      </c>
      <c r="F959" s="18" t="s">
        <v>87</v>
      </c>
      <c r="G959" s="58">
        <v>0</v>
      </c>
      <c r="H959" s="58">
        <v>0</v>
      </c>
      <c r="I959" s="13">
        <v>2.5190000000000001E-2</v>
      </c>
      <c r="J959" s="15">
        <v>0</v>
      </c>
      <c r="K959" s="17" t="s">
        <v>121</v>
      </c>
      <c r="L959" s="15">
        <v>18.889462000000002</v>
      </c>
      <c r="M959" s="15">
        <v>15.025954</v>
      </c>
      <c r="N959" s="15">
        <v>0.90828799999999998</v>
      </c>
      <c r="O959" s="15">
        <v>0</v>
      </c>
      <c r="P959" s="15" t="s">
        <v>183</v>
      </c>
    </row>
    <row r="960" spans="1:16" hidden="1">
      <c r="A960" s="10" t="s">
        <v>3967</v>
      </c>
      <c r="B960" s="10" t="s">
        <v>3968</v>
      </c>
      <c r="C960" s="13" t="s">
        <v>3969</v>
      </c>
      <c r="D960" s="13" t="s">
        <v>3970</v>
      </c>
      <c r="E960" s="13" t="s">
        <v>75</v>
      </c>
      <c r="F960" s="18" t="s">
        <v>81</v>
      </c>
      <c r="G960" s="58">
        <v>0</v>
      </c>
      <c r="H960" s="58">
        <v>0</v>
      </c>
      <c r="I960" s="13">
        <v>1.6709999999999999E-2</v>
      </c>
      <c r="J960" s="15">
        <v>0</v>
      </c>
      <c r="K960" s="17" t="s">
        <v>121</v>
      </c>
      <c r="L960" s="15">
        <v>0</v>
      </c>
      <c r="M960" s="15">
        <v>12.310051</v>
      </c>
      <c r="N960" s="15">
        <v>0.72017500000000001</v>
      </c>
      <c r="O960" s="15">
        <v>0</v>
      </c>
      <c r="P960" s="15" t="s">
        <v>212</v>
      </c>
    </row>
    <row r="961" spans="1:16" hidden="1">
      <c r="A961" s="10" t="s">
        <v>3971</v>
      </c>
      <c r="B961" s="10" t="s">
        <v>3972</v>
      </c>
      <c r="C961" s="13" t="s">
        <v>3973</v>
      </c>
      <c r="D961" s="13" t="s">
        <v>3974</v>
      </c>
      <c r="E961" s="13" t="s">
        <v>194</v>
      </c>
      <c r="F961" s="18" t="s">
        <v>87</v>
      </c>
      <c r="G961" s="58">
        <v>0</v>
      </c>
      <c r="H961" s="58">
        <v>0</v>
      </c>
      <c r="I961" s="13">
        <v>0.22786999999999999</v>
      </c>
      <c r="J961" s="15">
        <v>0</v>
      </c>
      <c r="K961" s="17" t="s">
        <v>121</v>
      </c>
      <c r="L961" s="15">
        <v>0</v>
      </c>
      <c r="M961" s="15">
        <v>6.0481350000000003</v>
      </c>
      <c r="N961" s="15">
        <v>0.21404999999999999</v>
      </c>
      <c r="O961" s="15">
        <v>0</v>
      </c>
      <c r="P961" s="15" t="s">
        <v>195</v>
      </c>
    </row>
    <row r="962" spans="1:16" hidden="1">
      <c r="A962" s="10" t="s">
        <v>3975</v>
      </c>
      <c r="B962" s="10" t="s">
        <v>3976</v>
      </c>
      <c r="C962" s="13" t="s">
        <v>3977</v>
      </c>
      <c r="D962" s="13" t="s">
        <v>3978</v>
      </c>
      <c r="E962" s="13" t="s">
        <v>26</v>
      </c>
      <c r="F962" s="18" t="s">
        <v>87</v>
      </c>
      <c r="G962" s="58">
        <v>0</v>
      </c>
      <c r="H962" s="58">
        <v>0</v>
      </c>
      <c r="I962" s="13">
        <v>2.777E-2</v>
      </c>
      <c r="J962" s="15">
        <v>0.81081081079999995</v>
      </c>
      <c r="K962" s="17">
        <v>0.23333333334977779</v>
      </c>
      <c r="L962" s="15">
        <v>17.265864000000001</v>
      </c>
      <c r="M962" s="15">
        <v>6.2611809999999997</v>
      </c>
      <c r="N962" s="15">
        <v>0.273086</v>
      </c>
      <c r="O962" s="15" t="s">
        <v>176</v>
      </c>
      <c r="P962" s="15" t="s">
        <v>131</v>
      </c>
    </row>
    <row r="963" spans="1:16" hidden="1">
      <c r="A963" s="10" t="s">
        <v>3979</v>
      </c>
      <c r="B963" s="10" t="s">
        <v>3980</v>
      </c>
      <c r="C963" s="13" t="s">
        <v>3981</v>
      </c>
      <c r="D963" s="13" t="s">
        <v>3982</v>
      </c>
      <c r="E963" s="13" t="s">
        <v>54</v>
      </c>
      <c r="F963" s="18" t="s">
        <v>85</v>
      </c>
      <c r="G963" s="58">
        <v>0</v>
      </c>
      <c r="H963" s="58">
        <v>0</v>
      </c>
      <c r="I963" s="13">
        <v>0.31247999999999998</v>
      </c>
      <c r="J963" s="15">
        <v>1.3286666667</v>
      </c>
      <c r="K963" s="17">
        <v>-0.2473657802496898</v>
      </c>
      <c r="L963" s="15">
        <v>11.016514000000001</v>
      </c>
      <c r="M963" s="15">
        <v>1.807178</v>
      </c>
      <c r="N963" s="15">
        <v>0.15168400000000001</v>
      </c>
      <c r="O963" s="15" t="s">
        <v>142</v>
      </c>
      <c r="P963" s="15" t="s">
        <v>152</v>
      </c>
    </row>
    <row r="964" spans="1:16" hidden="1">
      <c r="A964" s="10" t="s">
        <v>3983</v>
      </c>
      <c r="B964" s="10" t="s">
        <v>3984</v>
      </c>
      <c r="C964" s="13" t="s">
        <v>3985</v>
      </c>
      <c r="D964" s="13" t="s">
        <v>3986</v>
      </c>
      <c r="E964" s="13" t="s">
        <v>75</v>
      </c>
      <c r="F964" s="18" t="s">
        <v>88</v>
      </c>
      <c r="G964" s="58">
        <v>0</v>
      </c>
      <c r="H964" s="58">
        <v>0</v>
      </c>
      <c r="I964" s="13">
        <v>1.278E-2</v>
      </c>
      <c r="J964" s="15">
        <v>0</v>
      </c>
      <c r="K964" s="17" t="s">
        <v>121</v>
      </c>
      <c r="L964" s="15">
        <v>22.504456000000001</v>
      </c>
      <c r="M964" s="15">
        <v>2.2486060000000001</v>
      </c>
      <c r="N964" s="15">
        <v>0.113151</v>
      </c>
      <c r="O964" s="15">
        <v>0</v>
      </c>
      <c r="P964" s="15" t="s">
        <v>212</v>
      </c>
    </row>
    <row r="965" spans="1:16" hidden="1">
      <c r="A965" s="10" t="s">
        <v>3987</v>
      </c>
      <c r="B965" s="10" t="s">
        <v>3988</v>
      </c>
      <c r="C965" s="13" t="s">
        <v>3989</v>
      </c>
      <c r="D965" s="13" t="s">
        <v>3990</v>
      </c>
      <c r="E965" s="13" t="s">
        <v>64</v>
      </c>
      <c r="F965" s="18" t="s">
        <v>87</v>
      </c>
      <c r="G965" s="58">
        <v>0</v>
      </c>
      <c r="H965" s="58">
        <v>0</v>
      </c>
      <c r="I965" s="13">
        <v>1.034E-2</v>
      </c>
      <c r="J965" s="15">
        <v>0</v>
      </c>
      <c r="K965" s="17" t="s">
        <v>121</v>
      </c>
      <c r="L965" s="15">
        <v>0</v>
      </c>
      <c r="M965" s="15">
        <v>3.3991090000000002</v>
      </c>
      <c r="N965" s="15">
        <v>0.14679400000000001</v>
      </c>
      <c r="O965" s="15">
        <v>0</v>
      </c>
      <c r="P965" s="15" t="s">
        <v>162</v>
      </c>
    </row>
    <row r="966" spans="1:16" hidden="1">
      <c r="A966" s="10" t="s">
        <v>3991</v>
      </c>
      <c r="B966" s="10" t="s">
        <v>3992</v>
      </c>
      <c r="C966" s="13" t="s">
        <v>3993</v>
      </c>
      <c r="D966" s="13" t="s">
        <v>3994</v>
      </c>
      <c r="E966" s="13" t="s">
        <v>64</v>
      </c>
      <c r="F966" s="18" t="s">
        <v>85</v>
      </c>
      <c r="G966" s="58">
        <v>0</v>
      </c>
      <c r="H966" s="58">
        <v>0</v>
      </c>
      <c r="I966" s="13">
        <v>6.2219999999999998E-2</v>
      </c>
      <c r="J966" s="15">
        <v>0</v>
      </c>
      <c r="K966" s="17" t="s">
        <v>121</v>
      </c>
      <c r="L966" s="15">
        <v>0</v>
      </c>
      <c r="M966" s="15">
        <v>1.11521</v>
      </c>
      <c r="N966" s="15">
        <v>0.18196100000000001</v>
      </c>
      <c r="O966" s="15">
        <v>0</v>
      </c>
      <c r="P966" s="15" t="s">
        <v>162</v>
      </c>
    </row>
    <row r="967" spans="1:16" hidden="1">
      <c r="A967" s="10" t="s">
        <v>3995</v>
      </c>
      <c r="B967" s="10" t="s">
        <v>3996</v>
      </c>
      <c r="C967" s="13" t="s">
        <v>3997</v>
      </c>
      <c r="D967" s="13" t="s">
        <v>3998</v>
      </c>
      <c r="E967" s="13" t="s">
        <v>64</v>
      </c>
      <c r="F967" s="18" t="s">
        <v>85</v>
      </c>
      <c r="G967" s="58">
        <v>0</v>
      </c>
      <c r="H967" s="58">
        <v>0</v>
      </c>
      <c r="I967" s="13">
        <v>0.20014000000000001</v>
      </c>
      <c r="J967" s="15">
        <v>0</v>
      </c>
      <c r="K967" s="17" t="s">
        <v>121</v>
      </c>
      <c r="L967" s="15">
        <v>0</v>
      </c>
      <c r="M967" s="15">
        <v>1.1206700000000001</v>
      </c>
      <c r="N967" s="15">
        <v>0.18196100000000001</v>
      </c>
      <c r="O967" s="15">
        <v>0</v>
      </c>
      <c r="P967" s="15" t="s">
        <v>162</v>
      </c>
    </row>
    <row r="968" spans="1:16" hidden="1">
      <c r="A968" s="10" t="s">
        <v>3999</v>
      </c>
      <c r="B968" s="10" t="s">
        <v>4000</v>
      </c>
      <c r="C968" s="13" t="s">
        <v>4001</v>
      </c>
      <c r="D968" s="13" t="s">
        <v>4002</v>
      </c>
      <c r="E968" s="13" t="s">
        <v>136</v>
      </c>
      <c r="F968" s="18" t="s">
        <v>83</v>
      </c>
      <c r="G968" s="58">
        <v>0</v>
      </c>
      <c r="H968" s="58">
        <v>0</v>
      </c>
      <c r="I968" s="13">
        <v>8.8199999999999997E-3</v>
      </c>
      <c r="J968" s="15">
        <v>0</v>
      </c>
      <c r="K968" s="17" t="s">
        <v>121</v>
      </c>
      <c r="L968" s="15">
        <v>18.125</v>
      </c>
      <c r="M968" s="15">
        <v>0</v>
      </c>
      <c r="N968" s="15">
        <v>0.12864500000000001</v>
      </c>
      <c r="O968" s="15">
        <v>0</v>
      </c>
      <c r="P968" s="15" t="s">
        <v>137</v>
      </c>
    </row>
    <row r="969" spans="1:16" hidden="1">
      <c r="A969" s="10" t="s">
        <v>4003</v>
      </c>
      <c r="B969" s="10" t="s">
        <v>4004</v>
      </c>
      <c r="C969" s="13" t="s">
        <v>4005</v>
      </c>
      <c r="D969" s="13" t="s">
        <v>4006</v>
      </c>
      <c r="E969" s="13" t="s">
        <v>69</v>
      </c>
      <c r="F969" s="18" t="s">
        <v>86</v>
      </c>
      <c r="G969" s="58">
        <v>0</v>
      </c>
      <c r="H969" s="58">
        <v>0</v>
      </c>
      <c r="I969" s="13">
        <v>7.6000000000000004E-4</v>
      </c>
      <c r="J969" s="15">
        <v>0</v>
      </c>
      <c r="K969" s="17" t="s">
        <v>121</v>
      </c>
      <c r="L969" s="15">
        <v>0</v>
      </c>
      <c r="M969" s="15">
        <v>3.928706</v>
      </c>
      <c r="N969" s="15">
        <v>0.100079</v>
      </c>
      <c r="O969" s="15">
        <v>0</v>
      </c>
      <c r="P969" s="15" t="s">
        <v>122</v>
      </c>
    </row>
    <row r="970" spans="1:16" hidden="1">
      <c r="A970" s="10" t="s">
        <v>4007</v>
      </c>
      <c r="B970" s="10" t="s">
        <v>4008</v>
      </c>
      <c r="C970" s="13" t="s">
        <v>4009</v>
      </c>
      <c r="D970" s="13" t="s">
        <v>4010</v>
      </c>
      <c r="E970" s="13" t="s">
        <v>52</v>
      </c>
      <c r="F970" s="18" t="s">
        <v>85</v>
      </c>
      <c r="G970" s="58">
        <v>0</v>
      </c>
      <c r="H970" s="58">
        <v>0</v>
      </c>
      <c r="I970" s="13">
        <v>4.1709999999999997E-2</v>
      </c>
      <c r="J970" s="15">
        <v>0</v>
      </c>
      <c r="K970" s="17" t="s">
        <v>121</v>
      </c>
      <c r="L970" s="15">
        <v>0</v>
      </c>
      <c r="M970" s="15">
        <v>1.3667609999999999</v>
      </c>
      <c r="N970" s="15">
        <v>0.14413799999999999</v>
      </c>
      <c r="O970" s="15">
        <v>0</v>
      </c>
      <c r="P970" s="15" t="s">
        <v>784</v>
      </c>
    </row>
    <row r="971" spans="1:16" hidden="1">
      <c r="A971" s="10" t="s">
        <v>4011</v>
      </c>
      <c r="B971" s="10" t="s">
        <v>4012</v>
      </c>
      <c r="C971" s="13" t="s">
        <v>593</v>
      </c>
      <c r="D971" s="13" t="s">
        <v>4013</v>
      </c>
      <c r="E971" s="13" t="s">
        <v>24</v>
      </c>
      <c r="F971" s="18" t="s">
        <v>82</v>
      </c>
      <c r="G971" s="58">
        <v>0</v>
      </c>
      <c r="H971" s="58">
        <v>0</v>
      </c>
      <c r="I971" s="13">
        <v>2.6089999999999999E-2</v>
      </c>
      <c r="J971" s="15">
        <v>0</v>
      </c>
      <c r="K971" s="17" t="s">
        <v>121</v>
      </c>
      <c r="L971" s="15">
        <v>7.9020950000000001</v>
      </c>
      <c r="M971" s="15">
        <v>1.297453</v>
      </c>
      <c r="N971" s="15">
        <v>0.12879199999999999</v>
      </c>
      <c r="O971" s="15">
        <v>0</v>
      </c>
      <c r="P971" s="15" t="s">
        <v>294</v>
      </c>
    </row>
    <row r="972" spans="1:16" hidden="1">
      <c r="A972" s="10" t="s">
        <v>4014</v>
      </c>
      <c r="B972" s="10" t="s">
        <v>4015</v>
      </c>
      <c r="C972" s="13" t="s">
        <v>4016</v>
      </c>
      <c r="D972" s="13" t="s">
        <v>4017</v>
      </c>
      <c r="E972" s="13" t="s">
        <v>77</v>
      </c>
      <c r="F972" s="18" t="s">
        <v>85</v>
      </c>
      <c r="G972" s="58">
        <v>0</v>
      </c>
      <c r="H972" s="58">
        <v>0</v>
      </c>
      <c r="I972" s="13">
        <v>0.13563</v>
      </c>
      <c r="J972" s="15">
        <v>0</v>
      </c>
      <c r="K972" s="17" t="s">
        <v>121</v>
      </c>
      <c r="L972" s="15">
        <v>8.835521</v>
      </c>
      <c r="M972" s="15">
        <v>2.3606440000000002</v>
      </c>
      <c r="N972" s="15">
        <v>0.21451700000000001</v>
      </c>
      <c r="O972" s="15" t="s">
        <v>142</v>
      </c>
      <c r="P972" s="15" t="s">
        <v>482</v>
      </c>
    </row>
    <row r="973" spans="1:16" hidden="1">
      <c r="A973" s="10" t="s">
        <v>4018</v>
      </c>
      <c r="B973" s="10" t="s">
        <v>4019</v>
      </c>
      <c r="C973" s="13" t="s">
        <v>4020</v>
      </c>
      <c r="D973" s="13" t="s">
        <v>4021</v>
      </c>
      <c r="E973" s="13" t="s">
        <v>77</v>
      </c>
      <c r="F973" s="18" t="s">
        <v>85</v>
      </c>
      <c r="G973" s="58">
        <v>0</v>
      </c>
      <c r="H973" s="58">
        <v>0</v>
      </c>
      <c r="I973" s="13">
        <v>8.6599999999999993E-3</v>
      </c>
      <c r="J973" s="15">
        <v>0</v>
      </c>
      <c r="K973" s="17" t="s">
        <v>121</v>
      </c>
      <c r="L973" s="15">
        <v>0</v>
      </c>
      <c r="M973" s="15">
        <v>1.6936150000000001</v>
      </c>
      <c r="N973" s="15">
        <v>0.176229</v>
      </c>
      <c r="O973" s="15">
        <v>0</v>
      </c>
      <c r="P973" s="15" t="s">
        <v>482</v>
      </c>
    </row>
    <row r="974" spans="1:16" hidden="1">
      <c r="A974" s="10" t="s">
        <v>4022</v>
      </c>
      <c r="B974" s="10" t="s">
        <v>4023</v>
      </c>
      <c r="C974" s="13" t="s">
        <v>4024</v>
      </c>
      <c r="D974" s="13" t="s">
        <v>4025</v>
      </c>
      <c r="E974" s="13" t="s">
        <v>77</v>
      </c>
      <c r="F974" s="18" t="s">
        <v>85</v>
      </c>
      <c r="G974" s="58">
        <v>0</v>
      </c>
      <c r="H974" s="58">
        <v>0</v>
      </c>
      <c r="I974" s="13">
        <v>4.7109999999999999E-2</v>
      </c>
      <c r="J974" s="15">
        <v>0</v>
      </c>
      <c r="K974" s="17" t="s">
        <v>121</v>
      </c>
      <c r="L974" s="15">
        <v>0</v>
      </c>
      <c r="M974" s="15">
        <v>1.681484</v>
      </c>
      <c r="N974" s="15">
        <v>0.176229</v>
      </c>
      <c r="O974" s="15">
        <v>0</v>
      </c>
      <c r="P974" s="15" t="s">
        <v>482</v>
      </c>
    </row>
    <row r="975" spans="1:16" hidden="1">
      <c r="A975" s="10" t="s">
        <v>4026</v>
      </c>
      <c r="B975" s="10" t="s">
        <v>4027</v>
      </c>
      <c r="C975" s="13" t="s">
        <v>4028</v>
      </c>
      <c r="D975" s="13" t="s">
        <v>4029</v>
      </c>
      <c r="E975" s="13" t="s">
        <v>71</v>
      </c>
      <c r="F975" s="18" t="s">
        <v>82</v>
      </c>
      <c r="G975" s="58">
        <v>0</v>
      </c>
      <c r="H975" s="58">
        <v>0</v>
      </c>
      <c r="I975" s="13">
        <v>5.5700000000000003E-3</v>
      </c>
      <c r="J975" s="15">
        <v>0</v>
      </c>
      <c r="K975" s="17" t="s">
        <v>121</v>
      </c>
      <c r="L975" s="15">
        <v>0</v>
      </c>
      <c r="M975" s="15">
        <v>3.5063949999999999</v>
      </c>
      <c r="N975" s="15">
        <v>6.6542000000000004E-2</v>
      </c>
      <c r="O975" s="15">
        <v>0</v>
      </c>
      <c r="P975" s="15" t="s">
        <v>171</v>
      </c>
    </row>
    <row r="976" spans="1:16" hidden="1">
      <c r="A976" s="10" t="s">
        <v>4030</v>
      </c>
      <c r="B976" s="10" t="s">
        <v>4031</v>
      </c>
      <c r="C976" s="13" t="s">
        <v>4032</v>
      </c>
      <c r="D976" s="13" t="s">
        <v>4033</v>
      </c>
      <c r="E976" s="13" t="s">
        <v>71</v>
      </c>
      <c r="F976" s="18" t="s">
        <v>83</v>
      </c>
      <c r="G976" s="58">
        <v>0</v>
      </c>
      <c r="H976" s="58">
        <v>0</v>
      </c>
      <c r="I976" s="13">
        <v>2.981E-2</v>
      </c>
      <c r="J976" s="15">
        <v>0</v>
      </c>
      <c r="K976" s="17" t="s">
        <v>121</v>
      </c>
      <c r="L976" s="15">
        <v>25.845677999999999</v>
      </c>
      <c r="M976" s="15">
        <v>5.581251</v>
      </c>
      <c r="N976" s="15">
        <v>0.27463199999999999</v>
      </c>
      <c r="O976" s="15" t="s">
        <v>263</v>
      </c>
      <c r="P976" s="15" t="s">
        <v>171</v>
      </c>
    </row>
    <row r="977" spans="1:16" hidden="1">
      <c r="A977" s="10" t="s">
        <v>4034</v>
      </c>
      <c r="B977" s="10" t="s">
        <v>4035</v>
      </c>
      <c r="C977" s="13" t="s">
        <v>4036</v>
      </c>
      <c r="D977" s="13" t="s">
        <v>4037</v>
      </c>
      <c r="E977" s="13" t="s">
        <v>24</v>
      </c>
      <c r="F977" s="18" t="s">
        <v>87</v>
      </c>
      <c r="G977" s="58">
        <v>0</v>
      </c>
      <c r="H977" s="58">
        <v>0</v>
      </c>
      <c r="I977" s="13">
        <v>0.25455</v>
      </c>
      <c r="J977" s="15">
        <v>1.0155000000000001</v>
      </c>
      <c r="K977" s="17">
        <v>-1.5263417035942917E-2</v>
      </c>
      <c r="L977" s="15">
        <v>15.559044</v>
      </c>
      <c r="M977" s="15">
        <v>2.3550970000000002</v>
      </c>
      <c r="N977" s="15">
        <v>0.16683300000000001</v>
      </c>
      <c r="O977" s="15" t="s">
        <v>263</v>
      </c>
      <c r="P977" s="15" t="s">
        <v>294</v>
      </c>
    </row>
    <row r="978" spans="1:16" hidden="1">
      <c r="A978" s="10" t="s">
        <v>4038</v>
      </c>
      <c r="B978" s="10" t="s">
        <v>4039</v>
      </c>
      <c r="C978" s="13" t="s">
        <v>4040</v>
      </c>
      <c r="D978" s="13" t="s">
        <v>4041</v>
      </c>
      <c r="E978" s="13" t="s">
        <v>28</v>
      </c>
      <c r="F978" s="18" t="s">
        <v>89</v>
      </c>
      <c r="G978" s="58">
        <v>0</v>
      </c>
      <c r="H978" s="58">
        <v>0</v>
      </c>
      <c r="I978" s="13">
        <v>2.7300000000000001E-2</v>
      </c>
      <c r="J978" s="15">
        <v>0</v>
      </c>
      <c r="K978" s="17" t="s">
        <v>121</v>
      </c>
      <c r="L978" s="15">
        <v>29.695271000000002</v>
      </c>
      <c r="M978" s="15">
        <v>3.094967</v>
      </c>
      <c r="N978" s="15">
        <v>4.5594000000000003E-2</v>
      </c>
      <c r="O978" s="15">
        <v>0</v>
      </c>
      <c r="P978" s="15" t="s">
        <v>332</v>
      </c>
    </row>
    <row r="979" spans="1:16" hidden="1">
      <c r="A979" s="10" t="s">
        <v>4042</v>
      </c>
      <c r="B979" s="10" t="s">
        <v>4043</v>
      </c>
      <c r="C979" s="13" t="s">
        <v>4044</v>
      </c>
      <c r="D979" s="13" t="s">
        <v>4045</v>
      </c>
      <c r="E979" s="13" t="s">
        <v>69</v>
      </c>
      <c r="F979" s="18" t="s">
        <v>87</v>
      </c>
      <c r="G979" s="58">
        <v>0</v>
      </c>
      <c r="H979" s="58">
        <v>0</v>
      </c>
      <c r="I979" s="13">
        <v>2.298E-2</v>
      </c>
      <c r="J979" s="15">
        <v>0.74305555560000003</v>
      </c>
      <c r="K979" s="17">
        <v>0.34579439244286836</v>
      </c>
      <c r="L979" s="15">
        <v>20.817568999999999</v>
      </c>
      <c r="M979" s="15">
        <v>4.0953679999999997</v>
      </c>
      <c r="N979" s="15">
        <v>4.5484999999999998E-2</v>
      </c>
      <c r="O979" s="15" t="s">
        <v>142</v>
      </c>
      <c r="P979" s="15" t="s">
        <v>157</v>
      </c>
    </row>
    <row r="980" spans="1:16" hidden="1">
      <c r="A980" s="10" t="s">
        <v>4046</v>
      </c>
      <c r="B980" s="10" t="s">
        <v>4047</v>
      </c>
      <c r="C980" s="13" t="s">
        <v>4048</v>
      </c>
      <c r="D980" s="13" t="s">
        <v>4049</v>
      </c>
      <c r="E980" s="13" t="s">
        <v>69</v>
      </c>
      <c r="F980" s="18" t="s">
        <v>88</v>
      </c>
      <c r="G980" s="58">
        <v>0</v>
      </c>
      <c r="H980" s="58">
        <v>0</v>
      </c>
      <c r="I980" s="13">
        <v>1.15E-3</v>
      </c>
      <c r="J980" s="15">
        <v>0.76666666670000005</v>
      </c>
      <c r="K980" s="17">
        <v>0.30434782603024568</v>
      </c>
      <c r="L980" s="15">
        <v>0</v>
      </c>
      <c r="M980" s="15">
        <v>1.74099</v>
      </c>
      <c r="N980" s="15">
        <v>-0.15729299999999999</v>
      </c>
      <c r="O980" s="15" t="s">
        <v>142</v>
      </c>
      <c r="P980" s="15" t="s">
        <v>122</v>
      </c>
    </row>
    <row r="981" spans="1:16" hidden="1">
      <c r="A981" s="10" t="s">
        <v>4050</v>
      </c>
      <c r="B981" s="10" t="s">
        <v>4051</v>
      </c>
      <c r="C981" s="13" t="s">
        <v>4052</v>
      </c>
      <c r="D981" s="13" t="s">
        <v>4053</v>
      </c>
      <c r="E981" s="13" t="s">
        <v>229</v>
      </c>
      <c r="F981" s="18" t="s">
        <v>82</v>
      </c>
      <c r="G981" s="58">
        <v>0</v>
      </c>
      <c r="H981" s="58">
        <v>0</v>
      </c>
      <c r="I981" s="13">
        <v>7.2399999999999999E-3</v>
      </c>
      <c r="J981" s="15">
        <v>0</v>
      </c>
      <c r="K981" s="17" t="s">
        <v>121</v>
      </c>
      <c r="L981" s="15">
        <v>0</v>
      </c>
      <c r="M981" s="15">
        <v>1.423829</v>
      </c>
      <c r="N981" s="15">
        <v>1.6445999999999999E-2</v>
      </c>
      <c r="O981" s="15">
        <v>0</v>
      </c>
      <c r="P981" s="15" t="s">
        <v>230</v>
      </c>
    </row>
    <row r="982" spans="1:16">
      <c r="A982" s="10" t="s">
        <v>4054</v>
      </c>
      <c r="B982" s="10" t="s">
        <v>4055</v>
      </c>
      <c r="C982" s="13" t="s">
        <v>4056</v>
      </c>
      <c r="D982" s="13" t="s">
        <v>4057</v>
      </c>
      <c r="E982" s="13" t="s">
        <v>50</v>
      </c>
      <c r="F982" s="18" t="s">
        <v>83</v>
      </c>
      <c r="G982" s="58">
        <v>0.5</v>
      </c>
      <c r="H982" s="58">
        <v>0.45</v>
      </c>
      <c r="I982" s="13">
        <v>3.712E-2</v>
      </c>
      <c r="J982" s="15">
        <v>0.74250000000000005</v>
      </c>
      <c r="K982" s="17">
        <v>0.34680134680134667</v>
      </c>
      <c r="L982" s="15">
        <v>13.78426</v>
      </c>
      <c r="M982" s="15">
        <v>2.1378119999999998</v>
      </c>
      <c r="N982" s="15">
        <v>0.106277</v>
      </c>
      <c r="O982" s="15" t="s">
        <v>263</v>
      </c>
      <c r="P982" s="15" t="s">
        <v>152</v>
      </c>
    </row>
    <row r="983" spans="1:16" hidden="1">
      <c r="A983" s="10" t="s">
        <v>4058</v>
      </c>
      <c r="B983" s="10" t="s">
        <v>4059</v>
      </c>
      <c r="C983" s="13" t="s">
        <v>4060</v>
      </c>
      <c r="D983" s="13" t="s">
        <v>4061</v>
      </c>
      <c r="E983" s="13" t="s">
        <v>24</v>
      </c>
      <c r="F983" s="18" t="s">
        <v>87</v>
      </c>
      <c r="G983" s="58">
        <v>0</v>
      </c>
      <c r="H983" s="58">
        <v>0</v>
      </c>
      <c r="I983" s="13">
        <v>7.77E-3</v>
      </c>
      <c r="J983" s="15">
        <v>0</v>
      </c>
      <c r="K983" s="17" t="s">
        <v>121</v>
      </c>
      <c r="L983" s="15">
        <v>0</v>
      </c>
      <c r="M983" s="15">
        <v>1.0518620000000001</v>
      </c>
      <c r="N983" s="15">
        <v>0.121478</v>
      </c>
      <c r="O983" s="15">
        <v>0</v>
      </c>
      <c r="P983" s="15" t="s">
        <v>294</v>
      </c>
    </row>
    <row r="984" spans="1:16" hidden="1">
      <c r="A984" s="10" t="s">
        <v>4062</v>
      </c>
      <c r="B984" s="10" t="s">
        <v>4063</v>
      </c>
      <c r="C984" s="13" t="s">
        <v>4064</v>
      </c>
      <c r="D984" s="13" t="s">
        <v>4065</v>
      </c>
      <c r="E984" s="13" t="s">
        <v>24</v>
      </c>
      <c r="F984" s="18" t="s">
        <v>85</v>
      </c>
      <c r="G984" s="58">
        <v>0</v>
      </c>
      <c r="H984" s="58">
        <v>0</v>
      </c>
      <c r="I984" s="13">
        <v>3.236E-2</v>
      </c>
      <c r="J984" s="15">
        <v>1.1133333332999999</v>
      </c>
      <c r="K984" s="17">
        <v>-0.10179640715873639</v>
      </c>
      <c r="L984" s="15">
        <v>28.355388000000001</v>
      </c>
      <c r="M984" s="15">
        <v>5.3566710000000004</v>
      </c>
      <c r="N984" s="15">
        <v>0.18856300000000001</v>
      </c>
      <c r="O984" s="15" t="s">
        <v>176</v>
      </c>
      <c r="P984" s="15" t="s">
        <v>294</v>
      </c>
    </row>
    <row r="985" spans="1:16" hidden="1">
      <c r="A985" s="10" t="s">
        <v>4066</v>
      </c>
      <c r="B985" s="10" t="s">
        <v>4067</v>
      </c>
      <c r="C985" s="13" t="s">
        <v>4068</v>
      </c>
      <c r="D985" s="13" t="s">
        <v>4069</v>
      </c>
      <c r="E985" s="13" t="s">
        <v>24</v>
      </c>
      <c r="F985" s="18" t="s">
        <v>85</v>
      </c>
      <c r="G985" s="58">
        <v>0</v>
      </c>
      <c r="H985" s="58">
        <v>0</v>
      </c>
      <c r="I985" s="13">
        <v>9.1149999999999995E-2</v>
      </c>
      <c r="J985" s="15">
        <v>0</v>
      </c>
      <c r="K985" s="17" t="s">
        <v>121</v>
      </c>
      <c r="L985" s="15">
        <v>13.035634</v>
      </c>
      <c r="M985" s="15">
        <v>1.078794</v>
      </c>
      <c r="N985" s="15">
        <v>4.4801000000000001E-2</v>
      </c>
      <c r="O985" s="15" t="s">
        <v>142</v>
      </c>
      <c r="P985" s="15" t="s">
        <v>294</v>
      </c>
    </row>
    <row r="986" spans="1:16" hidden="1">
      <c r="A986" s="10" t="s">
        <v>4070</v>
      </c>
      <c r="B986" s="10" t="s">
        <v>4071</v>
      </c>
      <c r="C986" s="13" t="s">
        <v>4072</v>
      </c>
      <c r="D986" s="13" t="s">
        <v>4073</v>
      </c>
      <c r="E986" s="13" t="s">
        <v>24</v>
      </c>
      <c r="F986" s="18" t="s">
        <v>85</v>
      </c>
      <c r="G986" s="58">
        <v>0</v>
      </c>
      <c r="H986" s="58">
        <v>0</v>
      </c>
      <c r="I986" s="13">
        <v>5.7919999999999999E-2</v>
      </c>
      <c r="J986" s="15">
        <v>0</v>
      </c>
      <c r="K986" s="17" t="s">
        <v>121</v>
      </c>
      <c r="L986" s="15">
        <v>0</v>
      </c>
      <c r="M986" s="15">
        <v>0.589028</v>
      </c>
      <c r="N986" s="15">
        <v>6.1161E-2</v>
      </c>
      <c r="O986" s="15">
        <v>0</v>
      </c>
      <c r="P986" s="15" t="s">
        <v>294</v>
      </c>
    </row>
    <row r="987" spans="1:16" hidden="1">
      <c r="A987" s="10" t="s">
        <v>4074</v>
      </c>
      <c r="B987" s="10" t="s">
        <v>4075</v>
      </c>
      <c r="C987" s="13" t="s">
        <v>4076</v>
      </c>
      <c r="D987" s="13" t="s">
        <v>4077</v>
      </c>
      <c r="E987" s="13" t="s">
        <v>24</v>
      </c>
      <c r="F987" s="18" t="s">
        <v>85</v>
      </c>
      <c r="G987" s="58">
        <v>0</v>
      </c>
      <c r="H987" s="58">
        <v>0</v>
      </c>
      <c r="I987" s="13">
        <v>1.6910000000000001E-2</v>
      </c>
      <c r="J987" s="15">
        <v>0</v>
      </c>
      <c r="K987" s="17" t="s">
        <v>121</v>
      </c>
      <c r="L987" s="15">
        <v>0</v>
      </c>
      <c r="M987" s="15">
        <v>0.47512700000000002</v>
      </c>
      <c r="N987" s="15">
        <v>3.7263999999999999E-2</v>
      </c>
      <c r="O987" s="15">
        <v>0</v>
      </c>
      <c r="P987" s="15" t="s">
        <v>294</v>
      </c>
    </row>
    <row r="988" spans="1:16" hidden="1">
      <c r="A988" s="10" t="s">
        <v>4078</v>
      </c>
      <c r="B988" s="10" t="s">
        <v>4079</v>
      </c>
      <c r="C988" s="13" t="s">
        <v>4080</v>
      </c>
      <c r="D988" s="13" t="s">
        <v>4081</v>
      </c>
      <c r="E988" s="13" t="s">
        <v>24</v>
      </c>
      <c r="F988" s="18" t="s">
        <v>90</v>
      </c>
      <c r="G988" s="58">
        <v>0</v>
      </c>
      <c r="H988" s="58">
        <v>0</v>
      </c>
      <c r="I988" s="13">
        <v>1.636E-2</v>
      </c>
      <c r="J988" s="15">
        <v>0</v>
      </c>
      <c r="K988" s="17" t="s">
        <v>121</v>
      </c>
      <c r="L988" s="15">
        <v>0</v>
      </c>
      <c r="M988" s="15">
        <v>1.659222</v>
      </c>
      <c r="N988" s="15">
        <v>6.7614999999999995E-2</v>
      </c>
      <c r="O988" s="15">
        <v>0</v>
      </c>
      <c r="P988" s="15" t="s">
        <v>294</v>
      </c>
    </row>
    <row r="989" spans="1:16" hidden="1">
      <c r="A989" s="10" t="s">
        <v>4082</v>
      </c>
      <c r="B989" s="10" t="s">
        <v>4083</v>
      </c>
      <c r="C989" s="13" t="s">
        <v>4084</v>
      </c>
      <c r="D989" s="13" t="s">
        <v>4085</v>
      </c>
      <c r="E989" s="13" t="s">
        <v>24</v>
      </c>
      <c r="F989" s="18" t="s">
        <v>83</v>
      </c>
      <c r="G989" s="58">
        <v>0</v>
      </c>
      <c r="H989" s="58">
        <v>0</v>
      </c>
      <c r="I989" s="13">
        <v>0.11391</v>
      </c>
      <c r="J989" s="15">
        <v>1.1791836735000001</v>
      </c>
      <c r="K989" s="17">
        <v>-0.15195569403378451</v>
      </c>
      <c r="L989" s="15">
        <v>15.899421999999999</v>
      </c>
      <c r="M989" s="15">
        <v>2.4763359999999999</v>
      </c>
      <c r="N989" s="15">
        <v>4.5569999999999999E-2</v>
      </c>
      <c r="O989" s="15" t="s">
        <v>176</v>
      </c>
      <c r="P989" s="15" t="s">
        <v>294</v>
      </c>
    </row>
    <row r="990" spans="1:16" hidden="1">
      <c r="A990" s="10" t="s">
        <v>4086</v>
      </c>
      <c r="B990" s="10" t="s">
        <v>4087</v>
      </c>
      <c r="C990" s="13" t="s">
        <v>4088</v>
      </c>
      <c r="D990" s="13" t="s">
        <v>4089</v>
      </c>
      <c r="E990" s="13" t="s">
        <v>67</v>
      </c>
      <c r="F990" s="18" t="s">
        <v>87</v>
      </c>
      <c r="G990" s="58">
        <v>0</v>
      </c>
      <c r="H990" s="58">
        <v>0</v>
      </c>
      <c r="I990" s="13">
        <v>4.2199999999999998E-3</v>
      </c>
      <c r="J990" s="15">
        <v>0</v>
      </c>
      <c r="K990" s="17" t="s">
        <v>121</v>
      </c>
      <c r="L990" s="15">
        <v>0</v>
      </c>
      <c r="M990" s="15">
        <v>1.204243</v>
      </c>
      <c r="N990" s="15">
        <v>0.31763999999999998</v>
      </c>
      <c r="O990" s="15">
        <v>0</v>
      </c>
      <c r="P990" s="15" t="s">
        <v>1376</v>
      </c>
    </row>
    <row r="991" spans="1:16" hidden="1">
      <c r="A991" s="10" t="s">
        <v>4090</v>
      </c>
      <c r="B991" s="10" t="s">
        <v>4091</v>
      </c>
      <c r="C991" s="13" t="s">
        <v>4092</v>
      </c>
      <c r="D991" s="13" t="s">
        <v>4093</v>
      </c>
      <c r="E991" s="13" t="s">
        <v>67</v>
      </c>
      <c r="F991" s="18" t="s">
        <v>87</v>
      </c>
      <c r="G991" s="58">
        <v>0</v>
      </c>
      <c r="H991" s="58">
        <v>0</v>
      </c>
      <c r="I991" s="13">
        <v>4.0710000000000003E-2</v>
      </c>
      <c r="J991" s="15">
        <v>0</v>
      </c>
      <c r="K991" s="17" t="s">
        <v>121</v>
      </c>
      <c r="L991" s="15">
        <v>7.562411</v>
      </c>
      <c r="M991" s="15">
        <v>0.78895700000000002</v>
      </c>
      <c r="N991" s="15">
        <v>1.9571999999999999E-2</v>
      </c>
      <c r="O991" s="15">
        <v>0</v>
      </c>
      <c r="P991" s="15" t="s">
        <v>714</v>
      </c>
    </row>
    <row r="992" spans="1:16" hidden="1">
      <c r="A992" s="10" t="s">
        <v>4094</v>
      </c>
      <c r="B992" s="10" t="s">
        <v>4095</v>
      </c>
      <c r="C992" s="13" t="s">
        <v>4096</v>
      </c>
      <c r="D992" s="13" t="s">
        <v>4097</v>
      </c>
      <c r="E992" s="13" t="s">
        <v>229</v>
      </c>
      <c r="F992" s="18" t="s">
        <v>82</v>
      </c>
      <c r="G992" s="58">
        <v>0</v>
      </c>
      <c r="H992" s="58">
        <v>0</v>
      </c>
      <c r="I992" s="13">
        <v>6.3600000000000002E-3</v>
      </c>
      <c r="J992" s="15">
        <v>0</v>
      </c>
      <c r="K992" s="17" t="s">
        <v>121</v>
      </c>
      <c r="L992" s="15">
        <v>0</v>
      </c>
      <c r="M992" s="15">
        <v>9.5560559999999999</v>
      </c>
      <c r="N992" s="15">
        <v>0.56257699999999999</v>
      </c>
      <c r="O992" s="15">
        <v>0</v>
      </c>
      <c r="P992" s="15" t="s">
        <v>230</v>
      </c>
    </row>
    <row r="993" spans="1:16" hidden="1">
      <c r="A993" s="10" t="s">
        <v>4098</v>
      </c>
      <c r="B993" s="10" t="s">
        <v>4099</v>
      </c>
      <c r="C993" s="13" t="s">
        <v>4100</v>
      </c>
      <c r="D993" s="13" t="s">
        <v>4101</v>
      </c>
      <c r="E993" s="13" t="s">
        <v>69</v>
      </c>
      <c r="F993" s="18" t="s">
        <v>82</v>
      </c>
      <c r="G993" s="58">
        <v>0</v>
      </c>
      <c r="H993" s="58">
        <v>0</v>
      </c>
      <c r="I993" s="13">
        <v>8.8999999999999995E-4</v>
      </c>
      <c r="J993" s="15">
        <v>0</v>
      </c>
      <c r="K993" s="17" t="s">
        <v>121</v>
      </c>
      <c r="L993" s="15">
        <v>0</v>
      </c>
      <c r="M993" s="15">
        <v>2.6734170000000002</v>
      </c>
      <c r="N993" s="15">
        <v>0.149149</v>
      </c>
      <c r="O993" s="15">
        <v>0</v>
      </c>
      <c r="P993" s="15" t="s">
        <v>122</v>
      </c>
    </row>
    <row r="994" spans="1:16" hidden="1">
      <c r="A994" s="10" t="s">
        <v>4102</v>
      </c>
      <c r="B994" s="10" t="s">
        <v>4103</v>
      </c>
      <c r="C994" s="13" t="s">
        <v>4104</v>
      </c>
      <c r="D994" s="13" t="s">
        <v>4105</v>
      </c>
      <c r="E994" s="13" t="s">
        <v>69</v>
      </c>
      <c r="F994" s="18" t="s">
        <v>88</v>
      </c>
      <c r="G994" s="58">
        <v>0</v>
      </c>
      <c r="H994" s="58">
        <v>0</v>
      </c>
      <c r="I994" s="13">
        <v>2.7100000000000002E-3</v>
      </c>
      <c r="J994" s="15">
        <v>0</v>
      </c>
      <c r="K994" s="17" t="s">
        <v>121</v>
      </c>
      <c r="L994" s="15">
        <v>15.147826</v>
      </c>
      <c r="M994" s="15">
        <v>3.0301619999999998</v>
      </c>
      <c r="N994" s="15">
        <v>6.0477999999999997E-2</v>
      </c>
      <c r="O994" s="15">
        <v>0</v>
      </c>
      <c r="P994" s="15" t="s">
        <v>122</v>
      </c>
    </row>
    <row r="995" spans="1:16" hidden="1">
      <c r="A995" s="10" t="s">
        <v>4106</v>
      </c>
      <c r="B995" s="10" t="s">
        <v>4107</v>
      </c>
      <c r="C995" s="13" t="s">
        <v>4108</v>
      </c>
      <c r="D995" s="13" t="s">
        <v>4109</v>
      </c>
      <c r="E995" s="13" t="s">
        <v>69</v>
      </c>
      <c r="F995" s="18" t="s">
        <v>89</v>
      </c>
      <c r="G995" s="58">
        <v>0</v>
      </c>
      <c r="H995" s="58">
        <v>0</v>
      </c>
      <c r="I995" s="13">
        <v>1.5100000000000001E-3</v>
      </c>
      <c r="J995" s="15">
        <v>0</v>
      </c>
      <c r="K995" s="17" t="s">
        <v>121</v>
      </c>
      <c r="L995" s="15">
        <v>0</v>
      </c>
      <c r="M995" s="15">
        <v>4.4738899999999999</v>
      </c>
      <c r="N995" s="15">
        <v>0.19507099999999999</v>
      </c>
      <c r="O995" s="15">
        <v>0</v>
      </c>
      <c r="P995" s="15" t="s">
        <v>122</v>
      </c>
    </row>
    <row r="996" spans="1:16" hidden="1">
      <c r="A996" s="10" t="s">
        <v>4110</v>
      </c>
      <c r="B996" s="10" t="s">
        <v>4111</v>
      </c>
      <c r="C996" s="13" t="s">
        <v>4112</v>
      </c>
      <c r="D996" s="13" t="s">
        <v>4113</v>
      </c>
      <c r="E996" s="13" t="s">
        <v>69</v>
      </c>
      <c r="F996" s="18" t="s">
        <v>83</v>
      </c>
      <c r="G996" s="58">
        <v>0</v>
      </c>
      <c r="H996" s="58">
        <v>0</v>
      </c>
      <c r="I996" s="13">
        <v>2.35E-2</v>
      </c>
      <c r="J996" s="15">
        <v>1.0396551724</v>
      </c>
      <c r="K996" s="17">
        <v>-3.8142620219411505E-2</v>
      </c>
      <c r="L996" s="15">
        <v>33.050691</v>
      </c>
      <c r="M996" s="15">
        <v>3.0416509999999999</v>
      </c>
      <c r="N996" s="15">
        <v>7.9577999999999996E-2</v>
      </c>
      <c r="O996" s="15" t="s">
        <v>263</v>
      </c>
      <c r="P996" s="15" t="s">
        <v>157</v>
      </c>
    </row>
    <row r="997" spans="1:16" hidden="1">
      <c r="A997" s="10" t="s">
        <v>4114</v>
      </c>
      <c r="B997" s="10" t="s">
        <v>4115</v>
      </c>
      <c r="C997" s="13" t="s">
        <v>4116</v>
      </c>
      <c r="D997" s="13" t="s">
        <v>4117</v>
      </c>
      <c r="E997" s="13" t="s">
        <v>69</v>
      </c>
      <c r="F997" s="18" t="s">
        <v>87</v>
      </c>
      <c r="G997" s="58">
        <v>0</v>
      </c>
      <c r="H997" s="58">
        <v>0</v>
      </c>
      <c r="I997" s="13">
        <v>8.9700000000000005E-3</v>
      </c>
      <c r="J997" s="15">
        <v>0.62816091949999997</v>
      </c>
      <c r="K997" s="17">
        <v>0.59194876496929227</v>
      </c>
      <c r="L997" s="15">
        <v>9.3909549999999999</v>
      </c>
      <c r="M997" s="15">
        <v>1.1399589999999999</v>
      </c>
      <c r="N997" s="15">
        <v>0.13784199999999999</v>
      </c>
      <c r="O997" s="15" t="s">
        <v>142</v>
      </c>
      <c r="P997" s="15" t="s">
        <v>157</v>
      </c>
    </row>
    <row r="998" spans="1:16">
      <c r="A998" s="10" t="s">
        <v>4118</v>
      </c>
      <c r="B998" s="10" t="s">
        <v>4119</v>
      </c>
      <c r="C998" s="13" t="s">
        <v>4120</v>
      </c>
      <c r="D998" s="13" t="s">
        <v>4121</v>
      </c>
      <c r="E998" s="13" t="s">
        <v>50</v>
      </c>
      <c r="F998" s="18" t="s">
        <v>87</v>
      </c>
      <c r="G998" s="58">
        <v>0.75</v>
      </c>
      <c r="H998" s="58">
        <v>0.84</v>
      </c>
      <c r="I998" s="13">
        <v>3.8550000000000001E-2</v>
      </c>
      <c r="J998" s="15">
        <v>0.92469135800000002</v>
      </c>
      <c r="K998" s="17">
        <v>8.144192259229488E-2</v>
      </c>
      <c r="L998" s="15">
        <v>17.091946</v>
      </c>
      <c r="M998" s="15">
        <v>3.0950899999999999</v>
      </c>
      <c r="N998" s="15">
        <v>0.170374</v>
      </c>
      <c r="O998" s="15" t="s">
        <v>263</v>
      </c>
      <c r="P998" s="15" t="s">
        <v>152</v>
      </c>
    </row>
    <row r="999" spans="1:16" hidden="1">
      <c r="A999" s="10" t="s">
        <v>4122</v>
      </c>
      <c r="B999" s="10" t="s">
        <v>4123</v>
      </c>
      <c r="C999" s="13" t="s">
        <v>4124</v>
      </c>
      <c r="D999" s="13" t="s">
        <v>4125</v>
      </c>
      <c r="E999" s="13" t="s">
        <v>56</v>
      </c>
      <c r="F999" s="18" t="s">
        <v>83</v>
      </c>
      <c r="G999" s="58">
        <v>0</v>
      </c>
      <c r="H999" s="58">
        <v>0</v>
      </c>
      <c r="I999" s="13">
        <v>1.6629999999999999E-2</v>
      </c>
      <c r="J999" s="15">
        <v>0.99466248040000005</v>
      </c>
      <c r="K999" s="17">
        <v>5.3661615926776651E-3</v>
      </c>
      <c r="L999" s="15">
        <v>16.369230999999999</v>
      </c>
      <c r="M999" s="15">
        <v>1.4264019999999999</v>
      </c>
      <c r="N999" s="15">
        <v>4.9436000000000001E-2</v>
      </c>
      <c r="O999" s="15" t="s">
        <v>263</v>
      </c>
      <c r="P999" s="15" t="s">
        <v>152</v>
      </c>
    </row>
    <row r="1000" spans="1:16" hidden="1">
      <c r="A1000" s="10" t="s">
        <v>4126</v>
      </c>
      <c r="B1000" s="10" t="s">
        <v>4127</v>
      </c>
      <c r="C1000" s="13" t="s">
        <v>4128</v>
      </c>
      <c r="D1000" s="13" t="s">
        <v>4129</v>
      </c>
      <c r="E1000" s="13" t="s">
        <v>75</v>
      </c>
      <c r="F1000" s="18" t="s">
        <v>88</v>
      </c>
      <c r="G1000" s="58">
        <v>0</v>
      </c>
      <c r="H1000" s="58">
        <v>0</v>
      </c>
      <c r="I1000" s="13">
        <v>2.2370000000000001E-2</v>
      </c>
      <c r="J1000" s="15">
        <v>0</v>
      </c>
      <c r="K1000" s="17" t="s">
        <v>121</v>
      </c>
      <c r="L1000" s="15">
        <v>0</v>
      </c>
      <c r="M1000" s="15">
        <v>23.506025999999999</v>
      </c>
      <c r="N1000" s="15">
        <v>0.27168300000000001</v>
      </c>
      <c r="O1000" s="15">
        <v>0</v>
      </c>
      <c r="P1000" s="15" t="s">
        <v>212</v>
      </c>
    </row>
    <row r="1001" spans="1:16" hidden="1">
      <c r="A1001" s="10" t="s">
        <v>4130</v>
      </c>
      <c r="B1001" s="10" t="s">
        <v>4131</v>
      </c>
      <c r="C1001" s="13" t="s">
        <v>4132</v>
      </c>
      <c r="D1001" s="13" t="s">
        <v>4133</v>
      </c>
      <c r="E1001" s="13" t="s">
        <v>62</v>
      </c>
      <c r="F1001" s="18" t="s">
        <v>83</v>
      </c>
      <c r="G1001" s="58">
        <v>0</v>
      </c>
      <c r="H1001" s="58">
        <v>0</v>
      </c>
      <c r="I1001" s="13">
        <v>1.8530000000000001E-2</v>
      </c>
      <c r="J1001" s="15">
        <v>0</v>
      </c>
      <c r="K1001" s="17" t="s">
        <v>121</v>
      </c>
      <c r="L1001" s="15">
        <v>19.776596000000001</v>
      </c>
      <c r="M1001" s="15">
        <v>4.0657459999999999</v>
      </c>
      <c r="N1001" s="15">
        <v>0.21276600000000001</v>
      </c>
      <c r="O1001" s="15">
        <v>0</v>
      </c>
      <c r="P1001" s="15" t="s">
        <v>152</v>
      </c>
    </row>
    <row r="1002" spans="1:16" hidden="1">
      <c r="A1002" s="10" t="s">
        <v>4134</v>
      </c>
      <c r="B1002" s="10" t="s">
        <v>4135</v>
      </c>
      <c r="C1002" s="13" t="s">
        <v>4136</v>
      </c>
      <c r="D1002" s="13" t="s">
        <v>4137</v>
      </c>
      <c r="E1002" s="13" t="s">
        <v>24</v>
      </c>
      <c r="F1002" s="18" t="s">
        <v>89</v>
      </c>
      <c r="G1002" s="58">
        <v>0</v>
      </c>
      <c r="H1002" s="58">
        <v>0</v>
      </c>
      <c r="I1002" s="13">
        <v>2.445E-2</v>
      </c>
      <c r="J1002" s="15">
        <v>0</v>
      </c>
      <c r="K1002" s="17" t="s">
        <v>121</v>
      </c>
      <c r="L1002" s="15">
        <v>0</v>
      </c>
      <c r="M1002" s="15">
        <v>0.53182099999999999</v>
      </c>
      <c r="N1002" s="15">
        <v>3.7234000000000003E-2</v>
      </c>
      <c r="O1002" s="15">
        <v>0</v>
      </c>
      <c r="P1002" s="15" t="s">
        <v>294</v>
      </c>
    </row>
    <row r="1003" spans="1:16" hidden="1">
      <c r="A1003" s="10" t="s">
        <v>4138</v>
      </c>
      <c r="B1003" s="10" t="s">
        <v>4139</v>
      </c>
      <c r="C1003" s="13" t="s">
        <v>4140</v>
      </c>
      <c r="D1003" s="13" t="s">
        <v>4141</v>
      </c>
      <c r="E1003" s="13" t="s">
        <v>69</v>
      </c>
      <c r="F1003" s="18" t="s">
        <v>89</v>
      </c>
      <c r="G1003" s="58">
        <v>0</v>
      </c>
      <c r="H1003" s="58">
        <v>0</v>
      </c>
      <c r="I1003" s="13">
        <v>2.6800000000000001E-3</v>
      </c>
      <c r="J1003" s="15">
        <v>0</v>
      </c>
      <c r="K1003" s="17" t="s">
        <v>121</v>
      </c>
      <c r="L1003" s="15">
        <v>3.9708939999999999</v>
      </c>
      <c r="M1003" s="15">
        <v>2.4187349999999999</v>
      </c>
      <c r="N1003" s="15">
        <v>-6.5822000000000006E-2</v>
      </c>
      <c r="O1003" s="15">
        <v>0</v>
      </c>
      <c r="P1003" s="15" t="s">
        <v>122</v>
      </c>
    </row>
    <row r="1004" spans="1:16" hidden="1">
      <c r="A1004" s="10" t="s">
        <v>4142</v>
      </c>
      <c r="B1004" s="10" t="s">
        <v>4143</v>
      </c>
      <c r="C1004" s="13" t="s">
        <v>4144</v>
      </c>
      <c r="D1004" s="13" t="s">
        <v>4145</v>
      </c>
      <c r="E1004" s="13" t="s">
        <v>69</v>
      </c>
      <c r="F1004" s="18" t="s">
        <v>87</v>
      </c>
      <c r="G1004" s="58">
        <v>0</v>
      </c>
      <c r="H1004" s="58">
        <v>0</v>
      </c>
      <c r="I1004" s="13">
        <v>5.8E-4</v>
      </c>
      <c r="J1004" s="15">
        <v>0</v>
      </c>
      <c r="K1004" s="17" t="s">
        <v>121</v>
      </c>
      <c r="L1004" s="15">
        <v>0</v>
      </c>
      <c r="M1004" s="15">
        <v>1.5069619999999999</v>
      </c>
      <c r="N1004" s="15">
        <v>0.14349799999999999</v>
      </c>
      <c r="O1004" s="15" t="s">
        <v>263</v>
      </c>
      <c r="P1004" s="15" t="s">
        <v>122</v>
      </c>
    </row>
    <row r="1005" spans="1:16" hidden="1">
      <c r="A1005" s="10" t="s">
        <v>4146</v>
      </c>
      <c r="B1005" s="10" t="s">
        <v>4147</v>
      </c>
      <c r="C1005" s="13" t="s">
        <v>4148</v>
      </c>
      <c r="D1005" s="13" t="s">
        <v>4149</v>
      </c>
      <c r="E1005" s="13" t="s">
        <v>69</v>
      </c>
      <c r="F1005" s="18" t="s">
        <v>87</v>
      </c>
      <c r="G1005" s="58">
        <v>0</v>
      </c>
      <c r="H1005" s="58">
        <v>0</v>
      </c>
      <c r="I1005" s="13">
        <v>4.5799999999999999E-3</v>
      </c>
      <c r="J1005" s="15">
        <v>0</v>
      </c>
      <c r="K1005" s="17" t="s">
        <v>121</v>
      </c>
      <c r="L1005" s="15">
        <v>0</v>
      </c>
      <c r="M1005" s="15">
        <v>1.1965859999999999</v>
      </c>
      <c r="N1005" s="15">
        <v>0.14349799999999999</v>
      </c>
      <c r="O1005" s="15" t="s">
        <v>263</v>
      </c>
      <c r="P1005" s="15" t="s">
        <v>157</v>
      </c>
    </row>
    <row r="1006" spans="1:16" hidden="1">
      <c r="A1006" s="10" t="s">
        <v>4150</v>
      </c>
      <c r="B1006" s="10" t="s">
        <v>4151</v>
      </c>
      <c r="C1006" s="13" t="s">
        <v>4152</v>
      </c>
      <c r="D1006" s="13" t="s">
        <v>4153</v>
      </c>
      <c r="E1006" s="13" t="s">
        <v>69</v>
      </c>
      <c r="F1006" s="18" t="s">
        <v>85</v>
      </c>
      <c r="G1006" s="58">
        <v>0</v>
      </c>
      <c r="H1006" s="58">
        <v>0</v>
      </c>
      <c r="I1006" s="13">
        <v>1.1299999999999999E-3</v>
      </c>
      <c r="J1006" s="15">
        <v>0</v>
      </c>
      <c r="K1006" s="17" t="s">
        <v>121</v>
      </c>
      <c r="L1006" s="15">
        <v>0</v>
      </c>
      <c r="M1006" s="15">
        <v>1.4359310000000001</v>
      </c>
      <c r="N1006" s="15">
        <v>0.14355200000000001</v>
      </c>
      <c r="O1006" s="15">
        <v>0</v>
      </c>
      <c r="P1006" s="15" t="s">
        <v>122</v>
      </c>
    </row>
    <row r="1007" spans="1:16" hidden="1">
      <c r="A1007" s="10" t="s">
        <v>4154</v>
      </c>
      <c r="B1007" s="10" t="s">
        <v>4155</v>
      </c>
      <c r="C1007" s="13" t="s">
        <v>4156</v>
      </c>
      <c r="D1007" s="13" t="s">
        <v>4157</v>
      </c>
      <c r="E1007" s="13" t="s">
        <v>69</v>
      </c>
      <c r="F1007" s="18" t="s">
        <v>91</v>
      </c>
      <c r="G1007" s="58">
        <v>0</v>
      </c>
      <c r="H1007" s="58">
        <v>0</v>
      </c>
      <c r="I1007" s="13">
        <v>4.6999999999999999E-4</v>
      </c>
      <c r="J1007" s="15">
        <v>0</v>
      </c>
      <c r="K1007" s="17" t="s">
        <v>121</v>
      </c>
      <c r="L1007" s="15">
        <v>0</v>
      </c>
      <c r="M1007" s="15">
        <v>0.82010499999999997</v>
      </c>
      <c r="N1007" s="15">
        <v>0.142952</v>
      </c>
      <c r="O1007" s="15">
        <v>0</v>
      </c>
      <c r="P1007" s="15" t="s">
        <v>122</v>
      </c>
    </row>
    <row r="1008" spans="1:16" hidden="1">
      <c r="A1008" s="10" t="s">
        <v>4158</v>
      </c>
      <c r="B1008" s="10" t="s">
        <v>4159</v>
      </c>
      <c r="C1008" s="13" t="s">
        <v>4160</v>
      </c>
      <c r="D1008" s="13" t="s">
        <v>4161</v>
      </c>
      <c r="E1008" s="13" t="s">
        <v>69</v>
      </c>
      <c r="F1008" s="18" t="s">
        <v>87</v>
      </c>
      <c r="G1008" s="58">
        <v>0</v>
      </c>
      <c r="H1008" s="58">
        <v>0</v>
      </c>
      <c r="I1008" s="13">
        <v>4.4600000000000004E-3</v>
      </c>
      <c r="J1008" s="15">
        <v>1.9772413793000001</v>
      </c>
      <c r="K1008" s="17">
        <v>-0.49424485524674355</v>
      </c>
      <c r="L1008" s="15">
        <v>47.931914999999996</v>
      </c>
      <c r="M1008" s="15">
        <v>9.0152750000000008</v>
      </c>
      <c r="N1008" s="15">
        <v>0.167709</v>
      </c>
      <c r="O1008" s="15" t="s">
        <v>263</v>
      </c>
      <c r="P1008" s="15" t="s">
        <v>122</v>
      </c>
    </row>
    <row r="1009" spans="1:16" hidden="1">
      <c r="A1009" s="10" t="s">
        <v>4162</v>
      </c>
      <c r="B1009" s="10" t="s">
        <v>4163</v>
      </c>
      <c r="C1009" s="13" t="s">
        <v>4164</v>
      </c>
      <c r="D1009" s="13" t="s">
        <v>4165</v>
      </c>
      <c r="E1009" s="13" t="s">
        <v>69</v>
      </c>
      <c r="F1009" s="18" t="s">
        <v>86</v>
      </c>
      <c r="G1009" s="58">
        <v>0</v>
      </c>
      <c r="H1009" s="58">
        <v>0</v>
      </c>
      <c r="I1009" s="13">
        <v>1.1379999999999999E-2</v>
      </c>
      <c r="J1009" s="15">
        <v>0</v>
      </c>
      <c r="K1009" s="17" t="s">
        <v>121</v>
      </c>
      <c r="L1009" s="15">
        <v>51.693649000000001</v>
      </c>
      <c r="M1009" s="15">
        <v>6.4102959999999998</v>
      </c>
      <c r="N1009" s="15">
        <v>0.14788799999999999</v>
      </c>
      <c r="O1009" s="15">
        <v>0</v>
      </c>
      <c r="P1009" s="15" t="s">
        <v>122</v>
      </c>
    </row>
    <row r="1010" spans="1:16" hidden="1">
      <c r="A1010" s="10" t="s">
        <v>4166</v>
      </c>
      <c r="B1010" s="10" t="s">
        <v>4167</v>
      </c>
      <c r="C1010" s="13" t="s">
        <v>4168</v>
      </c>
      <c r="D1010" s="13" t="s">
        <v>4169</v>
      </c>
      <c r="E1010" s="13" t="s">
        <v>69</v>
      </c>
      <c r="F1010" s="18" t="s">
        <v>83</v>
      </c>
      <c r="G1010" s="58">
        <v>0</v>
      </c>
      <c r="H1010" s="58">
        <v>0</v>
      </c>
      <c r="I1010" s="13">
        <v>1.2899999999999999E-3</v>
      </c>
      <c r="J1010" s="15">
        <v>0</v>
      </c>
      <c r="K1010" s="17" t="s">
        <v>121</v>
      </c>
      <c r="L1010" s="15">
        <v>14.446281000000001</v>
      </c>
      <c r="M1010" s="15">
        <v>2.5437319999999999</v>
      </c>
      <c r="N1010" s="15">
        <v>0.23306099999999999</v>
      </c>
      <c r="O1010" s="15">
        <v>0</v>
      </c>
      <c r="P1010" s="15" t="s">
        <v>122</v>
      </c>
    </row>
    <row r="1011" spans="1:16" hidden="1">
      <c r="A1011" s="10" t="s">
        <v>4170</v>
      </c>
      <c r="B1011" s="10" t="s">
        <v>4171</v>
      </c>
      <c r="C1011" s="13" t="s">
        <v>4172</v>
      </c>
      <c r="D1011" s="13" t="s">
        <v>4173</v>
      </c>
      <c r="E1011" s="13" t="s">
        <v>69</v>
      </c>
      <c r="F1011" s="18" t="s">
        <v>86</v>
      </c>
      <c r="G1011" s="58">
        <v>0</v>
      </c>
      <c r="H1011" s="58">
        <v>0</v>
      </c>
      <c r="I1011" s="13">
        <v>7.2999999999999996E-4</v>
      </c>
      <c r="J1011" s="15">
        <v>0</v>
      </c>
      <c r="K1011" s="17" t="s">
        <v>121</v>
      </c>
      <c r="L1011" s="15">
        <v>0</v>
      </c>
      <c r="M1011" s="15">
        <v>2.8603879999999999</v>
      </c>
      <c r="N1011" s="15">
        <v>0.166266</v>
      </c>
      <c r="O1011" s="15">
        <v>0</v>
      </c>
      <c r="P1011" s="15" t="s">
        <v>122</v>
      </c>
    </row>
    <row r="1012" spans="1:16" hidden="1">
      <c r="A1012" s="10" t="s">
        <v>4174</v>
      </c>
      <c r="B1012" s="10" t="s">
        <v>4175</v>
      </c>
      <c r="C1012" s="13" t="s">
        <v>4176</v>
      </c>
      <c r="D1012" s="13" t="s">
        <v>4177</v>
      </c>
      <c r="E1012" s="13" t="s">
        <v>69</v>
      </c>
      <c r="F1012" s="18" t="s">
        <v>88</v>
      </c>
      <c r="G1012" s="58">
        <v>0</v>
      </c>
      <c r="H1012" s="58">
        <v>0</v>
      </c>
      <c r="I1012" s="13">
        <v>6.6E-4</v>
      </c>
      <c r="J1012" s="15">
        <v>0</v>
      </c>
      <c r="K1012" s="17" t="s">
        <v>121</v>
      </c>
      <c r="L1012" s="15">
        <v>0</v>
      </c>
      <c r="M1012" s="15">
        <v>3.8055140000000001</v>
      </c>
      <c r="N1012" s="15">
        <v>5.0999999999999997E-2</v>
      </c>
      <c r="O1012" s="15">
        <v>0</v>
      </c>
      <c r="P1012" s="15" t="s">
        <v>122</v>
      </c>
    </row>
    <row r="1013" spans="1:16" hidden="1">
      <c r="A1013" s="10" t="s">
        <v>4178</v>
      </c>
      <c r="B1013" s="10" t="s">
        <v>4179</v>
      </c>
      <c r="C1013" s="13" t="s">
        <v>4180</v>
      </c>
      <c r="D1013" s="13" t="s">
        <v>4181</v>
      </c>
      <c r="E1013" s="13" t="s">
        <v>69</v>
      </c>
      <c r="F1013" s="18" t="s">
        <v>81</v>
      </c>
      <c r="G1013" s="58">
        <v>0</v>
      </c>
      <c r="H1013" s="58">
        <v>0</v>
      </c>
      <c r="I1013" s="13">
        <v>7.1000000000000002E-4</v>
      </c>
      <c r="J1013" s="15">
        <v>0</v>
      </c>
      <c r="K1013" s="17" t="s">
        <v>121</v>
      </c>
      <c r="L1013" s="15">
        <v>0</v>
      </c>
      <c r="M1013" s="15">
        <v>1.271881</v>
      </c>
      <c r="N1013" s="15">
        <v>8.2832000000000003E-2</v>
      </c>
      <c r="O1013" s="15">
        <v>0</v>
      </c>
      <c r="P1013" s="15" t="s">
        <v>122</v>
      </c>
    </row>
    <row r="1014" spans="1:16" hidden="1">
      <c r="A1014" s="10" t="s">
        <v>4182</v>
      </c>
      <c r="B1014" s="10" t="s">
        <v>4183</v>
      </c>
      <c r="C1014" s="13" t="s">
        <v>4184</v>
      </c>
      <c r="D1014" s="13" t="s">
        <v>4185</v>
      </c>
      <c r="E1014" s="13" t="s">
        <v>69</v>
      </c>
      <c r="F1014" s="18" t="s">
        <v>82</v>
      </c>
      <c r="G1014" s="58">
        <v>0</v>
      </c>
      <c r="H1014" s="58">
        <v>0</v>
      </c>
      <c r="I1014" s="13">
        <v>1.2999999999999999E-3</v>
      </c>
      <c r="J1014" s="15">
        <v>0</v>
      </c>
      <c r="K1014" s="17" t="s">
        <v>121</v>
      </c>
      <c r="L1014" s="15">
        <v>25.25</v>
      </c>
      <c r="M1014" s="15">
        <v>6.718934</v>
      </c>
      <c r="N1014" s="15">
        <v>0.186034</v>
      </c>
      <c r="O1014" s="15">
        <v>0</v>
      </c>
      <c r="P1014" s="15" t="s">
        <v>122</v>
      </c>
    </row>
    <row r="1015" spans="1:16" hidden="1">
      <c r="A1015" s="10" t="s">
        <v>4186</v>
      </c>
      <c r="B1015" s="10" t="s">
        <v>4187</v>
      </c>
      <c r="C1015" s="13" t="s">
        <v>4188</v>
      </c>
      <c r="D1015" s="13" t="s">
        <v>4189</v>
      </c>
      <c r="E1015" s="13" t="s">
        <v>69</v>
      </c>
      <c r="F1015" s="18" t="s">
        <v>83</v>
      </c>
      <c r="G1015" s="58">
        <v>0</v>
      </c>
      <c r="H1015" s="58">
        <v>0</v>
      </c>
      <c r="I1015" s="13">
        <v>2.5600000000000002E-3</v>
      </c>
      <c r="J1015" s="15">
        <v>0.58115789470000001</v>
      </c>
      <c r="K1015" s="17">
        <v>0.72070277134617755</v>
      </c>
      <c r="L1015" s="15">
        <v>21.124161000000001</v>
      </c>
      <c r="M1015" s="15">
        <v>1.712634</v>
      </c>
      <c r="N1015" s="15">
        <v>0.124432</v>
      </c>
      <c r="O1015" s="15" t="s">
        <v>176</v>
      </c>
      <c r="P1015" s="15" t="s">
        <v>122</v>
      </c>
    </row>
    <row r="1016" spans="1:16" hidden="1">
      <c r="A1016" s="10" t="s">
        <v>4190</v>
      </c>
      <c r="B1016" s="10" t="s">
        <v>4191</v>
      </c>
      <c r="C1016" s="13" t="s">
        <v>4192</v>
      </c>
      <c r="D1016" s="13" t="s">
        <v>4193</v>
      </c>
      <c r="E1016" s="13" t="s">
        <v>69</v>
      </c>
      <c r="F1016" s="18" t="s">
        <v>89</v>
      </c>
      <c r="G1016" s="58">
        <v>0</v>
      </c>
      <c r="H1016" s="58">
        <v>0</v>
      </c>
      <c r="I1016" s="13">
        <v>1E-3</v>
      </c>
      <c r="J1016" s="15">
        <v>0</v>
      </c>
      <c r="K1016" s="17" t="s">
        <v>121</v>
      </c>
      <c r="L1016" s="15">
        <v>0</v>
      </c>
      <c r="M1016" s="15">
        <v>2.637696</v>
      </c>
      <c r="N1016" s="15">
        <v>0.118377</v>
      </c>
      <c r="O1016" s="15">
        <v>0</v>
      </c>
      <c r="P1016" s="15" t="s">
        <v>122</v>
      </c>
    </row>
    <row r="1017" spans="1:16" hidden="1">
      <c r="A1017" s="10" t="s">
        <v>4194</v>
      </c>
      <c r="B1017" s="10" t="s">
        <v>4195</v>
      </c>
      <c r="C1017" s="13" t="s">
        <v>4196</v>
      </c>
      <c r="D1017" s="13" t="s">
        <v>4197</v>
      </c>
      <c r="E1017" s="13" t="s">
        <v>69</v>
      </c>
      <c r="F1017" s="18" t="s">
        <v>89</v>
      </c>
      <c r="G1017" s="58">
        <v>0</v>
      </c>
      <c r="H1017" s="58">
        <v>0</v>
      </c>
      <c r="I1017" s="13">
        <v>1.41E-3</v>
      </c>
      <c r="J1017" s="15">
        <v>0</v>
      </c>
      <c r="K1017" s="17" t="s">
        <v>121</v>
      </c>
      <c r="L1017" s="15">
        <v>0</v>
      </c>
      <c r="M1017" s="15">
        <v>5.5521190000000002</v>
      </c>
      <c r="N1017" s="15">
        <v>0.118477</v>
      </c>
      <c r="O1017" s="15">
        <v>0</v>
      </c>
      <c r="P1017" s="15" t="s">
        <v>122</v>
      </c>
    </row>
    <row r="1018" spans="1:16" hidden="1">
      <c r="A1018" s="10" t="s">
        <v>4198</v>
      </c>
      <c r="B1018" s="10" t="s">
        <v>4199</v>
      </c>
      <c r="C1018" s="13" t="s">
        <v>4200</v>
      </c>
      <c r="D1018" s="13" t="s">
        <v>4201</v>
      </c>
      <c r="E1018" s="13" t="s">
        <v>69</v>
      </c>
      <c r="F1018" s="18" t="s">
        <v>86</v>
      </c>
      <c r="G1018" s="58">
        <v>0</v>
      </c>
      <c r="H1018" s="58">
        <v>0</v>
      </c>
      <c r="I1018" s="13">
        <v>1.23E-3</v>
      </c>
      <c r="J1018" s="15">
        <v>0</v>
      </c>
      <c r="K1018" s="17" t="s">
        <v>121</v>
      </c>
      <c r="L1018" s="15">
        <v>0</v>
      </c>
      <c r="M1018" s="15">
        <v>2.8870610000000001</v>
      </c>
      <c r="N1018" s="15">
        <v>0.14700199999999999</v>
      </c>
      <c r="O1018" s="15">
        <v>0</v>
      </c>
      <c r="P1018" s="15" t="s">
        <v>122</v>
      </c>
    </row>
    <row r="1019" spans="1:16" hidden="1">
      <c r="A1019" s="10" t="s">
        <v>4202</v>
      </c>
      <c r="B1019" s="10" t="s">
        <v>4203</v>
      </c>
      <c r="C1019" s="13" t="s">
        <v>4204</v>
      </c>
      <c r="D1019" s="13" t="s">
        <v>4205</v>
      </c>
      <c r="E1019" s="13" t="s">
        <v>69</v>
      </c>
      <c r="F1019" s="18" t="s">
        <v>87</v>
      </c>
      <c r="G1019" s="58">
        <v>0</v>
      </c>
      <c r="H1019" s="58">
        <v>0</v>
      </c>
      <c r="I1019" s="13">
        <v>2.3400000000000001E-3</v>
      </c>
      <c r="J1019" s="15">
        <v>0</v>
      </c>
      <c r="K1019" s="17" t="s">
        <v>121</v>
      </c>
      <c r="L1019" s="15">
        <v>0</v>
      </c>
      <c r="M1019" s="15">
        <v>2.0867800000000001</v>
      </c>
      <c r="N1019" s="15">
        <v>8.2880999999999996E-2</v>
      </c>
      <c r="O1019" s="15">
        <v>0</v>
      </c>
      <c r="P1019" s="15" t="s">
        <v>122</v>
      </c>
    </row>
    <row r="1020" spans="1:16" hidden="1">
      <c r="A1020" s="10" t="s">
        <v>4206</v>
      </c>
      <c r="B1020" s="10" t="s">
        <v>4207</v>
      </c>
      <c r="C1020" s="13" t="s">
        <v>4208</v>
      </c>
      <c r="D1020" s="13" t="s">
        <v>4209</v>
      </c>
      <c r="E1020" s="13" t="s">
        <v>69</v>
      </c>
      <c r="F1020" s="18" t="s">
        <v>89</v>
      </c>
      <c r="G1020" s="58">
        <v>0</v>
      </c>
      <c r="H1020" s="58">
        <v>0</v>
      </c>
      <c r="I1020" s="13">
        <v>2.9099999999999998E-3</v>
      </c>
      <c r="J1020" s="15">
        <v>0</v>
      </c>
      <c r="K1020" s="17" t="s">
        <v>121</v>
      </c>
      <c r="L1020" s="15">
        <v>18.274509999999999</v>
      </c>
      <c r="M1020" s="15">
        <v>2.5034380000000001</v>
      </c>
      <c r="N1020" s="15">
        <v>0.101007</v>
      </c>
      <c r="O1020" s="15" t="s">
        <v>142</v>
      </c>
      <c r="P1020" s="15" t="s">
        <v>122</v>
      </c>
    </row>
    <row r="1021" spans="1:16" hidden="1">
      <c r="A1021" s="10" t="s">
        <v>4210</v>
      </c>
      <c r="B1021" s="10" t="s">
        <v>4211</v>
      </c>
      <c r="C1021" s="13" t="s">
        <v>4212</v>
      </c>
      <c r="D1021" s="13" t="s">
        <v>4213</v>
      </c>
      <c r="E1021" s="13" t="s">
        <v>69</v>
      </c>
      <c r="F1021" s="18" t="s">
        <v>89</v>
      </c>
      <c r="G1021" s="58">
        <v>0</v>
      </c>
      <c r="H1021" s="58">
        <v>0</v>
      </c>
      <c r="I1021" s="13">
        <v>1.8169999999999999E-2</v>
      </c>
      <c r="J1021" s="15">
        <v>0</v>
      </c>
      <c r="K1021" s="17" t="s">
        <v>121</v>
      </c>
      <c r="L1021" s="15">
        <v>13.640274</v>
      </c>
      <c r="M1021" s="15">
        <v>1.756759</v>
      </c>
      <c r="N1021" s="15">
        <v>0.101007</v>
      </c>
      <c r="O1021" s="15" t="s">
        <v>142</v>
      </c>
      <c r="P1021" s="15" t="s">
        <v>157</v>
      </c>
    </row>
    <row r="1022" spans="1:16" hidden="1">
      <c r="A1022" s="10" t="s">
        <v>4214</v>
      </c>
      <c r="B1022" s="10" t="s">
        <v>4215</v>
      </c>
      <c r="C1022" s="13" t="s">
        <v>4216</v>
      </c>
      <c r="D1022" s="13" t="s">
        <v>4217</v>
      </c>
      <c r="E1022" s="13" t="s">
        <v>71</v>
      </c>
      <c r="F1022" s="18" t="s">
        <v>89</v>
      </c>
      <c r="G1022" s="58">
        <v>0</v>
      </c>
      <c r="H1022" s="58">
        <v>0</v>
      </c>
      <c r="I1022" s="13">
        <v>1.0540000000000001E-2</v>
      </c>
      <c r="J1022" s="15">
        <v>0</v>
      </c>
      <c r="K1022" s="17" t="s">
        <v>121</v>
      </c>
      <c r="L1022" s="15">
        <v>0</v>
      </c>
      <c r="M1022" s="15">
        <v>3.68587</v>
      </c>
      <c r="N1022" s="15">
        <v>0.16140399999999999</v>
      </c>
      <c r="O1022" s="15">
        <v>0</v>
      </c>
      <c r="P1022" s="15" t="s">
        <v>171</v>
      </c>
    </row>
    <row r="1023" spans="1:16" hidden="1">
      <c r="A1023" s="10" t="s">
        <v>4218</v>
      </c>
      <c r="B1023" s="10" t="s">
        <v>4219</v>
      </c>
      <c r="C1023" s="13" t="s">
        <v>4220</v>
      </c>
      <c r="D1023" s="13" t="s">
        <v>4221</v>
      </c>
      <c r="E1023" s="13" t="s">
        <v>71</v>
      </c>
      <c r="F1023" s="18" t="s">
        <v>89</v>
      </c>
      <c r="G1023" s="58">
        <v>0</v>
      </c>
      <c r="H1023" s="58">
        <v>0</v>
      </c>
      <c r="I1023" s="13">
        <v>1.321E-2</v>
      </c>
      <c r="J1023" s="15">
        <v>0</v>
      </c>
      <c r="K1023" s="17" t="s">
        <v>121</v>
      </c>
      <c r="L1023" s="15">
        <v>11.356816999999999</v>
      </c>
      <c r="M1023" s="15">
        <v>2.358711</v>
      </c>
      <c r="N1023" s="15">
        <v>6.1487E-2</v>
      </c>
      <c r="O1023" s="15">
        <v>0</v>
      </c>
      <c r="P1023" s="15" t="s">
        <v>171</v>
      </c>
    </row>
    <row r="1024" spans="1:16" hidden="1">
      <c r="A1024" s="10" t="s">
        <v>4222</v>
      </c>
      <c r="B1024" s="10" t="s">
        <v>4223</v>
      </c>
      <c r="C1024" s="13" t="s">
        <v>4224</v>
      </c>
      <c r="D1024" s="13" t="s">
        <v>4225</v>
      </c>
      <c r="E1024" s="13" t="s">
        <v>69</v>
      </c>
      <c r="F1024" s="18" t="s">
        <v>89</v>
      </c>
      <c r="G1024" s="58">
        <v>0</v>
      </c>
      <c r="H1024" s="58">
        <v>0</v>
      </c>
      <c r="I1024" s="13">
        <v>1.9E-3</v>
      </c>
      <c r="J1024" s="15">
        <v>0</v>
      </c>
      <c r="K1024" s="17" t="s">
        <v>121</v>
      </c>
      <c r="L1024" s="15">
        <v>0</v>
      </c>
      <c r="M1024" s="15">
        <v>3.4214440000000002</v>
      </c>
      <c r="N1024" s="15">
        <v>0.20669499999999999</v>
      </c>
      <c r="O1024" s="15">
        <v>0</v>
      </c>
      <c r="P1024" s="15" t="s">
        <v>122</v>
      </c>
    </row>
    <row r="1025" spans="1:16" hidden="1">
      <c r="A1025" s="10" t="s">
        <v>4226</v>
      </c>
      <c r="B1025" s="10" t="s">
        <v>4227</v>
      </c>
      <c r="C1025" s="13" t="s">
        <v>4228</v>
      </c>
      <c r="D1025" s="13" t="s">
        <v>4229</v>
      </c>
      <c r="E1025" s="13" t="s">
        <v>69</v>
      </c>
      <c r="F1025" s="18" t="s">
        <v>88</v>
      </c>
      <c r="G1025" s="58">
        <v>0</v>
      </c>
      <c r="H1025" s="58">
        <v>0</v>
      </c>
      <c r="I1025" s="13">
        <v>1.9400000000000001E-3</v>
      </c>
      <c r="J1025" s="15">
        <v>0.875</v>
      </c>
      <c r="K1025" s="17">
        <v>0.14285714285714279</v>
      </c>
      <c r="L1025" s="15">
        <v>26.173912999999999</v>
      </c>
      <c r="M1025" s="15">
        <v>2.467139</v>
      </c>
      <c r="N1025" s="15">
        <v>4.4580000000000002E-3</v>
      </c>
      <c r="O1025" s="15" t="s">
        <v>142</v>
      </c>
      <c r="P1025" s="15" t="s">
        <v>122</v>
      </c>
    </row>
    <row r="1026" spans="1:16" hidden="1">
      <c r="A1026" s="10" t="s">
        <v>4230</v>
      </c>
      <c r="B1026" s="10" t="s">
        <v>4231</v>
      </c>
      <c r="C1026" s="13" t="s">
        <v>4232</v>
      </c>
      <c r="D1026" s="13" t="s">
        <v>4233</v>
      </c>
      <c r="E1026" s="13" t="s">
        <v>69</v>
      </c>
      <c r="F1026" s="18" t="s">
        <v>84</v>
      </c>
      <c r="G1026" s="58">
        <v>0</v>
      </c>
      <c r="H1026" s="58">
        <v>0</v>
      </c>
      <c r="I1026" s="13">
        <v>7.7999999999999999E-4</v>
      </c>
      <c r="J1026" s="15">
        <v>0</v>
      </c>
      <c r="K1026" s="17" t="s">
        <v>121</v>
      </c>
      <c r="L1026" s="15">
        <v>0</v>
      </c>
      <c r="M1026" s="15">
        <v>1.283795</v>
      </c>
      <c r="N1026" s="15">
        <v>0.220857</v>
      </c>
      <c r="O1026" s="15">
        <v>0</v>
      </c>
      <c r="P1026" s="15" t="s">
        <v>122</v>
      </c>
    </row>
    <row r="1027" spans="1:16" hidden="1">
      <c r="A1027" s="10" t="s">
        <v>4234</v>
      </c>
      <c r="B1027" s="10" t="s">
        <v>4235</v>
      </c>
      <c r="C1027" s="13" t="s">
        <v>4236</v>
      </c>
      <c r="D1027" s="13" t="s">
        <v>4237</v>
      </c>
      <c r="E1027" s="13" t="s">
        <v>71</v>
      </c>
      <c r="F1027" s="18" t="s">
        <v>85</v>
      </c>
      <c r="G1027" s="58">
        <v>0</v>
      </c>
      <c r="H1027" s="58">
        <v>0</v>
      </c>
      <c r="I1027" s="13">
        <v>2.4479999999999998E-2</v>
      </c>
      <c r="J1027" s="15">
        <v>0</v>
      </c>
      <c r="K1027" s="17" t="s">
        <v>121</v>
      </c>
      <c r="L1027" s="15">
        <v>109.333333</v>
      </c>
      <c r="M1027" s="15">
        <v>1.244561</v>
      </c>
      <c r="N1027" s="15">
        <v>1.2101000000000001E-2</v>
      </c>
      <c r="O1027" s="15">
        <v>0</v>
      </c>
      <c r="P1027" s="15" t="s">
        <v>171</v>
      </c>
    </row>
    <row r="1028" spans="1:16" hidden="1">
      <c r="A1028" s="10" t="s">
        <v>4238</v>
      </c>
      <c r="B1028" s="10" t="s">
        <v>4239</v>
      </c>
      <c r="C1028" s="13" t="s">
        <v>4240</v>
      </c>
      <c r="D1028" s="13" t="s">
        <v>4241</v>
      </c>
      <c r="E1028" s="13" t="s">
        <v>69</v>
      </c>
      <c r="F1028" s="18" t="s">
        <v>86</v>
      </c>
      <c r="G1028" s="58">
        <v>0</v>
      </c>
      <c r="H1028" s="58">
        <v>0</v>
      </c>
      <c r="I1028" s="13">
        <v>8.1999999999999998E-4</v>
      </c>
      <c r="J1028" s="15">
        <v>0</v>
      </c>
      <c r="K1028" s="17" t="s">
        <v>121</v>
      </c>
      <c r="L1028" s="15">
        <v>0</v>
      </c>
      <c r="M1028" s="15">
        <v>0.99412500000000004</v>
      </c>
      <c r="N1028" s="15">
        <v>0.113263</v>
      </c>
      <c r="O1028" s="15">
        <v>0</v>
      </c>
      <c r="P1028" s="15" t="s">
        <v>122</v>
      </c>
    </row>
    <row r="1029" spans="1:16" hidden="1">
      <c r="A1029" s="10" t="s">
        <v>4242</v>
      </c>
      <c r="B1029" s="10" t="s">
        <v>4243</v>
      </c>
      <c r="C1029" s="13" t="s">
        <v>4244</v>
      </c>
      <c r="D1029" s="13" t="s">
        <v>4245</v>
      </c>
      <c r="E1029" s="13" t="s">
        <v>182</v>
      </c>
      <c r="F1029" s="18" t="s">
        <v>82</v>
      </c>
      <c r="G1029" s="58">
        <v>0</v>
      </c>
      <c r="H1029" s="58">
        <v>0</v>
      </c>
      <c r="I1029" s="13">
        <v>4.4299999999999999E-3</v>
      </c>
      <c r="J1029" s="15">
        <v>0</v>
      </c>
      <c r="K1029" s="17" t="s">
        <v>121</v>
      </c>
      <c r="L1029" s="15">
        <v>16.686627000000001</v>
      </c>
      <c r="M1029" s="15">
        <v>3.2415250000000002</v>
      </c>
      <c r="N1029" s="15">
        <v>0.17730499999999999</v>
      </c>
      <c r="O1029" s="15">
        <v>0</v>
      </c>
      <c r="P1029" s="15" t="s">
        <v>183</v>
      </c>
    </row>
    <row r="1030" spans="1:16" hidden="1">
      <c r="A1030" s="10" t="s">
        <v>4246</v>
      </c>
      <c r="B1030" s="10" t="s">
        <v>4247</v>
      </c>
      <c r="C1030" s="13" t="s">
        <v>4248</v>
      </c>
      <c r="D1030" s="13" t="s">
        <v>4249</v>
      </c>
      <c r="E1030" s="13" t="s">
        <v>71</v>
      </c>
      <c r="F1030" s="18" t="s">
        <v>91</v>
      </c>
      <c r="G1030" s="58">
        <v>0</v>
      </c>
      <c r="H1030" s="58">
        <v>0</v>
      </c>
      <c r="I1030" s="13">
        <v>8.4899999999999993E-3</v>
      </c>
      <c r="J1030" s="15">
        <v>0</v>
      </c>
      <c r="K1030" s="17" t="s">
        <v>121</v>
      </c>
      <c r="L1030" s="15">
        <v>0</v>
      </c>
      <c r="M1030" s="15">
        <v>2.753463</v>
      </c>
      <c r="N1030" s="15">
        <v>7.8325000000000006E-2</v>
      </c>
      <c r="O1030" s="15">
        <v>0</v>
      </c>
      <c r="P1030" s="15" t="s">
        <v>171</v>
      </c>
    </row>
    <row r="1031" spans="1:16" hidden="1">
      <c r="A1031" s="10" t="s">
        <v>4250</v>
      </c>
      <c r="B1031" s="10" t="s">
        <v>4251</v>
      </c>
      <c r="C1031" s="13" t="s">
        <v>4252</v>
      </c>
      <c r="D1031" s="13" t="s">
        <v>4253</v>
      </c>
      <c r="E1031" s="13" t="s">
        <v>71</v>
      </c>
      <c r="F1031" s="18" t="s">
        <v>87</v>
      </c>
      <c r="G1031" s="58">
        <v>0</v>
      </c>
      <c r="H1031" s="58">
        <v>0</v>
      </c>
      <c r="I1031" s="13">
        <v>3.0200000000000001E-3</v>
      </c>
      <c r="J1031" s="15">
        <v>0</v>
      </c>
      <c r="K1031" s="17" t="s">
        <v>121</v>
      </c>
      <c r="L1031" s="15">
        <v>0</v>
      </c>
      <c r="M1031" s="15">
        <v>5.3748630000000004</v>
      </c>
      <c r="N1031" s="15">
        <v>0.17694099999999999</v>
      </c>
      <c r="O1031" s="15">
        <v>0</v>
      </c>
      <c r="P1031" s="15" t="s">
        <v>171</v>
      </c>
    </row>
    <row r="1032" spans="1:16" hidden="1">
      <c r="A1032" s="10" t="s">
        <v>4254</v>
      </c>
      <c r="B1032" s="10" t="s">
        <v>4255</v>
      </c>
      <c r="C1032" s="13" t="s">
        <v>4256</v>
      </c>
      <c r="D1032" s="13" t="s">
        <v>4257</v>
      </c>
      <c r="E1032" s="13" t="s">
        <v>71</v>
      </c>
      <c r="F1032" s="18" t="s">
        <v>89</v>
      </c>
      <c r="G1032" s="58">
        <v>0</v>
      </c>
      <c r="H1032" s="58">
        <v>0</v>
      </c>
      <c r="I1032" s="13">
        <v>4.8169999999999998E-2</v>
      </c>
      <c r="J1032" s="15">
        <v>0</v>
      </c>
      <c r="K1032" s="17" t="s">
        <v>121</v>
      </c>
      <c r="L1032" s="15">
        <v>17.33596</v>
      </c>
      <c r="M1032" s="15">
        <v>3.6198049999999999</v>
      </c>
      <c r="N1032" s="15">
        <v>4.4381999999999998E-2</v>
      </c>
      <c r="O1032" s="15">
        <v>0</v>
      </c>
      <c r="P1032" s="15" t="s">
        <v>171</v>
      </c>
    </row>
    <row r="1033" spans="1:16" hidden="1">
      <c r="A1033" s="10" t="s">
        <v>4258</v>
      </c>
      <c r="B1033" s="10" t="s">
        <v>4259</v>
      </c>
      <c r="C1033" s="13" t="s">
        <v>4260</v>
      </c>
      <c r="D1033" s="13" t="s">
        <v>4261</v>
      </c>
      <c r="E1033" s="13" t="s">
        <v>71</v>
      </c>
      <c r="F1033" s="18" t="s">
        <v>82</v>
      </c>
      <c r="G1033" s="58">
        <v>0</v>
      </c>
      <c r="H1033" s="58">
        <v>0</v>
      </c>
      <c r="I1033" s="13">
        <v>5.8799999999999998E-3</v>
      </c>
      <c r="J1033" s="15">
        <v>0</v>
      </c>
      <c r="K1033" s="17" t="s">
        <v>121</v>
      </c>
      <c r="L1033" s="15">
        <v>48.375238000000003</v>
      </c>
      <c r="M1033" s="15">
        <v>15.363542000000001</v>
      </c>
      <c r="N1033" s="15">
        <v>0.10927099999999999</v>
      </c>
      <c r="O1033" s="15">
        <v>0</v>
      </c>
      <c r="P1033" s="15" t="s">
        <v>171</v>
      </c>
    </row>
    <row r="1034" spans="1:16">
      <c r="A1034" s="10" t="s">
        <v>4262</v>
      </c>
      <c r="B1034" s="10" t="s">
        <v>4263</v>
      </c>
      <c r="C1034" s="13" t="s">
        <v>4264</v>
      </c>
      <c r="D1034" s="13" t="s">
        <v>4265</v>
      </c>
      <c r="E1034" s="13" t="s">
        <v>54</v>
      </c>
      <c r="F1034" s="18" t="s">
        <v>84</v>
      </c>
      <c r="G1034" s="58">
        <v>0.5</v>
      </c>
      <c r="H1034" s="58">
        <v>0.56999999999999995</v>
      </c>
      <c r="I1034" s="13">
        <v>0.11112</v>
      </c>
      <c r="J1034" s="15">
        <v>1.0564417178000001</v>
      </c>
      <c r="K1034" s="17">
        <v>-5.3426248555895506E-2</v>
      </c>
      <c r="L1034" s="15">
        <v>10.677922000000001</v>
      </c>
      <c r="M1034" s="15">
        <v>1.0477160000000001</v>
      </c>
      <c r="N1034" s="15">
        <v>5.2032000000000002E-2</v>
      </c>
      <c r="O1034" s="15" t="s">
        <v>142</v>
      </c>
      <c r="P1034" s="15" t="s">
        <v>152</v>
      </c>
    </row>
    <row r="1035" spans="1:16" hidden="1">
      <c r="A1035" s="10" t="s">
        <v>4266</v>
      </c>
      <c r="B1035" s="10" t="s">
        <v>4267</v>
      </c>
      <c r="C1035" s="13" t="s">
        <v>4268</v>
      </c>
      <c r="D1035" s="13" t="s">
        <v>4269</v>
      </c>
      <c r="E1035" s="13" t="s">
        <v>450</v>
      </c>
      <c r="F1035" s="18" t="s">
        <v>82</v>
      </c>
      <c r="G1035" s="58">
        <v>0</v>
      </c>
      <c r="H1035" s="58">
        <v>0</v>
      </c>
      <c r="I1035" s="13">
        <v>9.6299999999999997E-3</v>
      </c>
      <c r="J1035" s="15">
        <v>0</v>
      </c>
      <c r="K1035" s="17" t="s">
        <v>121</v>
      </c>
      <c r="L1035" s="15">
        <v>0</v>
      </c>
      <c r="M1035" s="15">
        <v>2.4470230000000002</v>
      </c>
      <c r="N1035" s="15">
        <v>0.24207300000000001</v>
      </c>
      <c r="O1035" s="15">
        <v>0</v>
      </c>
      <c r="P1035" s="15" t="s">
        <v>152</v>
      </c>
    </row>
    <row r="1036" spans="1:16" hidden="1">
      <c r="A1036" s="10" t="s">
        <v>4270</v>
      </c>
      <c r="B1036" s="10" t="s">
        <v>4271</v>
      </c>
      <c r="C1036" s="13" t="s">
        <v>4272</v>
      </c>
      <c r="D1036" s="13" t="s">
        <v>4273</v>
      </c>
      <c r="E1036" s="13" t="s">
        <v>69</v>
      </c>
      <c r="F1036" s="18" t="s">
        <v>87</v>
      </c>
      <c r="G1036" s="58">
        <v>0</v>
      </c>
      <c r="H1036" s="58">
        <v>0</v>
      </c>
      <c r="I1036" s="13">
        <v>1.0200000000000001E-3</v>
      </c>
      <c r="J1036" s="15">
        <v>0</v>
      </c>
      <c r="K1036" s="17" t="s">
        <v>121</v>
      </c>
      <c r="L1036" s="15">
        <v>0</v>
      </c>
      <c r="M1036" s="15">
        <v>3.2818890000000001</v>
      </c>
      <c r="N1036" s="15">
        <v>0.104854</v>
      </c>
      <c r="O1036" s="15">
        <v>0</v>
      </c>
      <c r="P1036" s="15" t="s">
        <v>122</v>
      </c>
    </row>
    <row r="1037" spans="1:16" hidden="1">
      <c r="A1037" s="10" t="s">
        <v>4274</v>
      </c>
      <c r="B1037" s="10" t="s">
        <v>4275</v>
      </c>
      <c r="C1037" s="13" t="s">
        <v>4276</v>
      </c>
      <c r="D1037" s="13" t="s">
        <v>4277</v>
      </c>
      <c r="E1037" s="13" t="s">
        <v>24</v>
      </c>
      <c r="F1037" s="18" t="s">
        <v>87</v>
      </c>
      <c r="G1037" s="58">
        <v>0</v>
      </c>
      <c r="H1037" s="58">
        <v>0</v>
      </c>
      <c r="I1037" s="13">
        <v>5.2850000000000001E-2</v>
      </c>
      <c r="J1037" s="15">
        <v>0</v>
      </c>
      <c r="K1037" s="17" t="s">
        <v>121</v>
      </c>
      <c r="L1037" s="15">
        <v>0</v>
      </c>
      <c r="M1037" s="15">
        <v>2.3543729999999998</v>
      </c>
      <c r="N1037" s="15">
        <v>0.103157</v>
      </c>
      <c r="O1037" s="15">
        <v>0</v>
      </c>
      <c r="P1037" s="15" t="s">
        <v>294</v>
      </c>
    </row>
    <row r="1038" spans="1:16" hidden="1">
      <c r="A1038" s="10" t="s">
        <v>4278</v>
      </c>
      <c r="B1038" s="10" t="s">
        <v>4279</v>
      </c>
      <c r="C1038" s="13" t="s">
        <v>4280</v>
      </c>
      <c r="D1038" s="13" t="s">
        <v>4281</v>
      </c>
      <c r="E1038" s="13" t="s">
        <v>73</v>
      </c>
      <c r="F1038" s="18" t="s">
        <v>81</v>
      </c>
      <c r="G1038" s="58">
        <v>0</v>
      </c>
      <c r="H1038" s="58">
        <v>0</v>
      </c>
      <c r="I1038" s="13">
        <v>3.7220000000000003E-2</v>
      </c>
      <c r="J1038" s="15">
        <v>0</v>
      </c>
      <c r="K1038" s="17" t="s">
        <v>121</v>
      </c>
      <c r="L1038" s="15">
        <v>49.618321000000002</v>
      </c>
      <c r="M1038" s="15">
        <v>2.490262</v>
      </c>
      <c r="N1038" s="15">
        <v>-1.6459000000000001E-2</v>
      </c>
      <c r="O1038" s="15" t="s">
        <v>142</v>
      </c>
      <c r="P1038" s="15" t="s">
        <v>469</v>
      </c>
    </row>
    <row r="1039" spans="1:16" hidden="1">
      <c r="A1039" s="10" t="s">
        <v>4282</v>
      </c>
      <c r="B1039" s="10" t="s">
        <v>4283</v>
      </c>
      <c r="C1039" s="13" t="s">
        <v>4284</v>
      </c>
      <c r="D1039" s="13" t="s">
        <v>4285</v>
      </c>
      <c r="E1039" s="13" t="s">
        <v>73</v>
      </c>
      <c r="F1039" s="18" t="s">
        <v>85</v>
      </c>
      <c r="G1039" s="58">
        <v>0</v>
      </c>
      <c r="H1039" s="58">
        <v>0</v>
      </c>
      <c r="I1039" s="13">
        <v>1.5679999999999999E-2</v>
      </c>
      <c r="J1039" s="15">
        <v>0</v>
      </c>
      <c r="K1039" s="17" t="s">
        <v>121</v>
      </c>
      <c r="L1039" s="15">
        <v>53.316406999999998</v>
      </c>
      <c r="M1039" s="15">
        <v>1.642353</v>
      </c>
      <c r="N1039" s="15">
        <v>6.9906999999999997E-2</v>
      </c>
      <c r="O1039" s="15">
        <v>0</v>
      </c>
      <c r="P1039" s="15" t="s">
        <v>469</v>
      </c>
    </row>
    <row r="1040" spans="1:16" hidden="1">
      <c r="A1040" s="10" t="s">
        <v>4286</v>
      </c>
      <c r="B1040" s="10" t="s">
        <v>4287</v>
      </c>
      <c r="C1040" s="13" t="s">
        <v>4288</v>
      </c>
      <c r="D1040" s="13" t="s">
        <v>4289</v>
      </c>
      <c r="E1040" s="13" t="s">
        <v>73</v>
      </c>
      <c r="F1040" s="18" t="s">
        <v>85</v>
      </c>
      <c r="G1040" s="58">
        <v>0</v>
      </c>
      <c r="H1040" s="58">
        <v>0</v>
      </c>
      <c r="I1040" s="13">
        <v>3.6099999999999999E-3</v>
      </c>
      <c r="J1040" s="15">
        <v>0</v>
      </c>
      <c r="K1040" s="17" t="s">
        <v>121</v>
      </c>
      <c r="L1040" s="15">
        <v>77.973012999999995</v>
      </c>
      <c r="M1040" s="15">
        <v>4.8047950000000004</v>
      </c>
      <c r="N1040" s="15">
        <v>-1.1549E-2</v>
      </c>
      <c r="O1040" s="15">
        <v>0</v>
      </c>
      <c r="P1040" s="15" t="s">
        <v>469</v>
      </c>
    </row>
    <row r="1041" spans="1:16" hidden="1">
      <c r="A1041" s="10" t="s">
        <v>4290</v>
      </c>
      <c r="B1041" s="10" t="s">
        <v>4291</v>
      </c>
      <c r="C1041" s="13" t="s">
        <v>4292</v>
      </c>
      <c r="D1041" s="13" t="s">
        <v>4293</v>
      </c>
      <c r="E1041" s="13" t="s">
        <v>71</v>
      </c>
      <c r="F1041" s="18" t="s">
        <v>82</v>
      </c>
      <c r="G1041" s="58">
        <v>0</v>
      </c>
      <c r="H1041" s="58">
        <v>0</v>
      </c>
      <c r="I1041" s="13">
        <v>4.79E-3</v>
      </c>
      <c r="J1041" s="15">
        <v>0</v>
      </c>
      <c r="K1041" s="17" t="s">
        <v>121</v>
      </c>
      <c r="L1041" s="15">
        <v>0</v>
      </c>
      <c r="M1041" s="15">
        <v>7.4202750000000002</v>
      </c>
      <c r="N1041" s="15">
        <v>0.16070300000000001</v>
      </c>
      <c r="O1041" s="15">
        <v>0</v>
      </c>
      <c r="P1041" s="15" t="s">
        <v>171</v>
      </c>
    </row>
    <row r="1042" spans="1:16" hidden="1">
      <c r="A1042" s="10" t="s">
        <v>4294</v>
      </c>
      <c r="B1042" s="10" t="s">
        <v>4295</v>
      </c>
      <c r="C1042" s="13" t="s">
        <v>4296</v>
      </c>
      <c r="D1042" s="13" t="s">
        <v>4297</v>
      </c>
      <c r="E1042" s="13" t="s">
        <v>24</v>
      </c>
      <c r="F1042" s="18" t="s">
        <v>91</v>
      </c>
      <c r="G1042" s="58">
        <v>0</v>
      </c>
      <c r="H1042" s="58">
        <v>0</v>
      </c>
      <c r="I1042" s="13">
        <v>4.6870000000000002E-2</v>
      </c>
      <c r="J1042" s="15">
        <v>0</v>
      </c>
      <c r="K1042" s="17" t="s">
        <v>121</v>
      </c>
      <c r="L1042" s="15">
        <v>0</v>
      </c>
      <c r="M1042" s="15">
        <v>0.80479900000000004</v>
      </c>
      <c r="N1042" s="15">
        <v>0.172879</v>
      </c>
      <c r="O1042" s="15">
        <v>0</v>
      </c>
      <c r="P1042" s="15" t="s">
        <v>294</v>
      </c>
    </row>
    <row r="1043" spans="1:16" hidden="1">
      <c r="A1043" s="10" t="s">
        <v>4298</v>
      </c>
      <c r="B1043" s="10" t="s">
        <v>4299</v>
      </c>
      <c r="C1043" s="13" t="s">
        <v>4300</v>
      </c>
      <c r="D1043" s="13" t="s">
        <v>4301</v>
      </c>
      <c r="E1043" s="13" t="s">
        <v>24</v>
      </c>
      <c r="F1043" s="18" t="s">
        <v>83</v>
      </c>
      <c r="G1043" s="58">
        <v>0</v>
      </c>
      <c r="H1043" s="58">
        <v>0</v>
      </c>
      <c r="I1043" s="13">
        <v>5.2990000000000002E-2</v>
      </c>
      <c r="J1043" s="15">
        <v>0.90128571430000004</v>
      </c>
      <c r="K1043" s="17">
        <v>0.10952607384514934</v>
      </c>
      <c r="L1043" s="15">
        <v>22.233654000000001</v>
      </c>
      <c r="M1043" s="15">
        <v>2.8092269999999999</v>
      </c>
      <c r="N1043" s="15">
        <v>0.10759100000000001</v>
      </c>
      <c r="O1043" s="15" t="s">
        <v>176</v>
      </c>
      <c r="P1043" s="15" t="s">
        <v>294</v>
      </c>
    </row>
    <row r="1044" spans="1:16" hidden="1">
      <c r="A1044" s="10" t="s">
        <v>4302</v>
      </c>
      <c r="B1044" s="10" t="s">
        <v>4303</v>
      </c>
      <c r="C1044" s="13" t="s">
        <v>4304</v>
      </c>
      <c r="D1044" s="13" t="s">
        <v>4305</v>
      </c>
      <c r="E1044" s="13" t="s">
        <v>284</v>
      </c>
      <c r="F1044" s="18" t="s">
        <v>85</v>
      </c>
      <c r="G1044" s="58">
        <v>0</v>
      </c>
      <c r="H1044" s="58">
        <v>0</v>
      </c>
      <c r="I1044" s="13">
        <v>1.9720000000000001E-2</v>
      </c>
      <c r="J1044" s="15">
        <v>0</v>
      </c>
      <c r="K1044" s="17" t="s">
        <v>121</v>
      </c>
      <c r="L1044" s="15">
        <v>7.9758430000000002</v>
      </c>
      <c r="M1044" s="15">
        <v>0.756104</v>
      </c>
      <c r="N1044" s="15">
        <v>9.3119999999999994E-2</v>
      </c>
      <c r="O1044" s="15">
        <v>0</v>
      </c>
      <c r="P1044" s="15" t="s">
        <v>285</v>
      </c>
    </row>
    <row r="1045" spans="1:16" hidden="1">
      <c r="A1045" s="10" t="s">
        <v>4306</v>
      </c>
      <c r="B1045" s="10" t="s">
        <v>4307</v>
      </c>
      <c r="C1045" s="13" t="s">
        <v>4308</v>
      </c>
      <c r="D1045" s="13" t="s">
        <v>4309</v>
      </c>
      <c r="E1045" s="13" t="s">
        <v>24</v>
      </c>
      <c r="F1045" s="18" t="s">
        <v>87</v>
      </c>
      <c r="G1045" s="58">
        <v>0</v>
      </c>
      <c r="H1045" s="58">
        <v>0</v>
      </c>
      <c r="I1045" s="13">
        <v>3.9739999999999998E-2</v>
      </c>
      <c r="J1045" s="15">
        <v>0</v>
      </c>
      <c r="K1045" s="17" t="s">
        <v>121</v>
      </c>
      <c r="L1045" s="15">
        <v>0</v>
      </c>
      <c r="M1045" s="15">
        <v>3.0107460000000001</v>
      </c>
      <c r="N1045" s="15">
        <v>0.19342200000000001</v>
      </c>
      <c r="O1045" s="15">
        <v>0</v>
      </c>
      <c r="P1045" s="15" t="s">
        <v>294</v>
      </c>
    </row>
    <row r="1046" spans="1:16" hidden="1">
      <c r="A1046" s="10" t="s">
        <v>4310</v>
      </c>
      <c r="B1046" s="10" t="s">
        <v>4311</v>
      </c>
      <c r="C1046" s="13" t="s">
        <v>4312</v>
      </c>
      <c r="D1046" s="13" t="s">
        <v>4313</v>
      </c>
      <c r="E1046" s="13" t="s">
        <v>24</v>
      </c>
      <c r="F1046" s="18" t="s">
        <v>87</v>
      </c>
      <c r="G1046" s="58">
        <v>0</v>
      </c>
      <c r="H1046" s="58">
        <v>0</v>
      </c>
      <c r="I1046" s="13">
        <v>1.5259999999999999E-2</v>
      </c>
      <c r="J1046" s="15">
        <v>0</v>
      </c>
      <c r="K1046" s="17" t="s">
        <v>121</v>
      </c>
      <c r="L1046" s="15">
        <v>0</v>
      </c>
      <c r="M1046" s="15">
        <v>0.83783200000000002</v>
      </c>
      <c r="N1046" s="15">
        <v>0.19140299999999999</v>
      </c>
      <c r="O1046" s="15">
        <v>0</v>
      </c>
      <c r="P1046" s="15" t="s">
        <v>294</v>
      </c>
    </row>
    <row r="1047" spans="1:16" hidden="1">
      <c r="A1047" s="10" t="s">
        <v>4314</v>
      </c>
      <c r="B1047" s="10" t="s">
        <v>4315</v>
      </c>
      <c r="C1047" s="13" t="s">
        <v>4316</v>
      </c>
      <c r="D1047" s="13" t="s">
        <v>4317</v>
      </c>
      <c r="E1047" s="13" t="s">
        <v>73</v>
      </c>
      <c r="F1047" s="18" t="s">
        <v>85</v>
      </c>
      <c r="G1047" s="58">
        <v>0</v>
      </c>
      <c r="H1047" s="58">
        <v>0</v>
      </c>
      <c r="I1047" s="13">
        <v>9.8049999999999998E-2</v>
      </c>
      <c r="J1047" s="15">
        <v>0</v>
      </c>
      <c r="K1047" s="17" t="s">
        <v>121</v>
      </c>
      <c r="L1047" s="15">
        <v>3.8986710000000002</v>
      </c>
      <c r="M1047" s="15">
        <v>0.92252800000000001</v>
      </c>
      <c r="N1047" s="15">
        <v>9.6294000000000005E-2</v>
      </c>
      <c r="O1047" s="15" t="s">
        <v>142</v>
      </c>
      <c r="P1047" s="15" t="s">
        <v>469</v>
      </c>
    </row>
    <row r="1048" spans="1:16" hidden="1">
      <c r="A1048" s="10" t="s">
        <v>4318</v>
      </c>
      <c r="B1048" s="10" t="s">
        <v>4319</v>
      </c>
      <c r="C1048" s="13" t="s">
        <v>4320</v>
      </c>
      <c r="D1048" s="13" t="s">
        <v>4321</v>
      </c>
      <c r="E1048" s="13" t="s">
        <v>40</v>
      </c>
      <c r="F1048" s="18" t="s">
        <v>85</v>
      </c>
      <c r="G1048" s="58">
        <v>0</v>
      </c>
      <c r="H1048" s="58">
        <v>0</v>
      </c>
      <c r="I1048" s="13">
        <v>0.10062</v>
      </c>
      <c r="J1048" s="15">
        <v>1.4063218391000001</v>
      </c>
      <c r="K1048" s="17">
        <v>-0.28892521455830678</v>
      </c>
      <c r="L1048" s="15">
        <v>11.987768000000001</v>
      </c>
      <c r="M1048" s="15">
        <v>2.0137589999999999</v>
      </c>
      <c r="N1048" s="15">
        <v>0.156254</v>
      </c>
      <c r="O1048" s="15" t="s">
        <v>263</v>
      </c>
      <c r="P1048" s="15" t="s">
        <v>152</v>
      </c>
    </row>
    <row r="1049" spans="1:16" hidden="1">
      <c r="A1049" s="10" t="s">
        <v>4322</v>
      </c>
      <c r="B1049" s="10" t="s">
        <v>4323</v>
      </c>
      <c r="C1049" s="13" t="s">
        <v>4324</v>
      </c>
      <c r="D1049" s="13" t="s">
        <v>4325</v>
      </c>
      <c r="E1049" s="13" t="s">
        <v>24</v>
      </c>
      <c r="F1049" s="18" t="s">
        <v>81</v>
      </c>
      <c r="G1049" s="58">
        <v>0</v>
      </c>
      <c r="H1049" s="58">
        <v>0</v>
      </c>
      <c r="I1049" s="13">
        <v>0.13914000000000001</v>
      </c>
      <c r="J1049" s="15">
        <v>1.1310416667000001</v>
      </c>
      <c r="K1049" s="17">
        <v>-0.11585927429387788</v>
      </c>
      <c r="L1049" s="15">
        <v>13.359776</v>
      </c>
      <c r="M1049" s="15">
        <v>2.0806279999999999</v>
      </c>
      <c r="N1049" s="15">
        <v>0.14815</v>
      </c>
      <c r="O1049" s="15" t="s">
        <v>263</v>
      </c>
      <c r="P1049" s="15" t="s">
        <v>294</v>
      </c>
    </row>
    <row r="1050" spans="1:16" hidden="1">
      <c r="A1050" s="10" t="s">
        <v>4326</v>
      </c>
      <c r="B1050" s="10" t="s">
        <v>4327</v>
      </c>
      <c r="C1050" s="13" t="s">
        <v>4328</v>
      </c>
      <c r="D1050" s="13" t="s">
        <v>4329</v>
      </c>
      <c r="E1050" s="13" t="s">
        <v>69</v>
      </c>
      <c r="F1050" s="18" t="s">
        <v>90</v>
      </c>
      <c r="G1050" s="58">
        <v>0</v>
      </c>
      <c r="H1050" s="58">
        <v>0</v>
      </c>
      <c r="I1050" s="13">
        <v>4.0890000000000003E-2</v>
      </c>
      <c r="J1050" s="15">
        <v>1.1216783216999999</v>
      </c>
      <c r="K1050" s="17">
        <v>-0.10847880300974877</v>
      </c>
      <c r="L1050" s="15">
        <v>19.011595</v>
      </c>
      <c r="M1050" s="15">
        <v>2.2147389999999998</v>
      </c>
      <c r="N1050" s="15">
        <v>5.7639999999999997E-2</v>
      </c>
      <c r="O1050" s="15" t="s">
        <v>263</v>
      </c>
      <c r="P1050" s="15" t="s">
        <v>157</v>
      </c>
    </row>
    <row r="1051" spans="1:16" hidden="1">
      <c r="A1051" s="10" t="s">
        <v>4330</v>
      </c>
      <c r="B1051" s="10" t="s">
        <v>4331</v>
      </c>
      <c r="C1051" s="13" t="s">
        <v>4332</v>
      </c>
      <c r="D1051" s="13" t="s">
        <v>4333</v>
      </c>
      <c r="E1051" s="13" t="s">
        <v>69</v>
      </c>
      <c r="F1051" s="18" t="s">
        <v>82</v>
      </c>
      <c r="G1051" s="58">
        <v>0</v>
      </c>
      <c r="H1051" s="58">
        <v>0</v>
      </c>
      <c r="I1051" s="13">
        <v>6.2E-4</v>
      </c>
      <c r="J1051" s="15">
        <v>0</v>
      </c>
      <c r="K1051" s="17" t="s">
        <v>121</v>
      </c>
      <c r="L1051" s="15">
        <v>0</v>
      </c>
      <c r="M1051" s="15">
        <v>5.1967930000000004</v>
      </c>
      <c r="N1051" s="15">
        <v>0.164378</v>
      </c>
      <c r="O1051" s="15">
        <v>0</v>
      </c>
      <c r="P1051" s="15" t="s">
        <v>122</v>
      </c>
    </row>
    <row r="1052" spans="1:16" hidden="1">
      <c r="A1052" s="10" t="s">
        <v>4334</v>
      </c>
      <c r="B1052" s="10" t="s">
        <v>4335</v>
      </c>
      <c r="C1052" s="13" t="s">
        <v>4336</v>
      </c>
      <c r="D1052" s="13" t="s">
        <v>4337</v>
      </c>
      <c r="E1052" s="13" t="s">
        <v>67</v>
      </c>
      <c r="F1052" s="18" t="s">
        <v>87</v>
      </c>
      <c r="G1052" s="58">
        <v>0</v>
      </c>
      <c r="H1052" s="58">
        <v>0</v>
      </c>
      <c r="I1052" s="13">
        <v>3.4669999999999999E-2</v>
      </c>
      <c r="J1052" s="15">
        <v>1.2235955056000001</v>
      </c>
      <c r="K1052" s="17">
        <v>-0.18273645545172068</v>
      </c>
      <c r="L1052" s="15">
        <v>21.366337000000001</v>
      </c>
      <c r="M1052" s="15">
        <v>1.933252</v>
      </c>
      <c r="N1052" s="15">
        <v>8.2364999999999994E-2</v>
      </c>
      <c r="O1052" s="15" t="s">
        <v>142</v>
      </c>
      <c r="P1052" s="15" t="s">
        <v>1376</v>
      </c>
    </row>
    <row r="1053" spans="1:16">
      <c r="A1053" s="10" t="s">
        <v>4338</v>
      </c>
      <c r="B1053" s="10" t="s">
        <v>4339</v>
      </c>
      <c r="C1053" s="13" t="s">
        <v>4340</v>
      </c>
      <c r="D1053" s="13"/>
      <c r="E1053" s="13" t="s">
        <v>4341</v>
      </c>
      <c r="F1053" s="18" t="s">
        <v>88</v>
      </c>
      <c r="G1053" s="58">
        <v>0.75</v>
      </c>
      <c r="H1053" s="58">
        <v>0.51</v>
      </c>
      <c r="I1053" s="13">
        <v>0</v>
      </c>
      <c r="J1053" s="13">
        <v>0.44</v>
      </c>
      <c r="K1053" s="17">
        <v>1.2727272727272729</v>
      </c>
      <c r="L1053" s="13">
        <v>4.45</v>
      </c>
      <c r="M1053" s="360">
        <v>0.392482</v>
      </c>
      <c r="N1053" s="360">
        <v>2.6551</v>
      </c>
      <c r="O1053" s="13" t="s">
        <v>263</v>
      </c>
      <c r="P1053" s="13" t="s">
        <v>152</v>
      </c>
    </row>
    <row r="1054" spans="1:16">
      <c r="A1054" s="10" t="s">
        <v>4342</v>
      </c>
      <c r="B1054" s="10" t="s">
        <v>4343</v>
      </c>
      <c r="C1054" s="13" t="s">
        <v>4344</v>
      </c>
      <c r="D1054" s="13" t="s">
        <v>4345</v>
      </c>
      <c r="E1054" s="13" t="s">
        <v>24</v>
      </c>
      <c r="F1054" s="18" t="s">
        <v>85</v>
      </c>
      <c r="G1054" s="58">
        <v>0.75</v>
      </c>
      <c r="H1054" s="58">
        <v>0.8</v>
      </c>
      <c r="I1054" s="13">
        <v>9.1749999999999998E-2</v>
      </c>
      <c r="J1054" s="15">
        <v>1.0017857143</v>
      </c>
      <c r="K1054" s="17">
        <v>-1.7825312085306688E-3</v>
      </c>
      <c r="L1054" s="15">
        <v>11.384328</v>
      </c>
      <c r="M1054" s="15">
        <v>1.3226579999999999</v>
      </c>
      <c r="N1054" s="15">
        <v>0.117856</v>
      </c>
      <c r="O1054" s="15" t="s">
        <v>142</v>
      </c>
      <c r="P1054" s="15" t="s">
        <v>294</v>
      </c>
    </row>
    <row r="1055" spans="1:16" hidden="1">
      <c r="A1055" s="10" t="s">
        <v>4346</v>
      </c>
      <c r="B1055" s="10" t="s">
        <v>4347</v>
      </c>
      <c r="C1055" s="13" t="s">
        <v>4348</v>
      </c>
      <c r="D1055" s="13" t="s">
        <v>4349</v>
      </c>
      <c r="E1055" s="13" t="s">
        <v>46</v>
      </c>
      <c r="F1055" s="18" t="s">
        <v>83</v>
      </c>
      <c r="G1055" s="58">
        <v>0</v>
      </c>
      <c r="H1055" s="58">
        <v>0</v>
      </c>
      <c r="I1055" s="13">
        <v>6.2100000000000002E-3</v>
      </c>
      <c r="J1055" s="15">
        <v>0</v>
      </c>
      <c r="K1055" s="17" t="s">
        <v>121</v>
      </c>
      <c r="L1055" s="15">
        <v>0</v>
      </c>
      <c r="M1055" s="15">
        <v>3.1401129999999999</v>
      </c>
      <c r="N1055" s="15">
        <v>0.14613300000000001</v>
      </c>
      <c r="O1055" s="15">
        <v>0</v>
      </c>
      <c r="P1055" s="15" t="s">
        <v>152</v>
      </c>
    </row>
    <row r="1056" spans="1:16" hidden="1">
      <c r="A1056" s="10" t="s">
        <v>4350</v>
      </c>
      <c r="B1056" s="10" t="s">
        <v>4351</v>
      </c>
      <c r="C1056" s="13" t="s">
        <v>4352</v>
      </c>
      <c r="D1056" s="13" t="s">
        <v>4353</v>
      </c>
      <c r="E1056" s="13" t="s">
        <v>46</v>
      </c>
      <c r="F1056" s="18" t="s">
        <v>83</v>
      </c>
      <c r="G1056" s="58">
        <v>0</v>
      </c>
      <c r="H1056" s="58">
        <v>0</v>
      </c>
      <c r="I1056" s="13">
        <v>1.949E-2</v>
      </c>
      <c r="J1056" s="15">
        <v>0</v>
      </c>
      <c r="K1056" s="17" t="s">
        <v>121</v>
      </c>
      <c r="L1056" s="15">
        <v>0</v>
      </c>
      <c r="M1056" s="15">
        <v>3.198016</v>
      </c>
      <c r="N1056" s="15">
        <v>0.14613300000000001</v>
      </c>
      <c r="O1056" s="15">
        <v>0</v>
      </c>
      <c r="P1056" s="15" t="s">
        <v>152</v>
      </c>
    </row>
    <row r="1057" spans="1:16" hidden="1">
      <c r="A1057" s="10" t="s">
        <v>4354</v>
      </c>
      <c r="B1057" s="10" t="s">
        <v>4355</v>
      </c>
      <c r="C1057" s="13" t="s">
        <v>4356</v>
      </c>
      <c r="D1057" s="13" t="s">
        <v>4357</v>
      </c>
      <c r="E1057" s="13" t="s">
        <v>24</v>
      </c>
      <c r="F1057" s="18" t="s">
        <v>88</v>
      </c>
      <c r="G1057" s="58">
        <v>0</v>
      </c>
      <c r="H1057" s="58">
        <v>0</v>
      </c>
      <c r="I1057" s="13">
        <v>0.19475000000000001</v>
      </c>
      <c r="J1057" s="15">
        <v>0.86621004570000004</v>
      </c>
      <c r="K1057" s="17">
        <v>0.1544544016363627</v>
      </c>
      <c r="L1057" s="15">
        <v>30.134519000000001</v>
      </c>
      <c r="M1057" s="15">
        <v>4.138077</v>
      </c>
      <c r="N1057" s="15">
        <v>0.13589000000000001</v>
      </c>
      <c r="O1057" s="15" t="s">
        <v>176</v>
      </c>
      <c r="P1057" s="15" t="s">
        <v>294</v>
      </c>
    </row>
    <row r="1058" spans="1:16" hidden="1">
      <c r="A1058" s="10" t="s">
        <v>4358</v>
      </c>
      <c r="B1058" s="10" t="s">
        <v>4359</v>
      </c>
      <c r="C1058" s="13" t="s">
        <v>4360</v>
      </c>
      <c r="D1058" s="13" t="s">
        <v>4361</v>
      </c>
      <c r="E1058" s="13" t="s">
        <v>28</v>
      </c>
      <c r="F1058" s="18" t="s">
        <v>84</v>
      </c>
      <c r="G1058" s="58">
        <v>0</v>
      </c>
      <c r="H1058" s="58">
        <v>0</v>
      </c>
      <c r="I1058" s="13">
        <v>2.2159999999999999E-2</v>
      </c>
      <c r="J1058" s="15">
        <v>0</v>
      </c>
      <c r="K1058" s="17" t="s">
        <v>121</v>
      </c>
      <c r="L1058" s="15">
        <v>17.398437999999999</v>
      </c>
      <c r="M1058" s="15">
        <v>3.7229299999999999</v>
      </c>
      <c r="N1058" s="15">
        <v>0.174151</v>
      </c>
      <c r="O1058" s="15" t="s">
        <v>142</v>
      </c>
      <c r="P1058" s="15" t="s">
        <v>332</v>
      </c>
    </row>
    <row r="1059" spans="1:16" hidden="1">
      <c r="A1059" s="10" t="s">
        <v>4362</v>
      </c>
      <c r="B1059" s="10" t="s">
        <v>4363</v>
      </c>
      <c r="C1059" s="13" t="s">
        <v>4364</v>
      </c>
      <c r="D1059" s="13" t="s">
        <v>4365</v>
      </c>
      <c r="E1059" s="13" t="s">
        <v>436</v>
      </c>
      <c r="F1059" s="18" t="s">
        <v>89</v>
      </c>
      <c r="G1059" s="58">
        <v>0</v>
      </c>
      <c r="H1059" s="58">
        <v>0</v>
      </c>
      <c r="I1059" s="13">
        <v>3.6420000000000001E-2</v>
      </c>
      <c r="J1059" s="15">
        <v>0</v>
      </c>
      <c r="K1059" s="17" t="s">
        <v>121</v>
      </c>
      <c r="L1059" s="15">
        <v>0</v>
      </c>
      <c r="M1059" s="15">
        <v>2.104546</v>
      </c>
      <c r="N1059" s="15">
        <v>9.7597000000000003E-2</v>
      </c>
      <c r="O1059" s="15">
        <v>0</v>
      </c>
      <c r="P1059" s="15" t="s">
        <v>437</v>
      </c>
    </row>
    <row r="1060" spans="1:16" hidden="1">
      <c r="A1060" s="10" t="s">
        <v>4366</v>
      </c>
      <c r="B1060" s="10" t="s">
        <v>4367</v>
      </c>
      <c r="C1060" s="13" t="s">
        <v>4368</v>
      </c>
      <c r="D1060" s="13" t="s">
        <v>4369</v>
      </c>
      <c r="E1060" s="13" t="s">
        <v>75</v>
      </c>
      <c r="F1060" s="18" t="s">
        <v>85</v>
      </c>
      <c r="G1060" s="58">
        <v>0</v>
      </c>
      <c r="H1060" s="58">
        <v>0</v>
      </c>
      <c r="I1060" s="13">
        <v>2.5919999999999999E-2</v>
      </c>
      <c r="J1060" s="15">
        <v>0</v>
      </c>
      <c r="K1060" s="17" t="s">
        <v>121</v>
      </c>
      <c r="L1060" s="15">
        <v>8.0115809999999996</v>
      </c>
      <c r="M1060" s="15">
        <v>1.048454</v>
      </c>
      <c r="N1060" s="15">
        <v>0.121101</v>
      </c>
      <c r="O1060" s="15">
        <v>0</v>
      </c>
      <c r="P1060" s="15" t="s">
        <v>212</v>
      </c>
    </row>
    <row r="1061" spans="1:16" hidden="1">
      <c r="A1061" s="10" t="s">
        <v>4370</v>
      </c>
      <c r="B1061" s="10" t="s">
        <v>4371</v>
      </c>
      <c r="C1061" s="13" t="s">
        <v>4372</v>
      </c>
      <c r="D1061" s="13" t="s">
        <v>4373</v>
      </c>
      <c r="E1061" s="13" t="s">
        <v>73</v>
      </c>
      <c r="F1061" s="18" t="s">
        <v>82</v>
      </c>
      <c r="G1061" s="58">
        <v>0</v>
      </c>
      <c r="H1061" s="58">
        <v>0</v>
      </c>
      <c r="I1061" s="13">
        <v>7.3779999999999998E-2</v>
      </c>
      <c r="J1061" s="15">
        <v>0</v>
      </c>
      <c r="K1061" s="17" t="s">
        <v>121</v>
      </c>
      <c r="L1061" s="15">
        <v>7.1238380000000001</v>
      </c>
      <c r="M1061" s="15">
        <v>1.013388</v>
      </c>
      <c r="N1061" s="15">
        <v>0.19337399999999999</v>
      </c>
      <c r="O1061" s="15">
        <v>0</v>
      </c>
      <c r="P1061" s="15" t="s">
        <v>469</v>
      </c>
    </row>
    <row r="1062" spans="1:16" hidden="1">
      <c r="A1062" s="10" t="s">
        <v>4374</v>
      </c>
      <c r="B1062" s="10" t="s">
        <v>4375</v>
      </c>
      <c r="C1062" s="13" t="s">
        <v>1477</v>
      </c>
      <c r="D1062" s="13" t="s">
        <v>4376</v>
      </c>
      <c r="E1062" s="13" t="s">
        <v>24</v>
      </c>
      <c r="F1062" s="18" t="s">
        <v>83</v>
      </c>
      <c r="G1062" s="58">
        <v>0</v>
      </c>
      <c r="H1062" s="58">
        <v>0</v>
      </c>
      <c r="I1062" s="13">
        <v>2.239E-2</v>
      </c>
      <c r="J1062" s="15">
        <v>0.9227564103</v>
      </c>
      <c r="K1062" s="17">
        <v>8.3709621345125163E-2</v>
      </c>
      <c r="L1062" s="15">
        <v>0</v>
      </c>
      <c r="M1062" s="15">
        <v>2.566649</v>
      </c>
      <c r="N1062" s="15">
        <v>0.124963</v>
      </c>
      <c r="O1062" s="15" t="s">
        <v>176</v>
      </c>
      <c r="P1062" s="15" t="s">
        <v>294</v>
      </c>
    </row>
    <row r="1063" spans="1:16" hidden="1">
      <c r="A1063" s="10" t="s">
        <v>4377</v>
      </c>
      <c r="B1063" s="10" t="s">
        <v>4378</v>
      </c>
      <c r="C1063" s="13" t="s">
        <v>4379</v>
      </c>
      <c r="D1063" s="13" t="s">
        <v>4380</v>
      </c>
      <c r="E1063" s="13" t="s">
        <v>79</v>
      </c>
      <c r="F1063" s="18" t="s">
        <v>83</v>
      </c>
      <c r="G1063" s="58">
        <v>0</v>
      </c>
      <c r="H1063" s="58">
        <v>0</v>
      </c>
      <c r="I1063" s="13">
        <v>9.4299999999999991E-3</v>
      </c>
      <c r="J1063" s="15">
        <v>0</v>
      </c>
      <c r="K1063" s="17" t="s">
        <v>121</v>
      </c>
      <c r="L1063" s="15">
        <v>14.655139999999999</v>
      </c>
      <c r="M1063" s="15">
        <v>21.940650999999999</v>
      </c>
      <c r="N1063" s="15">
        <v>1.325202</v>
      </c>
      <c r="O1063" s="15">
        <v>0</v>
      </c>
      <c r="P1063" s="15" t="s">
        <v>603</v>
      </c>
    </row>
    <row r="1064" spans="1:16" hidden="1">
      <c r="A1064" s="10" t="s">
        <v>4381</v>
      </c>
      <c r="B1064" s="10" t="s">
        <v>4382</v>
      </c>
      <c r="C1064" s="13" t="s">
        <v>4383</v>
      </c>
      <c r="D1064" s="13" t="s">
        <v>4384</v>
      </c>
      <c r="E1064" s="13" t="s">
        <v>69</v>
      </c>
      <c r="F1064" s="18" t="s">
        <v>88</v>
      </c>
      <c r="G1064" s="58">
        <v>0</v>
      </c>
      <c r="H1064" s="58">
        <v>0</v>
      </c>
      <c r="I1064" s="13">
        <v>7.0499999999999998E-3</v>
      </c>
      <c r="J1064" s="15">
        <v>0</v>
      </c>
      <c r="K1064" s="17" t="s">
        <v>121</v>
      </c>
      <c r="L1064" s="15">
        <v>0</v>
      </c>
      <c r="M1064" s="15">
        <v>0.56223199999999995</v>
      </c>
      <c r="N1064" s="15">
        <v>3.5199000000000001E-2</v>
      </c>
      <c r="O1064" s="15">
        <v>0</v>
      </c>
      <c r="P1064" s="15" t="s">
        <v>157</v>
      </c>
    </row>
    <row r="1065" spans="1:16" hidden="1">
      <c r="A1065" s="10" t="s">
        <v>4385</v>
      </c>
      <c r="B1065" s="10" t="s">
        <v>4386</v>
      </c>
      <c r="C1065" s="13" t="s">
        <v>4387</v>
      </c>
      <c r="D1065" s="13" t="s">
        <v>4388</v>
      </c>
      <c r="E1065" s="13" t="s">
        <v>69</v>
      </c>
      <c r="F1065" s="18" t="s">
        <v>88</v>
      </c>
      <c r="G1065" s="58">
        <v>0</v>
      </c>
      <c r="H1065" s="58">
        <v>0</v>
      </c>
      <c r="I1065" s="13">
        <v>4.3200000000000001E-3</v>
      </c>
      <c r="J1065" s="15">
        <v>0</v>
      </c>
      <c r="K1065" s="17" t="s">
        <v>121</v>
      </c>
      <c r="L1065" s="15">
        <v>0</v>
      </c>
      <c r="M1065" s="15">
        <v>3.150468</v>
      </c>
      <c r="N1065" s="15">
        <v>8.8214000000000001E-2</v>
      </c>
      <c r="O1065" s="15">
        <v>0</v>
      </c>
      <c r="P1065" s="15" t="s">
        <v>157</v>
      </c>
    </row>
    <row r="1066" spans="1:16" hidden="1">
      <c r="A1066" s="10" t="s">
        <v>4389</v>
      </c>
      <c r="B1066" s="10" t="s">
        <v>4390</v>
      </c>
      <c r="C1066" s="13" t="s">
        <v>4391</v>
      </c>
      <c r="D1066" s="13" t="s">
        <v>4392</v>
      </c>
      <c r="E1066" s="13" t="s">
        <v>69</v>
      </c>
      <c r="F1066" s="18" t="s">
        <v>88</v>
      </c>
      <c r="G1066" s="58">
        <v>0</v>
      </c>
      <c r="H1066" s="58">
        <v>0</v>
      </c>
      <c r="I1066" s="13">
        <v>1.325E-2</v>
      </c>
      <c r="J1066" s="15">
        <v>0</v>
      </c>
      <c r="K1066" s="17" t="s">
        <v>121</v>
      </c>
      <c r="L1066" s="15">
        <v>105.482619</v>
      </c>
      <c r="M1066" s="15">
        <v>5.1283799999999999</v>
      </c>
      <c r="N1066" s="15">
        <v>-2.2023999999999998E-2</v>
      </c>
      <c r="O1066" s="15">
        <v>0</v>
      </c>
      <c r="P1066" s="15" t="s">
        <v>157</v>
      </c>
    </row>
    <row r="1067" spans="1:16" hidden="1">
      <c r="A1067" s="10" t="s">
        <v>4393</v>
      </c>
      <c r="B1067" s="10" t="s">
        <v>4394</v>
      </c>
      <c r="C1067" s="13" t="s">
        <v>4395</v>
      </c>
      <c r="D1067" s="13" t="s">
        <v>4396</v>
      </c>
      <c r="E1067" s="13" t="s">
        <v>69</v>
      </c>
      <c r="F1067" s="18" t="s">
        <v>89</v>
      </c>
      <c r="G1067" s="58">
        <v>0</v>
      </c>
      <c r="H1067" s="58">
        <v>0</v>
      </c>
      <c r="I1067" s="13">
        <v>1.5499999999999999E-3</v>
      </c>
      <c r="J1067" s="15">
        <v>0</v>
      </c>
      <c r="K1067" s="17" t="s">
        <v>121</v>
      </c>
      <c r="L1067" s="15">
        <v>0</v>
      </c>
      <c r="M1067" s="15">
        <v>2.6108790000000002</v>
      </c>
      <c r="N1067" s="15">
        <v>1.392E-2</v>
      </c>
      <c r="O1067" s="15">
        <v>0</v>
      </c>
      <c r="P1067" s="15" t="s">
        <v>122</v>
      </c>
    </row>
    <row r="1068" spans="1:16" hidden="1">
      <c r="A1068" s="10" t="s">
        <v>4397</v>
      </c>
      <c r="B1068" s="10" t="s">
        <v>4398</v>
      </c>
      <c r="C1068" s="13" t="s">
        <v>4399</v>
      </c>
      <c r="D1068" s="13" t="s">
        <v>4400</v>
      </c>
      <c r="E1068" s="13" t="s">
        <v>26</v>
      </c>
      <c r="F1068" s="18" t="s">
        <v>82</v>
      </c>
      <c r="G1068" s="58">
        <v>0</v>
      </c>
      <c r="H1068" s="58">
        <v>0</v>
      </c>
      <c r="I1068" s="13">
        <v>2.249E-2</v>
      </c>
      <c r="J1068" s="15">
        <v>1.2745318351999999</v>
      </c>
      <c r="K1068" s="17">
        <v>-0.21539817807447725</v>
      </c>
      <c r="L1068" s="15">
        <v>12.485137</v>
      </c>
      <c r="M1068" s="15">
        <v>0.922072</v>
      </c>
      <c r="N1068" s="15">
        <v>2.8254000000000001E-2</v>
      </c>
      <c r="O1068" s="15" t="s">
        <v>142</v>
      </c>
      <c r="P1068" s="15" t="s">
        <v>131</v>
      </c>
    </row>
    <row r="1069" spans="1:16" hidden="1">
      <c r="A1069" s="10" t="s">
        <v>4401</v>
      </c>
      <c r="B1069" s="10" t="s">
        <v>4402</v>
      </c>
      <c r="C1069" s="13" t="s">
        <v>4403</v>
      </c>
      <c r="D1069" s="13" t="s">
        <v>4404</v>
      </c>
      <c r="E1069" s="13" t="s">
        <v>69</v>
      </c>
      <c r="F1069" s="18" t="s">
        <v>81</v>
      </c>
      <c r="G1069" s="58">
        <v>0</v>
      </c>
      <c r="H1069" s="58">
        <v>0</v>
      </c>
      <c r="I1069" s="13">
        <v>1.65E-3</v>
      </c>
      <c r="J1069" s="15">
        <v>0</v>
      </c>
      <c r="K1069" s="17" t="s">
        <v>121</v>
      </c>
      <c r="L1069" s="15">
        <v>0</v>
      </c>
      <c r="M1069" s="15">
        <v>4.8583049999999997</v>
      </c>
      <c r="N1069" s="15">
        <v>0.278472</v>
      </c>
      <c r="O1069" s="15">
        <v>0</v>
      </c>
      <c r="P1069" s="15" t="s">
        <v>122</v>
      </c>
    </row>
    <row r="1070" spans="1:16" hidden="1">
      <c r="A1070" s="10" t="s">
        <v>4405</v>
      </c>
      <c r="B1070" s="10" t="s">
        <v>4406</v>
      </c>
      <c r="C1070" s="13" t="s">
        <v>4407</v>
      </c>
      <c r="D1070" s="13" t="s">
        <v>4408</v>
      </c>
      <c r="E1070" s="13" t="s">
        <v>69</v>
      </c>
      <c r="F1070" s="18" t="s">
        <v>81</v>
      </c>
      <c r="G1070" s="58">
        <v>0</v>
      </c>
      <c r="H1070" s="58">
        <v>0</v>
      </c>
      <c r="I1070" s="13">
        <v>1.1039999999999999E-2</v>
      </c>
      <c r="J1070" s="15">
        <v>0</v>
      </c>
      <c r="K1070" s="17" t="s">
        <v>121</v>
      </c>
      <c r="L1070" s="15">
        <v>18.000116999999999</v>
      </c>
      <c r="M1070" s="15">
        <v>1.463722</v>
      </c>
      <c r="N1070" s="15">
        <v>0.136488</v>
      </c>
      <c r="O1070" s="15">
        <v>0</v>
      </c>
      <c r="P1070" s="15" t="s">
        <v>157</v>
      </c>
    </row>
    <row r="1071" spans="1:16">
      <c r="A1071" s="10" t="s">
        <v>4409</v>
      </c>
      <c r="B1071" s="10" t="s">
        <v>4410</v>
      </c>
      <c r="C1071" s="13" t="s">
        <v>4411</v>
      </c>
      <c r="D1071" s="13" t="s">
        <v>4412</v>
      </c>
      <c r="E1071" s="13" t="s">
        <v>24</v>
      </c>
      <c r="F1071" s="18" t="s">
        <v>86</v>
      </c>
      <c r="G1071" s="58">
        <v>1</v>
      </c>
      <c r="H1071" s="58">
        <v>0.96</v>
      </c>
      <c r="I1071" s="13">
        <v>9.7689999999999999E-2</v>
      </c>
      <c r="J1071" s="15">
        <v>0.5336363636</v>
      </c>
      <c r="K1071" s="17">
        <v>0.87393526418221024</v>
      </c>
      <c r="L1071" s="15">
        <v>19.001059999999999</v>
      </c>
      <c r="M1071" s="15">
        <v>3.176088</v>
      </c>
      <c r="N1071" s="15">
        <v>0.179814</v>
      </c>
      <c r="O1071" s="15" t="s">
        <v>263</v>
      </c>
      <c r="P1071" s="15" t="s">
        <v>294</v>
      </c>
    </row>
    <row r="1072" spans="1:16" hidden="1">
      <c r="A1072" s="10" t="s">
        <v>4413</v>
      </c>
      <c r="B1072" s="10" t="s">
        <v>4414</v>
      </c>
      <c r="C1072" s="13" t="s">
        <v>4415</v>
      </c>
      <c r="D1072" s="13" t="s">
        <v>4416</v>
      </c>
      <c r="E1072" s="13" t="s">
        <v>28</v>
      </c>
      <c r="F1072" s="18" t="s">
        <v>89</v>
      </c>
      <c r="G1072" s="58">
        <v>0</v>
      </c>
      <c r="H1072" s="58">
        <v>0</v>
      </c>
      <c r="I1072" s="13">
        <v>0.11019</v>
      </c>
      <c r="J1072" s="15">
        <v>3.4527999999999999</v>
      </c>
      <c r="K1072" s="17">
        <v>-0.7103799814643188</v>
      </c>
      <c r="L1072" s="15">
        <v>14.591184999999999</v>
      </c>
      <c r="M1072" s="15">
        <v>4.7158449999999998</v>
      </c>
      <c r="N1072" s="15">
        <v>0.155006</v>
      </c>
      <c r="O1072" s="15" t="s">
        <v>142</v>
      </c>
      <c r="P1072" s="15" t="s">
        <v>332</v>
      </c>
    </row>
    <row r="1073" spans="1:16" hidden="1">
      <c r="A1073" s="10" t="s">
        <v>4417</v>
      </c>
      <c r="B1073" s="10" t="s">
        <v>4418</v>
      </c>
      <c r="C1073" s="13" t="s">
        <v>4419</v>
      </c>
      <c r="D1073" s="13" t="s">
        <v>4420</v>
      </c>
      <c r="E1073" s="13" t="s">
        <v>24</v>
      </c>
      <c r="F1073" s="18" t="s">
        <v>83</v>
      </c>
      <c r="G1073" s="58">
        <v>0</v>
      </c>
      <c r="H1073" s="58">
        <v>0</v>
      </c>
      <c r="I1073" s="13">
        <v>3.5790000000000002E-2</v>
      </c>
      <c r="J1073" s="15">
        <v>0.85581818180000002</v>
      </c>
      <c r="K1073" s="17">
        <v>0.16847248780897539</v>
      </c>
      <c r="L1073" s="15">
        <v>12.900278999999999</v>
      </c>
      <c r="M1073" s="15">
        <v>1.6299269999999999</v>
      </c>
      <c r="N1073" s="15">
        <v>7.2002999999999998E-2</v>
      </c>
      <c r="O1073" s="15" t="s">
        <v>263</v>
      </c>
      <c r="P1073" s="15" t="s">
        <v>294</v>
      </c>
    </row>
    <row r="1074" spans="1:16" hidden="1">
      <c r="A1074" s="10" t="s">
        <v>4421</v>
      </c>
      <c r="B1074" s="10" t="s">
        <v>4422</v>
      </c>
      <c r="C1074" s="13" t="s">
        <v>4423</v>
      </c>
      <c r="D1074" s="13" t="s">
        <v>4424</v>
      </c>
      <c r="E1074" s="13" t="s">
        <v>77</v>
      </c>
      <c r="F1074" s="18" t="s">
        <v>89</v>
      </c>
      <c r="G1074" s="58">
        <v>0</v>
      </c>
      <c r="H1074" s="58">
        <v>0</v>
      </c>
      <c r="I1074" s="13">
        <v>1.0279999999999999E-2</v>
      </c>
      <c r="J1074" s="15">
        <v>0</v>
      </c>
      <c r="K1074" s="17" t="s">
        <v>121</v>
      </c>
      <c r="L1074" s="15">
        <v>0</v>
      </c>
      <c r="M1074" s="15">
        <v>0</v>
      </c>
      <c r="N1074" s="15">
        <v>0.20907999999999999</v>
      </c>
      <c r="O1074" s="15">
        <v>0</v>
      </c>
      <c r="P1074" s="15" t="s">
        <v>482</v>
      </c>
    </row>
    <row r="1075" spans="1:16" hidden="1">
      <c r="A1075" s="10" t="s">
        <v>4425</v>
      </c>
      <c r="B1075" s="10" t="s">
        <v>4426</v>
      </c>
      <c r="C1075" s="13" t="s">
        <v>4427</v>
      </c>
      <c r="D1075" s="13" t="s">
        <v>4428</v>
      </c>
      <c r="E1075" s="13" t="s">
        <v>136</v>
      </c>
      <c r="F1075" s="18" t="s">
        <v>90</v>
      </c>
      <c r="G1075" s="58">
        <v>0</v>
      </c>
      <c r="H1075" s="58">
        <v>0</v>
      </c>
      <c r="I1075" s="13">
        <v>3.9899999999999996E-3</v>
      </c>
      <c r="J1075" s="15">
        <v>0</v>
      </c>
      <c r="K1075" s="17" t="s">
        <v>121</v>
      </c>
      <c r="L1075" s="15">
        <v>19.441572000000001</v>
      </c>
      <c r="M1075" s="15">
        <v>1.1797599999999999</v>
      </c>
      <c r="N1075" s="15">
        <v>9.3483999999999998E-2</v>
      </c>
      <c r="O1075" s="15">
        <v>0</v>
      </c>
      <c r="P1075" s="15" t="s">
        <v>137</v>
      </c>
    </row>
    <row r="1076" spans="1:16" hidden="1">
      <c r="A1076" s="10" t="s">
        <v>4429</v>
      </c>
      <c r="B1076" s="10" t="s">
        <v>4430</v>
      </c>
      <c r="C1076" s="13" t="s">
        <v>4431</v>
      </c>
      <c r="D1076" s="13" t="s">
        <v>4432</v>
      </c>
      <c r="E1076" s="13" t="s">
        <v>377</v>
      </c>
      <c r="F1076" s="18" t="s">
        <v>87</v>
      </c>
      <c r="G1076" s="58">
        <v>0</v>
      </c>
      <c r="H1076" s="58">
        <v>0</v>
      </c>
      <c r="I1076" s="13">
        <v>1.005E-2</v>
      </c>
      <c r="J1076" s="15">
        <v>0</v>
      </c>
      <c r="K1076" s="17" t="s">
        <v>121</v>
      </c>
      <c r="L1076" s="15">
        <v>5.831423</v>
      </c>
      <c r="M1076" s="15">
        <v>0.82207399999999997</v>
      </c>
      <c r="N1076" s="15">
        <v>-1.0328E-2</v>
      </c>
      <c r="O1076" s="15">
        <v>0</v>
      </c>
      <c r="P1076" s="15" t="s">
        <v>378</v>
      </c>
    </row>
    <row r="1077" spans="1:16" hidden="1">
      <c r="A1077" s="10" t="s">
        <v>4433</v>
      </c>
      <c r="B1077" s="10" t="s">
        <v>4434</v>
      </c>
      <c r="C1077" s="13" t="s">
        <v>4435</v>
      </c>
      <c r="D1077" s="13" t="s">
        <v>4436</v>
      </c>
      <c r="E1077" s="13" t="s">
        <v>24</v>
      </c>
      <c r="F1077" s="18" t="s">
        <v>87</v>
      </c>
      <c r="G1077" s="58">
        <v>0</v>
      </c>
      <c r="H1077" s="58">
        <v>0</v>
      </c>
      <c r="I1077" s="13">
        <v>0.10084</v>
      </c>
      <c r="J1077" s="15">
        <v>1.3111320755</v>
      </c>
      <c r="K1077" s="17">
        <v>-0.23730033099933878</v>
      </c>
      <c r="L1077" s="15">
        <v>12.075737999999999</v>
      </c>
      <c r="M1077" s="15">
        <v>1.863969</v>
      </c>
      <c r="N1077" s="15">
        <v>0.153808</v>
      </c>
      <c r="O1077" s="15" t="s">
        <v>176</v>
      </c>
      <c r="P1077" s="15" t="s">
        <v>294</v>
      </c>
    </row>
    <row r="1078" spans="1:16" hidden="1">
      <c r="A1078" s="10" t="s">
        <v>4437</v>
      </c>
      <c r="B1078" s="10" t="s">
        <v>4438</v>
      </c>
      <c r="C1078" s="13" t="s">
        <v>4439</v>
      </c>
      <c r="D1078" s="13" t="s">
        <v>4440</v>
      </c>
      <c r="E1078" s="13" t="s">
        <v>1453</v>
      </c>
      <c r="F1078" s="18" t="s">
        <v>85</v>
      </c>
      <c r="G1078" s="58">
        <v>0</v>
      </c>
      <c r="H1078" s="58">
        <v>0</v>
      </c>
      <c r="I1078" s="13">
        <v>1.2840000000000001E-2</v>
      </c>
      <c r="J1078" s="15">
        <v>0</v>
      </c>
      <c r="K1078" s="17" t="s">
        <v>121</v>
      </c>
      <c r="L1078" s="15">
        <v>0</v>
      </c>
      <c r="M1078" s="15">
        <v>1.925405</v>
      </c>
      <c r="N1078" s="15">
        <v>0.14133200000000001</v>
      </c>
      <c r="O1078" s="15">
        <v>0</v>
      </c>
      <c r="P1078" s="15" t="s">
        <v>1454</v>
      </c>
    </row>
    <row r="1079" spans="1:16" hidden="1">
      <c r="A1079" s="10" t="s">
        <v>4441</v>
      </c>
      <c r="B1079" s="10" t="s">
        <v>4442</v>
      </c>
      <c r="C1079" s="13" t="s">
        <v>4443</v>
      </c>
      <c r="D1079" s="13" t="s">
        <v>4444</v>
      </c>
      <c r="E1079" s="13" t="s">
        <v>24</v>
      </c>
      <c r="F1079" s="18" t="s">
        <v>81</v>
      </c>
      <c r="G1079" s="58">
        <v>0</v>
      </c>
      <c r="H1079" s="58">
        <v>0</v>
      </c>
      <c r="I1079" s="13">
        <v>3.7440000000000001E-2</v>
      </c>
      <c r="J1079" s="15">
        <v>0.91869565220000005</v>
      </c>
      <c r="K1079" s="17">
        <v>8.8499763338707904E-2</v>
      </c>
      <c r="L1079" s="15">
        <v>25.403644</v>
      </c>
      <c r="M1079" s="15">
        <v>5.3359290000000001</v>
      </c>
      <c r="N1079" s="15">
        <v>0.16405800000000001</v>
      </c>
      <c r="O1079" s="15" t="s">
        <v>263</v>
      </c>
      <c r="P1079" s="15" t="s">
        <v>294</v>
      </c>
    </row>
    <row r="1080" spans="1:16" hidden="1">
      <c r="A1080" s="10" t="s">
        <v>4445</v>
      </c>
      <c r="B1080" s="10" t="s">
        <v>4446</v>
      </c>
      <c r="C1080" s="13" t="s">
        <v>4447</v>
      </c>
      <c r="D1080" s="13" t="s">
        <v>4448</v>
      </c>
      <c r="E1080" s="13" t="s">
        <v>46</v>
      </c>
      <c r="F1080" s="18" t="s">
        <v>87</v>
      </c>
      <c r="G1080" s="58">
        <v>0</v>
      </c>
      <c r="H1080" s="58">
        <v>0</v>
      </c>
      <c r="I1080" s="13">
        <v>7.2700000000000001E-2</v>
      </c>
      <c r="J1080" s="15">
        <v>1.1160714286</v>
      </c>
      <c r="K1080" s="17">
        <v>-0.10400000002293752</v>
      </c>
      <c r="L1080" s="15">
        <v>27.253796000000001</v>
      </c>
      <c r="M1080" s="15">
        <v>12.70438</v>
      </c>
      <c r="N1080" s="15">
        <v>0.38224999999999998</v>
      </c>
      <c r="O1080" s="15" t="s">
        <v>176</v>
      </c>
      <c r="P1080" s="15" t="s">
        <v>152</v>
      </c>
    </row>
    <row r="1081" spans="1:16" hidden="1">
      <c r="A1081" s="10" t="s">
        <v>4449</v>
      </c>
      <c r="B1081" s="10" t="s">
        <v>4450</v>
      </c>
      <c r="C1081" s="13" t="s">
        <v>4451</v>
      </c>
      <c r="D1081" s="13" t="s">
        <v>4452</v>
      </c>
      <c r="E1081" s="13" t="s">
        <v>58</v>
      </c>
      <c r="F1081" s="18" t="s">
        <v>87</v>
      </c>
      <c r="G1081" s="58">
        <v>0</v>
      </c>
      <c r="H1081" s="58">
        <v>0</v>
      </c>
      <c r="I1081" s="13">
        <v>4.2790000000000002E-2</v>
      </c>
      <c r="J1081" s="15">
        <v>1.0139817629000001</v>
      </c>
      <c r="K1081" s="17">
        <v>-1.3788968807498136E-2</v>
      </c>
      <c r="L1081" s="15">
        <v>35.159236</v>
      </c>
      <c r="M1081" s="15">
        <v>14.622615</v>
      </c>
      <c r="N1081" s="15">
        <v>0.30279499999999998</v>
      </c>
      <c r="O1081" s="15" t="s">
        <v>176</v>
      </c>
      <c r="P1081" s="15" t="s">
        <v>383</v>
      </c>
    </row>
    <row r="1082" spans="1:16" hidden="1">
      <c r="A1082" s="10" t="s">
        <v>4453</v>
      </c>
      <c r="B1082" s="10" t="s">
        <v>4454</v>
      </c>
      <c r="C1082" s="13" t="s">
        <v>4455</v>
      </c>
      <c r="D1082" s="13" t="s">
        <v>4456</v>
      </c>
      <c r="E1082" s="13" t="s">
        <v>56</v>
      </c>
      <c r="F1082" s="18" t="s">
        <v>83</v>
      </c>
      <c r="G1082" s="58">
        <v>0</v>
      </c>
      <c r="H1082" s="58">
        <v>0</v>
      </c>
      <c r="I1082" s="13">
        <v>9.6879999999999994E-2</v>
      </c>
      <c r="J1082" s="15">
        <v>0.88232189969999997</v>
      </c>
      <c r="K1082" s="17">
        <v>0.13337320578805989</v>
      </c>
      <c r="L1082" s="15">
        <v>12.418182</v>
      </c>
      <c r="M1082" s="15">
        <v>2.163732</v>
      </c>
      <c r="N1082" s="15">
        <v>0.117697</v>
      </c>
      <c r="O1082" s="15" t="s">
        <v>142</v>
      </c>
      <c r="P1082" s="15" t="s">
        <v>152</v>
      </c>
    </row>
    <row r="1083" spans="1:16" hidden="1">
      <c r="A1083" s="10" t="s">
        <v>4457</v>
      </c>
      <c r="B1083" s="10" t="s">
        <v>4458</v>
      </c>
      <c r="C1083" s="13" t="s">
        <v>4459</v>
      </c>
      <c r="D1083" s="13" t="s">
        <v>4460</v>
      </c>
      <c r="E1083" s="13" t="s">
        <v>56</v>
      </c>
      <c r="F1083" s="18" t="s">
        <v>81</v>
      </c>
      <c r="G1083" s="58">
        <v>0</v>
      </c>
      <c r="H1083" s="58">
        <v>0</v>
      </c>
      <c r="I1083" s="13">
        <v>5.3940000000000002E-2</v>
      </c>
      <c r="J1083" s="15">
        <v>1.1318918919000001</v>
      </c>
      <c r="K1083" s="17">
        <v>-0.11652340019735064</v>
      </c>
      <c r="L1083" s="15">
        <v>14.062963</v>
      </c>
      <c r="M1083" s="15">
        <v>6.6767320000000003</v>
      </c>
      <c r="N1083" s="15">
        <v>0.337316</v>
      </c>
      <c r="O1083" s="15" t="s">
        <v>263</v>
      </c>
      <c r="P1083" s="15" t="s">
        <v>152</v>
      </c>
    </row>
    <row r="1084" spans="1:16">
      <c r="A1084" s="10" t="s">
        <v>4461</v>
      </c>
      <c r="B1084" s="10" t="s">
        <v>4462</v>
      </c>
      <c r="C1084" s="13" t="s">
        <v>4463</v>
      </c>
      <c r="D1084" s="13" t="s">
        <v>4464</v>
      </c>
      <c r="E1084" s="13" t="s">
        <v>24</v>
      </c>
      <c r="F1084" s="18" t="s">
        <v>87</v>
      </c>
      <c r="G1084" s="58">
        <v>0.75</v>
      </c>
      <c r="H1084" s="58">
        <v>0.68</v>
      </c>
      <c r="I1084" s="13">
        <v>0.10026</v>
      </c>
      <c r="J1084" s="15">
        <v>0.83319148939999998</v>
      </c>
      <c r="K1084" s="17">
        <v>0.20020429003676288</v>
      </c>
      <c r="L1084" s="15">
        <v>18.536943999999998</v>
      </c>
      <c r="M1084" s="15">
        <v>1.920088</v>
      </c>
      <c r="N1084" s="15">
        <v>0.101622</v>
      </c>
      <c r="O1084" s="15" t="s">
        <v>263</v>
      </c>
      <c r="P1084" s="15" t="s">
        <v>294</v>
      </c>
    </row>
    <row r="1085" spans="1:16" hidden="1">
      <c r="A1085" s="10" t="s">
        <v>4465</v>
      </c>
      <c r="B1085" s="10" t="s">
        <v>4466</v>
      </c>
      <c r="C1085" s="13" t="s">
        <v>4467</v>
      </c>
      <c r="D1085" s="13" t="s">
        <v>4468</v>
      </c>
      <c r="E1085" s="13" t="s">
        <v>73</v>
      </c>
      <c r="F1085" s="18" t="s">
        <v>87</v>
      </c>
      <c r="G1085" s="58">
        <v>0</v>
      </c>
      <c r="H1085" s="58">
        <v>0</v>
      </c>
      <c r="I1085" s="13">
        <v>2.385E-2</v>
      </c>
      <c r="J1085" s="15">
        <v>0</v>
      </c>
      <c r="K1085" s="17" t="s">
        <v>121</v>
      </c>
      <c r="L1085" s="15">
        <v>0</v>
      </c>
      <c r="M1085" s="15">
        <v>8.9528429999999997</v>
      </c>
      <c r="N1085" s="15">
        <v>0.103724</v>
      </c>
      <c r="O1085" s="15">
        <v>0</v>
      </c>
      <c r="P1085" s="15" t="s">
        <v>469</v>
      </c>
    </row>
    <row r="1086" spans="1:16" hidden="1">
      <c r="A1086" s="10" t="s">
        <v>4469</v>
      </c>
      <c r="B1086" s="10" t="s">
        <v>4470</v>
      </c>
      <c r="C1086" s="13" t="s">
        <v>4471</v>
      </c>
      <c r="D1086" s="13" t="s">
        <v>4472</v>
      </c>
      <c r="E1086" s="13" t="s">
        <v>73</v>
      </c>
      <c r="F1086" s="18" t="s">
        <v>91</v>
      </c>
      <c r="G1086" s="58">
        <v>0</v>
      </c>
      <c r="H1086" s="58">
        <v>0</v>
      </c>
      <c r="I1086" s="13">
        <v>2.9569999999999999E-2</v>
      </c>
      <c r="J1086" s="15">
        <v>0</v>
      </c>
      <c r="K1086" s="17" t="s">
        <v>121</v>
      </c>
      <c r="L1086" s="15">
        <v>0</v>
      </c>
      <c r="M1086" s="15">
        <v>0.82049300000000003</v>
      </c>
      <c r="N1086" s="15">
        <v>9.6575999999999995E-2</v>
      </c>
      <c r="O1086" s="15" t="s">
        <v>263</v>
      </c>
      <c r="P1086" s="15" t="s">
        <v>469</v>
      </c>
    </row>
    <row r="1087" spans="1:16" hidden="1">
      <c r="A1087" s="10" t="s">
        <v>4473</v>
      </c>
      <c r="B1087" s="10" t="s">
        <v>4474</v>
      </c>
      <c r="C1087" s="13" t="s">
        <v>4475</v>
      </c>
      <c r="D1087" s="13" t="s">
        <v>4476</v>
      </c>
      <c r="E1087" s="13" t="s">
        <v>73</v>
      </c>
      <c r="F1087" s="18" t="s">
        <v>85</v>
      </c>
      <c r="G1087" s="58">
        <v>0</v>
      </c>
      <c r="H1087" s="58">
        <v>0</v>
      </c>
      <c r="I1087" s="13">
        <v>1.753E-2</v>
      </c>
      <c r="J1087" s="15">
        <v>0</v>
      </c>
      <c r="K1087" s="17" t="s">
        <v>121</v>
      </c>
      <c r="L1087" s="15">
        <v>0</v>
      </c>
      <c r="M1087" s="15">
        <v>1.1034459999999999</v>
      </c>
      <c r="N1087" s="15">
        <v>0.11658499999999999</v>
      </c>
      <c r="O1087" s="15">
        <v>0</v>
      </c>
      <c r="P1087" s="15" t="s">
        <v>469</v>
      </c>
    </row>
    <row r="1088" spans="1:16" hidden="1">
      <c r="A1088" s="10" t="s">
        <v>4477</v>
      </c>
      <c r="B1088" s="10" t="s">
        <v>4478</v>
      </c>
      <c r="C1088" s="13" t="s">
        <v>4479</v>
      </c>
      <c r="D1088" s="13" t="s">
        <v>4480</v>
      </c>
      <c r="E1088" s="13" t="s">
        <v>73</v>
      </c>
      <c r="F1088" s="18" t="s">
        <v>89</v>
      </c>
      <c r="G1088" s="58">
        <v>0</v>
      </c>
      <c r="H1088" s="58">
        <v>0</v>
      </c>
      <c r="I1088" s="13">
        <v>3.8960000000000002E-2</v>
      </c>
      <c r="J1088" s="15">
        <v>0</v>
      </c>
      <c r="K1088" s="17" t="s">
        <v>121</v>
      </c>
      <c r="L1088" s="15">
        <v>0</v>
      </c>
      <c r="M1088" s="15">
        <v>4.008991</v>
      </c>
      <c r="N1088" s="15">
        <v>2.1739999999999999E-2</v>
      </c>
      <c r="O1088" s="15">
        <v>0</v>
      </c>
      <c r="P1088" s="15" t="s">
        <v>469</v>
      </c>
    </row>
    <row r="1089" spans="1:16" hidden="1">
      <c r="A1089" s="10" t="s">
        <v>4481</v>
      </c>
      <c r="B1089" s="10" t="s">
        <v>4482</v>
      </c>
      <c r="C1089" s="13" t="s">
        <v>4483</v>
      </c>
      <c r="D1089" s="13" t="s">
        <v>4484</v>
      </c>
      <c r="E1089" s="13" t="s">
        <v>73</v>
      </c>
      <c r="F1089" s="18" t="s">
        <v>87</v>
      </c>
      <c r="G1089" s="58">
        <v>0</v>
      </c>
      <c r="H1089" s="58">
        <v>0</v>
      </c>
      <c r="I1089" s="13">
        <v>8.4700000000000001E-3</v>
      </c>
      <c r="J1089" s="15">
        <v>0</v>
      </c>
      <c r="K1089" s="17" t="s">
        <v>121</v>
      </c>
      <c r="L1089" s="15">
        <v>0</v>
      </c>
      <c r="M1089" s="15">
        <v>0.78688199999999997</v>
      </c>
      <c r="N1089" s="15">
        <v>0.13847200000000001</v>
      </c>
      <c r="O1089" s="15">
        <v>0</v>
      </c>
      <c r="P1089" s="15" t="s">
        <v>469</v>
      </c>
    </row>
    <row r="1090" spans="1:16" hidden="1">
      <c r="A1090" s="10" t="s">
        <v>4485</v>
      </c>
      <c r="B1090" s="10" t="s">
        <v>4486</v>
      </c>
      <c r="C1090" s="13" t="s">
        <v>4487</v>
      </c>
      <c r="D1090" s="13" t="s">
        <v>4488</v>
      </c>
      <c r="E1090" s="13" t="s">
        <v>71</v>
      </c>
      <c r="F1090" s="18" t="s">
        <v>85</v>
      </c>
      <c r="G1090" s="58">
        <v>0</v>
      </c>
      <c r="H1090" s="58">
        <v>0</v>
      </c>
      <c r="I1090" s="13">
        <v>6.8909999999999999E-2</v>
      </c>
      <c r="J1090" s="15">
        <v>0</v>
      </c>
      <c r="K1090" s="17" t="s">
        <v>121</v>
      </c>
      <c r="L1090" s="15">
        <v>21.199147</v>
      </c>
      <c r="M1090" s="15">
        <v>2.4618319999999998</v>
      </c>
      <c r="N1090" s="15">
        <v>0.15276799999999999</v>
      </c>
      <c r="O1090" s="15" t="s">
        <v>263</v>
      </c>
      <c r="P1090" s="15" t="s">
        <v>171</v>
      </c>
    </row>
    <row r="1091" spans="1:16" hidden="1">
      <c r="A1091" s="10" t="s">
        <v>4489</v>
      </c>
      <c r="B1091" s="10" t="s">
        <v>4490</v>
      </c>
      <c r="C1091" s="13" t="s">
        <v>4491</v>
      </c>
      <c r="D1091" s="13" t="s">
        <v>4492</v>
      </c>
      <c r="E1091" s="13" t="s">
        <v>73</v>
      </c>
      <c r="F1091" s="18" t="s">
        <v>81</v>
      </c>
      <c r="G1091" s="58">
        <v>0</v>
      </c>
      <c r="H1091" s="58">
        <v>0</v>
      </c>
      <c r="I1091" s="13">
        <v>1.508E-2</v>
      </c>
      <c r="J1091" s="15">
        <v>0</v>
      </c>
      <c r="K1091" s="17" t="s">
        <v>121</v>
      </c>
      <c r="L1091" s="15">
        <v>12.104717000000001</v>
      </c>
      <c r="M1091" s="15">
        <v>1.5834410000000001</v>
      </c>
      <c r="N1091" s="15">
        <v>0.215424</v>
      </c>
      <c r="O1091" s="15">
        <v>0</v>
      </c>
      <c r="P1091" s="15" t="s">
        <v>469</v>
      </c>
    </row>
    <row r="1092" spans="1:16" hidden="1">
      <c r="A1092" s="10" t="s">
        <v>4493</v>
      </c>
      <c r="B1092" s="10" t="s">
        <v>4494</v>
      </c>
      <c r="C1092" s="13" t="s">
        <v>4495</v>
      </c>
      <c r="D1092" s="13" t="s">
        <v>4496</v>
      </c>
      <c r="E1092" s="13" t="s">
        <v>284</v>
      </c>
      <c r="F1092" s="18" t="s">
        <v>85</v>
      </c>
      <c r="G1092" s="58">
        <v>0</v>
      </c>
      <c r="H1092" s="58">
        <v>0</v>
      </c>
      <c r="I1092" s="13">
        <v>8.9200000000000008E-3</v>
      </c>
      <c r="J1092" s="15">
        <v>0</v>
      </c>
      <c r="K1092" s="17" t="s">
        <v>121</v>
      </c>
      <c r="L1092" s="15">
        <v>8.984375</v>
      </c>
      <c r="M1092" s="15">
        <v>0.85576700000000006</v>
      </c>
      <c r="N1092" s="15">
        <v>0.113301</v>
      </c>
      <c r="O1092" s="15">
        <v>0</v>
      </c>
      <c r="P1092" s="15" t="s">
        <v>285</v>
      </c>
    </row>
    <row r="1093" spans="1:16" hidden="1">
      <c r="A1093" s="10" t="s">
        <v>4497</v>
      </c>
      <c r="B1093" s="10" t="s">
        <v>4498</v>
      </c>
      <c r="C1093" s="13" t="s">
        <v>4499</v>
      </c>
      <c r="D1093" s="13" t="s">
        <v>4500</v>
      </c>
      <c r="E1093" s="13" t="s">
        <v>73</v>
      </c>
      <c r="F1093" s="18" t="s">
        <v>83</v>
      </c>
      <c r="G1093" s="58">
        <v>0</v>
      </c>
      <c r="H1093" s="58">
        <v>0</v>
      </c>
      <c r="I1093" s="13">
        <v>3.279E-2</v>
      </c>
      <c r="J1093" s="15">
        <v>0</v>
      </c>
      <c r="K1093" s="17" t="s">
        <v>121</v>
      </c>
      <c r="L1093" s="15">
        <v>12.895989</v>
      </c>
      <c r="M1093" s="15">
        <v>1.8218570000000001</v>
      </c>
      <c r="N1093" s="15">
        <v>0.12759999999999999</v>
      </c>
      <c r="O1093" s="15">
        <v>0</v>
      </c>
      <c r="P1093" s="15" t="s">
        <v>469</v>
      </c>
    </row>
    <row r="1094" spans="1:16" hidden="1">
      <c r="A1094" s="10" t="s">
        <v>4501</v>
      </c>
      <c r="B1094" s="10" t="s">
        <v>4502</v>
      </c>
      <c r="C1094" s="13" t="s">
        <v>4503</v>
      </c>
      <c r="D1094" s="13" t="s">
        <v>4504</v>
      </c>
      <c r="E1094" s="13" t="s">
        <v>69</v>
      </c>
      <c r="F1094" s="18" t="s">
        <v>81</v>
      </c>
      <c r="G1094" s="58">
        <v>0</v>
      </c>
      <c r="H1094" s="58">
        <v>0</v>
      </c>
      <c r="I1094" s="13">
        <v>8.3949999999999997E-2</v>
      </c>
      <c r="J1094" s="15">
        <v>0.73450000000000004</v>
      </c>
      <c r="K1094" s="17">
        <v>0.36147038801906062</v>
      </c>
      <c r="L1094" s="15">
        <v>12.93046</v>
      </c>
      <c r="M1094" s="15">
        <v>3.891772</v>
      </c>
      <c r="N1094" s="15">
        <v>0.27483099999999999</v>
      </c>
      <c r="O1094" s="15" t="s">
        <v>142</v>
      </c>
      <c r="P1094" s="15" t="s">
        <v>157</v>
      </c>
    </row>
    <row r="1095" spans="1:16" hidden="1">
      <c r="A1095" s="10" t="s">
        <v>4505</v>
      </c>
      <c r="B1095" s="10" t="s">
        <v>4506</v>
      </c>
      <c r="C1095" s="13" t="s">
        <v>4507</v>
      </c>
      <c r="D1095" s="13" t="s">
        <v>4508</v>
      </c>
      <c r="E1095" s="13" t="s">
        <v>136</v>
      </c>
      <c r="F1095" s="18" t="s">
        <v>83</v>
      </c>
      <c r="G1095" s="58">
        <v>0</v>
      </c>
      <c r="H1095" s="58">
        <v>0</v>
      </c>
      <c r="I1095" s="13">
        <v>8.1799999999999998E-3</v>
      </c>
      <c r="J1095" s="15">
        <v>0</v>
      </c>
      <c r="K1095" s="17" t="s">
        <v>121</v>
      </c>
      <c r="L1095" s="15">
        <v>18.655767000000001</v>
      </c>
      <c r="M1095" s="15">
        <v>1.543393</v>
      </c>
      <c r="N1095" s="15">
        <v>6.9332000000000005E-2</v>
      </c>
      <c r="O1095" s="15">
        <v>0</v>
      </c>
      <c r="P1095" s="15" t="s">
        <v>137</v>
      </c>
    </row>
    <row r="1096" spans="1:16" hidden="1">
      <c r="A1096" s="10" t="s">
        <v>4509</v>
      </c>
      <c r="B1096" s="10" t="s">
        <v>4510</v>
      </c>
      <c r="C1096" s="13" t="s">
        <v>4511</v>
      </c>
      <c r="D1096" s="13" t="s">
        <v>4512</v>
      </c>
      <c r="E1096" s="13" t="s">
        <v>69</v>
      </c>
      <c r="F1096" s="18" t="s">
        <v>87</v>
      </c>
      <c r="G1096" s="58">
        <v>0</v>
      </c>
      <c r="H1096" s="58">
        <v>0</v>
      </c>
      <c r="I1096" s="13">
        <v>3.14E-3</v>
      </c>
      <c r="J1096" s="15">
        <v>0</v>
      </c>
      <c r="K1096" s="17" t="s">
        <v>121</v>
      </c>
      <c r="L1096" s="15">
        <v>0</v>
      </c>
      <c r="M1096" s="15">
        <v>10.792809</v>
      </c>
      <c r="N1096" s="15">
        <v>7.3152999999999996E-2</v>
      </c>
      <c r="O1096" s="15">
        <v>0</v>
      </c>
      <c r="P1096" s="15" t="s">
        <v>122</v>
      </c>
    </row>
    <row r="1097" spans="1:16">
      <c r="A1097" s="10" t="s">
        <v>4513</v>
      </c>
      <c r="B1097" s="10" t="s">
        <v>4514</v>
      </c>
      <c r="C1097" s="13" t="s">
        <v>4515</v>
      </c>
      <c r="D1097" s="13" t="s">
        <v>4516</v>
      </c>
      <c r="E1097" s="13" t="s">
        <v>24</v>
      </c>
      <c r="F1097" s="18" t="s">
        <v>87</v>
      </c>
      <c r="G1097" s="58">
        <v>0.75</v>
      </c>
      <c r="H1097" s="58">
        <v>0.74</v>
      </c>
      <c r="I1097" s="13">
        <v>0.10782</v>
      </c>
      <c r="J1097" s="15">
        <v>1.1284210526</v>
      </c>
      <c r="K1097" s="17">
        <v>-0.11380597012445359</v>
      </c>
      <c r="L1097" s="15">
        <v>35.010373000000001</v>
      </c>
      <c r="M1097" s="15">
        <v>3.343267</v>
      </c>
      <c r="N1097" s="15">
        <v>8.8746000000000005E-2</v>
      </c>
      <c r="O1097" s="15" t="s">
        <v>176</v>
      </c>
      <c r="P1097" s="15" t="s">
        <v>294</v>
      </c>
    </row>
    <row r="1098" spans="1:16" hidden="1">
      <c r="A1098" s="10" t="s">
        <v>4517</v>
      </c>
      <c r="B1098" s="10" t="s">
        <v>4518</v>
      </c>
      <c r="C1098" s="13" t="s">
        <v>4519</v>
      </c>
      <c r="D1098" s="13" t="s">
        <v>4520</v>
      </c>
      <c r="E1098" s="13" t="s">
        <v>30</v>
      </c>
      <c r="F1098" s="18" t="s">
        <v>87</v>
      </c>
      <c r="G1098" s="58">
        <v>0</v>
      </c>
      <c r="H1098" s="58">
        <v>0</v>
      </c>
      <c r="I1098" s="13">
        <v>3.099E-2</v>
      </c>
      <c r="J1098" s="15">
        <v>0.93921052630000001</v>
      </c>
      <c r="K1098" s="17">
        <v>6.4724012346282889E-2</v>
      </c>
      <c r="L1098" s="15">
        <v>22.845679000000001</v>
      </c>
      <c r="M1098" s="15">
        <v>10.205923</v>
      </c>
      <c r="N1098" s="15">
        <v>0.39890999999999999</v>
      </c>
      <c r="O1098" s="15" t="s">
        <v>263</v>
      </c>
      <c r="P1098" s="15" t="s">
        <v>177</v>
      </c>
    </row>
    <row r="1099" spans="1:16" hidden="1">
      <c r="A1099" s="10" t="s">
        <v>4521</v>
      </c>
      <c r="B1099" s="10" t="s">
        <v>4522</v>
      </c>
      <c r="C1099" s="13" t="s">
        <v>4523</v>
      </c>
      <c r="D1099" s="13" t="s">
        <v>4524</v>
      </c>
      <c r="E1099" s="13" t="s">
        <v>188</v>
      </c>
      <c r="F1099" s="18" t="s">
        <v>89</v>
      </c>
      <c r="G1099" s="58">
        <v>0</v>
      </c>
      <c r="H1099" s="58">
        <v>0</v>
      </c>
      <c r="I1099" s="13">
        <v>3.5599999999999998E-3</v>
      </c>
      <c r="J1099" s="15">
        <v>0</v>
      </c>
      <c r="K1099" s="17" t="s">
        <v>121</v>
      </c>
      <c r="L1099" s="15">
        <v>0</v>
      </c>
      <c r="M1099" s="15">
        <v>2.1500720000000002</v>
      </c>
      <c r="N1099" s="15">
        <v>0.373</v>
      </c>
      <c r="O1099" s="15">
        <v>0</v>
      </c>
      <c r="P1099" s="15" t="s">
        <v>189</v>
      </c>
    </row>
    <row r="1100" spans="1:16" hidden="1">
      <c r="A1100" s="10" t="s">
        <v>4525</v>
      </c>
      <c r="B1100" s="10" t="s">
        <v>4526</v>
      </c>
      <c r="C1100" s="13" t="s">
        <v>4527</v>
      </c>
      <c r="D1100" s="13" t="s">
        <v>4528</v>
      </c>
      <c r="E1100" s="13" t="s">
        <v>69</v>
      </c>
      <c r="F1100" s="18" t="s">
        <v>91</v>
      </c>
      <c r="G1100" s="58">
        <v>0</v>
      </c>
      <c r="H1100" s="58">
        <v>0</v>
      </c>
      <c r="I1100" s="13">
        <v>1.15E-2</v>
      </c>
      <c r="J1100" s="15">
        <v>0</v>
      </c>
      <c r="K1100" s="17" t="s">
        <v>121</v>
      </c>
      <c r="L1100" s="15">
        <v>7.5858699999999999</v>
      </c>
      <c r="M1100" s="15">
        <v>0.94376700000000002</v>
      </c>
      <c r="N1100" s="15">
        <v>0.14819399999999999</v>
      </c>
      <c r="O1100" s="15">
        <v>0</v>
      </c>
      <c r="P1100" s="15" t="s">
        <v>157</v>
      </c>
    </row>
    <row r="1101" spans="1:16" hidden="1">
      <c r="A1101" s="10" t="s">
        <v>4529</v>
      </c>
      <c r="B1101" s="10" t="s">
        <v>4530</v>
      </c>
      <c r="C1101" s="13" t="s">
        <v>4531</v>
      </c>
      <c r="D1101" s="13" t="s">
        <v>4532</v>
      </c>
      <c r="E1101" s="13" t="s">
        <v>1230</v>
      </c>
      <c r="F1101" s="18" t="s">
        <v>85</v>
      </c>
      <c r="G1101" s="58">
        <v>0</v>
      </c>
      <c r="H1101" s="58">
        <v>0</v>
      </c>
      <c r="I1101" s="13">
        <v>9.98E-2</v>
      </c>
      <c r="J1101" s="15">
        <v>0</v>
      </c>
      <c r="K1101" s="17" t="s">
        <v>121</v>
      </c>
      <c r="L1101" s="15">
        <v>0</v>
      </c>
      <c r="M1101" s="15">
        <v>2.4607760000000001</v>
      </c>
      <c r="N1101" s="15">
        <v>0.12922800000000001</v>
      </c>
      <c r="O1101" s="15">
        <v>0</v>
      </c>
      <c r="P1101" s="15" t="s">
        <v>1231</v>
      </c>
    </row>
    <row r="1102" spans="1:16">
      <c r="A1102" s="10" t="s">
        <v>4533</v>
      </c>
      <c r="B1102" s="10" t="s">
        <v>4534</v>
      </c>
      <c r="C1102" s="13">
        <v>6465</v>
      </c>
      <c r="D1102" s="13"/>
      <c r="E1102" s="13" t="s">
        <v>24</v>
      </c>
      <c r="F1102" s="18" t="s">
        <v>87</v>
      </c>
      <c r="G1102" s="58">
        <v>0.5</v>
      </c>
      <c r="H1102" s="58">
        <v>0.53</v>
      </c>
      <c r="I1102" s="13">
        <v>0</v>
      </c>
      <c r="J1102" s="360">
        <v>0.84461538459999996</v>
      </c>
      <c r="K1102" s="17">
        <v>0.18397085612356956</v>
      </c>
      <c r="L1102" s="13">
        <v>17.72</v>
      </c>
      <c r="M1102" s="360">
        <v>2.1033819999999999</v>
      </c>
      <c r="N1102" s="360">
        <v>11.005000000000001</v>
      </c>
      <c r="O1102" s="13" t="s">
        <v>176</v>
      </c>
      <c r="P1102" s="13" t="s">
        <v>294</v>
      </c>
    </row>
    <row r="1103" spans="1:16" hidden="1">
      <c r="A1103" s="10" t="s">
        <v>4535</v>
      </c>
      <c r="B1103" s="10" t="s">
        <v>4536</v>
      </c>
      <c r="C1103" s="13" t="s">
        <v>4537</v>
      </c>
      <c r="D1103" s="13" t="s">
        <v>4538</v>
      </c>
      <c r="E1103" s="13" t="s">
        <v>24</v>
      </c>
      <c r="F1103" s="18" t="s">
        <v>88</v>
      </c>
      <c r="G1103" s="58">
        <v>0</v>
      </c>
      <c r="H1103" s="58">
        <v>0</v>
      </c>
      <c r="I1103" s="13">
        <v>5.9920000000000001E-2</v>
      </c>
      <c r="J1103" s="15">
        <v>1.3330769230999999</v>
      </c>
      <c r="K1103" s="17">
        <v>-0.24985574150173351</v>
      </c>
      <c r="L1103" s="15">
        <v>28.849816000000001</v>
      </c>
      <c r="M1103" s="15">
        <v>1.0459560000000001</v>
      </c>
      <c r="N1103" s="15">
        <v>8.5330000000000007E-3</v>
      </c>
      <c r="O1103" s="15" t="s">
        <v>142</v>
      </c>
      <c r="P1103" s="15" t="s">
        <v>294</v>
      </c>
    </row>
    <row r="1104" spans="1:16" hidden="1">
      <c r="A1104" s="10" t="s">
        <v>4539</v>
      </c>
      <c r="B1104" s="10" t="s">
        <v>4540</v>
      </c>
      <c r="C1104" s="13" t="s">
        <v>4541</v>
      </c>
      <c r="D1104" s="13" t="s">
        <v>4542</v>
      </c>
      <c r="E1104" s="13" t="s">
        <v>24</v>
      </c>
      <c r="F1104" s="18" t="s">
        <v>86</v>
      </c>
      <c r="G1104" s="58">
        <v>0</v>
      </c>
      <c r="H1104" s="58">
        <v>0</v>
      </c>
      <c r="I1104" s="13">
        <v>1.089E-2</v>
      </c>
      <c r="J1104" s="15">
        <v>0</v>
      </c>
      <c r="K1104" s="17" t="s">
        <v>121</v>
      </c>
      <c r="L1104" s="15">
        <v>19.905139999999999</v>
      </c>
      <c r="M1104" s="15">
        <v>1.4290609999999999</v>
      </c>
      <c r="N1104" s="15">
        <v>7.0562E-2</v>
      </c>
      <c r="O1104" s="15" t="s">
        <v>142</v>
      </c>
      <c r="P1104" s="15" t="s">
        <v>294</v>
      </c>
    </row>
    <row r="1105" spans="1:16" hidden="1">
      <c r="A1105" s="10" t="s">
        <v>4543</v>
      </c>
      <c r="B1105" s="10" t="s">
        <v>4544</v>
      </c>
      <c r="C1105" s="13" t="s">
        <v>4545</v>
      </c>
      <c r="D1105" s="13" t="s">
        <v>4546</v>
      </c>
      <c r="E1105" s="13" t="s">
        <v>64</v>
      </c>
      <c r="F1105" s="18" t="s">
        <v>85</v>
      </c>
      <c r="G1105" s="58">
        <v>0</v>
      </c>
      <c r="H1105" s="58">
        <v>0</v>
      </c>
      <c r="I1105" s="13">
        <v>1.273E-2</v>
      </c>
      <c r="J1105" s="15">
        <v>0</v>
      </c>
      <c r="K1105" s="17" t="s">
        <v>121</v>
      </c>
      <c r="L1105" s="15">
        <v>0</v>
      </c>
      <c r="M1105" s="15">
        <v>1.0850200000000001</v>
      </c>
      <c r="N1105" s="15">
        <v>7.5245000000000006E-2</v>
      </c>
      <c r="O1105" s="15">
        <v>0</v>
      </c>
      <c r="P1105" s="15" t="s">
        <v>162</v>
      </c>
    </row>
    <row r="1106" spans="1:16" hidden="1">
      <c r="A1106" s="10" t="s">
        <v>4547</v>
      </c>
      <c r="B1106" s="10" t="s">
        <v>4548</v>
      </c>
      <c r="C1106" s="13" t="s">
        <v>4549</v>
      </c>
      <c r="D1106" s="13" t="s">
        <v>4550</v>
      </c>
      <c r="E1106" s="13" t="s">
        <v>71</v>
      </c>
      <c r="F1106" s="18" t="s">
        <v>87</v>
      </c>
      <c r="G1106" s="58">
        <v>0</v>
      </c>
      <c r="H1106" s="58">
        <v>0</v>
      </c>
      <c r="I1106" s="13">
        <v>3.1800000000000001E-3</v>
      </c>
      <c r="J1106" s="15">
        <v>0</v>
      </c>
      <c r="K1106" s="17" t="s">
        <v>121</v>
      </c>
      <c r="L1106" s="15">
        <v>0</v>
      </c>
      <c r="M1106" s="15">
        <v>6.5204579999999996</v>
      </c>
      <c r="N1106" s="15">
        <v>0.225104</v>
      </c>
      <c r="O1106" s="15">
        <v>0</v>
      </c>
      <c r="P1106" s="15" t="s">
        <v>171</v>
      </c>
    </row>
    <row r="1107" spans="1:16" hidden="1">
      <c r="A1107" s="10" t="s">
        <v>4551</v>
      </c>
      <c r="B1107" s="10" t="s">
        <v>4552</v>
      </c>
      <c r="C1107" s="13" t="s">
        <v>4553</v>
      </c>
      <c r="D1107" s="13" t="s">
        <v>4554</v>
      </c>
      <c r="E1107" s="13" t="s">
        <v>69</v>
      </c>
      <c r="F1107" s="18" t="s">
        <v>82</v>
      </c>
      <c r="G1107" s="58">
        <v>0</v>
      </c>
      <c r="H1107" s="58">
        <v>0</v>
      </c>
      <c r="I1107" s="13">
        <v>1.285E-2</v>
      </c>
      <c r="J1107" s="15">
        <v>0</v>
      </c>
      <c r="K1107" s="17" t="s">
        <v>121</v>
      </c>
      <c r="L1107" s="15">
        <v>16.173096000000001</v>
      </c>
      <c r="M1107" s="15">
        <v>15.896989</v>
      </c>
      <c r="N1107" s="15">
        <v>0.53253099999999998</v>
      </c>
      <c r="O1107" s="15">
        <v>0</v>
      </c>
      <c r="P1107" s="15" t="s">
        <v>157</v>
      </c>
    </row>
    <row r="1108" spans="1:16" hidden="1">
      <c r="A1108" s="10" t="s">
        <v>4555</v>
      </c>
      <c r="B1108" s="10" t="s">
        <v>4556</v>
      </c>
      <c r="C1108" s="13" t="s">
        <v>4557</v>
      </c>
      <c r="D1108" s="13" t="s">
        <v>4558</v>
      </c>
      <c r="E1108" s="13" t="s">
        <v>75</v>
      </c>
      <c r="F1108" s="18" t="s">
        <v>88</v>
      </c>
      <c r="G1108" s="58">
        <v>0</v>
      </c>
      <c r="H1108" s="58">
        <v>0</v>
      </c>
      <c r="I1108" s="13">
        <v>2.078E-2</v>
      </c>
      <c r="J1108" s="15">
        <v>0.97916666669999997</v>
      </c>
      <c r="K1108" s="17">
        <v>2.1276595709913915E-2</v>
      </c>
      <c r="L1108" s="15">
        <v>15.480174999999999</v>
      </c>
      <c r="M1108" s="15">
        <v>0</v>
      </c>
      <c r="N1108" s="15">
        <v>0.15153</v>
      </c>
      <c r="O1108" s="15" t="s">
        <v>263</v>
      </c>
      <c r="P1108" s="15" t="s">
        <v>212</v>
      </c>
    </row>
    <row r="1109" spans="1:16" hidden="1">
      <c r="A1109" s="10" t="s">
        <v>4559</v>
      </c>
      <c r="B1109" s="10" t="s">
        <v>4560</v>
      </c>
      <c r="C1109" s="13" t="s">
        <v>4561</v>
      </c>
      <c r="D1109" s="13" t="s">
        <v>4562</v>
      </c>
      <c r="E1109" s="13" t="s">
        <v>71</v>
      </c>
      <c r="F1109" s="18" t="s">
        <v>87</v>
      </c>
      <c r="G1109" s="58">
        <v>0</v>
      </c>
      <c r="H1109" s="58">
        <v>0</v>
      </c>
      <c r="I1109" s="13">
        <v>8.1879999999999994E-2</v>
      </c>
      <c r="J1109" s="15">
        <v>0</v>
      </c>
      <c r="K1109" s="17" t="s">
        <v>121</v>
      </c>
      <c r="L1109" s="15">
        <v>28.318121000000001</v>
      </c>
      <c r="M1109" s="15">
        <v>5.4797799999999999</v>
      </c>
      <c r="N1109" s="15">
        <v>0.19478699999999999</v>
      </c>
      <c r="O1109" s="15" t="s">
        <v>142</v>
      </c>
      <c r="P1109" s="15" t="s">
        <v>171</v>
      </c>
    </row>
    <row r="1110" spans="1:16" hidden="1">
      <c r="A1110" s="10" t="s">
        <v>4563</v>
      </c>
      <c r="B1110" s="10" t="s">
        <v>4564</v>
      </c>
      <c r="C1110" s="13" t="s">
        <v>4565</v>
      </c>
      <c r="D1110" s="13" t="s">
        <v>4566</v>
      </c>
      <c r="E1110" s="13" t="s">
        <v>24</v>
      </c>
      <c r="F1110" s="18" t="s">
        <v>88</v>
      </c>
      <c r="G1110" s="58">
        <v>0</v>
      </c>
      <c r="H1110" s="58">
        <v>0</v>
      </c>
      <c r="I1110" s="13">
        <v>5.4919999999999997E-2</v>
      </c>
      <c r="J1110" s="15">
        <v>0</v>
      </c>
      <c r="K1110" s="17" t="s">
        <v>121</v>
      </c>
      <c r="L1110" s="15">
        <v>32.084930999999997</v>
      </c>
      <c r="M1110" s="15">
        <v>12.755506</v>
      </c>
      <c r="N1110" s="15">
        <v>0.46941500000000003</v>
      </c>
      <c r="O1110" s="15">
        <v>0</v>
      </c>
      <c r="P1110" s="15" t="s">
        <v>294</v>
      </c>
    </row>
    <row r="1111" spans="1:16" hidden="1">
      <c r="A1111" s="10" t="s">
        <v>4567</v>
      </c>
      <c r="B1111" s="10" t="s">
        <v>4568</v>
      </c>
      <c r="C1111" s="13" t="s">
        <v>4569</v>
      </c>
      <c r="D1111" s="13" t="s">
        <v>4570</v>
      </c>
      <c r="E1111" s="13" t="s">
        <v>853</v>
      </c>
      <c r="F1111" s="18" t="s">
        <v>87</v>
      </c>
      <c r="G1111" s="58">
        <v>0</v>
      </c>
      <c r="H1111" s="58">
        <v>0</v>
      </c>
      <c r="I1111" s="13">
        <v>2.0879999999999999E-2</v>
      </c>
      <c r="J1111" s="15">
        <v>0</v>
      </c>
      <c r="K1111" s="17" t="s">
        <v>121</v>
      </c>
      <c r="L1111" s="15">
        <v>0</v>
      </c>
      <c r="M1111" s="15">
        <v>15.844092</v>
      </c>
      <c r="N1111" s="15">
        <v>1.609872</v>
      </c>
      <c r="O1111" s="15" t="s">
        <v>142</v>
      </c>
      <c r="P1111" s="15" t="s">
        <v>854</v>
      </c>
    </row>
    <row r="1112" spans="1:16" hidden="1">
      <c r="A1112" s="10" t="s">
        <v>4571</v>
      </c>
      <c r="B1112" s="10" t="s">
        <v>4572</v>
      </c>
      <c r="C1112" s="13" t="s">
        <v>4573</v>
      </c>
      <c r="D1112" s="13" t="s">
        <v>4574</v>
      </c>
      <c r="E1112" s="13" t="s">
        <v>69</v>
      </c>
      <c r="F1112" s="18" t="s">
        <v>89</v>
      </c>
      <c r="G1112" s="58">
        <v>0</v>
      </c>
      <c r="H1112" s="58">
        <v>0</v>
      </c>
      <c r="I1112" s="13">
        <v>1.6199999999999999E-3</v>
      </c>
      <c r="J1112" s="15">
        <v>0</v>
      </c>
      <c r="K1112" s="17" t="s">
        <v>121</v>
      </c>
      <c r="L1112" s="15">
        <v>0</v>
      </c>
      <c r="M1112" s="15">
        <v>2.1092019999999998</v>
      </c>
      <c r="N1112" s="15">
        <v>9.5831E-2</v>
      </c>
      <c r="O1112" s="15">
        <v>0</v>
      </c>
      <c r="P1112" s="15" t="s">
        <v>122</v>
      </c>
    </row>
    <row r="1113" spans="1:16" hidden="1">
      <c r="A1113" s="10" t="s">
        <v>4575</v>
      </c>
      <c r="B1113" s="10" t="s">
        <v>4576</v>
      </c>
      <c r="C1113" s="13" t="s">
        <v>4577</v>
      </c>
      <c r="D1113" s="13" t="s">
        <v>4578</v>
      </c>
      <c r="E1113" s="13" t="s">
        <v>26</v>
      </c>
      <c r="F1113" s="18" t="s">
        <v>85</v>
      </c>
      <c r="G1113" s="58">
        <v>0</v>
      </c>
      <c r="H1113" s="58">
        <v>0</v>
      </c>
      <c r="I1113" s="13">
        <v>5.8110000000000002E-2</v>
      </c>
      <c r="J1113" s="15">
        <v>0</v>
      </c>
      <c r="K1113" s="17" t="s">
        <v>121</v>
      </c>
      <c r="L1113" s="15">
        <v>11.648063</v>
      </c>
      <c r="M1113" s="15">
        <v>7.9533259999999997</v>
      </c>
      <c r="N1113" s="15">
        <v>5.3932000000000001E-2</v>
      </c>
      <c r="O1113" s="15">
        <v>0</v>
      </c>
      <c r="P1113" s="15" t="s">
        <v>131</v>
      </c>
    </row>
    <row r="1114" spans="1:16" hidden="1">
      <c r="A1114" s="10" t="s">
        <v>4579</v>
      </c>
      <c r="B1114" s="10" t="s">
        <v>4580</v>
      </c>
      <c r="C1114" s="13" t="s">
        <v>4581</v>
      </c>
      <c r="D1114" s="13" t="s">
        <v>4582</v>
      </c>
      <c r="E1114" s="13" t="s">
        <v>32</v>
      </c>
      <c r="F1114" s="18" t="s">
        <v>87</v>
      </c>
      <c r="G1114" s="58">
        <v>0</v>
      </c>
      <c r="H1114" s="58">
        <v>0</v>
      </c>
      <c r="I1114" s="13">
        <v>0.11917</v>
      </c>
      <c r="J1114" s="15">
        <v>1.1890350877</v>
      </c>
      <c r="K1114" s="17">
        <v>-0.15898192547509971</v>
      </c>
      <c r="L1114" s="15">
        <v>21.258333</v>
      </c>
      <c r="M1114" s="15">
        <v>4.9554499999999999</v>
      </c>
      <c r="N1114" s="15">
        <v>0.16746900000000001</v>
      </c>
      <c r="O1114" s="15" t="s">
        <v>263</v>
      </c>
      <c r="P1114" s="15" t="s">
        <v>152</v>
      </c>
    </row>
    <row r="1115" spans="1:16" hidden="1">
      <c r="A1115" s="10" t="s">
        <v>4583</v>
      </c>
      <c r="B1115" s="10" t="s">
        <v>4584</v>
      </c>
      <c r="C1115" s="13" t="s">
        <v>4585</v>
      </c>
      <c r="D1115" s="13" t="s">
        <v>4586</v>
      </c>
      <c r="E1115" s="13" t="s">
        <v>69</v>
      </c>
      <c r="F1115" s="18" t="s">
        <v>88</v>
      </c>
      <c r="G1115" s="58">
        <v>0</v>
      </c>
      <c r="H1115" s="58">
        <v>0</v>
      </c>
      <c r="I1115" s="13">
        <v>1.9730000000000001E-2</v>
      </c>
      <c r="J1115" s="15">
        <v>0.68</v>
      </c>
      <c r="K1115" s="17">
        <v>0.47058823529411753</v>
      </c>
      <c r="L1115" s="15">
        <v>9.6348579999999995</v>
      </c>
      <c r="M1115" s="15">
        <v>2.1384180000000002</v>
      </c>
      <c r="N1115" s="15">
        <v>0.242674</v>
      </c>
      <c r="O1115" s="15" t="s">
        <v>142</v>
      </c>
      <c r="P1115" s="15" t="s">
        <v>157</v>
      </c>
    </row>
    <row r="1116" spans="1:16" hidden="1">
      <c r="A1116" s="10" t="s">
        <v>4587</v>
      </c>
      <c r="B1116" s="10" t="s">
        <v>4588</v>
      </c>
      <c r="C1116" s="13" t="s">
        <v>4589</v>
      </c>
      <c r="D1116" s="13" t="s">
        <v>4590</v>
      </c>
      <c r="E1116" s="13" t="s">
        <v>54</v>
      </c>
      <c r="F1116" s="18" t="s">
        <v>87</v>
      </c>
      <c r="G1116" s="58">
        <v>0</v>
      </c>
      <c r="H1116" s="58">
        <v>0</v>
      </c>
      <c r="I1116" s="13">
        <v>7.6240000000000002E-2</v>
      </c>
      <c r="J1116" s="15">
        <v>0.89392971249999997</v>
      </c>
      <c r="K1116" s="17">
        <v>0.11865618293787272</v>
      </c>
      <c r="L1116" s="15">
        <v>20.357894999999999</v>
      </c>
      <c r="M1116" s="15">
        <v>3.558853</v>
      </c>
      <c r="N1116" s="15">
        <v>0.138156</v>
      </c>
      <c r="O1116" s="15" t="s">
        <v>263</v>
      </c>
      <c r="P1116" s="15" t="s">
        <v>152</v>
      </c>
    </row>
    <row r="1117" spans="1:16" hidden="1">
      <c r="A1117" s="10" t="s">
        <v>4591</v>
      </c>
      <c r="B1117" s="10" t="s">
        <v>4592</v>
      </c>
      <c r="C1117" s="13" t="s">
        <v>4593</v>
      </c>
      <c r="D1117" s="13" t="s">
        <v>4594</v>
      </c>
      <c r="E1117" s="13" t="s">
        <v>69</v>
      </c>
      <c r="F1117" s="18" t="s">
        <v>89</v>
      </c>
      <c r="G1117" s="58">
        <v>0</v>
      </c>
      <c r="H1117" s="58">
        <v>0</v>
      </c>
      <c r="I1117" s="13">
        <v>5.5999999999999995E-4</v>
      </c>
      <c r="J1117" s="15">
        <v>0</v>
      </c>
      <c r="K1117" s="17" t="s">
        <v>121</v>
      </c>
      <c r="L1117" s="15">
        <v>10.182599</v>
      </c>
      <c r="M1117" s="15">
        <v>3.7938350000000001</v>
      </c>
      <c r="N1117" s="15">
        <v>3.7025000000000002E-2</v>
      </c>
      <c r="O1117" s="15">
        <v>0</v>
      </c>
      <c r="P1117" s="15" t="s">
        <v>122</v>
      </c>
    </row>
    <row r="1118" spans="1:16" hidden="1">
      <c r="A1118" s="10" t="s">
        <v>4595</v>
      </c>
      <c r="B1118" s="10" t="s">
        <v>4596</v>
      </c>
      <c r="C1118" s="13" t="s">
        <v>4597</v>
      </c>
      <c r="D1118" s="13" t="s">
        <v>4598</v>
      </c>
      <c r="E1118" s="13" t="s">
        <v>73</v>
      </c>
      <c r="F1118" s="18" t="s">
        <v>89</v>
      </c>
      <c r="G1118" s="58">
        <v>0</v>
      </c>
      <c r="H1118" s="58">
        <v>0</v>
      </c>
      <c r="I1118" s="13">
        <v>2.818E-2</v>
      </c>
      <c r="J1118" s="15">
        <v>0</v>
      </c>
      <c r="K1118" s="17" t="s">
        <v>121</v>
      </c>
      <c r="L1118" s="15">
        <v>17.998714</v>
      </c>
      <c r="M1118" s="15">
        <v>0.74232100000000001</v>
      </c>
      <c r="N1118" s="15">
        <v>-1.0076E-2</v>
      </c>
      <c r="O1118" s="15">
        <v>0</v>
      </c>
      <c r="P1118" s="15" t="s">
        <v>469</v>
      </c>
    </row>
    <row r="1119" spans="1:16" hidden="1">
      <c r="A1119" s="10" t="s">
        <v>4599</v>
      </c>
      <c r="B1119" s="10" t="s">
        <v>4600</v>
      </c>
      <c r="C1119" s="13" t="s">
        <v>4601</v>
      </c>
      <c r="D1119" s="13" t="s">
        <v>4602</v>
      </c>
      <c r="E1119" s="13" t="s">
        <v>73</v>
      </c>
      <c r="F1119" s="18" t="s">
        <v>89</v>
      </c>
      <c r="G1119" s="58">
        <v>0</v>
      </c>
      <c r="H1119" s="58">
        <v>0</v>
      </c>
      <c r="I1119" s="13">
        <v>2.4099999999999998E-3</v>
      </c>
      <c r="J1119" s="15">
        <v>0</v>
      </c>
      <c r="K1119" s="17" t="s">
        <v>121</v>
      </c>
      <c r="L1119" s="15">
        <v>8.9993569999999998</v>
      </c>
      <c r="M1119" s="15">
        <v>0.37346099999999999</v>
      </c>
      <c r="N1119" s="15">
        <v>-1.0076E-2</v>
      </c>
      <c r="O1119" s="15">
        <v>0</v>
      </c>
      <c r="P1119" s="15" t="s">
        <v>469</v>
      </c>
    </row>
    <row r="1120" spans="1:16" hidden="1">
      <c r="A1120" s="10" t="s">
        <v>4603</v>
      </c>
      <c r="B1120" s="10" t="s">
        <v>4604</v>
      </c>
      <c r="C1120" s="13" t="s">
        <v>4605</v>
      </c>
      <c r="D1120" s="13" t="s">
        <v>4606</v>
      </c>
      <c r="E1120" s="13" t="s">
        <v>73</v>
      </c>
      <c r="F1120" s="18" t="s">
        <v>88</v>
      </c>
      <c r="G1120" s="58">
        <v>0</v>
      </c>
      <c r="H1120" s="58">
        <v>0</v>
      </c>
      <c r="I1120" s="13">
        <v>4.47E-3</v>
      </c>
      <c r="J1120" s="15">
        <v>0</v>
      </c>
      <c r="K1120" s="17" t="s">
        <v>121</v>
      </c>
      <c r="L1120" s="15">
        <v>0</v>
      </c>
      <c r="M1120" s="15">
        <v>2.4532980000000002</v>
      </c>
      <c r="N1120" s="15">
        <v>0.19109699999999999</v>
      </c>
      <c r="O1120" s="15">
        <v>0</v>
      </c>
      <c r="P1120" s="15" t="s">
        <v>469</v>
      </c>
    </row>
    <row r="1121" spans="1:16" hidden="1">
      <c r="A1121" s="10" t="s">
        <v>4607</v>
      </c>
      <c r="B1121" s="10" t="s">
        <v>4608</v>
      </c>
      <c r="C1121" s="13" t="s">
        <v>4609</v>
      </c>
      <c r="D1121" s="13" t="s">
        <v>4610</v>
      </c>
      <c r="E1121" s="13" t="s">
        <v>73</v>
      </c>
      <c r="F1121" s="18" t="s">
        <v>87</v>
      </c>
      <c r="G1121" s="58">
        <v>0</v>
      </c>
      <c r="H1121" s="58">
        <v>0</v>
      </c>
      <c r="I1121" s="13">
        <v>1.8669999999999999E-2</v>
      </c>
      <c r="J1121" s="15">
        <v>0</v>
      </c>
      <c r="K1121" s="17" t="s">
        <v>121</v>
      </c>
      <c r="L1121" s="15">
        <v>0</v>
      </c>
      <c r="M1121" s="15">
        <v>0.50983100000000003</v>
      </c>
      <c r="N1121" s="15">
        <v>2.9791000000000002E-2</v>
      </c>
      <c r="O1121" s="15">
        <v>0</v>
      </c>
      <c r="P1121" s="15" t="s">
        <v>469</v>
      </c>
    </row>
    <row r="1122" spans="1:16" hidden="1">
      <c r="A1122" s="10" t="s">
        <v>4611</v>
      </c>
      <c r="B1122" s="10" t="s">
        <v>4612</v>
      </c>
      <c r="C1122" s="13" t="s">
        <v>4613</v>
      </c>
      <c r="D1122" s="13" t="s">
        <v>4614</v>
      </c>
      <c r="E1122" s="13" t="s">
        <v>73</v>
      </c>
      <c r="F1122" s="18" t="s">
        <v>88</v>
      </c>
      <c r="G1122" s="58">
        <v>0</v>
      </c>
      <c r="H1122" s="58">
        <v>0</v>
      </c>
      <c r="I1122" s="13">
        <v>6.6400000000000001E-3</v>
      </c>
      <c r="J1122" s="15">
        <v>0</v>
      </c>
      <c r="K1122" s="17" t="s">
        <v>121</v>
      </c>
      <c r="L1122" s="15">
        <v>4.640117</v>
      </c>
      <c r="M1122" s="15">
        <v>0.85399899999999995</v>
      </c>
      <c r="N1122" s="15">
        <v>-0.32840399999999997</v>
      </c>
      <c r="O1122" s="15" t="s">
        <v>142</v>
      </c>
      <c r="P1122" s="15" t="s">
        <v>469</v>
      </c>
    </row>
    <row r="1123" spans="1:16" hidden="1">
      <c r="A1123" s="10" t="s">
        <v>4615</v>
      </c>
      <c r="B1123" s="10" t="s">
        <v>4616</v>
      </c>
      <c r="C1123" s="13" t="s">
        <v>4617</v>
      </c>
      <c r="D1123" s="13" t="s">
        <v>4618</v>
      </c>
      <c r="E1123" s="13" t="s">
        <v>73</v>
      </c>
      <c r="F1123" s="18" t="s">
        <v>82</v>
      </c>
      <c r="G1123" s="58">
        <v>0</v>
      </c>
      <c r="H1123" s="58">
        <v>0</v>
      </c>
      <c r="I1123" s="13">
        <v>2.069E-2</v>
      </c>
      <c r="J1123" s="15">
        <v>0</v>
      </c>
      <c r="K1123" s="17" t="s">
        <v>121</v>
      </c>
      <c r="L1123" s="15">
        <v>8.0424369999999996</v>
      </c>
      <c r="M1123" s="15">
        <v>0.80175799999999997</v>
      </c>
      <c r="N1123" s="15">
        <v>4.2653999999999997E-2</v>
      </c>
      <c r="O1123" s="15">
        <v>0</v>
      </c>
      <c r="P1123" s="15" t="s">
        <v>469</v>
      </c>
    </row>
    <row r="1124" spans="1:16" hidden="1">
      <c r="A1124" s="10" t="s">
        <v>4619</v>
      </c>
      <c r="B1124" s="10" t="s">
        <v>4620</v>
      </c>
      <c r="C1124" s="13" t="s">
        <v>4621</v>
      </c>
      <c r="D1124" s="13" t="s">
        <v>4622</v>
      </c>
      <c r="E1124" s="13" t="s">
        <v>73</v>
      </c>
      <c r="F1124" s="18" t="s">
        <v>82</v>
      </c>
      <c r="G1124" s="58">
        <v>0</v>
      </c>
      <c r="H1124" s="58">
        <v>0</v>
      </c>
      <c r="I1124" s="13">
        <v>1.6900000000000001E-3</v>
      </c>
      <c r="J1124" s="15">
        <v>0</v>
      </c>
      <c r="K1124" s="17" t="s">
        <v>121</v>
      </c>
      <c r="L1124" s="15">
        <v>4.1752219999999998</v>
      </c>
      <c r="M1124" s="15">
        <v>0.40207799999999999</v>
      </c>
      <c r="N1124" s="15">
        <v>4.2653999999999997E-2</v>
      </c>
      <c r="O1124" s="15">
        <v>0</v>
      </c>
      <c r="P1124" s="15" t="s">
        <v>469</v>
      </c>
    </row>
    <row r="1125" spans="1:16" hidden="1">
      <c r="A1125" s="10" t="s">
        <v>4623</v>
      </c>
      <c r="B1125" s="10" t="s">
        <v>4624</v>
      </c>
      <c r="C1125" s="13" t="s">
        <v>4625</v>
      </c>
      <c r="D1125" s="13" t="s">
        <v>4626</v>
      </c>
      <c r="E1125" s="13" t="s">
        <v>73</v>
      </c>
      <c r="F1125" s="18" t="s">
        <v>87</v>
      </c>
      <c r="G1125" s="58">
        <v>0</v>
      </c>
      <c r="H1125" s="58">
        <v>0</v>
      </c>
      <c r="I1125" s="13">
        <v>3.3480000000000003E-2</v>
      </c>
      <c r="J1125" s="15">
        <v>1.3254237287999999</v>
      </c>
      <c r="K1125" s="17">
        <v>-0.24552429666747333</v>
      </c>
      <c r="L1125" s="15">
        <v>0</v>
      </c>
      <c r="M1125" s="15">
        <v>4.4584469999999996</v>
      </c>
      <c r="N1125" s="15">
        <v>1.6456999999999999E-2</v>
      </c>
      <c r="O1125" s="15" t="s">
        <v>142</v>
      </c>
      <c r="P1125" s="15" t="s">
        <v>469</v>
      </c>
    </row>
    <row r="1126" spans="1:16" hidden="1">
      <c r="A1126" s="10" t="s">
        <v>4627</v>
      </c>
      <c r="B1126" s="10" t="s">
        <v>4628</v>
      </c>
      <c r="C1126" s="13" t="s">
        <v>4629</v>
      </c>
      <c r="D1126" s="13" t="s">
        <v>4630</v>
      </c>
      <c r="E1126" s="13" t="s">
        <v>73</v>
      </c>
      <c r="F1126" s="18" t="s">
        <v>81</v>
      </c>
      <c r="G1126" s="58">
        <v>0</v>
      </c>
      <c r="H1126" s="58">
        <v>0</v>
      </c>
      <c r="I1126" s="13">
        <v>6.6600000000000001E-3</v>
      </c>
      <c r="J1126" s="15">
        <v>1.0294871795</v>
      </c>
      <c r="K1126" s="17">
        <v>-2.8642590298522563E-2</v>
      </c>
      <c r="L1126" s="15">
        <v>8.5930079999999993</v>
      </c>
      <c r="M1126" s="15">
        <v>0.79897399999999996</v>
      </c>
      <c r="N1126" s="15">
        <v>3.6804999999999997E-2</v>
      </c>
      <c r="O1126" s="15" t="s">
        <v>142</v>
      </c>
      <c r="P1126" s="15" t="s">
        <v>469</v>
      </c>
    </row>
    <row r="1127" spans="1:16" hidden="1">
      <c r="A1127" s="10" t="s">
        <v>4631</v>
      </c>
      <c r="B1127" s="10" t="s">
        <v>4632</v>
      </c>
      <c r="C1127" s="13" t="s">
        <v>4633</v>
      </c>
      <c r="D1127" s="13" t="s">
        <v>4634</v>
      </c>
      <c r="E1127" s="13" t="s">
        <v>69</v>
      </c>
      <c r="F1127" s="18" t="s">
        <v>82</v>
      </c>
      <c r="G1127" s="58">
        <v>0</v>
      </c>
      <c r="H1127" s="58">
        <v>0</v>
      </c>
      <c r="I1127" s="13">
        <v>2.6030000000000001E-2</v>
      </c>
      <c r="J1127" s="15">
        <v>0.65649999999999997</v>
      </c>
      <c r="K1127" s="17">
        <v>0.52322924600152332</v>
      </c>
      <c r="L1127" s="15">
        <v>18.990390999999999</v>
      </c>
      <c r="M1127" s="15">
        <v>1.674223</v>
      </c>
      <c r="N1127" s="15">
        <v>0.12498099999999999</v>
      </c>
      <c r="O1127" s="15" t="s">
        <v>142</v>
      </c>
      <c r="P1127" s="15" t="s">
        <v>157</v>
      </c>
    </row>
    <row r="1128" spans="1:16" hidden="1">
      <c r="A1128" s="10" t="s">
        <v>4635</v>
      </c>
      <c r="B1128" s="10" t="s">
        <v>4636</v>
      </c>
      <c r="C1128" s="13" t="s">
        <v>4637</v>
      </c>
      <c r="D1128" s="13" t="s">
        <v>4638</v>
      </c>
      <c r="E1128" s="13" t="s">
        <v>69</v>
      </c>
      <c r="F1128" s="18" t="s">
        <v>82</v>
      </c>
      <c r="G1128" s="58">
        <v>0</v>
      </c>
      <c r="H1128" s="58">
        <v>0</v>
      </c>
      <c r="I1128" s="13">
        <v>1.7250000000000001E-2</v>
      </c>
      <c r="J1128" s="15">
        <v>0.70413793099999999</v>
      </c>
      <c r="K1128" s="17">
        <v>0.42017629781685484</v>
      </c>
      <c r="L1128" s="15">
        <v>15.683902</v>
      </c>
      <c r="M1128" s="15">
        <v>1.7685409999999999</v>
      </c>
      <c r="N1128" s="15">
        <v>0.118283</v>
      </c>
      <c r="O1128" s="15" t="s">
        <v>263</v>
      </c>
      <c r="P1128" s="15" t="s">
        <v>157</v>
      </c>
    </row>
    <row r="1129" spans="1:16" hidden="1">
      <c r="A1129" s="10" t="s">
        <v>4639</v>
      </c>
      <c r="B1129" s="10" t="s">
        <v>4640</v>
      </c>
      <c r="C1129" s="13" t="s">
        <v>4641</v>
      </c>
      <c r="D1129" s="13" t="s">
        <v>4642</v>
      </c>
      <c r="E1129" s="13" t="s">
        <v>69</v>
      </c>
      <c r="F1129" s="18" t="s">
        <v>87</v>
      </c>
      <c r="G1129" s="58">
        <v>0</v>
      </c>
      <c r="H1129" s="58">
        <v>0</v>
      </c>
      <c r="I1129" s="13">
        <v>9.7000000000000005E-4</v>
      </c>
      <c r="J1129" s="15">
        <v>0</v>
      </c>
      <c r="K1129" s="17" t="s">
        <v>121</v>
      </c>
      <c r="L1129" s="15">
        <v>0</v>
      </c>
      <c r="M1129" s="15">
        <v>0.94548900000000002</v>
      </c>
      <c r="N1129" s="15">
        <v>3.3958000000000002E-2</v>
      </c>
      <c r="O1129" s="15">
        <v>0</v>
      </c>
      <c r="P1129" s="15" t="s">
        <v>122</v>
      </c>
    </row>
    <row r="1130" spans="1:16" hidden="1">
      <c r="A1130" s="10" t="s">
        <v>4643</v>
      </c>
      <c r="B1130" s="10" t="s">
        <v>4644</v>
      </c>
      <c r="C1130" s="13" t="s">
        <v>4645</v>
      </c>
      <c r="D1130" s="13" t="s">
        <v>4646</v>
      </c>
      <c r="E1130" s="13" t="s">
        <v>64</v>
      </c>
      <c r="F1130" s="18" t="s">
        <v>87</v>
      </c>
      <c r="G1130" s="58">
        <v>0</v>
      </c>
      <c r="H1130" s="58">
        <v>0</v>
      </c>
      <c r="I1130" s="13">
        <v>2.2210000000000001E-2</v>
      </c>
      <c r="J1130" s="15">
        <v>0</v>
      </c>
      <c r="K1130" s="17" t="s">
        <v>121</v>
      </c>
      <c r="L1130" s="15">
        <v>37.623317999999998</v>
      </c>
      <c r="M1130" s="15">
        <v>7.3720800000000004</v>
      </c>
      <c r="N1130" s="15">
        <v>0.19963700000000001</v>
      </c>
      <c r="O1130" s="15">
        <v>0</v>
      </c>
      <c r="P1130" s="15" t="s">
        <v>162</v>
      </c>
    </row>
    <row r="1131" spans="1:16" hidden="1">
      <c r="A1131" s="10" t="s">
        <v>4647</v>
      </c>
      <c r="B1131" s="10" t="s">
        <v>4648</v>
      </c>
      <c r="C1131" s="13" t="s">
        <v>4649</v>
      </c>
      <c r="D1131" s="13" t="s">
        <v>4650</v>
      </c>
      <c r="E1131" s="13" t="s">
        <v>71</v>
      </c>
      <c r="F1131" s="18" t="s">
        <v>89</v>
      </c>
      <c r="G1131" s="58">
        <v>0</v>
      </c>
      <c r="H1131" s="58">
        <v>0</v>
      </c>
      <c r="I1131" s="13">
        <v>3.9500000000000004E-3</v>
      </c>
      <c r="J1131" s="15">
        <v>0</v>
      </c>
      <c r="K1131" s="17" t="s">
        <v>121</v>
      </c>
      <c r="L1131" s="15">
        <v>0</v>
      </c>
      <c r="M1131" s="15">
        <v>12.801855</v>
      </c>
      <c r="N1131" s="15">
        <v>0.12552099999999999</v>
      </c>
      <c r="O1131" s="15">
        <v>0</v>
      </c>
      <c r="P1131" s="15" t="s">
        <v>171</v>
      </c>
    </row>
    <row r="1132" spans="1:16" hidden="1">
      <c r="A1132" s="10" t="s">
        <v>4651</v>
      </c>
      <c r="B1132" s="10" t="s">
        <v>4652</v>
      </c>
      <c r="C1132" s="13" t="s">
        <v>4653</v>
      </c>
      <c r="D1132" s="13" t="s">
        <v>4654</v>
      </c>
      <c r="E1132" s="13" t="s">
        <v>69</v>
      </c>
      <c r="F1132" s="18" t="s">
        <v>88</v>
      </c>
      <c r="G1132" s="58">
        <v>0</v>
      </c>
      <c r="H1132" s="58">
        <v>0</v>
      </c>
      <c r="I1132" s="13">
        <v>3.15E-3</v>
      </c>
      <c r="J1132" s="15">
        <v>0</v>
      </c>
      <c r="K1132" s="17" t="s">
        <v>121</v>
      </c>
      <c r="L1132" s="15">
        <v>0</v>
      </c>
      <c r="M1132" s="15">
        <v>4.693587</v>
      </c>
      <c r="N1132" s="15">
        <v>9.2742000000000005E-2</v>
      </c>
      <c r="O1132" s="15">
        <v>0</v>
      </c>
      <c r="P1132" s="15" t="s">
        <v>122</v>
      </c>
    </row>
    <row r="1133" spans="1:16" hidden="1">
      <c r="A1133" s="10" t="s">
        <v>4655</v>
      </c>
      <c r="B1133" s="10" t="s">
        <v>4656</v>
      </c>
      <c r="C1133" s="13" t="s">
        <v>4657</v>
      </c>
      <c r="D1133" s="13" t="s">
        <v>4658</v>
      </c>
      <c r="E1133" s="13" t="s">
        <v>48</v>
      </c>
      <c r="F1133" s="18" t="s">
        <v>90</v>
      </c>
      <c r="G1133" s="58">
        <v>0</v>
      </c>
      <c r="H1133" s="58">
        <v>0</v>
      </c>
      <c r="I1133" s="13">
        <v>3.3500000000000002E-2</v>
      </c>
      <c r="J1133" s="15">
        <v>0.77377777780000001</v>
      </c>
      <c r="K1133" s="17">
        <v>0.2923607121972327</v>
      </c>
      <c r="L1133" s="15">
        <v>13.25</v>
      </c>
      <c r="M1133" s="15">
        <v>0.56908700000000001</v>
      </c>
      <c r="N1133" s="15">
        <v>-5.4998999999999999E-2</v>
      </c>
      <c r="O1133" s="15" t="s">
        <v>142</v>
      </c>
      <c r="P1133" s="15" t="s">
        <v>157</v>
      </c>
    </row>
    <row r="1134" spans="1:16" hidden="1">
      <c r="A1134" s="10" t="s">
        <v>4659</v>
      </c>
      <c r="B1134" s="10" t="s">
        <v>4660</v>
      </c>
      <c r="C1134" s="13" t="s">
        <v>4661</v>
      </c>
      <c r="D1134" s="13" t="s">
        <v>4662</v>
      </c>
      <c r="E1134" s="13" t="s">
        <v>75</v>
      </c>
      <c r="F1134" s="18" t="s">
        <v>88</v>
      </c>
      <c r="G1134" s="58">
        <v>0</v>
      </c>
      <c r="H1134" s="58">
        <v>0</v>
      </c>
      <c r="I1134" s="13">
        <v>3.2460000000000003E-2</v>
      </c>
      <c r="J1134" s="15">
        <v>0</v>
      </c>
      <c r="K1134" s="17" t="s">
        <v>121</v>
      </c>
      <c r="L1134" s="15">
        <v>14.373991999999999</v>
      </c>
      <c r="M1134" s="15">
        <v>4.6275529999999998</v>
      </c>
      <c r="N1134" s="15">
        <v>0.138456</v>
      </c>
      <c r="O1134" s="15">
        <v>0</v>
      </c>
      <c r="P1134" s="15" t="s">
        <v>212</v>
      </c>
    </row>
    <row r="1135" spans="1:16" hidden="1">
      <c r="A1135" s="10" t="s">
        <v>4663</v>
      </c>
      <c r="B1135" s="10" t="s">
        <v>4664</v>
      </c>
      <c r="C1135" s="13" t="s">
        <v>4665</v>
      </c>
      <c r="D1135" s="13" t="s">
        <v>4666</v>
      </c>
      <c r="E1135" s="13" t="s">
        <v>69</v>
      </c>
      <c r="F1135" s="18" t="s">
        <v>86</v>
      </c>
      <c r="G1135" s="58">
        <v>0</v>
      </c>
      <c r="H1135" s="58">
        <v>0</v>
      </c>
      <c r="I1135" s="13">
        <v>6.4999999999999997E-4</v>
      </c>
      <c r="J1135" s="15">
        <v>0</v>
      </c>
      <c r="K1135" s="17" t="s">
        <v>121</v>
      </c>
      <c r="L1135" s="15">
        <v>0</v>
      </c>
      <c r="M1135" s="15">
        <v>2.2662659999999999</v>
      </c>
      <c r="N1135" s="15">
        <v>0.16323099999999999</v>
      </c>
      <c r="O1135" s="15">
        <v>0</v>
      </c>
      <c r="P1135" s="15" t="s">
        <v>122</v>
      </c>
    </row>
    <row r="1136" spans="1:16" hidden="1">
      <c r="A1136" s="10" t="s">
        <v>4667</v>
      </c>
      <c r="B1136" s="10" t="s">
        <v>4668</v>
      </c>
      <c r="C1136" s="13" t="s">
        <v>4669</v>
      </c>
      <c r="D1136" s="13" t="s">
        <v>4670</v>
      </c>
      <c r="E1136" s="13" t="s">
        <v>69</v>
      </c>
      <c r="F1136" s="18" t="s">
        <v>86</v>
      </c>
      <c r="G1136" s="58">
        <v>0</v>
      </c>
      <c r="H1136" s="58">
        <v>0</v>
      </c>
      <c r="I1136" s="13">
        <v>1.5499999999999999E-3</v>
      </c>
      <c r="J1136" s="15">
        <v>0</v>
      </c>
      <c r="K1136" s="17" t="s">
        <v>121</v>
      </c>
      <c r="L1136" s="15">
        <v>0</v>
      </c>
      <c r="M1136" s="15">
        <v>1.7366159999999999</v>
      </c>
      <c r="N1136" s="15">
        <v>0.16323099999999999</v>
      </c>
      <c r="O1136" s="15">
        <v>0</v>
      </c>
      <c r="P1136" s="15" t="s">
        <v>157</v>
      </c>
    </row>
    <row r="1137" spans="1:16" hidden="1">
      <c r="A1137" s="10" t="s">
        <v>4671</v>
      </c>
      <c r="B1137" s="10" t="s">
        <v>4672</v>
      </c>
      <c r="C1137" s="13" t="s">
        <v>4673</v>
      </c>
      <c r="D1137" s="13" t="s">
        <v>4674</v>
      </c>
      <c r="E1137" s="13" t="s">
        <v>26</v>
      </c>
      <c r="F1137" s="18" t="s">
        <v>85</v>
      </c>
      <c r="G1137" s="58">
        <v>0</v>
      </c>
      <c r="H1137" s="58">
        <v>0</v>
      </c>
      <c r="I1137" s="13">
        <v>0.25086000000000003</v>
      </c>
      <c r="J1137" s="15">
        <v>1.1489690722000001</v>
      </c>
      <c r="K1137" s="17">
        <v>-0.12965455363803668</v>
      </c>
      <c r="L1137" s="15">
        <v>12.094675000000001</v>
      </c>
      <c r="M1137" s="15">
        <v>1.373831</v>
      </c>
      <c r="N1137" s="15">
        <v>0</v>
      </c>
      <c r="O1137" s="15" t="s">
        <v>263</v>
      </c>
      <c r="P1137" s="15" t="s">
        <v>131</v>
      </c>
    </row>
    <row r="1138" spans="1:16" hidden="1">
      <c r="A1138" s="10" t="s">
        <v>4675</v>
      </c>
      <c r="B1138" s="10" t="s">
        <v>4676</v>
      </c>
      <c r="C1138" s="13" t="s">
        <v>4677</v>
      </c>
      <c r="D1138" s="13" t="s">
        <v>4678</v>
      </c>
      <c r="E1138" s="13" t="s">
        <v>71</v>
      </c>
      <c r="F1138" s="18" t="s">
        <v>89</v>
      </c>
      <c r="G1138" s="58">
        <v>0</v>
      </c>
      <c r="H1138" s="58">
        <v>0</v>
      </c>
      <c r="I1138" s="13">
        <v>4.9199999999999999E-3</v>
      </c>
      <c r="J1138" s="15">
        <v>0</v>
      </c>
      <c r="K1138" s="17" t="s">
        <v>121</v>
      </c>
      <c r="L1138" s="15">
        <v>0</v>
      </c>
      <c r="M1138" s="15">
        <v>7.9768559999999997</v>
      </c>
      <c r="N1138" s="15">
        <v>0.31254799999999999</v>
      </c>
      <c r="O1138" s="15">
        <v>0</v>
      </c>
      <c r="P1138" s="15" t="s">
        <v>171</v>
      </c>
    </row>
    <row r="1139" spans="1:16" hidden="1">
      <c r="A1139" s="10" t="s">
        <v>4679</v>
      </c>
      <c r="B1139" s="10" t="s">
        <v>4680</v>
      </c>
      <c r="C1139" s="13" t="s">
        <v>4681</v>
      </c>
      <c r="D1139" s="13" t="s">
        <v>4682</v>
      </c>
      <c r="E1139" s="13" t="s">
        <v>28</v>
      </c>
      <c r="F1139" s="18" t="s">
        <v>83</v>
      </c>
      <c r="G1139" s="58">
        <v>0</v>
      </c>
      <c r="H1139" s="58">
        <v>0</v>
      </c>
      <c r="I1139" s="13">
        <v>7.2319999999999995E-2</v>
      </c>
      <c r="J1139" s="15">
        <v>1.6133333332999999</v>
      </c>
      <c r="K1139" s="17">
        <v>-0.38016528924339188</v>
      </c>
      <c r="L1139" s="15">
        <v>23.961538000000001</v>
      </c>
      <c r="M1139" s="15">
        <v>6.5746130000000003</v>
      </c>
      <c r="N1139" s="15">
        <v>0.20549600000000001</v>
      </c>
      <c r="O1139" s="15" t="s">
        <v>142</v>
      </c>
      <c r="P1139" s="15" t="s">
        <v>332</v>
      </c>
    </row>
    <row r="1140" spans="1:16" hidden="1">
      <c r="A1140" s="10" t="s">
        <v>4683</v>
      </c>
      <c r="B1140" s="10" t="s">
        <v>4684</v>
      </c>
      <c r="C1140" s="13" t="s">
        <v>4685</v>
      </c>
      <c r="D1140" s="13" t="s">
        <v>4686</v>
      </c>
      <c r="E1140" s="13" t="s">
        <v>77</v>
      </c>
      <c r="F1140" s="18" t="s">
        <v>87</v>
      </c>
      <c r="G1140" s="58">
        <v>0</v>
      </c>
      <c r="H1140" s="58">
        <v>0</v>
      </c>
      <c r="I1140" s="13">
        <v>2.564E-2</v>
      </c>
      <c r="J1140" s="15">
        <v>0</v>
      </c>
      <c r="K1140" s="17" t="s">
        <v>121</v>
      </c>
      <c r="L1140" s="15">
        <v>11.257709999999999</v>
      </c>
      <c r="M1140" s="15">
        <v>2.0794429999999999</v>
      </c>
      <c r="N1140" s="15">
        <v>7.0451E-2</v>
      </c>
      <c r="O1140" s="15">
        <v>0</v>
      </c>
      <c r="P1140" s="15" t="s">
        <v>482</v>
      </c>
    </row>
    <row r="1141" spans="1:16" hidden="1">
      <c r="A1141" s="10" t="s">
        <v>4687</v>
      </c>
      <c r="B1141" s="10" t="s">
        <v>4688</v>
      </c>
      <c r="C1141" s="13" t="s">
        <v>4689</v>
      </c>
      <c r="D1141" s="13" t="s">
        <v>4690</v>
      </c>
      <c r="E1141" s="13" t="s">
        <v>71</v>
      </c>
      <c r="F1141" s="18" t="s">
        <v>90</v>
      </c>
      <c r="G1141" s="58">
        <v>0</v>
      </c>
      <c r="H1141" s="58">
        <v>0</v>
      </c>
      <c r="I1141" s="13">
        <v>8.1499999999999993E-3</v>
      </c>
      <c r="J1141" s="15">
        <v>0</v>
      </c>
      <c r="K1141" s="17" t="s">
        <v>121</v>
      </c>
      <c r="L1141" s="15">
        <v>0</v>
      </c>
      <c r="M1141" s="15">
        <v>4.8447979999999999</v>
      </c>
      <c r="N1141" s="15">
        <v>0.14937500000000001</v>
      </c>
      <c r="O1141" s="15">
        <v>0</v>
      </c>
      <c r="P1141" s="15" t="s">
        <v>171</v>
      </c>
    </row>
    <row r="1142" spans="1:16">
      <c r="A1142" s="10" t="s">
        <v>4691</v>
      </c>
      <c r="B1142" s="10" t="s">
        <v>4692</v>
      </c>
      <c r="C1142" s="13" t="s">
        <v>4693</v>
      </c>
      <c r="D1142" s="13" t="s">
        <v>4694</v>
      </c>
      <c r="E1142" s="13" t="s">
        <v>24</v>
      </c>
      <c r="F1142" s="18" t="s">
        <v>86</v>
      </c>
      <c r="G1142" s="58">
        <v>0.75</v>
      </c>
      <c r="H1142" s="58">
        <v>0.79</v>
      </c>
      <c r="I1142" s="13">
        <v>0.16131999999999999</v>
      </c>
      <c r="J1142" s="15">
        <v>1.0066666666999999</v>
      </c>
      <c r="K1142" s="17">
        <v>-6.6225165891846682E-3</v>
      </c>
      <c r="L1142" s="15">
        <v>33.400281</v>
      </c>
      <c r="M1142" s="15">
        <v>8.9446969999999997</v>
      </c>
      <c r="N1142" s="15">
        <v>0.20839099999999999</v>
      </c>
      <c r="O1142" s="15" t="s">
        <v>176</v>
      </c>
      <c r="P1142" s="15" t="s">
        <v>294</v>
      </c>
    </row>
    <row r="1143" spans="1:16" hidden="1">
      <c r="A1143" s="10" t="s">
        <v>4695</v>
      </c>
      <c r="B1143" s="10" t="s">
        <v>4696</v>
      </c>
      <c r="C1143" s="13" t="s">
        <v>4697</v>
      </c>
      <c r="D1143" s="13" t="s">
        <v>4698</v>
      </c>
      <c r="E1143" s="13" t="s">
        <v>69</v>
      </c>
      <c r="F1143" s="18" t="s">
        <v>90</v>
      </c>
      <c r="G1143" s="58">
        <v>0</v>
      </c>
      <c r="H1143" s="58">
        <v>0</v>
      </c>
      <c r="I1143" s="13">
        <v>7.3099999999999997E-3</v>
      </c>
      <c r="J1143" s="15">
        <v>1.0129999999999999</v>
      </c>
      <c r="K1143" s="17">
        <v>-1.2833168805527984E-2</v>
      </c>
      <c r="L1143" s="15">
        <v>7.0808650000000002</v>
      </c>
      <c r="M1143" s="15">
        <v>0.37887700000000002</v>
      </c>
      <c r="N1143" s="15">
        <v>7.6020000000000004E-2</v>
      </c>
      <c r="O1143" s="15" t="s">
        <v>142</v>
      </c>
      <c r="P1143" s="15" t="s">
        <v>157</v>
      </c>
    </row>
    <row r="1144" spans="1:16" hidden="1">
      <c r="A1144" s="10" t="s">
        <v>4699</v>
      </c>
      <c r="B1144" s="10" t="s">
        <v>4700</v>
      </c>
      <c r="C1144" s="13" t="s">
        <v>4701</v>
      </c>
      <c r="D1144" s="13" t="s">
        <v>4702</v>
      </c>
      <c r="E1144" s="13" t="s">
        <v>69</v>
      </c>
      <c r="F1144" s="18" t="s">
        <v>88</v>
      </c>
      <c r="G1144" s="58">
        <v>0</v>
      </c>
      <c r="H1144" s="58">
        <v>0</v>
      </c>
      <c r="I1144" s="13">
        <v>4.1599999999999996E-3</v>
      </c>
      <c r="J1144" s="15">
        <v>1.0734104045999999</v>
      </c>
      <c r="K1144" s="17">
        <v>-6.8389876123248428E-2</v>
      </c>
      <c r="L1144" s="15">
        <v>0</v>
      </c>
      <c r="M1144" s="15">
        <v>2.4524360000000001</v>
      </c>
      <c r="N1144" s="15">
        <v>-0.13278499999999999</v>
      </c>
      <c r="O1144" s="15" t="s">
        <v>142</v>
      </c>
      <c r="P1144" s="15" t="s">
        <v>122</v>
      </c>
    </row>
    <row r="1145" spans="1:16" hidden="1">
      <c r="A1145" s="10" t="s">
        <v>4703</v>
      </c>
      <c r="B1145" s="10" t="s">
        <v>4704</v>
      </c>
      <c r="C1145" s="13" t="s">
        <v>4705</v>
      </c>
      <c r="D1145" s="13" t="s">
        <v>4706</v>
      </c>
      <c r="E1145" s="13" t="s">
        <v>30</v>
      </c>
      <c r="F1145" s="18" t="s">
        <v>86</v>
      </c>
      <c r="G1145" s="58">
        <v>0</v>
      </c>
      <c r="H1145" s="58">
        <v>0</v>
      </c>
      <c r="I1145" s="13">
        <v>0.13611999999999999</v>
      </c>
      <c r="J1145" s="15">
        <v>0.94872727270000001</v>
      </c>
      <c r="K1145" s="17">
        <v>5.4043694932561559E-2</v>
      </c>
      <c r="L1145" s="15">
        <v>28.874103999999999</v>
      </c>
      <c r="M1145" s="15">
        <v>4.0072200000000002</v>
      </c>
      <c r="N1145" s="15">
        <v>0.10069</v>
      </c>
      <c r="O1145" s="15" t="s">
        <v>263</v>
      </c>
      <c r="P1145" s="15" t="s">
        <v>177</v>
      </c>
    </row>
    <row r="1146" spans="1:16" hidden="1">
      <c r="A1146" s="10" t="s">
        <v>4707</v>
      </c>
      <c r="B1146" s="10" t="s">
        <v>4708</v>
      </c>
      <c r="C1146" s="13" t="s">
        <v>4709</v>
      </c>
      <c r="D1146" s="13" t="s">
        <v>4710</v>
      </c>
      <c r="E1146" s="13" t="s">
        <v>32</v>
      </c>
      <c r="F1146" s="18" t="s">
        <v>83</v>
      </c>
      <c r="G1146" s="58">
        <v>0</v>
      </c>
      <c r="H1146" s="58">
        <v>0</v>
      </c>
      <c r="I1146" s="13">
        <v>0.31641000000000002</v>
      </c>
      <c r="J1146" s="15">
        <v>0.92768496420000002</v>
      </c>
      <c r="K1146" s="17">
        <v>7.7952148186816617E-2</v>
      </c>
      <c r="L1146" s="15">
        <v>28.279765999999999</v>
      </c>
      <c r="M1146" s="15">
        <v>6.6446339999999999</v>
      </c>
      <c r="N1146" s="15">
        <v>0.20960999999999999</v>
      </c>
      <c r="O1146" s="15" t="s">
        <v>176</v>
      </c>
      <c r="P1146" s="15" t="s">
        <v>152</v>
      </c>
    </row>
    <row r="1147" spans="1:16" hidden="1">
      <c r="A1147" s="10" t="s">
        <v>4711</v>
      </c>
      <c r="B1147" s="10" t="s">
        <v>4712</v>
      </c>
      <c r="C1147" s="13" t="s">
        <v>4713</v>
      </c>
      <c r="D1147" s="13" t="s">
        <v>4714</v>
      </c>
      <c r="E1147" s="13" t="s">
        <v>75</v>
      </c>
      <c r="F1147" s="18" t="s">
        <v>88</v>
      </c>
      <c r="G1147" s="58">
        <v>0</v>
      </c>
      <c r="H1147" s="58">
        <v>0</v>
      </c>
      <c r="I1147" s="13">
        <v>1.166E-2</v>
      </c>
      <c r="J1147" s="15">
        <v>0</v>
      </c>
      <c r="K1147" s="17" t="s">
        <v>121</v>
      </c>
      <c r="L1147" s="15">
        <v>18.278938</v>
      </c>
      <c r="M1147" s="15">
        <v>5.2249220000000003</v>
      </c>
      <c r="N1147" s="15">
        <v>0.29667300000000002</v>
      </c>
      <c r="O1147" s="15">
        <v>0</v>
      </c>
      <c r="P1147" s="15" t="s">
        <v>212</v>
      </c>
    </row>
    <row r="1148" spans="1:16" hidden="1">
      <c r="A1148" s="10" t="s">
        <v>4715</v>
      </c>
      <c r="B1148" s="10" t="s">
        <v>4716</v>
      </c>
      <c r="C1148" s="13" t="s">
        <v>4717</v>
      </c>
      <c r="D1148" s="13" t="s">
        <v>4718</v>
      </c>
      <c r="E1148" s="13" t="s">
        <v>40</v>
      </c>
      <c r="F1148" s="18" t="s">
        <v>83</v>
      </c>
      <c r="G1148" s="58">
        <v>0</v>
      </c>
      <c r="H1148" s="58">
        <v>0</v>
      </c>
      <c r="I1148" s="13">
        <v>1.3509999999999999E-2</v>
      </c>
      <c r="J1148" s="15">
        <v>0</v>
      </c>
      <c r="K1148" s="17" t="s">
        <v>121</v>
      </c>
      <c r="L1148" s="15">
        <v>40.097735999999998</v>
      </c>
      <c r="M1148" s="15">
        <v>10.551258000000001</v>
      </c>
      <c r="N1148" s="15">
        <v>0.21357599999999999</v>
      </c>
      <c r="O1148" s="15">
        <v>0</v>
      </c>
      <c r="P1148" s="15" t="s">
        <v>152</v>
      </c>
    </row>
    <row r="1149" spans="1:16" hidden="1">
      <c r="A1149" s="10" t="s">
        <v>4719</v>
      </c>
      <c r="B1149" s="10" t="s">
        <v>4720</v>
      </c>
      <c r="C1149" s="13" t="s">
        <v>4721</v>
      </c>
      <c r="D1149" s="13" t="s">
        <v>4722</v>
      </c>
      <c r="E1149" s="13" t="s">
        <v>436</v>
      </c>
      <c r="F1149" s="18" t="s">
        <v>82</v>
      </c>
      <c r="G1149" s="58">
        <v>0</v>
      </c>
      <c r="H1149" s="58">
        <v>0</v>
      </c>
      <c r="I1149" s="13">
        <v>2.0160000000000001E-2</v>
      </c>
      <c r="J1149" s="15">
        <v>0</v>
      </c>
      <c r="K1149" s="17" t="s">
        <v>121</v>
      </c>
      <c r="L1149" s="15">
        <v>0</v>
      </c>
      <c r="M1149" s="15">
        <v>7.6851669999999999</v>
      </c>
      <c r="N1149" s="15">
        <v>0.36153299999999999</v>
      </c>
      <c r="O1149" s="15">
        <v>0</v>
      </c>
      <c r="P1149" s="15" t="s">
        <v>437</v>
      </c>
    </row>
    <row r="1150" spans="1:16" hidden="1">
      <c r="A1150" s="10" t="s">
        <v>4723</v>
      </c>
      <c r="B1150" s="10" t="s">
        <v>4724</v>
      </c>
      <c r="C1150" s="13" t="s">
        <v>4725</v>
      </c>
      <c r="D1150" s="13" t="s">
        <v>4726</v>
      </c>
      <c r="E1150" s="13" t="s">
        <v>71</v>
      </c>
      <c r="F1150" s="18" t="s">
        <v>88</v>
      </c>
      <c r="G1150" s="58">
        <v>0</v>
      </c>
      <c r="H1150" s="58">
        <v>0</v>
      </c>
      <c r="I1150" s="13">
        <v>1.703E-2</v>
      </c>
      <c r="J1150" s="15">
        <v>0</v>
      </c>
      <c r="K1150" s="17" t="s">
        <v>121</v>
      </c>
      <c r="L1150" s="15">
        <v>59.119805999999997</v>
      </c>
      <c r="M1150" s="15">
        <v>7.5582279999999997</v>
      </c>
      <c r="N1150" s="15">
        <v>0.219526</v>
      </c>
      <c r="O1150" s="15">
        <v>0</v>
      </c>
      <c r="P1150" s="15" t="s">
        <v>171</v>
      </c>
    </row>
    <row r="1151" spans="1:16" hidden="1">
      <c r="A1151" s="10" t="s">
        <v>4727</v>
      </c>
      <c r="B1151" s="10" t="s">
        <v>4728</v>
      </c>
      <c r="C1151" s="13" t="s">
        <v>4729</v>
      </c>
      <c r="D1151" s="13" t="s">
        <v>4730</v>
      </c>
      <c r="E1151" s="13" t="s">
        <v>28</v>
      </c>
      <c r="F1151" s="18" t="s">
        <v>89</v>
      </c>
      <c r="G1151" s="58">
        <v>0</v>
      </c>
      <c r="H1151" s="58">
        <v>0</v>
      </c>
      <c r="I1151" s="13">
        <v>4.9689999999999998E-2</v>
      </c>
      <c r="J1151" s="15">
        <v>0</v>
      </c>
      <c r="K1151" s="17" t="s">
        <v>121</v>
      </c>
      <c r="L1151" s="15">
        <v>22.921061999999999</v>
      </c>
      <c r="M1151" s="15">
        <v>3.5970279999999999</v>
      </c>
      <c r="N1151" s="15">
        <v>3.1588999999999999E-2</v>
      </c>
      <c r="O1151" s="15" t="s">
        <v>142</v>
      </c>
      <c r="P1151" s="15" t="s">
        <v>332</v>
      </c>
    </row>
    <row r="1152" spans="1:16" hidden="1">
      <c r="A1152" s="10" t="s">
        <v>4731</v>
      </c>
      <c r="B1152" s="10" t="s">
        <v>4732</v>
      </c>
      <c r="C1152" s="13" t="s">
        <v>4733</v>
      </c>
      <c r="D1152" s="13" t="s">
        <v>4734</v>
      </c>
      <c r="E1152" s="13" t="s">
        <v>71</v>
      </c>
      <c r="F1152" s="18" t="s">
        <v>86</v>
      </c>
      <c r="G1152" s="58">
        <v>0</v>
      </c>
      <c r="H1152" s="58">
        <v>0</v>
      </c>
      <c r="I1152" s="13">
        <v>1.6219999999999998E-2</v>
      </c>
      <c r="J1152" s="15">
        <v>0</v>
      </c>
      <c r="K1152" s="17" t="s">
        <v>121</v>
      </c>
      <c r="L1152" s="15">
        <v>28.300715</v>
      </c>
      <c r="M1152" s="15">
        <v>5.0867230000000001</v>
      </c>
      <c r="N1152" s="15">
        <v>0.21132000000000001</v>
      </c>
      <c r="O1152" s="15">
        <v>0</v>
      </c>
      <c r="P1152" s="15" t="s">
        <v>171</v>
      </c>
    </row>
    <row r="1153" spans="1:16" hidden="1">
      <c r="A1153" s="10" t="s">
        <v>4735</v>
      </c>
      <c r="B1153" s="10" t="s">
        <v>4736</v>
      </c>
      <c r="C1153" s="13" t="s">
        <v>4737</v>
      </c>
      <c r="D1153" s="13" t="s">
        <v>4738</v>
      </c>
      <c r="E1153" s="13" t="s">
        <v>69</v>
      </c>
      <c r="F1153" s="18" t="s">
        <v>88</v>
      </c>
      <c r="G1153" s="58">
        <v>0</v>
      </c>
      <c r="H1153" s="58">
        <v>0</v>
      </c>
      <c r="I1153" s="13">
        <v>1.149E-2</v>
      </c>
      <c r="J1153" s="15">
        <v>1.1657777778</v>
      </c>
      <c r="K1153" s="17">
        <v>-0.14220358369915742</v>
      </c>
      <c r="L1153" s="15">
        <v>19.284033999999998</v>
      </c>
      <c r="M1153" s="15">
        <v>4.7585899999999999</v>
      </c>
      <c r="N1153" s="15">
        <v>0.23605799999999999</v>
      </c>
      <c r="O1153" s="15" t="s">
        <v>142</v>
      </c>
      <c r="P1153" s="15" t="s">
        <v>122</v>
      </c>
    </row>
    <row r="1154" spans="1:16" hidden="1">
      <c r="A1154" s="10" t="s">
        <v>4739</v>
      </c>
      <c r="B1154" s="10" t="s">
        <v>4740</v>
      </c>
      <c r="C1154" s="13" t="s">
        <v>4741</v>
      </c>
      <c r="D1154" s="13" t="s">
        <v>4742</v>
      </c>
      <c r="E1154" s="13" t="s">
        <v>69</v>
      </c>
      <c r="F1154" s="18" t="s">
        <v>83</v>
      </c>
      <c r="G1154" s="58">
        <v>0</v>
      </c>
      <c r="H1154" s="58">
        <v>0</v>
      </c>
      <c r="I1154" s="13">
        <v>5.4599999999999996E-3</v>
      </c>
      <c r="J1154" s="15">
        <v>0.6948863636</v>
      </c>
      <c r="K1154" s="17">
        <v>0.43908421920858665</v>
      </c>
      <c r="L1154" s="15">
        <v>13.267395</v>
      </c>
      <c r="M1154" s="15">
        <v>3.6236009999999998</v>
      </c>
      <c r="N1154" s="15">
        <v>0.30368800000000001</v>
      </c>
      <c r="O1154" s="15" t="s">
        <v>176</v>
      </c>
      <c r="P1154" s="15" t="s">
        <v>122</v>
      </c>
    </row>
    <row r="1155" spans="1:16">
      <c r="A1155" s="10" t="s">
        <v>4743</v>
      </c>
      <c r="B1155" s="10" t="s">
        <v>4744</v>
      </c>
      <c r="C1155" s="13" t="s">
        <v>4745</v>
      </c>
      <c r="D1155" s="13" t="s">
        <v>4746</v>
      </c>
      <c r="E1155" s="13" t="s">
        <v>24</v>
      </c>
      <c r="F1155" s="18" t="s">
        <v>87</v>
      </c>
      <c r="G1155" s="58">
        <v>1</v>
      </c>
      <c r="H1155" s="58">
        <v>1.04</v>
      </c>
      <c r="I1155" s="13">
        <v>5.0189999999999999E-2</v>
      </c>
      <c r="J1155" s="15">
        <v>0.96431372550000005</v>
      </c>
      <c r="K1155" s="17">
        <v>3.7006913368879513E-2</v>
      </c>
      <c r="L1155" s="15">
        <v>15.783905000000001</v>
      </c>
      <c r="M1155" s="15">
        <v>1.132622</v>
      </c>
      <c r="N1155" s="15">
        <v>0.109426</v>
      </c>
      <c r="O1155" s="15" t="s">
        <v>263</v>
      </c>
      <c r="P1155" s="15" t="s">
        <v>294</v>
      </c>
    </row>
    <row r="1156" spans="1:16" hidden="1">
      <c r="A1156" s="10" t="s">
        <v>4747</v>
      </c>
      <c r="B1156" s="10" t="s">
        <v>4748</v>
      </c>
      <c r="C1156" s="13" t="s">
        <v>4749</v>
      </c>
      <c r="D1156" s="13" t="s">
        <v>4750</v>
      </c>
      <c r="E1156" s="13" t="s">
        <v>24</v>
      </c>
      <c r="F1156" s="18" t="s">
        <v>81</v>
      </c>
      <c r="G1156" s="58">
        <v>0</v>
      </c>
      <c r="H1156" s="58">
        <v>0</v>
      </c>
      <c r="I1156" s="13">
        <v>2.0199999999999999E-2</v>
      </c>
      <c r="J1156" s="15">
        <v>0.76921568630000003</v>
      </c>
      <c r="K1156" s="17">
        <v>0.30002549065281592</v>
      </c>
      <c r="L1156" s="15">
        <v>16.996292</v>
      </c>
      <c r="M1156" s="15">
        <v>0.92307799999999995</v>
      </c>
      <c r="N1156" s="15">
        <v>6.7712999999999995E-2</v>
      </c>
      <c r="O1156" s="15" t="s">
        <v>176</v>
      </c>
      <c r="P1156" s="15" t="s">
        <v>294</v>
      </c>
    </row>
    <row r="1157" spans="1:16" hidden="1">
      <c r="A1157" s="10" t="s">
        <v>4751</v>
      </c>
      <c r="B1157" s="10" t="s">
        <v>4752</v>
      </c>
      <c r="C1157" s="13" t="s">
        <v>4753</v>
      </c>
      <c r="D1157" s="13" t="s">
        <v>4754</v>
      </c>
      <c r="E1157" s="13" t="s">
        <v>26</v>
      </c>
      <c r="F1157" s="18" t="s">
        <v>85</v>
      </c>
      <c r="G1157" s="58">
        <v>0</v>
      </c>
      <c r="H1157" s="58">
        <v>0</v>
      </c>
      <c r="I1157" s="13">
        <v>2.6960000000000001E-2</v>
      </c>
      <c r="J1157" s="15">
        <v>0</v>
      </c>
      <c r="K1157" s="17" t="s">
        <v>121</v>
      </c>
      <c r="L1157" s="15">
        <v>10.912409</v>
      </c>
      <c r="M1157" s="15">
        <v>2.283595</v>
      </c>
      <c r="N1157" s="15">
        <v>-9.4037999999999997E-2</v>
      </c>
      <c r="O1157" s="15">
        <v>0</v>
      </c>
      <c r="P1157" s="15" t="s">
        <v>131</v>
      </c>
    </row>
    <row r="1158" spans="1:16" hidden="1">
      <c r="A1158" s="10" t="s">
        <v>4755</v>
      </c>
      <c r="B1158" s="10" t="s">
        <v>4756</v>
      </c>
      <c r="C1158" s="13" t="s">
        <v>4757</v>
      </c>
      <c r="D1158" s="13" t="s">
        <v>4758</v>
      </c>
      <c r="E1158" s="13" t="s">
        <v>24</v>
      </c>
      <c r="F1158" s="18" t="s">
        <v>86</v>
      </c>
      <c r="G1158" s="58">
        <v>0</v>
      </c>
      <c r="H1158" s="58">
        <v>0</v>
      </c>
      <c r="I1158" s="13">
        <v>1.5800000000000002E-2</v>
      </c>
      <c r="J1158" s="15">
        <v>0</v>
      </c>
      <c r="K1158" s="17" t="s">
        <v>121</v>
      </c>
      <c r="L1158" s="15">
        <v>27.536892999999999</v>
      </c>
      <c r="M1158" s="15">
        <v>3.4048500000000002</v>
      </c>
      <c r="N1158" s="15">
        <v>0.123183</v>
      </c>
      <c r="O1158" s="15">
        <v>0</v>
      </c>
      <c r="P1158" s="15" t="s">
        <v>294</v>
      </c>
    </row>
    <row r="1159" spans="1:16" hidden="1">
      <c r="A1159" s="10" t="s">
        <v>4759</v>
      </c>
      <c r="B1159" s="10" t="s">
        <v>4760</v>
      </c>
      <c r="C1159" s="13" t="s">
        <v>4761</v>
      </c>
      <c r="D1159" s="13" t="s">
        <v>4762</v>
      </c>
      <c r="E1159" s="13" t="s">
        <v>1230</v>
      </c>
      <c r="F1159" s="18" t="s">
        <v>90</v>
      </c>
      <c r="G1159" s="58">
        <v>0</v>
      </c>
      <c r="H1159" s="58">
        <v>0</v>
      </c>
      <c r="I1159" s="13">
        <v>7.0200000000000002E-3</v>
      </c>
      <c r="J1159" s="15">
        <v>0</v>
      </c>
      <c r="K1159" s="17" t="s">
        <v>121</v>
      </c>
      <c r="L1159" s="15">
        <v>16.714601999999999</v>
      </c>
      <c r="M1159" s="15">
        <v>2.0910449999999998</v>
      </c>
      <c r="N1159" s="15">
        <v>0.120557</v>
      </c>
      <c r="O1159" s="15">
        <v>0</v>
      </c>
      <c r="P1159" s="15" t="s">
        <v>1231</v>
      </c>
    </row>
    <row r="1160" spans="1:16" hidden="1">
      <c r="A1160" s="10" t="s">
        <v>4763</v>
      </c>
      <c r="B1160" s="10" t="s">
        <v>4764</v>
      </c>
      <c r="C1160" s="13" t="s">
        <v>4765</v>
      </c>
      <c r="D1160" s="13" t="s">
        <v>4766</v>
      </c>
      <c r="E1160" s="13" t="s">
        <v>34</v>
      </c>
      <c r="F1160" s="18" t="s">
        <v>85</v>
      </c>
      <c r="G1160" s="58">
        <v>0</v>
      </c>
      <c r="H1160" s="58">
        <v>0</v>
      </c>
      <c r="I1160" s="13">
        <v>0.15354000000000001</v>
      </c>
      <c r="J1160" s="15">
        <v>1.0577560976</v>
      </c>
      <c r="K1160" s="17">
        <v>-5.4602471903537952E-2</v>
      </c>
      <c r="L1160" s="15">
        <v>17.504092</v>
      </c>
      <c r="M1160" s="15">
        <v>2.3913099999999998</v>
      </c>
      <c r="N1160" s="15">
        <v>0.110999</v>
      </c>
      <c r="O1160" s="15" t="s">
        <v>263</v>
      </c>
      <c r="P1160" s="15" t="s">
        <v>299</v>
      </c>
    </row>
    <row r="1161" spans="1:16">
      <c r="A1161" s="10" t="s">
        <v>4767</v>
      </c>
      <c r="B1161" s="10" t="s">
        <v>4768</v>
      </c>
      <c r="C1161" s="13">
        <v>2269</v>
      </c>
      <c r="D1161" s="13"/>
      <c r="E1161" s="13" t="s">
        <v>24</v>
      </c>
      <c r="F1161" s="18" t="s">
        <v>83</v>
      </c>
      <c r="G1161" s="58">
        <v>0.5</v>
      </c>
      <c r="H1161" s="58">
        <v>0.53</v>
      </c>
      <c r="I1161" s="13">
        <v>0</v>
      </c>
      <c r="J1161" s="360">
        <v>0.98179487180000002</v>
      </c>
      <c r="K1161" s="17">
        <v>1.854270043866002E-2</v>
      </c>
      <c r="L1161" s="13">
        <v>15.5</v>
      </c>
      <c r="M1161" s="360">
        <v>1.385902</v>
      </c>
      <c r="N1161" s="360">
        <v>6.1334</v>
      </c>
      <c r="O1161" s="13" t="s">
        <v>263</v>
      </c>
      <c r="P1161" s="13" t="s">
        <v>294</v>
      </c>
    </row>
    <row r="1162" spans="1:16" hidden="1">
      <c r="A1162" s="10" t="s">
        <v>4769</v>
      </c>
      <c r="B1162" s="10" t="s">
        <v>4770</v>
      </c>
      <c r="C1162" s="13" t="s">
        <v>4771</v>
      </c>
      <c r="D1162" s="13" t="s">
        <v>4772</v>
      </c>
      <c r="E1162" s="13" t="s">
        <v>71</v>
      </c>
      <c r="F1162" s="18" t="s">
        <v>82</v>
      </c>
      <c r="G1162" s="58">
        <v>0</v>
      </c>
      <c r="H1162" s="58">
        <v>0</v>
      </c>
      <c r="I1162" s="13">
        <v>0.10401000000000001</v>
      </c>
      <c r="J1162" s="15">
        <v>0</v>
      </c>
      <c r="K1162" s="17" t="s">
        <v>121</v>
      </c>
      <c r="L1162" s="15">
        <v>25.403731000000001</v>
      </c>
      <c r="M1162" s="15">
        <v>5.1103569999999996</v>
      </c>
      <c r="N1162" s="15">
        <v>0.198098</v>
      </c>
      <c r="O1162" s="15" t="s">
        <v>142</v>
      </c>
      <c r="P1162" s="15" t="s">
        <v>171</v>
      </c>
    </row>
    <row r="1163" spans="1:16" hidden="1">
      <c r="A1163" s="10" t="s">
        <v>4773</v>
      </c>
      <c r="B1163" s="10" t="s">
        <v>4774</v>
      </c>
      <c r="C1163" s="13" t="s">
        <v>4775</v>
      </c>
      <c r="D1163" s="13" t="s">
        <v>4776</v>
      </c>
      <c r="E1163" s="13" t="s">
        <v>24</v>
      </c>
      <c r="F1163" s="18" t="s">
        <v>87</v>
      </c>
      <c r="G1163" s="58">
        <v>0</v>
      </c>
      <c r="H1163" s="58">
        <v>0</v>
      </c>
      <c r="I1163" s="13">
        <v>2.443E-2</v>
      </c>
      <c r="J1163" s="15">
        <v>1.0569259961999999</v>
      </c>
      <c r="K1163" s="17">
        <v>-5.3859964088940782E-2</v>
      </c>
      <c r="L1163" s="15">
        <v>19.073516000000001</v>
      </c>
      <c r="M1163" s="15">
        <v>1.464995</v>
      </c>
      <c r="N1163" s="15">
        <v>8.9034000000000002E-2</v>
      </c>
      <c r="O1163" s="15" t="s">
        <v>263</v>
      </c>
      <c r="P1163" s="15" t="s">
        <v>294</v>
      </c>
    </row>
    <row r="1164" spans="1:16" hidden="1">
      <c r="A1164" s="10" t="s">
        <v>4777</v>
      </c>
      <c r="B1164" s="10" t="s">
        <v>4778</v>
      </c>
      <c r="C1164" s="13" t="s">
        <v>4779</v>
      </c>
      <c r="D1164" s="13" t="s">
        <v>4780</v>
      </c>
      <c r="E1164" s="13" t="s">
        <v>229</v>
      </c>
      <c r="F1164" s="18" t="s">
        <v>90</v>
      </c>
      <c r="G1164" s="58">
        <v>0</v>
      </c>
      <c r="H1164" s="58">
        <v>0</v>
      </c>
      <c r="I1164" s="13">
        <v>6.7099999999999998E-3</v>
      </c>
      <c r="J1164" s="15">
        <v>0</v>
      </c>
      <c r="K1164" s="17" t="s">
        <v>121</v>
      </c>
      <c r="L1164" s="15">
        <v>0</v>
      </c>
      <c r="M1164" s="15">
        <v>4.3743619999999996</v>
      </c>
      <c r="N1164" s="15">
        <v>9.5763000000000001E-2</v>
      </c>
      <c r="O1164" s="15">
        <v>0</v>
      </c>
      <c r="P1164" s="15" t="s">
        <v>230</v>
      </c>
    </row>
    <row r="1165" spans="1:16" hidden="1">
      <c r="A1165" s="10" t="s">
        <v>4781</v>
      </c>
      <c r="B1165" s="10" t="s">
        <v>4782</v>
      </c>
      <c r="C1165" s="13" t="s">
        <v>4783</v>
      </c>
      <c r="D1165" s="13" t="s">
        <v>4784</v>
      </c>
      <c r="E1165" s="13" t="s">
        <v>136</v>
      </c>
      <c r="F1165" s="18" t="s">
        <v>85</v>
      </c>
      <c r="G1165" s="58">
        <v>0</v>
      </c>
      <c r="H1165" s="58">
        <v>0</v>
      </c>
      <c r="I1165" s="13">
        <v>6.4659999999999995E-2</v>
      </c>
      <c r="J1165" s="15">
        <v>0</v>
      </c>
      <c r="K1165" s="17" t="s">
        <v>121</v>
      </c>
      <c r="L1165" s="15">
        <v>12.592172</v>
      </c>
      <c r="M1165" s="15">
        <v>1.5565629999999999</v>
      </c>
      <c r="N1165" s="15">
        <v>0.112216</v>
      </c>
      <c r="O1165" s="15">
        <v>0</v>
      </c>
      <c r="P1165" s="15" t="s">
        <v>137</v>
      </c>
    </row>
    <row r="1166" spans="1:16" hidden="1">
      <c r="A1166" s="10" t="s">
        <v>4785</v>
      </c>
      <c r="B1166" s="10" t="s">
        <v>4786</v>
      </c>
      <c r="C1166" s="13" t="s">
        <v>4787</v>
      </c>
      <c r="D1166" s="13" t="s">
        <v>4788</v>
      </c>
      <c r="E1166" s="13" t="s">
        <v>182</v>
      </c>
      <c r="F1166" s="18" t="s">
        <v>91</v>
      </c>
      <c r="G1166" s="58">
        <v>0</v>
      </c>
      <c r="H1166" s="58">
        <v>0</v>
      </c>
      <c r="I1166" s="13">
        <v>8.3800000000000003E-3</v>
      </c>
      <c r="J1166" s="15">
        <v>0</v>
      </c>
      <c r="K1166" s="17" t="s">
        <v>121</v>
      </c>
      <c r="L1166" s="15">
        <v>11.542901000000001</v>
      </c>
      <c r="M1166" s="15">
        <v>4.1142010000000004</v>
      </c>
      <c r="N1166" s="15">
        <v>0.35822799999999999</v>
      </c>
      <c r="O1166" s="15">
        <v>0</v>
      </c>
      <c r="P1166" s="15" t="s">
        <v>183</v>
      </c>
    </row>
    <row r="1167" spans="1:16" hidden="1">
      <c r="A1167" s="10" t="s">
        <v>4789</v>
      </c>
      <c r="B1167" s="10" t="s">
        <v>4790</v>
      </c>
      <c r="C1167" s="13" t="s">
        <v>4791</v>
      </c>
      <c r="D1167" s="13" t="s">
        <v>4792</v>
      </c>
      <c r="E1167" s="13" t="s">
        <v>71</v>
      </c>
      <c r="F1167" s="18" t="s">
        <v>86</v>
      </c>
      <c r="G1167" s="58">
        <v>0</v>
      </c>
      <c r="H1167" s="58">
        <v>0</v>
      </c>
      <c r="I1167" s="13">
        <v>7.7499999999999999E-3</v>
      </c>
      <c r="J1167" s="15">
        <v>0</v>
      </c>
      <c r="K1167" s="17" t="s">
        <v>121</v>
      </c>
      <c r="L1167" s="15">
        <v>33.641679000000003</v>
      </c>
      <c r="M1167" s="15">
        <v>5.8214519999999998</v>
      </c>
      <c r="N1167" s="15">
        <v>0.17605100000000001</v>
      </c>
      <c r="O1167" s="15">
        <v>0</v>
      </c>
      <c r="P1167" s="15" t="s">
        <v>171</v>
      </c>
    </row>
    <row r="1168" spans="1:16" hidden="1">
      <c r="A1168" s="10" t="s">
        <v>4793</v>
      </c>
      <c r="B1168" s="10" t="s">
        <v>4794</v>
      </c>
      <c r="C1168" s="13" t="s">
        <v>4795</v>
      </c>
      <c r="D1168" s="13" t="s">
        <v>4796</v>
      </c>
      <c r="E1168" s="13" t="s">
        <v>28</v>
      </c>
      <c r="F1168" s="18" t="s">
        <v>85</v>
      </c>
      <c r="G1168" s="58">
        <v>0</v>
      </c>
      <c r="H1168" s="58">
        <v>0</v>
      </c>
      <c r="I1168" s="13">
        <v>0.18329999999999999</v>
      </c>
      <c r="J1168" s="15">
        <v>1.2763990268000001</v>
      </c>
      <c r="K1168" s="17">
        <v>-0.21654593978573222</v>
      </c>
      <c r="L1168" s="15">
        <v>11.540839</v>
      </c>
      <c r="M1168" s="15">
        <v>1.9792989999999999</v>
      </c>
      <c r="N1168" s="15">
        <v>0.13764499999999999</v>
      </c>
      <c r="O1168" s="15" t="s">
        <v>142</v>
      </c>
      <c r="P1168" s="15" t="s">
        <v>332</v>
      </c>
    </row>
    <row r="1169" spans="1:18" hidden="1">
      <c r="A1169" s="10" t="s">
        <v>4797</v>
      </c>
      <c r="B1169" s="10" t="s">
        <v>4798</v>
      </c>
      <c r="C1169" s="13" t="s">
        <v>4799</v>
      </c>
      <c r="D1169" s="13" t="s">
        <v>4800</v>
      </c>
      <c r="E1169" s="13" t="s">
        <v>69</v>
      </c>
      <c r="F1169" s="18" t="s">
        <v>83</v>
      </c>
      <c r="G1169" s="58">
        <v>0</v>
      </c>
      <c r="H1169" s="58">
        <v>0</v>
      </c>
      <c r="I1169" s="13">
        <v>4.0200000000000001E-3</v>
      </c>
      <c r="J1169" s="15">
        <v>0</v>
      </c>
      <c r="K1169" s="17" t="s">
        <v>121</v>
      </c>
      <c r="L1169" s="15">
        <v>23.658849</v>
      </c>
      <c r="M1169" s="15">
        <v>9.1050520000000006</v>
      </c>
      <c r="N1169" s="15">
        <v>0.43416399999999999</v>
      </c>
      <c r="O1169" s="15">
        <v>0</v>
      </c>
      <c r="P1169" s="15" t="s">
        <v>157</v>
      </c>
    </row>
    <row r="1170" spans="1:18" hidden="1">
      <c r="A1170" s="10" t="s">
        <v>4801</v>
      </c>
      <c r="B1170" s="10" t="s">
        <v>4802</v>
      </c>
      <c r="C1170" s="13" t="s">
        <v>4803</v>
      </c>
      <c r="D1170" s="13" t="s">
        <v>4804</v>
      </c>
      <c r="E1170" s="13" t="s">
        <v>67</v>
      </c>
      <c r="F1170" s="18" t="s">
        <v>90</v>
      </c>
      <c r="G1170" s="58">
        <v>0</v>
      </c>
      <c r="H1170" s="58">
        <v>0</v>
      </c>
      <c r="I1170" s="13">
        <v>7.3499999999999998E-3</v>
      </c>
      <c r="J1170" s="15">
        <v>0.96052631580000003</v>
      </c>
      <c r="K1170" s="17">
        <v>4.1095890399549528E-2</v>
      </c>
      <c r="L1170" s="15">
        <v>18.375</v>
      </c>
      <c r="M1170" s="15">
        <v>0.83305700000000005</v>
      </c>
      <c r="N1170" s="15">
        <v>6.3973000000000002E-2</v>
      </c>
      <c r="O1170" s="15" t="s">
        <v>142</v>
      </c>
      <c r="P1170" s="15" t="s">
        <v>1376</v>
      </c>
    </row>
    <row r="1171" spans="1:18" hidden="1">
      <c r="A1171" s="10" t="s">
        <v>4805</v>
      </c>
      <c r="B1171" s="10" t="s">
        <v>4806</v>
      </c>
      <c r="C1171" s="13" t="s">
        <v>4807</v>
      </c>
      <c r="D1171" s="13" t="s">
        <v>4808</v>
      </c>
      <c r="E1171" s="13" t="s">
        <v>71</v>
      </c>
      <c r="F1171" s="18" t="s">
        <v>83</v>
      </c>
      <c r="G1171" s="58">
        <v>0</v>
      </c>
      <c r="H1171" s="58">
        <v>0</v>
      </c>
      <c r="I1171" s="13">
        <v>1.457E-2</v>
      </c>
      <c r="J1171" s="15">
        <v>0</v>
      </c>
      <c r="K1171" s="17" t="s">
        <v>121</v>
      </c>
      <c r="L1171" s="15">
        <v>38.816077999999997</v>
      </c>
      <c r="M1171" s="15">
        <v>23.407146000000001</v>
      </c>
      <c r="N1171" s="15">
        <v>0.40429199999999998</v>
      </c>
      <c r="O1171" s="15" t="s">
        <v>263</v>
      </c>
      <c r="P1171" s="15" t="s">
        <v>171</v>
      </c>
    </row>
    <row r="1172" spans="1:18" hidden="1">
      <c r="A1172" s="10" t="s">
        <v>4809</v>
      </c>
      <c r="B1172" s="10" t="s">
        <v>4810</v>
      </c>
      <c r="C1172" s="13" t="s">
        <v>4811</v>
      </c>
      <c r="D1172" s="13" t="s">
        <v>4812</v>
      </c>
      <c r="E1172" s="13" t="s">
        <v>24</v>
      </c>
      <c r="F1172" s="18" t="s">
        <v>87</v>
      </c>
      <c r="G1172" s="58">
        <v>0</v>
      </c>
      <c r="H1172" s="58">
        <v>0</v>
      </c>
      <c r="I1172" s="13">
        <v>0.15636</v>
      </c>
      <c r="J1172" s="15">
        <v>1.3265</v>
      </c>
      <c r="K1172" s="17">
        <v>-0.2461364493026762</v>
      </c>
      <c r="L1172" s="15">
        <v>17.255495</v>
      </c>
      <c r="M1172" s="15">
        <v>2.2535280000000002</v>
      </c>
      <c r="N1172" s="15">
        <v>0.147448</v>
      </c>
      <c r="O1172" s="15" t="s">
        <v>142</v>
      </c>
      <c r="P1172" s="15" t="s">
        <v>294</v>
      </c>
    </row>
    <row r="1173" spans="1:18" hidden="1">
      <c r="A1173" s="10" t="s">
        <v>4813</v>
      </c>
      <c r="B1173" s="10" t="s">
        <v>4814</v>
      </c>
      <c r="C1173" s="13" t="s">
        <v>4815</v>
      </c>
      <c r="D1173" s="13" t="s">
        <v>4816</v>
      </c>
      <c r="E1173" s="13" t="s">
        <v>71</v>
      </c>
      <c r="F1173" s="18" t="s">
        <v>82</v>
      </c>
      <c r="G1173" s="58">
        <v>0</v>
      </c>
      <c r="H1173" s="58">
        <v>0</v>
      </c>
      <c r="I1173" s="13">
        <v>5.9299999999999999E-2</v>
      </c>
      <c r="J1173" s="15">
        <v>0</v>
      </c>
      <c r="K1173" s="17" t="s">
        <v>121</v>
      </c>
      <c r="L1173" s="15">
        <v>25.786881999999999</v>
      </c>
      <c r="M1173" s="15">
        <v>4.6594360000000004</v>
      </c>
      <c r="N1173" s="15">
        <v>0.16051799999999999</v>
      </c>
      <c r="O1173" s="15" t="s">
        <v>142</v>
      </c>
      <c r="P1173" s="15" t="s">
        <v>171</v>
      </c>
    </row>
    <row r="1174" spans="1:18" hidden="1">
      <c r="A1174" s="10" t="s">
        <v>4817</v>
      </c>
      <c r="B1174" s="10" t="s">
        <v>4818</v>
      </c>
      <c r="C1174" s="13" t="s">
        <v>4819</v>
      </c>
      <c r="D1174" s="13" t="s">
        <v>4820</v>
      </c>
      <c r="E1174" s="13" t="s">
        <v>24</v>
      </c>
      <c r="F1174" s="18" t="s">
        <v>83</v>
      </c>
      <c r="G1174" s="58">
        <v>0</v>
      </c>
      <c r="H1174" s="58">
        <v>0</v>
      </c>
      <c r="I1174" s="13">
        <v>1.7469999999999999E-2</v>
      </c>
      <c r="J1174" s="15">
        <v>0</v>
      </c>
      <c r="K1174" s="17" t="s">
        <v>121</v>
      </c>
      <c r="L1174" s="15">
        <v>19.962644999999998</v>
      </c>
      <c r="M1174" s="15">
        <v>1.9091480000000001</v>
      </c>
      <c r="N1174" s="15">
        <v>0.10743999999999999</v>
      </c>
      <c r="O1174" s="15">
        <v>0</v>
      </c>
      <c r="P1174" s="15" t="s">
        <v>294</v>
      </c>
    </row>
    <row r="1175" spans="1:18" hidden="1">
      <c r="A1175" s="10" t="s">
        <v>4821</v>
      </c>
      <c r="B1175" s="10" t="s">
        <v>4822</v>
      </c>
      <c r="C1175" s="13" t="s">
        <v>4823</v>
      </c>
      <c r="D1175" s="13" t="s">
        <v>4824</v>
      </c>
      <c r="E1175" s="13" t="s">
        <v>71</v>
      </c>
      <c r="F1175" s="18" t="s">
        <v>86</v>
      </c>
      <c r="G1175" s="58">
        <v>0</v>
      </c>
      <c r="H1175" s="58">
        <v>0</v>
      </c>
      <c r="I1175" s="13">
        <v>1.9429999999999999E-2</v>
      </c>
      <c r="J1175" s="15">
        <v>0</v>
      </c>
      <c r="K1175" s="17" t="s">
        <v>121</v>
      </c>
      <c r="L1175" s="15">
        <v>0</v>
      </c>
      <c r="M1175" s="15">
        <v>9.7084270000000004</v>
      </c>
      <c r="N1175" s="15">
        <v>0.122255</v>
      </c>
      <c r="O1175" s="15">
        <v>0</v>
      </c>
      <c r="P1175" s="15" t="s">
        <v>171</v>
      </c>
    </row>
    <row r="1176" spans="1:18" hidden="1">
      <c r="A1176" s="10" t="s">
        <v>4825</v>
      </c>
      <c r="B1176" s="10" t="s">
        <v>4826</v>
      </c>
      <c r="C1176" s="13" t="s">
        <v>4827</v>
      </c>
      <c r="D1176" s="13" t="s">
        <v>4828</v>
      </c>
      <c r="E1176" s="13" t="s">
        <v>136</v>
      </c>
      <c r="F1176" s="18" t="s">
        <v>81</v>
      </c>
      <c r="G1176" s="58">
        <v>0</v>
      </c>
      <c r="H1176" s="58">
        <v>0</v>
      </c>
      <c r="I1176" s="13">
        <v>8.1600000000000006E-3</v>
      </c>
      <c r="J1176" s="15">
        <v>0</v>
      </c>
      <c r="K1176" s="17" t="s">
        <v>121</v>
      </c>
      <c r="L1176" s="15">
        <v>19.7</v>
      </c>
      <c r="M1176" s="15">
        <v>5.0257930000000002</v>
      </c>
      <c r="N1176" s="15">
        <v>0.239426</v>
      </c>
      <c r="O1176" s="15">
        <v>0</v>
      </c>
      <c r="P1176" s="15" t="s">
        <v>137</v>
      </c>
    </row>
    <row r="1177" spans="1:18" hidden="1">
      <c r="A1177" s="10" t="s">
        <v>4829</v>
      </c>
      <c r="B1177" s="10" t="s">
        <v>4830</v>
      </c>
      <c r="C1177" s="13" t="s">
        <v>4831</v>
      </c>
      <c r="D1177" s="13" t="s">
        <v>4832</v>
      </c>
      <c r="E1177" s="13" t="s">
        <v>71</v>
      </c>
      <c r="F1177" s="18" t="s">
        <v>87</v>
      </c>
      <c r="G1177" s="58">
        <v>0</v>
      </c>
      <c r="H1177" s="58">
        <v>0</v>
      </c>
      <c r="I1177" s="13">
        <v>6.0299999999999998E-3</v>
      </c>
      <c r="J1177" s="15">
        <v>0</v>
      </c>
      <c r="K1177" s="17" t="s">
        <v>121</v>
      </c>
      <c r="L1177" s="15">
        <v>28.017007</v>
      </c>
      <c r="M1177" s="15">
        <v>11.092161000000001</v>
      </c>
      <c r="N1177" s="15">
        <v>0.33721899999999999</v>
      </c>
      <c r="O1177" s="15">
        <v>0</v>
      </c>
      <c r="P1177" s="15" t="s">
        <v>171</v>
      </c>
    </row>
    <row r="1178" spans="1:18" hidden="1">
      <c r="A1178" s="10" t="s">
        <v>4833</v>
      </c>
      <c r="B1178" s="10" t="s">
        <v>4834</v>
      </c>
      <c r="C1178" s="13" t="s">
        <v>4835</v>
      </c>
      <c r="D1178" s="13" t="s">
        <v>4836</v>
      </c>
      <c r="E1178" s="13" t="s">
        <v>75</v>
      </c>
      <c r="F1178" s="18" t="s">
        <v>88</v>
      </c>
      <c r="G1178" s="58">
        <v>0</v>
      </c>
      <c r="H1178" s="58">
        <v>0</v>
      </c>
      <c r="I1178" s="13">
        <v>0.24648999999999999</v>
      </c>
      <c r="J1178" s="15">
        <v>1.0813253011999999</v>
      </c>
      <c r="K1178" s="17">
        <v>-7.5208913644903341E-2</v>
      </c>
      <c r="L1178" s="15">
        <v>19.395990999999999</v>
      </c>
      <c r="M1178" s="15">
        <v>6.8194220000000003</v>
      </c>
      <c r="N1178" s="15">
        <v>0.277061</v>
      </c>
      <c r="O1178" s="15" t="s">
        <v>263</v>
      </c>
      <c r="P1178" s="15" t="s">
        <v>212</v>
      </c>
    </row>
    <row r="1179" spans="1:18" hidden="1">
      <c r="A1179" s="10" t="s">
        <v>4837</v>
      </c>
      <c r="B1179" s="10" t="s">
        <v>4838</v>
      </c>
      <c r="C1179" s="13" t="s">
        <v>4839</v>
      </c>
      <c r="D1179" s="13" t="s">
        <v>4840</v>
      </c>
      <c r="E1179" s="13" t="s">
        <v>34</v>
      </c>
      <c r="F1179" s="18" t="s">
        <v>85</v>
      </c>
      <c r="G1179" s="58">
        <v>0</v>
      </c>
      <c r="H1179" s="58">
        <v>0</v>
      </c>
      <c r="I1179" s="13">
        <v>2.5340000000000001E-2</v>
      </c>
      <c r="J1179" s="15">
        <v>1.0333333333000001</v>
      </c>
      <c r="K1179" s="17">
        <v>-3.2258064484911642E-2</v>
      </c>
      <c r="L1179" s="15">
        <v>18.908069000000001</v>
      </c>
      <c r="M1179" s="15">
        <v>5.4823069999999996</v>
      </c>
      <c r="N1179" s="15">
        <v>0.21745100000000001</v>
      </c>
      <c r="O1179" s="15" t="s">
        <v>263</v>
      </c>
      <c r="P1179" s="15" t="s">
        <v>299</v>
      </c>
    </row>
    <row r="1180" spans="1:18" hidden="1">
      <c r="A1180" s="10" t="s">
        <v>4841</v>
      </c>
      <c r="B1180" s="10" t="s">
        <v>4842</v>
      </c>
      <c r="C1180" s="13" t="s">
        <v>4843</v>
      </c>
      <c r="D1180" s="13" t="s">
        <v>4844</v>
      </c>
      <c r="E1180" s="13" t="s">
        <v>54</v>
      </c>
      <c r="F1180" s="18" t="s">
        <v>85</v>
      </c>
      <c r="G1180" s="58">
        <v>0</v>
      </c>
      <c r="H1180" s="58">
        <v>0</v>
      </c>
      <c r="I1180" s="13">
        <v>6.7200000000000003E-3</v>
      </c>
      <c r="J1180" s="15">
        <v>0</v>
      </c>
      <c r="K1180" s="17" t="s">
        <v>121</v>
      </c>
      <c r="L1180" s="15">
        <v>8.3154640000000004</v>
      </c>
      <c r="M1180" s="15">
        <v>1.281512</v>
      </c>
      <c r="N1180" s="15">
        <v>0.11892800000000001</v>
      </c>
      <c r="O1180" s="15" t="s">
        <v>142</v>
      </c>
      <c r="P1180" s="15" t="s">
        <v>152</v>
      </c>
    </row>
    <row r="1181" spans="1:18" hidden="1">
      <c r="A1181" s="10" t="s">
        <v>4845</v>
      </c>
      <c r="B1181" s="10" t="s">
        <v>4846</v>
      </c>
      <c r="C1181" s="13" t="s">
        <v>4847</v>
      </c>
      <c r="D1181" s="13" t="s">
        <v>4848</v>
      </c>
      <c r="E1181" s="13" t="s">
        <v>75</v>
      </c>
      <c r="F1181" s="18" t="s">
        <v>85</v>
      </c>
      <c r="G1181" s="58">
        <v>0</v>
      </c>
      <c r="H1181" s="58">
        <v>0</v>
      </c>
      <c r="I1181" s="13">
        <v>4.2360000000000002E-2</v>
      </c>
      <c r="J1181" s="15">
        <v>0</v>
      </c>
      <c r="K1181" s="17" t="s">
        <v>121</v>
      </c>
      <c r="L1181" s="15">
        <v>13.125495000000001</v>
      </c>
      <c r="M1181" s="15">
        <v>1.5076940000000001</v>
      </c>
      <c r="N1181" s="15">
        <v>9.8055000000000003E-2</v>
      </c>
      <c r="O1181" s="15">
        <v>0</v>
      </c>
      <c r="P1181" s="15" t="s">
        <v>212</v>
      </c>
    </row>
    <row r="1182" spans="1:18" hidden="1">
      <c r="A1182" s="10" t="s">
        <v>4849</v>
      </c>
      <c r="B1182" s="10" t="s">
        <v>4850</v>
      </c>
      <c r="C1182" s="13" t="s">
        <v>4851</v>
      </c>
      <c r="D1182" s="13" t="s">
        <v>4852</v>
      </c>
      <c r="E1182" s="13" t="s">
        <v>69</v>
      </c>
      <c r="F1182" s="18" t="s">
        <v>89</v>
      </c>
      <c r="G1182" s="58">
        <v>0</v>
      </c>
      <c r="H1182" s="58">
        <v>0</v>
      </c>
      <c r="I1182" s="13">
        <v>9.6000000000000002E-4</v>
      </c>
      <c r="J1182" s="15">
        <v>0</v>
      </c>
      <c r="K1182" s="17" t="s">
        <v>121</v>
      </c>
      <c r="L1182" s="15">
        <v>0</v>
      </c>
      <c r="M1182" s="15">
        <v>1.854897</v>
      </c>
      <c r="N1182" s="15">
        <v>0.18913099999999999</v>
      </c>
      <c r="O1182" s="15">
        <v>0</v>
      </c>
      <c r="P1182" s="15" t="s">
        <v>122</v>
      </c>
    </row>
    <row r="1183" spans="1:18">
      <c r="A1183" s="10" t="s">
        <v>4853</v>
      </c>
      <c r="B1183" s="10" t="s">
        <v>4854</v>
      </c>
      <c r="C1183" s="13" t="s">
        <v>4855</v>
      </c>
      <c r="D1183" s="13" t="s">
        <v>4856</v>
      </c>
      <c r="E1183" s="13" t="s">
        <v>24</v>
      </c>
      <c r="F1183" s="18" t="s">
        <v>85</v>
      </c>
      <c r="G1183" s="58">
        <v>0.5</v>
      </c>
      <c r="H1183" s="58">
        <v>0.53</v>
      </c>
      <c r="I1183" s="13">
        <v>0.10185</v>
      </c>
      <c r="J1183" s="15">
        <v>1.0102500000000001</v>
      </c>
      <c r="K1183" s="17">
        <v>-1.0146003464489128E-2</v>
      </c>
      <c r="L1183" s="15">
        <v>8.8211410000000008</v>
      </c>
      <c r="M1183" s="15">
        <v>1.385375</v>
      </c>
      <c r="N1183" s="15">
        <v>0.163575</v>
      </c>
      <c r="O1183" s="15" t="s">
        <v>142</v>
      </c>
      <c r="P1183" s="15" t="s">
        <v>294</v>
      </c>
      <c r="R1183" s="358"/>
    </row>
    <row r="1184" spans="1:18" hidden="1">
      <c r="A1184" s="10" t="s">
        <v>4857</v>
      </c>
      <c r="B1184" s="10" t="s">
        <v>4858</v>
      </c>
      <c r="C1184" s="13" t="s">
        <v>4859</v>
      </c>
      <c r="D1184" s="13" t="s">
        <v>4860</v>
      </c>
      <c r="E1184" s="13" t="s">
        <v>69</v>
      </c>
      <c r="F1184" s="18" t="s">
        <v>86</v>
      </c>
      <c r="G1184" s="58">
        <v>0</v>
      </c>
      <c r="H1184" s="58">
        <v>0</v>
      </c>
      <c r="I1184" s="13">
        <v>8.4000000000000003E-4</v>
      </c>
      <c r="J1184" s="15">
        <v>0</v>
      </c>
      <c r="K1184" s="17" t="s">
        <v>121</v>
      </c>
      <c r="L1184" s="15">
        <v>0</v>
      </c>
      <c r="M1184" s="15">
        <v>3.5539420000000002</v>
      </c>
      <c r="N1184" s="15">
        <v>5.3650999999999997E-2</v>
      </c>
      <c r="O1184" s="15">
        <v>0</v>
      </c>
      <c r="P1184" s="15" t="s">
        <v>122</v>
      </c>
    </row>
    <row r="1185" spans="1:16" hidden="1">
      <c r="A1185" s="10" t="s">
        <v>4861</v>
      </c>
      <c r="B1185" s="10" t="s">
        <v>4862</v>
      </c>
      <c r="C1185" s="13" t="s">
        <v>4863</v>
      </c>
      <c r="D1185" s="13" t="s">
        <v>4864</v>
      </c>
      <c r="E1185" s="13" t="s">
        <v>69</v>
      </c>
      <c r="F1185" s="18" t="s">
        <v>82</v>
      </c>
      <c r="G1185" s="58">
        <v>0</v>
      </c>
      <c r="H1185" s="58">
        <v>0</v>
      </c>
      <c r="I1185" s="13">
        <v>0.18940000000000001</v>
      </c>
      <c r="J1185" s="15">
        <v>0.72812500000000002</v>
      </c>
      <c r="K1185" s="17">
        <v>0.37339055793991416</v>
      </c>
      <c r="L1185" s="15">
        <v>123.497629</v>
      </c>
      <c r="M1185" s="15">
        <v>3.1094439999999999</v>
      </c>
      <c r="N1185" s="15">
        <v>0.221389</v>
      </c>
      <c r="O1185" s="15" t="s">
        <v>263</v>
      </c>
      <c r="P1185" s="15" t="s">
        <v>157</v>
      </c>
    </row>
    <row r="1186" spans="1:16">
      <c r="A1186" s="10" t="s">
        <v>4865</v>
      </c>
      <c r="B1186" s="10" t="s">
        <v>4866</v>
      </c>
      <c r="C1186" s="13" t="s">
        <v>4867</v>
      </c>
      <c r="D1186" s="13" t="s">
        <v>4868</v>
      </c>
      <c r="E1186" s="13" t="s">
        <v>24</v>
      </c>
      <c r="F1186" s="18" t="s">
        <v>88</v>
      </c>
      <c r="G1186" s="58">
        <v>0.5</v>
      </c>
      <c r="H1186" s="58">
        <v>0.47</v>
      </c>
      <c r="I1186" s="13">
        <v>0.10446999999999999</v>
      </c>
      <c r="J1186" s="15">
        <v>0.92166666669999997</v>
      </c>
      <c r="K1186" s="17">
        <v>8.4990958369439706E-2</v>
      </c>
      <c r="L1186" s="15">
        <v>20.760822999999998</v>
      </c>
      <c r="M1186" s="15">
        <v>2.310155</v>
      </c>
      <c r="N1186" s="15">
        <v>9.0373999999999996E-2</v>
      </c>
      <c r="O1186" s="15" t="s">
        <v>176</v>
      </c>
      <c r="P1186" s="15" t="s">
        <v>294</v>
      </c>
    </row>
    <row r="1187" spans="1:16">
      <c r="A1187" s="10" t="s">
        <v>4869</v>
      </c>
      <c r="B1187" s="10" t="s">
        <v>4870</v>
      </c>
      <c r="C1187" s="13" t="s">
        <v>4871</v>
      </c>
      <c r="D1187" s="13" t="s">
        <v>4872</v>
      </c>
      <c r="E1187" s="13" t="s">
        <v>24</v>
      </c>
      <c r="F1187" s="18" t="s">
        <v>86</v>
      </c>
      <c r="G1187" s="58">
        <v>0.5</v>
      </c>
      <c r="H1187" s="58">
        <v>0.48</v>
      </c>
      <c r="I1187" s="13">
        <v>3.8260000000000002E-2</v>
      </c>
      <c r="J1187" s="15">
        <v>0</v>
      </c>
      <c r="K1187" s="17" t="s">
        <v>121</v>
      </c>
      <c r="L1187" s="15">
        <v>20.991862000000001</v>
      </c>
      <c r="M1187" s="15">
        <v>2.8476819999999998</v>
      </c>
      <c r="N1187" s="15">
        <v>0.15976399999999999</v>
      </c>
      <c r="O1187" s="15" t="s">
        <v>263</v>
      </c>
      <c r="P1187" s="15" t="s">
        <v>294</v>
      </c>
    </row>
    <row r="1188" spans="1:16">
      <c r="A1188" s="10" t="s">
        <v>4873</v>
      </c>
      <c r="B1188" s="10"/>
      <c r="C1188" s="10" t="s">
        <v>4874</v>
      </c>
      <c r="D1188" s="13"/>
      <c r="E1188" s="13" t="s">
        <v>24</v>
      </c>
      <c r="F1188" s="18" t="s">
        <v>88</v>
      </c>
      <c r="G1188" s="58">
        <v>0.5</v>
      </c>
      <c r="H1188" s="58">
        <v>0.64</v>
      </c>
      <c r="I1188" s="13">
        <v>0</v>
      </c>
      <c r="J1188" s="360">
        <v>1.082222</v>
      </c>
      <c r="K1188" s="17">
        <v>-7.5975169604757586E-2</v>
      </c>
      <c r="L1188" s="13">
        <v>15.71</v>
      </c>
      <c r="M1188" s="360">
        <v>1.1847639999999999</v>
      </c>
      <c r="N1188" s="360">
        <v>3.7159</v>
      </c>
      <c r="O1188" s="13" t="s">
        <v>263</v>
      </c>
      <c r="P1188" s="13" t="s">
        <v>294</v>
      </c>
    </row>
    <row r="1189" spans="1:16" hidden="1">
      <c r="A1189" s="10" t="s">
        <v>4875</v>
      </c>
      <c r="B1189" s="10" t="s">
        <v>4876</v>
      </c>
      <c r="C1189" s="13" t="s">
        <v>4877</v>
      </c>
      <c r="D1189" s="13" t="s">
        <v>4878</v>
      </c>
      <c r="E1189" s="13" t="s">
        <v>60</v>
      </c>
      <c r="F1189" s="18" t="s">
        <v>91</v>
      </c>
      <c r="G1189" s="58">
        <v>0</v>
      </c>
      <c r="H1189" s="58">
        <v>0</v>
      </c>
      <c r="I1189" s="13">
        <v>1.2500000000000001E-2</v>
      </c>
      <c r="J1189" s="15">
        <v>0.93666666669999998</v>
      </c>
      <c r="K1189" s="17">
        <v>6.7615658324995831E-2</v>
      </c>
      <c r="L1189" s="15">
        <v>34.525894000000001</v>
      </c>
      <c r="M1189" s="15">
        <v>1.6478630000000001</v>
      </c>
      <c r="N1189" s="15">
        <v>-5.4216E-2</v>
      </c>
      <c r="O1189" s="15" t="s">
        <v>263</v>
      </c>
      <c r="P1189" s="15" t="s">
        <v>723</v>
      </c>
    </row>
    <row r="1190" spans="1:16" hidden="1">
      <c r="A1190" s="10" t="s">
        <v>4879</v>
      </c>
      <c r="B1190" s="10" t="s">
        <v>4880</v>
      </c>
      <c r="C1190" s="13" t="s">
        <v>4881</v>
      </c>
      <c r="D1190" s="13" t="s">
        <v>4882</v>
      </c>
      <c r="E1190" s="13" t="s">
        <v>73</v>
      </c>
      <c r="F1190" s="18" t="s">
        <v>85</v>
      </c>
      <c r="G1190" s="58">
        <v>0</v>
      </c>
      <c r="H1190" s="58">
        <v>0</v>
      </c>
      <c r="I1190" s="13">
        <v>1.8360000000000001E-2</v>
      </c>
      <c r="J1190" s="15">
        <v>0</v>
      </c>
      <c r="K1190" s="17" t="s">
        <v>121</v>
      </c>
      <c r="L1190" s="15">
        <v>0</v>
      </c>
      <c r="M1190" s="15">
        <v>1.9824889999999999</v>
      </c>
      <c r="N1190" s="15">
        <v>0.24013399999999999</v>
      </c>
      <c r="O1190" s="15">
        <v>0</v>
      </c>
      <c r="P1190" s="15" t="s">
        <v>469</v>
      </c>
    </row>
    <row r="1191" spans="1:16" hidden="1">
      <c r="A1191" s="10" t="s">
        <v>4883</v>
      </c>
      <c r="B1191" s="10" t="s">
        <v>4884</v>
      </c>
      <c r="C1191" s="13" t="s">
        <v>4885</v>
      </c>
      <c r="D1191" s="13" t="s">
        <v>4886</v>
      </c>
      <c r="E1191" s="13" t="s">
        <v>459</v>
      </c>
      <c r="F1191" s="18" t="s">
        <v>89</v>
      </c>
      <c r="G1191" s="58">
        <v>0</v>
      </c>
      <c r="H1191" s="58">
        <v>0</v>
      </c>
      <c r="I1191" s="13">
        <v>4.5199999999999997E-3</v>
      </c>
      <c r="J1191" s="15">
        <v>0</v>
      </c>
      <c r="K1191" s="17" t="s">
        <v>121</v>
      </c>
      <c r="L1191" s="15">
        <v>13.5625</v>
      </c>
      <c r="M1191" s="15">
        <v>0.82770200000000005</v>
      </c>
      <c r="N1191" s="15">
        <v>3.2778000000000002E-2</v>
      </c>
      <c r="O1191" s="15">
        <v>0</v>
      </c>
      <c r="P1191" s="15" t="s">
        <v>460</v>
      </c>
    </row>
    <row r="1192" spans="1:16" hidden="1">
      <c r="A1192" s="10" t="s">
        <v>4887</v>
      </c>
      <c r="B1192" s="10" t="s">
        <v>4888</v>
      </c>
      <c r="C1192" s="13" t="s">
        <v>4889</v>
      </c>
      <c r="D1192" s="13" t="s">
        <v>4890</v>
      </c>
      <c r="E1192" s="13" t="s">
        <v>69</v>
      </c>
      <c r="F1192" s="18" t="s">
        <v>87</v>
      </c>
      <c r="G1192" s="58">
        <v>0</v>
      </c>
      <c r="H1192" s="58">
        <v>0</v>
      </c>
      <c r="I1192" s="13">
        <v>1.7099999999999999E-3</v>
      </c>
      <c r="J1192" s="15">
        <v>0</v>
      </c>
      <c r="K1192" s="17" t="s">
        <v>121</v>
      </c>
      <c r="L1192" s="15">
        <v>0</v>
      </c>
      <c r="M1192" s="15">
        <v>0.60336900000000004</v>
      </c>
      <c r="N1192" s="15">
        <v>7.8674999999999995E-2</v>
      </c>
      <c r="O1192" s="15">
        <v>0</v>
      </c>
      <c r="P1192" s="15" t="s">
        <v>122</v>
      </c>
    </row>
    <row r="1193" spans="1:16" hidden="1">
      <c r="A1193" s="10" t="s">
        <v>4891</v>
      </c>
      <c r="B1193" s="10" t="s">
        <v>4892</v>
      </c>
      <c r="C1193" s="13" t="s">
        <v>4893</v>
      </c>
      <c r="D1193" s="13" t="s">
        <v>4894</v>
      </c>
      <c r="E1193" s="13" t="s">
        <v>69</v>
      </c>
      <c r="F1193" s="18" t="s">
        <v>87</v>
      </c>
      <c r="G1193" s="58">
        <v>0</v>
      </c>
      <c r="H1193" s="58">
        <v>0</v>
      </c>
      <c r="I1193" s="13">
        <v>1.9300000000000001E-3</v>
      </c>
      <c r="J1193" s="15">
        <v>0</v>
      </c>
      <c r="K1193" s="17" t="s">
        <v>121</v>
      </c>
      <c r="L1193" s="15">
        <v>0</v>
      </c>
      <c r="M1193" s="15">
        <v>0.33042899999999997</v>
      </c>
      <c r="N1193" s="15">
        <v>7.8674999999999995E-2</v>
      </c>
      <c r="O1193" s="15">
        <v>0</v>
      </c>
      <c r="P1193" s="15" t="s">
        <v>157</v>
      </c>
    </row>
    <row r="1194" spans="1:16" hidden="1">
      <c r="A1194" s="10" t="s">
        <v>4895</v>
      </c>
      <c r="B1194" s="10" t="s">
        <v>4896</v>
      </c>
      <c r="C1194" s="13" t="s">
        <v>4897</v>
      </c>
      <c r="D1194" s="13" t="s">
        <v>4898</v>
      </c>
      <c r="E1194" s="13" t="s">
        <v>28</v>
      </c>
      <c r="F1194" s="18" t="s">
        <v>83</v>
      </c>
      <c r="G1194" s="58">
        <v>0</v>
      </c>
      <c r="H1194" s="58">
        <v>0</v>
      </c>
      <c r="I1194" s="13">
        <v>4.165E-2</v>
      </c>
      <c r="J1194" s="15">
        <v>1.1436249999999999</v>
      </c>
      <c r="K1194" s="17">
        <v>-0.12558749590119134</v>
      </c>
      <c r="L1194" s="15">
        <v>18.872671</v>
      </c>
      <c r="M1194" s="15">
        <v>2.7778010000000002</v>
      </c>
      <c r="N1194" s="15">
        <v>0.144119</v>
      </c>
      <c r="O1194" s="15" t="s">
        <v>142</v>
      </c>
      <c r="P1194" s="15" t="s">
        <v>332</v>
      </c>
    </row>
    <row r="1195" spans="1:16" hidden="1">
      <c r="A1195" s="10" t="s">
        <v>4899</v>
      </c>
      <c r="B1195" s="10" t="s">
        <v>4900</v>
      </c>
      <c r="C1195" s="13" t="s">
        <v>4901</v>
      </c>
      <c r="D1195" s="13" t="s">
        <v>4902</v>
      </c>
      <c r="E1195" s="13" t="s">
        <v>182</v>
      </c>
      <c r="F1195" s="18" t="s">
        <v>85</v>
      </c>
      <c r="G1195" s="58">
        <v>0</v>
      </c>
      <c r="H1195" s="58">
        <v>0</v>
      </c>
      <c r="I1195" s="13">
        <v>6.3400000000000001E-3</v>
      </c>
      <c r="J1195" s="15">
        <v>0</v>
      </c>
      <c r="K1195" s="17" t="s">
        <v>121</v>
      </c>
      <c r="L1195" s="15">
        <v>5.7258060000000004</v>
      </c>
      <c r="M1195" s="15">
        <v>0.78340500000000002</v>
      </c>
      <c r="N1195" s="15">
        <v>0.13502600000000001</v>
      </c>
      <c r="O1195" s="15">
        <v>0</v>
      </c>
      <c r="P1195" s="15" t="s">
        <v>183</v>
      </c>
    </row>
    <row r="1196" spans="1:16" hidden="1">
      <c r="A1196" s="10" t="s">
        <v>4903</v>
      </c>
      <c r="B1196" s="10" t="s">
        <v>4904</v>
      </c>
      <c r="C1196" s="13" t="s">
        <v>4905</v>
      </c>
      <c r="D1196" s="13" t="s">
        <v>4906</v>
      </c>
      <c r="E1196" s="13" t="s">
        <v>46</v>
      </c>
      <c r="F1196" s="18" t="s">
        <v>87</v>
      </c>
      <c r="G1196" s="58">
        <v>0</v>
      </c>
      <c r="H1196" s="58">
        <v>0</v>
      </c>
      <c r="I1196" s="13">
        <v>3.9230000000000001E-2</v>
      </c>
      <c r="J1196" s="15">
        <v>1.2310714286</v>
      </c>
      <c r="K1196" s="17">
        <v>-0.18769944881490686</v>
      </c>
      <c r="L1196" s="15">
        <v>22.260273999999999</v>
      </c>
      <c r="M1196" s="15">
        <v>5.3477100000000002</v>
      </c>
      <c r="N1196" s="15">
        <v>0.18799299999999999</v>
      </c>
      <c r="O1196" s="15" t="s">
        <v>176</v>
      </c>
      <c r="P1196" s="15" t="s">
        <v>152</v>
      </c>
    </row>
    <row r="1197" spans="1:16" hidden="1">
      <c r="A1197" s="10" t="s">
        <v>4907</v>
      </c>
      <c r="B1197" s="10" t="s">
        <v>4908</v>
      </c>
      <c r="C1197" s="13" t="s">
        <v>4909</v>
      </c>
      <c r="D1197" s="13" t="s">
        <v>4910</v>
      </c>
      <c r="E1197" s="13" t="s">
        <v>32</v>
      </c>
      <c r="F1197" s="18" t="s">
        <v>82</v>
      </c>
      <c r="G1197" s="58">
        <v>0</v>
      </c>
      <c r="H1197" s="58">
        <v>0</v>
      </c>
      <c r="I1197" s="13">
        <v>7.1679999999999994E-2</v>
      </c>
      <c r="J1197" s="15">
        <v>0</v>
      </c>
      <c r="K1197" s="17" t="s">
        <v>121</v>
      </c>
      <c r="L1197" s="15">
        <v>10.878613</v>
      </c>
      <c r="M1197" s="15">
        <v>1.2523709999999999</v>
      </c>
      <c r="N1197" s="15">
        <v>0.10417800000000001</v>
      </c>
      <c r="O1197" s="15" t="s">
        <v>142</v>
      </c>
      <c r="P1197" s="15" t="s">
        <v>152</v>
      </c>
    </row>
    <row r="1198" spans="1:16">
      <c r="A1198" s="10" t="s">
        <v>4911</v>
      </c>
      <c r="B1198" s="10" t="s">
        <v>4912</v>
      </c>
      <c r="C1198" s="13" t="s">
        <v>4913</v>
      </c>
      <c r="D1198" s="13" t="s">
        <v>4914</v>
      </c>
      <c r="E1198" s="13" t="s">
        <v>24</v>
      </c>
      <c r="F1198" s="18" t="s">
        <v>82</v>
      </c>
      <c r="G1198" s="58">
        <v>0.5</v>
      </c>
      <c r="H1198" s="58">
        <v>0.52</v>
      </c>
      <c r="I1198" s="13">
        <v>2.6190000000000001E-2</v>
      </c>
      <c r="J1198" s="15">
        <v>0.92942708330000001</v>
      </c>
      <c r="K1198" s="17">
        <v>7.5931633549374933E-2</v>
      </c>
      <c r="L1198" s="15">
        <v>22.868687000000001</v>
      </c>
      <c r="M1198" s="15">
        <v>1.881383</v>
      </c>
      <c r="N1198" s="15">
        <v>9.0073E-2</v>
      </c>
      <c r="O1198" s="15" t="s">
        <v>176</v>
      </c>
      <c r="P1198" s="15" t="s">
        <v>294</v>
      </c>
    </row>
    <row r="1199" spans="1:16" hidden="1">
      <c r="A1199" s="10" t="s">
        <v>4915</v>
      </c>
      <c r="B1199" s="10" t="s">
        <v>4916</v>
      </c>
      <c r="C1199" s="13" t="s">
        <v>4917</v>
      </c>
      <c r="D1199" s="13" t="s">
        <v>4918</v>
      </c>
      <c r="E1199" s="13" t="s">
        <v>24</v>
      </c>
      <c r="F1199" s="18" t="s">
        <v>87</v>
      </c>
      <c r="G1199" s="58">
        <v>0</v>
      </c>
      <c r="H1199" s="58">
        <v>0</v>
      </c>
      <c r="I1199" s="13">
        <v>2.1590000000000002E-2</v>
      </c>
      <c r="J1199" s="15">
        <v>0</v>
      </c>
      <c r="K1199" s="17" t="s">
        <v>121</v>
      </c>
      <c r="L1199" s="15">
        <v>10.613573000000001</v>
      </c>
      <c r="M1199" s="15">
        <v>1.6661269999999999</v>
      </c>
      <c r="N1199" s="15">
        <v>8.3040000000000003E-2</v>
      </c>
      <c r="O1199" s="15">
        <v>0</v>
      </c>
      <c r="P1199" s="15" t="s">
        <v>294</v>
      </c>
    </row>
    <row r="1200" spans="1:16" hidden="1">
      <c r="A1200" s="10" t="s">
        <v>4919</v>
      </c>
      <c r="B1200" s="10" t="s">
        <v>4920</v>
      </c>
      <c r="C1200" s="13" t="s">
        <v>4921</v>
      </c>
      <c r="D1200" s="13" t="s">
        <v>4922</v>
      </c>
      <c r="E1200" s="13" t="s">
        <v>69</v>
      </c>
      <c r="F1200" s="18" t="s">
        <v>87</v>
      </c>
      <c r="G1200" s="58">
        <v>0</v>
      </c>
      <c r="H1200" s="58">
        <v>0</v>
      </c>
      <c r="I1200" s="13">
        <v>1.6199999999999999E-3</v>
      </c>
      <c r="J1200" s="15">
        <v>0</v>
      </c>
      <c r="K1200" s="17" t="s">
        <v>121</v>
      </c>
      <c r="L1200" s="15">
        <v>6.1939219999999997</v>
      </c>
      <c r="M1200" s="15">
        <v>2.2104400000000002</v>
      </c>
      <c r="N1200" s="15">
        <v>1.3793E-2</v>
      </c>
      <c r="O1200" s="15">
        <v>0</v>
      </c>
      <c r="P1200" s="15" t="s">
        <v>122</v>
      </c>
    </row>
    <row r="1201" spans="1:16" hidden="1">
      <c r="A1201" s="10" t="s">
        <v>4923</v>
      </c>
      <c r="B1201" s="10" t="s">
        <v>4924</v>
      </c>
      <c r="C1201" s="13" t="s">
        <v>4925</v>
      </c>
      <c r="D1201" s="13" t="s">
        <v>4926</v>
      </c>
      <c r="E1201" s="13" t="s">
        <v>69</v>
      </c>
      <c r="F1201" s="18" t="s">
        <v>82</v>
      </c>
      <c r="G1201" s="58">
        <v>0</v>
      </c>
      <c r="H1201" s="58">
        <v>0</v>
      </c>
      <c r="I1201" s="13">
        <v>5.8700000000000002E-3</v>
      </c>
      <c r="J1201" s="15">
        <v>0</v>
      </c>
      <c r="K1201" s="17" t="s">
        <v>121</v>
      </c>
      <c r="L1201" s="15">
        <v>24.991506000000001</v>
      </c>
      <c r="M1201" s="15">
        <v>3.771976</v>
      </c>
      <c r="N1201" s="15">
        <v>0.29448099999999999</v>
      </c>
      <c r="O1201" s="15">
        <v>0</v>
      </c>
      <c r="P1201" s="15" t="s">
        <v>157</v>
      </c>
    </row>
    <row r="1202" spans="1:16" hidden="1">
      <c r="A1202" s="10" t="s">
        <v>4927</v>
      </c>
      <c r="B1202" s="10" t="s">
        <v>4928</v>
      </c>
      <c r="C1202" s="13" t="s">
        <v>4929</v>
      </c>
      <c r="D1202" s="13" t="s">
        <v>4930</v>
      </c>
      <c r="E1202" s="13" t="s">
        <v>69</v>
      </c>
      <c r="F1202" s="18" t="s">
        <v>85</v>
      </c>
      <c r="G1202" s="58">
        <v>0</v>
      </c>
      <c r="H1202" s="58">
        <v>0</v>
      </c>
      <c r="I1202" s="13">
        <v>7.9000000000000001E-4</v>
      </c>
      <c r="J1202" s="15">
        <v>0</v>
      </c>
      <c r="K1202" s="17" t="s">
        <v>121</v>
      </c>
      <c r="L1202" s="15">
        <v>0</v>
      </c>
      <c r="M1202" s="15">
        <v>0.60472199999999998</v>
      </c>
      <c r="N1202" s="15">
        <v>1.6900999999999999E-2</v>
      </c>
      <c r="O1202" s="15">
        <v>0</v>
      </c>
      <c r="P1202" s="15" t="s">
        <v>122</v>
      </c>
    </row>
    <row r="1203" spans="1:16" hidden="1">
      <c r="A1203" s="10" t="s">
        <v>4931</v>
      </c>
      <c r="B1203" s="10" t="s">
        <v>4932</v>
      </c>
      <c r="C1203" s="13" t="s">
        <v>4933</v>
      </c>
      <c r="D1203" s="13" t="s">
        <v>4934</v>
      </c>
      <c r="E1203" s="13" t="s">
        <v>284</v>
      </c>
      <c r="F1203" s="18" t="s">
        <v>82</v>
      </c>
      <c r="G1203" s="58">
        <v>0</v>
      </c>
      <c r="H1203" s="58">
        <v>0</v>
      </c>
      <c r="I1203" s="13">
        <v>5.7499999999999999E-3</v>
      </c>
      <c r="J1203" s="15">
        <v>0</v>
      </c>
      <c r="K1203" s="17" t="s">
        <v>121</v>
      </c>
      <c r="L1203" s="15">
        <v>13.956386</v>
      </c>
      <c r="M1203" s="15">
        <v>2.5518550000000002</v>
      </c>
      <c r="N1203" s="15">
        <v>0.17134199999999999</v>
      </c>
      <c r="O1203" s="15">
        <v>0</v>
      </c>
      <c r="P1203" s="15" t="s">
        <v>285</v>
      </c>
    </row>
    <row r="1204" spans="1:16" hidden="1">
      <c r="A1204" s="10" t="s">
        <v>4935</v>
      </c>
      <c r="B1204" s="10" t="s">
        <v>4936</v>
      </c>
      <c r="C1204" s="13" t="s">
        <v>4937</v>
      </c>
      <c r="D1204" s="13" t="s">
        <v>4938</v>
      </c>
      <c r="E1204" s="13" t="s">
        <v>73</v>
      </c>
      <c r="F1204" s="18" t="s">
        <v>85</v>
      </c>
      <c r="G1204" s="58">
        <v>0</v>
      </c>
      <c r="H1204" s="58">
        <v>0</v>
      </c>
      <c r="I1204" s="13">
        <v>1.643E-2</v>
      </c>
      <c r="J1204" s="15">
        <v>0</v>
      </c>
      <c r="K1204" s="17" t="s">
        <v>121</v>
      </c>
      <c r="L1204" s="15">
        <v>0</v>
      </c>
      <c r="M1204" s="15">
        <v>2.4392320000000001</v>
      </c>
      <c r="N1204" s="15">
        <v>8.7082999999999994E-2</v>
      </c>
      <c r="O1204" s="15">
        <v>0</v>
      </c>
      <c r="P1204" s="15" t="s">
        <v>469</v>
      </c>
    </row>
    <row r="1205" spans="1:16" hidden="1">
      <c r="A1205" s="10" t="s">
        <v>4939</v>
      </c>
      <c r="B1205" s="10" t="s">
        <v>4940</v>
      </c>
      <c r="C1205" s="13" t="s">
        <v>4941</v>
      </c>
      <c r="D1205" s="13" t="s">
        <v>4942</v>
      </c>
      <c r="E1205" s="13" t="s">
        <v>73</v>
      </c>
      <c r="F1205" s="18" t="s">
        <v>85</v>
      </c>
      <c r="G1205" s="58">
        <v>0</v>
      </c>
      <c r="H1205" s="58">
        <v>0</v>
      </c>
      <c r="I1205" s="13">
        <v>4.1399999999999996E-3</v>
      </c>
      <c r="J1205" s="15">
        <v>0</v>
      </c>
      <c r="K1205" s="17" t="s">
        <v>121</v>
      </c>
      <c r="L1205" s="15">
        <v>0</v>
      </c>
      <c r="M1205" s="15">
        <v>0.86923600000000001</v>
      </c>
      <c r="N1205" s="15">
        <v>8.7082999999999994E-2</v>
      </c>
      <c r="O1205" s="15">
        <v>0</v>
      </c>
      <c r="P1205" s="15" t="s">
        <v>469</v>
      </c>
    </row>
    <row r="1206" spans="1:16" hidden="1">
      <c r="A1206" s="10" t="s">
        <v>4943</v>
      </c>
      <c r="B1206" s="10" t="s">
        <v>4944</v>
      </c>
      <c r="C1206" s="13" t="s">
        <v>4945</v>
      </c>
      <c r="D1206" s="13" t="s">
        <v>4946</v>
      </c>
      <c r="E1206" s="13" t="s">
        <v>34</v>
      </c>
      <c r="F1206" s="18" t="s">
        <v>90</v>
      </c>
      <c r="G1206" s="58">
        <v>0</v>
      </c>
      <c r="H1206" s="58">
        <v>0</v>
      </c>
      <c r="I1206" s="13">
        <v>1.5720000000000001E-2</v>
      </c>
      <c r="J1206" s="15">
        <v>0.79800000000000004</v>
      </c>
      <c r="K1206" s="17">
        <v>0.25313283208020043</v>
      </c>
      <c r="L1206" s="15">
        <v>15.634675</v>
      </c>
      <c r="M1206" s="15">
        <v>0.86914199999999997</v>
      </c>
      <c r="N1206" s="15">
        <v>7.3980000000000001E-3</v>
      </c>
      <c r="O1206" s="15" t="s">
        <v>142</v>
      </c>
      <c r="P1206" s="15" t="s">
        <v>299</v>
      </c>
    </row>
    <row r="1207" spans="1:16" hidden="1">
      <c r="A1207" s="10" t="s">
        <v>4947</v>
      </c>
      <c r="B1207" s="10" t="s">
        <v>4948</v>
      </c>
      <c r="C1207" s="13" t="s">
        <v>4949</v>
      </c>
      <c r="D1207" s="13" t="s">
        <v>4950</v>
      </c>
      <c r="E1207" s="13" t="s">
        <v>136</v>
      </c>
      <c r="F1207" s="18" t="s">
        <v>87</v>
      </c>
      <c r="G1207" s="58">
        <v>0</v>
      </c>
      <c r="H1207" s="58">
        <v>0</v>
      </c>
      <c r="I1207" s="13">
        <v>1.231E-2</v>
      </c>
      <c r="J1207" s="15">
        <v>0</v>
      </c>
      <c r="K1207" s="17" t="s">
        <v>121</v>
      </c>
      <c r="L1207" s="15">
        <v>14.035714</v>
      </c>
      <c r="M1207" s="15">
        <v>1.0166390000000001</v>
      </c>
      <c r="N1207" s="15">
        <v>3.1817999999999999E-2</v>
      </c>
      <c r="O1207" s="15">
        <v>0</v>
      </c>
      <c r="P1207" s="15" t="s">
        <v>137</v>
      </c>
    </row>
    <row r="1208" spans="1:16" hidden="1">
      <c r="A1208" s="10" t="s">
        <v>4951</v>
      </c>
      <c r="B1208" s="10" t="s">
        <v>4952</v>
      </c>
      <c r="C1208" s="13" t="s">
        <v>4953</v>
      </c>
      <c r="D1208" s="13" t="s">
        <v>4954</v>
      </c>
      <c r="E1208" s="13" t="s">
        <v>24</v>
      </c>
      <c r="F1208" s="18" t="s">
        <v>89</v>
      </c>
      <c r="G1208" s="58">
        <v>0</v>
      </c>
      <c r="H1208" s="58">
        <v>0</v>
      </c>
      <c r="I1208" s="13">
        <v>2.673E-2</v>
      </c>
      <c r="J1208" s="15">
        <v>0</v>
      </c>
      <c r="K1208" s="17" t="s">
        <v>121</v>
      </c>
      <c r="L1208" s="15">
        <v>0</v>
      </c>
      <c r="M1208" s="15">
        <v>0.78080899999999998</v>
      </c>
      <c r="N1208" s="15">
        <v>6.0446E-2</v>
      </c>
      <c r="O1208" s="15">
        <v>0</v>
      </c>
      <c r="P1208" s="15" t="s">
        <v>294</v>
      </c>
    </row>
    <row r="1209" spans="1:16" hidden="1">
      <c r="A1209" s="10" t="s">
        <v>4955</v>
      </c>
      <c r="B1209" s="10" t="s">
        <v>4956</v>
      </c>
      <c r="C1209" s="13" t="s">
        <v>4957</v>
      </c>
      <c r="D1209" s="13" t="s">
        <v>4958</v>
      </c>
      <c r="E1209" s="13" t="s">
        <v>24</v>
      </c>
      <c r="F1209" s="18" t="s">
        <v>87</v>
      </c>
      <c r="G1209" s="58">
        <v>0</v>
      </c>
      <c r="H1209" s="58">
        <v>0</v>
      </c>
      <c r="I1209" s="13">
        <v>0.28261999999999998</v>
      </c>
      <c r="J1209" s="15">
        <v>1.0522499999999999</v>
      </c>
      <c r="K1209" s="17">
        <v>-4.9655500118792939E-2</v>
      </c>
      <c r="L1209" s="15">
        <v>15.633381999999999</v>
      </c>
      <c r="M1209" s="15">
        <v>1.7822659999999999</v>
      </c>
      <c r="N1209" s="15">
        <v>0.11658</v>
      </c>
      <c r="O1209" s="15" t="s">
        <v>142</v>
      </c>
      <c r="P1209" s="15" t="s">
        <v>294</v>
      </c>
    </row>
    <row r="1210" spans="1:16" hidden="1">
      <c r="A1210" s="10" t="s">
        <v>4959</v>
      </c>
      <c r="B1210" s="10" t="s">
        <v>4960</v>
      </c>
      <c r="C1210" s="13" t="s">
        <v>4961</v>
      </c>
      <c r="D1210" s="13" t="s">
        <v>4962</v>
      </c>
      <c r="E1210" s="13" t="s">
        <v>24</v>
      </c>
      <c r="F1210" s="18" t="s">
        <v>87</v>
      </c>
      <c r="G1210" s="58">
        <v>0</v>
      </c>
      <c r="H1210" s="58">
        <v>0</v>
      </c>
      <c r="I1210" s="13">
        <v>0.18215000000000001</v>
      </c>
      <c r="J1210" s="15">
        <v>1.8867924528</v>
      </c>
      <c r="K1210" s="17">
        <v>-0.46999999999151998</v>
      </c>
      <c r="L1210" s="15">
        <v>27.544878000000001</v>
      </c>
      <c r="M1210" s="15">
        <v>2.4583249999999999</v>
      </c>
      <c r="N1210" s="15">
        <v>9.0952000000000005E-2</v>
      </c>
      <c r="O1210" s="15" t="s">
        <v>263</v>
      </c>
      <c r="P1210" s="15" t="s">
        <v>294</v>
      </c>
    </row>
    <row r="1211" spans="1:16" hidden="1">
      <c r="A1211" s="10" t="s">
        <v>4963</v>
      </c>
      <c r="B1211" s="10" t="s">
        <v>4964</v>
      </c>
      <c r="C1211" s="13" t="s">
        <v>4965</v>
      </c>
      <c r="D1211" s="13" t="s">
        <v>4966</v>
      </c>
      <c r="E1211" s="13" t="s">
        <v>24</v>
      </c>
      <c r="F1211" s="18" t="s">
        <v>90</v>
      </c>
      <c r="G1211" s="58">
        <v>0</v>
      </c>
      <c r="H1211" s="58">
        <v>0</v>
      </c>
      <c r="I1211" s="13">
        <v>8.813E-2</v>
      </c>
      <c r="J1211" s="15">
        <v>0</v>
      </c>
      <c r="K1211" s="17" t="s">
        <v>121</v>
      </c>
      <c r="L1211" s="15">
        <v>19.788376</v>
      </c>
      <c r="M1211" s="15">
        <v>1.9855240000000001</v>
      </c>
      <c r="N1211" s="15">
        <v>8.3321000000000006E-2</v>
      </c>
      <c r="O1211" s="15" t="s">
        <v>142</v>
      </c>
      <c r="P1211" s="15" t="s">
        <v>294</v>
      </c>
    </row>
    <row r="1212" spans="1:16" hidden="1">
      <c r="A1212" s="10" t="s">
        <v>4967</v>
      </c>
      <c r="B1212" s="10" t="s">
        <v>4968</v>
      </c>
      <c r="C1212" s="13" t="s">
        <v>4969</v>
      </c>
      <c r="D1212" s="13" t="s">
        <v>4970</v>
      </c>
      <c r="E1212" s="13" t="s">
        <v>24</v>
      </c>
      <c r="F1212" s="18" t="s">
        <v>85</v>
      </c>
      <c r="G1212" s="58">
        <v>0</v>
      </c>
      <c r="H1212" s="58">
        <v>0</v>
      </c>
      <c r="I1212" s="13">
        <v>2.086E-2</v>
      </c>
      <c r="J1212" s="15">
        <v>0</v>
      </c>
      <c r="K1212" s="17" t="s">
        <v>121</v>
      </c>
      <c r="L1212" s="15">
        <v>0</v>
      </c>
      <c r="M1212" s="15">
        <v>1.0796600000000001</v>
      </c>
      <c r="N1212" s="15">
        <v>7.8186000000000005E-2</v>
      </c>
      <c r="O1212" s="15">
        <v>0</v>
      </c>
      <c r="P1212" s="15" t="s">
        <v>294</v>
      </c>
    </row>
    <row r="1213" spans="1:16" hidden="1">
      <c r="A1213" s="10" t="s">
        <v>4971</v>
      </c>
      <c r="B1213" s="10" t="s">
        <v>4972</v>
      </c>
      <c r="C1213" s="13" t="s">
        <v>4973</v>
      </c>
      <c r="D1213" s="13" t="s">
        <v>4974</v>
      </c>
      <c r="E1213" s="13" t="s">
        <v>24</v>
      </c>
      <c r="F1213" s="18" t="s">
        <v>87</v>
      </c>
      <c r="G1213" s="58">
        <v>0</v>
      </c>
      <c r="H1213" s="58">
        <v>0</v>
      </c>
      <c r="I1213" s="13">
        <v>0.27958</v>
      </c>
      <c r="J1213" s="15">
        <v>0</v>
      </c>
      <c r="K1213" s="17" t="s">
        <v>121</v>
      </c>
      <c r="L1213" s="15">
        <v>0</v>
      </c>
      <c r="M1213" s="15">
        <v>6.2698689999999999</v>
      </c>
      <c r="N1213" s="15">
        <v>0.11473999999999999</v>
      </c>
      <c r="O1213" s="15" t="s">
        <v>142</v>
      </c>
      <c r="P1213" s="15" t="s">
        <v>294</v>
      </c>
    </row>
    <row r="1214" spans="1:16" hidden="1">
      <c r="A1214" s="10" t="s">
        <v>4975</v>
      </c>
      <c r="B1214" s="10" t="s">
        <v>4976</v>
      </c>
      <c r="C1214" s="13" t="s">
        <v>4977</v>
      </c>
      <c r="D1214" s="13" t="s">
        <v>4978</v>
      </c>
      <c r="E1214" s="13" t="s">
        <v>24</v>
      </c>
      <c r="F1214" s="18" t="s">
        <v>85</v>
      </c>
      <c r="G1214" s="58">
        <v>0</v>
      </c>
      <c r="H1214" s="58">
        <v>0</v>
      </c>
      <c r="I1214" s="13">
        <v>0.59023000000000003</v>
      </c>
      <c r="J1214" s="15">
        <v>1.3596698113000001</v>
      </c>
      <c r="K1214" s="17">
        <v>-0.26452732002346546</v>
      </c>
      <c r="L1214" s="15">
        <v>14.273331000000001</v>
      </c>
      <c r="M1214" s="15">
        <v>1.571461</v>
      </c>
      <c r="N1214" s="15">
        <v>9.5981999999999998E-2</v>
      </c>
      <c r="O1214" s="15" t="s">
        <v>142</v>
      </c>
      <c r="P1214" s="15" t="s">
        <v>294</v>
      </c>
    </row>
    <row r="1215" spans="1:16" hidden="1">
      <c r="A1215" s="10" t="s">
        <v>4979</v>
      </c>
      <c r="B1215" s="10" t="s">
        <v>4980</v>
      </c>
      <c r="C1215" s="13" t="s">
        <v>4981</v>
      </c>
      <c r="D1215" s="13" t="s">
        <v>4982</v>
      </c>
      <c r="E1215" s="13" t="s">
        <v>24</v>
      </c>
      <c r="F1215" s="18" t="s">
        <v>87</v>
      </c>
      <c r="G1215" s="58">
        <v>0</v>
      </c>
      <c r="H1215" s="58">
        <v>0</v>
      </c>
      <c r="I1215" s="13">
        <v>0.24024999999999999</v>
      </c>
      <c r="J1215" s="15">
        <v>1.2708641974999999</v>
      </c>
      <c r="K1215" s="17">
        <v>-0.21313386436791171</v>
      </c>
      <c r="L1215" s="15">
        <v>17.038457999999999</v>
      </c>
      <c r="M1215" s="15">
        <v>1.745031</v>
      </c>
      <c r="N1215" s="15">
        <v>0.122615</v>
      </c>
      <c r="O1215" s="15" t="s">
        <v>142</v>
      </c>
      <c r="P1215" s="15" t="s">
        <v>294</v>
      </c>
    </row>
    <row r="1216" spans="1:16" hidden="1">
      <c r="A1216" s="10" t="s">
        <v>4983</v>
      </c>
      <c r="B1216" s="10" t="s">
        <v>4984</v>
      </c>
      <c r="C1216" s="13" t="s">
        <v>4985</v>
      </c>
      <c r="D1216" s="13" t="s">
        <v>4986</v>
      </c>
      <c r="E1216" s="13" t="s">
        <v>24</v>
      </c>
      <c r="F1216" s="18" t="s">
        <v>90</v>
      </c>
      <c r="G1216" s="58">
        <v>0</v>
      </c>
      <c r="H1216" s="58">
        <v>0</v>
      </c>
      <c r="I1216" s="13">
        <v>9.0310000000000001E-2</v>
      </c>
      <c r="J1216" s="15">
        <v>0</v>
      </c>
      <c r="K1216" s="17" t="s">
        <v>121</v>
      </c>
      <c r="L1216" s="15">
        <v>13.424203</v>
      </c>
      <c r="M1216" s="15">
        <v>1.536019</v>
      </c>
      <c r="N1216" s="15">
        <v>7.8537999999999997E-2</v>
      </c>
      <c r="O1216" s="15" t="s">
        <v>142</v>
      </c>
      <c r="P1216" s="15" t="s">
        <v>294</v>
      </c>
    </row>
    <row r="1217" spans="1:16" hidden="1">
      <c r="A1217" s="10" t="s">
        <v>4987</v>
      </c>
      <c r="B1217" s="10" t="s">
        <v>4988</v>
      </c>
      <c r="C1217" s="13" t="s">
        <v>4989</v>
      </c>
      <c r="D1217" s="13" t="s">
        <v>4990</v>
      </c>
      <c r="E1217" s="13" t="s">
        <v>24</v>
      </c>
      <c r="F1217" s="18" t="s">
        <v>87</v>
      </c>
      <c r="G1217" s="58">
        <v>0</v>
      </c>
      <c r="H1217" s="58">
        <v>0</v>
      </c>
      <c r="I1217" s="13">
        <v>2.9700000000000001E-2</v>
      </c>
      <c r="J1217" s="15">
        <v>0</v>
      </c>
      <c r="K1217" s="17" t="s">
        <v>121</v>
      </c>
      <c r="L1217" s="15">
        <v>0</v>
      </c>
      <c r="M1217" s="15">
        <v>0.63527699999999998</v>
      </c>
      <c r="N1217" s="15">
        <v>0.16608500000000001</v>
      </c>
      <c r="O1217" s="15">
        <v>0</v>
      </c>
      <c r="P1217" s="15" t="s">
        <v>294</v>
      </c>
    </row>
    <row r="1218" spans="1:16" hidden="1">
      <c r="A1218" s="10" t="s">
        <v>4991</v>
      </c>
      <c r="B1218" s="10" t="s">
        <v>4992</v>
      </c>
      <c r="C1218" s="13" t="s">
        <v>4993</v>
      </c>
      <c r="D1218" s="13" t="s">
        <v>4994</v>
      </c>
      <c r="E1218" s="13" t="s">
        <v>69</v>
      </c>
      <c r="F1218" s="18" t="s">
        <v>82</v>
      </c>
      <c r="G1218" s="58">
        <v>0</v>
      </c>
      <c r="H1218" s="58">
        <v>0</v>
      </c>
      <c r="I1218" s="13">
        <v>6.2500000000000003E-3</v>
      </c>
      <c r="J1218" s="15">
        <v>0</v>
      </c>
      <c r="K1218" s="17" t="s">
        <v>121</v>
      </c>
      <c r="L1218" s="15">
        <v>0</v>
      </c>
      <c r="M1218" s="15">
        <v>6.3795650000000004</v>
      </c>
      <c r="N1218" s="15">
        <v>0.34070299999999998</v>
      </c>
      <c r="O1218" s="15">
        <v>0</v>
      </c>
      <c r="P1218" s="15" t="s">
        <v>157</v>
      </c>
    </row>
    <row r="1219" spans="1:16" hidden="1">
      <c r="A1219" s="10" t="s">
        <v>4995</v>
      </c>
      <c r="B1219" s="10" t="s">
        <v>4996</v>
      </c>
      <c r="C1219" s="13" t="s">
        <v>4997</v>
      </c>
      <c r="D1219" s="13" t="s">
        <v>4998</v>
      </c>
      <c r="E1219" s="13" t="s">
        <v>52</v>
      </c>
      <c r="F1219" s="18" t="s">
        <v>85</v>
      </c>
      <c r="G1219" s="58">
        <v>0</v>
      </c>
      <c r="H1219" s="58">
        <v>0</v>
      </c>
      <c r="I1219" s="13">
        <v>3.1350000000000003E-2</v>
      </c>
      <c r="J1219" s="15">
        <v>0</v>
      </c>
      <c r="K1219" s="17" t="s">
        <v>121</v>
      </c>
      <c r="L1219" s="15">
        <v>0</v>
      </c>
      <c r="M1219" s="15">
        <v>1.9049050000000001</v>
      </c>
      <c r="N1219" s="15">
        <v>0.19259100000000001</v>
      </c>
      <c r="O1219" s="15">
        <v>0</v>
      </c>
      <c r="P1219" s="15" t="s">
        <v>784</v>
      </c>
    </row>
    <row r="1220" spans="1:16" hidden="1">
      <c r="A1220" s="10" t="s">
        <v>4999</v>
      </c>
      <c r="B1220" s="10" t="s">
        <v>5000</v>
      </c>
      <c r="C1220" s="13" t="s">
        <v>5001</v>
      </c>
      <c r="D1220" s="13" t="s">
        <v>5002</v>
      </c>
      <c r="E1220" s="13" t="s">
        <v>24</v>
      </c>
      <c r="F1220" s="18" t="s">
        <v>85</v>
      </c>
      <c r="G1220" s="58">
        <v>0</v>
      </c>
      <c r="H1220" s="58">
        <v>0</v>
      </c>
      <c r="I1220" s="13">
        <v>0.31369000000000002</v>
      </c>
      <c r="J1220" s="15">
        <v>1.4206122449</v>
      </c>
      <c r="K1220" s="17">
        <v>-0.29607814969214763</v>
      </c>
      <c r="L1220" s="15">
        <v>14.105237000000001</v>
      </c>
      <c r="M1220" s="15">
        <v>1.538638</v>
      </c>
      <c r="N1220" s="15">
        <v>8.5152000000000005E-2</v>
      </c>
      <c r="O1220" s="15" t="s">
        <v>142</v>
      </c>
      <c r="P1220" s="15" t="s">
        <v>294</v>
      </c>
    </row>
    <row r="1221" spans="1:16" hidden="1">
      <c r="A1221" s="10" t="s">
        <v>5003</v>
      </c>
      <c r="B1221" s="10" t="s">
        <v>5004</v>
      </c>
      <c r="C1221" s="13" t="s">
        <v>5005</v>
      </c>
      <c r="D1221" s="13" t="s">
        <v>5006</v>
      </c>
      <c r="E1221" s="13" t="s">
        <v>1230</v>
      </c>
      <c r="F1221" s="18" t="s">
        <v>81</v>
      </c>
      <c r="G1221" s="58">
        <v>0</v>
      </c>
      <c r="H1221" s="58">
        <v>0</v>
      </c>
      <c r="I1221" s="13">
        <v>1.167E-2</v>
      </c>
      <c r="J1221" s="15">
        <v>0</v>
      </c>
      <c r="K1221" s="17" t="s">
        <v>121</v>
      </c>
      <c r="L1221" s="15">
        <v>0</v>
      </c>
      <c r="M1221" s="15">
        <v>1.8132269999999999</v>
      </c>
      <c r="N1221" s="15">
        <v>0.208512</v>
      </c>
      <c r="O1221" s="15">
        <v>0</v>
      </c>
      <c r="P1221" s="15" t="s">
        <v>1231</v>
      </c>
    </row>
    <row r="1222" spans="1:16" hidden="1">
      <c r="A1222" s="10" t="s">
        <v>5007</v>
      </c>
      <c r="B1222" s="10" t="s">
        <v>5008</v>
      </c>
      <c r="C1222" s="13" t="s">
        <v>5009</v>
      </c>
      <c r="D1222" s="13" t="s">
        <v>5010</v>
      </c>
      <c r="E1222" s="13" t="s">
        <v>194</v>
      </c>
      <c r="F1222" s="18" t="s">
        <v>87</v>
      </c>
      <c r="G1222" s="58">
        <v>0</v>
      </c>
      <c r="H1222" s="58">
        <v>0</v>
      </c>
      <c r="I1222" s="13">
        <v>8.43E-3</v>
      </c>
      <c r="J1222" s="15">
        <v>0</v>
      </c>
      <c r="K1222" s="17" t="s">
        <v>121</v>
      </c>
      <c r="L1222" s="15">
        <v>0</v>
      </c>
      <c r="M1222" s="15">
        <v>1.095315</v>
      </c>
      <c r="N1222" s="15">
        <v>0.248587</v>
      </c>
      <c r="O1222" s="15">
        <v>0</v>
      </c>
      <c r="P1222" s="15" t="s">
        <v>195</v>
      </c>
    </row>
    <row r="1223" spans="1:16" hidden="1">
      <c r="A1223" s="10" t="s">
        <v>5011</v>
      </c>
      <c r="B1223" s="10" t="s">
        <v>5012</v>
      </c>
      <c r="C1223" s="13" t="s">
        <v>5013</v>
      </c>
      <c r="D1223" s="13" t="s">
        <v>5014</v>
      </c>
      <c r="E1223" s="13" t="s">
        <v>1499</v>
      </c>
      <c r="F1223" s="18" t="s">
        <v>84</v>
      </c>
      <c r="G1223" s="58">
        <v>0</v>
      </c>
      <c r="H1223" s="58">
        <v>0</v>
      </c>
      <c r="I1223" s="13">
        <v>1.333E-2</v>
      </c>
      <c r="J1223" s="15">
        <v>0</v>
      </c>
      <c r="K1223" s="17" t="s">
        <v>121</v>
      </c>
      <c r="L1223" s="15">
        <v>0</v>
      </c>
      <c r="M1223" s="15">
        <v>0.74926599999999999</v>
      </c>
      <c r="N1223" s="15">
        <v>9.8114000000000007E-2</v>
      </c>
      <c r="O1223" s="15">
        <v>0</v>
      </c>
      <c r="P1223" s="15" t="s">
        <v>1500</v>
      </c>
    </row>
    <row r="1224" spans="1:16" hidden="1">
      <c r="A1224" s="10" t="s">
        <v>5015</v>
      </c>
      <c r="B1224" s="10" t="s">
        <v>5016</v>
      </c>
      <c r="C1224" s="13" t="s">
        <v>5017</v>
      </c>
      <c r="D1224" s="13" t="s">
        <v>5018</v>
      </c>
      <c r="E1224" s="13" t="s">
        <v>54</v>
      </c>
      <c r="F1224" s="18" t="s">
        <v>82</v>
      </c>
      <c r="G1224" s="58">
        <v>0</v>
      </c>
      <c r="H1224" s="58">
        <v>0</v>
      </c>
      <c r="I1224" s="13">
        <v>3.551E-2</v>
      </c>
      <c r="J1224" s="15">
        <v>0.99632653059999998</v>
      </c>
      <c r="K1224" s="17">
        <v>3.6870135313848973E-3</v>
      </c>
      <c r="L1224" s="15">
        <v>21.696203000000001</v>
      </c>
      <c r="M1224" s="15">
        <v>3.9099349999999999</v>
      </c>
      <c r="N1224" s="15">
        <v>0.19393299999999999</v>
      </c>
      <c r="O1224" s="15" t="s">
        <v>263</v>
      </c>
      <c r="P1224" s="15" t="s">
        <v>152</v>
      </c>
    </row>
    <row r="1225" spans="1:16" hidden="1">
      <c r="A1225" s="10" t="s">
        <v>5019</v>
      </c>
      <c r="B1225" s="10" t="s">
        <v>5020</v>
      </c>
      <c r="C1225" s="13" t="s">
        <v>5021</v>
      </c>
      <c r="D1225" s="13" t="s">
        <v>5022</v>
      </c>
      <c r="E1225" s="13" t="s">
        <v>24</v>
      </c>
      <c r="F1225" s="18" t="s">
        <v>87</v>
      </c>
      <c r="G1225" s="58">
        <v>0</v>
      </c>
      <c r="H1225" s="58">
        <v>0</v>
      </c>
      <c r="I1225" s="13">
        <v>9.5999999999999992E-3</v>
      </c>
      <c r="J1225" s="15">
        <v>0</v>
      </c>
      <c r="K1225" s="17" t="s">
        <v>121</v>
      </c>
      <c r="L1225" s="15">
        <v>30.435402</v>
      </c>
      <c r="M1225" s="15">
        <v>8.835801</v>
      </c>
      <c r="N1225" s="15">
        <v>0.275198</v>
      </c>
      <c r="O1225" s="15">
        <v>0</v>
      </c>
      <c r="P1225" s="15" t="s">
        <v>294</v>
      </c>
    </row>
    <row r="1226" spans="1:16" hidden="1">
      <c r="A1226" s="10" t="s">
        <v>5023</v>
      </c>
      <c r="B1226" s="10" t="s">
        <v>5024</v>
      </c>
      <c r="C1226" s="13" t="s">
        <v>5025</v>
      </c>
      <c r="D1226" s="13" t="s">
        <v>5026</v>
      </c>
      <c r="E1226" s="13" t="s">
        <v>69</v>
      </c>
      <c r="F1226" s="18" t="s">
        <v>88</v>
      </c>
      <c r="G1226" s="58">
        <v>0</v>
      </c>
      <c r="H1226" s="58">
        <v>0</v>
      </c>
      <c r="I1226" s="13">
        <v>6.3499999999999997E-3</v>
      </c>
      <c r="J1226" s="15">
        <v>0</v>
      </c>
      <c r="K1226" s="17" t="s">
        <v>121</v>
      </c>
      <c r="L1226" s="15">
        <v>40.840840999999998</v>
      </c>
      <c r="M1226" s="15">
        <v>17.003097</v>
      </c>
      <c r="N1226" s="15">
        <v>0.127803</v>
      </c>
      <c r="O1226" s="15">
        <v>0</v>
      </c>
      <c r="P1226" s="15" t="s">
        <v>122</v>
      </c>
    </row>
    <row r="1227" spans="1:16" hidden="1">
      <c r="A1227" s="10" t="s">
        <v>5027</v>
      </c>
      <c r="B1227" s="10" t="s">
        <v>5028</v>
      </c>
      <c r="C1227" s="13" t="s">
        <v>5029</v>
      </c>
      <c r="D1227" s="13" t="s">
        <v>5030</v>
      </c>
      <c r="E1227" s="13" t="s">
        <v>71</v>
      </c>
      <c r="F1227" s="18" t="s">
        <v>85</v>
      </c>
      <c r="G1227" s="58">
        <v>0</v>
      </c>
      <c r="H1227" s="58">
        <v>0</v>
      </c>
      <c r="I1227" s="13">
        <v>4.4099999999999999E-3</v>
      </c>
      <c r="J1227" s="15">
        <v>0</v>
      </c>
      <c r="K1227" s="17" t="s">
        <v>121</v>
      </c>
      <c r="L1227" s="15">
        <v>0</v>
      </c>
      <c r="M1227" s="15">
        <v>3.6901459999999999</v>
      </c>
      <c r="N1227" s="15">
        <v>0.24569299999999999</v>
      </c>
      <c r="O1227" s="15">
        <v>0</v>
      </c>
      <c r="P1227" s="15" t="s">
        <v>171</v>
      </c>
    </row>
    <row r="1228" spans="1:16" hidden="1">
      <c r="A1228" s="10" t="s">
        <v>5031</v>
      </c>
      <c r="B1228" s="10" t="s">
        <v>5032</v>
      </c>
      <c r="C1228" s="13" t="s">
        <v>5033</v>
      </c>
      <c r="D1228" s="13" t="s">
        <v>5034</v>
      </c>
      <c r="E1228" s="13" t="s">
        <v>77</v>
      </c>
      <c r="F1228" s="18" t="s">
        <v>87</v>
      </c>
      <c r="G1228" s="58">
        <v>0</v>
      </c>
      <c r="H1228" s="58">
        <v>0</v>
      </c>
      <c r="I1228" s="13">
        <v>9.0699999999999999E-3</v>
      </c>
      <c r="J1228" s="15">
        <v>0</v>
      </c>
      <c r="K1228" s="17" t="s">
        <v>121</v>
      </c>
      <c r="L1228" s="15">
        <v>15.772443000000001</v>
      </c>
      <c r="M1228" s="15">
        <v>2.1985350000000001</v>
      </c>
      <c r="N1228" s="15">
        <v>9.9989999999999996E-2</v>
      </c>
      <c r="O1228" s="15">
        <v>0</v>
      </c>
      <c r="P1228" s="15" t="s">
        <v>482</v>
      </c>
    </row>
    <row r="1229" spans="1:16" hidden="1">
      <c r="A1229" s="10" t="s">
        <v>5035</v>
      </c>
      <c r="B1229" s="10" t="s">
        <v>5036</v>
      </c>
      <c r="C1229" s="13" t="s">
        <v>5037</v>
      </c>
      <c r="D1229" s="13" t="s">
        <v>5038</v>
      </c>
      <c r="E1229" s="13" t="s">
        <v>450</v>
      </c>
      <c r="F1229" s="18" t="s">
        <v>84</v>
      </c>
      <c r="G1229" s="58">
        <v>0</v>
      </c>
      <c r="H1229" s="58">
        <v>0</v>
      </c>
      <c r="I1229" s="13">
        <v>7.2100000000000003E-3</v>
      </c>
      <c r="J1229" s="15">
        <v>0</v>
      </c>
      <c r="K1229" s="17" t="s">
        <v>121</v>
      </c>
      <c r="L1229" s="15">
        <v>6.016807</v>
      </c>
      <c r="M1229" s="15">
        <v>1.198577</v>
      </c>
      <c r="N1229" s="15">
        <v>0.104671</v>
      </c>
      <c r="O1229" s="15">
        <v>0</v>
      </c>
      <c r="P1229" s="15" t="s">
        <v>152</v>
      </c>
    </row>
    <row r="1230" spans="1:16" hidden="1">
      <c r="A1230" s="10" t="s">
        <v>5039</v>
      </c>
      <c r="B1230" s="10" t="s">
        <v>5040</v>
      </c>
      <c r="C1230" s="13" t="s">
        <v>5041</v>
      </c>
      <c r="D1230" s="13" t="s">
        <v>5042</v>
      </c>
      <c r="E1230" s="13" t="s">
        <v>229</v>
      </c>
      <c r="F1230" s="18" t="s">
        <v>86</v>
      </c>
      <c r="G1230" s="58">
        <v>0</v>
      </c>
      <c r="H1230" s="58">
        <v>0</v>
      </c>
      <c r="I1230" s="13">
        <v>5.0099999999999997E-3</v>
      </c>
      <c r="J1230" s="15">
        <v>0</v>
      </c>
      <c r="K1230" s="17" t="s">
        <v>121</v>
      </c>
      <c r="L1230" s="15">
        <v>0</v>
      </c>
      <c r="M1230" s="15">
        <v>3.611399</v>
      </c>
      <c r="N1230" s="15">
        <v>0.19756799999999999</v>
      </c>
      <c r="O1230" s="15">
        <v>0</v>
      </c>
      <c r="P1230" s="15" t="s">
        <v>230</v>
      </c>
    </row>
    <row r="1231" spans="1:16" hidden="1">
      <c r="A1231" s="10" t="s">
        <v>5043</v>
      </c>
      <c r="B1231" s="10" t="s">
        <v>5044</v>
      </c>
      <c r="C1231" s="13" t="s">
        <v>5045</v>
      </c>
      <c r="D1231" s="13" t="s">
        <v>5046</v>
      </c>
      <c r="E1231" s="13" t="s">
        <v>58</v>
      </c>
      <c r="F1231" s="18" t="s">
        <v>83</v>
      </c>
      <c r="G1231" s="58">
        <v>0</v>
      </c>
      <c r="H1231" s="58">
        <v>0</v>
      </c>
      <c r="I1231" s="13">
        <v>2.9059999999999999E-2</v>
      </c>
      <c r="J1231" s="15">
        <v>0</v>
      </c>
      <c r="K1231" s="17" t="s">
        <v>121</v>
      </c>
      <c r="L1231" s="15">
        <v>12.391745</v>
      </c>
      <c r="M1231" s="15">
        <v>2.7217899999999999</v>
      </c>
      <c r="N1231" s="15">
        <v>0.12917100000000001</v>
      </c>
      <c r="O1231" s="15">
        <v>0</v>
      </c>
      <c r="P1231" s="15" t="s">
        <v>383</v>
      </c>
    </row>
    <row r="1232" spans="1:16" hidden="1">
      <c r="A1232" s="10" t="s">
        <v>5047</v>
      </c>
      <c r="B1232" s="10" t="s">
        <v>5048</v>
      </c>
      <c r="C1232" s="13" t="s">
        <v>5049</v>
      </c>
      <c r="D1232" s="13" t="s">
        <v>5050</v>
      </c>
      <c r="E1232" s="13" t="s">
        <v>71</v>
      </c>
      <c r="F1232" s="18" t="s">
        <v>88</v>
      </c>
      <c r="G1232" s="58">
        <v>0</v>
      </c>
      <c r="H1232" s="58">
        <v>0</v>
      </c>
      <c r="I1232" s="13">
        <v>9.6100000000000005E-3</v>
      </c>
      <c r="J1232" s="15">
        <v>0</v>
      </c>
      <c r="K1232" s="17" t="s">
        <v>121</v>
      </c>
      <c r="L1232" s="15">
        <v>24.380882</v>
      </c>
      <c r="M1232" s="15">
        <v>5.5764440000000004</v>
      </c>
      <c r="N1232" s="15">
        <v>0.191938</v>
      </c>
      <c r="O1232" s="15">
        <v>0</v>
      </c>
      <c r="P1232" s="15" t="s">
        <v>171</v>
      </c>
    </row>
    <row r="1233" spans="1:16" hidden="1">
      <c r="A1233" s="10" t="s">
        <v>5051</v>
      </c>
      <c r="B1233" s="10" t="s">
        <v>5052</v>
      </c>
      <c r="C1233" s="13" t="s">
        <v>5053</v>
      </c>
      <c r="D1233" s="13" t="s">
        <v>5054</v>
      </c>
      <c r="E1233" s="13" t="s">
        <v>136</v>
      </c>
      <c r="F1233" s="18" t="s">
        <v>82</v>
      </c>
      <c r="G1233" s="58">
        <v>0</v>
      </c>
      <c r="H1233" s="58">
        <v>0</v>
      </c>
      <c r="I1233" s="13">
        <v>4.7800000000000004E-3</v>
      </c>
      <c r="J1233" s="15">
        <v>0</v>
      </c>
      <c r="K1233" s="17" t="s">
        <v>121</v>
      </c>
      <c r="L1233" s="15">
        <v>22.781457</v>
      </c>
      <c r="M1233" s="15">
        <v>8.6056450000000009</v>
      </c>
      <c r="N1233" s="15">
        <v>0.30920500000000001</v>
      </c>
      <c r="O1233" s="15">
        <v>0</v>
      </c>
      <c r="P1233" s="15" t="s">
        <v>137</v>
      </c>
    </row>
    <row r="1234" spans="1:16" hidden="1">
      <c r="A1234" s="10" t="s">
        <v>5055</v>
      </c>
      <c r="B1234" s="10" t="s">
        <v>5056</v>
      </c>
      <c r="C1234" s="13" t="s">
        <v>5057</v>
      </c>
      <c r="D1234" s="13" t="s">
        <v>5058</v>
      </c>
      <c r="E1234" s="13" t="s">
        <v>188</v>
      </c>
      <c r="F1234" s="18" t="s">
        <v>82</v>
      </c>
      <c r="G1234" s="58">
        <v>0</v>
      </c>
      <c r="H1234" s="58">
        <v>0</v>
      </c>
      <c r="I1234" s="13">
        <v>8.0400000000000003E-3</v>
      </c>
      <c r="J1234" s="15">
        <v>0</v>
      </c>
      <c r="K1234" s="17" t="s">
        <v>121</v>
      </c>
      <c r="L1234" s="15">
        <v>0</v>
      </c>
      <c r="M1234" s="15">
        <v>3.4190800000000001</v>
      </c>
      <c r="N1234" s="15">
        <v>0.297792</v>
      </c>
      <c r="O1234" s="15">
        <v>0</v>
      </c>
      <c r="P1234" s="15" t="s">
        <v>189</v>
      </c>
    </row>
    <row r="1235" spans="1:16" hidden="1">
      <c r="A1235" s="10" t="s">
        <v>5059</v>
      </c>
      <c r="B1235" s="10" t="s">
        <v>5060</v>
      </c>
      <c r="C1235" s="13" t="s">
        <v>5061</v>
      </c>
      <c r="D1235" s="13" t="s">
        <v>5062</v>
      </c>
      <c r="E1235" s="13" t="s">
        <v>71</v>
      </c>
      <c r="F1235" s="18" t="s">
        <v>82</v>
      </c>
      <c r="G1235" s="58">
        <v>0</v>
      </c>
      <c r="H1235" s="58">
        <v>0</v>
      </c>
      <c r="I1235" s="13">
        <v>1.2489999999999999E-2</v>
      </c>
      <c r="J1235" s="15">
        <v>0</v>
      </c>
      <c r="K1235" s="17" t="s">
        <v>121</v>
      </c>
      <c r="L1235" s="15">
        <v>0</v>
      </c>
      <c r="M1235" s="15">
        <v>2.983778</v>
      </c>
      <c r="N1235" s="15">
        <v>0.10609</v>
      </c>
      <c r="O1235" s="15">
        <v>0</v>
      </c>
      <c r="P1235" s="15" t="s">
        <v>171</v>
      </c>
    </row>
    <row r="1236" spans="1:16">
      <c r="A1236" s="10" t="s">
        <v>5063</v>
      </c>
      <c r="B1236" s="10" t="s">
        <v>5064</v>
      </c>
      <c r="C1236" s="13" t="s">
        <v>5065</v>
      </c>
      <c r="D1236" s="13" t="s">
        <v>5066</v>
      </c>
      <c r="E1236" s="13" t="s">
        <v>24</v>
      </c>
      <c r="F1236" s="18" t="s">
        <v>82</v>
      </c>
      <c r="G1236" s="58">
        <v>1.25</v>
      </c>
      <c r="H1236" s="58">
        <v>1.26</v>
      </c>
      <c r="I1236" s="13">
        <v>0.38316</v>
      </c>
      <c r="J1236" s="15">
        <v>0.70099999999999996</v>
      </c>
      <c r="K1236" s="17">
        <v>0.42653352353780316</v>
      </c>
      <c r="L1236" s="15">
        <v>18.328638000000002</v>
      </c>
      <c r="M1236" s="15">
        <v>2.7251509999999999</v>
      </c>
      <c r="N1236" s="15">
        <v>0.14675199999999999</v>
      </c>
      <c r="O1236" s="15" t="s">
        <v>176</v>
      </c>
      <c r="P1236" s="15" t="s">
        <v>294</v>
      </c>
    </row>
    <row r="1237" spans="1:16" hidden="1">
      <c r="A1237" s="10" t="s">
        <v>5067</v>
      </c>
      <c r="B1237" s="10" t="s">
        <v>5068</v>
      </c>
      <c r="C1237" s="13" t="s">
        <v>5069</v>
      </c>
      <c r="D1237" s="13" t="s">
        <v>5070</v>
      </c>
      <c r="E1237" s="13" t="s">
        <v>188</v>
      </c>
      <c r="F1237" s="18" t="s">
        <v>81</v>
      </c>
      <c r="G1237" s="58">
        <v>0</v>
      </c>
      <c r="H1237" s="58">
        <v>0</v>
      </c>
      <c r="I1237" s="13">
        <v>5.4260000000000003E-2</v>
      </c>
      <c r="J1237" s="15">
        <v>0</v>
      </c>
      <c r="K1237" s="17" t="s">
        <v>121</v>
      </c>
      <c r="L1237" s="15">
        <v>0</v>
      </c>
      <c r="M1237" s="15">
        <v>2.2971970000000002</v>
      </c>
      <c r="N1237" s="15">
        <v>-9.4771999999999995E-2</v>
      </c>
      <c r="O1237" s="15">
        <v>0</v>
      </c>
      <c r="P1237" s="15" t="s">
        <v>189</v>
      </c>
    </row>
    <row r="1238" spans="1:16" hidden="1">
      <c r="A1238" s="10" t="s">
        <v>5071</v>
      </c>
      <c r="B1238" s="10" t="s">
        <v>5072</v>
      </c>
      <c r="C1238" s="13" t="s">
        <v>5073</v>
      </c>
      <c r="D1238" s="13" t="s">
        <v>5074</v>
      </c>
      <c r="E1238" s="13" t="s">
        <v>48</v>
      </c>
      <c r="F1238" s="18" t="s">
        <v>87</v>
      </c>
      <c r="G1238" s="58">
        <v>0</v>
      </c>
      <c r="H1238" s="58">
        <v>0</v>
      </c>
      <c r="I1238" s="13">
        <v>1.9879999999999998E-2</v>
      </c>
      <c r="J1238" s="15">
        <v>1.1200000000000001</v>
      </c>
      <c r="K1238" s="17">
        <v>-0.10714285714285721</v>
      </c>
      <c r="L1238" s="15">
        <v>14.495327</v>
      </c>
      <c r="M1238" s="15">
        <v>1.190005</v>
      </c>
      <c r="N1238" s="15">
        <v>8.8802000000000006E-2</v>
      </c>
      <c r="O1238" s="15" t="s">
        <v>263</v>
      </c>
      <c r="P1238" s="15" t="s">
        <v>157</v>
      </c>
    </row>
    <row r="1239" spans="1:16" hidden="1">
      <c r="A1239" s="10" t="s">
        <v>5075</v>
      </c>
      <c r="B1239" s="10" t="s">
        <v>5076</v>
      </c>
      <c r="C1239" s="13" t="s">
        <v>5077</v>
      </c>
      <c r="D1239" s="13" t="s">
        <v>5078</v>
      </c>
      <c r="E1239" s="13" t="s">
        <v>36</v>
      </c>
      <c r="F1239" s="18" t="s">
        <v>87</v>
      </c>
      <c r="G1239" s="58">
        <v>0</v>
      </c>
      <c r="H1239" s="58">
        <v>0</v>
      </c>
      <c r="I1239" s="13">
        <v>6.386E-2</v>
      </c>
      <c r="J1239" s="15">
        <v>0.83897550109999997</v>
      </c>
      <c r="K1239" s="17">
        <v>0.19192991772569901</v>
      </c>
      <c r="L1239" s="15">
        <v>21.655443000000002</v>
      </c>
      <c r="M1239" s="15">
        <v>5.2721580000000001</v>
      </c>
      <c r="N1239" s="15">
        <v>0.20776700000000001</v>
      </c>
      <c r="O1239" s="15" t="s">
        <v>176</v>
      </c>
      <c r="P1239" s="15" t="s">
        <v>152</v>
      </c>
    </row>
    <row r="1240" spans="1:16" hidden="1">
      <c r="A1240" s="10" t="s">
        <v>5079</v>
      </c>
      <c r="B1240" s="10" t="s">
        <v>5080</v>
      </c>
      <c r="C1240" s="13" t="s">
        <v>5081</v>
      </c>
      <c r="D1240" s="13" t="s">
        <v>5082</v>
      </c>
      <c r="E1240" s="13" t="s">
        <v>36</v>
      </c>
      <c r="F1240" s="18" t="s">
        <v>85</v>
      </c>
      <c r="G1240" s="58">
        <v>0</v>
      </c>
      <c r="H1240" s="58">
        <v>0</v>
      </c>
      <c r="I1240" s="13">
        <v>0.22459999999999999</v>
      </c>
      <c r="J1240" s="15">
        <v>1.1252173913000001</v>
      </c>
      <c r="K1240" s="17">
        <v>-0.11128284389146559</v>
      </c>
      <c r="L1240" s="15">
        <v>10.376238000000001</v>
      </c>
      <c r="M1240" s="15">
        <v>2.0807020000000001</v>
      </c>
      <c r="N1240" s="15">
        <v>0.21299999999999999</v>
      </c>
      <c r="O1240" s="15" t="s">
        <v>142</v>
      </c>
      <c r="P1240" s="15" t="s">
        <v>152</v>
      </c>
    </row>
    <row r="1241" spans="1:16">
      <c r="A1241" s="10" t="s">
        <v>5083</v>
      </c>
      <c r="B1241" s="10" t="s">
        <v>5084</v>
      </c>
      <c r="C1241" s="13" t="s">
        <v>5085</v>
      </c>
      <c r="D1241" s="13" t="s">
        <v>5086</v>
      </c>
      <c r="E1241" s="13" t="s">
        <v>24</v>
      </c>
      <c r="F1241" s="18" t="s">
        <v>85</v>
      </c>
      <c r="G1241" s="58">
        <v>1</v>
      </c>
      <c r="H1241" s="58">
        <v>1.05</v>
      </c>
      <c r="I1241" s="13">
        <v>0.39076</v>
      </c>
      <c r="J1241" s="15">
        <v>1.0874509804000001</v>
      </c>
      <c r="K1241" s="17">
        <v>-8.0418319516188941E-2</v>
      </c>
      <c r="L1241" s="15">
        <v>14.462284</v>
      </c>
      <c r="M1241" s="15">
        <v>1.356501</v>
      </c>
      <c r="N1241" s="15">
        <v>7.9972000000000001E-2</v>
      </c>
      <c r="O1241" s="15" t="s">
        <v>142</v>
      </c>
      <c r="P1241" s="15" t="s">
        <v>294</v>
      </c>
    </row>
    <row r="1242" spans="1:16" hidden="1">
      <c r="A1242" s="10" t="s">
        <v>5087</v>
      </c>
      <c r="B1242" s="10" t="s">
        <v>5088</v>
      </c>
      <c r="C1242" s="13" t="s">
        <v>5089</v>
      </c>
      <c r="D1242" s="13" t="s">
        <v>5090</v>
      </c>
      <c r="E1242" s="13" t="s">
        <v>71</v>
      </c>
      <c r="F1242" s="18" t="s">
        <v>85</v>
      </c>
      <c r="G1242" s="58">
        <v>0</v>
      </c>
      <c r="H1242" s="58">
        <v>0</v>
      </c>
      <c r="I1242" s="13">
        <v>1.2630000000000001E-2</v>
      </c>
      <c r="J1242" s="15">
        <v>0</v>
      </c>
      <c r="K1242" s="17" t="s">
        <v>121</v>
      </c>
      <c r="L1242" s="15">
        <v>14.043241</v>
      </c>
      <c r="M1242" s="15">
        <v>4.4335209999999998</v>
      </c>
      <c r="N1242" s="15">
        <v>0.19925899999999999</v>
      </c>
      <c r="O1242" s="15">
        <v>0</v>
      </c>
      <c r="P1242" s="15" t="s">
        <v>171</v>
      </c>
    </row>
    <row r="1243" spans="1:16" hidden="1">
      <c r="A1243" s="10" t="s">
        <v>5091</v>
      </c>
      <c r="B1243" s="10" t="s">
        <v>5092</v>
      </c>
      <c r="C1243" s="13" t="s">
        <v>5093</v>
      </c>
      <c r="D1243" s="13" t="s">
        <v>5094</v>
      </c>
      <c r="E1243" s="13" t="s">
        <v>69</v>
      </c>
      <c r="F1243" s="18" t="s">
        <v>83</v>
      </c>
      <c r="G1243" s="58">
        <v>0</v>
      </c>
      <c r="H1243" s="58">
        <v>0</v>
      </c>
      <c r="I1243" s="13">
        <v>7.7099999999999998E-3</v>
      </c>
      <c r="J1243" s="15">
        <v>0</v>
      </c>
      <c r="K1243" s="17" t="s">
        <v>121</v>
      </c>
      <c r="L1243" s="15">
        <v>7.6036590000000004</v>
      </c>
      <c r="M1243" s="15">
        <v>3.246238</v>
      </c>
      <c r="N1243" s="15">
        <v>0.284694</v>
      </c>
      <c r="O1243" s="15" t="s">
        <v>142</v>
      </c>
      <c r="P1243" s="15" t="s">
        <v>122</v>
      </c>
    </row>
    <row r="1244" spans="1:16" hidden="1">
      <c r="A1244" s="10" t="s">
        <v>5095</v>
      </c>
      <c r="B1244" s="10" t="s">
        <v>5096</v>
      </c>
      <c r="C1244" s="13" t="s">
        <v>5097</v>
      </c>
      <c r="D1244" s="13" t="s">
        <v>5098</v>
      </c>
      <c r="E1244" s="13" t="s">
        <v>229</v>
      </c>
      <c r="F1244" s="18" t="s">
        <v>83</v>
      </c>
      <c r="G1244" s="58">
        <v>0</v>
      </c>
      <c r="H1244" s="58">
        <v>0</v>
      </c>
      <c r="I1244" s="13">
        <v>3.5799999999999998E-3</v>
      </c>
      <c r="J1244" s="15">
        <v>0</v>
      </c>
      <c r="K1244" s="17" t="s">
        <v>121</v>
      </c>
      <c r="L1244" s="15">
        <v>0</v>
      </c>
      <c r="M1244" s="15">
        <v>5.1617059999999997</v>
      </c>
      <c r="N1244" s="15">
        <v>0.33220100000000002</v>
      </c>
      <c r="O1244" s="15">
        <v>0</v>
      </c>
      <c r="P1244" s="15" t="s">
        <v>230</v>
      </c>
    </row>
    <row r="1245" spans="1:16" hidden="1">
      <c r="A1245" s="10" t="s">
        <v>5099</v>
      </c>
      <c r="B1245" s="10" t="s">
        <v>5100</v>
      </c>
      <c r="C1245" s="13" t="s">
        <v>5101</v>
      </c>
      <c r="D1245" s="13" t="s">
        <v>5102</v>
      </c>
      <c r="E1245" s="13" t="s">
        <v>75</v>
      </c>
      <c r="F1245" s="18" t="s">
        <v>89</v>
      </c>
      <c r="G1245" s="58">
        <v>0</v>
      </c>
      <c r="H1245" s="58">
        <v>0</v>
      </c>
      <c r="I1245" s="13">
        <v>3.7580000000000002E-2</v>
      </c>
      <c r="J1245" s="15">
        <v>0</v>
      </c>
      <c r="K1245" s="17" t="s">
        <v>121</v>
      </c>
      <c r="L1245" s="15">
        <v>0</v>
      </c>
      <c r="M1245" s="15">
        <v>1.7597910000000001</v>
      </c>
      <c r="N1245" s="15">
        <v>9.2049999999999996E-3</v>
      </c>
      <c r="O1245" s="15">
        <v>0</v>
      </c>
      <c r="P1245" s="15" t="s">
        <v>212</v>
      </c>
    </row>
    <row r="1246" spans="1:16" hidden="1">
      <c r="A1246" s="10" t="s">
        <v>5103</v>
      </c>
      <c r="B1246" s="10" t="s">
        <v>5104</v>
      </c>
      <c r="C1246" s="13" t="s">
        <v>5105</v>
      </c>
      <c r="D1246" s="13" t="s">
        <v>5106</v>
      </c>
      <c r="E1246" s="13" t="s">
        <v>69</v>
      </c>
      <c r="F1246" s="18" t="s">
        <v>89</v>
      </c>
      <c r="G1246" s="58">
        <v>0</v>
      </c>
      <c r="H1246" s="58">
        <v>0</v>
      </c>
      <c r="I1246" s="13">
        <v>1.1000000000000001E-3</v>
      </c>
      <c r="J1246" s="15">
        <v>0</v>
      </c>
      <c r="K1246" s="17" t="s">
        <v>121</v>
      </c>
      <c r="L1246" s="15">
        <v>0</v>
      </c>
      <c r="M1246" s="15">
        <v>1.271352</v>
      </c>
      <c r="N1246" s="15">
        <v>8.3943000000000004E-2</v>
      </c>
      <c r="O1246" s="15">
        <v>0</v>
      </c>
      <c r="P1246" s="15" t="s">
        <v>122</v>
      </c>
    </row>
    <row r="1247" spans="1:16" hidden="1">
      <c r="A1247" s="10" t="s">
        <v>5107</v>
      </c>
      <c r="B1247" s="10" t="s">
        <v>5108</v>
      </c>
      <c r="C1247" s="13" t="s">
        <v>5109</v>
      </c>
      <c r="D1247" s="13" t="s">
        <v>5110</v>
      </c>
      <c r="E1247" s="13" t="s">
        <v>69</v>
      </c>
      <c r="F1247" s="18" t="s">
        <v>85</v>
      </c>
      <c r="G1247" s="58">
        <v>0</v>
      </c>
      <c r="H1247" s="58">
        <v>0</v>
      </c>
      <c r="I1247" s="13">
        <v>1.07E-3</v>
      </c>
      <c r="J1247" s="15">
        <v>0</v>
      </c>
      <c r="K1247" s="17" t="s">
        <v>121</v>
      </c>
      <c r="L1247" s="15">
        <v>0</v>
      </c>
      <c r="M1247" s="15">
        <v>1.618843</v>
      </c>
      <c r="N1247" s="15">
        <v>5.7792999999999997E-2</v>
      </c>
      <c r="O1247" s="15">
        <v>0</v>
      </c>
      <c r="P1247" s="15" t="s">
        <v>122</v>
      </c>
    </row>
    <row r="1248" spans="1:16" hidden="1">
      <c r="A1248" s="10" t="s">
        <v>5111</v>
      </c>
      <c r="B1248" s="10" t="s">
        <v>5112</v>
      </c>
      <c r="C1248" s="13" t="s">
        <v>5113</v>
      </c>
      <c r="D1248" s="13" t="s">
        <v>5114</v>
      </c>
      <c r="E1248" s="13" t="s">
        <v>75</v>
      </c>
      <c r="F1248" s="18" t="s">
        <v>88</v>
      </c>
      <c r="G1248" s="58">
        <v>0</v>
      </c>
      <c r="H1248" s="58">
        <v>0</v>
      </c>
      <c r="I1248" s="13">
        <v>3.5000000000000003E-2</v>
      </c>
      <c r="J1248" s="15">
        <v>0</v>
      </c>
      <c r="K1248" s="17" t="s">
        <v>121</v>
      </c>
      <c r="L1248" s="15">
        <v>47.319656000000002</v>
      </c>
      <c r="M1248" s="15">
        <v>5.4649400000000004</v>
      </c>
      <c r="N1248" s="15">
        <v>-3.0537999999999999E-2</v>
      </c>
      <c r="O1248" s="15">
        <v>0</v>
      </c>
      <c r="P1248" s="15" t="s">
        <v>212</v>
      </c>
    </row>
    <row r="1249" spans="1:16" hidden="1">
      <c r="A1249" s="10" t="s">
        <v>5115</v>
      </c>
      <c r="B1249" s="10" t="s">
        <v>5116</v>
      </c>
      <c r="C1249" s="13" t="s">
        <v>5117</v>
      </c>
      <c r="D1249" s="13" t="s">
        <v>5118</v>
      </c>
      <c r="E1249" s="13" t="s">
        <v>69</v>
      </c>
      <c r="F1249" s="18" t="s">
        <v>87</v>
      </c>
      <c r="G1249" s="58">
        <v>0</v>
      </c>
      <c r="H1249" s="58">
        <v>0</v>
      </c>
      <c r="I1249" s="13">
        <v>6.2100000000000002E-3</v>
      </c>
      <c r="J1249" s="15">
        <v>0</v>
      </c>
      <c r="K1249" s="17" t="s">
        <v>121</v>
      </c>
      <c r="L1249" s="15">
        <v>20.725729999999999</v>
      </c>
      <c r="M1249" s="15">
        <v>4.2330719999999999</v>
      </c>
      <c r="N1249" s="15">
        <v>0.172931</v>
      </c>
      <c r="O1249" s="15">
        <v>0</v>
      </c>
      <c r="P1249" s="15" t="s">
        <v>122</v>
      </c>
    </row>
    <row r="1250" spans="1:16" hidden="1">
      <c r="A1250" s="10" t="s">
        <v>5119</v>
      </c>
      <c r="B1250" s="10" t="s">
        <v>5120</v>
      </c>
      <c r="C1250" s="13" t="s">
        <v>5121</v>
      </c>
      <c r="D1250" s="13" t="s">
        <v>5122</v>
      </c>
      <c r="E1250" s="13" t="s">
        <v>34</v>
      </c>
      <c r="F1250" s="18" t="s">
        <v>85</v>
      </c>
      <c r="G1250" s="58">
        <v>0</v>
      </c>
      <c r="H1250" s="58">
        <v>0</v>
      </c>
      <c r="I1250" s="13">
        <v>0.26551999999999998</v>
      </c>
      <c r="J1250" s="15">
        <v>1.3042424241999999</v>
      </c>
      <c r="K1250" s="17">
        <v>-0.23327137543974386</v>
      </c>
      <c r="L1250" s="15">
        <v>17.565102</v>
      </c>
      <c r="M1250" s="15">
        <v>2.0900750000000001</v>
      </c>
      <c r="N1250" s="15">
        <v>0.109791</v>
      </c>
      <c r="O1250" s="15" t="s">
        <v>176</v>
      </c>
      <c r="P1250" s="15" t="s">
        <v>299</v>
      </c>
    </row>
    <row r="1251" spans="1:16" hidden="1">
      <c r="A1251" s="10" t="s">
        <v>5123</v>
      </c>
      <c r="B1251" s="10" t="s">
        <v>5124</v>
      </c>
      <c r="C1251" s="13" t="s">
        <v>5125</v>
      </c>
      <c r="D1251" s="13" t="s">
        <v>5126</v>
      </c>
      <c r="E1251" s="13" t="s">
        <v>28</v>
      </c>
      <c r="F1251" s="18" t="s">
        <v>85</v>
      </c>
      <c r="G1251" s="58">
        <v>0</v>
      </c>
      <c r="H1251" s="58">
        <v>0</v>
      </c>
      <c r="I1251" s="13">
        <v>0.13324</v>
      </c>
      <c r="J1251" s="15">
        <v>1.241969697</v>
      </c>
      <c r="K1251" s="17">
        <v>-0.19482737588886601</v>
      </c>
      <c r="L1251" s="15">
        <v>14.138935</v>
      </c>
      <c r="M1251" s="15">
        <v>1.9938199999999999</v>
      </c>
      <c r="N1251" s="15">
        <v>0.139624</v>
      </c>
      <c r="O1251" s="15" t="s">
        <v>263</v>
      </c>
      <c r="P1251" s="15" t="s">
        <v>332</v>
      </c>
    </row>
    <row r="1252" spans="1:16" hidden="1">
      <c r="A1252" s="10" t="s">
        <v>5127</v>
      </c>
      <c r="B1252" s="10" t="s">
        <v>5128</v>
      </c>
      <c r="C1252" s="13" t="s">
        <v>5129</v>
      </c>
      <c r="D1252" s="13" t="s">
        <v>5130</v>
      </c>
      <c r="E1252" s="13" t="s">
        <v>450</v>
      </c>
      <c r="F1252" s="18" t="s">
        <v>85</v>
      </c>
      <c r="G1252" s="58">
        <v>0</v>
      </c>
      <c r="H1252" s="58">
        <v>0</v>
      </c>
      <c r="I1252" s="13">
        <v>4.2259999999999999E-2</v>
      </c>
      <c r="J1252" s="15">
        <v>0</v>
      </c>
      <c r="K1252" s="17" t="s">
        <v>121</v>
      </c>
      <c r="L1252" s="15">
        <v>9.3308820000000008</v>
      </c>
      <c r="M1252" s="15">
        <v>1.5741879999999999</v>
      </c>
      <c r="N1252" s="15">
        <v>0.143174</v>
      </c>
      <c r="O1252" s="15" t="s">
        <v>142</v>
      </c>
      <c r="P1252" s="15" t="s">
        <v>152</v>
      </c>
    </row>
    <row r="1253" spans="1:16" hidden="1">
      <c r="A1253" s="10" t="s">
        <v>5131</v>
      </c>
      <c r="B1253" s="10" t="s">
        <v>5132</v>
      </c>
      <c r="C1253" s="13" t="s">
        <v>5133</v>
      </c>
      <c r="D1253" s="13" t="s">
        <v>5134</v>
      </c>
      <c r="E1253" s="13" t="s">
        <v>1230</v>
      </c>
      <c r="F1253" s="18" t="s">
        <v>85</v>
      </c>
      <c r="G1253" s="58">
        <v>0</v>
      </c>
      <c r="H1253" s="58">
        <v>0</v>
      </c>
      <c r="I1253" s="13">
        <v>7.7020000000000005E-2</v>
      </c>
      <c r="J1253" s="15">
        <v>0</v>
      </c>
      <c r="K1253" s="17" t="s">
        <v>121</v>
      </c>
      <c r="L1253" s="15">
        <v>0</v>
      </c>
      <c r="M1253" s="15">
        <v>1.9017949999999999</v>
      </c>
      <c r="N1253" s="15">
        <v>0.14446200000000001</v>
      </c>
      <c r="O1253" s="15">
        <v>0</v>
      </c>
      <c r="P1253" s="15" t="s">
        <v>1231</v>
      </c>
    </row>
    <row r="1254" spans="1:16" hidden="1">
      <c r="A1254" s="10" t="s">
        <v>5135</v>
      </c>
      <c r="B1254" s="10" t="s">
        <v>5136</v>
      </c>
      <c r="C1254" s="13" t="s">
        <v>5137</v>
      </c>
      <c r="D1254" s="13" t="s">
        <v>5138</v>
      </c>
      <c r="E1254" s="13" t="s">
        <v>26</v>
      </c>
      <c r="F1254" s="18" t="s">
        <v>91</v>
      </c>
      <c r="G1254" s="58">
        <v>0</v>
      </c>
      <c r="H1254" s="58">
        <v>0</v>
      </c>
      <c r="I1254" s="13">
        <v>0.23893</v>
      </c>
      <c r="J1254" s="15">
        <v>1.0168032787000001</v>
      </c>
      <c r="K1254" s="17">
        <v>-1.6525594529438692E-2</v>
      </c>
      <c r="L1254" s="15">
        <v>13.420455</v>
      </c>
      <c r="M1254" s="15">
        <v>1.654928</v>
      </c>
      <c r="N1254" s="15">
        <v>8.1990999999999994E-2</v>
      </c>
      <c r="O1254" s="15" t="s">
        <v>142</v>
      </c>
      <c r="P1254" s="15" t="s">
        <v>131</v>
      </c>
    </row>
    <row r="1255" spans="1:16" hidden="1">
      <c r="A1255" s="10" t="s">
        <v>5139</v>
      </c>
      <c r="B1255" s="10" t="s">
        <v>5140</v>
      </c>
      <c r="C1255" s="13" t="s">
        <v>5141</v>
      </c>
      <c r="D1255" s="13" t="s">
        <v>5142</v>
      </c>
      <c r="E1255" s="13" t="s">
        <v>69</v>
      </c>
      <c r="F1255" s="18" t="s">
        <v>88</v>
      </c>
      <c r="G1255" s="58">
        <v>0</v>
      </c>
      <c r="H1255" s="58">
        <v>0</v>
      </c>
      <c r="I1255" s="13">
        <v>2.2000000000000001E-3</v>
      </c>
      <c r="J1255" s="15">
        <v>4.6913043478000001</v>
      </c>
      <c r="K1255" s="17">
        <v>-0.78683966635655334</v>
      </c>
      <c r="L1255" s="15">
        <v>0</v>
      </c>
      <c r="M1255" s="15">
        <v>5.2535489999999996</v>
      </c>
      <c r="N1255" s="15">
        <v>-8.3910999999999999E-2</v>
      </c>
      <c r="O1255" s="15" t="s">
        <v>142</v>
      </c>
      <c r="P1255" s="15" t="s">
        <v>122</v>
      </c>
    </row>
    <row r="1256" spans="1:16" hidden="1">
      <c r="A1256" s="10" t="s">
        <v>5143</v>
      </c>
      <c r="B1256" s="10" t="s">
        <v>5144</v>
      </c>
      <c r="C1256" s="13" t="s">
        <v>5145</v>
      </c>
      <c r="D1256" s="13" t="s">
        <v>5146</v>
      </c>
      <c r="E1256" s="13" t="s">
        <v>44</v>
      </c>
      <c r="F1256" s="18" t="s">
        <v>91</v>
      </c>
      <c r="G1256" s="58">
        <v>0</v>
      </c>
      <c r="H1256" s="58">
        <v>0</v>
      </c>
      <c r="I1256" s="13">
        <v>9.4599999999999997E-3</v>
      </c>
      <c r="J1256" s="15">
        <v>0.92334494769999997</v>
      </c>
      <c r="K1256" s="17">
        <v>8.3018867965805709E-2</v>
      </c>
      <c r="L1256" s="15">
        <v>13.705263</v>
      </c>
      <c r="M1256" s="15">
        <v>2.9726810000000001</v>
      </c>
      <c r="N1256" s="15">
        <v>0.247639</v>
      </c>
      <c r="O1256" s="15" t="s">
        <v>263</v>
      </c>
      <c r="P1256" s="15" t="s">
        <v>152</v>
      </c>
    </row>
    <row r="1257" spans="1:16" hidden="1">
      <c r="A1257" s="10" t="s">
        <v>5147</v>
      </c>
      <c r="B1257" s="10" t="s">
        <v>5148</v>
      </c>
      <c r="C1257" s="13" t="s">
        <v>5149</v>
      </c>
      <c r="D1257" s="13" t="s">
        <v>5150</v>
      </c>
      <c r="E1257" s="13" t="s">
        <v>26</v>
      </c>
      <c r="F1257" s="18" t="s">
        <v>85</v>
      </c>
      <c r="G1257" s="58">
        <v>0</v>
      </c>
      <c r="H1257" s="58">
        <v>0</v>
      </c>
      <c r="I1257" s="13">
        <v>0.19982</v>
      </c>
      <c r="J1257" s="15">
        <v>1.2436363636000001</v>
      </c>
      <c r="K1257" s="17">
        <v>-0.1959064327250265</v>
      </c>
      <c r="L1257" s="15">
        <v>9.2074929999999995</v>
      </c>
      <c r="M1257" s="15">
        <v>1.5019720000000001</v>
      </c>
      <c r="N1257" s="15">
        <v>0.14082900000000001</v>
      </c>
      <c r="O1257" s="15" t="s">
        <v>263</v>
      </c>
      <c r="P1257" s="15" t="s">
        <v>131</v>
      </c>
    </row>
    <row r="1258" spans="1:16" hidden="1">
      <c r="A1258" s="10" t="s">
        <v>5151</v>
      </c>
      <c r="B1258" s="10" t="s">
        <v>5152</v>
      </c>
      <c r="C1258" s="13" t="s">
        <v>5153</v>
      </c>
      <c r="D1258" s="13" t="s">
        <v>5154</v>
      </c>
      <c r="E1258" s="13" t="s">
        <v>69</v>
      </c>
      <c r="F1258" s="18" t="s">
        <v>88</v>
      </c>
      <c r="G1258" s="58">
        <v>0</v>
      </c>
      <c r="H1258" s="58">
        <v>0</v>
      </c>
      <c r="I1258" s="13">
        <v>1.043E-2</v>
      </c>
      <c r="J1258" s="15">
        <v>0</v>
      </c>
      <c r="K1258" s="17" t="s">
        <v>121</v>
      </c>
      <c r="L1258" s="15">
        <v>38.889485999999998</v>
      </c>
      <c r="M1258" s="15">
        <v>9.5060979999999997</v>
      </c>
      <c r="N1258" s="15">
        <v>0.20764199999999999</v>
      </c>
      <c r="O1258" s="15">
        <v>0</v>
      </c>
      <c r="P1258" s="15" t="s">
        <v>122</v>
      </c>
    </row>
    <row r="1259" spans="1:16">
      <c r="A1259" s="10" t="s">
        <v>5155</v>
      </c>
      <c r="B1259" s="10" t="s">
        <v>5156</v>
      </c>
      <c r="C1259" s="13" t="s">
        <v>5157</v>
      </c>
      <c r="D1259" s="13" t="s">
        <v>5158</v>
      </c>
      <c r="E1259" s="13" t="s">
        <v>24</v>
      </c>
      <c r="F1259" s="18" t="s">
        <v>85</v>
      </c>
      <c r="G1259" s="58">
        <v>0.75</v>
      </c>
      <c r="H1259" s="58">
        <v>0.88</v>
      </c>
      <c r="I1259" s="13">
        <v>6.7059999999999995E-2</v>
      </c>
      <c r="J1259" s="15">
        <v>1.1191397849</v>
      </c>
      <c r="K1259" s="17">
        <v>-0.10645657183087776</v>
      </c>
      <c r="L1259" s="15">
        <v>10.656200999999999</v>
      </c>
      <c r="M1259" s="15">
        <v>1.0908709999999999</v>
      </c>
      <c r="N1259" s="15">
        <v>8.2857E-2</v>
      </c>
      <c r="O1259" s="15" t="s">
        <v>142</v>
      </c>
      <c r="P1259" s="15" t="s">
        <v>294</v>
      </c>
    </row>
    <row r="1260" spans="1:16" hidden="1">
      <c r="A1260" s="10" t="s">
        <v>5159</v>
      </c>
      <c r="B1260" s="10" t="s">
        <v>5160</v>
      </c>
      <c r="C1260" s="13" t="s">
        <v>5161</v>
      </c>
      <c r="D1260" s="13" t="s">
        <v>5162</v>
      </c>
      <c r="E1260" s="13" t="s">
        <v>24</v>
      </c>
      <c r="F1260" s="18" t="s">
        <v>88</v>
      </c>
      <c r="G1260" s="58">
        <v>0</v>
      </c>
      <c r="H1260" s="58">
        <v>0</v>
      </c>
      <c r="I1260" s="13">
        <v>0.12193</v>
      </c>
      <c r="J1260" s="15">
        <v>0</v>
      </c>
      <c r="K1260" s="17" t="s">
        <v>121</v>
      </c>
      <c r="L1260" s="15">
        <v>10.898052</v>
      </c>
      <c r="M1260" s="15">
        <v>3.4534009999999999</v>
      </c>
      <c r="N1260" s="15">
        <v>9.5998E-2</v>
      </c>
      <c r="O1260" s="15" t="s">
        <v>142</v>
      </c>
      <c r="P1260" s="15" t="s">
        <v>294</v>
      </c>
    </row>
    <row r="1261" spans="1:16" hidden="1">
      <c r="A1261" s="10" t="s">
        <v>5163</v>
      </c>
      <c r="B1261" s="10" t="s">
        <v>5164</v>
      </c>
      <c r="C1261" s="13" t="s">
        <v>5165</v>
      </c>
      <c r="D1261" s="13" t="s">
        <v>5166</v>
      </c>
      <c r="E1261" s="13" t="s">
        <v>188</v>
      </c>
      <c r="F1261" s="18" t="s">
        <v>85</v>
      </c>
      <c r="G1261" s="58">
        <v>0</v>
      </c>
      <c r="H1261" s="58">
        <v>0</v>
      </c>
      <c r="I1261" s="13">
        <v>2.1870000000000001E-2</v>
      </c>
      <c r="J1261" s="15">
        <v>0</v>
      </c>
      <c r="K1261" s="17" t="s">
        <v>121</v>
      </c>
      <c r="L1261" s="15">
        <v>0</v>
      </c>
      <c r="M1261" s="15">
        <v>1.1000920000000001</v>
      </c>
      <c r="N1261" s="15">
        <v>0.169012</v>
      </c>
      <c r="O1261" s="15">
        <v>0</v>
      </c>
      <c r="P1261" s="15" t="s">
        <v>189</v>
      </c>
    </row>
    <row r="1262" spans="1:16" hidden="1">
      <c r="A1262" s="10" t="s">
        <v>5167</v>
      </c>
      <c r="B1262" s="10" t="s">
        <v>5168</v>
      </c>
      <c r="C1262" s="13" t="s">
        <v>5169</v>
      </c>
      <c r="D1262" s="13" t="s">
        <v>5170</v>
      </c>
      <c r="E1262" s="13" t="s">
        <v>77</v>
      </c>
      <c r="F1262" s="18" t="s">
        <v>91</v>
      </c>
      <c r="G1262" s="58">
        <v>0</v>
      </c>
      <c r="H1262" s="58">
        <v>0</v>
      </c>
      <c r="I1262" s="13">
        <v>9.92E-3</v>
      </c>
      <c r="J1262" s="15">
        <v>0</v>
      </c>
      <c r="K1262" s="17" t="s">
        <v>121</v>
      </c>
      <c r="L1262" s="15">
        <v>12.411924000000001</v>
      </c>
      <c r="M1262" s="15">
        <v>1.0882989999999999</v>
      </c>
      <c r="N1262" s="15">
        <v>0.116813</v>
      </c>
      <c r="O1262" s="15">
        <v>0</v>
      </c>
      <c r="P1262" s="15" t="s">
        <v>482</v>
      </c>
    </row>
    <row r="1263" spans="1:16" hidden="1">
      <c r="A1263" s="10" t="s">
        <v>5171</v>
      </c>
      <c r="B1263" s="10" t="s">
        <v>5172</v>
      </c>
      <c r="C1263" s="13" t="s">
        <v>5173</v>
      </c>
      <c r="D1263" s="13" t="s">
        <v>5174</v>
      </c>
      <c r="E1263" s="13" t="s">
        <v>46</v>
      </c>
      <c r="F1263" s="18" t="s">
        <v>84</v>
      </c>
      <c r="G1263" s="58">
        <v>0</v>
      </c>
      <c r="H1263" s="58">
        <v>0</v>
      </c>
      <c r="I1263" s="13">
        <v>3.1199999999999999E-2</v>
      </c>
      <c r="J1263" s="15">
        <v>0</v>
      </c>
      <c r="K1263" s="17" t="s">
        <v>121</v>
      </c>
      <c r="L1263" s="15">
        <v>21.40625</v>
      </c>
      <c r="M1263" s="15">
        <v>2.267976</v>
      </c>
      <c r="N1263" s="15">
        <v>-1.2171E-2</v>
      </c>
      <c r="O1263" s="15">
        <v>0</v>
      </c>
      <c r="P1263" s="15" t="s">
        <v>152</v>
      </c>
    </row>
    <row r="1264" spans="1:16" hidden="1">
      <c r="A1264" s="10" t="s">
        <v>5175</v>
      </c>
      <c r="B1264" s="10" t="s">
        <v>5176</v>
      </c>
      <c r="C1264" s="13" t="s">
        <v>5177</v>
      </c>
      <c r="D1264" s="13" t="s">
        <v>5178</v>
      </c>
      <c r="E1264" s="13" t="s">
        <v>71</v>
      </c>
      <c r="F1264" s="18" t="s">
        <v>83</v>
      </c>
      <c r="G1264" s="58">
        <v>0</v>
      </c>
      <c r="H1264" s="58">
        <v>0</v>
      </c>
      <c r="I1264" s="13">
        <v>2.9520000000000001E-2</v>
      </c>
      <c r="J1264" s="15">
        <v>0</v>
      </c>
      <c r="K1264" s="17" t="s">
        <v>121</v>
      </c>
      <c r="L1264" s="15">
        <v>71.005427999999995</v>
      </c>
      <c r="M1264" s="15">
        <v>56.878708000000003</v>
      </c>
      <c r="N1264" s="15">
        <v>0.85501000000000005</v>
      </c>
      <c r="O1264" s="15">
        <v>0</v>
      </c>
      <c r="P1264" s="15" t="s">
        <v>171</v>
      </c>
    </row>
    <row r="1265" spans="1:19" hidden="1">
      <c r="A1265" s="10" t="s">
        <v>5179</v>
      </c>
      <c r="B1265" s="10" t="s">
        <v>5180</v>
      </c>
      <c r="C1265" s="13" t="s">
        <v>5181</v>
      </c>
      <c r="D1265" s="13" t="s">
        <v>5182</v>
      </c>
      <c r="E1265" s="13" t="s">
        <v>136</v>
      </c>
      <c r="F1265" s="18" t="s">
        <v>83</v>
      </c>
      <c r="G1265" s="58">
        <v>0</v>
      </c>
      <c r="H1265" s="58">
        <v>0</v>
      </c>
      <c r="I1265" s="13">
        <v>5.1900000000000002E-3</v>
      </c>
      <c r="J1265" s="15">
        <v>0</v>
      </c>
      <c r="K1265" s="17" t="s">
        <v>121</v>
      </c>
      <c r="L1265" s="15">
        <v>46.418567000000003</v>
      </c>
      <c r="M1265" s="15">
        <v>44.280057999999997</v>
      </c>
      <c r="N1265" s="15">
        <v>0.68625400000000003</v>
      </c>
      <c r="O1265" s="15">
        <v>0</v>
      </c>
      <c r="P1265" s="15" t="s">
        <v>137</v>
      </c>
    </row>
    <row r="1266" spans="1:19">
      <c r="A1266" s="10" t="s">
        <v>5183</v>
      </c>
      <c r="B1266" s="10" t="s">
        <v>5184</v>
      </c>
      <c r="C1266" s="13" t="s">
        <v>5185</v>
      </c>
      <c r="D1266" s="13" t="s">
        <v>5186</v>
      </c>
      <c r="E1266" s="13" t="s">
        <v>24</v>
      </c>
      <c r="F1266" s="18" t="s">
        <v>88</v>
      </c>
      <c r="G1266" s="58">
        <v>0.5</v>
      </c>
      <c r="H1266" s="58">
        <v>0.51</v>
      </c>
      <c r="I1266" s="13">
        <v>6.923E-2</v>
      </c>
      <c r="J1266" s="15">
        <v>0.921875</v>
      </c>
      <c r="K1266" s="17">
        <v>8.4745762711864403E-2</v>
      </c>
      <c r="L1266" s="15">
        <v>17.160608</v>
      </c>
      <c r="M1266" s="15">
        <v>2.0053879999999999</v>
      </c>
      <c r="N1266" s="15">
        <v>9.7778000000000004E-2</v>
      </c>
      <c r="O1266" s="15" t="s">
        <v>263</v>
      </c>
      <c r="P1266" s="15" t="s">
        <v>294</v>
      </c>
    </row>
    <row r="1267" spans="1:19">
      <c r="A1267" s="10" t="s">
        <v>5187</v>
      </c>
      <c r="B1267" s="10" t="s">
        <v>5188</v>
      </c>
      <c r="C1267" s="13" t="s">
        <v>5189</v>
      </c>
      <c r="D1267" s="13" t="s">
        <v>5190</v>
      </c>
      <c r="E1267" s="13" t="s">
        <v>24</v>
      </c>
      <c r="F1267" s="18" t="s">
        <v>88</v>
      </c>
      <c r="G1267" s="58">
        <v>0.75</v>
      </c>
      <c r="H1267" s="58">
        <v>0.75</v>
      </c>
      <c r="I1267" s="13">
        <v>0.33653</v>
      </c>
      <c r="J1267" s="15">
        <v>1.2987500000000001</v>
      </c>
      <c r="K1267" s="17">
        <v>-0.23002887391722815</v>
      </c>
      <c r="L1267" s="15">
        <v>31.673669</v>
      </c>
      <c r="M1267" s="15">
        <v>9.5035849999999993</v>
      </c>
      <c r="N1267" s="15">
        <v>0.30152800000000002</v>
      </c>
      <c r="O1267" s="15" t="s">
        <v>176</v>
      </c>
      <c r="P1267" s="15" t="s">
        <v>294</v>
      </c>
    </row>
    <row r="1268" spans="1:19" hidden="1">
      <c r="A1268" s="10" t="s">
        <v>5191</v>
      </c>
      <c r="B1268" s="10" t="s">
        <v>5192</v>
      </c>
      <c r="C1268" s="13" t="s">
        <v>5193</v>
      </c>
      <c r="D1268" s="13" t="s">
        <v>5194</v>
      </c>
      <c r="E1268" s="13" t="s">
        <v>69</v>
      </c>
      <c r="F1268" s="18" t="s">
        <v>85</v>
      </c>
      <c r="G1268" s="58">
        <v>0</v>
      </c>
      <c r="H1268" s="58">
        <v>0</v>
      </c>
      <c r="I1268" s="13">
        <v>5.3200000000000001E-3</v>
      </c>
      <c r="J1268" s="15">
        <v>0</v>
      </c>
      <c r="K1268" s="17" t="s">
        <v>121</v>
      </c>
      <c r="L1268" s="15">
        <v>13.746015</v>
      </c>
      <c r="M1268" s="15">
        <v>2.497611</v>
      </c>
      <c r="N1268" s="15">
        <v>0.275341</v>
      </c>
      <c r="O1268" s="15" t="s">
        <v>142</v>
      </c>
      <c r="P1268" s="15" t="s">
        <v>122</v>
      </c>
    </row>
    <row r="1269" spans="1:19" hidden="1">
      <c r="A1269" s="10" t="s">
        <v>5195</v>
      </c>
      <c r="B1269" s="10" t="s">
        <v>5196</v>
      </c>
      <c r="C1269" s="13" t="s">
        <v>5197</v>
      </c>
      <c r="D1269" s="13" t="s">
        <v>5198</v>
      </c>
      <c r="E1269" s="13" t="s">
        <v>69</v>
      </c>
      <c r="F1269" s="18" t="s">
        <v>85</v>
      </c>
      <c r="G1269" s="58">
        <v>0</v>
      </c>
      <c r="H1269" s="58">
        <v>0</v>
      </c>
      <c r="I1269" s="13">
        <v>2.2509999999999999E-2</v>
      </c>
      <c r="J1269" s="15">
        <v>0</v>
      </c>
      <c r="K1269" s="17" t="s">
        <v>121</v>
      </c>
      <c r="L1269" s="15">
        <v>8.9122900000000005</v>
      </c>
      <c r="M1269" s="15">
        <v>1.730459</v>
      </c>
      <c r="N1269" s="15">
        <v>0.275341</v>
      </c>
      <c r="O1269" s="15" t="s">
        <v>142</v>
      </c>
      <c r="P1269" s="15" t="s">
        <v>157</v>
      </c>
    </row>
    <row r="1270" spans="1:19" hidden="1">
      <c r="A1270" s="10" t="s">
        <v>5199</v>
      </c>
      <c r="B1270" s="10" t="s">
        <v>5200</v>
      </c>
      <c r="C1270" s="13" t="s">
        <v>5201</v>
      </c>
      <c r="D1270" s="13" t="s">
        <v>5202</v>
      </c>
      <c r="E1270" s="13" t="s">
        <v>69</v>
      </c>
      <c r="F1270" s="18" t="s">
        <v>83</v>
      </c>
      <c r="G1270" s="58">
        <v>0</v>
      </c>
      <c r="H1270" s="58">
        <v>0</v>
      </c>
      <c r="I1270" s="13">
        <v>1.2600000000000001E-3</v>
      </c>
      <c r="J1270" s="15">
        <v>0</v>
      </c>
      <c r="K1270" s="17" t="s">
        <v>121</v>
      </c>
      <c r="L1270" s="15">
        <v>0</v>
      </c>
      <c r="M1270" s="15">
        <v>1.6090230000000001</v>
      </c>
      <c r="N1270" s="15">
        <v>8.7889999999999999E-3</v>
      </c>
      <c r="O1270" s="15">
        <v>0</v>
      </c>
      <c r="P1270" s="15" t="s">
        <v>122</v>
      </c>
    </row>
    <row r="1271" spans="1:19" hidden="1">
      <c r="A1271" s="10" t="s">
        <v>5203</v>
      </c>
      <c r="B1271" s="10" t="s">
        <v>5204</v>
      </c>
      <c r="C1271" s="13" t="s">
        <v>5205</v>
      </c>
      <c r="D1271" s="13" t="s">
        <v>5206</v>
      </c>
      <c r="E1271" s="13" t="s">
        <v>69</v>
      </c>
      <c r="F1271" s="18" t="s">
        <v>82</v>
      </c>
      <c r="G1271" s="58">
        <v>0</v>
      </c>
      <c r="H1271" s="58">
        <v>0</v>
      </c>
      <c r="I1271" s="13">
        <v>2.5479999999999999E-2</v>
      </c>
      <c r="J1271" s="15">
        <v>1.0880434782999999</v>
      </c>
      <c r="K1271" s="17">
        <v>-8.0919080952134737E-2</v>
      </c>
      <c r="L1271" s="15">
        <v>15.508369</v>
      </c>
      <c r="M1271" s="15">
        <v>2.632622</v>
      </c>
      <c r="N1271" s="15">
        <v>9.9996000000000002E-2</v>
      </c>
      <c r="O1271" s="15" t="s">
        <v>142</v>
      </c>
      <c r="P1271" s="15" t="s">
        <v>157</v>
      </c>
    </row>
    <row r="1272" spans="1:19">
      <c r="A1272" s="10" t="s">
        <v>5207</v>
      </c>
      <c r="B1272" s="10" t="s">
        <v>5208</v>
      </c>
      <c r="C1272" s="13" t="s">
        <v>5209</v>
      </c>
      <c r="D1272" s="13" t="s">
        <v>5210</v>
      </c>
      <c r="E1272" s="13" t="s">
        <v>24</v>
      </c>
      <c r="F1272" s="18" t="s">
        <v>82</v>
      </c>
      <c r="G1272" s="58">
        <v>1</v>
      </c>
      <c r="H1272" s="58">
        <v>0.97</v>
      </c>
      <c r="I1272" s="13">
        <v>0.73980000000000001</v>
      </c>
      <c r="J1272" s="15">
        <v>1.0327586206999999</v>
      </c>
      <c r="K1272" s="17">
        <v>-3.1719532563955988E-2</v>
      </c>
      <c r="L1272" s="15">
        <v>13.411574</v>
      </c>
      <c r="M1272" s="15">
        <v>1.2493829999999999</v>
      </c>
      <c r="N1272" s="15">
        <v>0.13594700000000001</v>
      </c>
      <c r="O1272" s="15" t="s">
        <v>142</v>
      </c>
      <c r="P1272" s="15" t="s">
        <v>294</v>
      </c>
      <c r="S1272"/>
    </row>
    <row r="1273" spans="1:19" hidden="1">
      <c r="A1273" s="10" t="s">
        <v>5211</v>
      </c>
      <c r="B1273" s="10" t="s">
        <v>5212</v>
      </c>
      <c r="C1273" s="13" t="s">
        <v>5213</v>
      </c>
      <c r="D1273" s="13" t="s">
        <v>5214</v>
      </c>
      <c r="E1273" s="13" t="s">
        <v>24</v>
      </c>
      <c r="F1273" s="18" t="s">
        <v>81</v>
      </c>
      <c r="G1273" s="58">
        <v>0</v>
      </c>
      <c r="H1273" s="58">
        <v>0</v>
      </c>
      <c r="I1273" s="13">
        <v>2.809E-2</v>
      </c>
      <c r="J1273" s="15">
        <v>1.1103030303000001</v>
      </c>
      <c r="K1273" s="17">
        <v>-9.9344978163480868E-2</v>
      </c>
      <c r="L1273" s="15">
        <v>28.358806000000001</v>
      </c>
      <c r="M1273" s="15">
        <v>2.7721399999999998</v>
      </c>
      <c r="N1273" s="15">
        <v>0.140178</v>
      </c>
      <c r="O1273" s="15" t="s">
        <v>263</v>
      </c>
      <c r="P1273" s="15" t="s">
        <v>294</v>
      </c>
    </row>
    <row r="1274" spans="1:19" hidden="1">
      <c r="A1274" s="10" t="s">
        <v>5215</v>
      </c>
      <c r="B1274" s="10" t="s">
        <v>5216</v>
      </c>
      <c r="C1274" s="13" t="s">
        <v>5217</v>
      </c>
      <c r="D1274" s="13" t="s">
        <v>5218</v>
      </c>
      <c r="E1274" s="13" t="s">
        <v>26</v>
      </c>
      <c r="F1274" s="18" t="s">
        <v>82</v>
      </c>
      <c r="G1274" s="58">
        <v>0</v>
      </c>
      <c r="H1274" s="58">
        <v>0</v>
      </c>
      <c r="I1274" s="13">
        <v>6.0269999999999997E-2</v>
      </c>
      <c r="J1274" s="15">
        <v>0</v>
      </c>
      <c r="K1274" s="17" t="s">
        <v>121</v>
      </c>
      <c r="L1274" s="15">
        <v>18.304836000000002</v>
      </c>
      <c r="M1274" s="15">
        <v>7.2888529999999996</v>
      </c>
      <c r="N1274" s="15">
        <v>0.38712400000000002</v>
      </c>
      <c r="O1274" s="15">
        <v>0</v>
      </c>
      <c r="P1274" s="15" t="s">
        <v>131</v>
      </c>
    </row>
    <row r="1275" spans="1:19" hidden="1">
      <c r="A1275" s="10" t="s">
        <v>5219</v>
      </c>
      <c r="B1275" s="10" t="s">
        <v>5220</v>
      </c>
      <c r="C1275" s="13" t="s">
        <v>5221</v>
      </c>
      <c r="D1275" s="13" t="s">
        <v>5222</v>
      </c>
      <c r="E1275" s="13" t="s">
        <v>73</v>
      </c>
      <c r="F1275" s="18" t="s">
        <v>85</v>
      </c>
      <c r="G1275" s="58">
        <v>0</v>
      </c>
      <c r="H1275" s="58">
        <v>0</v>
      </c>
      <c r="I1275" s="13">
        <v>7.5300000000000002E-3</v>
      </c>
      <c r="J1275" s="15">
        <v>0</v>
      </c>
      <c r="K1275" s="17" t="s">
        <v>121</v>
      </c>
      <c r="L1275" s="15">
        <v>0</v>
      </c>
      <c r="M1275" s="15">
        <v>1.122943</v>
      </c>
      <c r="N1275" s="15">
        <v>8.9178999999999994E-2</v>
      </c>
      <c r="O1275" s="15">
        <v>0</v>
      </c>
      <c r="P1275" s="15" t="s">
        <v>469</v>
      </c>
    </row>
    <row r="1276" spans="1:19" hidden="1">
      <c r="A1276" s="10" t="s">
        <v>5223</v>
      </c>
      <c r="B1276" s="10" t="s">
        <v>5224</v>
      </c>
      <c r="C1276" s="13" t="s">
        <v>5225</v>
      </c>
      <c r="D1276" s="13" t="s">
        <v>5226</v>
      </c>
      <c r="E1276" s="13" t="s">
        <v>71</v>
      </c>
      <c r="F1276" s="18" t="s">
        <v>91</v>
      </c>
      <c r="G1276" s="58">
        <v>0</v>
      </c>
      <c r="H1276" s="58">
        <v>0</v>
      </c>
      <c r="I1276" s="13">
        <v>7.8899999999999994E-3</v>
      </c>
      <c r="J1276" s="15">
        <v>0</v>
      </c>
      <c r="K1276" s="17" t="s">
        <v>121</v>
      </c>
      <c r="L1276" s="15">
        <v>0</v>
      </c>
      <c r="M1276" s="15">
        <v>1.9115869999999999</v>
      </c>
      <c r="N1276" s="15">
        <v>7.9358999999999999E-2</v>
      </c>
      <c r="O1276" s="15">
        <v>0</v>
      </c>
      <c r="P1276" s="15" t="s">
        <v>171</v>
      </c>
    </row>
    <row r="1277" spans="1:19" hidden="1">
      <c r="A1277" s="10" t="s">
        <v>5227</v>
      </c>
      <c r="B1277" s="10" t="s">
        <v>5228</v>
      </c>
      <c r="C1277" s="13" t="s">
        <v>5229</v>
      </c>
      <c r="D1277" s="13" t="s">
        <v>5230</v>
      </c>
      <c r="E1277" s="13" t="s">
        <v>64</v>
      </c>
      <c r="F1277" s="18" t="s">
        <v>87</v>
      </c>
      <c r="G1277" s="58">
        <v>0</v>
      </c>
      <c r="H1277" s="58">
        <v>0</v>
      </c>
      <c r="I1277" s="13">
        <v>1.796E-2</v>
      </c>
      <c r="J1277" s="15">
        <v>0</v>
      </c>
      <c r="K1277" s="17" t="s">
        <v>121</v>
      </c>
      <c r="L1277" s="15">
        <v>21.748538</v>
      </c>
      <c r="M1277" s="15">
        <v>2.2870889999999999</v>
      </c>
      <c r="N1277" s="15">
        <v>3.8293000000000001E-2</v>
      </c>
      <c r="O1277" s="15">
        <v>0</v>
      </c>
      <c r="P1277" s="15" t="s">
        <v>162</v>
      </c>
    </row>
    <row r="1278" spans="1:19" hidden="1">
      <c r="A1278" s="10" t="s">
        <v>5231</v>
      </c>
      <c r="B1278" s="10" t="s">
        <v>5232</v>
      </c>
      <c r="C1278" s="13" t="s">
        <v>5233</v>
      </c>
      <c r="D1278" s="13" t="s">
        <v>5234</v>
      </c>
      <c r="E1278" s="13" t="s">
        <v>52</v>
      </c>
      <c r="F1278" s="18" t="s">
        <v>88</v>
      </c>
      <c r="G1278" s="58">
        <v>0</v>
      </c>
      <c r="H1278" s="58">
        <v>0</v>
      </c>
      <c r="I1278" s="13">
        <v>1.9290000000000002E-2</v>
      </c>
      <c r="J1278" s="15">
        <v>0</v>
      </c>
      <c r="K1278" s="17" t="s">
        <v>121</v>
      </c>
      <c r="L1278" s="15">
        <v>9.7499529999999996</v>
      </c>
      <c r="M1278" s="15">
        <v>1.6154999999999999</v>
      </c>
      <c r="N1278" s="15">
        <v>0.12717400000000001</v>
      </c>
      <c r="O1278" s="15" t="s">
        <v>263</v>
      </c>
      <c r="P1278" s="15" t="s">
        <v>784</v>
      </c>
    </row>
    <row r="1279" spans="1:19" hidden="1">
      <c r="A1279" s="10" t="s">
        <v>5235</v>
      </c>
      <c r="B1279" s="10" t="s">
        <v>5236</v>
      </c>
      <c r="C1279" s="13" t="s">
        <v>5237</v>
      </c>
      <c r="D1279" s="13" t="s">
        <v>5238</v>
      </c>
      <c r="E1279" s="13" t="s">
        <v>24</v>
      </c>
      <c r="F1279" s="18" t="s">
        <v>87</v>
      </c>
      <c r="G1279" s="58">
        <v>0</v>
      </c>
      <c r="H1279" s="58">
        <v>0</v>
      </c>
      <c r="I1279" s="13">
        <v>4.1099999999999998E-2</v>
      </c>
      <c r="J1279" s="15">
        <v>0.93320000000000003</v>
      </c>
      <c r="K1279" s="17">
        <v>7.1581654522074656E-2</v>
      </c>
      <c r="L1279" s="15">
        <v>10.873322</v>
      </c>
      <c r="M1279" s="15">
        <v>1.519995</v>
      </c>
      <c r="N1279" s="15">
        <v>9.5739000000000005E-2</v>
      </c>
      <c r="O1279" s="15" t="s">
        <v>263</v>
      </c>
      <c r="P1279" s="15" t="s">
        <v>294</v>
      </c>
    </row>
    <row r="1280" spans="1:19" hidden="1">
      <c r="A1280" s="10" t="s">
        <v>5239</v>
      </c>
      <c r="B1280" s="10" t="s">
        <v>5240</v>
      </c>
      <c r="C1280" s="13" t="s">
        <v>5241</v>
      </c>
      <c r="D1280" s="13" t="s">
        <v>5242</v>
      </c>
      <c r="E1280" s="13" t="s">
        <v>69</v>
      </c>
      <c r="F1280" s="18" t="s">
        <v>88</v>
      </c>
      <c r="G1280" s="58">
        <v>0</v>
      </c>
      <c r="H1280" s="58">
        <v>0</v>
      </c>
      <c r="I1280" s="13">
        <v>9.2000000000000003E-4</v>
      </c>
      <c r="J1280" s="15">
        <v>0</v>
      </c>
      <c r="K1280" s="17" t="s">
        <v>121</v>
      </c>
      <c r="L1280" s="15">
        <v>0</v>
      </c>
      <c r="M1280" s="15">
        <v>3.1707860000000001</v>
      </c>
      <c r="N1280" s="15">
        <v>8.1993999999999997E-2</v>
      </c>
      <c r="O1280" s="15">
        <v>0</v>
      </c>
      <c r="P1280" s="15" t="s">
        <v>122</v>
      </c>
    </row>
    <row r="1281" spans="1:16" hidden="1">
      <c r="A1281" s="10" t="s">
        <v>5243</v>
      </c>
      <c r="B1281" s="10" t="s">
        <v>5244</v>
      </c>
      <c r="C1281" s="13" t="s">
        <v>5245</v>
      </c>
      <c r="D1281" s="13" t="s">
        <v>5246</v>
      </c>
      <c r="E1281" s="13" t="s">
        <v>69</v>
      </c>
      <c r="F1281" s="18" t="s">
        <v>87</v>
      </c>
      <c r="G1281" s="58">
        <v>0</v>
      </c>
      <c r="H1281" s="58">
        <v>0</v>
      </c>
      <c r="I1281" s="13">
        <v>2.33E-3</v>
      </c>
      <c r="J1281" s="15">
        <v>0</v>
      </c>
      <c r="K1281" s="17" t="s">
        <v>121</v>
      </c>
      <c r="L1281" s="15">
        <v>0</v>
      </c>
      <c r="M1281" s="15">
        <v>8.5982050000000001</v>
      </c>
      <c r="N1281" s="15">
        <v>0.39427800000000002</v>
      </c>
      <c r="O1281" s="15">
        <v>0</v>
      </c>
      <c r="P1281" s="15" t="s">
        <v>122</v>
      </c>
    </row>
    <row r="1282" spans="1:16" hidden="1">
      <c r="A1282" s="10" t="s">
        <v>5247</v>
      </c>
      <c r="B1282" s="10" t="s">
        <v>5248</v>
      </c>
      <c r="C1282" s="13" t="s">
        <v>5249</v>
      </c>
      <c r="D1282" s="13" t="s">
        <v>5250</v>
      </c>
      <c r="E1282" s="13" t="s">
        <v>69</v>
      </c>
      <c r="F1282" s="18" t="s">
        <v>82</v>
      </c>
      <c r="G1282" s="58">
        <v>0</v>
      </c>
      <c r="H1282" s="58">
        <v>0</v>
      </c>
      <c r="I1282" s="13">
        <v>1.2099999999999999E-3</v>
      </c>
      <c r="J1282" s="15">
        <v>0</v>
      </c>
      <c r="K1282" s="17" t="s">
        <v>121</v>
      </c>
      <c r="L1282" s="15">
        <v>12.737254999999999</v>
      </c>
      <c r="M1282" s="15">
        <v>2.742991</v>
      </c>
      <c r="N1282" s="15">
        <v>9.7725999999999993E-2</v>
      </c>
      <c r="O1282" s="15">
        <v>0</v>
      </c>
      <c r="P1282" s="15" t="s">
        <v>122</v>
      </c>
    </row>
    <row r="1283" spans="1:16" hidden="1">
      <c r="A1283" s="10" t="s">
        <v>5251</v>
      </c>
      <c r="B1283" s="10" t="s">
        <v>5252</v>
      </c>
      <c r="C1283" s="13" t="s">
        <v>5253</v>
      </c>
      <c r="D1283" s="13" t="s">
        <v>5254</v>
      </c>
      <c r="E1283" s="13" t="s">
        <v>69</v>
      </c>
      <c r="F1283" s="18" t="s">
        <v>87</v>
      </c>
      <c r="G1283" s="58">
        <v>0</v>
      </c>
      <c r="H1283" s="58">
        <v>0</v>
      </c>
      <c r="I1283" s="13">
        <v>1.17E-3</v>
      </c>
      <c r="J1283" s="15">
        <v>0</v>
      </c>
      <c r="K1283" s="17" t="s">
        <v>121</v>
      </c>
      <c r="L1283" s="15">
        <v>14.038807</v>
      </c>
      <c r="M1283" s="15">
        <v>4.9657679999999997</v>
      </c>
      <c r="N1283" s="15">
        <v>0.15287899999999999</v>
      </c>
      <c r="O1283" s="15">
        <v>0</v>
      </c>
      <c r="P1283" s="15" t="s">
        <v>122</v>
      </c>
    </row>
    <row r="1284" spans="1:16" hidden="1">
      <c r="A1284" s="10" t="s">
        <v>5255</v>
      </c>
      <c r="B1284" s="10" t="s">
        <v>5256</v>
      </c>
      <c r="C1284" s="13" t="s">
        <v>5257</v>
      </c>
      <c r="D1284" s="13" t="s">
        <v>5258</v>
      </c>
      <c r="E1284" s="13" t="s">
        <v>69</v>
      </c>
      <c r="F1284" s="18" t="s">
        <v>87</v>
      </c>
      <c r="G1284" s="58">
        <v>0</v>
      </c>
      <c r="H1284" s="58">
        <v>0</v>
      </c>
      <c r="I1284" s="13">
        <v>1.0200000000000001E-3</v>
      </c>
      <c r="J1284" s="15">
        <v>0</v>
      </c>
      <c r="K1284" s="17" t="s">
        <v>121</v>
      </c>
      <c r="L1284" s="15">
        <v>0</v>
      </c>
      <c r="M1284" s="15">
        <v>2.729012</v>
      </c>
      <c r="N1284" s="15">
        <v>0.19924800000000001</v>
      </c>
      <c r="O1284" s="15">
        <v>0</v>
      </c>
      <c r="P1284" s="15" t="s">
        <v>122</v>
      </c>
    </row>
    <row r="1285" spans="1:16" hidden="1">
      <c r="A1285" s="10" t="s">
        <v>5259</v>
      </c>
      <c r="B1285" s="10" t="s">
        <v>5260</v>
      </c>
      <c r="C1285" s="13" t="s">
        <v>5261</v>
      </c>
      <c r="D1285" s="13" t="s">
        <v>5262</v>
      </c>
      <c r="E1285" s="13" t="s">
        <v>69</v>
      </c>
      <c r="F1285" s="18" t="s">
        <v>82</v>
      </c>
      <c r="G1285" s="58">
        <v>0</v>
      </c>
      <c r="H1285" s="58">
        <v>0</v>
      </c>
      <c r="I1285" s="13">
        <v>3.8500000000000001E-3</v>
      </c>
      <c r="J1285" s="15">
        <v>0</v>
      </c>
      <c r="K1285" s="17" t="s">
        <v>121</v>
      </c>
      <c r="L1285" s="15">
        <v>22.898987999999999</v>
      </c>
      <c r="M1285" s="15">
        <v>5.4104460000000003</v>
      </c>
      <c r="N1285" s="15">
        <v>0.17041000000000001</v>
      </c>
      <c r="O1285" s="15">
        <v>0</v>
      </c>
      <c r="P1285" s="15" t="s">
        <v>122</v>
      </c>
    </row>
    <row r="1286" spans="1:16" hidden="1">
      <c r="A1286" s="10" t="s">
        <v>5263</v>
      </c>
      <c r="B1286" s="10" t="s">
        <v>5264</v>
      </c>
      <c r="C1286" s="13" t="s">
        <v>5265</v>
      </c>
      <c r="D1286" s="13" t="s">
        <v>5266</v>
      </c>
      <c r="E1286" s="13" t="s">
        <v>69</v>
      </c>
      <c r="F1286" s="18" t="s">
        <v>87</v>
      </c>
      <c r="G1286" s="58">
        <v>0</v>
      </c>
      <c r="H1286" s="58">
        <v>0</v>
      </c>
      <c r="I1286" s="13">
        <v>1.5200000000000001E-3</v>
      </c>
      <c r="J1286" s="15">
        <v>0</v>
      </c>
      <c r="K1286" s="17" t="s">
        <v>121</v>
      </c>
      <c r="L1286" s="15">
        <v>0</v>
      </c>
      <c r="M1286" s="15">
        <v>0.97237399999999996</v>
      </c>
      <c r="N1286" s="15">
        <v>7.0778999999999995E-2</v>
      </c>
      <c r="O1286" s="15">
        <v>0</v>
      </c>
      <c r="P1286" s="15" t="s">
        <v>122</v>
      </c>
    </row>
    <row r="1287" spans="1:16" hidden="1">
      <c r="A1287" s="10" t="s">
        <v>5267</v>
      </c>
      <c r="B1287" s="10" t="s">
        <v>5268</v>
      </c>
      <c r="C1287" s="13" t="s">
        <v>5269</v>
      </c>
      <c r="D1287" s="13" t="s">
        <v>5270</v>
      </c>
      <c r="E1287" s="13" t="s">
        <v>69</v>
      </c>
      <c r="F1287" s="18" t="s">
        <v>89</v>
      </c>
      <c r="G1287" s="58">
        <v>0</v>
      </c>
      <c r="H1287" s="58">
        <v>0</v>
      </c>
      <c r="I1287" s="13">
        <v>5.2700000000000004E-3</v>
      </c>
      <c r="J1287" s="15">
        <v>0</v>
      </c>
      <c r="K1287" s="17" t="s">
        <v>121</v>
      </c>
      <c r="L1287" s="15">
        <v>0</v>
      </c>
      <c r="M1287" s="15">
        <v>3.5856910000000002</v>
      </c>
      <c r="N1287" s="15">
        <v>0.15612899999999999</v>
      </c>
      <c r="O1287" s="15">
        <v>0</v>
      </c>
      <c r="P1287" s="15" t="s">
        <v>122</v>
      </c>
    </row>
    <row r="1288" spans="1:16" hidden="1">
      <c r="A1288" s="10" t="s">
        <v>5271</v>
      </c>
      <c r="B1288" s="10" t="s">
        <v>5272</v>
      </c>
      <c r="C1288" s="13" t="s">
        <v>5273</v>
      </c>
      <c r="D1288" s="13" t="s">
        <v>5274</v>
      </c>
      <c r="E1288" s="13" t="s">
        <v>24</v>
      </c>
      <c r="F1288" s="18" t="s">
        <v>81</v>
      </c>
      <c r="G1288" s="58">
        <v>0</v>
      </c>
      <c r="H1288" s="58">
        <v>0</v>
      </c>
      <c r="I1288" s="13">
        <v>0.21573999999999999</v>
      </c>
      <c r="J1288" s="15">
        <v>0.72</v>
      </c>
      <c r="K1288" s="17">
        <v>0.38888888888888884</v>
      </c>
      <c r="L1288" s="15">
        <v>27.278898000000002</v>
      </c>
      <c r="M1288" s="15">
        <v>3.9444539999999999</v>
      </c>
      <c r="N1288" s="15">
        <v>0.106347</v>
      </c>
      <c r="O1288" s="15" t="s">
        <v>176</v>
      </c>
      <c r="P1288" s="15" t="s">
        <v>294</v>
      </c>
    </row>
    <row r="1289" spans="1:16" hidden="1">
      <c r="A1289" s="10" t="s">
        <v>5275</v>
      </c>
      <c r="B1289" s="10" t="s">
        <v>5276</v>
      </c>
      <c r="C1289" s="13" t="s">
        <v>5277</v>
      </c>
      <c r="D1289" s="13" t="s">
        <v>5278</v>
      </c>
      <c r="E1289" s="13" t="s">
        <v>69</v>
      </c>
      <c r="F1289" s="18" t="s">
        <v>82</v>
      </c>
      <c r="G1289" s="58">
        <v>0</v>
      </c>
      <c r="H1289" s="58">
        <v>0</v>
      </c>
      <c r="I1289" s="13">
        <v>2.435E-2</v>
      </c>
      <c r="J1289" s="15">
        <v>0.87355769230000002</v>
      </c>
      <c r="K1289" s="17">
        <v>0.14474408366445557</v>
      </c>
      <c r="L1289" s="15">
        <v>0</v>
      </c>
      <c r="M1289" s="15">
        <v>22.321238000000001</v>
      </c>
      <c r="N1289" s="15">
        <v>-1.4084540000000001</v>
      </c>
      <c r="O1289" s="15" t="s">
        <v>142</v>
      </c>
      <c r="P1289" s="15" t="s">
        <v>157</v>
      </c>
    </row>
    <row r="1290" spans="1:16" hidden="1">
      <c r="A1290" s="10" t="s">
        <v>5279</v>
      </c>
      <c r="B1290" s="10" t="s">
        <v>5280</v>
      </c>
      <c r="C1290" s="13" t="s">
        <v>5281</v>
      </c>
      <c r="D1290" s="13" t="s">
        <v>5282</v>
      </c>
      <c r="E1290" s="13" t="s">
        <v>24</v>
      </c>
      <c r="F1290" s="18" t="s">
        <v>90</v>
      </c>
      <c r="G1290" s="58">
        <v>0</v>
      </c>
      <c r="H1290" s="58">
        <v>0</v>
      </c>
      <c r="I1290" s="13">
        <v>2.1729999999999999E-2</v>
      </c>
      <c r="J1290" s="15">
        <v>0</v>
      </c>
      <c r="K1290" s="17" t="s">
        <v>121</v>
      </c>
      <c r="L1290" s="15">
        <v>0</v>
      </c>
      <c r="M1290" s="15">
        <v>1.7366520000000001</v>
      </c>
      <c r="N1290" s="15">
        <v>6.4904000000000003E-2</v>
      </c>
      <c r="O1290" s="15">
        <v>0</v>
      </c>
      <c r="P1290" s="15" t="s">
        <v>294</v>
      </c>
    </row>
    <row r="1291" spans="1:16" hidden="1">
      <c r="A1291" s="10" t="s">
        <v>5283</v>
      </c>
      <c r="B1291" s="10" t="s">
        <v>5284</v>
      </c>
      <c r="C1291" s="13" t="s">
        <v>5285</v>
      </c>
      <c r="D1291" s="13" t="s">
        <v>5286</v>
      </c>
      <c r="E1291" s="13" t="s">
        <v>24</v>
      </c>
      <c r="F1291" s="18" t="s">
        <v>89</v>
      </c>
      <c r="G1291" s="58">
        <v>0</v>
      </c>
      <c r="H1291" s="58">
        <v>0</v>
      </c>
      <c r="I1291" s="13">
        <v>1.831E-2</v>
      </c>
      <c r="J1291" s="15">
        <v>0.91964285710000004</v>
      </c>
      <c r="K1291" s="17">
        <v>8.73786408273729E-2</v>
      </c>
      <c r="L1291" s="15">
        <v>12.831858</v>
      </c>
      <c r="M1291" s="15">
        <v>1.5028440000000001</v>
      </c>
      <c r="N1291" s="15">
        <v>8.5919999999999996E-2</v>
      </c>
      <c r="O1291" s="15" t="s">
        <v>263</v>
      </c>
      <c r="P1291" s="15" t="s">
        <v>294</v>
      </c>
    </row>
    <row r="1292" spans="1:16" hidden="1">
      <c r="A1292" s="10" t="s">
        <v>5287</v>
      </c>
      <c r="B1292" s="10" t="s">
        <v>5288</v>
      </c>
      <c r="C1292" s="13" t="s">
        <v>5289</v>
      </c>
      <c r="D1292" s="13" t="s">
        <v>5290</v>
      </c>
      <c r="E1292" s="13" t="s">
        <v>24</v>
      </c>
      <c r="F1292" s="18" t="s">
        <v>89</v>
      </c>
      <c r="G1292" s="58">
        <v>0</v>
      </c>
      <c r="H1292" s="58">
        <v>0</v>
      </c>
      <c r="I1292" s="13">
        <v>1.6979999999999999E-2</v>
      </c>
      <c r="J1292" s="15">
        <v>0</v>
      </c>
      <c r="K1292" s="17" t="s">
        <v>121</v>
      </c>
      <c r="L1292" s="15">
        <v>0</v>
      </c>
      <c r="M1292" s="15">
        <v>1.9692430000000001</v>
      </c>
      <c r="N1292" s="15">
        <v>0.10866199999999999</v>
      </c>
      <c r="O1292" s="15">
        <v>0</v>
      </c>
      <c r="P1292" s="15" t="s">
        <v>294</v>
      </c>
    </row>
    <row r="1293" spans="1:16" hidden="1">
      <c r="A1293" s="10" t="s">
        <v>5291</v>
      </c>
      <c r="B1293" s="10" t="s">
        <v>5292</v>
      </c>
      <c r="C1293" s="13" t="s">
        <v>5293</v>
      </c>
      <c r="D1293" s="13" t="s">
        <v>5294</v>
      </c>
      <c r="E1293" s="13" t="s">
        <v>24</v>
      </c>
      <c r="F1293" s="18" t="s">
        <v>89</v>
      </c>
      <c r="G1293" s="58">
        <v>0</v>
      </c>
      <c r="H1293" s="58">
        <v>0</v>
      </c>
      <c r="I1293" s="13">
        <v>6.2210000000000001E-2</v>
      </c>
      <c r="J1293" s="15">
        <v>0</v>
      </c>
      <c r="K1293" s="17" t="s">
        <v>121</v>
      </c>
      <c r="L1293" s="15">
        <v>7.8381129999999999</v>
      </c>
      <c r="M1293" s="15">
        <v>0.67279599999999995</v>
      </c>
      <c r="N1293" s="15">
        <v>7.3815000000000006E-2</v>
      </c>
      <c r="O1293" s="15" t="s">
        <v>142</v>
      </c>
      <c r="P1293" s="15" t="s">
        <v>294</v>
      </c>
    </row>
    <row r="1294" spans="1:16" hidden="1">
      <c r="A1294" s="10" t="s">
        <v>5295</v>
      </c>
      <c r="B1294" s="10" t="s">
        <v>5296</v>
      </c>
      <c r="C1294" s="13" t="s">
        <v>5297</v>
      </c>
      <c r="D1294" s="13" t="s">
        <v>5298</v>
      </c>
      <c r="E1294" s="13" t="s">
        <v>24</v>
      </c>
      <c r="F1294" s="18" t="s">
        <v>87</v>
      </c>
      <c r="G1294" s="58">
        <v>0</v>
      </c>
      <c r="H1294" s="58">
        <v>0</v>
      </c>
      <c r="I1294" s="13">
        <v>4.0509999999999997E-2</v>
      </c>
      <c r="J1294" s="15">
        <v>0</v>
      </c>
      <c r="K1294" s="17" t="s">
        <v>121</v>
      </c>
      <c r="L1294" s="15">
        <v>0</v>
      </c>
      <c r="M1294" s="15">
        <v>0.77075000000000005</v>
      </c>
      <c r="N1294" s="15">
        <v>0.174872</v>
      </c>
      <c r="O1294" s="15">
        <v>0</v>
      </c>
      <c r="P1294" s="15" t="s">
        <v>294</v>
      </c>
    </row>
    <row r="1295" spans="1:16" hidden="1">
      <c r="A1295" s="10" t="s">
        <v>5299</v>
      </c>
      <c r="B1295" s="10" t="s">
        <v>5300</v>
      </c>
      <c r="C1295" s="13" t="s">
        <v>5301</v>
      </c>
      <c r="D1295" s="13" t="s">
        <v>5302</v>
      </c>
      <c r="E1295" s="13" t="s">
        <v>24</v>
      </c>
      <c r="F1295" s="18" t="s">
        <v>82</v>
      </c>
      <c r="G1295" s="58">
        <v>0</v>
      </c>
      <c r="H1295" s="58">
        <v>0</v>
      </c>
      <c r="I1295" s="13">
        <v>1.506E-2</v>
      </c>
      <c r="J1295" s="15">
        <v>1.0301333333</v>
      </c>
      <c r="K1295" s="17">
        <v>-2.9251876748293215E-2</v>
      </c>
      <c r="L1295" s="15">
        <v>0</v>
      </c>
      <c r="M1295" s="15">
        <v>0.28440199999999999</v>
      </c>
      <c r="N1295" s="15">
        <v>-0.11848499999999999</v>
      </c>
      <c r="O1295" s="15" t="s">
        <v>142</v>
      </c>
      <c r="P1295" s="15" t="s">
        <v>294</v>
      </c>
    </row>
    <row r="1296" spans="1:16" hidden="1">
      <c r="A1296" s="10" t="s">
        <v>5303</v>
      </c>
      <c r="B1296" s="10" t="s">
        <v>5304</v>
      </c>
      <c r="C1296" s="13" t="s">
        <v>5305</v>
      </c>
      <c r="D1296" s="13" t="s">
        <v>5306</v>
      </c>
      <c r="E1296" s="13" t="s">
        <v>24</v>
      </c>
      <c r="F1296" s="18" t="s">
        <v>82</v>
      </c>
      <c r="G1296" s="58">
        <v>0</v>
      </c>
      <c r="H1296" s="58">
        <v>0</v>
      </c>
      <c r="I1296" s="13">
        <v>2.469E-2</v>
      </c>
      <c r="J1296" s="15">
        <v>0</v>
      </c>
      <c r="K1296" s="17" t="s">
        <v>121</v>
      </c>
      <c r="L1296" s="15">
        <v>9.9425969999999992</v>
      </c>
      <c r="M1296" s="15">
        <v>1.7662100000000001</v>
      </c>
      <c r="N1296" s="15">
        <v>0.14196300000000001</v>
      </c>
      <c r="O1296" s="15">
        <v>0</v>
      </c>
      <c r="P1296" s="15" t="s">
        <v>294</v>
      </c>
    </row>
    <row r="1297" spans="1:16" hidden="1">
      <c r="A1297" s="10" t="s">
        <v>5307</v>
      </c>
      <c r="B1297" s="10" t="s">
        <v>5308</v>
      </c>
      <c r="C1297" s="13" t="s">
        <v>5309</v>
      </c>
      <c r="D1297" s="13" t="s">
        <v>5310</v>
      </c>
      <c r="E1297" s="13" t="s">
        <v>24</v>
      </c>
      <c r="F1297" s="18" t="s">
        <v>82</v>
      </c>
      <c r="G1297" s="58">
        <v>0</v>
      </c>
      <c r="H1297" s="58">
        <v>0</v>
      </c>
      <c r="I1297" s="13">
        <v>1.9820000000000001E-2</v>
      </c>
      <c r="J1297" s="15">
        <v>0</v>
      </c>
      <c r="K1297" s="17" t="s">
        <v>121</v>
      </c>
      <c r="L1297" s="15">
        <v>20.304255999999999</v>
      </c>
      <c r="M1297" s="15">
        <v>1.583834</v>
      </c>
      <c r="N1297" s="15">
        <v>9.2217999999999994E-2</v>
      </c>
      <c r="O1297" s="15">
        <v>0</v>
      </c>
      <c r="P1297" s="15" t="s">
        <v>294</v>
      </c>
    </row>
    <row r="1298" spans="1:16" hidden="1">
      <c r="A1298" s="10" t="s">
        <v>5311</v>
      </c>
      <c r="B1298" s="10" t="s">
        <v>5312</v>
      </c>
      <c r="C1298" s="13" t="s">
        <v>5313</v>
      </c>
      <c r="D1298" s="13" t="s">
        <v>5314</v>
      </c>
      <c r="E1298" s="13" t="s">
        <v>24</v>
      </c>
      <c r="F1298" s="18" t="s">
        <v>89</v>
      </c>
      <c r="G1298" s="58">
        <v>0</v>
      </c>
      <c r="H1298" s="58">
        <v>0</v>
      </c>
      <c r="I1298" s="13">
        <v>4.0529999999999997E-2</v>
      </c>
      <c r="J1298" s="15">
        <v>0.86975000000000002</v>
      </c>
      <c r="K1298" s="17">
        <v>0.14975567691865477</v>
      </c>
      <c r="L1298" s="15">
        <v>18.745972999999999</v>
      </c>
      <c r="M1298" s="15">
        <v>2.1236079999999999</v>
      </c>
      <c r="N1298" s="15">
        <v>0.135659</v>
      </c>
      <c r="O1298" s="15" t="s">
        <v>263</v>
      </c>
      <c r="P1298" s="15" t="s">
        <v>294</v>
      </c>
    </row>
    <row r="1299" spans="1:16" hidden="1">
      <c r="A1299" s="10" t="s">
        <v>5315</v>
      </c>
      <c r="B1299" s="10" t="s">
        <v>5316</v>
      </c>
      <c r="C1299" s="13" t="s">
        <v>5317</v>
      </c>
      <c r="D1299" s="13" t="s">
        <v>5318</v>
      </c>
      <c r="E1299" s="13" t="s">
        <v>71</v>
      </c>
      <c r="F1299" s="18" t="s">
        <v>89</v>
      </c>
      <c r="G1299" s="58">
        <v>0</v>
      </c>
      <c r="H1299" s="58">
        <v>0</v>
      </c>
      <c r="I1299" s="13">
        <v>8.6400000000000001E-3</v>
      </c>
      <c r="J1299" s="15">
        <v>0</v>
      </c>
      <c r="K1299" s="17" t="s">
        <v>121</v>
      </c>
      <c r="L1299" s="15">
        <v>8.3364189999999994</v>
      </c>
      <c r="M1299" s="15">
        <v>2.2108850000000002</v>
      </c>
      <c r="N1299" s="15">
        <v>0.23406299999999999</v>
      </c>
      <c r="O1299" s="15">
        <v>0</v>
      </c>
      <c r="P1299" s="15" t="s">
        <v>171</v>
      </c>
    </row>
    <row r="1300" spans="1:16" hidden="1">
      <c r="A1300" s="10" t="s">
        <v>5319</v>
      </c>
      <c r="B1300" s="10" t="s">
        <v>5320</v>
      </c>
      <c r="C1300" s="13" t="s">
        <v>5321</v>
      </c>
      <c r="D1300" s="13" t="s">
        <v>5322</v>
      </c>
      <c r="E1300" s="13" t="s">
        <v>56</v>
      </c>
      <c r="F1300" s="18" t="s">
        <v>85</v>
      </c>
      <c r="G1300" s="58">
        <v>0</v>
      </c>
      <c r="H1300" s="58">
        <v>0</v>
      </c>
      <c r="I1300" s="13">
        <v>6.0400000000000002E-2</v>
      </c>
      <c r="J1300" s="15">
        <v>0.96885714290000002</v>
      </c>
      <c r="K1300" s="17">
        <v>3.2143910305272305E-2</v>
      </c>
      <c r="L1300" s="15">
        <v>8.3964870000000005</v>
      </c>
      <c r="M1300" s="15">
        <v>0.82985500000000001</v>
      </c>
      <c r="N1300" s="15">
        <v>7.5408000000000003E-2</v>
      </c>
      <c r="O1300" s="15" t="s">
        <v>142</v>
      </c>
      <c r="P1300" s="15" t="s">
        <v>152</v>
      </c>
    </row>
    <row r="1301" spans="1:16" hidden="1">
      <c r="A1301" s="10" t="s">
        <v>5323</v>
      </c>
      <c r="B1301" s="10" t="s">
        <v>5324</v>
      </c>
      <c r="C1301" s="13" t="s">
        <v>5325</v>
      </c>
      <c r="D1301" s="13" t="s">
        <v>5326</v>
      </c>
      <c r="E1301" s="13" t="s">
        <v>46</v>
      </c>
      <c r="F1301" s="18" t="s">
        <v>88</v>
      </c>
      <c r="G1301" s="58">
        <v>0</v>
      </c>
      <c r="H1301" s="58">
        <v>0</v>
      </c>
      <c r="I1301" s="13">
        <v>9.257E-2</v>
      </c>
      <c r="J1301" s="15">
        <v>1.1011764706</v>
      </c>
      <c r="K1301" s="17">
        <v>-9.1880341890044015E-2</v>
      </c>
      <c r="L1301" s="15">
        <v>18.970400999999999</v>
      </c>
      <c r="M1301" s="15">
        <v>1.4867589999999999</v>
      </c>
      <c r="N1301" s="15">
        <v>0</v>
      </c>
      <c r="O1301" s="15" t="s">
        <v>142</v>
      </c>
      <c r="P1301" s="15" t="s">
        <v>152</v>
      </c>
    </row>
    <row r="1302" spans="1:16" hidden="1">
      <c r="A1302" s="10" t="s">
        <v>5327</v>
      </c>
      <c r="B1302" s="10" t="s">
        <v>5328</v>
      </c>
      <c r="C1302" s="13" t="s">
        <v>5329</v>
      </c>
      <c r="D1302" s="13" t="s">
        <v>5330</v>
      </c>
      <c r="E1302" s="13" t="s">
        <v>24</v>
      </c>
      <c r="F1302" s="18" t="s">
        <v>85</v>
      </c>
      <c r="G1302" s="58">
        <v>0</v>
      </c>
      <c r="H1302" s="58">
        <v>0</v>
      </c>
      <c r="I1302" s="13">
        <v>7.6429999999999998E-2</v>
      </c>
      <c r="J1302" s="15">
        <v>0</v>
      </c>
      <c r="K1302" s="17" t="s">
        <v>121</v>
      </c>
      <c r="L1302" s="15">
        <v>15.135089000000001</v>
      </c>
      <c r="M1302" s="15">
        <v>1.089807</v>
      </c>
      <c r="N1302" s="15">
        <v>0.101213</v>
      </c>
      <c r="O1302" s="15" t="s">
        <v>142</v>
      </c>
      <c r="P1302" s="15" t="s">
        <v>294</v>
      </c>
    </row>
    <row r="1303" spans="1:16" hidden="1">
      <c r="A1303" s="10" t="s">
        <v>5331</v>
      </c>
      <c r="B1303" s="10" t="s">
        <v>5332</v>
      </c>
      <c r="C1303" s="13" t="s">
        <v>5333</v>
      </c>
      <c r="D1303" s="13" t="s">
        <v>5334</v>
      </c>
      <c r="E1303" s="13" t="s">
        <v>24</v>
      </c>
      <c r="F1303" s="18" t="s">
        <v>88</v>
      </c>
      <c r="G1303" s="58">
        <v>0</v>
      </c>
      <c r="H1303" s="58">
        <v>0</v>
      </c>
      <c r="I1303" s="13">
        <v>3.6400000000000002E-2</v>
      </c>
      <c r="J1303" s="15">
        <v>0.74870967740000005</v>
      </c>
      <c r="K1303" s="17">
        <v>0.33563119348562598</v>
      </c>
      <c r="L1303" s="15">
        <v>23.104666999999999</v>
      </c>
      <c r="M1303" s="15">
        <v>5.3050769999999998</v>
      </c>
      <c r="N1303" s="15">
        <v>0.22839100000000001</v>
      </c>
      <c r="O1303" s="15" t="s">
        <v>176</v>
      </c>
      <c r="P1303" s="15" t="s">
        <v>294</v>
      </c>
    </row>
    <row r="1304" spans="1:16" hidden="1">
      <c r="A1304" s="10" t="s">
        <v>5335</v>
      </c>
      <c r="B1304" s="10" t="s">
        <v>5336</v>
      </c>
      <c r="C1304" s="13" t="s">
        <v>5337</v>
      </c>
      <c r="D1304" s="13" t="s">
        <v>5338</v>
      </c>
      <c r="E1304" s="13" t="s">
        <v>69</v>
      </c>
      <c r="F1304" s="18" t="s">
        <v>83</v>
      </c>
      <c r="G1304" s="58">
        <v>0</v>
      </c>
      <c r="H1304" s="58">
        <v>0</v>
      </c>
      <c r="I1304" s="13">
        <v>3.1280000000000002E-2</v>
      </c>
      <c r="J1304" s="15">
        <v>1.1315662651</v>
      </c>
      <c r="K1304" s="17">
        <v>-0.11626916527806974</v>
      </c>
      <c r="L1304" s="15">
        <v>31.061191000000001</v>
      </c>
      <c r="M1304" s="15">
        <v>15.396539000000001</v>
      </c>
      <c r="N1304" s="15">
        <v>0.41680099999999998</v>
      </c>
      <c r="O1304" s="15" t="s">
        <v>263</v>
      </c>
      <c r="P1304" s="15" t="s">
        <v>157</v>
      </c>
    </row>
    <row r="1305" spans="1:16">
      <c r="A1305" s="10" t="s">
        <v>5339</v>
      </c>
      <c r="B1305" s="10" t="s">
        <v>5340</v>
      </c>
      <c r="C1305" s="13" t="s">
        <v>5341</v>
      </c>
      <c r="D1305" s="13" t="s">
        <v>5342</v>
      </c>
      <c r="E1305" s="13" t="s">
        <v>24</v>
      </c>
      <c r="F1305" s="18" t="s">
        <v>83</v>
      </c>
      <c r="G1305" s="58">
        <v>0.5</v>
      </c>
      <c r="H1305" s="58">
        <v>0.43</v>
      </c>
      <c r="I1305" s="13">
        <v>1.9900000000000001E-2</v>
      </c>
      <c r="J1305" s="15">
        <v>0.58687116559999997</v>
      </c>
      <c r="K1305" s="17">
        <v>0.70395149500594245</v>
      </c>
      <c r="L1305" s="15">
        <v>17.148792</v>
      </c>
      <c r="M1305" s="15">
        <v>2.1688480000000001</v>
      </c>
      <c r="N1305" s="15">
        <v>0.12962199999999999</v>
      </c>
      <c r="O1305" s="15" t="s">
        <v>176</v>
      </c>
      <c r="P1305" s="15" t="s">
        <v>294</v>
      </c>
    </row>
    <row r="1306" spans="1:16" hidden="1">
      <c r="A1306" s="10" t="s">
        <v>5343</v>
      </c>
      <c r="B1306" s="10" t="s">
        <v>5344</v>
      </c>
      <c r="C1306" s="13" t="s">
        <v>5345</v>
      </c>
      <c r="D1306" s="13" t="s">
        <v>5346</v>
      </c>
      <c r="E1306" s="13" t="s">
        <v>64</v>
      </c>
      <c r="F1306" s="18" t="s">
        <v>85</v>
      </c>
      <c r="G1306" s="58">
        <v>0</v>
      </c>
      <c r="H1306" s="58">
        <v>0</v>
      </c>
      <c r="I1306" s="13">
        <v>1.474E-2</v>
      </c>
      <c r="J1306" s="15">
        <v>0</v>
      </c>
      <c r="K1306" s="17" t="s">
        <v>121</v>
      </c>
      <c r="L1306" s="15">
        <v>21.831209999999999</v>
      </c>
      <c r="M1306" s="15">
        <v>9.8504260000000006</v>
      </c>
      <c r="N1306" s="15">
        <v>0.42327999999999999</v>
      </c>
      <c r="O1306" s="15">
        <v>0</v>
      </c>
      <c r="P1306" s="15" t="s">
        <v>162</v>
      </c>
    </row>
    <row r="1307" spans="1:16" hidden="1">
      <c r="A1307" s="10" t="s">
        <v>5347</v>
      </c>
      <c r="B1307" s="10" t="s">
        <v>5348</v>
      </c>
      <c r="C1307" s="13" t="s">
        <v>5349</v>
      </c>
      <c r="D1307" s="13" t="s">
        <v>5350</v>
      </c>
      <c r="E1307" s="13" t="s">
        <v>58</v>
      </c>
      <c r="F1307" s="18" t="s">
        <v>89</v>
      </c>
      <c r="G1307" s="58">
        <v>0</v>
      </c>
      <c r="H1307" s="58">
        <v>0</v>
      </c>
      <c r="I1307" s="13">
        <v>3.2770000000000001E-2</v>
      </c>
      <c r="J1307" s="15">
        <v>0</v>
      </c>
      <c r="K1307" s="17" t="s">
        <v>121</v>
      </c>
      <c r="L1307" s="15">
        <v>13.051499</v>
      </c>
      <c r="M1307" s="15">
        <v>1.695813</v>
      </c>
      <c r="N1307" s="15">
        <v>4.9889999999999997E-2</v>
      </c>
      <c r="O1307" s="15" t="s">
        <v>142</v>
      </c>
      <c r="P1307" s="15" t="s">
        <v>383</v>
      </c>
    </row>
    <row r="1308" spans="1:16" hidden="1">
      <c r="A1308" s="10" t="s">
        <v>5351</v>
      </c>
      <c r="B1308" s="10" t="s">
        <v>5352</v>
      </c>
      <c r="C1308" s="13" t="s">
        <v>5353</v>
      </c>
      <c r="D1308" s="13" t="s">
        <v>5354</v>
      </c>
      <c r="E1308" s="13" t="s">
        <v>188</v>
      </c>
      <c r="F1308" s="18" t="s">
        <v>89</v>
      </c>
      <c r="G1308" s="58">
        <v>0</v>
      </c>
      <c r="H1308" s="58">
        <v>0</v>
      </c>
      <c r="I1308" s="13">
        <v>2.503E-2</v>
      </c>
      <c r="J1308" s="15">
        <v>0</v>
      </c>
      <c r="K1308" s="17" t="s">
        <v>121</v>
      </c>
      <c r="L1308" s="15">
        <v>0</v>
      </c>
      <c r="M1308" s="15">
        <v>4.4827810000000001</v>
      </c>
      <c r="N1308" s="15">
        <v>4.7987000000000002E-2</v>
      </c>
      <c r="O1308" s="15">
        <v>0</v>
      </c>
      <c r="P1308" s="15" t="s">
        <v>189</v>
      </c>
    </row>
    <row r="1309" spans="1:16" hidden="1">
      <c r="A1309" s="10" t="s">
        <v>5355</v>
      </c>
      <c r="B1309" s="10" t="s">
        <v>5356</v>
      </c>
      <c r="C1309" s="13" t="s">
        <v>5357</v>
      </c>
      <c r="D1309" s="13" t="s">
        <v>5358</v>
      </c>
      <c r="E1309" s="13" t="s">
        <v>34</v>
      </c>
      <c r="F1309" s="18" t="s">
        <v>89</v>
      </c>
      <c r="G1309" s="58">
        <v>0</v>
      </c>
      <c r="H1309" s="58">
        <v>0</v>
      </c>
      <c r="I1309" s="13">
        <v>8.2669999999999993E-2</v>
      </c>
      <c r="J1309" s="15">
        <v>1.7926666667</v>
      </c>
      <c r="K1309" s="17">
        <v>-0.4421718110925591</v>
      </c>
      <c r="L1309" s="15">
        <v>16.136904999999999</v>
      </c>
      <c r="M1309" s="15">
        <v>2.575126</v>
      </c>
      <c r="N1309" s="15">
        <v>0.123081</v>
      </c>
      <c r="O1309" s="15" t="s">
        <v>142</v>
      </c>
      <c r="P1309" s="15" t="s">
        <v>299</v>
      </c>
    </row>
    <row r="1310" spans="1:16" hidden="1">
      <c r="A1310" s="10" t="s">
        <v>5359</v>
      </c>
      <c r="B1310" s="10" t="s">
        <v>5360</v>
      </c>
      <c r="C1310" s="13" t="s">
        <v>5361</v>
      </c>
      <c r="D1310" s="13" t="s">
        <v>5362</v>
      </c>
      <c r="E1310" s="13" t="s">
        <v>30</v>
      </c>
      <c r="F1310" s="18" t="s">
        <v>86</v>
      </c>
      <c r="G1310" s="58">
        <v>0</v>
      </c>
      <c r="H1310" s="58">
        <v>0</v>
      </c>
      <c r="I1310" s="13">
        <v>0.78312000000000004</v>
      </c>
      <c r="J1310" s="15">
        <v>1.2175</v>
      </c>
      <c r="K1310" s="17">
        <v>-0.17864476386036965</v>
      </c>
      <c r="L1310" s="15">
        <v>15.539885</v>
      </c>
      <c r="M1310" s="15">
        <v>6.344055</v>
      </c>
      <c r="N1310" s="15">
        <v>0.27708700000000003</v>
      </c>
      <c r="O1310" s="15" t="s">
        <v>176</v>
      </c>
      <c r="P1310" s="15" t="s">
        <v>177</v>
      </c>
    </row>
    <row r="1311" spans="1:16" hidden="1">
      <c r="A1311" s="10" t="s">
        <v>5363</v>
      </c>
      <c r="B1311" s="10" t="s">
        <v>5364</v>
      </c>
      <c r="C1311" s="13" t="s">
        <v>5365</v>
      </c>
      <c r="D1311" s="13" t="s">
        <v>5366</v>
      </c>
      <c r="E1311" s="13" t="s">
        <v>75</v>
      </c>
      <c r="F1311" s="18" t="s">
        <v>88</v>
      </c>
      <c r="G1311" s="58">
        <v>0</v>
      </c>
      <c r="H1311" s="58">
        <v>0</v>
      </c>
      <c r="I1311" s="13">
        <v>2.0330000000000001E-2</v>
      </c>
      <c r="J1311" s="15">
        <v>0</v>
      </c>
      <c r="K1311" s="17" t="s">
        <v>121</v>
      </c>
      <c r="L1311" s="15">
        <v>12.917896000000001</v>
      </c>
      <c r="M1311" s="15">
        <v>3.5746470000000001</v>
      </c>
      <c r="N1311" s="15">
        <v>0.30929099999999998</v>
      </c>
      <c r="O1311" s="15">
        <v>0</v>
      </c>
      <c r="P1311" s="15" t="s">
        <v>212</v>
      </c>
    </row>
    <row r="1312" spans="1:16">
      <c r="A1312" s="10" t="s">
        <v>5367</v>
      </c>
      <c r="B1312" s="10" t="s">
        <v>5368</v>
      </c>
      <c r="C1312" s="13" t="s">
        <v>5369</v>
      </c>
      <c r="D1312" s="13" t="s">
        <v>5370</v>
      </c>
      <c r="E1312" s="13" t="s">
        <v>24</v>
      </c>
      <c r="F1312" s="18" t="s">
        <v>87</v>
      </c>
      <c r="G1312" s="58">
        <v>0.5</v>
      </c>
      <c r="H1312" s="58">
        <v>0.49</v>
      </c>
      <c r="I1312" s="13">
        <v>2.2970000000000001E-2</v>
      </c>
      <c r="J1312" s="15">
        <v>1.1078723403999999</v>
      </c>
      <c r="K1312" s="17">
        <v>-9.7368926424368007E-2</v>
      </c>
      <c r="L1312" s="15">
        <v>30.677150999999999</v>
      </c>
      <c r="M1312" s="15">
        <v>2.9152550000000002</v>
      </c>
      <c r="N1312" s="15">
        <v>0.140462</v>
      </c>
      <c r="O1312" s="15" t="s">
        <v>176</v>
      </c>
      <c r="P1312" s="15" t="s">
        <v>294</v>
      </c>
    </row>
    <row r="1313" spans="1:19" hidden="1">
      <c r="A1313" s="10" t="s">
        <v>5371</v>
      </c>
      <c r="B1313" s="10" t="s">
        <v>5372</v>
      </c>
      <c r="C1313" s="13" t="s">
        <v>5373</v>
      </c>
      <c r="D1313" s="13" t="s">
        <v>5374</v>
      </c>
      <c r="E1313" s="13" t="s">
        <v>42</v>
      </c>
      <c r="F1313" s="18" t="s">
        <v>89</v>
      </c>
      <c r="G1313" s="58">
        <v>0</v>
      </c>
      <c r="H1313" s="58">
        <v>0</v>
      </c>
      <c r="I1313" s="13">
        <v>6.0389999999999999E-2</v>
      </c>
      <c r="J1313" s="15">
        <v>0.9026190476</v>
      </c>
      <c r="K1313" s="17">
        <v>0.10788710105213162</v>
      </c>
      <c r="L1313" s="15">
        <v>26.905743999999999</v>
      </c>
      <c r="M1313" s="15">
        <v>2.2250730000000001</v>
      </c>
      <c r="N1313" s="15">
        <v>3.8136999999999997E-2</v>
      </c>
      <c r="O1313" s="15" t="s">
        <v>176</v>
      </c>
      <c r="P1313" s="15" t="s">
        <v>143</v>
      </c>
    </row>
    <row r="1314" spans="1:19" hidden="1">
      <c r="A1314" s="10" t="s">
        <v>5375</v>
      </c>
      <c r="B1314" s="10" t="s">
        <v>5376</v>
      </c>
      <c r="C1314" s="13" t="s">
        <v>5377</v>
      </c>
      <c r="D1314" s="13" t="s">
        <v>5378</v>
      </c>
      <c r="E1314" s="13" t="s">
        <v>71</v>
      </c>
      <c r="F1314" s="18" t="s">
        <v>91</v>
      </c>
      <c r="G1314" s="58">
        <v>0</v>
      </c>
      <c r="H1314" s="58">
        <v>0</v>
      </c>
      <c r="I1314" s="13">
        <v>2.47E-3</v>
      </c>
      <c r="J1314" s="15">
        <v>0</v>
      </c>
      <c r="K1314" s="17" t="s">
        <v>121</v>
      </c>
      <c r="L1314" s="15">
        <v>0</v>
      </c>
      <c r="M1314" s="15">
        <v>3.906104</v>
      </c>
      <c r="N1314" s="15">
        <v>4.8340000000000001E-2</v>
      </c>
      <c r="O1314" s="15">
        <v>0</v>
      </c>
      <c r="P1314" s="15" t="s">
        <v>171</v>
      </c>
    </row>
    <row r="1315" spans="1:19" hidden="1">
      <c r="A1315" s="10" t="s">
        <v>5379</v>
      </c>
      <c r="B1315" s="10" t="s">
        <v>5380</v>
      </c>
      <c r="C1315" s="13" t="s">
        <v>5381</v>
      </c>
      <c r="D1315" s="13" t="s">
        <v>5382</v>
      </c>
      <c r="E1315" s="13" t="s">
        <v>71</v>
      </c>
      <c r="F1315" s="18" t="s">
        <v>91</v>
      </c>
      <c r="G1315" s="58">
        <v>0</v>
      </c>
      <c r="H1315" s="58">
        <v>0</v>
      </c>
      <c r="I1315" s="13">
        <v>5.2139999999999999E-2</v>
      </c>
      <c r="J1315" s="15">
        <v>0</v>
      </c>
      <c r="K1315" s="17" t="s">
        <v>121</v>
      </c>
      <c r="L1315" s="15">
        <v>16.538141</v>
      </c>
      <c r="M1315" s="15">
        <v>1.8104739999999999</v>
      </c>
      <c r="N1315" s="15">
        <v>0.11841599999999999</v>
      </c>
      <c r="O1315" s="15">
        <v>0</v>
      </c>
      <c r="P1315" s="15" t="s">
        <v>171</v>
      </c>
    </row>
    <row r="1316" spans="1:19" hidden="1">
      <c r="A1316" s="10" t="s">
        <v>5383</v>
      </c>
      <c r="B1316" s="10" t="s">
        <v>5384</v>
      </c>
      <c r="C1316" s="13" t="s">
        <v>5385</v>
      </c>
      <c r="D1316" s="13" t="s">
        <v>5386</v>
      </c>
      <c r="E1316" s="13" t="s">
        <v>24</v>
      </c>
      <c r="F1316" s="18" t="s">
        <v>81</v>
      </c>
      <c r="G1316" s="58">
        <v>0</v>
      </c>
      <c r="H1316" s="58">
        <v>0</v>
      </c>
      <c r="I1316" s="13">
        <v>7.8189999999999996E-2</v>
      </c>
      <c r="J1316" s="15">
        <v>1.0215686275</v>
      </c>
      <c r="K1316" s="17">
        <v>-2.111324380896773E-2</v>
      </c>
      <c r="L1316" s="15">
        <v>11.992481</v>
      </c>
      <c r="M1316" s="15">
        <v>1.4009720000000001</v>
      </c>
      <c r="N1316" s="15">
        <v>0.10804</v>
      </c>
      <c r="O1316" s="15" t="s">
        <v>263</v>
      </c>
      <c r="P1316" s="15" t="s">
        <v>294</v>
      </c>
    </row>
    <row r="1317" spans="1:19" hidden="1">
      <c r="A1317" s="10" t="s">
        <v>5387</v>
      </c>
      <c r="B1317" s="10" t="s">
        <v>5388</v>
      </c>
      <c r="C1317" s="13" t="s">
        <v>5389</v>
      </c>
      <c r="D1317" s="13" t="s">
        <v>5390</v>
      </c>
      <c r="E1317" s="13" t="s">
        <v>28</v>
      </c>
      <c r="F1317" s="18" t="s">
        <v>89</v>
      </c>
      <c r="G1317" s="58">
        <v>0</v>
      </c>
      <c r="H1317" s="58">
        <v>0</v>
      </c>
      <c r="I1317" s="13">
        <v>9.6159999999999995E-2</v>
      </c>
      <c r="J1317" s="15">
        <v>0.94808080809999995</v>
      </c>
      <c r="K1317" s="17">
        <v>5.4762412081780898E-2</v>
      </c>
      <c r="L1317" s="15">
        <v>13.917308</v>
      </c>
      <c r="M1317" s="15">
        <v>1.300449</v>
      </c>
      <c r="N1317" s="15">
        <v>2.8087999999999998E-2</v>
      </c>
      <c r="O1317" s="15" t="s">
        <v>263</v>
      </c>
      <c r="P1317" s="15" t="s">
        <v>332</v>
      </c>
    </row>
    <row r="1318" spans="1:19" hidden="1">
      <c r="A1318" s="10" t="s">
        <v>5391</v>
      </c>
      <c r="B1318" s="10" t="s">
        <v>5392</v>
      </c>
      <c r="C1318" s="13" t="s">
        <v>5393</v>
      </c>
      <c r="D1318" s="13" t="s">
        <v>5394</v>
      </c>
      <c r="E1318" s="13" t="s">
        <v>24</v>
      </c>
      <c r="F1318" s="18" t="s">
        <v>87</v>
      </c>
      <c r="G1318" s="58">
        <v>0</v>
      </c>
      <c r="H1318" s="58">
        <v>0</v>
      </c>
      <c r="I1318" s="13">
        <v>4.4970000000000003E-2</v>
      </c>
      <c r="J1318" s="15">
        <v>0</v>
      </c>
      <c r="K1318" s="17" t="s">
        <v>121</v>
      </c>
      <c r="L1318" s="15">
        <v>0</v>
      </c>
      <c r="M1318" s="15">
        <v>2.1939679999999999</v>
      </c>
      <c r="N1318" s="15">
        <v>0.131297</v>
      </c>
      <c r="O1318" s="15">
        <v>0</v>
      </c>
      <c r="P1318" s="15" t="s">
        <v>294</v>
      </c>
    </row>
    <row r="1319" spans="1:19" hidden="1">
      <c r="A1319" s="10" t="s">
        <v>5395</v>
      </c>
      <c r="B1319" s="10" t="s">
        <v>5396</v>
      </c>
      <c r="C1319" s="13" t="s">
        <v>5397</v>
      </c>
      <c r="D1319" s="13" t="s">
        <v>5398</v>
      </c>
      <c r="E1319" s="13" t="s">
        <v>71</v>
      </c>
      <c r="F1319" s="18" t="s">
        <v>90</v>
      </c>
      <c r="G1319" s="58">
        <v>0</v>
      </c>
      <c r="H1319" s="58">
        <v>0</v>
      </c>
      <c r="I1319" s="13">
        <v>5.4099999999999999E-3</v>
      </c>
      <c r="J1319" s="15">
        <v>0</v>
      </c>
      <c r="K1319" s="17" t="s">
        <v>121</v>
      </c>
      <c r="L1319" s="15">
        <v>0</v>
      </c>
      <c r="M1319" s="15">
        <v>3.3188149999999998</v>
      </c>
      <c r="N1319" s="15">
        <v>0.15054500000000001</v>
      </c>
      <c r="O1319" s="15">
        <v>0</v>
      </c>
      <c r="P1319" s="15" t="s">
        <v>171</v>
      </c>
    </row>
    <row r="1320" spans="1:19" hidden="1">
      <c r="A1320" s="10" t="s">
        <v>5399</v>
      </c>
      <c r="B1320" s="10" t="s">
        <v>5400</v>
      </c>
      <c r="C1320" s="13" t="s">
        <v>5401</v>
      </c>
      <c r="D1320" s="13" t="s">
        <v>5402</v>
      </c>
      <c r="E1320" s="13" t="s">
        <v>24</v>
      </c>
      <c r="F1320" s="18" t="s">
        <v>88</v>
      </c>
      <c r="G1320" s="58">
        <v>0</v>
      </c>
      <c r="H1320" s="58">
        <v>0</v>
      </c>
      <c r="I1320" s="13">
        <v>2.5770000000000001E-2</v>
      </c>
      <c r="J1320" s="15">
        <v>0.85591836730000004</v>
      </c>
      <c r="K1320" s="17">
        <v>0.16833571775601253</v>
      </c>
      <c r="L1320" s="15">
        <v>26.922864000000001</v>
      </c>
      <c r="M1320" s="15">
        <v>3.7874490000000001</v>
      </c>
      <c r="N1320" s="15">
        <v>0.155697</v>
      </c>
      <c r="O1320" s="15" t="s">
        <v>176</v>
      </c>
      <c r="P1320" s="15" t="s">
        <v>294</v>
      </c>
    </row>
    <row r="1321" spans="1:19" hidden="1">
      <c r="A1321" s="10" t="s">
        <v>5403</v>
      </c>
      <c r="B1321" s="10" t="s">
        <v>5404</v>
      </c>
      <c r="C1321" s="13" t="s">
        <v>5405</v>
      </c>
      <c r="D1321" s="13" t="s">
        <v>5406</v>
      </c>
      <c r="E1321" s="13" t="s">
        <v>69</v>
      </c>
      <c r="F1321" s="18" t="s">
        <v>84</v>
      </c>
      <c r="G1321" s="58">
        <v>0</v>
      </c>
      <c r="H1321" s="58">
        <v>0</v>
      </c>
      <c r="I1321" s="13">
        <v>8.9999999999999998E-4</v>
      </c>
      <c r="J1321" s="15">
        <v>0</v>
      </c>
      <c r="K1321" s="17" t="s">
        <v>121</v>
      </c>
      <c r="L1321" s="15">
        <v>37.005650000000003</v>
      </c>
      <c r="M1321" s="15">
        <v>1.0616300000000001</v>
      </c>
      <c r="N1321" s="15">
        <v>8.5690000000000002E-2</v>
      </c>
      <c r="O1321" s="15">
        <v>0</v>
      </c>
      <c r="P1321" s="15" t="s">
        <v>122</v>
      </c>
    </row>
    <row r="1322" spans="1:19" hidden="1">
      <c r="A1322" s="10" t="s">
        <v>5407</v>
      </c>
      <c r="B1322" s="10" t="s">
        <v>5408</v>
      </c>
      <c r="C1322" s="13" t="s">
        <v>5409</v>
      </c>
      <c r="D1322" s="13" t="s">
        <v>5410</v>
      </c>
      <c r="E1322" s="13" t="s">
        <v>69</v>
      </c>
      <c r="F1322" s="18" t="s">
        <v>88</v>
      </c>
      <c r="G1322" s="58">
        <v>0</v>
      </c>
      <c r="H1322" s="58">
        <v>0</v>
      </c>
      <c r="I1322" s="13">
        <v>9.8999999999999999E-4</v>
      </c>
      <c r="J1322" s="15">
        <v>0</v>
      </c>
      <c r="K1322" s="17" t="s">
        <v>121</v>
      </c>
      <c r="L1322" s="15">
        <v>0</v>
      </c>
      <c r="M1322" s="15">
        <v>8.3501469999999998</v>
      </c>
      <c r="N1322" s="15">
        <v>3.6601000000000002E-2</v>
      </c>
      <c r="O1322" s="15">
        <v>0</v>
      </c>
      <c r="P1322" s="15" t="s">
        <v>122</v>
      </c>
    </row>
    <row r="1323" spans="1:19" hidden="1">
      <c r="A1323" s="10" t="s">
        <v>5411</v>
      </c>
      <c r="B1323" s="10" t="s">
        <v>5412</v>
      </c>
      <c r="C1323" s="13" t="s">
        <v>5413</v>
      </c>
      <c r="D1323" s="13" t="s">
        <v>5414</v>
      </c>
      <c r="E1323" s="13" t="s">
        <v>71</v>
      </c>
      <c r="F1323" s="18" t="s">
        <v>84</v>
      </c>
      <c r="G1323" s="58">
        <v>0</v>
      </c>
      <c r="H1323" s="58">
        <v>0</v>
      </c>
      <c r="I1323" s="13">
        <v>3.4819999999999997E-2</v>
      </c>
      <c r="J1323" s="15">
        <v>0</v>
      </c>
      <c r="K1323" s="17" t="s">
        <v>121</v>
      </c>
      <c r="L1323" s="15">
        <v>6.4671919999999998</v>
      </c>
      <c r="M1323" s="15">
        <v>0.87943899999999997</v>
      </c>
      <c r="N1323" s="15">
        <v>0.11112</v>
      </c>
      <c r="O1323" s="15">
        <v>0</v>
      </c>
      <c r="P1323" s="15" t="s">
        <v>171</v>
      </c>
    </row>
    <row r="1324" spans="1:19" hidden="1">
      <c r="A1324" s="10" t="s">
        <v>5415</v>
      </c>
      <c r="B1324" s="10" t="s">
        <v>5416</v>
      </c>
      <c r="C1324" s="13" t="s">
        <v>5417</v>
      </c>
      <c r="D1324" s="13" t="s">
        <v>5418</v>
      </c>
      <c r="E1324" s="13" t="s">
        <v>71</v>
      </c>
      <c r="F1324" s="18" t="s">
        <v>84</v>
      </c>
      <c r="G1324" s="58">
        <v>0</v>
      </c>
      <c r="H1324" s="58">
        <v>0</v>
      </c>
      <c r="I1324" s="13">
        <v>9.8399999999999998E-3</v>
      </c>
      <c r="J1324" s="15">
        <v>0</v>
      </c>
      <c r="K1324" s="17" t="s">
        <v>121</v>
      </c>
      <c r="L1324" s="15">
        <v>5.2137450000000003</v>
      </c>
      <c r="M1324" s="15">
        <v>1.413006</v>
      </c>
      <c r="N1324" s="15">
        <v>0.14006099999999999</v>
      </c>
      <c r="O1324" s="15">
        <v>0</v>
      </c>
      <c r="P1324" s="15" t="s">
        <v>171</v>
      </c>
    </row>
    <row r="1325" spans="1:19" hidden="1">
      <c r="A1325" s="10" t="s">
        <v>5419</v>
      </c>
      <c r="B1325" s="10" t="s">
        <v>5420</v>
      </c>
      <c r="C1325" s="13" t="s">
        <v>5421</v>
      </c>
      <c r="D1325" s="13" t="s">
        <v>5422</v>
      </c>
      <c r="E1325" s="13" t="s">
        <v>188</v>
      </c>
      <c r="F1325" s="18" t="s">
        <v>85</v>
      </c>
      <c r="G1325" s="58">
        <v>0</v>
      </c>
      <c r="H1325" s="58">
        <v>0</v>
      </c>
      <c r="I1325" s="13">
        <v>1.2019999999999999E-2</v>
      </c>
      <c r="J1325" s="15">
        <v>0</v>
      </c>
      <c r="K1325" s="17" t="s">
        <v>121</v>
      </c>
      <c r="L1325" s="15">
        <v>0</v>
      </c>
      <c r="M1325" s="15">
        <v>1.123704</v>
      </c>
      <c r="N1325" s="15">
        <v>0.14931800000000001</v>
      </c>
      <c r="O1325" s="15">
        <v>0</v>
      </c>
      <c r="P1325" s="15" t="s">
        <v>189</v>
      </c>
    </row>
    <row r="1326" spans="1:19">
      <c r="A1326" s="10" t="s">
        <v>5423</v>
      </c>
      <c r="B1326" s="10" t="s">
        <v>5424</v>
      </c>
      <c r="C1326" s="13" t="s">
        <v>5425</v>
      </c>
      <c r="D1326" s="13" t="s">
        <v>5426</v>
      </c>
      <c r="E1326" s="13" t="s">
        <v>79</v>
      </c>
      <c r="F1326" s="18" t="s">
        <v>81</v>
      </c>
      <c r="G1326" s="58">
        <v>0.5</v>
      </c>
      <c r="H1326" s="58">
        <v>0.51</v>
      </c>
      <c r="I1326" s="13">
        <v>5.151E-2</v>
      </c>
      <c r="J1326" s="15">
        <v>0</v>
      </c>
      <c r="K1326" s="17" t="s">
        <v>121</v>
      </c>
      <c r="L1326" s="15">
        <v>9.4867640000000009</v>
      </c>
      <c r="M1326" s="15">
        <v>2.7961819999999999</v>
      </c>
      <c r="N1326" s="15">
        <v>6.8154000000000006E-2</v>
      </c>
      <c r="O1326" s="15" t="s">
        <v>263</v>
      </c>
      <c r="P1326" s="15" t="s">
        <v>603</v>
      </c>
    </row>
    <row r="1327" spans="1:19" hidden="1">
      <c r="A1327" s="10" t="s">
        <v>5427</v>
      </c>
      <c r="B1327" s="10" t="s">
        <v>5428</v>
      </c>
      <c r="C1327" s="13" t="s">
        <v>5429</v>
      </c>
      <c r="D1327" s="13" t="s">
        <v>5430</v>
      </c>
      <c r="E1327" s="13" t="s">
        <v>69</v>
      </c>
      <c r="F1327" s="18" t="s">
        <v>88</v>
      </c>
      <c r="G1327" s="58">
        <v>0</v>
      </c>
      <c r="H1327" s="58">
        <v>0</v>
      </c>
      <c r="I1327" s="13">
        <v>4.5199999999999997E-3</v>
      </c>
      <c r="J1327" s="15">
        <v>0</v>
      </c>
      <c r="K1327" s="17" t="s">
        <v>121</v>
      </c>
      <c r="L1327" s="15">
        <v>24.849129999999999</v>
      </c>
      <c r="M1327" s="15">
        <v>5.1563929999999996</v>
      </c>
      <c r="N1327" s="15">
        <v>0.147866</v>
      </c>
      <c r="O1327" s="15">
        <v>0</v>
      </c>
      <c r="P1327" s="15" t="s">
        <v>122</v>
      </c>
    </row>
    <row r="1328" spans="1:19">
      <c r="A1328" s="10" t="s">
        <v>5431</v>
      </c>
      <c r="B1328" s="10" t="s">
        <v>5432</v>
      </c>
      <c r="C1328" s="13" t="s">
        <v>5433</v>
      </c>
      <c r="D1328" s="13" t="s">
        <v>5434</v>
      </c>
      <c r="E1328" s="13" t="s">
        <v>79</v>
      </c>
      <c r="F1328" s="18" t="s">
        <v>83</v>
      </c>
      <c r="G1328" s="58">
        <v>1</v>
      </c>
      <c r="H1328" s="58">
        <v>1.1499999999999999</v>
      </c>
      <c r="I1328" s="13">
        <v>6.1350000000000002E-2</v>
      </c>
      <c r="J1328" s="15">
        <v>0</v>
      </c>
      <c r="K1328" s="17" t="s">
        <v>121</v>
      </c>
      <c r="L1328" s="15">
        <v>21.308440999999998</v>
      </c>
      <c r="M1328" s="15">
        <v>0</v>
      </c>
      <c r="N1328" s="15">
        <v>0.13667599999999999</v>
      </c>
      <c r="O1328" s="15" t="s">
        <v>263</v>
      </c>
      <c r="P1328" s="15" t="s">
        <v>603</v>
      </c>
      <c r="S1328"/>
    </row>
    <row r="1329" spans="1:16" hidden="1">
      <c r="A1329" s="10" t="s">
        <v>5435</v>
      </c>
      <c r="B1329" s="10" t="s">
        <v>5436</v>
      </c>
      <c r="C1329" s="13" t="s">
        <v>5437</v>
      </c>
      <c r="D1329" s="13" t="s">
        <v>5438</v>
      </c>
      <c r="E1329" s="13" t="s">
        <v>38</v>
      </c>
      <c r="F1329" s="18" t="s">
        <v>84</v>
      </c>
      <c r="G1329" s="58">
        <v>0</v>
      </c>
      <c r="H1329" s="58">
        <v>0</v>
      </c>
      <c r="I1329" s="13">
        <v>2.4140000000000002E-2</v>
      </c>
      <c r="J1329" s="15">
        <v>0</v>
      </c>
      <c r="K1329" s="17" t="s">
        <v>121</v>
      </c>
      <c r="L1329" s="15">
        <v>7.9255659999999999</v>
      </c>
      <c r="M1329" s="15">
        <v>1.1553100000000001</v>
      </c>
      <c r="N1329" s="15">
        <v>0.129501</v>
      </c>
      <c r="O1329" s="15">
        <v>0</v>
      </c>
      <c r="P1329" s="15" t="s">
        <v>152</v>
      </c>
    </row>
    <row r="1330" spans="1:16" hidden="1">
      <c r="A1330" s="10" t="s">
        <v>5439</v>
      </c>
      <c r="B1330" s="10" t="s">
        <v>5440</v>
      </c>
      <c r="C1330" s="13" t="s">
        <v>5441</v>
      </c>
      <c r="D1330" s="13" t="s">
        <v>5442</v>
      </c>
      <c r="E1330" s="13" t="s">
        <v>459</v>
      </c>
      <c r="F1330" s="18" t="s">
        <v>81</v>
      </c>
      <c r="G1330" s="58">
        <v>0</v>
      </c>
      <c r="H1330" s="58">
        <v>0</v>
      </c>
      <c r="I1330" s="13">
        <v>1.2959999999999999E-2</v>
      </c>
      <c r="J1330" s="15">
        <v>0</v>
      </c>
      <c r="K1330" s="17" t="s">
        <v>121</v>
      </c>
      <c r="L1330" s="15">
        <v>10.563492</v>
      </c>
      <c r="M1330" s="15">
        <v>1.5241</v>
      </c>
      <c r="N1330" s="15">
        <v>0.14898500000000001</v>
      </c>
      <c r="O1330" s="15">
        <v>0</v>
      </c>
      <c r="P1330" s="15" t="s">
        <v>460</v>
      </c>
    </row>
    <row r="1331" spans="1:16" hidden="1">
      <c r="A1331" s="10" t="s">
        <v>5443</v>
      </c>
      <c r="B1331" s="10" t="s">
        <v>5444</v>
      </c>
      <c r="C1331" s="13" t="s">
        <v>5445</v>
      </c>
      <c r="D1331" s="13" t="s">
        <v>5446</v>
      </c>
      <c r="E1331" s="13" t="s">
        <v>28</v>
      </c>
      <c r="F1331" s="18" t="s">
        <v>88</v>
      </c>
      <c r="G1331" s="58">
        <v>0</v>
      </c>
      <c r="H1331" s="58">
        <v>0</v>
      </c>
      <c r="I1331" s="13">
        <v>1.924E-2</v>
      </c>
      <c r="J1331" s="15">
        <v>0</v>
      </c>
      <c r="K1331" s="17" t="s">
        <v>121</v>
      </c>
      <c r="L1331" s="15">
        <v>7.4258150000000001</v>
      </c>
      <c r="M1331" s="15">
        <v>1.550611</v>
      </c>
      <c r="N1331" s="15">
        <v>0.10573399999999999</v>
      </c>
      <c r="O1331" s="15" t="s">
        <v>142</v>
      </c>
      <c r="P1331" s="15" t="s">
        <v>332</v>
      </c>
    </row>
    <row r="1332" spans="1:16" hidden="1">
      <c r="A1332" s="10" t="s">
        <v>5447</v>
      </c>
      <c r="B1332" s="10" t="s">
        <v>5448</v>
      </c>
      <c r="C1332" s="13" t="s">
        <v>5449</v>
      </c>
      <c r="D1332" s="13" t="s">
        <v>5450</v>
      </c>
      <c r="E1332" s="13" t="s">
        <v>69</v>
      </c>
      <c r="F1332" s="18" t="s">
        <v>82</v>
      </c>
      <c r="G1332" s="58">
        <v>0</v>
      </c>
      <c r="H1332" s="58">
        <v>0</v>
      </c>
      <c r="I1332" s="13">
        <v>9.7999999999999997E-4</v>
      </c>
      <c r="J1332" s="15">
        <v>0</v>
      </c>
      <c r="K1332" s="17" t="s">
        <v>121</v>
      </c>
      <c r="L1332" s="15">
        <v>0</v>
      </c>
      <c r="M1332" s="15">
        <v>1.868514</v>
      </c>
      <c r="N1332" s="15">
        <v>0.14252799999999999</v>
      </c>
      <c r="O1332" s="15">
        <v>0</v>
      </c>
      <c r="P1332" s="15" t="s">
        <v>122</v>
      </c>
    </row>
    <row r="1333" spans="1:16" hidden="1">
      <c r="A1333" s="10" t="s">
        <v>5451</v>
      </c>
      <c r="B1333" s="10" t="s">
        <v>5452</v>
      </c>
      <c r="C1333" s="13" t="s">
        <v>5453</v>
      </c>
      <c r="D1333" s="13" t="s">
        <v>5454</v>
      </c>
      <c r="E1333" s="13" t="s">
        <v>24</v>
      </c>
      <c r="F1333" s="18" t="s">
        <v>88</v>
      </c>
      <c r="G1333" s="58">
        <v>0</v>
      </c>
      <c r="H1333" s="58">
        <v>0</v>
      </c>
      <c r="I1333" s="13">
        <v>6.4200000000000004E-3</v>
      </c>
      <c r="J1333" s="15">
        <v>0</v>
      </c>
      <c r="K1333" s="17" t="s">
        <v>121</v>
      </c>
      <c r="L1333" s="15">
        <v>19.612928</v>
      </c>
      <c r="M1333" s="15">
        <v>7.7874109999999996</v>
      </c>
      <c r="N1333" s="15">
        <v>0.37082599999999999</v>
      </c>
      <c r="O1333" s="15">
        <v>0</v>
      </c>
      <c r="P1333" s="15" t="s">
        <v>294</v>
      </c>
    </row>
    <row r="1334" spans="1:16" hidden="1">
      <c r="A1334" s="10" t="s">
        <v>5455</v>
      </c>
      <c r="B1334" s="10" t="s">
        <v>5456</v>
      </c>
      <c r="C1334" s="13" t="s">
        <v>5457</v>
      </c>
      <c r="D1334" s="13" t="s">
        <v>5458</v>
      </c>
      <c r="E1334" s="13" t="s">
        <v>71</v>
      </c>
      <c r="F1334" s="18" t="s">
        <v>88</v>
      </c>
      <c r="G1334" s="58">
        <v>0</v>
      </c>
      <c r="H1334" s="58">
        <v>0</v>
      </c>
      <c r="I1334" s="13">
        <v>5.6299999999999996E-3</v>
      </c>
      <c r="J1334" s="15">
        <v>0</v>
      </c>
      <c r="K1334" s="17" t="s">
        <v>121</v>
      </c>
      <c r="L1334" s="15">
        <v>0</v>
      </c>
      <c r="M1334" s="15">
        <v>9.2346529999999998</v>
      </c>
      <c r="N1334" s="15">
        <v>0.31049100000000002</v>
      </c>
      <c r="O1334" s="15">
        <v>0</v>
      </c>
      <c r="P1334" s="15" t="s">
        <v>171</v>
      </c>
    </row>
    <row r="1335" spans="1:16" hidden="1">
      <c r="A1335" s="10" t="s">
        <v>5459</v>
      </c>
      <c r="B1335" s="10" t="s">
        <v>5460</v>
      </c>
      <c r="C1335" s="13" t="s">
        <v>5461</v>
      </c>
      <c r="D1335" s="13" t="s">
        <v>5462</v>
      </c>
      <c r="E1335" s="13" t="s">
        <v>32</v>
      </c>
      <c r="F1335" s="18" t="s">
        <v>81</v>
      </c>
      <c r="G1335" s="58">
        <v>0</v>
      </c>
      <c r="H1335" s="58">
        <v>0</v>
      </c>
      <c r="I1335" s="13">
        <v>9.6670000000000006E-2</v>
      </c>
      <c r="J1335" s="15">
        <v>1.1111888111999999</v>
      </c>
      <c r="K1335" s="17">
        <v>-0.10006293267111321</v>
      </c>
      <c r="L1335" s="15">
        <v>11.549407</v>
      </c>
      <c r="M1335" s="15">
        <v>1.4360310000000001</v>
      </c>
      <c r="N1335" s="15">
        <v>8.5105E-2</v>
      </c>
      <c r="O1335" s="15" t="s">
        <v>142</v>
      </c>
      <c r="P1335" s="15" t="s">
        <v>152</v>
      </c>
    </row>
    <row r="1336" spans="1:16" hidden="1">
      <c r="A1336" s="10" t="s">
        <v>5463</v>
      </c>
      <c r="B1336" s="10" t="s">
        <v>5464</v>
      </c>
      <c r="C1336" s="13" t="s">
        <v>5465</v>
      </c>
      <c r="D1336" s="13" t="s">
        <v>5466</v>
      </c>
      <c r="E1336" s="13" t="s">
        <v>34</v>
      </c>
      <c r="F1336" s="18" t="s">
        <v>89</v>
      </c>
      <c r="G1336" s="58">
        <v>0</v>
      </c>
      <c r="H1336" s="58">
        <v>0</v>
      </c>
      <c r="I1336" s="13">
        <v>2.496E-2</v>
      </c>
      <c r="J1336" s="15">
        <v>1.2895000000000001</v>
      </c>
      <c r="K1336" s="17">
        <v>-0.2245056223342381</v>
      </c>
      <c r="L1336" s="15">
        <v>19.294398000000001</v>
      </c>
      <c r="M1336" s="15">
        <v>2.893367</v>
      </c>
      <c r="N1336" s="15">
        <v>4.3194000000000003E-2</v>
      </c>
      <c r="O1336" s="15" t="s">
        <v>142</v>
      </c>
      <c r="P1336" s="15" t="s">
        <v>299</v>
      </c>
    </row>
    <row r="1337" spans="1:16" hidden="1">
      <c r="A1337" s="10" t="s">
        <v>5467</v>
      </c>
      <c r="B1337" s="10" t="s">
        <v>5468</v>
      </c>
      <c r="C1337" s="13" t="s">
        <v>5469</v>
      </c>
      <c r="D1337" s="13" t="s">
        <v>5470</v>
      </c>
      <c r="E1337" s="13" t="s">
        <v>69</v>
      </c>
      <c r="F1337" s="18" t="s">
        <v>87</v>
      </c>
      <c r="G1337" s="58">
        <v>0</v>
      </c>
      <c r="H1337" s="58">
        <v>0</v>
      </c>
      <c r="I1337" s="13">
        <v>6.1199999999999996E-3</v>
      </c>
      <c r="J1337" s="15">
        <v>0</v>
      </c>
      <c r="K1337" s="17" t="s">
        <v>121</v>
      </c>
      <c r="L1337" s="15">
        <v>7.0223579999999997</v>
      </c>
      <c r="M1337" s="15">
        <v>0.81833999999999996</v>
      </c>
      <c r="N1337" s="15">
        <v>0.21291299999999999</v>
      </c>
      <c r="O1337" s="15">
        <v>0</v>
      </c>
      <c r="P1337" s="15" t="s">
        <v>157</v>
      </c>
    </row>
    <row r="1338" spans="1:16" hidden="1">
      <c r="A1338" s="10" t="s">
        <v>5471</v>
      </c>
      <c r="B1338" s="10" t="s">
        <v>5472</v>
      </c>
      <c r="C1338" s="13" t="s">
        <v>5473</v>
      </c>
      <c r="D1338" s="13" t="s">
        <v>5474</v>
      </c>
      <c r="E1338" s="13" t="s">
        <v>69</v>
      </c>
      <c r="F1338" s="18" t="s">
        <v>85</v>
      </c>
      <c r="G1338" s="58">
        <v>0</v>
      </c>
      <c r="H1338" s="58">
        <v>0</v>
      </c>
      <c r="I1338" s="13">
        <v>2.3400000000000001E-3</v>
      </c>
      <c r="J1338" s="15">
        <v>0</v>
      </c>
      <c r="K1338" s="17" t="s">
        <v>121</v>
      </c>
      <c r="L1338" s="15">
        <v>12.775194000000001</v>
      </c>
      <c r="M1338" s="15">
        <v>1.0927150000000001</v>
      </c>
      <c r="N1338" s="15">
        <v>4.4442000000000002E-2</v>
      </c>
      <c r="O1338" s="15">
        <v>0</v>
      </c>
      <c r="P1338" s="15" t="s">
        <v>122</v>
      </c>
    </row>
    <row r="1339" spans="1:16" hidden="1">
      <c r="A1339" s="10" t="s">
        <v>5475</v>
      </c>
      <c r="B1339" s="10" t="s">
        <v>5476</v>
      </c>
      <c r="C1339" s="13" t="s">
        <v>5477</v>
      </c>
      <c r="D1339" s="13" t="s">
        <v>5478</v>
      </c>
      <c r="E1339" s="13" t="s">
        <v>69</v>
      </c>
      <c r="F1339" s="18" t="s">
        <v>85</v>
      </c>
      <c r="G1339" s="58">
        <v>0</v>
      </c>
      <c r="H1339" s="58">
        <v>0</v>
      </c>
      <c r="I1339" s="13">
        <v>2.1800000000000001E-3</v>
      </c>
      <c r="J1339" s="15">
        <v>0</v>
      </c>
      <c r="K1339" s="17" t="s">
        <v>121</v>
      </c>
      <c r="L1339" s="15">
        <v>4.5909529999999998</v>
      </c>
      <c r="M1339" s="15">
        <v>0.67851099999999998</v>
      </c>
      <c r="N1339" s="15">
        <v>4.4442000000000002E-2</v>
      </c>
      <c r="O1339" s="15">
        <v>0</v>
      </c>
      <c r="P1339" s="15" t="s">
        <v>157</v>
      </c>
    </row>
    <row r="1340" spans="1:16" hidden="1">
      <c r="A1340" s="10" t="s">
        <v>5479</v>
      </c>
      <c r="B1340" s="10" t="s">
        <v>5480</v>
      </c>
      <c r="C1340" s="13" t="s">
        <v>5481</v>
      </c>
      <c r="D1340" s="13" t="s">
        <v>5482</v>
      </c>
      <c r="E1340" s="13" t="s">
        <v>24</v>
      </c>
      <c r="F1340" s="18" t="s">
        <v>82</v>
      </c>
      <c r="G1340" s="58">
        <v>0</v>
      </c>
      <c r="H1340" s="58">
        <v>0</v>
      </c>
      <c r="I1340" s="13">
        <v>5.595E-2</v>
      </c>
      <c r="J1340" s="15">
        <v>0.67437499999999995</v>
      </c>
      <c r="K1340" s="17">
        <v>0.48285449490268784</v>
      </c>
      <c r="L1340" s="15">
        <v>34.131132000000001</v>
      </c>
      <c r="M1340" s="15">
        <v>4.1119779999999997</v>
      </c>
      <c r="N1340" s="15">
        <v>0.12842899999999999</v>
      </c>
      <c r="O1340" s="15" t="s">
        <v>176</v>
      </c>
      <c r="P1340" s="15" t="s">
        <v>294</v>
      </c>
    </row>
    <row r="1341" spans="1:16" hidden="1">
      <c r="A1341" s="10" t="s">
        <v>5483</v>
      </c>
      <c r="B1341" s="10" t="s">
        <v>5484</v>
      </c>
      <c r="C1341" s="13" t="s">
        <v>5485</v>
      </c>
      <c r="D1341" s="13" t="s">
        <v>5486</v>
      </c>
      <c r="E1341" s="13" t="s">
        <v>69</v>
      </c>
      <c r="F1341" s="18" t="s">
        <v>81</v>
      </c>
      <c r="G1341" s="58">
        <v>0</v>
      </c>
      <c r="H1341" s="58">
        <v>0</v>
      </c>
      <c r="I1341" s="13">
        <v>1.17E-3</v>
      </c>
      <c r="J1341" s="15">
        <v>0</v>
      </c>
      <c r="K1341" s="17" t="s">
        <v>121</v>
      </c>
      <c r="L1341" s="15">
        <v>0</v>
      </c>
      <c r="M1341" s="15">
        <v>1.2983439999999999</v>
      </c>
      <c r="N1341" s="15">
        <v>2.2852999999999998E-2</v>
      </c>
      <c r="O1341" s="15">
        <v>0</v>
      </c>
      <c r="P1341" s="15" t="s">
        <v>122</v>
      </c>
    </row>
    <row r="1342" spans="1:16" hidden="1">
      <c r="A1342" s="10" t="s">
        <v>5487</v>
      </c>
      <c r="B1342" s="10" t="s">
        <v>5488</v>
      </c>
      <c r="C1342" s="13" t="s">
        <v>5489</v>
      </c>
      <c r="D1342" s="13" t="s">
        <v>5490</v>
      </c>
      <c r="E1342" s="13" t="s">
        <v>34</v>
      </c>
      <c r="F1342" s="18" t="s">
        <v>91</v>
      </c>
      <c r="G1342" s="58">
        <v>0</v>
      </c>
      <c r="H1342" s="58">
        <v>0</v>
      </c>
      <c r="I1342" s="13">
        <v>4.0489999999999998E-2</v>
      </c>
      <c r="J1342" s="15">
        <v>1.1539999999999999</v>
      </c>
      <c r="K1342" s="17">
        <v>-0.13344887348353551</v>
      </c>
      <c r="L1342" s="15">
        <v>17.193228999999999</v>
      </c>
      <c r="M1342" s="15">
        <v>1.996157</v>
      </c>
      <c r="N1342" s="15">
        <v>0.14924899999999999</v>
      </c>
      <c r="O1342" s="15" t="s">
        <v>142</v>
      </c>
      <c r="P1342" s="15" t="s">
        <v>299</v>
      </c>
    </row>
    <row r="1343" spans="1:16" hidden="1">
      <c r="A1343" s="10" t="s">
        <v>5491</v>
      </c>
      <c r="B1343" s="10" t="s">
        <v>5492</v>
      </c>
      <c r="C1343" s="13" t="s">
        <v>5493</v>
      </c>
      <c r="D1343" s="13" t="s">
        <v>5494</v>
      </c>
      <c r="E1343" s="13" t="s">
        <v>46</v>
      </c>
      <c r="F1343" s="18" t="s">
        <v>86</v>
      </c>
      <c r="G1343" s="58">
        <v>0</v>
      </c>
      <c r="H1343" s="58">
        <v>0</v>
      </c>
      <c r="I1343" s="13">
        <v>6.3299999999999997E-3</v>
      </c>
      <c r="J1343" s="15">
        <v>0</v>
      </c>
      <c r="K1343" s="17" t="s">
        <v>121</v>
      </c>
      <c r="L1343" s="15">
        <v>28.106508999999999</v>
      </c>
      <c r="M1343" s="15">
        <v>9.7191740000000006</v>
      </c>
      <c r="N1343" s="15">
        <v>0.38457999999999998</v>
      </c>
      <c r="O1343" s="15">
        <v>0</v>
      </c>
      <c r="P1343" s="15" t="s">
        <v>152</v>
      </c>
    </row>
    <row r="1344" spans="1:16" hidden="1">
      <c r="A1344" s="10" t="s">
        <v>5495</v>
      </c>
      <c r="B1344" s="10" t="s">
        <v>5496</v>
      </c>
      <c r="C1344" s="13" t="s">
        <v>5497</v>
      </c>
      <c r="D1344" s="13" t="s">
        <v>5498</v>
      </c>
      <c r="E1344" s="13" t="s">
        <v>46</v>
      </c>
      <c r="F1344" s="18" t="s">
        <v>86</v>
      </c>
      <c r="G1344" s="58">
        <v>0</v>
      </c>
      <c r="H1344" s="58">
        <v>0</v>
      </c>
      <c r="I1344" s="13">
        <v>2.5159999999999998E-2</v>
      </c>
      <c r="J1344" s="15">
        <v>0</v>
      </c>
      <c r="K1344" s="17" t="s">
        <v>121</v>
      </c>
      <c r="L1344" s="15">
        <v>28.086784999999999</v>
      </c>
      <c r="M1344" s="15">
        <v>9.7882020000000001</v>
      </c>
      <c r="N1344" s="15">
        <v>0.38457999999999998</v>
      </c>
      <c r="O1344" s="15">
        <v>0</v>
      </c>
      <c r="P1344" s="15" t="s">
        <v>152</v>
      </c>
    </row>
    <row r="1345" spans="1:16" hidden="1">
      <c r="A1345" s="10" t="s">
        <v>5499</v>
      </c>
      <c r="B1345" s="10" t="s">
        <v>5500</v>
      </c>
      <c r="C1345" s="13" t="s">
        <v>5501</v>
      </c>
      <c r="D1345" s="13" t="s">
        <v>5502</v>
      </c>
      <c r="E1345" s="13" t="s">
        <v>24</v>
      </c>
      <c r="F1345" s="18" t="s">
        <v>85</v>
      </c>
      <c r="G1345" s="58">
        <v>0</v>
      </c>
      <c r="H1345" s="58">
        <v>0</v>
      </c>
      <c r="I1345" s="13">
        <v>9.6329999999999999E-2</v>
      </c>
      <c r="J1345" s="15">
        <v>0</v>
      </c>
      <c r="K1345" s="17" t="s">
        <v>121</v>
      </c>
      <c r="L1345" s="15">
        <v>0</v>
      </c>
      <c r="M1345" s="15">
        <v>1.2027049999999999</v>
      </c>
      <c r="N1345" s="15">
        <v>8.7499999999999994E-2</v>
      </c>
      <c r="O1345" s="15" t="s">
        <v>142</v>
      </c>
      <c r="P1345" s="15" t="s">
        <v>294</v>
      </c>
    </row>
    <row r="1346" spans="1:16" hidden="1">
      <c r="A1346" s="10" t="s">
        <v>5503</v>
      </c>
      <c r="B1346" s="10" t="s">
        <v>5504</v>
      </c>
      <c r="C1346" s="13" t="s">
        <v>5505</v>
      </c>
      <c r="D1346" s="13" t="s">
        <v>5506</v>
      </c>
      <c r="E1346" s="13" t="s">
        <v>58</v>
      </c>
      <c r="F1346" s="18" t="s">
        <v>83</v>
      </c>
      <c r="G1346" s="58">
        <v>0</v>
      </c>
      <c r="H1346" s="58">
        <v>0</v>
      </c>
      <c r="I1346" s="13">
        <v>2.2769999999999999E-2</v>
      </c>
      <c r="J1346" s="15">
        <v>0</v>
      </c>
      <c r="K1346" s="17" t="s">
        <v>121</v>
      </c>
      <c r="L1346" s="15">
        <v>16.624680999999999</v>
      </c>
      <c r="M1346" s="15">
        <v>2.5108359999999998</v>
      </c>
      <c r="N1346" s="15">
        <v>0.138131</v>
      </c>
      <c r="O1346" s="15" t="s">
        <v>142</v>
      </c>
      <c r="P1346" s="15" t="s">
        <v>383</v>
      </c>
    </row>
    <row r="1347" spans="1:16" hidden="1">
      <c r="A1347" s="10" t="s">
        <v>5507</v>
      </c>
      <c r="B1347" s="10" t="s">
        <v>5508</v>
      </c>
      <c r="C1347" s="13" t="s">
        <v>5509</v>
      </c>
      <c r="D1347" s="13" t="s">
        <v>5510</v>
      </c>
      <c r="E1347" s="13" t="s">
        <v>436</v>
      </c>
      <c r="F1347" s="18" t="s">
        <v>84</v>
      </c>
      <c r="G1347" s="58">
        <v>0</v>
      </c>
      <c r="H1347" s="58">
        <v>0</v>
      </c>
      <c r="I1347" s="13">
        <v>5.0479999999999997E-2</v>
      </c>
      <c r="J1347" s="15">
        <v>0</v>
      </c>
      <c r="K1347" s="17" t="s">
        <v>121</v>
      </c>
      <c r="L1347" s="15">
        <v>5.8527659999999999</v>
      </c>
      <c r="M1347" s="15">
        <v>0.832619</v>
      </c>
      <c r="N1347" s="15">
        <v>9.2709999999999997E-3</v>
      </c>
      <c r="O1347" s="15">
        <v>0</v>
      </c>
      <c r="P1347" s="15" t="s">
        <v>437</v>
      </c>
    </row>
    <row r="1348" spans="1:16" hidden="1">
      <c r="A1348" s="10" t="s">
        <v>5511</v>
      </c>
      <c r="B1348" s="10" t="s">
        <v>5512</v>
      </c>
      <c r="C1348" s="13" t="s">
        <v>5513</v>
      </c>
      <c r="D1348" s="13" t="s">
        <v>5514</v>
      </c>
      <c r="E1348" s="13" t="s">
        <v>42</v>
      </c>
      <c r="F1348" s="18" t="s">
        <v>91</v>
      </c>
      <c r="G1348" s="58">
        <v>0</v>
      </c>
      <c r="H1348" s="58">
        <v>0</v>
      </c>
      <c r="I1348" s="13">
        <v>2.9489999999999999E-2</v>
      </c>
      <c r="J1348" s="15">
        <v>0.89249999999999996</v>
      </c>
      <c r="K1348" s="17">
        <v>0.1204481792717087</v>
      </c>
      <c r="L1348" s="15">
        <v>19.357458999999999</v>
      </c>
      <c r="M1348" s="15">
        <v>1.6992799999999999</v>
      </c>
      <c r="N1348" s="15">
        <v>2.6699999999999998E-4</v>
      </c>
      <c r="O1348" s="15" t="s">
        <v>142</v>
      </c>
      <c r="P1348" s="15" t="s">
        <v>143</v>
      </c>
    </row>
    <row r="1349" spans="1:16" hidden="1">
      <c r="A1349" s="10" t="s">
        <v>5515</v>
      </c>
      <c r="B1349" s="10" t="s">
        <v>5516</v>
      </c>
      <c r="C1349" s="13" t="s">
        <v>5517</v>
      </c>
      <c r="D1349" s="13" t="s">
        <v>5518</v>
      </c>
      <c r="E1349" s="13" t="s">
        <v>24</v>
      </c>
      <c r="F1349" s="18" t="s">
        <v>91</v>
      </c>
      <c r="G1349" s="58">
        <v>0</v>
      </c>
      <c r="H1349" s="58">
        <v>0</v>
      </c>
      <c r="I1349" s="13">
        <v>4.2389999999999997E-2</v>
      </c>
      <c r="J1349" s="15">
        <v>0</v>
      </c>
      <c r="K1349" s="17" t="s">
        <v>121</v>
      </c>
      <c r="L1349" s="15">
        <v>0</v>
      </c>
      <c r="M1349" s="15">
        <v>1.384358</v>
      </c>
      <c r="N1349" s="15">
        <v>8.2147999999999999E-2</v>
      </c>
      <c r="O1349" s="15">
        <v>0</v>
      </c>
      <c r="P1349" s="15" t="s">
        <v>294</v>
      </c>
    </row>
    <row r="1350" spans="1:16" hidden="1">
      <c r="A1350" s="10" t="s">
        <v>5519</v>
      </c>
      <c r="B1350" s="10" t="s">
        <v>5520</v>
      </c>
      <c r="C1350" s="13" t="s">
        <v>5521</v>
      </c>
      <c r="D1350" s="13" t="s">
        <v>5522</v>
      </c>
      <c r="E1350" s="13" t="s">
        <v>1499</v>
      </c>
      <c r="F1350" s="18" t="s">
        <v>85</v>
      </c>
      <c r="G1350" s="58">
        <v>0</v>
      </c>
      <c r="H1350" s="58">
        <v>0</v>
      </c>
      <c r="I1350" s="13">
        <v>7.6380000000000003E-2</v>
      </c>
      <c r="J1350" s="15">
        <v>0</v>
      </c>
      <c r="K1350" s="17" t="s">
        <v>121</v>
      </c>
      <c r="L1350" s="15">
        <v>4.8400020000000001</v>
      </c>
      <c r="M1350" s="15">
        <v>1.929487</v>
      </c>
      <c r="N1350" s="15">
        <v>0.23119300000000001</v>
      </c>
      <c r="O1350" s="15">
        <v>0</v>
      </c>
      <c r="P1350" s="15" t="s">
        <v>1500</v>
      </c>
    </row>
    <row r="1351" spans="1:16" hidden="1">
      <c r="A1351" s="10" t="s">
        <v>5523</v>
      </c>
      <c r="B1351" s="10" t="s">
        <v>5524</v>
      </c>
      <c r="C1351" s="13" t="s">
        <v>5525</v>
      </c>
      <c r="D1351" s="13" t="s">
        <v>5526</v>
      </c>
      <c r="E1351" s="13" t="s">
        <v>24</v>
      </c>
      <c r="F1351" s="18" t="s">
        <v>88</v>
      </c>
      <c r="G1351" s="58">
        <v>0</v>
      </c>
      <c r="H1351" s="58">
        <v>0</v>
      </c>
      <c r="I1351" s="13">
        <v>1.3690000000000001E-2</v>
      </c>
      <c r="J1351" s="15">
        <v>0.82657894740000004</v>
      </c>
      <c r="K1351" s="17">
        <v>0.20980579428679502</v>
      </c>
      <c r="L1351" s="15">
        <v>20.974326999999999</v>
      </c>
      <c r="M1351" s="15">
        <v>3.0205540000000002</v>
      </c>
      <c r="N1351" s="15">
        <v>0</v>
      </c>
      <c r="O1351" s="15" t="s">
        <v>263</v>
      </c>
      <c r="P1351" s="15" t="s">
        <v>294</v>
      </c>
    </row>
    <row r="1352" spans="1:16" hidden="1">
      <c r="A1352" s="10" t="s">
        <v>5527</v>
      </c>
      <c r="B1352" s="10" t="s">
        <v>5528</v>
      </c>
      <c r="C1352" s="13" t="s">
        <v>5529</v>
      </c>
      <c r="D1352" s="13" t="s">
        <v>5530</v>
      </c>
      <c r="E1352" s="13" t="s">
        <v>24</v>
      </c>
      <c r="F1352" s="18" t="s">
        <v>86</v>
      </c>
      <c r="G1352" s="58">
        <v>0</v>
      </c>
      <c r="H1352" s="58">
        <v>0</v>
      </c>
      <c r="I1352" s="13">
        <v>7.8939999999999996E-2</v>
      </c>
      <c r="J1352" s="15">
        <v>0</v>
      </c>
      <c r="K1352" s="17" t="s">
        <v>121</v>
      </c>
      <c r="L1352" s="15">
        <v>14.583015</v>
      </c>
      <c r="M1352" s="15">
        <v>1.7315750000000001</v>
      </c>
      <c r="N1352" s="15">
        <v>0.135379</v>
      </c>
      <c r="O1352" s="15">
        <v>0</v>
      </c>
      <c r="P1352" s="15" t="s">
        <v>294</v>
      </c>
    </row>
    <row r="1353" spans="1:16" hidden="1">
      <c r="A1353" s="10" t="s">
        <v>5531</v>
      </c>
      <c r="B1353" s="10" t="s">
        <v>5532</v>
      </c>
      <c r="C1353" s="13" t="s">
        <v>5533</v>
      </c>
      <c r="D1353" s="13" t="s">
        <v>5534</v>
      </c>
      <c r="E1353" s="13" t="s">
        <v>188</v>
      </c>
      <c r="F1353" s="18" t="s">
        <v>85</v>
      </c>
      <c r="G1353" s="58">
        <v>0</v>
      </c>
      <c r="H1353" s="58">
        <v>0</v>
      </c>
      <c r="I1353" s="13">
        <v>1.0710000000000001E-2</v>
      </c>
      <c r="J1353" s="15">
        <v>0</v>
      </c>
      <c r="K1353" s="17" t="s">
        <v>121</v>
      </c>
      <c r="L1353" s="15">
        <v>0</v>
      </c>
      <c r="M1353" s="15">
        <v>7.8460729999999996</v>
      </c>
      <c r="N1353" s="15">
        <v>0.37430999999999998</v>
      </c>
      <c r="O1353" s="15">
        <v>0</v>
      </c>
      <c r="P1353" s="15" t="s">
        <v>189</v>
      </c>
    </row>
    <row r="1354" spans="1:16" hidden="1">
      <c r="A1354" s="10" t="s">
        <v>5535</v>
      </c>
      <c r="B1354" s="10" t="s">
        <v>5536</v>
      </c>
      <c r="C1354" s="13" t="s">
        <v>5537</v>
      </c>
      <c r="D1354" s="13" t="s">
        <v>5538</v>
      </c>
      <c r="E1354" s="13" t="s">
        <v>67</v>
      </c>
      <c r="F1354" s="18" t="s">
        <v>85</v>
      </c>
      <c r="G1354" s="58">
        <v>0</v>
      </c>
      <c r="H1354" s="58">
        <v>0</v>
      </c>
      <c r="I1354" s="13">
        <v>0.15497</v>
      </c>
      <c r="J1354" s="15">
        <v>1.1502702703000001</v>
      </c>
      <c r="K1354" s="17">
        <v>-0.13063909776683036</v>
      </c>
      <c r="L1354" s="15">
        <v>12.197604999999999</v>
      </c>
      <c r="M1354" s="15">
        <v>1.594131</v>
      </c>
      <c r="N1354" s="15">
        <v>0.13678999999999999</v>
      </c>
      <c r="O1354" s="15" t="s">
        <v>263</v>
      </c>
      <c r="P1354" s="15" t="s">
        <v>1376</v>
      </c>
    </row>
    <row r="1355" spans="1:16" hidden="1">
      <c r="A1355" s="10" t="s">
        <v>5539</v>
      </c>
      <c r="B1355" s="10" t="s">
        <v>5540</v>
      </c>
      <c r="C1355" s="13" t="s">
        <v>5541</v>
      </c>
      <c r="D1355" s="13" t="s">
        <v>5542</v>
      </c>
      <c r="E1355" s="13" t="s">
        <v>71</v>
      </c>
      <c r="F1355" s="18" t="s">
        <v>82</v>
      </c>
      <c r="G1355" s="58">
        <v>0</v>
      </c>
      <c r="H1355" s="58">
        <v>0</v>
      </c>
      <c r="I1355" s="13">
        <v>6.3600000000000002E-3</v>
      </c>
      <c r="J1355" s="15">
        <v>0</v>
      </c>
      <c r="K1355" s="17" t="s">
        <v>121</v>
      </c>
      <c r="L1355" s="15">
        <v>89.688851999999997</v>
      </c>
      <c r="M1355" s="15">
        <v>26.798466999999999</v>
      </c>
      <c r="N1355" s="15">
        <v>0.48672300000000002</v>
      </c>
      <c r="O1355" s="15">
        <v>0</v>
      </c>
      <c r="P1355" s="15" t="s">
        <v>171</v>
      </c>
    </row>
    <row r="1356" spans="1:16" hidden="1">
      <c r="A1356" s="10" t="s">
        <v>5543</v>
      </c>
      <c r="B1356" s="10" t="s">
        <v>5544</v>
      </c>
      <c r="C1356" s="13" t="s">
        <v>5545</v>
      </c>
      <c r="D1356" s="13" t="s">
        <v>5546</v>
      </c>
      <c r="E1356" s="13" t="s">
        <v>24</v>
      </c>
      <c r="F1356" s="18" t="s">
        <v>82</v>
      </c>
      <c r="G1356" s="58">
        <v>0</v>
      </c>
      <c r="H1356" s="58">
        <v>0</v>
      </c>
      <c r="I1356" s="13">
        <v>4.4769999999999997E-2</v>
      </c>
      <c r="J1356" s="15">
        <v>1.2210526316000001</v>
      </c>
      <c r="K1356" s="17">
        <v>-0.18103448277274081</v>
      </c>
      <c r="L1356" s="15">
        <v>25.623228999999998</v>
      </c>
      <c r="M1356" s="15">
        <v>4.4980700000000002</v>
      </c>
      <c r="N1356" s="15">
        <v>0.15928999999999999</v>
      </c>
      <c r="O1356" s="15" t="s">
        <v>142</v>
      </c>
      <c r="P1356" s="15" t="s">
        <v>294</v>
      </c>
    </row>
    <row r="1357" spans="1:16" hidden="1">
      <c r="A1357" s="10" t="s">
        <v>5547</v>
      </c>
      <c r="B1357" s="10" t="s">
        <v>5548</v>
      </c>
      <c r="C1357" s="13" t="s">
        <v>5549</v>
      </c>
      <c r="D1357" s="13" t="s">
        <v>5550</v>
      </c>
      <c r="E1357" s="13" t="s">
        <v>24</v>
      </c>
      <c r="F1357" s="18" t="s">
        <v>82</v>
      </c>
      <c r="G1357" s="58">
        <v>0</v>
      </c>
      <c r="H1357" s="58">
        <v>0</v>
      </c>
      <c r="I1357" s="13">
        <v>8.6610000000000006E-2</v>
      </c>
      <c r="J1357" s="15">
        <v>0</v>
      </c>
      <c r="K1357" s="17" t="s">
        <v>121</v>
      </c>
      <c r="L1357" s="15">
        <v>11.154086</v>
      </c>
      <c r="M1357" s="15">
        <v>1.042468</v>
      </c>
      <c r="N1357" s="15">
        <v>8.4312999999999999E-2</v>
      </c>
      <c r="O1357" s="15" t="s">
        <v>142</v>
      </c>
      <c r="P1357" s="15" t="s">
        <v>294</v>
      </c>
    </row>
    <row r="1358" spans="1:16">
      <c r="A1358" s="10" t="s">
        <v>5551</v>
      </c>
      <c r="B1358" s="10" t="s">
        <v>5552</v>
      </c>
      <c r="C1358" s="13" t="s">
        <v>5553</v>
      </c>
      <c r="D1358" s="13" t="s">
        <v>5554</v>
      </c>
      <c r="E1358" s="13" t="s">
        <v>79</v>
      </c>
      <c r="F1358" s="18" t="s">
        <v>85</v>
      </c>
      <c r="G1358" s="58">
        <v>0.75</v>
      </c>
      <c r="H1358" s="58">
        <v>0.86</v>
      </c>
      <c r="I1358" s="13">
        <v>9.1050000000000006E-2</v>
      </c>
      <c r="J1358" s="15">
        <v>0</v>
      </c>
      <c r="K1358" s="17" t="s">
        <v>121</v>
      </c>
      <c r="L1358" s="15">
        <v>8.279674</v>
      </c>
      <c r="M1358" s="15">
        <v>2.1961520000000001</v>
      </c>
      <c r="N1358" s="15">
        <v>0.24134800000000001</v>
      </c>
      <c r="O1358" s="15">
        <v>0</v>
      </c>
      <c r="P1358" s="15" t="s">
        <v>603</v>
      </c>
    </row>
    <row r="1359" spans="1:16" hidden="1">
      <c r="A1359" s="10" t="s">
        <v>5555</v>
      </c>
      <c r="B1359" s="10" t="s">
        <v>5556</v>
      </c>
      <c r="C1359" s="13" t="s">
        <v>5557</v>
      </c>
      <c r="D1359" s="13" t="s">
        <v>5558</v>
      </c>
      <c r="E1359" s="13" t="s">
        <v>69</v>
      </c>
      <c r="F1359" s="18" t="s">
        <v>89</v>
      </c>
      <c r="G1359" s="58">
        <v>0</v>
      </c>
      <c r="H1359" s="58">
        <v>0</v>
      </c>
      <c r="I1359" s="13">
        <v>1.09E-3</v>
      </c>
      <c r="J1359" s="15">
        <v>0</v>
      </c>
      <c r="K1359" s="17" t="s">
        <v>121</v>
      </c>
      <c r="L1359" s="15">
        <v>0</v>
      </c>
      <c r="M1359" s="15">
        <v>2.801053</v>
      </c>
      <c r="N1359" s="15">
        <v>2.3494999999999999E-2</v>
      </c>
      <c r="O1359" s="15">
        <v>0</v>
      </c>
      <c r="P1359" s="15" t="s">
        <v>122</v>
      </c>
    </row>
    <row r="1360" spans="1:16" hidden="1">
      <c r="A1360" s="10" t="s">
        <v>5559</v>
      </c>
      <c r="B1360" s="10" t="s">
        <v>5560</v>
      </c>
      <c r="C1360" s="13" t="s">
        <v>5561</v>
      </c>
      <c r="D1360" s="13" t="s">
        <v>5562</v>
      </c>
      <c r="E1360" s="13" t="s">
        <v>30</v>
      </c>
      <c r="F1360" s="18" t="s">
        <v>85</v>
      </c>
      <c r="G1360" s="58">
        <v>0</v>
      </c>
      <c r="H1360" s="58">
        <v>0</v>
      </c>
      <c r="I1360" s="13">
        <v>8.3540000000000003E-2</v>
      </c>
      <c r="J1360" s="15">
        <v>0.80131147540000003</v>
      </c>
      <c r="K1360" s="17">
        <v>0.24795417350140703</v>
      </c>
      <c r="L1360" s="15">
        <v>17.352495999999999</v>
      </c>
      <c r="M1360" s="15">
        <v>15.108889</v>
      </c>
      <c r="N1360" s="15">
        <v>0.488873</v>
      </c>
      <c r="O1360" s="15" t="s">
        <v>263</v>
      </c>
      <c r="P1360" s="15" t="s">
        <v>177</v>
      </c>
    </row>
    <row r="1361" spans="1:19" hidden="1">
      <c r="A1361" s="10" t="s">
        <v>5563</v>
      </c>
      <c r="B1361" s="10" t="s">
        <v>5564</v>
      </c>
      <c r="C1361" s="13" t="s">
        <v>5565</v>
      </c>
      <c r="D1361" s="13" t="s">
        <v>5566</v>
      </c>
      <c r="E1361" s="13" t="s">
        <v>71</v>
      </c>
      <c r="F1361" s="18" t="s">
        <v>83</v>
      </c>
      <c r="G1361" s="58">
        <v>0</v>
      </c>
      <c r="H1361" s="58">
        <v>0</v>
      </c>
      <c r="I1361" s="13">
        <v>5.13E-3</v>
      </c>
      <c r="J1361" s="15">
        <v>0</v>
      </c>
      <c r="K1361" s="17" t="s">
        <v>121</v>
      </c>
      <c r="L1361" s="15">
        <v>0</v>
      </c>
      <c r="M1361" s="15">
        <v>4.5444360000000001</v>
      </c>
      <c r="N1361" s="15">
        <v>0.120862</v>
      </c>
      <c r="O1361" s="15">
        <v>0</v>
      </c>
      <c r="P1361" s="15" t="s">
        <v>171</v>
      </c>
    </row>
    <row r="1362" spans="1:19" hidden="1">
      <c r="A1362" s="10" t="s">
        <v>5567</v>
      </c>
      <c r="B1362" s="10" t="s">
        <v>5568</v>
      </c>
      <c r="C1362" s="13" t="s">
        <v>5569</v>
      </c>
      <c r="D1362" s="13" t="s">
        <v>5570</v>
      </c>
      <c r="E1362" s="13" t="s">
        <v>71</v>
      </c>
      <c r="F1362" s="18" t="s">
        <v>85</v>
      </c>
      <c r="G1362" s="58">
        <v>0</v>
      </c>
      <c r="H1362" s="58">
        <v>0</v>
      </c>
      <c r="I1362" s="13">
        <v>1.7919999999999998E-2</v>
      </c>
      <c r="J1362" s="15">
        <v>0</v>
      </c>
      <c r="K1362" s="17" t="s">
        <v>121</v>
      </c>
      <c r="L1362" s="15">
        <v>0</v>
      </c>
      <c r="M1362" s="15">
        <v>9.8951360000000008</v>
      </c>
      <c r="N1362" s="15">
        <v>6.2741000000000005E-2</v>
      </c>
      <c r="O1362" s="15">
        <v>0</v>
      </c>
      <c r="P1362" s="15" t="s">
        <v>171</v>
      </c>
    </row>
    <row r="1363" spans="1:19" hidden="1">
      <c r="A1363" s="10" t="s">
        <v>5571</v>
      </c>
      <c r="B1363" s="10" t="s">
        <v>5572</v>
      </c>
      <c r="C1363" s="13" t="s">
        <v>5573</v>
      </c>
      <c r="D1363" s="13" t="s">
        <v>5574</v>
      </c>
      <c r="E1363" s="13" t="s">
        <v>69</v>
      </c>
      <c r="F1363" s="18" t="s">
        <v>82</v>
      </c>
      <c r="G1363" s="58">
        <v>0</v>
      </c>
      <c r="H1363" s="58">
        <v>0</v>
      </c>
      <c r="I1363" s="13">
        <v>0.21819</v>
      </c>
      <c r="J1363" s="15">
        <v>0.67090909089999995</v>
      </c>
      <c r="K1363" s="17">
        <v>0.49051490516924834</v>
      </c>
      <c r="L1363" s="15">
        <v>8.5835329999999992</v>
      </c>
      <c r="M1363" s="15">
        <v>2.6713819999999999</v>
      </c>
      <c r="N1363" s="15">
        <v>0.44911200000000001</v>
      </c>
      <c r="O1363" s="15" t="s">
        <v>263</v>
      </c>
      <c r="P1363" s="15" t="s">
        <v>714</v>
      </c>
    </row>
    <row r="1364" spans="1:19" hidden="1">
      <c r="A1364" s="10" t="s">
        <v>5575</v>
      </c>
      <c r="B1364" s="10" t="s">
        <v>5576</v>
      </c>
      <c r="C1364" s="13" t="s">
        <v>5577</v>
      </c>
      <c r="D1364" s="13" t="s">
        <v>5578</v>
      </c>
      <c r="E1364" s="13" t="s">
        <v>26</v>
      </c>
      <c r="F1364" s="18" t="s">
        <v>82</v>
      </c>
      <c r="G1364" s="58">
        <v>0</v>
      </c>
      <c r="H1364" s="58">
        <v>0</v>
      </c>
      <c r="I1364" s="13">
        <v>2.4709999999999999E-2</v>
      </c>
      <c r="J1364" s="15">
        <v>0.96960000000000002</v>
      </c>
      <c r="K1364" s="17">
        <v>3.1353135313531233E-2</v>
      </c>
      <c r="L1364" s="15">
        <v>15.783871</v>
      </c>
      <c r="M1364" s="15">
        <v>1.762208</v>
      </c>
      <c r="N1364" s="15">
        <v>0.11051800000000001</v>
      </c>
      <c r="O1364" s="15" t="s">
        <v>142</v>
      </c>
      <c r="P1364" s="15" t="s">
        <v>131</v>
      </c>
    </row>
    <row r="1365" spans="1:19" hidden="1">
      <c r="A1365" s="10" t="s">
        <v>5579</v>
      </c>
      <c r="B1365" s="10" t="s">
        <v>5580</v>
      </c>
      <c r="C1365" s="13" t="s">
        <v>5581</v>
      </c>
      <c r="D1365" s="13" t="s">
        <v>5582</v>
      </c>
      <c r="E1365" s="13" t="s">
        <v>75</v>
      </c>
      <c r="F1365" s="18" t="s">
        <v>88</v>
      </c>
      <c r="G1365" s="58">
        <v>0</v>
      </c>
      <c r="H1365" s="58">
        <v>0</v>
      </c>
      <c r="I1365" s="13">
        <v>1.3339999999999999E-2</v>
      </c>
      <c r="J1365" s="15">
        <v>0</v>
      </c>
      <c r="K1365" s="17" t="s">
        <v>121</v>
      </c>
      <c r="L1365" s="15">
        <v>10.75999</v>
      </c>
      <c r="M1365" s="15">
        <v>0.96487400000000001</v>
      </c>
      <c r="N1365" s="15">
        <v>9.7723000000000004E-2</v>
      </c>
      <c r="O1365" s="15" t="s">
        <v>142</v>
      </c>
      <c r="P1365" s="15" t="s">
        <v>212</v>
      </c>
    </row>
    <row r="1366" spans="1:19" hidden="1">
      <c r="A1366" s="10" t="s">
        <v>5583</v>
      </c>
      <c r="B1366" s="10" t="s">
        <v>5584</v>
      </c>
      <c r="C1366" s="13" t="s">
        <v>5585</v>
      </c>
      <c r="D1366" s="13" t="s">
        <v>5586</v>
      </c>
      <c r="E1366" s="13" t="s">
        <v>28</v>
      </c>
      <c r="F1366" s="18" t="s">
        <v>84</v>
      </c>
      <c r="G1366" s="58">
        <v>0</v>
      </c>
      <c r="H1366" s="58">
        <v>0</v>
      </c>
      <c r="I1366" s="13">
        <v>6.8760000000000002E-2</v>
      </c>
      <c r="J1366" s="15">
        <v>1.0773076923</v>
      </c>
      <c r="K1366" s="17">
        <v>-7.1760085677056495E-2</v>
      </c>
      <c r="L1366" s="15">
        <v>18.045570000000001</v>
      </c>
      <c r="M1366" s="15">
        <v>2.1630980000000002</v>
      </c>
      <c r="N1366" s="15">
        <v>0.12914500000000001</v>
      </c>
      <c r="O1366" s="15" t="s">
        <v>142</v>
      </c>
      <c r="P1366" s="15" t="s">
        <v>332</v>
      </c>
    </row>
    <row r="1367" spans="1:19" hidden="1">
      <c r="A1367" s="10" t="s">
        <v>5587</v>
      </c>
      <c r="B1367" s="10" t="s">
        <v>5588</v>
      </c>
      <c r="C1367" s="13" t="s">
        <v>5589</v>
      </c>
      <c r="D1367" s="13" t="s">
        <v>5590</v>
      </c>
      <c r="E1367" s="13" t="s">
        <v>69</v>
      </c>
      <c r="F1367" s="18" t="s">
        <v>81</v>
      </c>
      <c r="G1367" s="58">
        <v>0</v>
      </c>
      <c r="H1367" s="58">
        <v>0</v>
      </c>
      <c r="I1367" s="13">
        <v>8.3000000000000001E-4</v>
      </c>
      <c r="J1367" s="15">
        <v>0</v>
      </c>
      <c r="K1367" s="17" t="s">
        <v>121</v>
      </c>
      <c r="L1367" s="15">
        <v>0</v>
      </c>
      <c r="M1367" s="15">
        <v>7.5845419999999999</v>
      </c>
      <c r="N1367" s="15">
        <v>6.0602999999999997E-2</v>
      </c>
      <c r="O1367" s="15">
        <v>0</v>
      </c>
      <c r="P1367" s="15" t="s">
        <v>122</v>
      </c>
    </row>
    <row r="1368" spans="1:19" hidden="1">
      <c r="A1368" s="10" t="s">
        <v>5591</v>
      </c>
      <c r="B1368" s="10" t="s">
        <v>5592</v>
      </c>
      <c r="C1368" s="13" t="s">
        <v>5593</v>
      </c>
      <c r="D1368" s="13" t="s">
        <v>5594</v>
      </c>
      <c r="E1368" s="13" t="s">
        <v>188</v>
      </c>
      <c r="F1368" s="18" t="s">
        <v>82</v>
      </c>
      <c r="G1368" s="58">
        <v>0</v>
      </c>
      <c r="H1368" s="58">
        <v>0</v>
      </c>
      <c r="I1368" s="13">
        <v>9.6900000000000007E-3</v>
      </c>
      <c r="J1368" s="15">
        <v>0</v>
      </c>
      <c r="K1368" s="17" t="s">
        <v>121</v>
      </c>
      <c r="L1368" s="15">
        <v>0</v>
      </c>
      <c r="M1368" s="15">
        <v>1.591701</v>
      </c>
      <c r="N1368" s="15">
        <v>9.2935000000000004E-2</v>
      </c>
      <c r="O1368" s="15">
        <v>0</v>
      </c>
      <c r="P1368" s="15" t="s">
        <v>189</v>
      </c>
    </row>
    <row r="1369" spans="1:19" hidden="1">
      <c r="A1369" s="10" t="s">
        <v>5595</v>
      </c>
      <c r="B1369" s="10" t="s">
        <v>5596</v>
      </c>
      <c r="C1369" s="13" t="s">
        <v>5597</v>
      </c>
      <c r="D1369" s="13" t="s">
        <v>5598</v>
      </c>
      <c r="E1369" s="13" t="s">
        <v>69</v>
      </c>
      <c r="F1369" s="18" t="s">
        <v>81</v>
      </c>
      <c r="G1369" s="58">
        <v>0</v>
      </c>
      <c r="H1369" s="58">
        <v>0</v>
      </c>
      <c r="I1369" s="13">
        <v>1.1199999999999999E-3</v>
      </c>
      <c r="J1369" s="15">
        <v>0</v>
      </c>
      <c r="K1369" s="17" t="s">
        <v>121</v>
      </c>
      <c r="L1369" s="15">
        <v>14.149254000000001</v>
      </c>
      <c r="M1369" s="15">
        <v>5.0889920000000002</v>
      </c>
      <c r="N1369" s="15">
        <v>-0.17466300000000001</v>
      </c>
      <c r="O1369" s="15">
        <v>0</v>
      </c>
      <c r="P1369" s="15" t="s">
        <v>122</v>
      </c>
    </row>
    <row r="1370" spans="1:19" hidden="1">
      <c r="A1370" s="10" t="s">
        <v>5599</v>
      </c>
      <c r="B1370" s="10" t="s">
        <v>5600</v>
      </c>
      <c r="C1370" s="13" t="s">
        <v>5601</v>
      </c>
      <c r="D1370" s="13" t="s">
        <v>5602</v>
      </c>
      <c r="E1370" s="13" t="s">
        <v>32</v>
      </c>
      <c r="F1370" s="18" t="s">
        <v>83</v>
      </c>
      <c r="G1370" s="58">
        <v>0</v>
      </c>
      <c r="H1370" s="58">
        <v>0</v>
      </c>
      <c r="I1370" s="13">
        <v>4.999E-2</v>
      </c>
      <c r="J1370" s="15">
        <v>0.66607142860000002</v>
      </c>
      <c r="K1370" s="17">
        <v>0.50134048250932595</v>
      </c>
      <c r="L1370" s="15">
        <v>12.101910999999999</v>
      </c>
      <c r="M1370" s="15">
        <v>1.2341230000000001</v>
      </c>
      <c r="N1370" s="15">
        <v>0.10571700000000001</v>
      </c>
      <c r="O1370" s="15" t="s">
        <v>176</v>
      </c>
      <c r="P1370" s="15" t="s">
        <v>152</v>
      </c>
      <c r="S1370" s="358"/>
    </row>
    <row r="1371" spans="1:19">
      <c r="A1371" s="10" t="s">
        <v>5603</v>
      </c>
      <c r="B1371" s="10" t="s">
        <v>5604</v>
      </c>
      <c r="C1371" s="13" t="s">
        <v>5605</v>
      </c>
      <c r="D1371" s="13" t="s">
        <v>5606</v>
      </c>
      <c r="E1371" s="13" t="s">
        <v>79</v>
      </c>
      <c r="F1371" s="18" t="s">
        <v>83</v>
      </c>
      <c r="G1371" s="58">
        <v>0.5</v>
      </c>
      <c r="H1371" s="58">
        <v>0.51</v>
      </c>
      <c r="I1371" s="13">
        <v>4.5069999999999999E-2</v>
      </c>
      <c r="J1371" s="15">
        <v>0</v>
      </c>
      <c r="K1371" s="17" t="s">
        <v>121</v>
      </c>
      <c r="L1371" s="15">
        <v>17.338615000000001</v>
      </c>
      <c r="M1371" s="15">
        <v>4.2970990000000002</v>
      </c>
      <c r="N1371" s="15">
        <v>0.25045699999999999</v>
      </c>
      <c r="O1371" s="15">
        <v>0</v>
      </c>
      <c r="P1371" s="15" t="s">
        <v>603</v>
      </c>
    </row>
    <row r="1372" spans="1:19" hidden="1">
      <c r="A1372" s="10" t="s">
        <v>5607</v>
      </c>
      <c r="B1372" s="10" t="s">
        <v>5608</v>
      </c>
      <c r="C1372" s="13" t="s">
        <v>5609</v>
      </c>
      <c r="D1372" s="13" t="s">
        <v>5610</v>
      </c>
      <c r="E1372" s="13" t="s">
        <v>71</v>
      </c>
      <c r="F1372" s="18" t="s">
        <v>88</v>
      </c>
      <c r="G1372" s="58">
        <v>0</v>
      </c>
      <c r="H1372" s="58">
        <v>0</v>
      </c>
      <c r="I1372" s="13">
        <v>2.035E-2</v>
      </c>
      <c r="J1372" s="15">
        <v>0</v>
      </c>
      <c r="K1372" s="17" t="s">
        <v>121</v>
      </c>
      <c r="L1372" s="15">
        <v>33.526184999999998</v>
      </c>
      <c r="M1372" s="15">
        <v>13.677020000000001</v>
      </c>
      <c r="N1372" s="15">
        <v>0.258604</v>
      </c>
      <c r="O1372" s="15">
        <v>0</v>
      </c>
      <c r="P1372" s="15" t="s">
        <v>171</v>
      </c>
    </row>
    <row r="1373" spans="1:19" hidden="1">
      <c r="A1373" s="10" t="s">
        <v>5611</v>
      </c>
      <c r="B1373" s="10" t="s">
        <v>5612</v>
      </c>
      <c r="C1373" s="13" t="s">
        <v>5613</v>
      </c>
      <c r="D1373" s="13" t="s">
        <v>5614</v>
      </c>
      <c r="E1373" s="13" t="s">
        <v>69</v>
      </c>
      <c r="F1373" s="18" t="s">
        <v>84</v>
      </c>
      <c r="G1373" s="58">
        <v>0</v>
      </c>
      <c r="H1373" s="58">
        <v>0</v>
      </c>
      <c r="I1373" s="13">
        <v>7.127E-2</v>
      </c>
      <c r="J1373" s="15">
        <v>0.94421052630000002</v>
      </c>
      <c r="K1373" s="17">
        <v>5.9085841712247733E-2</v>
      </c>
      <c r="L1373" s="15">
        <v>10.311648</v>
      </c>
      <c r="M1373" s="15">
        <v>0.963584</v>
      </c>
      <c r="N1373" s="15">
        <v>0.123519</v>
      </c>
      <c r="O1373" s="15" t="s">
        <v>142</v>
      </c>
      <c r="P1373" s="15" t="s">
        <v>157</v>
      </c>
    </row>
    <row r="1374" spans="1:19" hidden="1">
      <c r="A1374" s="10" t="s">
        <v>5615</v>
      </c>
      <c r="B1374" s="10" t="s">
        <v>5616</v>
      </c>
      <c r="C1374" s="13" t="s">
        <v>5617</v>
      </c>
      <c r="D1374" s="13" t="s">
        <v>5618</v>
      </c>
      <c r="E1374" s="13" t="s">
        <v>377</v>
      </c>
      <c r="F1374" s="18" t="s">
        <v>82</v>
      </c>
      <c r="G1374" s="58">
        <v>0</v>
      </c>
      <c r="H1374" s="58">
        <v>0</v>
      </c>
      <c r="I1374" s="13">
        <v>1.5900000000000001E-3</v>
      </c>
      <c r="J1374" s="15">
        <v>0</v>
      </c>
      <c r="K1374" s="17" t="s">
        <v>121</v>
      </c>
      <c r="L1374" s="15">
        <v>0</v>
      </c>
      <c r="M1374" s="15">
        <v>0</v>
      </c>
      <c r="N1374" s="15">
        <v>0.17151</v>
      </c>
      <c r="O1374" s="15">
        <v>0</v>
      </c>
      <c r="P1374" s="15" t="s">
        <v>378</v>
      </c>
    </row>
    <row r="1375" spans="1:19">
      <c r="A1375" s="10" t="s">
        <v>5619</v>
      </c>
      <c r="B1375" s="10" t="s">
        <v>5620</v>
      </c>
      <c r="C1375" s="13" t="s">
        <v>5621</v>
      </c>
      <c r="D1375" s="13" t="s">
        <v>5622</v>
      </c>
      <c r="E1375" s="13" t="s">
        <v>56</v>
      </c>
      <c r="F1375" s="18" t="s">
        <v>85</v>
      </c>
      <c r="G1375" s="58">
        <v>0.5</v>
      </c>
      <c r="H1375" s="58">
        <v>0.42</v>
      </c>
      <c r="I1375" s="13">
        <v>0.12346</v>
      </c>
      <c r="J1375" s="15">
        <v>0.70311111110000002</v>
      </c>
      <c r="K1375" s="17">
        <v>0.42225031607810126</v>
      </c>
      <c r="L1375" s="15">
        <v>32.068966000000003</v>
      </c>
      <c r="M1375" s="15">
        <v>8.7320049999999991</v>
      </c>
      <c r="N1375" s="15">
        <v>0.26331399999999999</v>
      </c>
      <c r="O1375" s="15" t="s">
        <v>176</v>
      </c>
      <c r="P1375" s="15" t="s">
        <v>152</v>
      </c>
    </row>
    <row r="1376" spans="1:19" hidden="1">
      <c r="A1376" s="10" t="s">
        <v>5623</v>
      </c>
      <c r="B1376" s="10" t="s">
        <v>5624</v>
      </c>
      <c r="C1376" s="13" t="s">
        <v>5625</v>
      </c>
      <c r="D1376" s="13" t="s">
        <v>5626</v>
      </c>
      <c r="E1376" s="13" t="s">
        <v>77</v>
      </c>
      <c r="F1376" s="18" t="s">
        <v>84</v>
      </c>
      <c r="G1376" s="58">
        <v>0</v>
      </c>
      <c r="H1376" s="58">
        <v>0</v>
      </c>
      <c r="I1376" s="13">
        <v>9.4049999999999995E-2</v>
      </c>
      <c r="J1376" s="15">
        <v>0</v>
      </c>
      <c r="K1376" s="17" t="s">
        <v>121</v>
      </c>
      <c r="L1376" s="15">
        <v>4.5883700000000003</v>
      </c>
      <c r="M1376" s="15">
        <v>1.13357</v>
      </c>
      <c r="N1376" s="15">
        <v>0.106002</v>
      </c>
      <c r="O1376" s="15" t="s">
        <v>142</v>
      </c>
      <c r="P1376" s="15" t="s">
        <v>482</v>
      </c>
    </row>
    <row r="1377" spans="1:16" hidden="1">
      <c r="A1377" s="10" t="s">
        <v>5627</v>
      </c>
      <c r="B1377" s="10" t="s">
        <v>5628</v>
      </c>
      <c r="C1377" s="13" t="s">
        <v>5629</v>
      </c>
      <c r="D1377" s="13" t="s">
        <v>5630</v>
      </c>
      <c r="E1377" s="13" t="s">
        <v>136</v>
      </c>
      <c r="F1377" s="18" t="s">
        <v>89</v>
      </c>
      <c r="G1377" s="58">
        <v>0</v>
      </c>
      <c r="H1377" s="58">
        <v>0</v>
      </c>
      <c r="I1377" s="13">
        <v>6.6299999999999996E-3</v>
      </c>
      <c r="J1377" s="15">
        <v>0</v>
      </c>
      <c r="K1377" s="17" t="s">
        <v>121</v>
      </c>
      <c r="L1377" s="15">
        <v>42.307692000000003</v>
      </c>
      <c r="M1377" s="15">
        <v>0.70378700000000005</v>
      </c>
      <c r="N1377" s="15">
        <v>3.2521000000000001E-2</v>
      </c>
      <c r="O1377" s="15">
        <v>0</v>
      </c>
      <c r="P1377" s="15" t="s">
        <v>137</v>
      </c>
    </row>
    <row r="1378" spans="1:16" hidden="1">
      <c r="A1378" s="10" t="s">
        <v>5631</v>
      </c>
      <c r="B1378" s="10" t="s">
        <v>5632</v>
      </c>
      <c r="C1378" s="13" t="s">
        <v>5633</v>
      </c>
      <c r="D1378" s="13" t="s">
        <v>5634</v>
      </c>
      <c r="E1378" s="13" t="s">
        <v>136</v>
      </c>
      <c r="F1378" s="18" t="s">
        <v>84</v>
      </c>
      <c r="G1378" s="58">
        <v>0</v>
      </c>
      <c r="H1378" s="58">
        <v>0</v>
      </c>
      <c r="I1378" s="13">
        <v>5.4799999999999996E-3</v>
      </c>
      <c r="J1378" s="15">
        <v>0</v>
      </c>
      <c r="K1378" s="17" t="s">
        <v>121</v>
      </c>
      <c r="L1378" s="15">
        <v>18.375499000000001</v>
      </c>
      <c r="M1378" s="15">
        <v>3.3945810000000001</v>
      </c>
      <c r="N1378" s="15">
        <v>0.190881</v>
      </c>
      <c r="O1378" s="15">
        <v>0</v>
      </c>
      <c r="P1378" s="15" t="s">
        <v>137</v>
      </c>
    </row>
    <row r="1379" spans="1:16" hidden="1">
      <c r="A1379" s="10" t="s">
        <v>5635</v>
      </c>
      <c r="B1379" s="10" t="s">
        <v>5636</v>
      </c>
      <c r="C1379" s="13" t="s">
        <v>5637</v>
      </c>
      <c r="D1379" s="13" t="s">
        <v>5638</v>
      </c>
      <c r="E1379" s="13" t="s">
        <v>136</v>
      </c>
      <c r="F1379" s="18" t="s">
        <v>91</v>
      </c>
      <c r="G1379" s="58">
        <v>0</v>
      </c>
      <c r="H1379" s="58">
        <v>0</v>
      </c>
      <c r="I1379" s="13">
        <v>1.285E-2</v>
      </c>
      <c r="J1379" s="15">
        <v>0</v>
      </c>
      <c r="K1379" s="17" t="s">
        <v>121</v>
      </c>
      <c r="L1379" s="15">
        <v>19.365575</v>
      </c>
      <c r="M1379" s="15">
        <v>2.5799940000000001</v>
      </c>
      <c r="N1379" s="15">
        <v>0.140041</v>
      </c>
      <c r="O1379" s="15">
        <v>0</v>
      </c>
      <c r="P1379" s="15" t="s">
        <v>137</v>
      </c>
    </row>
    <row r="1380" spans="1:16" hidden="1">
      <c r="A1380" s="10" t="s">
        <v>5639</v>
      </c>
      <c r="B1380" s="10" t="s">
        <v>5640</v>
      </c>
      <c r="C1380" s="13" t="s">
        <v>5641</v>
      </c>
      <c r="D1380" s="13" t="s">
        <v>5642</v>
      </c>
      <c r="E1380" s="13" t="s">
        <v>71</v>
      </c>
      <c r="F1380" s="18" t="s">
        <v>84</v>
      </c>
      <c r="G1380" s="58">
        <v>0</v>
      </c>
      <c r="H1380" s="58">
        <v>0</v>
      </c>
      <c r="I1380" s="13">
        <v>6.7099999999999998E-3</v>
      </c>
      <c r="J1380" s="15">
        <v>0</v>
      </c>
      <c r="K1380" s="17" t="s">
        <v>121</v>
      </c>
      <c r="L1380" s="15">
        <v>9.644247</v>
      </c>
      <c r="M1380" s="15">
        <v>2.1121150000000002</v>
      </c>
      <c r="N1380" s="15">
        <v>0.212003</v>
      </c>
      <c r="O1380" s="15">
        <v>0</v>
      </c>
      <c r="P1380" s="15" t="s">
        <v>171</v>
      </c>
    </row>
    <row r="1381" spans="1:16" hidden="1">
      <c r="A1381" s="10" t="s">
        <v>5643</v>
      </c>
      <c r="B1381" s="10" t="s">
        <v>5644</v>
      </c>
      <c r="C1381" s="13" t="s">
        <v>5645</v>
      </c>
      <c r="D1381" s="13" t="s">
        <v>5646</v>
      </c>
      <c r="E1381" s="13" t="s">
        <v>75</v>
      </c>
      <c r="F1381" s="18" t="s">
        <v>86</v>
      </c>
      <c r="G1381" s="58">
        <v>0</v>
      </c>
      <c r="H1381" s="58">
        <v>0</v>
      </c>
      <c r="I1381" s="13">
        <v>2.189E-2</v>
      </c>
      <c r="J1381" s="15">
        <v>0</v>
      </c>
      <c r="K1381" s="17" t="s">
        <v>121</v>
      </c>
      <c r="L1381" s="15">
        <v>0</v>
      </c>
      <c r="M1381" s="15">
        <v>9.6846680000000003</v>
      </c>
      <c r="N1381" s="15">
        <v>0.116538</v>
      </c>
      <c r="O1381" s="15">
        <v>0</v>
      </c>
      <c r="P1381" s="15" t="s">
        <v>212</v>
      </c>
    </row>
    <row r="1382" spans="1:16" hidden="1">
      <c r="A1382" s="10" t="s">
        <v>5647</v>
      </c>
      <c r="B1382" s="10" t="s">
        <v>5648</v>
      </c>
      <c r="C1382" s="13" t="s">
        <v>5649</v>
      </c>
      <c r="D1382" s="13" t="s">
        <v>5650</v>
      </c>
      <c r="E1382" s="13" t="s">
        <v>75</v>
      </c>
      <c r="F1382" s="18" t="s">
        <v>88</v>
      </c>
      <c r="G1382" s="58">
        <v>0</v>
      </c>
      <c r="H1382" s="58">
        <v>0</v>
      </c>
      <c r="I1382" s="13">
        <v>3.8789999999999998E-2</v>
      </c>
      <c r="J1382" s="15">
        <v>0</v>
      </c>
      <c r="K1382" s="17" t="s">
        <v>121</v>
      </c>
      <c r="L1382" s="15">
        <v>0</v>
      </c>
      <c r="M1382" s="15">
        <v>8.2711430000000004</v>
      </c>
      <c r="N1382" s="15">
        <v>0.16938400000000001</v>
      </c>
      <c r="O1382" s="15">
        <v>0</v>
      </c>
      <c r="P1382" s="15" t="s">
        <v>212</v>
      </c>
    </row>
    <row r="1383" spans="1:16" hidden="1">
      <c r="A1383" s="10" t="s">
        <v>5651</v>
      </c>
      <c r="B1383" s="10" t="s">
        <v>5652</v>
      </c>
      <c r="C1383" s="13" t="s">
        <v>5653</v>
      </c>
      <c r="D1383" s="13" t="s">
        <v>5654</v>
      </c>
      <c r="E1383" s="13" t="s">
        <v>26</v>
      </c>
      <c r="F1383" s="18" t="s">
        <v>85</v>
      </c>
      <c r="G1383" s="58">
        <v>0</v>
      </c>
      <c r="H1383" s="58">
        <v>0</v>
      </c>
      <c r="I1383" s="13">
        <v>2.1610000000000001E-2</v>
      </c>
      <c r="J1383" s="15">
        <v>0</v>
      </c>
      <c r="K1383" s="17" t="s">
        <v>121</v>
      </c>
      <c r="L1383" s="15">
        <v>11.019895</v>
      </c>
      <c r="M1383" s="15">
        <v>5.919721</v>
      </c>
      <c r="N1383" s="15">
        <v>-0.446438</v>
      </c>
      <c r="O1383" s="15">
        <v>0</v>
      </c>
      <c r="P1383" s="15" t="s">
        <v>131</v>
      </c>
    </row>
    <row r="1384" spans="1:16" hidden="1">
      <c r="A1384" s="10" t="s">
        <v>5655</v>
      </c>
      <c r="B1384" s="10" t="s">
        <v>5656</v>
      </c>
      <c r="C1384" s="13" t="s">
        <v>5657</v>
      </c>
      <c r="D1384" s="13" t="s">
        <v>5658</v>
      </c>
      <c r="E1384" s="13" t="s">
        <v>71</v>
      </c>
      <c r="F1384" s="18" t="s">
        <v>90</v>
      </c>
      <c r="G1384" s="58">
        <v>0</v>
      </c>
      <c r="H1384" s="58">
        <v>0</v>
      </c>
      <c r="I1384" s="13">
        <v>1.078E-2</v>
      </c>
      <c r="J1384" s="15">
        <v>0</v>
      </c>
      <c r="K1384" s="17" t="s">
        <v>121</v>
      </c>
      <c r="L1384" s="15">
        <v>0</v>
      </c>
      <c r="M1384" s="15">
        <v>5.5631219999999999</v>
      </c>
      <c r="N1384" s="15">
        <v>0.131357</v>
      </c>
      <c r="O1384" s="15">
        <v>0</v>
      </c>
      <c r="P1384" s="15" t="s">
        <v>171</v>
      </c>
    </row>
    <row r="1385" spans="1:16" hidden="1">
      <c r="A1385" s="10" t="s">
        <v>5659</v>
      </c>
      <c r="B1385" s="10" t="s">
        <v>5660</v>
      </c>
      <c r="C1385" s="13" t="s">
        <v>5661</v>
      </c>
      <c r="D1385" s="13" t="s">
        <v>5662</v>
      </c>
      <c r="E1385" s="13" t="s">
        <v>71</v>
      </c>
      <c r="F1385" s="18" t="s">
        <v>89</v>
      </c>
      <c r="G1385" s="58">
        <v>0</v>
      </c>
      <c r="H1385" s="58">
        <v>0</v>
      </c>
      <c r="I1385" s="13">
        <v>9.8700000000000003E-3</v>
      </c>
      <c r="J1385" s="15">
        <v>0</v>
      </c>
      <c r="K1385" s="17" t="s">
        <v>121</v>
      </c>
      <c r="L1385" s="15">
        <v>41.09113</v>
      </c>
      <c r="M1385" s="15">
        <v>4.438205</v>
      </c>
      <c r="N1385" s="15">
        <v>0.17518800000000001</v>
      </c>
      <c r="O1385" s="15">
        <v>0</v>
      </c>
      <c r="P1385" s="15" t="s">
        <v>171</v>
      </c>
    </row>
    <row r="1386" spans="1:16" hidden="1">
      <c r="A1386" s="10" t="s">
        <v>5663</v>
      </c>
      <c r="B1386" s="10" t="s">
        <v>5664</v>
      </c>
      <c r="C1386" s="13" t="s">
        <v>5665</v>
      </c>
      <c r="D1386" s="13" t="s">
        <v>5666</v>
      </c>
      <c r="E1386" s="13" t="s">
        <v>69</v>
      </c>
      <c r="F1386" s="18" t="s">
        <v>85</v>
      </c>
      <c r="G1386" s="58">
        <v>0</v>
      </c>
      <c r="H1386" s="58">
        <v>0</v>
      </c>
      <c r="I1386" s="13">
        <v>3.8629999999999998E-2</v>
      </c>
      <c r="J1386" s="15">
        <v>0.7163636364</v>
      </c>
      <c r="K1386" s="17">
        <v>0.39593908622355634</v>
      </c>
      <c r="L1386" s="15">
        <v>7.529509</v>
      </c>
      <c r="M1386" s="15">
        <v>1.106195</v>
      </c>
      <c r="N1386" s="15">
        <v>0.131775</v>
      </c>
      <c r="O1386" s="15" t="s">
        <v>142</v>
      </c>
      <c r="P1386" s="15" t="s">
        <v>157</v>
      </c>
    </row>
    <row r="1387" spans="1:16" hidden="1">
      <c r="A1387" s="10" t="s">
        <v>5667</v>
      </c>
      <c r="B1387" s="10" t="s">
        <v>5668</v>
      </c>
      <c r="C1387" s="13" t="s">
        <v>5669</v>
      </c>
      <c r="D1387" s="13" t="s">
        <v>5670</v>
      </c>
      <c r="E1387" s="13" t="s">
        <v>71</v>
      </c>
      <c r="F1387" s="18" t="s">
        <v>89</v>
      </c>
      <c r="G1387" s="58">
        <v>0</v>
      </c>
      <c r="H1387" s="58">
        <v>0</v>
      </c>
      <c r="I1387" s="13">
        <v>2.281E-2</v>
      </c>
      <c r="J1387" s="15">
        <v>0</v>
      </c>
      <c r="K1387" s="17" t="s">
        <v>121</v>
      </c>
      <c r="L1387" s="15">
        <v>91.178754999999995</v>
      </c>
      <c r="M1387" s="15">
        <v>15.210050000000001</v>
      </c>
      <c r="N1387" s="15">
        <v>0.23485700000000001</v>
      </c>
      <c r="O1387" s="15">
        <v>0</v>
      </c>
      <c r="P1387" s="15" t="s">
        <v>171</v>
      </c>
    </row>
    <row r="1388" spans="1:16" hidden="1">
      <c r="A1388" s="10" t="s">
        <v>5671</v>
      </c>
      <c r="B1388" s="10" t="s">
        <v>5672</v>
      </c>
      <c r="C1388" s="13" t="s">
        <v>5673</v>
      </c>
      <c r="D1388" s="13" t="s">
        <v>5674</v>
      </c>
      <c r="E1388" s="13" t="s">
        <v>69</v>
      </c>
      <c r="F1388" s="18" t="s">
        <v>85</v>
      </c>
      <c r="G1388" s="58">
        <v>0</v>
      </c>
      <c r="H1388" s="58">
        <v>0</v>
      </c>
      <c r="I1388" s="13">
        <v>6.45E-3</v>
      </c>
      <c r="J1388" s="15">
        <v>0.74758620689999999</v>
      </c>
      <c r="K1388" s="17">
        <v>0.33763837637759386</v>
      </c>
      <c r="L1388" s="15">
        <v>5.1643840000000001</v>
      </c>
      <c r="M1388" s="15">
        <v>0.469578</v>
      </c>
      <c r="N1388" s="15">
        <v>0.10723000000000001</v>
      </c>
      <c r="O1388" s="15" t="s">
        <v>142</v>
      </c>
      <c r="P1388" s="15" t="s">
        <v>122</v>
      </c>
    </row>
    <row r="1389" spans="1:16" hidden="1">
      <c r="A1389" s="10" t="s">
        <v>5675</v>
      </c>
      <c r="B1389" s="10" t="s">
        <v>5676</v>
      </c>
      <c r="C1389" s="13" t="s">
        <v>5677</v>
      </c>
      <c r="D1389" s="13" t="s">
        <v>5678</v>
      </c>
      <c r="E1389" s="13" t="s">
        <v>69</v>
      </c>
      <c r="F1389" s="18" t="s">
        <v>85</v>
      </c>
      <c r="G1389" s="58">
        <v>0</v>
      </c>
      <c r="H1389" s="58">
        <v>0</v>
      </c>
      <c r="I1389" s="13">
        <v>2.2040000000000001E-2</v>
      </c>
      <c r="J1389" s="15">
        <v>0.89972972969999998</v>
      </c>
      <c r="K1389" s="17">
        <v>0.11144487837856976</v>
      </c>
      <c r="L1389" s="15">
        <v>8.1216869999999997</v>
      </c>
      <c r="M1389" s="15">
        <v>1.2222219999999999</v>
      </c>
      <c r="N1389" s="15">
        <v>0.16047900000000001</v>
      </c>
      <c r="O1389" s="15" t="s">
        <v>142</v>
      </c>
      <c r="P1389" s="15" t="s">
        <v>122</v>
      </c>
    </row>
    <row r="1390" spans="1:16">
      <c r="A1390" s="10" t="s">
        <v>5679</v>
      </c>
      <c r="B1390" s="10" t="s">
        <v>5680</v>
      </c>
      <c r="C1390" s="13" t="s">
        <v>5681</v>
      </c>
      <c r="D1390" s="431" t="str">
        <f>_xll.MSDP(B1390,"secid")</f>
        <v>0P0000A62P</v>
      </c>
      <c r="E1390" s="13" t="s">
        <v>56</v>
      </c>
      <c r="F1390" s="18" t="s">
        <v>89</v>
      </c>
      <c r="G1390" s="58">
        <v>0.5</v>
      </c>
      <c r="H1390" s="58">
        <v>0.46</v>
      </c>
      <c r="I1390" s="13">
        <v>0</v>
      </c>
      <c r="J1390" s="360">
        <v>0.8034666667</v>
      </c>
      <c r="K1390" s="17">
        <v>0.24460670422981212</v>
      </c>
      <c r="L1390" s="13">
        <v>14.08</v>
      </c>
      <c r="M1390" s="360">
        <v>2.2124090000000001</v>
      </c>
      <c r="N1390" s="360">
        <v>1.3633999999999999</v>
      </c>
      <c r="O1390" s="13" t="s">
        <v>263</v>
      </c>
      <c r="P1390" s="13" t="s">
        <v>152</v>
      </c>
    </row>
    <row r="1391" spans="1:16" hidden="1">
      <c r="A1391" s="10" t="s">
        <v>5682</v>
      </c>
      <c r="B1391" s="10" t="s">
        <v>5683</v>
      </c>
      <c r="C1391" s="13" t="s">
        <v>5684</v>
      </c>
      <c r="D1391" s="13" t="s">
        <v>5685</v>
      </c>
      <c r="E1391" s="13" t="s">
        <v>69</v>
      </c>
      <c r="F1391" s="18" t="s">
        <v>84</v>
      </c>
      <c r="G1391" s="58">
        <v>0</v>
      </c>
      <c r="H1391" s="58">
        <v>0</v>
      </c>
      <c r="I1391" s="13">
        <v>6.4999999999999997E-4</v>
      </c>
      <c r="J1391" s="15">
        <v>0</v>
      </c>
      <c r="K1391" s="17" t="s">
        <v>121</v>
      </c>
      <c r="L1391" s="15">
        <v>0</v>
      </c>
      <c r="M1391" s="15">
        <v>0.85909100000000005</v>
      </c>
      <c r="N1391" s="15">
        <v>0.10478800000000001</v>
      </c>
      <c r="O1391" s="15">
        <v>0</v>
      </c>
      <c r="P1391" s="15" t="s">
        <v>122</v>
      </c>
    </row>
    <row r="1392" spans="1:16" hidden="1">
      <c r="A1392" s="10" t="s">
        <v>5686</v>
      </c>
      <c r="B1392" s="10"/>
      <c r="C1392" s="13"/>
      <c r="D1392" s="13"/>
      <c r="E1392" s="13"/>
      <c r="F1392" s="18"/>
      <c r="G1392" s="58">
        <v>0</v>
      </c>
      <c r="H1392" s="58">
        <v>0</v>
      </c>
      <c r="I1392" s="13"/>
      <c r="J1392" s="15"/>
      <c r="K1392" s="17"/>
      <c r="L1392" s="15"/>
      <c r="M1392" s="15"/>
      <c r="N1392" s="15"/>
      <c r="O1392" s="15"/>
      <c r="P1392" s="15"/>
    </row>
    <row r="1393" spans="1:16" hidden="1">
      <c r="A1393" s="10" t="s">
        <v>5687</v>
      </c>
      <c r="B1393" s="10" t="s">
        <v>5688</v>
      </c>
      <c r="C1393" s="13" t="s">
        <v>5689</v>
      </c>
      <c r="D1393" s="13" t="s">
        <v>5690</v>
      </c>
      <c r="E1393" s="13" t="s">
        <v>436</v>
      </c>
      <c r="F1393" s="18" t="s">
        <v>85</v>
      </c>
      <c r="G1393" s="58">
        <v>0</v>
      </c>
      <c r="H1393" s="58">
        <v>0</v>
      </c>
      <c r="I1393" s="13">
        <v>6.3820000000000002E-2</v>
      </c>
      <c r="J1393" s="15">
        <v>0</v>
      </c>
      <c r="K1393" s="17" t="s">
        <v>121</v>
      </c>
      <c r="L1393" s="15">
        <v>8.3497880000000002</v>
      </c>
      <c r="M1393" s="15">
        <v>2.1825070000000002</v>
      </c>
      <c r="N1393" s="15">
        <v>0.19170899999999999</v>
      </c>
      <c r="O1393" s="15">
        <v>0</v>
      </c>
      <c r="P1393" s="15" t="s">
        <v>437</v>
      </c>
    </row>
    <row r="1394" spans="1:16" hidden="1">
      <c r="A1394" s="10" t="s">
        <v>5691</v>
      </c>
      <c r="B1394" s="10" t="s">
        <v>5692</v>
      </c>
      <c r="C1394" s="13" t="s">
        <v>5693</v>
      </c>
      <c r="D1394" s="13" t="s">
        <v>5694</v>
      </c>
      <c r="E1394" s="13" t="s">
        <v>853</v>
      </c>
      <c r="F1394" s="18" t="s">
        <v>90</v>
      </c>
      <c r="G1394" s="58">
        <v>0</v>
      </c>
      <c r="H1394" s="58">
        <v>0</v>
      </c>
      <c r="I1394" s="13">
        <v>9.8399999999999998E-3</v>
      </c>
      <c r="J1394" s="15">
        <v>0</v>
      </c>
      <c r="K1394" s="17" t="s">
        <v>121</v>
      </c>
      <c r="L1394" s="15">
        <v>0</v>
      </c>
      <c r="M1394" s="15">
        <v>2.2183320000000002</v>
      </c>
      <c r="N1394" s="15">
        <v>0.11787400000000001</v>
      </c>
      <c r="O1394" s="15">
        <v>0</v>
      </c>
      <c r="P1394" s="15" t="s">
        <v>854</v>
      </c>
    </row>
    <row r="1395" spans="1:16" hidden="1">
      <c r="A1395" s="10" t="s">
        <v>5695</v>
      </c>
      <c r="B1395" s="10" t="s">
        <v>5696</v>
      </c>
      <c r="C1395" s="13" t="s">
        <v>5697</v>
      </c>
      <c r="D1395" s="13" t="s">
        <v>5698</v>
      </c>
      <c r="E1395" s="13" t="s">
        <v>182</v>
      </c>
      <c r="F1395" s="18" t="s">
        <v>81</v>
      </c>
      <c r="G1395" s="58">
        <v>0</v>
      </c>
      <c r="H1395" s="58">
        <v>0</v>
      </c>
      <c r="I1395" s="13">
        <v>5.5900000000000004E-3</v>
      </c>
      <c r="J1395" s="15">
        <v>0</v>
      </c>
      <c r="K1395" s="17" t="s">
        <v>121</v>
      </c>
      <c r="L1395" s="15">
        <v>7.903416</v>
      </c>
      <c r="M1395" s="15">
        <v>2.5245220000000002</v>
      </c>
      <c r="N1395" s="15">
        <v>0.297184</v>
      </c>
      <c r="O1395" s="15" t="s">
        <v>263</v>
      </c>
      <c r="P1395" s="15" t="s">
        <v>183</v>
      </c>
    </row>
    <row r="1396" spans="1:16" hidden="1">
      <c r="A1396" s="10" t="s">
        <v>5699</v>
      </c>
      <c r="B1396" s="10" t="s">
        <v>5700</v>
      </c>
      <c r="C1396" s="13" t="s">
        <v>5701</v>
      </c>
      <c r="D1396" s="13" t="s">
        <v>5702</v>
      </c>
      <c r="E1396" s="13" t="s">
        <v>69</v>
      </c>
      <c r="F1396" s="18" t="s">
        <v>90</v>
      </c>
      <c r="G1396" s="58">
        <v>0</v>
      </c>
      <c r="H1396" s="58">
        <v>0</v>
      </c>
      <c r="I1396" s="13">
        <v>2.5000000000000001E-3</v>
      </c>
      <c r="J1396" s="15">
        <v>0</v>
      </c>
      <c r="K1396" s="17" t="s">
        <v>121</v>
      </c>
      <c r="L1396" s="15">
        <v>5.6553820000000004</v>
      </c>
      <c r="M1396" s="15">
        <v>0.421935</v>
      </c>
      <c r="N1396" s="15">
        <v>5.0103000000000002E-2</v>
      </c>
      <c r="O1396" s="15" t="s">
        <v>142</v>
      </c>
      <c r="P1396" s="15" t="s">
        <v>122</v>
      </c>
    </row>
    <row r="1397" spans="1:16" hidden="1">
      <c r="A1397" s="10" t="s">
        <v>5703</v>
      </c>
      <c r="B1397" s="10" t="s">
        <v>5704</v>
      </c>
      <c r="C1397" s="13" t="s">
        <v>5705</v>
      </c>
      <c r="D1397" s="13" t="s">
        <v>5706</v>
      </c>
      <c r="E1397" s="13" t="s">
        <v>71</v>
      </c>
      <c r="F1397" s="18" t="s">
        <v>87</v>
      </c>
      <c r="G1397" s="58">
        <v>0</v>
      </c>
      <c r="H1397" s="58">
        <v>0</v>
      </c>
      <c r="I1397" s="13">
        <v>1.4250000000000001E-2</v>
      </c>
      <c r="J1397" s="15">
        <v>0</v>
      </c>
      <c r="K1397" s="17" t="s">
        <v>121</v>
      </c>
      <c r="L1397" s="15">
        <v>35.489206000000003</v>
      </c>
      <c r="M1397" s="15">
        <v>10.153563</v>
      </c>
      <c r="N1397" s="15">
        <v>0.23397399999999999</v>
      </c>
      <c r="O1397" s="15">
        <v>0</v>
      </c>
      <c r="P1397" s="15" t="s">
        <v>171</v>
      </c>
    </row>
    <row r="1398" spans="1:16" hidden="1">
      <c r="A1398" s="10" t="s">
        <v>5707</v>
      </c>
      <c r="B1398" s="10" t="s">
        <v>5708</v>
      </c>
      <c r="C1398" s="13" t="s">
        <v>5709</v>
      </c>
      <c r="D1398" s="13" t="s">
        <v>5710</v>
      </c>
      <c r="E1398" s="13" t="s">
        <v>69</v>
      </c>
      <c r="F1398" s="18" t="s">
        <v>82</v>
      </c>
      <c r="G1398" s="58">
        <v>0</v>
      </c>
      <c r="H1398" s="58">
        <v>0</v>
      </c>
      <c r="I1398" s="13">
        <v>5.2650000000000002E-2</v>
      </c>
      <c r="J1398" s="15">
        <v>0.82714285710000002</v>
      </c>
      <c r="K1398" s="17">
        <v>0.20898100178975709</v>
      </c>
      <c r="L1398" s="15">
        <v>13.500351</v>
      </c>
      <c r="M1398" s="15">
        <v>19.844926999999998</v>
      </c>
      <c r="N1398" s="15">
        <v>0.37275399999999997</v>
      </c>
      <c r="O1398" s="15" t="s">
        <v>142</v>
      </c>
      <c r="P1398" s="15" t="s">
        <v>157</v>
      </c>
    </row>
    <row r="1399" spans="1:16" hidden="1">
      <c r="A1399" s="10" t="s">
        <v>5711</v>
      </c>
      <c r="B1399" s="10" t="s">
        <v>5712</v>
      </c>
      <c r="C1399" s="13" t="s">
        <v>5713</v>
      </c>
      <c r="D1399" s="13" t="s">
        <v>5714</v>
      </c>
      <c r="E1399" s="13" t="s">
        <v>77</v>
      </c>
      <c r="F1399" s="18" t="s">
        <v>85</v>
      </c>
      <c r="G1399" s="58">
        <v>0</v>
      </c>
      <c r="H1399" s="58">
        <v>0</v>
      </c>
      <c r="I1399" s="13">
        <v>5.0000000000000001E-3</v>
      </c>
      <c r="J1399" s="15">
        <v>0</v>
      </c>
      <c r="K1399" s="17" t="s">
        <v>121</v>
      </c>
      <c r="L1399" s="15">
        <v>7.6348549999999999</v>
      </c>
      <c r="M1399" s="15">
        <v>2.2287409999999999</v>
      </c>
      <c r="N1399" s="15">
        <v>0.206071</v>
      </c>
      <c r="O1399" s="15">
        <v>0</v>
      </c>
      <c r="P1399" s="15" t="s">
        <v>482</v>
      </c>
    </row>
    <row r="1400" spans="1:16" hidden="1">
      <c r="A1400" s="10" t="s">
        <v>5715</v>
      </c>
      <c r="B1400" s="10" t="s">
        <v>5716</v>
      </c>
      <c r="C1400" s="13" t="s">
        <v>5717</v>
      </c>
      <c r="D1400" s="13" t="s">
        <v>5718</v>
      </c>
      <c r="E1400" s="13" t="s">
        <v>73</v>
      </c>
      <c r="F1400" s="18" t="s">
        <v>87</v>
      </c>
      <c r="G1400" s="58">
        <v>0</v>
      </c>
      <c r="H1400" s="58">
        <v>0</v>
      </c>
      <c r="I1400" s="13">
        <v>1.537E-2</v>
      </c>
      <c r="J1400" s="15">
        <v>0</v>
      </c>
      <c r="K1400" s="17" t="s">
        <v>121</v>
      </c>
      <c r="L1400" s="15">
        <v>160.738832</v>
      </c>
      <c r="M1400" s="15">
        <v>4.965306</v>
      </c>
      <c r="N1400" s="15">
        <v>-9.2900999999999997E-2</v>
      </c>
      <c r="O1400" s="15">
        <v>0</v>
      </c>
      <c r="P1400" s="15" t="s">
        <v>469</v>
      </c>
    </row>
    <row r="1401" spans="1:16" hidden="1">
      <c r="A1401" s="10" t="s">
        <v>5719</v>
      </c>
      <c r="B1401" s="10" t="s">
        <v>5720</v>
      </c>
      <c r="C1401" s="13" t="s">
        <v>5721</v>
      </c>
      <c r="D1401" s="13" t="s">
        <v>5722</v>
      </c>
      <c r="E1401" s="13" t="s">
        <v>73</v>
      </c>
      <c r="F1401" s="18" t="s">
        <v>89</v>
      </c>
      <c r="G1401" s="58">
        <v>0</v>
      </c>
      <c r="H1401" s="58">
        <v>0</v>
      </c>
      <c r="I1401" s="13">
        <v>4.8759999999999998E-2</v>
      </c>
      <c r="J1401" s="15">
        <v>0</v>
      </c>
      <c r="K1401" s="17" t="s">
        <v>121</v>
      </c>
      <c r="L1401" s="15">
        <v>9.8798340000000007</v>
      </c>
      <c r="M1401" s="15">
        <v>0.48441800000000002</v>
      </c>
      <c r="N1401" s="15">
        <v>1.8272E-2</v>
      </c>
      <c r="O1401" s="15" t="s">
        <v>142</v>
      </c>
      <c r="P1401" s="15" t="s">
        <v>469</v>
      </c>
    </row>
    <row r="1402" spans="1:16" hidden="1">
      <c r="A1402" s="10" t="s">
        <v>5723</v>
      </c>
      <c r="B1402" s="10" t="s">
        <v>5724</v>
      </c>
      <c r="C1402" s="13" t="s">
        <v>5725</v>
      </c>
      <c r="D1402" s="13" t="s">
        <v>5726</v>
      </c>
      <c r="E1402" s="13" t="s">
        <v>73</v>
      </c>
      <c r="F1402" s="18" t="s">
        <v>87</v>
      </c>
      <c r="G1402" s="58">
        <v>0</v>
      </c>
      <c r="H1402" s="58">
        <v>0</v>
      </c>
      <c r="I1402" s="13">
        <v>5.64E-3</v>
      </c>
      <c r="J1402" s="15">
        <v>0</v>
      </c>
      <c r="K1402" s="17" t="s">
        <v>121</v>
      </c>
      <c r="L1402" s="15">
        <v>0</v>
      </c>
      <c r="M1402" s="15">
        <v>1.696099</v>
      </c>
      <c r="N1402" s="15">
        <v>7.9243999999999995E-2</v>
      </c>
      <c r="O1402" s="15">
        <v>0</v>
      </c>
      <c r="P1402" s="15" t="s">
        <v>469</v>
      </c>
    </row>
    <row r="1403" spans="1:16" hidden="1">
      <c r="A1403" s="10" t="s">
        <v>5727</v>
      </c>
      <c r="B1403" s="10" t="s">
        <v>5728</v>
      </c>
      <c r="C1403" s="13" t="s">
        <v>5729</v>
      </c>
      <c r="D1403" s="13" t="s">
        <v>5730</v>
      </c>
      <c r="E1403" s="13" t="s">
        <v>69</v>
      </c>
      <c r="F1403" s="18" t="s">
        <v>85</v>
      </c>
      <c r="G1403" s="58">
        <v>0</v>
      </c>
      <c r="H1403" s="58">
        <v>0</v>
      </c>
      <c r="I1403" s="13">
        <v>1.592E-2</v>
      </c>
      <c r="J1403" s="15">
        <v>0</v>
      </c>
      <c r="K1403" s="17" t="s">
        <v>121</v>
      </c>
      <c r="L1403" s="15">
        <v>6.6558780000000004</v>
      </c>
      <c r="M1403" s="15">
        <v>0.55054199999999998</v>
      </c>
      <c r="N1403" s="15">
        <v>0.107504</v>
      </c>
      <c r="O1403" s="15" t="s">
        <v>142</v>
      </c>
      <c r="P1403" s="15" t="s">
        <v>157</v>
      </c>
    </row>
    <row r="1404" spans="1:16" hidden="1">
      <c r="A1404" s="10" t="s">
        <v>5731</v>
      </c>
      <c r="B1404" s="10" t="s">
        <v>5732</v>
      </c>
      <c r="C1404" s="13" t="s">
        <v>5733</v>
      </c>
      <c r="D1404" s="13" t="s">
        <v>5734</v>
      </c>
      <c r="E1404" s="13" t="s">
        <v>54</v>
      </c>
      <c r="F1404" s="18" t="s">
        <v>85</v>
      </c>
      <c r="G1404" s="58">
        <v>0</v>
      </c>
      <c r="H1404" s="58">
        <v>0</v>
      </c>
      <c r="I1404" s="13">
        <v>3.4430000000000002E-2</v>
      </c>
      <c r="J1404" s="15">
        <v>0</v>
      </c>
      <c r="K1404" s="17" t="s">
        <v>121</v>
      </c>
      <c r="L1404" s="15">
        <v>0</v>
      </c>
      <c r="M1404" s="15">
        <v>2.211087</v>
      </c>
      <c r="N1404" s="15">
        <v>0.183113</v>
      </c>
      <c r="O1404" s="15">
        <v>0</v>
      </c>
      <c r="P1404" s="15" t="s">
        <v>152</v>
      </c>
    </row>
    <row r="1405" spans="1:16" hidden="1">
      <c r="A1405" s="10" t="s">
        <v>5735</v>
      </c>
      <c r="B1405" s="10" t="s">
        <v>5736</v>
      </c>
      <c r="C1405" s="13" t="s">
        <v>5737</v>
      </c>
      <c r="D1405" s="13" t="s">
        <v>5738</v>
      </c>
      <c r="E1405" s="13" t="s">
        <v>48</v>
      </c>
      <c r="F1405" s="18" t="s">
        <v>91</v>
      </c>
      <c r="G1405" s="58">
        <v>0</v>
      </c>
      <c r="H1405" s="58">
        <v>0</v>
      </c>
      <c r="I1405" s="13">
        <v>3.0110000000000001E-2</v>
      </c>
      <c r="J1405" s="15">
        <v>1.1650943396</v>
      </c>
      <c r="K1405" s="17">
        <v>-0.14170040484162005</v>
      </c>
      <c r="L1405" s="15">
        <v>17.012194999999998</v>
      </c>
      <c r="M1405" s="15">
        <v>1.479984</v>
      </c>
      <c r="N1405" s="15">
        <v>6.9959999999999994E-2</v>
      </c>
      <c r="O1405" s="15" t="s">
        <v>142</v>
      </c>
      <c r="P1405" s="15" t="s">
        <v>157</v>
      </c>
    </row>
    <row r="1406" spans="1:16" hidden="1">
      <c r="A1406" s="10" t="s">
        <v>5739</v>
      </c>
      <c r="B1406" s="10" t="s">
        <v>5740</v>
      </c>
      <c r="C1406" s="13" t="s">
        <v>5741</v>
      </c>
      <c r="D1406" s="13" t="s">
        <v>5742</v>
      </c>
      <c r="E1406" s="13" t="s">
        <v>69</v>
      </c>
      <c r="F1406" s="18" t="s">
        <v>87</v>
      </c>
      <c r="G1406" s="58">
        <v>0</v>
      </c>
      <c r="H1406" s="58">
        <v>0</v>
      </c>
      <c r="I1406" s="13">
        <v>2.99E-3</v>
      </c>
      <c r="J1406" s="15">
        <v>0</v>
      </c>
      <c r="K1406" s="17" t="s">
        <v>121</v>
      </c>
      <c r="L1406" s="15">
        <v>0</v>
      </c>
      <c r="M1406" s="15">
        <v>0.66965699999999995</v>
      </c>
      <c r="N1406" s="15">
        <v>0.117516</v>
      </c>
      <c r="O1406" s="15">
        <v>0</v>
      </c>
      <c r="P1406" s="15" t="s">
        <v>122</v>
      </c>
    </row>
    <row r="1407" spans="1:16" hidden="1">
      <c r="A1407" s="10" t="s">
        <v>5743</v>
      </c>
      <c r="B1407" s="10" t="s">
        <v>5744</v>
      </c>
      <c r="C1407" s="13" t="s">
        <v>5745</v>
      </c>
      <c r="D1407" s="13" t="s">
        <v>5746</v>
      </c>
      <c r="E1407" s="13" t="s">
        <v>28</v>
      </c>
      <c r="F1407" s="18" t="s">
        <v>85</v>
      </c>
      <c r="G1407" s="58">
        <v>0</v>
      </c>
      <c r="H1407" s="58">
        <v>0</v>
      </c>
      <c r="I1407" s="13">
        <v>7.7829999999999996E-2</v>
      </c>
      <c r="J1407" s="15">
        <v>1.2578181818</v>
      </c>
      <c r="K1407" s="17">
        <v>-0.20497253540336768</v>
      </c>
      <c r="L1407" s="15">
        <v>12.331633</v>
      </c>
      <c r="M1407" s="15">
        <v>3.0941450000000001</v>
      </c>
      <c r="N1407" s="15">
        <v>0.36485800000000002</v>
      </c>
      <c r="O1407" s="15" t="s">
        <v>142</v>
      </c>
      <c r="P1407" s="15" t="s">
        <v>332</v>
      </c>
    </row>
    <row r="1408" spans="1:16" hidden="1">
      <c r="A1408" s="10" t="s">
        <v>5747</v>
      </c>
      <c r="B1408" s="10" t="s">
        <v>5748</v>
      </c>
      <c r="C1408" s="13" t="s">
        <v>5749</v>
      </c>
      <c r="D1408" s="13" t="s">
        <v>5750</v>
      </c>
      <c r="E1408" s="13" t="s">
        <v>71</v>
      </c>
      <c r="F1408" s="18" t="s">
        <v>85</v>
      </c>
      <c r="G1408" s="58">
        <v>0</v>
      </c>
      <c r="H1408" s="58">
        <v>0</v>
      </c>
      <c r="I1408" s="13">
        <v>1.5480000000000001E-2</v>
      </c>
      <c r="J1408" s="15">
        <v>0</v>
      </c>
      <c r="K1408" s="17" t="s">
        <v>121</v>
      </c>
      <c r="L1408" s="15">
        <v>2.1117119999999998</v>
      </c>
      <c r="M1408" s="15">
        <v>1.020157</v>
      </c>
      <c r="N1408" s="15">
        <v>0.27830500000000002</v>
      </c>
      <c r="O1408" s="15">
        <v>0</v>
      </c>
      <c r="P1408" s="15" t="s">
        <v>171</v>
      </c>
    </row>
    <row r="1409" spans="1:16" hidden="1">
      <c r="A1409" s="10" t="s">
        <v>5751</v>
      </c>
      <c r="B1409" s="10" t="s">
        <v>5752</v>
      </c>
      <c r="C1409" s="13" t="s">
        <v>5753</v>
      </c>
      <c r="D1409" s="13" t="s">
        <v>5754</v>
      </c>
      <c r="E1409" s="13" t="s">
        <v>71</v>
      </c>
      <c r="F1409" s="18" t="s">
        <v>91</v>
      </c>
      <c r="G1409" s="58">
        <v>0</v>
      </c>
      <c r="H1409" s="58">
        <v>0</v>
      </c>
      <c r="I1409" s="13">
        <v>3.5880000000000002E-2</v>
      </c>
      <c r="J1409" s="15">
        <v>0</v>
      </c>
      <c r="K1409" s="17" t="s">
        <v>121</v>
      </c>
      <c r="L1409" s="15">
        <v>14.620096</v>
      </c>
      <c r="M1409" s="15">
        <v>2.6628449999999999</v>
      </c>
      <c r="N1409" s="15">
        <v>0.16822599999999999</v>
      </c>
      <c r="O1409" s="15">
        <v>0</v>
      </c>
      <c r="P1409" s="15" t="s">
        <v>171</v>
      </c>
    </row>
    <row r="1410" spans="1:16" hidden="1">
      <c r="A1410" s="10" t="s">
        <v>5755</v>
      </c>
      <c r="B1410" s="10" t="s">
        <v>5756</v>
      </c>
      <c r="C1410" s="13" t="s">
        <v>5757</v>
      </c>
      <c r="D1410" s="13" t="s">
        <v>5758</v>
      </c>
      <c r="E1410" s="13" t="s">
        <v>75</v>
      </c>
      <c r="F1410" s="18" t="s">
        <v>88</v>
      </c>
      <c r="G1410" s="58">
        <v>0</v>
      </c>
      <c r="H1410" s="58">
        <v>0</v>
      </c>
      <c r="I1410" s="13">
        <v>1.5740000000000001E-2</v>
      </c>
      <c r="J1410" s="15">
        <v>0</v>
      </c>
      <c r="K1410" s="17" t="s">
        <v>121</v>
      </c>
      <c r="L1410" s="15">
        <v>14.277778</v>
      </c>
      <c r="M1410" s="15">
        <v>3.4934880000000001</v>
      </c>
      <c r="N1410" s="15">
        <v>0.15344099999999999</v>
      </c>
      <c r="O1410" s="15">
        <v>0</v>
      </c>
      <c r="P1410" s="15" t="s">
        <v>212</v>
      </c>
    </row>
    <row r="1411" spans="1:16" hidden="1">
      <c r="A1411" s="10" t="s">
        <v>5759</v>
      </c>
      <c r="B1411" s="10" t="s">
        <v>5760</v>
      </c>
      <c r="C1411" s="13" t="s">
        <v>5761</v>
      </c>
      <c r="D1411" s="13" t="s">
        <v>5762</v>
      </c>
      <c r="E1411" s="13" t="s">
        <v>436</v>
      </c>
      <c r="F1411" s="18" t="s">
        <v>85</v>
      </c>
      <c r="G1411" s="58">
        <v>0</v>
      </c>
      <c r="H1411" s="58">
        <v>0</v>
      </c>
      <c r="I1411" s="13">
        <v>3.2009999999999997E-2</v>
      </c>
      <c r="J1411" s="15">
        <v>0</v>
      </c>
      <c r="K1411" s="17" t="s">
        <v>121</v>
      </c>
      <c r="L1411" s="15">
        <v>0</v>
      </c>
      <c r="M1411" s="15">
        <v>1.834598</v>
      </c>
      <c r="N1411" s="15">
        <v>0.40001999999999999</v>
      </c>
      <c r="O1411" s="15">
        <v>0</v>
      </c>
      <c r="P1411" s="15" t="s">
        <v>437</v>
      </c>
    </row>
    <row r="1412" spans="1:16" hidden="1">
      <c r="A1412" s="10" t="s">
        <v>5763</v>
      </c>
      <c r="B1412" s="10" t="s">
        <v>5764</v>
      </c>
      <c r="C1412" s="13" t="s">
        <v>5765</v>
      </c>
      <c r="D1412" s="13" t="s">
        <v>5766</v>
      </c>
      <c r="E1412" s="13" t="s">
        <v>136</v>
      </c>
      <c r="F1412" s="18" t="s">
        <v>83</v>
      </c>
      <c r="G1412" s="58">
        <v>0</v>
      </c>
      <c r="H1412" s="58">
        <v>0</v>
      </c>
      <c r="I1412" s="13">
        <v>5.7400000000000003E-3</v>
      </c>
      <c r="J1412" s="15">
        <v>0</v>
      </c>
      <c r="K1412" s="17" t="s">
        <v>121</v>
      </c>
      <c r="L1412" s="15">
        <v>15.163043</v>
      </c>
      <c r="M1412" s="15">
        <v>0.61666100000000001</v>
      </c>
      <c r="N1412" s="15">
        <v>4.6264E-2</v>
      </c>
      <c r="O1412" s="15">
        <v>0</v>
      </c>
      <c r="P1412" s="15" t="s">
        <v>137</v>
      </c>
    </row>
    <row r="1413" spans="1:16" hidden="1">
      <c r="A1413" s="10" t="s">
        <v>5767</v>
      </c>
      <c r="B1413" s="10" t="s">
        <v>5768</v>
      </c>
      <c r="C1413" s="13" t="s">
        <v>5769</v>
      </c>
      <c r="D1413" s="13" t="s">
        <v>5770</v>
      </c>
      <c r="E1413" s="13" t="s">
        <v>71</v>
      </c>
      <c r="F1413" s="18" t="s">
        <v>88</v>
      </c>
      <c r="G1413" s="58">
        <v>0</v>
      </c>
      <c r="H1413" s="58">
        <v>0</v>
      </c>
      <c r="I1413" s="13">
        <v>2.3800000000000002E-3</v>
      </c>
      <c r="J1413" s="15">
        <v>0</v>
      </c>
      <c r="K1413" s="17" t="s">
        <v>121</v>
      </c>
      <c r="L1413" s="15">
        <v>0</v>
      </c>
      <c r="M1413" s="15">
        <v>10.292087</v>
      </c>
      <c r="N1413" s="15">
        <v>0.56924600000000003</v>
      </c>
      <c r="O1413" s="15">
        <v>0</v>
      </c>
      <c r="P1413" s="15" t="s">
        <v>171</v>
      </c>
    </row>
    <row r="1414" spans="1:16" hidden="1">
      <c r="A1414" s="10" t="s">
        <v>5771</v>
      </c>
      <c r="B1414" s="10" t="s">
        <v>5772</v>
      </c>
      <c r="C1414" s="13" t="s">
        <v>5773</v>
      </c>
      <c r="D1414" s="13" t="s">
        <v>5774</v>
      </c>
      <c r="E1414" s="13" t="s">
        <v>75</v>
      </c>
      <c r="F1414" s="18" t="s">
        <v>83</v>
      </c>
      <c r="G1414" s="58">
        <v>0</v>
      </c>
      <c r="H1414" s="58">
        <v>0</v>
      </c>
      <c r="I1414" s="13">
        <v>1.081E-2</v>
      </c>
      <c r="J1414" s="15">
        <v>0</v>
      </c>
      <c r="K1414" s="17" t="s">
        <v>121</v>
      </c>
      <c r="L1414" s="15">
        <v>24.885005</v>
      </c>
      <c r="M1414" s="15">
        <v>5.6597569999999999</v>
      </c>
      <c r="N1414" s="15">
        <v>0.34772399999999998</v>
      </c>
      <c r="O1414" s="15" t="s">
        <v>263</v>
      </c>
      <c r="P1414" s="15" t="s">
        <v>212</v>
      </c>
    </row>
    <row r="1415" spans="1:16" hidden="1">
      <c r="A1415" s="10" t="s">
        <v>5775</v>
      </c>
      <c r="B1415" s="10" t="s">
        <v>5776</v>
      </c>
      <c r="C1415" s="13" t="s">
        <v>5777</v>
      </c>
      <c r="D1415" s="13" t="s">
        <v>5778</v>
      </c>
      <c r="E1415" s="13" t="s">
        <v>136</v>
      </c>
      <c r="F1415" s="18" t="s">
        <v>89</v>
      </c>
      <c r="G1415" s="58">
        <v>0</v>
      </c>
      <c r="H1415" s="58">
        <v>0</v>
      </c>
      <c r="I1415" s="13">
        <v>2.2419999999999999E-2</v>
      </c>
      <c r="J1415" s="15">
        <v>0</v>
      </c>
      <c r="K1415" s="17" t="s">
        <v>121</v>
      </c>
      <c r="L1415" s="15">
        <v>24.939551000000002</v>
      </c>
      <c r="M1415" s="15">
        <v>6.6456970000000002</v>
      </c>
      <c r="N1415" s="15">
        <v>0.27747899999999998</v>
      </c>
      <c r="O1415" s="15">
        <v>0</v>
      </c>
      <c r="P1415" s="15" t="s">
        <v>137</v>
      </c>
    </row>
    <row r="1416" spans="1:16" hidden="1">
      <c r="A1416" s="10" t="s">
        <v>5779</v>
      </c>
      <c r="B1416" s="10" t="s">
        <v>5780</v>
      </c>
      <c r="C1416" s="13" t="s">
        <v>5781</v>
      </c>
      <c r="D1416" s="13" t="s">
        <v>5782</v>
      </c>
      <c r="E1416" s="13" t="s">
        <v>71</v>
      </c>
      <c r="F1416" s="18" t="s">
        <v>90</v>
      </c>
      <c r="G1416" s="58">
        <v>0</v>
      </c>
      <c r="H1416" s="58">
        <v>0</v>
      </c>
      <c r="I1416" s="13">
        <v>7.9500000000000005E-3</v>
      </c>
      <c r="J1416" s="15">
        <v>0</v>
      </c>
      <c r="K1416" s="17" t="s">
        <v>121</v>
      </c>
      <c r="L1416" s="15">
        <v>0</v>
      </c>
      <c r="M1416" s="15">
        <v>4.1993159999999996</v>
      </c>
      <c r="N1416" s="15">
        <v>4.2777000000000003E-2</v>
      </c>
      <c r="O1416" s="15">
        <v>0</v>
      </c>
      <c r="P1416" s="15" t="s">
        <v>171</v>
      </c>
    </row>
    <row r="1417" spans="1:16" hidden="1">
      <c r="A1417" s="10" t="s">
        <v>5783</v>
      </c>
      <c r="B1417" s="10" t="s">
        <v>5784</v>
      </c>
      <c r="C1417" s="13" t="s">
        <v>5785</v>
      </c>
      <c r="D1417" s="13" t="s">
        <v>5786</v>
      </c>
      <c r="E1417" s="13" t="s">
        <v>77</v>
      </c>
      <c r="F1417" s="18" t="s">
        <v>84</v>
      </c>
      <c r="G1417" s="58">
        <v>0</v>
      </c>
      <c r="H1417" s="58">
        <v>0</v>
      </c>
      <c r="I1417" s="13">
        <v>2.274E-2</v>
      </c>
      <c r="J1417" s="15">
        <v>0</v>
      </c>
      <c r="K1417" s="17" t="s">
        <v>121</v>
      </c>
      <c r="L1417" s="15">
        <v>6.4149989999999999</v>
      </c>
      <c r="M1417" s="15">
        <v>1.589029</v>
      </c>
      <c r="N1417" s="15">
        <v>0.56504600000000005</v>
      </c>
      <c r="O1417" s="15">
        <v>0</v>
      </c>
      <c r="P1417" s="15" t="s">
        <v>482</v>
      </c>
    </row>
    <row r="1418" spans="1:16" hidden="1">
      <c r="A1418" s="10" t="s">
        <v>5787</v>
      </c>
      <c r="B1418" s="10" t="s">
        <v>5788</v>
      </c>
      <c r="C1418" s="13" t="s">
        <v>5789</v>
      </c>
      <c r="D1418" s="13" t="s">
        <v>5790</v>
      </c>
      <c r="E1418" s="13" t="s">
        <v>34</v>
      </c>
      <c r="F1418" s="18" t="s">
        <v>86</v>
      </c>
      <c r="G1418" s="58">
        <v>0</v>
      </c>
      <c r="H1418" s="58">
        <v>0</v>
      </c>
      <c r="I1418" s="13">
        <v>2.019E-2</v>
      </c>
      <c r="J1418" s="15">
        <v>3.2881481480999999</v>
      </c>
      <c r="K1418" s="17">
        <v>-0.6958774498716449</v>
      </c>
      <c r="L1418" s="15">
        <v>137.44214700000001</v>
      </c>
      <c r="M1418" s="15">
        <v>72.183293000000006</v>
      </c>
      <c r="N1418" s="15">
        <v>0.518262</v>
      </c>
      <c r="O1418" s="15" t="s">
        <v>263</v>
      </c>
      <c r="P1418" s="15" t="s">
        <v>299</v>
      </c>
    </row>
    <row r="1419" spans="1:16" hidden="1">
      <c r="A1419" s="10" t="s">
        <v>5791</v>
      </c>
      <c r="B1419" s="10" t="s">
        <v>5792</v>
      </c>
      <c r="C1419" s="13" t="s">
        <v>5793</v>
      </c>
      <c r="D1419" s="13" t="s">
        <v>5794</v>
      </c>
      <c r="E1419" s="13" t="s">
        <v>71</v>
      </c>
      <c r="F1419" s="18" t="s">
        <v>83</v>
      </c>
      <c r="G1419" s="58">
        <v>0</v>
      </c>
      <c r="H1419" s="58">
        <v>0</v>
      </c>
      <c r="I1419" s="13">
        <v>3.7000000000000002E-3</v>
      </c>
      <c r="J1419" s="15">
        <v>0</v>
      </c>
      <c r="K1419" s="17" t="s">
        <v>121</v>
      </c>
      <c r="L1419" s="15">
        <v>0</v>
      </c>
      <c r="M1419" s="15">
        <v>41.580221000000002</v>
      </c>
      <c r="N1419" s="15">
        <v>0.75894700000000004</v>
      </c>
      <c r="O1419" s="15">
        <v>0</v>
      </c>
      <c r="P1419" s="15" t="s">
        <v>171</v>
      </c>
    </row>
    <row r="1420" spans="1:16" hidden="1">
      <c r="A1420" s="10" t="s">
        <v>5795</v>
      </c>
      <c r="B1420" s="10" t="s">
        <v>5796</v>
      </c>
      <c r="C1420" s="13" t="s">
        <v>5797</v>
      </c>
      <c r="D1420" s="13" t="s">
        <v>5798</v>
      </c>
      <c r="E1420" s="13" t="s">
        <v>79</v>
      </c>
      <c r="F1420" s="18" t="s">
        <v>87</v>
      </c>
      <c r="G1420" s="58">
        <v>0</v>
      </c>
      <c r="H1420" s="58">
        <v>0</v>
      </c>
      <c r="I1420" s="13">
        <v>6.9300000000000004E-3</v>
      </c>
      <c r="J1420" s="15">
        <v>0</v>
      </c>
      <c r="K1420" s="17" t="s">
        <v>121</v>
      </c>
      <c r="L1420" s="15">
        <v>13.963160999999999</v>
      </c>
      <c r="M1420" s="15">
        <v>1.483158</v>
      </c>
      <c r="N1420" s="15">
        <v>0.20208799999999999</v>
      </c>
      <c r="O1420" s="15">
        <v>0</v>
      </c>
      <c r="P1420" s="15" t="s">
        <v>603</v>
      </c>
    </row>
    <row r="1421" spans="1:16" hidden="1">
      <c r="A1421" s="10" t="s">
        <v>5799</v>
      </c>
      <c r="B1421" s="10" t="s">
        <v>5800</v>
      </c>
      <c r="C1421" s="13" t="s">
        <v>5801</v>
      </c>
      <c r="D1421" s="13" t="s">
        <v>5802</v>
      </c>
      <c r="E1421" s="13" t="s">
        <v>56</v>
      </c>
      <c r="F1421" s="18" t="s">
        <v>82</v>
      </c>
      <c r="G1421" s="58">
        <v>0</v>
      </c>
      <c r="H1421" s="58">
        <v>0</v>
      </c>
      <c r="I1421" s="13">
        <v>0.21432999999999999</v>
      </c>
      <c r="J1421" s="15">
        <v>0.6055625</v>
      </c>
      <c r="K1421" s="17">
        <v>0.65135720920631646</v>
      </c>
      <c r="L1421" s="15">
        <v>12.677318</v>
      </c>
      <c r="M1421" s="15">
        <v>2.5170650000000001</v>
      </c>
      <c r="N1421" s="15">
        <v>0.297153</v>
      </c>
      <c r="O1421" s="15" t="s">
        <v>176</v>
      </c>
      <c r="P1421" s="15" t="s">
        <v>152</v>
      </c>
    </row>
    <row r="1422" spans="1:16" hidden="1">
      <c r="A1422" s="10" t="s">
        <v>5803</v>
      </c>
      <c r="B1422" s="10" t="s">
        <v>5804</v>
      </c>
      <c r="C1422" s="13" t="s">
        <v>5805</v>
      </c>
      <c r="D1422" s="13" t="s">
        <v>5806</v>
      </c>
      <c r="E1422" s="13" t="s">
        <v>69</v>
      </c>
      <c r="F1422" s="18" t="s">
        <v>83</v>
      </c>
      <c r="G1422" s="58">
        <v>0</v>
      </c>
      <c r="H1422" s="58">
        <v>0</v>
      </c>
      <c r="I1422" s="13">
        <v>8.8999999999999995E-4</v>
      </c>
      <c r="J1422" s="15">
        <v>0</v>
      </c>
      <c r="K1422" s="17" t="s">
        <v>121</v>
      </c>
      <c r="L1422" s="15">
        <v>14.364948</v>
      </c>
      <c r="M1422" s="15">
        <v>4.9838190000000004</v>
      </c>
      <c r="N1422" s="15">
        <v>0.33540700000000001</v>
      </c>
      <c r="O1422" s="15">
        <v>0</v>
      </c>
      <c r="P1422" s="15" t="s">
        <v>122</v>
      </c>
    </row>
    <row r="1423" spans="1:16">
      <c r="A1423" s="10" t="s">
        <v>5807</v>
      </c>
      <c r="B1423" s="10" t="s">
        <v>5808</v>
      </c>
      <c r="C1423" s="13" t="s">
        <v>5809</v>
      </c>
      <c r="D1423" s="13" t="s">
        <v>5810</v>
      </c>
      <c r="E1423" s="13" t="s">
        <v>56</v>
      </c>
      <c r="F1423" s="18" t="s">
        <v>88</v>
      </c>
      <c r="G1423" s="58">
        <v>0.75</v>
      </c>
      <c r="H1423" s="58">
        <v>0.73</v>
      </c>
      <c r="I1423" s="13">
        <v>0.10574</v>
      </c>
      <c r="J1423" s="15">
        <v>1.1146456693</v>
      </c>
      <c r="K1423" s="17">
        <v>-0.10285391354186812</v>
      </c>
      <c r="L1423" s="15">
        <v>40.525373000000002</v>
      </c>
      <c r="M1423" s="15">
        <v>9.0144169999999999</v>
      </c>
      <c r="N1423" s="15">
        <v>0.19892399999999999</v>
      </c>
      <c r="O1423" s="15" t="s">
        <v>176</v>
      </c>
      <c r="P1423" s="15" t="s">
        <v>152</v>
      </c>
    </row>
    <row r="1424" spans="1:16" hidden="1">
      <c r="A1424" s="10" t="s">
        <v>5811</v>
      </c>
      <c r="B1424" s="10" t="s">
        <v>5812</v>
      </c>
      <c r="C1424" s="13" t="s">
        <v>5813</v>
      </c>
      <c r="D1424" s="13" t="s">
        <v>5814</v>
      </c>
      <c r="E1424" s="13" t="s">
        <v>54</v>
      </c>
      <c r="F1424" s="18" t="s">
        <v>87</v>
      </c>
      <c r="G1424" s="58">
        <v>0</v>
      </c>
      <c r="H1424" s="58">
        <v>0</v>
      </c>
      <c r="I1424" s="13">
        <v>9.665E-2</v>
      </c>
      <c r="J1424" s="15">
        <v>0</v>
      </c>
      <c r="K1424" s="17" t="s">
        <v>121</v>
      </c>
      <c r="L1424" s="15">
        <v>20.8</v>
      </c>
      <c r="M1424" s="15">
        <v>4.7592100000000004</v>
      </c>
      <c r="N1424" s="15">
        <v>0.16853699999999999</v>
      </c>
      <c r="O1424" s="15">
        <v>0</v>
      </c>
      <c r="P1424" s="15" t="s">
        <v>152</v>
      </c>
    </row>
    <row r="1425" spans="1:16" hidden="1">
      <c r="A1425" s="10" t="s">
        <v>5815</v>
      </c>
      <c r="B1425" s="10" t="s">
        <v>5816</v>
      </c>
      <c r="C1425" s="13" t="s">
        <v>5817</v>
      </c>
      <c r="D1425" s="13" t="s">
        <v>5818</v>
      </c>
      <c r="E1425" s="13" t="s">
        <v>3899</v>
      </c>
      <c r="F1425" s="18" t="s">
        <v>84</v>
      </c>
      <c r="G1425" s="58">
        <v>0</v>
      </c>
      <c r="H1425" s="58">
        <v>0</v>
      </c>
      <c r="I1425" s="13">
        <v>4.7699999999999999E-3</v>
      </c>
      <c r="J1425" s="15">
        <v>0</v>
      </c>
      <c r="K1425" s="17" t="s">
        <v>121</v>
      </c>
      <c r="L1425" s="15">
        <v>8.1422059999999998</v>
      </c>
      <c r="M1425" s="15">
        <v>0.80179699999999998</v>
      </c>
      <c r="N1425" s="15">
        <v>9.5229999999999995E-2</v>
      </c>
      <c r="O1425" s="15">
        <v>0</v>
      </c>
      <c r="P1425" s="15" t="s">
        <v>3900</v>
      </c>
    </row>
    <row r="1426" spans="1:16" hidden="1">
      <c r="A1426" s="10" t="s">
        <v>5819</v>
      </c>
      <c r="B1426" s="10" t="s">
        <v>5820</v>
      </c>
      <c r="C1426" s="13" t="s">
        <v>5821</v>
      </c>
      <c r="D1426" s="13" t="s">
        <v>5822</v>
      </c>
      <c r="E1426" s="13" t="s">
        <v>3899</v>
      </c>
      <c r="F1426" s="18" t="s">
        <v>89</v>
      </c>
      <c r="G1426" s="58">
        <v>0</v>
      </c>
      <c r="H1426" s="58">
        <v>0</v>
      </c>
      <c r="I1426" s="13">
        <v>9.9699999999999997E-3</v>
      </c>
      <c r="J1426" s="15">
        <v>0</v>
      </c>
      <c r="K1426" s="17" t="s">
        <v>121</v>
      </c>
      <c r="L1426" s="15">
        <v>0</v>
      </c>
      <c r="M1426" s="15">
        <v>6.0974919999999999</v>
      </c>
      <c r="N1426" s="15">
        <v>0.14476</v>
      </c>
      <c r="O1426" s="15">
        <v>0</v>
      </c>
      <c r="P1426" s="15" t="s">
        <v>3900</v>
      </c>
    </row>
    <row r="1427" spans="1:16" hidden="1">
      <c r="A1427" s="10" t="s">
        <v>5823</v>
      </c>
      <c r="B1427" s="10" t="s">
        <v>5824</v>
      </c>
      <c r="C1427" s="13" t="s">
        <v>5825</v>
      </c>
      <c r="D1427" s="13" t="s">
        <v>5826</v>
      </c>
      <c r="E1427" s="13" t="s">
        <v>3899</v>
      </c>
      <c r="F1427" s="18" t="s">
        <v>89</v>
      </c>
      <c r="G1427" s="58">
        <v>0</v>
      </c>
      <c r="H1427" s="58">
        <v>0</v>
      </c>
      <c r="I1427" s="13">
        <v>6.0000000000000001E-3</v>
      </c>
      <c r="J1427" s="15">
        <v>0</v>
      </c>
      <c r="K1427" s="17" t="s">
        <v>121</v>
      </c>
      <c r="L1427" s="15">
        <v>15.76257</v>
      </c>
      <c r="M1427" s="15">
        <v>2.7926310000000001</v>
      </c>
      <c r="N1427" s="15">
        <v>0.12665499999999999</v>
      </c>
      <c r="O1427" s="15">
        <v>0</v>
      </c>
      <c r="P1427" s="15" t="s">
        <v>3900</v>
      </c>
    </row>
    <row r="1428" spans="1:16" hidden="1">
      <c r="A1428" s="10" t="s">
        <v>5827</v>
      </c>
      <c r="B1428" s="10" t="s">
        <v>5828</v>
      </c>
      <c r="C1428" s="13" t="s">
        <v>5829</v>
      </c>
      <c r="D1428" s="13" t="s">
        <v>5830</v>
      </c>
      <c r="E1428" s="13" t="s">
        <v>3899</v>
      </c>
      <c r="F1428" s="18" t="s">
        <v>87</v>
      </c>
      <c r="G1428" s="58">
        <v>0</v>
      </c>
      <c r="H1428" s="58">
        <v>0</v>
      </c>
      <c r="I1428" s="13">
        <v>1.9640000000000001E-2</v>
      </c>
      <c r="J1428" s="15">
        <v>0</v>
      </c>
      <c r="K1428" s="17" t="s">
        <v>121</v>
      </c>
      <c r="L1428" s="15">
        <v>8.5144929999999999</v>
      </c>
      <c r="M1428" s="15">
        <v>1.212237</v>
      </c>
      <c r="N1428" s="15">
        <v>0.21181700000000001</v>
      </c>
      <c r="O1428" s="15">
        <v>0</v>
      </c>
      <c r="P1428" s="15" t="s">
        <v>3900</v>
      </c>
    </row>
    <row r="1429" spans="1:16" hidden="1">
      <c r="A1429" s="10" t="s">
        <v>5831</v>
      </c>
      <c r="B1429" s="10" t="s">
        <v>5832</v>
      </c>
      <c r="C1429" s="13" t="s">
        <v>5833</v>
      </c>
      <c r="D1429" s="13" t="s">
        <v>5834</v>
      </c>
      <c r="E1429" s="13" t="s">
        <v>3899</v>
      </c>
      <c r="F1429" s="18" t="s">
        <v>85</v>
      </c>
      <c r="G1429" s="58">
        <v>0</v>
      </c>
      <c r="H1429" s="58">
        <v>0</v>
      </c>
      <c r="I1429" s="13">
        <v>6.9529999999999995E-2</v>
      </c>
      <c r="J1429" s="15">
        <v>0</v>
      </c>
      <c r="K1429" s="17" t="s">
        <v>121</v>
      </c>
      <c r="L1429" s="15">
        <v>15.949042</v>
      </c>
      <c r="M1429" s="15">
        <v>3.3433809999999999</v>
      </c>
      <c r="N1429" s="15">
        <v>0.21665599999999999</v>
      </c>
      <c r="O1429" s="15">
        <v>0</v>
      </c>
      <c r="P1429" s="15" t="s">
        <v>3900</v>
      </c>
    </row>
    <row r="1430" spans="1:16">
      <c r="A1430" s="10" t="s">
        <v>5835</v>
      </c>
      <c r="B1430" s="10" t="s">
        <v>5836</v>
      </c>
      <c r="C1430" s="13" t="s">
        <v>5837</v>
      </c>
      <c r="D1430" s="13" t="s">
        <v>5838</v>
      </c>
      <c r="E1430" s="13" t="s">
        <v>56</v>
      </c>
      <c r="F1430" s="18" t="s">
        <v>88</v>
      </c>
      <c r="G1430" s="58">
        <v>2</v>
      </c>
      <c r="H1430" s="58">
        <v>1.88</v>
      </c>
      <c r="I1430" s="13">
        <v>1.59575</v>
      </c>
      <c r="J1430" s="15">
        <v>1.2248000000000001</v>
      </c>
      <c r="K1430" s="17">
        <v>-0.18354016982364474</v>
      </c>
      <c r="L1430" s="15">
        <v>43.340874999999997</v>
      </c>
      <c r="M1430" s="15">
        <v>24.240181</v>
      </c>
      <c r="N1430" s="15">
        <v>0.52110900000000004</v>
      </c>
      <c r="O1430" s="15" t="s">
        <v>176</v>
      </c>
      <c r="P1430" s="15" t="s">
        <v>152</v>
      </c>
    </row>
    <row r="1431" spans="1:16" hidden="1">
      <c r="A1431" s="10" t="s">
        <v>5839</v>
      </c>
      <c r="B1431" s="10" t="s">
        <v>5840</v>
      </c>
      <c r="C1431" s="13" t="s">
        <v>5841</v>
      </c>
      <c r="D1431" s="13" t="s">
        <v>5842</v>
      </c>
      <c r="E1431" s="13" t="s">
        <v>3899</v>
      </c>
      <c r="F1431" s="18" t="s">
        <v>85</v>
      </c>
      <c r="G1431" s="58">
        <v>0</v>
      </c>
      <c r="H1431" s="58">
        <v>0</v>
      </c>
      <c r="I1431" s="13">
        <v>1.1350000000000001E-2</v>
      </c>
      <c r="J1431" s="15">
        <v>0</v>
      </c>
      <c r="K1431" s="17" t="s">
        <v>121</v>
      </c>
      <c r="L1431" s="15">
        <v>7.3941369999999997</v>
      </c>
      <c r="M1431" s="15">
        <v>1.0276460000000001</v>
      </c>
      <c r="N1431" s="15">
        <v>0.14199100000000001</v>
      </c>
      <c r="O1431" s="15">
        <v>0</v>
      </c>
      <c r="P1431" s="15" t="s">
        <v>3900</v>
      </c>
    </row>
    <row r="1432" spans="1:16" hidden="1">
      <c r="A1432" s="10" t="s">
        <v>5843</v>
      </c>
      <c r="B1432" s="10" t="s">
        <v>5844</v>
      </c>
      <c r="C1432" s="13" t="s">
        <v>5845</v>
      </c>
      <c r="D1432" s="13" t="s">
        <v>5846</v>
      </c>
      <c r="E1432" s="13" t="s">
        <v>3899</v>
      </c>
      <c r="F1432" s="18" t="s">
        <v>85</v>
      </c>
      <c r="G1432" s="58">
        <v>0</v>
      </c>
      <c r="H1432" s="58">
        <v>0</v>
      </c>
      <c r="I1432" s="13">
        <v>2.8400000000000001E-3</v>
      </c>
      <c r="J1432" s="15">
        <v>0</v>
      </c>
      <c r="K1432" s="17" t="s">
        <v>121</v>
      </c>
      <c r="L1432" s="15">
        <v>0</v>
      </c>
      <c r="M1432" s="15">
        <v>3.3001809999999998</v>
      </c>
      <c r="N1432" s="15">
        <v>8.6550000000000002E-2</v>
      </c>
      <c r="O1432" s="15">
        <v>0</v>
      </c>
      <c r="P1432" s="15" t="s">
        <v>3900</v>
      </c>
    </row>
    <row r="1433" spans="1:16" hidden="1">
      <c r="A1433" s="10" t="s">
        <v>5847</v>
      </c>
      <c r="B1433" s="10" t="s">
        <v>5848</v>
      </c>
      <c r="C1433" s="13" t="s">
        <v>5849</v>
      </c>
      <c r="D1433" s="13" t="s">
        <v>5850</v>
      </c>
      <c r="E1433" s="13" t="s">
        <v>3899</v>
      </c>
      <c r="F1433" s="18" t="s">
        <v>85</v>
      </c>
      <c r="G1433" s="58">
        <v>0</v>
      </c>
      <c r="H1433" s="58">
        <v>0</v>
      </c>
      <c r="I1433" s="13">
        <v>4.1759999999999999E-2</v>
      </c>
      <c r="J1433" s="15">
        <v>0</v>
      </c>
      <c r="K1433" s="17" t="s">
        <v>121</v>
      </c>
      <c r="L1433" s="15">
        <v>9.2606059999999992</v>
      </c>
      <c r="M1433" s="15">
        <v>1.7407619999999999</v>
      </c>
      <c r="N1433" s="15">
        <v>0.19564899999999999</v>
      </c>
      <c r="O1433" s="15">
        <v>0</v>
      </c>
      <c r="P1433" s="15" t="s">
        <v>3900</v>
      </c>
    </row>
    <row r="1434" spans="1:16" hidden="1">
      <c r="A1434" s="10" t="s">
        <v>5851</v>
      </c>
      <c r="B1434" s="10" t="s">
        <v>5852</v>
      </c>
      <c r="C1434" s="13" t="s">
        <v>5853</v>
      </c>
      <c r="D1434" s="13" t="s">
        <v>5854</v>
      </c>
      <c r="E1434" s="13" t="s">
        <v>3899</v>
      </c>
      <c r="F1434" s="18" t="s">
        <v>89</v>
      </c>
      <c r="G1434" s="58">
        <v>0</v>
      </c>
      <c r="H1434" s="58">
        <v>0</v>
      </c>
      <c r="I1434" s="13">
        <v>9.9399999999999992E-3</v>
      </c>
      <c r="J1434" s="15">
        <v>0</v>
      </c>
      <c r="K1434" s="17" t="s">
        <v>121</v>
      </c>
      <c r="L1434" s="15">
        <v>0</v>
      </c>
      <c r="M1434" s="15">
        <v>4.8668909999999999</v>
      </c>
      <c r="N1434" s="15">
        <v>7.1964E-2</v>
      </c>
      <c r="O1434" s="15">
        <v>0</v>
      </c>
      <c r="P1434" s="15" t="s">
        <v>3900</v>
      </c>
    </row>
    <row r="1435" spans="1:16" hidden="1">
      <c r="A1435" s="10" t="s">
        <v>5855</v>
      </c>
      <c r="B1435" s="10" t="s">
        <v>5856</v>
      </c>
      <c r="C1435" s="13" t="s">
        <v>5857</v>
      </c>
      <c r="D1435" s="13" t="s">
        <v>5858</v>
      </c>
      <c r="E1435" s="13" t="s">
        <v>3899</v>
      </c>
      <c r="F1435" s="18" t="s">
        <v>91</v>
      </c>
      <c r="G1435" s="58">
        <v>0</v>
      </c>
      <c r="H1435" s="58">
        <v>0</v>
      </c>
      <c r="I1435" s="13">
        <v>2.2599999999999999E-2</v>
      </c>
      <c r="J1435" s="15">
        <v>0</v>
      </c>
      <c r="K1435" s="17" t="s">
        <v>121</v>
      </c>
      <c r="L1435" s="15">
        <v>0</v>
      </c>
      <c r="M1435" s="15">
        <v>107.348219</v>
      </c>
      <c r="N1435" s="15">
        <v>0.319052</v>
      </c>
      <c r="O1435" s="15">
        <v>0</v>
      </c>
      <c r="P1435" s="15" t="s">
        <v>3900</v>
      </c>
    </row>
    <row r="1436" spans="1:16" hidden="1">
      <c r="A1436" s="10" t="s">
        <v>5859</v>
      </c>
      <c r="B1436" s="10" t="s">
        <v>5860</v>
      </c>
      <c r="C1436" s="13" t="s">
        <v>5861</v>
      </c>
      <c r="D1436" s="13" t="s">
        <v>5862</v>
      </c>
      <c r="E1436" s="13" t="s">
        <v>3899</v>
      </c>
      <c r="F1436" s="18" t="s">
        <v>89</v>
      </c>
      <c r="G1436" s="58">
        <v>0</v>
      </c>
      <c r="H1436" s="58">
        <v>0</v>
      </c>
      <c r="I1436" s="13">
        <v>1.0109999999999999E-2</v>
      </c>
      <c r="J1436" s="15">
        <v>0</v>
      </c>
      <c r="K1436" s="17" t="s">
        <v>121</v>
      </c>
      <c r="L1436" s="15">
        <v>0</v>
      </c>
      <c r="M1436" s="15">
        <v>8.6446930000000002</v>
      </c>
      <c r="N1436" s="15">
        <v>-2.1409999999999998E-2</v>
      </c>
      <c r="O1436" s="15">
        <v>0</v>
      </c>
      <c r="P1436" s="15" t="s">
        <v>3900</v>
      </c>
    </row>
    <row r="1437" spans="1:16" hidden="1">
      <c r="A1437" s="10" t="s">
        <v>5863</v>
      </c>
      <c r="B1437" s="10" t="s">
        <v>5864</v>
      </c>
      <c r="C1437" s="13" t="s">
        <v>5865</v>
      </c>
      <c r="D1437" s="13" t="s">
        <v>5866</v>
      </c>
      <c r="E1437" s="13" t="s">
        <v>3899</v>
      </c>
      <c r="F1437" s="18" t="s">
        <v>83</v>
      </c>
      <c r="G1437" s="58">
        <v>0</v>
      </c>
      <c r="H1437" s="58">
        <v>0</v>
      </c>
      <c r="I1437" s="13">
        <v>5.4799999999999996E-3</v>
      </c>
      <c r="J1437" s="15">
        <v>0</v>
      </c>
      <c r="K1437" s="17" t="s">
        <v>121</v>
      </c>
      <c r="L1437" s="15">
        <v>14.441459</v>
      </c>
      <c r="M1437" s="15">
        <v>2.3296450000000002</v>
      </c>
      <c r="N1437" s="15">
        <v>0.13047700000000001</v>
      </c>
      <c r="O1437" s="15">
        <v>0</v>
      </c>
      <c r="P1437" s="15" t="s">
        <v>3900</v>
      </c>
    </row>
    <row r="1438" spans="1:16" hidden="1">
      <c r="A1438" s="10" t="s">
        <v>5867</v>
      </c>
      <c r="B1438" s="10" t="s">
        <v>5868</v>
      </c>
      <c r="C1438" s="13" t="s">
        <v>5869</v>
      </c>
      <c r="D1438" s="13" t="s">
        <v>5870</v>
      </c>
      <c r="E1438" s="13" t="s">
        <v>3899</v>
      </c>
      <c r="F1438" s="18" t="s">
        <v>84</v>
      </c>
      <c r="G1438" s="58">
        <v>0</v>
      </c>
      <c r="H1438" s="58">
        <v>0</v>
      </c>
      <c r="I1438" s="13">
        <v>2.6360000000000001E-2</v>
      </c>
      <c r="J1438" s="15">
        <v>0</v>
      </c>
      <c r="K1438" s="17" t="s">
        <v>121</v>
      </c>
      <c r="L1438" s="15">
        <v>0</v>
      </c>
      <c r="M1438" s="15">
        <v>18.873525000000001</v>
      </c>
      <c r="N1438" s="15">
        <v>0.36110500000000001</v>
      </c>
      <c r="O1438" s="15">
        <v>0</v>
      </c>
      <c r="P1438" s="15" t="s">
        <v>3900</v>
      </c>
    </row>
    <row r="1439" spans="1:16" hidden="1">
      <c r="A1439" s="10" t="s">
        <v>5871</v>
      </c>
      <c r="B1439" s="10" t="s">
        <v>5872</v>
      </c>
      <c r="C1439" s="13" t="s">
        <v>5873</v>
      </c>
      <c r="D1439" s="13" t="s">
        <v>5874</v>
      </c>
      <c r="E1439" s="13" t="s">
        <v>3899</v>
      </c>
      <c r="F1439" s="18" t="s">
        <v>84</v>
      </c>
      <c r="G1439" s="58">
        <v>0</v>
      </c>
      <c r="H1439" s="58">
        <v>0</v>
      </c>
      <c r="I1439" s="13">
        <v>9.3999999999999997E-4</v>
      </c>
      <c r="J1439" s="15">
        <v>0</v>
      </c>
      <c r="K1439" s="17" t="s">
        <v>121</v>
      </c>
      <c r="L1439" s="15">
        <v>0</v>
      </c>
      <c r="M1439" s="15">
        <v>4.3257279999999998</v>
      </c>
      <c r="N1439" s="15">
        <v>0.68355500000000002</v>
      </c>
      <c r="O1439" s="15">
        <v>0</v>
      </c>
      <c r="P1439" s="15" t="s">
        <v>3900</v>
      </c>
    </row>
    <row r="1440" spans="1:16" hidden="1">
      <c r="A1440" s="10" t="s">
        <v>5875</v>
      </c>
      <c r="B1440" s="10" t="s">
        <v>5876</v>
      </c>
      <c r="C1440" s="13" t="s">
        <v>5877</v>
      </c>
      <c r="D1440" s="13" t="s">
        <v>5878</v>
      </c>
      <c r="E1440" s="13" t="s">
        <v>3899</v>
      </c>
      <c r="F1440" s="18" t="s">
        <v>82</v>
      </c>
      <c r="G1440" s="58">
        <v>0</v>
      </c>
      <c r="H1440" s="58">
        <v>0</v>
      </c>
      <c r="I1440" s="13">
        <v>9.1900000000000003E-3</v>
      </c>
      <c r="J1440" s="15">
        <v>0.7380952381</v>
      </c>
      <c r="K1440" s="17">
        <v>0.35483870966867848</v>
      </c>
      <c r="L1440" s="15">
        <v>123.636364</v>
      </c>
      <c r="M1440" s="15">
        <v>2.3284060000000002</v>
      </c>
      <c r="N1440" s="15">
        <v>-0.19297800000000001</v>
      </c>
      <c r="O1440" s="15" t="s">
        <v>142</v>
      </c>
      <c r="P1440" s="15" t="s">
        <v>3900</v>
      </c>
    </row>
    <row r="1441" spans="1:16" hidden="1">
      <c r="A1441" s="10" t="s">
        <v>5879</v>
      </c>
      <c r="B1441" s="10" t="s">
        <v>5880</v>
      </c>
      <c r="C1441" s="13" t="s">
        <v>5881</v>
      </c>
      <c r="D1441" s="13" t="s">
        <v>5882</v>
      </c>
      <c r="E1441" s="13" t="s">
        <v>3899</v>
      </c>
      <c r="F1441" s="18" t="s">
        <v>83</v>
      </c>
      <c r="G1441" s="58">
        <v>0</v>
      </c>
      <c r="H1441" s="58">
        <v>0</v>
      </c>
      <c r="I1441" s="13">
        <v>3.0599999999999998E-3</v>
      </c>
      <c r="J1441" s="15">
        <v>0</v>
      </c>
      <c r="K1441" s="17" t="s">
        <v>121</v>
      </c>
      <c r="L1441" s="15">
        <v>8.9883880000000005</v>
      </c>
      <c r="M1441" s="15">
        <v>2.0284409999999999</v>
      </c>
      <c r="N1441" s="15">
        <v>0.20293</v>
      </c>
      <c r="O1441" s="15">
        <v>0</v>
      </c>
      <c r="P1441" s="15" t="s">
        <v>3900</v>
      </c>
    </row>
    <row r="1442" spans="1:16" hidden="1">
      <c r="A1442" s="10" t="s">
        <v>5883</v>
      </c>
      <c r="B1442" s="10" t="s">
        <v>5884</v>
      </c>
      <c r="C1442" s="13" t="s">
        <v>5885</v>
      </c>
      <c r="D1442" s="13" t="s">
        <v>5886</v>
      </c>
      <c r="E1442" s="13" t="s">
        <v>3899</v>
      </c>
      <c r="F1442" s="18" t="s">
        <v>83</v>
      </c>
      <c r="G1442" s="58">
        <v>0</v>
      </c>
      <c r="H1442" s="58">
        <v>0</v>
      </c>
      <c r="I1442" s="13">
        <v>5.0499999999999998E-3</v>
      </c>
      <c r="J1442" s="15">
        <v>0</v>
      </c>
      <c r="K1442" s="17" t="s">
        <v>121</v>
      </c>
      <c r="L1442" s="15">
        <v>4.8941420000000004</v>
      </c>
      <c r="M1442" s="15">
        <v>0.89976199999999995</v>
      </c>
      <c r="N1442" s="15">
        <v>0.20944299999999999</v>
      </c>
      <c r="O1442" s="15">
        <v>0</v>
      </c>
      <c r="P1442" s="15" t="s">
        <v>3900</v>
      </c>
    </row>
    <row r="1443" spans="1:16" hidden="1">
      <c r="A1443" s="10" t="s">
        <v>5887</v>
      </c>
      <c r="B1443" s="10" t="s">
        <v>5888</v>
      </c>
      <c r="C1443" s="13" t="s">
        <v>5889</v>
      </c>
      <c r="D1443" s="13" t="s">
        <v>5890</v>
      </c>
      <c r="E1443" s="13" t="s">
        <v>3899</v>
      </c>
      <c r="F1443" s="18" t="s">
        <v>81</v>
      </c>
      <c r="G1443" s="58">
        <v>0</v>
      </c>
      <c r="H1443" s="58">
        <v>0</v>
      </c>
      <c r="I1443" s="13">
        <v>2E-3</v>
      </c>
      <c r="J1443" s="15">
        <v>0</v>
      </c>
      <c r="K1443" s="17" t="s">
        <v>121</v>
      </c>
      <c r="L1443" s="15">
        <v>13.143355</v>
      </c>
      <c r="M1443" s="15">
        <v>2.0635889999999999</v>
      </c>
      <c r="N1443" s="15">
        <v>0.16465099999999999</v>
      </c>
      <c r="O1443" s="15" t="s">
        <v>142</v>
      </c>
      <c r="P1443" s="15" t="s">
        <v>3900</v>
      </c>
    </row>
    <row r="1444" spans="1:16" hidden="1">
      <c r="A1444" s="10" t="s">
        <v>5891</v>
      </c>
      <c r="B1444" s="10" t="s">
        <v>5892</v>
      </c>
      <c r="C1444" s="13" t="s">
        <v>5893</v>
      </c>
      <c r="D1444" s="13" t="s">
        <v>5894</v>
      </c>
      <c r="E1444" s="13" t="s">
        <v>3899</v>
      </c>
      <c r="F1444" s="18" t="s">
        <v>86</v>
      </c>
      <c r="G1444" s="58">
        <v>0</v>
      </c>
      <c r="H1444" s="58">
        <v>0</v>
      </c>
      <c r="I1444" s="13">
        <v>3.6800000000000001E-3</v>
      </c>
      <c r="J1444" s="15">
        <v>0</v>
      </c>
      <c r="K1444" s="17" t="s">
        <v>121</v>
      </c>
      <c r="L1444" s="15">
        <v>14.235086000000001</v>
      </c>
      <c r="M1444" s="15">
        <v>2.2681779999999998</v>
      </c>
      <c r="N1444" s="15">
        <v>0.14680199999999999</v>
      </c>
      <c r="O1444" s="15">
        <v>0</v>
      </c>
      <c r="P1444" s="15" t="s">
        <v>3900</v>
      </c>
    </row>
    <row r="1445" spans="1:16" hidden="1">
      <c r="A1445" s="10" t="s">
        <v>5895</v>
      </c>
      <c r="B1445" s="10" t="s">
        <v>5896</v>
      </c>
      <c r="C1445" s="13" t="s">
        <v>5897</v>
      </c>
      <c r="D1445" s="13" t="s">
        <v>5898</v>
      </c>
      <c r="E1445" s="13" t="s">
        <v>3899</v>
      </c>
      <c r="F1445" s="18" t="s">
        <v>89</v>
      </c>
      <c r="G1445" s="58">
        <v>0</v>
      </c>
      <c r="H1445" s="58">
        <v>0</v>
      </c>
      <c r="I1445" s="13">
        <v>7.2500000000000004E-3</v>
      </c>
      <c r="J1445" s="15">
        <v>0</v>
      </c>
      <c r="K1445" s="17" t="s">
        <v>121</v>
      </c>
      <c r="L1445" s="15">
        <v>118.949489</v>
      </c>
      <c r="M1445" s="15">
        <v>5.1134329999999997</v>
      </c>
      <c r="N1445" s="15">
        <v>1.0472E-2</v>
      </c>
      <c r="O1445" s="15">
        <v>0</v>
      </c>
      <c r="P1445" s="15" t="s">
        <v>3900</v>
      </c>
    </row>
    <row r="1446" spans="1:16" hidden="1">
      <c r="A1446" s="10" t="s">
        <v>5899</v>
      </c>
      <c r="B1446" s="10" t="s">
        <v>5900</v>
      </c>
      <c r="C1446" s="13" t="s">
        <v>5901</v>
      </c>
      <c r="D1446" s="13" t="s">
        <v>5902</v>
      </c>
      <c r="E1446" s="13" t="s">
        <v>3899</v>
      </c>
      <c r="F1446" s="18" t="s">
        <v>88</v>
      </c>
      <c r="G1446" s="58">
        <v>0</v>
      </c>
      <c r="H1446" s="58">
        <v>0</v>
      </c>
      <c r="I1446" s="13">
        <v>2.1800000000000001E-3</v>
      </c>
      <c r="J1446" s="15">
        <v>0</v>
      </c>
      <c r="K1446" s="17" t="s">
        <v>121</v>
      </c>
      <c r="L1446" s="15">
        <v>0</v>
      </c>
      <c r="M1446" s="15">
        <v>97.875893000000005</v>
      </c>
      <c r="N1446" s="15">
        <v>0.52307599999999999</v>
      </c>
      <c r="O1446" s="15">
        <v>0</v>
      </c>
      <c r="P1446" s="15" t="s">
        <v>3900</v>
      </c>
    </row>
    <row r="1447" spans="1:16" hidden="1">
      <c r="A1447" s="10" t="s">
        <v>5903</v>
      </c>
      <c r="B1447" s="10" t="s">
        <v>5904</v>
      </c>
      <c r="C1447" s="13" t="s">
        <v>5905</v>
      </c>
      <c r="D1447" s="13" t="s">
        <v>5906</v>
      </c>
      <c r="E1447" s="13" t="s">
        <v>3899</v>
      </c>
      <c r="F1447" s="18" t="s">
        <v>90</v>
      </c>
      <c r="G1447" s="58">
        <v>0</v>
      </c>
      <c r="H1447" s="58">
        <v>0</v>
      </c>
      <c r="I1447" s="13">
        <v>2.8800000000000002E-3</v>
      </c>
      <c r="J1447" s="15">
        <v>0</v>
      </c>
      <c r="K1447" s="17" t="s">
        <v>121</v>
      </c>
      <c r="L1447" s="15">
        <v>169.55860699999999</v>
      </c>
      <c r="M1447" s="15">
        <v>6.7197009999999997</v>
      </c>
      <c r="N1447" s="15">
        <v>7.9916000000000001E-2</v>
      </c>
      <c r="O1447" s="15">
        <v>0</v>
      </c>
      <c r="P1447" s="15" t="s">
        <v>3900</v>
      </c>
    </row>
    <row r="1448" spans="1:16" hidden="1">
      <c r="A1448" s="10" t="s">
        <v>5907</v>
      </c>
      <c r="B1448" s="10" t="s">
        <v>5908</v>
      </c>
      <c r="C1448" s="13" t="s">
        <v>5909</v>
      </c>
      <c r="D1448" s="13" t="s">
        <v>5910</v>
      </c>
      <c r="E1448" s="13" t="s">
        <v>3899</v>
      </c>
      <c r="F1448" s="18" t="s">
        <v>84</v>
      </c>
      <c r="G1448" s="58">
        <v>0</v>
      </c>
      <c r="H1448" s="58">
        <v>0</v>
      </c>
      <c r="I1448" s="13">
        <v>5.11E-3</v>
      </c>
      <c r="J1448" s="15">
        <v>0</v>
      </c>
      <c r="K1448" s="17" t="s">
        <v>121</v>
      </c>
      <c r="L1448" s="15">
        <v>0</v>
      </c>
      <c r="M1448" s="15">
        <v>35.265428</v>
      </c>
      <c r="N1448" s="15">
        <v>0.98864700000000005</v>
      </c>
      <c r="O1448" s="15">
        <v>0</v>
      </c>
      <c r="P1448" s="15" t="s">
        <v>3900</v>
      </c>
    </row>
    <row r="1449" spans="1:16" hidden="1">
      <c r="A1449" s="10" t="s">
        <v>5911</v>
      </c>
      <c r="B1449" s="10" t="s">
        <v>5912</v>
      </c>
      <c r="C1449" s="13" t="s">
        <v>5913</v>
      </c>
      <c r="D1449" s="13" t="s">
        <v>5914</v>
      </c>
      <c r="E1449" s="13" t="s">
        <v>3899</v>
      </c>
      <c r="F1449" s="18" t="s">
        <v>83</v>
      </c>
      <c r="G1449" s="58">
        <v>0</v>
      </c>
      <c r="H1449" s="58">
        <v>0</v>
      </c>
      <c r="I1449" s="13">
        <v>4.9699999999999996E-3</v>
      </c>
      <c r="J1449" s="15">
        <v>0</v>
      </c>
      <c r="K1449" s="17" t="s">
        <v>121</v>
      </c>
      <c r="L1449" s="15">
        <v>21.267454000000001</v>
      </c>
      <c r="M1449" s="15">
        <v>4.2080950000000001</v>
      </c>
      <c r="N1449" s="15">
        <v>0.21024200000000001</v>
      </c>
      <c r="O1449" s="15">
        <v>0</v>
      </c>
      <c r="P1449" s="15" t="s">
        <v>3900</v>
      </c>
    </row>
    <row r="1450" spans="1:16" hidden="1">
      <c r="A1450" s="10" t="s">
        <v>5915</v>
      </c>
      <c r="B1450" s="10" t="s">
        <v>5916</v>
      </c>
      <c r="C1450" s="13" t="s">
        <v>5917</v>
      </c>
      <c r="D1450" s="13" t="s">
        <v>5918</v>
      </c>
      <c r="E1450" s="13" t="s">
        <v>3899</v>
      </c>
      <c r="F1450" s="18" t="s">
        <v>81</v>
      </c>
      <c r="G1450" s="58">
        <v>0</v>
      </c>
      <c r="H1450" s="58">
        <v>0</v>
      </c>
      <c r="I1450" s="13">
        <v>2.8930000000000001E-2</v>
      </c>
      <c r="J1450" s="15">
        <v>0</v>
      </c>
      <c r="K1450" s="17" t="s">
        <v>121</v>
      </c>
      <c r="L1450" s="15">
        <v>15.614335000000001</v>
      </c>
      <c r="M1450" s="15">
        <v>2.4921039999999999</v>
      </c>
      <c r="N1450" s="15">
        <v>0.224187</v>
      </c>
      <c r="O1450" s="15" t="s">
        <v>263</v>
      </c>
      <c r="P1450" s="15" t="s">
        <v>3900</v>
      </c>
    </row>
    <row r="1451" spans="1:16" hidden="1">
      <c r="A1451" s="10" t="s">
        <v>5919</v>
      </c>
      <c r="B1451" s="10" t="s">
        <v>5920</v>
      </c>
      <c r="C1451" s="13" t="s">
        <v>5921</v>
      </c>
      <c r="D1451" s="13" t="s">
        <v>5922</v>
      </c>
      <c r="E1451" s="13" t="s">
        <v>3899</v>
      </c>
      <c r="F1451" s="18" t="s">
        <v>81</v>
      </c>
      <c r="G1451" s="58">
        <v>0</v>
      </c>
      <c r="H1451" s="58">
        <v>0</v>
      </c>
      <c r="I1451" s="13">
        <v>7.2000000000000005E-4</v>
      </c>
      <c r="J1451" s="15">
        <v>0</v>
      </c>
      <c r="K1451" s="17" t="s">
        <v>121</v>
      </c>
      <c r="L1451" s="15">
        <v>29.874632999999999</v>
      </c>
      <c r="M1451" s="15">
        <v>4.0027330000000001</v>
      </c>
      <c r="N1451" s="15">
        <v>0.12608900000000001</v>
      </c>
      <c r="O1451" s="15">
        <v>0</v>
      </c>
      <c r="P1451" s="15" t="s">
        <v>3900</v>
      </c>
    </row>
    <row r="1452" spans="1:16" hidden="1">
      <c r="A1452" s="10" t="s">
        <v>5923</v>
      </c>
      <c r="B1452" s="10" t="s">
        <v>5924</v>
      </c>
      <c r="C1452" s="13" t="s">
        <v>5925</v>
      </c>
      <c r="D1452" s="13" t="s">
        <v>5926</v>
      </c>
      <c r="E1452" s="13" t="s">
        <v>3899</v>
      </c>
      <c r="F1452" s="18" t="s">
        <v>89</v>
      </c>
      <c r="G1452" s="58">
        <v>0</v>
      </c>
      <c r="H1452" s="58">
        <v>0</v>
      </c>
      <c r="I1452" s="13">
        <v>1.98E-3</v>
      </c>
      <c r="J1452" s="15">
        <v>0</v>
      </c>
      <c r="K1452" s="17" t="s">
        <v>121</v>
      </c>
      <c r="L1452" s="15">
        <v>9.0850930000000005</v>
      </c>
      <c r="M1452" s="15">
        <v>2.327601</v>
      </c>
      <c r="N1452" s="15">
        <v>0.29153200000000001</v>
      </c>
      <c r="O1452" s="15" t="s">
        <v>263</v>
      </c>
      <c r="P1452" s="15" t="s">
        <v>3900</v>
      </c>
    </row>
    <row r="1453" spans="1:16" hidden="1">
      <c r="A1453" s="10" t="s">
        <v>5927</v>
      </c>
      <c r="B1453" s="10" t="s">
        <v>5928</v>
      </c>
      <c r="C1453" s="13" t="s">
        <v>5929</v>
      </c>
      <c r="D1453" s="13" t="s">
        <v>5930</v>
      </c>
      <c r="E1453" s="13" t="s">
        <v>3899</v>
      </c>
      <c r="F1453" s="18" t="s">
        <v>83</v>
      </c>
      <c r="G1453" s="58">
        <v>0</v>
      </c>
      <c r="H1453" s="58">
        <v>0</v>
      </c>
      <c r="I1453" s="13">
        <v>1.8699999999999999E-3</v>
      </c>
      <c r="J1453" s="15">
        <v>0</v>
      </c>
      <c r="K1453" s="17" t="s">
        <v>121</v>
      </c>
      <c r="L1453" s="15">
        <v>20.675104999999999</v>
      </c>
      <c r="M1453" s="15">
        <v>22.759214</v>
      </c>
      <c r="N1453" s="15">
        <v>1.0106139999999999</v>
      </c>
      <c r="O1453" s="15">
        <v>0</v>
      </c>
      <c r="P1453" s="15" t="s">
        <v>3900</v>
      </c>
    </row>
    <row r="1454" spans="1:16" hidden="1">
      <c r="A1454" s="10" t="s">
        <v>5931</v>
      </c>
      <c r="B1454" s="10" t="s">
        <v>5932</v>
      </c>
      <c r="C1454" s="13" t="s">
        <v>5933</v>
      </c>
      <c r="D1454" s="13" t="s">
        <v>5934</v>
      </c>
      <c r="E1454" s="13" t="s">
        <v>3899</v>
      </c>
      <c r="F1454" s="18" t="s">
        <v>84</v>
      </c>
      <c r="G1454" s="58">
        <v>0</v>
      </c>
      <c r="H1454" s="58">
        <v>0</v>
      </c>
      <c r="I1454" s="13">
        <v>6.4900000000000001E-3</v>
      </c>
      <c r="J1454" s="15">
        <v>0</v>
      </c>
      <c r="K1454" s="17" t="s">
        <v>121</v>
      </c>
      <c r="L1454" s="15">
        <v>6.9670300000000003</v>
      </c>
      <c r="M1454" s="15">
        <v>0.97941100000000003</v>
      </c>
      <c r="N1454" s="15">
        <v>0.23430899999999999</v>
      </c>
      <c r="O1454" s="15">
        <v>0</v>
      </c>
      <c r="P1454" s="15" t="s">
        <v>3900</v>
      </c>
    </row>
    <row r="1455" spans="1:16" hidden="1">
      <c r="A1455" s="10" t="s">
        <v>5935</v>
      </c>
      <c r="B1455" s="10" t="s">
        <v>5936</v>
      </c>
      <c r="C1455" s="13" t="s">
        <v>5937</v>
      </c>
      <c r="D1455" s="13" t="s">
        <v>5938</v>
      </c>
      <c r="E1455" s="13" t="s">
        <v>284</v>
      </c>
      <c r="F1455" s="18" t="s">
        <v>84</v>
      </c>
      <c r="G1455" s="58">
        <v>0</v>
      </c>
      <c r="H1455" s="58">
        <v>0</v>
      </c>
      <c r="I1455" s="13">
        <v>1.5910000000000001E-2</v>
      </c>
      <c r="J1455" s="15">
        <v>0</v>
      </c>
      <c r="K1455" s="17" t="s">
        <v>121</v>
      </c>
      <c r="L1455" s="15">
        <v>8.1654289999999996</v>
      </c>
      <c r="M1455" s="15">
        <v>0.941048</v>
      </c>
      <c r="N1455" s="15">
        <v>0.14949799999999999</v>
      </c>
      <c r="O1455" s="15">
        <v>0</v>
      </c>
      <c r="P1455" s="15" t="s">
        <v>285</v>
      </c>
    </row>
    <row r="1456" spans="1:16" hidden="1">
      <c r="A1456" s="10" t="s">
        <v>5939</v>
      </c>
      <c r="B1456" s="10" t="s">
        <v>5940</v>
      </c>
      <c r="C1456" s="13" t="s">
        <v>4709</v>
      </c>
      <c r="D1456" s="13" t="s">
        <v>5941</v>
      </c>
      <c r="E1456" s="13" t="s">
        <v>284</v>
      </c>
      <c r="F1456" s="18" t="s">
        <v>82</v>
      </c>
      <c r="G1456" s="58">
        <v>0</v>
      </c>
      <c r="H1456" s="58">
        <v>0</v>
      </c>
      <c r="I1456" s="13">
        <v>3.6900000000000001E-3</v>
      </c>
      <c r="J1456" s="15">
        <v>0</v>
      </c>
      <c r="K1456" s="17" t="s">
        <v>121</v>
      </c>
      <c r="L1456" s="15">
        <v>14.497354</v>
      </c>
      <c r="M1456" s="15">
        <v>1.441764</v>
      </c>
      <c r="N1456" s="15">
        <v>6.9430000000000006E-2</v>
      </c>
      <c r="O1456" s="15">
        <v>0</v>
      </c>
      <c r="P1456" s="15" t="s">
        <v>285</v>
      </c>
    </row>
    <row r="1457" spans="1:16" hidden="1">
      <c r="A1457" s="10" t="s">
        <v>5942</v>
      </c>
      <c r="B1457" s="10" t="s">
        <v>5943</v>
      </c>
      <c r="C1457" s="13" t="s">
        <v>5944</v>
      </c>
      <c r="D1457" s="13" t="s">
        <v>5945</v>
      </c>
      <c r="E1457" s="13" t="s">
        <v>284</v>
      </c>
      <c r="F1457" s="18" t="s">
        <v>84</v>
      </c>
      <c r="G1457" s="58">
        <v>0</v>
      </c>
      <c r="H1457" s="58">
        <v>0</v>
      </c>
      <c r="I1457" s="13">
        <v>2.632E-2</v>
      </c>
      <c r="J1457" s="15">
        <v>0</v>
      </c>
      <c r="K1457" s="17" t="s">
        <v>121</v>
      </c>
      <c r="L1457" s="15">
        <v>10.108025</v>
      </c>
      <c r="M1457" s="15">
        <v>0.87098699999999996</v>
      </c>
      <c r="N1457" s="15">
        <v>9.8663000000000001E-2</v>
      </c>
      <c r="O1457" s="15">
        <v>0</v>
      </c>
      <c r="P1457" s="15" t="s">
        <v>285</v>
      </c>
    </row>
    <row r="1458" spans="1:16" hidden="1">
      <c r="A1458" s="10" t="s">
        <v>5946</v>
      </c>
      <c r="B1458" s="10" t="s">
        <v>5947</v>
      </c>
      <c r="C1458" s="13" t="s">
        <v>5948</v>
      </c>
      <c r="D1458" s="13" t="s">
        <v>5949</v>
      </c>
      <c r="E1458" s="13" t="s">
        <v>136</v>
      </c>
      <c r="F1458" s="18" t="s">
        <v>85</v>
      </c>
      <c r="G1458" s="58">
        <v>0</v>
      </c>
      <c r="H1458" s="58">
        <v>0</v>
      </c>
      <c r="I1458" s="13">
        <v>5.3449999999999998E-2</v>
      </c>
      <c r="J1458" s="15">
        <v>0</v>
      </c>
      <c r="K1458" s="17" t="s">
        <v>121</v>
      </c>
      <c r="L1458" s="15">
        <v>11.934673</v>
      </c>
      <c r="M1458" s="15">
        <v>1.6494599999999999</v>
      </c>
      <c r="N1458" s="15">
        <v>0.12607299999999999</v>
      </c>
      <c r="O1458" s="15">
        <v>0</v>
      </c>
      <c r="P1458" s="15" t="s">
        <v>137</v>
      </c>
    </row>
    <row r="1459" spans="1:16" hidden="1">
      <c r="A1459" s="10" t="s">
        <v>5950</v>
      </c>
      <c r="B1459" s="10" t="s">
        <v>5951</v>
      </c>
      <c r="C1459" s="13" t="s">
        <v>5952</v>
      </c>
      <c r="D1459" s="13" t="s">
        <v>5953</v>
      </c>
      <c r="E1459" s="13" t="s">
        <v>450</v>
      </c>
      <c r="F1459" s="18" t="s">
        <v>91</v>
      </c>
      <c r="G1459" s="58">
        <v>0</v>
      </c>
      <c r="H1459" s="58">
        <v>0</v>
      </c>
      <c r="I1459" s="13">
        <v>1.277E-2</v>
      </c>
      <c r="J1459" s="15">
        <v>0</v>
      </c>
      <c r="K1459" s="17" t="s">
        <v>121</v>
      </c>
      <c r="L1459" s="15">
        <v>9.5360820000000004</v>
      </c>
      <c r="M1459" s="15">
        <v>1.470119</v>
      </c>
      <c r="N1459" s="15">
        <v>3.9831999999999999E-2</v>
      </c>
      <c r="O1459" s="15">
        <v>0</v>
      </c>
      <c r="P1459" s="15" t="s">
        <v>152</v>
      </c>
    </row>
    <row r="1460" spans="1:16" hidden="1">
      <c r="A1460" s="10" t="s">
        <v>5954</v>
      </c>
      <c r="B1460" s="10" t="s">
        <v>5955</v>
      </c>
      <c r="C1460" s="13" t="s">
        <v>5956</v>
      </c>
      <c r="D1460" s="13" t="s">
        <v>5957</v>
      </c>
      <c r="E1460" s="13" t="s">
        <v>32</v>
      </c>
      <c r="F1460" s="18" t="s">
        <v>81</v>
      </c>
      <c r="G1460" s="58">
        <v>0</v>
      </c>
      <c r="H1460" s="58">
        <v>0</v>
      </c>
      <c r="I1460" s="13">
        <v>6.4699999999999994E-2</v>
      </c>
      <c r="J1460" s="15">
        <v>0.78527272729999997</v>
      </c>
      <c r="K1460" s="17">
        <v>0.27344292655915337</v>
      </c>
      <c r="L1460" s="15">
        <v>10.890566</v>
      </c>
      <c r="M1460" s="15">
        <v>2.2495790000000002</v>
      </c>
      <c r="N1460" s="15">
        <v>0.16003000000000001</v>
      </c>
      <c r="O1460" s="15" t="s">
        <v>263</v>
      </c>
      <c r="P1460" s="15" t="s">
        <v>152</v>
      </c>
    </row>
    <row r="1461" spans="1:16" hidden="1">
      <c r="A1461" s="10" t="s">
        <v>5958</v>
      </c>
      <c r="B1461" s="10" t="s">
        <v>5959</v>
      </c>
      <c r="C1461" s="13" t="s">
        <v>5960</v>
      </c>
      <c r="D1461" s="13" t="s">
        <v>5961</v>
      </c>
      <c r="E1461" s="13" t="s">
        <v>71</v>
      </c>
      <c r="F1461" s="18" t="s">
        <v>85</v>
      </c>
      <c r="G1461" s="58">
        <v>0</v>
      </c>
      <c r="H1461" s="58">
        <v>0</v>
      </c>
      <c r="I1461" s="13">
        <v>8.8900000000000003E-3</v>
      </c>
      <c r="J1461" s="15">
        <v>0</v>
      </c>
      <c r="K1461" s="17" t="s">
        <v>121</v>
      </c>
      <c r="L1461" s="15">
        <v>7.8</v>
      </c>
      <c r="M1461" s="15">
        <v>0.95578099999999999</v>
      </c>
      <c r="N1461" s="15">
        <v>0.15013899999999999</v>
      </c>
      <c r="O1461" s="15">
        <v>0</v>
      </c>
      <c r="P1461" s="15" t="s">
        <v>171</v>
      </c>
    </row>
    <row r="1462" spans="1:16" hidden="1">
      <c r="A1462" s="10" t="s">
        <v>5962</v>
      </c>
      <c r="B1462" s="10" t="s">
        <v>5963</v>
      </c>
      <c r="C1462" s="13" t="s">
        <v>5964</v>
      </c>
      <c r="D1462" s="13" t="s">
        <v>5965</v>
      </c>
      <c r="E1462" s="13" t="s">
        <v>194</v>
      </c>
      <c r="F1462" s="18" t="s">
        <v>86</v>
      </c>
      <c r="G1462" s="58">
        <v>0</v>
      </c>
      <c r="H1462" s="58">
        <v>0</v>
      </c>
      <c r="I1462" s="13">
        <v>6.8100000000000001E-3</v>
      </c>
      <c r="J1462" s="15">
        <v>0</v>
      </c>
      <c r="K1462" s="17" t="s">
        <v>121</v>
      </c>
      <c r="L1462" s="15">
        <v>0</v>
      </c>
      <c r="M1462" s="15">
        <v>1.459856</v>
      </c>
      <c r="N1462" s="15">
        <v>9.3549999999999994E-2</v>
      </c>
      <c r="O1462" s="15">
        <v>0</v>
      </c>
      <c r="P1462" s="15" t="s">
        <v>195</v>
      </c>
    </row>
    <row r="1463" spans="1:16" hidden="1">
      <c r="A1463" s="10" t="s">
        <v>5966</v>
      </c>
      <c r="B1463" s="10" t="s">
        <v>5967</v>
      </c>
      <c r="C1463" s="13" t="s">
        <v>5968</v>
      </c>
      <c r="D1463" s="13" t="s">
        <v>5969</v>
      </c>
      <c r="E1463" s="13" t="s">
        <v>34</v>
      </c>
      <c r="F1463" s="18" t="s">
        <v>87</v>
      </c>
      <c r="G1463" s="58">
        <v>0</v>
      </c>
      <c r="H1463" s="58">
        <v>0</v>
      </c>
      <c r="I1463" s="13">
        <v>1.487E-2</v>
      </c>
      <c r="J1463" s="15">
        <v>1.0736842105</v>
      </c>
      <c r="K1463" s="17">
        <v>-6.8627450957564395E-2</v>
      </c>
      <c r="L1463" s="15">
        <v>8.9208250000000007</v>
      </c>
      <c r="M1463" s="15">
        <v>19.838877</v>
      </c>
      <c r="N1463" s="15">
        <v>2.6675900000000001</v>
      </c>
      <c r="O1463" s="15" t="s">
        <v>142</v>
      </c>
      <c r="P1463" s="15" t="s">
        <v>299</v>
      </c>
    </row>
    <row r="1464" spans="1:16" hidden="1">
      <c r="A1464" s="10" t="s">
        <v>5970</v>
      </c>
      <c r="B1464" s="10" t="s">
        <v>5971</v>
      </c>
      <c r="C1464" s="13" t="s">
        <v>5972</v>
      </c>
      <c r="D1464" s="13" t="s">
        <v>5973</v>
      </c>
      <c r="E1464" s="13" t="s">
        <v>459</v>
      </c>
      <c r="F1464" s="18" t="s">
        <v>91</v>
      </c>
      <c r="G1464" s="58">
        <v>0</v>
      </c>
      <c r="H1464" s="58">
        <v>0</v>
      </c>
      <c r="I1464" s="13">
        <v>7.0800000000000004E-3</v>
      </c>
      <c r="J1464" s="15">
        <v>0</v>
      </c>
      <c r="K1464" s="17" t="s">
        <v>121</v>
      </c>
      <c r="L1464" s="15">
        <v>11.685212</v>
      </c>
      <c r="M1464" s="15">
        <v>1.117553</v>
      </c>
      <c r="N1464" s="15">
        <v>9.6829999999999999E-2</v>
      </c>
      <c r="O1464" s="15">
        <v>0</v>
      </c>
      <c r="P1464" s="15" t="s">
        <v>460</v>
      </c>
    </row>
    <row r="1465" spans="1:16" hidden="1">
      <c r="A1465" s="10" t="s">
        <v>5974</v>
      </c>
      <c r="B1465" s="10" t="s">
        <v>5975</v>
      </c>
      <c r="C1465" s="13" t="s">
        <v>5976</v>
      </c>
      <c r="D1465" s="13" t="s">
        <v>5977</v>
      </c>
      <c r="E1465" s="13" t="s">
        <v>459</v>
      </c>
      <c r="F1465" s="18" t="s">
        <v>84</v>
      </c>
      <c r="G1465" s="58">
        <v>0</v>
      </c>
      <c r="H1465" s="58">
        <v>0</v>
      </c>
      <c r="I1465" s="13">
        <v>9.6299999999999997E-3</v>
      </c>
      <c r="J1465" s="15">
        <v>0</v>
      </c>
      <c r="K1465" s="17" t="s">
        <v>121</v>
      </c>
      <c r="L1465" s="15">
        <v>14.909286</v>
      </c>
      <c r="M1465" s="15">
        <v>1.71692</v>
      </c>
      <c r="N1465" s="15">
        <v>0.122699</v>
      </c>
      <c r="O1465" s="15">
        <v>0</v>
      </c>
      <c r="P1465" s="15" t="s">
        <v>460</v>
      </c>
    </row>
    <row r="1466" spans="1:16" hidden="1">
      <c r="A1466" s="10" t="s">
        <v>5978</v>
      </c>
      <c r="B1466" s="10" t="s">
        <v>5979</v>
      </c>
      <c r="C1466" s="13" t="s">
        <v>5980</v>
      </c>
      <c r="D1466" s="13" t="s">
        <v>5981</v>
      </c>
      <c r="E1466" s="13" t="s">
        <v>459</v>
      </c>
      <c r="F1466" s="18" t="s">
        <v>84</v>
      </c>
      <c r="G1466" s="58">
        <v>0</v>
      </c>
      <c r="H1466" s="58">
        <v>0</v>
      </c>
      <c r="I1466" s="13">
        <v>1.325E-2</v>
      </c>
      <c r="J1466" s="15">
        <v>0</v>
      </c>
      <c r="K1466" s="17" t="s">
        <v>121</v>
      </c>
      <c r="L1466" s="15">
        <v>14.332508000000001</v>
      </c>
      <c r="M1466" s="15">
        <v>1.920825</v>
      </c>
      <c r="N1466" s="15">
        <v>0.126918</v>
      </c>
      <c r="O1466" s="15">
        <v>0</v>
      </c>
      <c r="P1466" s="15" t="s">
        <v>460</v>
      </c>
    </row>
    <row r="1467" spans="1:16" hidden="1">
      <c r="A1467" s="10" t="s">
        <v>5982</v>
      </c>
      <c r="B1467" s="10" t="s">
        <v>5983</v>
      </c>
      <c r="C1467" s="13" t="s">
        <v>5984</v>
      </c>
      <c r="D1467" s="13" t="s">
        <v>5985</v>
      </c>
      <c r="E1467" s="13" t="s">
        <v>459</v>
      </c>
      <c r="F1467" s="18" t="s">
        <v>85</v>
      </c>
      <c r="G1467" s="58">
        <v>0</v>
      </c>
      <c r="H1467" s="58">
        <v>0</v>
      </c>
      <c r="I1467" s="13">
        <v>1.042E-2</v>
      </c>
      <c r="J1467" s="15">
        <v>0</v>
      </c>
      <c r="K1467" s="17" t="s">
        <v>121</v>
      </c>
      <c r="L1467" s="15">
        <v>12.997896000000001</v>
      </c>
      <c r="M1467" s="15">
        <v>2.2036829999999998</v>
      </c>
      <c r="N1467" s="15">
        <v>0.175788</v>
      </c>
      <c r="O1467" s="15">
        <v>0</v>
      </c>
      <c r="P1467" s="15" t="s">
        <v>460</v>
      </c>
    </row>
    <row r="1468" spans="1:16" hidden="1">
      <c r="A1468" s="10" t="s">
        <v>5986</v>
      </c>
      <c r="B1468" s="10" t="s">
        <v>5987</v>
      </c>
      <c r="C1468" s="13" t="s">
        <v>5988</v>
      </c>
      <c r="D1468" s="13" t="s">
        <v>5989</v>
      </c>
      <c r="E1468" s="13" t="s">
        <v>459</v>
      </c>
      <c r="F1468" s="18" t="s">
        <v>85</v>
      </c>
      <c r="G1468" s="58">
        <v>0</v>
      </c>
      <c r="H1468" s="58">
        <v>0</v>
      </c>
      <c r="I1468" s="13">
        <v>3.5189999999999999E-2</v>
      </c>
      <c r="J1468" s="15">
        <v>0</v>
      </c>
      <c r="K1468" s="17" t="s">
        <v>121</v>
      </c>
      <c r="L1468" s="15">
        <v>11.750757999999999</v>
      </c>
      <c r="M1468" s="15">
        <v>2.0140069999999999</v>
      </c>
      <c r="N1468" s="15">
        <v>0.17231099999999999</v>
      </c>
      <c r="O1468" s="15">
        <v>0</v>
      </c>
      <c r="P1468" s="15" t="s">
        <v>460</v>
      </c>
    </row>
    <row r="1469" spans="1:16" hidden="1">
      <c r="A1469" s="10" t="s">
        <v>5990</v>
      </c>
      <c r="B1469" s="10" t="s">
        <v>5991</v>
      </c>
      <c r="C1469" s="13" t="s">
        <v>5992</v>
      </c>
      <c r="D1469" s="13" t="s">
        <v>5993</v>
      </c>
      <c r="E1469" s="13" t="s">
        <v>459</v>
      </c>
      <c r="F1469" s="18" t="s">
        <v>85</v>
      </c>
      <c r="G1469" s="58">
        <v>0</v>
      </c>
      <c r="H1469" s="58">
        <v>0</v>
      </c>
      <c r="I1469" s="13">
        <v>6.7820000000000005E-2</v>
      </c>
      <c r="J1469" s="15">
        <v>0</v>
      </c>
      <c r="K1469" s="17" t="s">
        <v>121</v>
      </c>
      <c r="L1469" s="15">
        <v>9.1831549999999993</v>
      </c>
      <c r="M1469" s="15">
        <v>1.7990269999999999</v>
      </c>
      <c r="N1469" s="15">
        <v>0.178753</v>
      </c>
      <c r="O1469" s="15">
        <v>0</v>
      </c>
      <c r="P1469" s="15" t="s">
        <v>460</v>
      </c>
    </row>
    <row r="1470" spans="1:16" hidden="1">
      <c r="A1470" s="10" t="s">
        <v>5994</v>
      </c>
      <c r="B1470" s="10" t="s">
        <v>5995</v>
      </c>
      <c r="C1470" s="13" t="s">
        <v>5996</v>
      </c>
      <c r="D1470" s="13" t="s">
        <v>5997</v>
      </c>
      <c r="E1470" s="13" t="s">
        <v>34</v>
      </c>
      <c r="F1470" s="18" t="s">
        <v>85</v>
      </c>
      <c r="G1470" s="58">
        <v>0</v>
      </c>
      <c r="H1470" s="58">
        <v>0</v>
      </c>
      <c r="I1470" s="13">
        <v>5.9360000000000003E-2</v>
      </c>
      <c r="J1470" s="15">
        <v>1.1933333333</v>
      </c>
      <c r="K1470" s="17">
        <v>-0.16201117316095004</v>
      </c>
      <c r="L1470" s="15">
        <v>17.545107000000002</v>
      </c>
      <c r="M1470" s="15">
        <v>1.7823560000000001</v>
      </c>
      <c r="N1470" s="15">
        <v>0.173709</v>
      </c>
      <c r="O1470" s="15" t="s">
        <v>142</v>
      </c>
      <c r="P1470" s="15" t="s">
        <v>299</v>
      </c>
    </row>
    <row r="1471" spans="1:16" hidden="1">
      <c r="A1471" s="10" t="s">
        <v>5998</v>
      </c>
      <c r="B1471" s="10" t="s">
        <v>5999</v>
      </c>
      <c r="C1471" s="13" t="s">
        <v>6000</v>
      </c>
      <c r="D1471" s="13" t="s">
        <v>6001</v>
      </c>
      <c r="E1471" s="13" t="s">
        <v>69</v>
      </c>
      <c r="F1471" s="18" t="s">
        <v>88</v>
      </c>
      <c r="G1471" s="58">
        <v>0</v>
      </c>
      <c r="H1471" s="58">
        <v>0</v>
      </c>
      <c r="I1471" s="13">
        <v>7.7999999999999999E-4</v>
      </c>
      <c r="J1471" s="15">
        <v>0</v>
      </c>
      <c r="K1471" s="17" t="s">
        <v>121</v>
      </c>
      <c r="L1471" s="15">
        <v>0</v>
      </c>
      <c r="M1471" s="15">
        <v>2.9962979999999999</v>
      </c>
      <c r="N1471" s="15">
        <v>-0.14650199999999999</v>
      </c>
      <c r="O1471" s="15">
        <v>0</v>
      </c>
      <c r="P1471" s="15" t="s">
        <v>122</v>
      </c>
    </row>
    <row r="1472" spans="1:16" hidden="1">
      <c r="A1472" s="10" t="s">
        <v>6002</v>
      </c>
      <c r="B1472" s="10" t="s">
        <v>6003</v>
      </c>
      <c r="C1472" s="13" t="s">
        <v>6004</v>
      </c>
      <c r="D1472" s="13" t="s">
        <v>6005</v>
      </c>
      <c r="E1472" s="13" t="s">
        <v>69</v>
      </c>
      <c r="F1472" s="18" t="s">
        <v>87</v>
      </c>
      <c r="G1472" s="58">
        <v>0</v>
      </c>
      <c r="H1472" s="58">
        <v>0</v>
      </c>
      <c r="I1472" s="13">
        <v>2.1800000000000001E-3</v>
      </c>
      <c r="J1472" s="15">
        <v>0</v>
      </c>
      <c r="K1472" s="17" t="s">
        <v>121</v>
      </c>
      <c r="L1472" s="15">
        <v>0</v>
      </c>
      <c r="M1472" s="15">
        <v>0.98692100000000005</v>
      </c>
      <c r="N1472" s="15">
        <v>0.138906</v>
      </c>
      <c r="O1472" s="15">
        <v>0</v>
      </c>
      <c r="P1472" s="15" t="s">
        <v>157</v>
      </c>
    </row>
    <row r="1473" spans="1:16" hidden="1">
      <c r="A1473" s="10" t="s">
        <v>6006</v>
      </c>
      <c r="B1473" s="10" t="s">
        <v>6007</v>
      </c>
      <c r="C1473" s="13" t="s">
        <v>6008</v>
      </c>
      <c r="D1473" s="13" t="s">
        <v>6009</v>
      </c>
      <c r="E1473" s="13" t="s">
        <v>69</v>
      </c>
      <c r="F1473" s="18" t="s">
        <v>87</v>
      </c>
      <c r="G1473" s="58">
        <v>0</v>
      </c>
      <c r="H1473" s="58">
        <v>0</v>
      </c>
      <c r="I1473" s="13">
        <v>7.3999999999999999E-4</v>
      </c>
      <c r="J1473" s="15">
        <v>0</v>
      </c>
      <c r="K1473" s="17" t="s">
        <v>121</v>
      </c>
      <c r="L1473" s="15">
        <v>0</v>
      </c>
      <c r="M1473" s="15">
        <v>1.3937120000000001</v>
      </c>
      <c r="N1473" s="15">
        <v>0.138906</v>
      </c>
      <c r="O1473" s="15">
        <v>0</v>
      </c>
      <c r="P1473" s="15" t="s">
        <v>122</v>
      </c>
    </row>
    <row r="1474" spans="1:16" hidden="1">
      <c r="A1474" s="10" t="s">
        <v>6010</v>
      </c>
      <c r="B1474" s="10" t="s">
        <v>6011</v>
      </c>
      <c r="C1474" s="13" t="s">
        <v>6012</v>
      </c>
      <c r="D1474" s="13" t="s">
        <v>6013</v>
      </c>
      <c r="E1474" s="13" t="s">
        <v>69</v>
      </c>
      <c r="F1474" s="18" t="s">
        <v>89</v>
      </c>
      <c r="G1474" s="58">
        <v>0</v>
      </c>
      <c r="H1474" s="58">
        <v>0</v>
      </c>
      <c r="I1474" s="13">
        <v>5.3200000000000001E-3</v>
      </c>
      <c r="J1474" s="15">
        <v>0</v>
      </c>
      <c r="K1474" s="17" t="s">
        <v>121</v>
      </c>
      <c r="L1474" s="15">
        <v>0</v>
      </c>
      <c r="M1474" s="15">
        <v>4.286435</v>
      </c>
      <c r="N1474" s="15">
        <v>0.14410500000000001</v>
      </c>
      <c r="O1474" s="15">
        <v>0</v>
      </c>
      <c r="P1474" s="15" t="s">
        <v>122</v>
      </c>
    </row>
    <row r="1475" spans="1:16" hidden="1">
      <c r="A1475" s="10" t="s">
        <v>6014</v>
      </c>
      <c r="B1475" s="10" t="s">
        <v>6015</v>
      </c>
      <c r="C1475" s="13" t="s">
        <v>6016</v>
      </c>
      <c r="D1475" s="13" t="s">
        <v>6017</v>
      </c>
      <c r="E1475" s="13" t="s">
        <v>136</v>
      </c>
      <c r="F1475" s="18" t="s">
        <v>83</v>
      </c>
      <c r="G1475" s="58">
        <v>0</v>
      </c>
      <c r="H1475" s="58">
        <v>0</v>
      </c>
      <c r="I1475" s="13">
        <v>6.8700000000000002E-3</v>
      </c>
      <c r="J1475" s="15">
        <v>0</v>
      </c>
      <c r="K1475" s="17" t="s">
        <v>121</v>
      </c>
      <c r="L1475" s="15">
        <v>29.057970999999998</v>
      </c>
      <c r="M1475" s="15">
        <v>4.5086579999999996</v>
      </c>
      <c r="N1475" s="15">
        <v>0.161914</v>
      </c>
      <c r="O1475" s="15">
        <v>0</v>
      </c>
      <c r="P1475" s="15" t="s">
        <v>137</v>
      </c>
    </row>
    <row r="1476" spans="1:16" hidden="1">
      <c r="A1476" s="10" t="s">
        <v>6018</v>
      </c>
      <c r="B1476" s="10" t="s">
        <v>6019</v>
      </c>
      <c r="C1476" s="13" t="s">
        <v>257</v>
      </c>
      <c r="D1476" s="13" t="s">
        <v>6020</v>
      </c>
      <c r="E1476" s="13" t="s">
        <v>75</v>
      </c>
      <c r="F1476" s="18" t="s">
        <v>88</v>
      </c>
      <c r="G1476" s="58">
        <v>0</v>
      </c>
      <c r="H1476" s="58">
        <v>0</v>
      </c>
      <c r="I1476" s="13">
        <v>7.2340000000000002E-2</v>
      </c>
      <c r="J1476" s="15">
        <v>0</v>
      </c>
      <c r="K1476" s="17" t="s">
        <v>121</v>
      </c>
      <c r="L1476" s="15">
        <v>20.197966999999998</v>
      </c>
      <c r="M1476" s="15">
        <v>4.9911659999999998</v>
      </c>
      <c r="N1476" s="15">
        <v>0.312502</v>
      </c>
      <c r="O1476" s="15">
        <v>0</v>
      </c>
      <c r="P1476" s="15" t="s">
        <v>212</v>
      </c>
    </row>
    <row r="1477" spans="1:16" hidden="1">
      <c r="A1477" s="10" t="s">
        <v>6021</v>
      </c>
      <c r="B1477" s="10" t="s">
        <v>6022</v>
      </c>
      <c r="C1477" s="13" t="s">
        <v>6023</v>
      </c>
      <c r="D1477" s="13" t="s">
        <v>6024</v>
      </c>
      <c r="E1477" s="13" t="s">
        <v>28</v>
      </c>
      <c r="F1477" s="18" t="s">
        <v>81</v>
      </c>
      <c r="G1477" s="58">
        <v>0</v>
      </c>
      <c r="H1477" s="58">
        <v>0</v>
      </c>
      <c r="I1477" s="13">
        <v>1.6060000000000001E-2</v>
      </c>
      <c r="J1477" s="15">
        <v>1.0882978723000001</v>
      </c>
      <c r="K1477" s="17">
        <v>-8.1133919809465493E-2</v>
      </c>
      <c r="L1477" s="15">
        <v>12.243719</v>
      </c>
      <c r="M1477" s="15">
        <v>4.7137729999999998</v>
      </c>
      <c r="N1477" s="15">
        <v>0.36917</v>
      </c>
      <c r="O1477" s="15" t="s">
        <v>142</v>
      </c>
      <c r="P1477" s="15" t="s">
        <v>332</v>
      </c>
    </row>
    <row r="1478" spans="1:16" hidden="1">
      <c r="A1478" s="10" t="s">
        <v>6025</v>
      </c>
      <c r="B1478" s="10" t="s">
        <v>6026</v>
      </c>
      <c r="C1478" s="13" t="s">
        <v>6027</v>
      </c>
      <c r="D1478" s="13" t="s">
        <v>6028</v>
      </c>
      <c r="E1478" s="13" t="s">
        <v>853</v>
      </c>
      <c r="F1478" s="18" t="s">
        <v>87</v>
      </c>
      <c r="G1478" s="58">
        <v>0</v>
      </c>
      <c r="H1478" s="58">
        <v>0</v>
      </c>
      <c r="I1478" s="13">
        <v>4.2399999999999998E-3</v>
      </c>
      <c r="J1478" s="15">
        <v>0</v>
      </c>
      <c r="K1478" s="17" t="s">
        <v>121</v>
      </c>
      <c r="L1478" s="15">
        <v>0</v>
      </c>
      <c r="M1478" s="15">
        <v>0.81916500000000003</v>
      </c>
      <c r="N1478" s="15">
        <v>0.19508700000000001</v>
      </c>
      <c r="O1478" s="15">
        <v>0</v>
      </c>
      <c r="P1478" s="15" t="s">
        <v>854</v>
      </c>
    </row>
    <row r="1479" spans="1:16" hidden="1">
      <c r="A1479" s="10" t="s">
        <v>6029</v>
      </c>
      <c r="B1479" s="10" t="s">
        <v>6030</v>
      </c>
      <c r="C1479" s="13" t="s">
        <v>6031</v>
      </c>
      <c r="D1479" s="13" t="s">
        <v>6032</v>
      </c>
      <c r="E1479" s="13" t="s">
        <v>69</v>
      </c>
      <c r="F1479" s="18" t="s">
        <v>90</v>
      </c>
      <c r="G1479" s="58">
        <v>0</v>
      </c>
      <c r="H1479" s="58">
        <v>0</v>
      </c>
      <c r="I1479" s="13">
        <v>9.7000000000000005E-4</v>
      </c>
      <c r="J1479" s="15">
        <v>0</v>
      </c>
      <c r="K1479" s="17" t="s">
        <v>121</v>
      </c>
      <c r="L1479" s="15">
        <v>0</v>
      </c>
      <c r="M1479" s="15">
        <v>0.74194499999999997</v>
      </c>
      <c r="N1479" s="15">
        <v>4.6904000000000001E-2</v>
      </c>
      <c r="O1479" s="15">
        <v>0</v>
      </c>
      <c r="P1479" s="15" t="s">
        <v>122</v>
      </c>
    </row>
    <row r="1480" spans="1:16" hidden="1">
      <c r="A1480" s="10" t="s">
        <v>6033</v>
      </c>
      <c r="B1480" s="10" t="s">
        <v>6034</v>
      </c>
      <c r="C1480" s="13" t="s">
        <v>6035</v>
      </c>
      <c r="D1480" s="13" t="s">
        <v>6036</v>
      </c>
      <c r="E1480" s="13" t="s">
        <v>229</v>
      </c>
      <c r="F1480" s="18" t="s">
        <v>84</v>
      </c>
      <c r="G1480" s="58">
        <v>0</v>
      </c>
      <c r="H1480" s="58">
        <v>0</v>
      </c>
      <c r="I1480" s="13">
        <v>2.2599999999999999E-3</v>
      </c>
      <c r="J1480" s="15">
        <v>0</v>
      </c>
      <c r="K1480" s="17" t="s">
        <v>121</v>
      </c>
      <c r="L1480" s="15">
        <v>39.034483000000002</v>
      </c>
      <c r="M1480" s="15">
        <v>1.409905</v>
      </c>
      <c r="N1480" s="15">
        <v>-0.47110600000000002</v>
      </c>
      <c r="O1480" s="15">
        <v>0</v>
      </c>
      <c r="P1480" s="15" t="s">
        <v>230</v>
      </c>
    </row>
    <row r="1481" spans="1:16" hidden="1">
      <c r="A1481" s="10" t="s">
        <v>6037</v>
      </c>
      <c r="B1481" s="10" t="s">
        <v>6038</v>
      </c>
      <c r="C1481" s="13" t="s">
        <v>6039</v>
      </c>
      <c r="D1481" s="13" t="s">
        <v>6040</v>
      </c>
      <c r="E1481" s="13" t="s">
        <v>77</v>
      </c>
      <c r="F1481" s="18" t="s">
        <v>83</v>
      </c>
      <c r="G1481" s="58">
        <v>0</v>
      </c>
      <c r="H1481" s="58">
        <v>0</v>
      </c>
      <c r="I1481" s="13">
        <v>1.805E-2</v>
      </c>
      <c r="J1481" s="15">
        <v>0</v>
      </c>
      <c r="K1481" s="17" t="s">
        <v>121</v>
      </c>
      <c r="L1481" s="15">
        <v>25.245056000000002</v>
      </c>
      <c r="M1481" s="15">
        <v>6.2945159999999998</v>
      </c>
      <c r="N1481" s="15">
        <v>0.195439</v>
      </c>
      <c r="O1481" s="15">
        <v>0</v>
      </c>
      <c r="P1481" s="15" t="s">
        <v>482</v>
      </c>
    </row>
    <row r="1482" spans="1:16" hidden="1">
      <c r="A1482" s="10" t="s">
        <v>6041</v>
      </c>
      <c r="B1482" s="10" t="s">
        <v>6042</v>
      </c>
      <c r="C1482" s="13" t="s">
        <v>6043</v>
      </c>
      <c r="D1482" s="13" t="s">
        <v>6044</v>
      </c>
      <c r="E1482" s="13" t="s">
        <v>38</v>
      </c>
      <c r="F1482" s="18" t="s">
        <v>85</v>
      </c>
      <c r="G1482" s="58">
        <v>0</v>
      </c>
      <c r="H1482" s="58">
        <v>0</v>
      </c>
      <c r="I1482" s="13">
        <v>2.1190000000000001E-2</v>
      </c>
      <c r="J1482" s="15">
        <v>0</v>
      </c>
      <c r="K1482" s="17" t="s">
        <v>121</v>
      </c>
      <c r="L1482" s="15">
        <v>5.5855069999999998</v>
      </c>
      <c r="M1482" s="15">
        <v>0.767841</v>
      </c>
      <c r="N1482" s="15">
        <v>0.11487799999999999</v>
      </c>
      <c r="O1482" s="15" t="s">
        <v>142</v>
      </c>
      <c r="P1482" s="15" t="s">
        <v>152</v>
      </c>
    </row>
    <row r="1483" spans="1:16" hidden="1">
      <c r="A1483" s="10" t="s">
        <v>6045</v>
      </c>
      <c r="B1483" s="10" t="s">
        <v>6046</v>
      </c>
      <c r="C1483" s="13" t="s">
        <v>6047</v>
      </c>
      <c r="D1483" s="13" t="s">
        <v>6048</v>
      </c>
      <c r="E1483" s="13" t="s">
        <v>71</v>
      </c>
      <c r="F1483" s="18" t="s">
        <v>87</v>
      </c>
      <c r="G1483" s="58">
        <v>0</v>
      </c>
      <c r="H1483" s="58">
        <v>0</v>
      </c>
      <c r="I1483" s="13">
        <v>6.0200000000000002E-3</v>
      </c>
      <c r="J1483" s="15">
        <v>0</v>
      </c>
      <c r="K1483" s="17" t="s">
        <v>121</v>
      </c>
      <c r="L1483" s="15">
        <v>0</v>
      </c>
      <c r="M1483" s="15">
        <v>7.0776890000000003</v>
      </c>
      <c r="N1483" s="15">
        <v>0.14194899999999999</v>
      </c>
      <c r="O1483" s="15">
        <v>0</v>
      </c>
      <c r="P1483" s="15" t="s">
        <v>171</v>
      </c>
    </row>
    <row r="1484" spans="1:16" hidden="1">
      <c r="A1484" s="10" t="s">
        <v>6049</v>
      </c>
      <c r="B1484" s="10" t="s">
        <v>6050</v>
      </c>
      <c r="C1484" s="13" t="s">
        <v>6051</v>
      </c>
      <c r="D1484" s="13" t="s">
        <v>6052</v>
      </c>
      <c r="E1484" s="13" t="s">
        <v>24</v>
      </c>
      <c r="F1484" s="18" t="s">
        <v>82</v>
      </c>
      <c r="G1484" s="58">
        <v>0</v>
      </c>
      <c r="H1484" s="58">
        <v>0</v>
      </c>
      <c r="I1484" s="13">
        <v>2.5139999999999999E-2</v>
      </c>
      <c r="J1484" s="15">
        <v>0.84754545449999996</v>
      </c>
      <c r="K1484" s="17">
        <v>0.17987772182665873</v>
      </c>
      <c r="L1484" s="15">
        <v>0</v>
      </c>
      <c r="M1484" s="15">
        <v>2.4835820000000002</v>
      </c>
      <c r="N1484" s="15">
        <v>-0.14895900000000001</v>
      </c>
      <c r="O1484" s="15" t="s">
        <v>142</v>
      </c>
      <c r="P1484" s="15" t="s">
        <v>294</v>
      </c>
    </row>
    <row r="1485" spans="1:16">
      <c r="A1485" s="10" t="s">
        <v>6053</v>
      </c>
      <c r="B1485" s="10" t="s">
        <v>6054</v>
      </c>
      <c r="C1485" s="13" t="s">
        <v>6055</v>
      </c>
      <c r="D1485" s="13" t="s">
        <v>6056</v>
      </c>
      <c r="E1485" s="13" t="s">
        <v>56</v>
      </c>
      <c r="F1485" s="18" t="s">
        <v>85</v>
      </c>
      <c r="G1485" s="58">
        <v>0.5</v>
      </c>
      <c r="H1485" s="58">
        <v>0.56999999999999995</v>
      </c>
      <c r="I1485" s="13">
        <v>0.24435000000000001</v>
      </c>
      <c r="J1485" s="15">
        <v>1.0562499999999999</v>
      </c>
      <c r="K1485" s="17">
        <v>-5.3254437869822424E-2</v>
      </c>
      <c r="L1485" s="15">
        <v>10.591101999999999</v>
      </c>
      <c r="M1485" s="15">
        <v>1.480459</v>
      </c>
      <c r="N1485" s="15">
        <v>0.13192899999999999</v>
      </c>
      <c r="O1485" s="15" t="s">
        <v>263</v>
      </c>
      <c r="P1485" s="15" t="s">
        <v>152</v>
      </c>
    </row>
    <row r="1486" spans="1:16" hidden="1">
      <c r="A1486" s="10" t="s">
        <v>6057</v>
      </c>
      <c r="B1486" s="10" t="s">
        <v>6058</v>
      </c>
      <c r="C1486" s="13" t="s">
        <v>6059</v>
      </c>
      <c r="D1486" s="13" t="s">
        <v>6060</v>
      </c>
      <c r="E1486" s="13" t="s">
        <v>28</v>
      </c>
      <c r="F1486" s="18" t="s">
        <v>87</v>
      </c>
      <c r="G1486" s="58">
        <v>0</v>
      </c>
      <c r="H1486" s="58">
        <v>0</v>
      </c>
      <c r="I1486" s="13">
        <v>5.7910000000000003E-2</v>
      </c>
      <c r="J1486" s="15">
        <v>1.1827272727</v>
      </c>
      <c r="K1486" s="17">
        <v>-0.15449654110271704</v>
      </c>
      <c r="L1486" s="15">
        <v>26.057489</v>
      </c>
      <c r="M1486" s="15">
        <v>3.7988430000000002</v>
      </c>
      <c r="N1486" s="15">
        <v>8.0401E-2</v>
      </c>
      <c r="O1486" s="15" t="s">
        <v>263</v>
      </c>
      <c r="P1486" s="15" t="s">
        <v>332</v>
      </c>
    </row>
    <row r="1487" spans="1:16" hidden="1">
      <c r="A1487" s="10" t="s">
        <v>6061</v>
      </c>
      <c r="B1487" s="10" t="s">
        <v>6062</v>
      </c>
      <c r="C1487" s="13" t="s">
        <v>6063</v>
      </c>
      <c r="D1487" s="13" t="s">
        <v>6064</v>
      </c>
      <c r="E1487" s="13" t="s">
        <v>34</v>
      </c>
      <c r="F1487" s="18" t="s">
        <v>81</v>
      </c>
      <c r="G1487" s="58">
        <v>0</v>
      </c>
      <c r="H1487" s="58">
        <v>0</v>
      </c>
      <c r="I1487" s="13">
        <v>1.9269999999999999E-2</v>
      </c>
      <c r="J1487" s="15">
        <v>1.398540146</v>
      </c>
      <c r="K1487" s="17">
        <v>-0.28496868476738024</v>
      </c>
      <c r="L1487" s="15">
        <v>39.367190000000001</v>
      </c>
      <c r="M1487" s="15">
        <v>13.239362</v>
      </c>
      <c r="N1487" s="15">
        <v>0.37929200000000002</v>
      </c>
      <c r="O1487" s="15" t="s">
        <v>176</v>
      </c>
      <c r="P1487" s="15" t="s">
        <v>299</v>
      </c>
    </row>
    <row r="1488" spans="1:16" hidden="1">
      <c r="A1488" s="10" t="s">
        <v>6065</v>
      </c>
      <c r="B1488" s="10" t="s">
        <v>6066</v>
      </c>
      <c r="C1488" s="13" t="s">
        <v>6067</v>
      </c>
      <c r="D1488" s="13" t="s">
        <v>6068</v>
      </c>
      <c r="E1488" s="13" t="s">
        <v>75</v>
      </c>
      <c r="F1488" s="18" t="s">
        <v>88</v>
      </c>
      <c r="G1488" s="58">
        <v>0</v>
      </c>
      <c r="H1488" s="58">
        <v>0</v>
      </c>
      <c r="I1488" s="13">
        <v>2.1059999999999999E-2</v>
      </c>
      <c r="J1488" s="15">
        <v>0</v>
      </c>
      <c r="K1488" s="17" t="s">
        <v>121</v>
      </c>
      <c r="L1488" s="15">
        <v>18.959913</v>
      </c>
      <c r="M1488" s="15">
        <v>5.2646550000000003</v>
      </c>
      <c r="N1488" s="15">
        <v>0.32460099999999997</v>
      </c>
      <c r="O1488" s="15">
        <v>0</v>
      </c>
      <c r="P1488" s="15" t="s">
        <v>212</v>
      </c>
    </row>
    <row r="1489" spans="1:16" hidden="1">
      <c r="A1489" s="10" t="s">
        <v>6069</v>
      </c>
      <c r="B1489" s="10" t="s">
        <v>6070</v>
      </c>
      <c r="C1489" s="13" t="s">
        <v>6071</v>
      </c>
      <c r="D1489" s="13" t="s">
        <v>6072</v>
      </c>
      <c r="E1489" s="13" t="s">
        <v>71</v>
      </c>
      <c r="F1489" s="18" t="s">
        <v>85</v>
      </c>
      <c r="G1489" s="58">
        <v>0</v>
      </c>
      <c r="H1489" s="58">
        <v>0</v>
      </c>
      <c r="I1489" s="13">
        <v>1.3050000000000001E-2</v>
      </c>
      <c r="J1489" s="15">
        <v>0</v>
      </c>
      <c r="K1489" s="17" t="s">
        <v>121</v>
      </c>
      <c r="L1489" s="15">
        <v>0</v>
      </c>
      <c r="M1489" s="15">
        <v>1.174499</v>
      </c>
      <c r="N1489" s="15">
        <v>0.21387800000000001</v>
      </c>
      <c r="O1489" s="15">
        <v>0</v>
      </c>
      <c r="P1489" s="15" t="s">
        <v>171</v>
      </c>
    </row>
    <row r="1490" spans="1:16">
      <c r="A1490" s="10" t="s">
        <v>6073</v>
      </c>
      <c r="B1490" s="10" t="s">
        <v>6074</v>
      </c>
      <c r="C1490" s="13" t="s">
        <v>6075</v>
      </c>
      <c r="D1490" s="13" t="s">
        <v>6076</v>
      </c>
      <c r="E1490" s="13" t="s">
        <v>56</v>
      </c>
      <c r="F1490" s="18" t="s">
        <v>86</v>
      </c>
      <c r="G1490" s="58">
        <v>1</v>
      </c>
      <c r="H1490" s="58">
        <v>1.1299999999999999</v>
      </c>
      <c r="I1490" s="13">
        <v>6.4640000000000003E-2</v>
      </c>
      <c r="J1490" s="15">
        <v>0.69628571429999997</v>
      </c>
      <c r="K1490" s="17">
        <v>0.4361920393632297</v>
      </c>
      <c r="L1490" s="15">
        <v>16.990227999999998</v>
      </c>
      <c r="M1490" s="15">
        <v>2.1962999999999999</v>
      </c>
      <c r="N1490" s="15">
        <v>-7.0290000000000005E-2</v>
      </c>
      <c r="O1490" s="15" t="s">
        <v>176</v>
      </c>
      <c r="P1490" s="15" t="s">
        <v>152</v>
      </c>
    </row>
    <row r="1491" spans="1:16" hidden="1">
      <c r="A1491" s="10" t="s">
        <v>6077</v>
      </c>
      <c r="B1491" s="10" t="s">
        <v>6078</v>
      </c>
      <c r="C1491" s="13" t="s">
        <v>6079</v>
      </c>
      <c r="D1491" s="13" t="s">
        <v>6080</v>
      </c>
      <c r="E1491" s="13" t="s">
        <v>54</v>
      </c>
      <c r="F1491" s="18" t="s">
        <v>86</v>
      </c>
      <c r="G1491" s="58">
        <v>0</v>
      </c>
      <c r="H1491" s="58">
        <v>0</v>
      </c>
      <c r="I1491" s="13">
        <v>1.523E-2</v>
      </c>
      <c r="J1491" s="15">
        <v>0</v>
      </c>
      <c r="K1491" s="17" t="s">
        <v>121</v>
      </c>
      <c r="L1491" s="15">
        <v>13.821839000000001</v>
      </c>
      <c r="M1491" s="15">
        <v>4.9638689999999999</v>
      </c>
      <c r="N1491" s="15">
        <v>0.22982</v>
      </c>
      <c r="O1491" s="15">
        <v>0</v>
      </c>
      <c r="P1491" s="15" t="s">
        <v>152</v>
      </c>
    </row>
    <row r="1492" spans="1:16" hidden="1">
      <c r="A1492" s="10" t="s">
        <v>6081</v>
      </c>
      <c r="B1492" s="10" t="s">
        <v>6082</v>
      </c>
      <c r="C1492" s="13" t="s">
        <v>6083</v>
      </c>
      <c r="D1492" s="13" t="s">
        <v>6084</v>
      </c>
      <c r="E1492" s="13" t="s">
        <v>24</v>
      </c>
      <c r="F1492" s="18" t="s">
        <v>87</v>
      </c>
      <c r="G1492" s="58">
        <v>0</v>
      </c>
      <c r="H1492" s="58">
        <v>0</v>
      </c>
      <c r="I1492" s="13">
        <v>0.21331</v>
      </c>
      <c r="J1492" s="15">
        <v>0.99333333329999995</v>
      </c>
      <c r="K1492" s="17">
        <v>6.711409429755566E-3</v>
      </c>
      <c r="L1492" s="15">
        <v>29.912593999999999</v>
      </c>
      <c r="M1492" s="15">
        <v>8.0618920000000003</v>
      </c>
      <c r="N1492" s="15">
        <v>0.232907</v>
      </c>
      <c r="O1492" s="15" t="s">
        <v>263</v>
      </c>
      <c r="P1492" s="15" t="s">
        <v>294</v>
      </c>
    </row>
    <row r="1493" spans="1:16" hidden="1">
      <c r="A1493" s="10" t="s">
        <v>6085</v>
      </c>
      <c r="B1493" s="10" t="s">
        <v>6086</v>
      </c>
      <c r="C1493" s="13" t="s">
        <v>6087</v>
      </c>
      <c r="D1493" s="13" t="s">
        <v>6088</v>
      </c>
      <c r="E1493" s="13" t="s">
        <v>77</v>
      </c>
      <c r="F1493" s="18" t="s">
        <v>86</v>
      </c>
      <c r="G1493" s="58">
        <v>0</v>
      </c>
      <c r="H1493" s="58">
        <v>0</v>
      </c>
      <c r="I1493" s="13">
        <v>2.9489999999999999E-2</v>
      </c>
      <c r="J1493" s="15">
        <v>0</v>
      </c>
      <c r="K1493" s="17" t="s">
        <v>121</v>
      </c>
      <c r="L1493" s="15">
        <v>14.878228999999999</v>
      </c>
      <c r="M1493" s="15">
        <v>3.6773009999999999</v>
      </c>
      <c r="N1493" s="15">
        <v>0.165746</v>
      </c>
      <c r="O1493" s="15">
        <v>0</v>
      </c>
      <c r="P1493" s="15" t="s">
        <v>482</v>
      </c>
    </row>
    <row r="1494" spans="1:16" hidden="1">
      <c r="A1494" s="10" t="s">
        <v>6089</v>
      </c>
      <c r="B1494" s="10" t="s">
        <v>6090</v>
      </c>
      <c r="C1494" s="13" t="s">
        <v>6091</v>
      </c>
      <c r="D1494" s="13" t="s">
        <v>6092</v>
      </c>
      <c r="E1494" s="13" t="s">
        <v>6093</v>
      </c>
      <c r="F1494" s="18" t="s">
        <v>85</v>
      </c>
      <c r="G1494" s="58">
        <v>0</v>
      </c>
      <c r="H1494" s="58">
        <v>0</v>
      </c>
      <c r="I1494" s="13">
        <v>1.3100000000000001E-2</v>
      </c>
      <c r="J1494" s="15">
        <v>0</v>
      </c>
      <c r="K1494" s="17" t="s">
        <v>121</v>
      </c>
      <c r="L1494" s="15">
        <v>0</v>
      </c>
      <c r="M1494" s="15">
        <v>0.76239100000000004</v>
      </c>
      <c r="N1494" s="15">
        <v>0.121383</v>
      </c>
      <c r="O1494" s="15">
        <v>0</v>
      </c>
      <c r="P1494" s="15" t="s">
        <v>152</v>
      </c>
    </row>
    <row r="1495" spans="1:16" hidden="1">
      <c r="A1495" s="10" t="s">
        <v>6094</v>
      </c>
      <c r="B1495" s="10" t="s">
        <v>6095</v>
      </c>
      <c r="C1495" s="13" t="s">
        <v>6096</v>
      </c>
      <c r="D1495" s="13" t="s">
        <v>6097</v>
      </c>
      <c r="E1495" s="13" t="s">
        <v>71</v>
      </c>
      <c r="F1495" s="18" t="s">
        <v>84</v>
      </c>
      <c r="G1495" s="58">
        <v>0</v>
      </c>
      <c r="H1495" s="58">
        <v>0</v>
      </c>
      <c r="I1495" s="13">
        <v>0.31348999999999999</v>
      </c>
      <c r="J1495" s="15">
        <v>0</v>
      </c>
      <c r="K1495" s="17" t="s">
        <v>121</v>
      </c>
      <c r="L1495" s="15">
        <v>18.523077000000001</v>
      </c>
      <c r="M1495" s="15">
        <v>2.2167970000000001</v>
      </c>
      <c r="N1495" s="15">
        <v>9.9376999999999993E-2</v>
      </c>
      <c r="O1495" s="15" t="s">
        <v>142</v>
      </c>
      <c r="P1495" s="15" t="s">
        <v>171</v>
      </c>
    </row>
    <row r="1496" spans="1:16">
      <c r="A1496" s="10" t="s">
        <v>6098</v>
      </c>
      <c r="B1496" s="10" t="s">
        <v>6099</v>
      </c>
      <c r="C1496" s="13" t="s">
        <v>6100</v>
      </c>
      <c r="D1496" s="13" t="s">
        <v>6101</v>
      </c>
      <c r="E1496" s="13" t="s">
        <v>56</v>
      </c>
      <c r="F1496" s="18" t="s">
        <v>81</v>
      </c>
      <c r="G1496" s="58">
        <v>0.5</v>
      </c>
      <c r="H1496" s="58">
        <v>0.46</v>
      </c>
      <c r="I1496" s="13">
        <v>6.6210000000000005E-2</v>
      </c>
      <c r="J1496" s="15">
        <v>0.66483870970000003</v>
      </c>
      <c r="K1496" s="17">
        <v>0.50412421149670594</v>
      </c>
      <c r="L1496" s="15">
        <v>19.192982000000001</v>
      </c>
      <c r="M1496" s="15">
        <v>7.7499269999999996</v>
      </c>
      <c r="N1496" s="15">
        <v>0.57515799999999995</v>
      </c>
      <c r="O1496" s="15" t="s">
        <v>176</v>
      </c>
      <c r="P1496" s="15" t="s">
        <v>152</v>
      </c>
    </row>
    <row r="1497" spans="1:16" hidden="1">
      <c r="A1497" s="10" t="s">
        <v>6102</v>
      </c>
      <c r="B1497" s="10" t="s">
        <v>6103</v>
      </c>
      <c r="C1497" s="13" t="s">
        <v>6104</v>
      </c>
      <c r="D1497" s="13" t="s">
        <v>6105</v>
      </c>
      <c r="E1497" s="13" t="s">
        <v>188</v>
      </c>
      <c r="F1497" s="18" t="s">
        <v>85</v>
      </c>
      <c r="G1497" s="58">
        <v>0</v>
      </c>
      <c r="H1497" s="58">
        <v>0</v>
      </c>
      <c r="I1497" s="13">
        <v>1.6899999999999998E-2</v>
      </c>
      <c r="J1497" s="15">
        <v>0</v>
      </c>
      <c r="K1497" s="17" t="s">
        <v>121</v>
      </c>
      <c r="L1497" s="15">
        <v>0</v>
      </c>
      <c r="M1497" s="15">
        <v>0.88637900000000003</v>
      </c>
      <c r="N1497" s="15">
        <v>2.7288E-2</v>
      </c>
      <c r="O1497" s="15">
        <v>0</v>
      </c>
      <c r="P1497" s="15" t="s">
        <v>189</v>
      </c>
    </row>
    <row r="1498" spans="1:16" hidden="1">
      <c r="A1498" s="10" t="s">
        <v>6106</v>
      </c>
      <c r="B1498" s="10" t="s">
        <v>6107</v>
      </c>
      <c r="C1498" s="13" t="s">
        <v>6108</v>
      </c>
      <c r="D1498" s="13" t="s">
        <v>6109</v>
      </c>
      <c r="E1498" s="13" t="s">
        <v>24</v>
      </c>
      <c r="F1498" s="18" t="s">
        <v>88</v>
      </c>
      <c r="G1498" s="58">
        <v>0</v>
      </c>
      <c r="H1498" s="58">
        <v>0</v>
      </c>
      <c r="I1498" s="13">
        <v>7.5149999999999995E-2</v>
      </c>
      <c r="J1498" s="15">
        <v>1.0845188285</v>
      </c>
      <c r="K1498" s="17">
        <v>-7.7932098806341776E-2</v>
      </c>
      <c r="L1498" s="15">
        <v>14.515681000000001</v>
      </c>
      <c r="M1498" s="15">
        <v>2.0959910000000002</v>
      </c>
      <c r="N1498" s="15">
        <v>9.5399999999999999E-2</v>
      </c>
      <c r="O1498" s="15" t="s">
        <v>263</v>
      </c>
      <c r="P1498" s="15" t="s">
        <v>294</v>
      </c>
    </row>
    <row r="1499" spans="1:16">
      <c r="A1499" s="10" t="s">
        <v>6110</v>
      </c>
      <c r="B1499" s="10" t="s">
        <v>6111</v>
      </c>
      <c r="C1499" s="13" t="s">
        <v>6112</v>
      </c>
      <c r="D1499" s="13" t="s">
        <v>6113</v>
      </c>
      <c r="E1499" s="13" t="s">
        <v>56</v>
      </c>
      <c r="F1499" s="18" t="s">
        <v>87</v>
      </c>
      <c r="G1499" s="58">
        <v>0.5</v>
      </c>
      <c r="H1499" s="58">
        <v>0.37</v>
      </c>
      <c r="I1499" s="13">
        <v>6.1289999999999997E-2</v>
      </c>
      <c r="J1499" s="15">
        <v>0.53466666669999996</v>
      </c>
      <c r="K1499" s="17">
        <v>0.87032418940958101</v>
      </c>
      <c r="L1499" s="15">
        <v>15.714286</v>
      </c>
      <c r="M1499" s="15">
        <v>20.918167</v>
      </c>
      <c r="N1499" s="15">
        <v>0.66990899999999998</v>
      </c>
      <c r="O1499" s="15" t="s">
        <v>176</v>
      </c>
      <c r="P1499" s="15" t="s">
        <v>152</v>
      </c>
    </row>
    <row r="1500" spans="1:16" hidden="1">
      <c r="A1500" s="10" t="s">
        <v>6114</v>
      </c>
      <c r="B1500" s="10" t="s">
        <v>6115</v>
      </c>
      <c r="C1500" s="13" t="s">
        <v>6116</v>
      </c>
      <c r="D1500" s="13" t="s">
        <v>6117</v>
      </c>
      <c r="E1500" s="13" t="s">
        <v>44</v>
      </c>
      <c r="F1500" s="18" t="s">
        <v>84</v>
      </c>
      <c r="G1500" s="58">
        <v>0</v>
      </c>
      <c r="H1500" s="58">
        <v>0</v>
      </c>
      <c r="I1500" s="13">
        <v>6.3950000000000007E-2</v>
      </c>
      <c r="J1500" s="15">
        <v>1.2334586465999999</v>
      </c>
      <c r="K1500" s="17">
        <v>-0.1892715635368265</v>
      </c>
      <c r="L1500" s="15">
        <v>6.8537119999999998</v>
      </c>
      <c r="M1500" s="15">
        <v>0.76522999999999997</v>
      </c>
      <c r="N1500" s="15">
        <v>6.1171000000000003E-2</v>
      </c>
      <c r="O1500" s="15" t="s">
        <v>142</v>
      </c>
      <c r="P1500" s="15" t="s">
        <v>152</v>
      </c>
    </row>
    <row r="1501" spans="1:16" hidden="1">
      <c r="A1501" s="10" t="s">
        <v>6118</v>
      </c>
      <c r="B1501" s="10" t="s">
        <v>6119</v>
      </c>
      <c r="C1501" s="13" t="s">
        <v>6120</v>
      </c>
      <c r="D1501" s="13" t="s">
        <v>6121</v>
      </c>
      <c r="E1501" s="13" t="s">
        <v>24</v>
      </c>
      <c r="F1501" s="18" t="s">
        <v>85</v>
      </c>
      <c r="G1501" s="58">
        <v>0</v>
      </c>
      <c r="H1501" s="58">
        <v>0</v>
      </c>
      <c r="I1501" s="13">
        <v>7.3279999999999998E-2</v>
      </c>
      <c r="J1501" s="15">
        <v>1.0002702702999999</v>
      </c>
      <c r="K1501" s="17">
        <v>-2.7019727370169999E-4</v>
      </c>
      <c r="L1501" s="15">
        <v>15.837929000000001</v>
      </c>
      <c r="M1501" s="15">
        <v>1.4350000000000001</v>
      </c>
      <c r="N1501" s="15">
        <v>7.7982999999999997E-2</v>
      </c>
      <c r="O1501" s="15" t="s">
        <v>142</v>
      </c>
      <c r="P1501" s="15" t="s">
        <v>294</v>
      </c>
    </row>
    <row r="1502" spans="1:16" hidden="1">
      <c r="A1502" s="10" t="s">
        <v>6122</v>
      </c>
      <c r="B1502" s="10" t="s">
        <v>6123</v>
      </c>
      <c r="C1502" s="13" t="s">
        <v>6124</v>
      </c>
      <c r="D1502" s="13" t="s">
        <v>6125</v>
      </c>
      <c r="E1502" s="13" t="s">
        <v>28</v>
      </c>
      <c r="F1502" s="18" t="s">
        <v>82</v>
      </c>
      <c r="G1502" s="58">
        <v>0</v>
      </c>
      <c r="H1502" s="58">
        <v>0</v>
      </c>
      <c r="I1502" s="13">
        <v>5.7919999999999999E-2</v>
      </c>
      <c r="J1502" s="15">
        <v>0.83263636360000004</v>
      </c>
      <c r="K1502" s="17">
        <v>0.20100447652368181</v>
      </c>
      <c r="L1502" s="15">
        <v>12.517631</v>
      </c>
      <c r="M1502" s="15">
        <v>6.3805779999999999</v>
      </c>
      <c r="N1502" s="15">
        <v>0.473802</v>
      </c>
      <c r="O1502" s="15" t="s">
        <v>263</v>
      </c>
      <c r="P1502" s="15" t="s">
        <v>332</v>
      </c>
    </row>
    <row r="1503" spans="1:16" hidden="1">
      <c r="A1503" s="10" t="s">
        <v>6126</v>
      </c>
      <c r="B1503" s="10" t="s">
        <v>6127</v>
      </c>
      <c r="C1503" s="13" t="s">
        <v>6128</v>
      </c>
      <c r="D1503" s="13" t="s">
        <v>6129</v>
      </c>
      <c r="E1503" s="13" t="s">
        <v>136</v>
      </c>
      <c r="F1503" s="18" t="s">
        <v>85</v>
      </c>
      <c r="G1503" s="58">
        <v>0</v>
      </c>
      <c r="H1503" s="58">
        <v>0</v>
      </c>
      <c r="I1503" s="13">
        <v>2.3859999999999999E-2</v>
      </c>
      <c r="J1503" s="15">
        <v>0</v>
      </c>
      <c r="K1503" s="17" t="s">
        <v>121</v>
      </c>
      <c r="L1503" s="15">
        <v>10.582147000000001</v>
      </c>
      <c r="M1503" s="15">
        <v>1.056762</v>
      </c>
      <c r="N1503" s="15">
        <v>9.8569000000000004E-2</v>
      </c>
      <c r="O1503" s="15">
        <v>0</v>
      </c>
      <c r="P1503" s="15" t="s">
        <v>137</v>
      </c>
    </row>
    <row r="1504" spans="1:16" hidden="1">
      <c r="A1504" s="10" t="s">
        <v>6130</v>
      </c>
      <c r="B1504" s="10" t="s">
        <v>6131</v>
      </c>
      <c r="C1504" s="13" t="s">
        <v>6132</v>
      </c>
      <c r="D1504" s="13" t="s">
        <v>6133</v>
      </c>
      <c r="E1504" s="13" t="s">
        <v>36</v>
      </c>
      <c r="F1504" s="18" t="s">
        <v>87</v>
      </c>
      <c r="G1504" s="58">
        <v>0</v>
      </c>
      <c r="H1504" s="58">
        <v>0</v>
      </c>
      <c r="I1504" s="13">
        <v>0.26885999999999999</v>
      </c>
      <c r="J1504" s="15">
        <v>0.77882882880000004</v>
      </c>
      <c r="K1504" s="17">
        <v>0.28397917876354795</v>
      </c>
      <c r="L1504" s="15">
        <v>49.438057000000001</v>
      </c>
      <c r="M1504" s="15">
        <v>16.514061999999999</v>
      </c>
      <c r="N1504" s="15">
        <v>0.258571</v>
      </c>
      <c r="O1504" s="15" t="s">
        <v>176</v>
      </c>
      <c r="P1504" s="15" t="s">
        <v>152</v>
      </c>
    </row>
    <row r="1505" spans="1:16" hidden="1">
      <c r="A1505" s="10" t="s">
        <v>6134</v>
      </c>
      <c r="B1505" s="10" t="s">
        <v>6135</v>
      </c>
      <c r="C1505" s="13" t="s">
        <v>6136</v>
      </c>
      <c r="D1505" s="13" t="s">
        <v>6137</v>
      </c>
      <c r="E1505" s="13" t="s">
        <v>26</v>
      </c>
      <c r="F1505" s="18" t="s">
        <v>81</v>
      </c>
      <c r="G1505" s="58">
        <v>0</v>
      </c>
      <c r="H1505" s="58">
        <v>0</v>
      </c>
      <c r="I1505" s="13">
        <v>1.495E-2</v>
      </c>
      <c r="J1505" s="15">
        <v>0</v>
      </c>
      <c r="K1505" s="17" t="s">
        <v>121</v>
      </c>
      <c r="L1505" s="15">
        <v>16.904995</v>
      </c>
      <c r="M1505" s="15">
        <v>39.564810999999999</v>
      </c>
      <c r="N1505" s="15">
        <v>2.2932920000000001</v>
      </c>
      <c r="O1505" s="15">
        <v>0</v>
      </c>
      <c r="P1505" s="15" t="s">
        <v>131</v>
      </c>
    </row>
    <row r="1506" spans="1:16" hidden="1">
      <c r="A1506" s="10" t="s">
        <v>6138</v>
      </c>
      <c r="B1506" s="10" t="s">
        <v>6139</v>
      </c>
      <c r="C1506" s="13" t="s">
        <v>6140</v>
      </c>
      <c r="D1506" s="13" t="s">
        <v>6141</v>
      </c>
      <c r="E1506" s="13" t="s">
        <v>34</v>
      </c>
      <c r="F1506" s="18" t="s">
        <v>89</v>
      </c>
      <c r="G1506" s="58">
        <v>0</v>
      </c>
      <c r="H1506" s="58">
        <v>0</v>
      </c>
      <c r="I1506" s="13">
        <v>0.11204</v>
      </c>
      <c r="J1506" s="15">
        <v>1.22296</v>
      </c>
      <c r="K1506" s="17">
        <v>-0.1823117681690325</v>
      </c>
      <c r="L1506" s="15">
        <v>20.352706999999999</v>
      </c>
      <c r="M1506" s="15">
        <v>2.7872210000000002</v>
      </c>
      <c r="N1506" s="15">
        <v>0.21032799999999999</v>
      </c>
      <c r="O1506" s="15" t="s">
        <v>142</v>
      </c>
      <c r="P1506" s="15" t="s">
        <v>299</v>
      </c>
    </row>
    <row r="1507" spans="1:16" hidden="1">
      <c r="A1507" s="10" t="s">
        <v>6142</v>
      </c>
      <c r="B1507" s="10" t="s">
        <v>6143</v>
      </c>
      <c r="C1507" s="13" t="s">
        <v>6144</v>
      </c>
      <c r="D1507" s="13" t="s">
        <v>6145</v>
      </c>
      <c r="E1507" s="13" t="s">
        <v>26</v>
      </c>
      <c r="F1507" s="18" t="s">
        <v>89</v>
      </c>
      <c r="G1507" s="58">
        <v>0</v>
      </c>
      <c r="H1507" s="58">
        <v>0</v>
      </c>
      <c r="I1507" s="13">
        <v>0.28088000000000002</v>
      </c>
      <c r="J1507" s="15">
        <v>1.0970967742</v>
      </c>
      <c r="K1507" s="17">
        <v>-8.8503381363784106E-2</v>
      </c>
      <c r="L1507" s="15">
        <v>12.18722</v>
      </c>
      <c r="M1507" s="15">
        <v>2.6047669999999998</v>
      </c>
      <c r="N1507" s="15">
        <v>0.21032799999999999</v>
      </c>
      <c r="O1507" s="15" t="s">
        <v>142</v>
      </c>
      <c r="P1507" s="15" t="s">
        <v>131</v>
      </c>
    </row>
    <row r="1508" spans="1:16" hidden="1">
      <c r="A1508" s="10" t="s">
        <v>6146</v>
      </c>
      <c r="B1508" s="10" t="s">
        <v>6147</v>
      </c>
      <c r="C1508" s="13" t="s">
        <v>6148</v>
      </c>
      <c r="D1508" s="13" t="s">
        <v>6149</v>
      </c>
      <c r="E1508" s="13" t="s">
        <v>229</v>
      </c>
      <c r="F1508" s="18" t="s">
        <v>85</v>
      </c>
      <c r="G1508" s="58">
        <v>0</v>
      </c>
      <c r="H1508" s="58">
        <v>0</v>
      </c>
      <c r="I1508" s="13">
        <v>3.1260000000000003E-2</v>
      </c>
      <c r="J1508" s="15">
        <v>0</v>
      </c>
      <c r="K1508" s="17" t="s">
        <v>121</v>
      </c>
      <c r="L1508" s="15">
        <v>0</v>
      </c>
      <c r="M1508" s="15">
        <v>1.4013249999999999</v>
      </c>
      <c r="N1508" s="15">
        <v>0.16758400000000001</v>
      </c>
      <c r="O1508" s="15">
        <v>0</v>
      </c>
      <c r="P1508" s="15" t="s">
        <v>230</v>
      </c>
    </row>
    <row r="1509" spans="1:16">
      <c r="A1509" s="10" t="s">
        <v>6150</v>
      </c>
      <c r="B1509" s="10" t="s">
        <v>6151</v>
      </c>
      <c r="C1509" s="13" t="s">
        <v>6152</v>
      </c>
      <c r="D1509" s="13" t="s">
        <v>6153</v>
      </c>
      <c r="E1509" s="13" t="s">
        <v>67</v>
      </c>
      <c r="F1509" s="18" t="s">
        <v>89</v>
      </c>
      <c r="G1509" s="58">
        <v>1</v>
      </c>
      <c r="H1509" s="58">
        <v>0.91</v>
      </c>
      <c r="I1509" s="13">
        <v>0.18656</v>
      </c>
      <c r="J1509" s="15">
        <v>1.04375</v>
      </c>
      <c r="K1509" s="17">
        <v>-4.1916167664670656E-2</v>
      </c>
      <c r="L1509" s="15">
        <v>18.351710000000001</v>
      </c>
      <c r="M1509" s="15">
        <v>2.1624340000000002</v>
      </c>
      <c r="N1509" s="15">
        <v>-6.4271999999999996E-2</v>
      </c>
      <c r="O1509" s="15" t="s">
        <v>142</v>
      </c>
      <c r="P1509" s="15" t="s">
        <v>131</v>
      </c>
    </row>
    <row r="1510" spans="1:16" hidden="1">
      <c r="A1510" s="10" t="s">
        <v>6154</v>
      </c>
      <c r="B1510" s="10" t="s">
        <v>6155</v>
      </c>
      <c r="C1510" s="13" t="s">
        <v>6156</v>
      </c>
      <c r="D1510" s="13" t="s">
        <v>6157</v>
      </c>
      <c r="E1510" s="13" t="s">
        <v>30</v>
      </c>
      <c r="F1510" s="18" t="s">
        <v>86</v>
      </c>
      <c r="G1510" s="58">
        <v>0</v>
      </c>
      <c r="H1510" s="58">
        <v>0</v>
      </c>
      <c r="I1510" s="13">
        <v>3.814E-2</v>
      </c>
      <c r="J1510" s="15">
        <v>0</v>
      </c>
      <c r="K1510" s="17" t="s">
        <v>121</v>
      </c>
      <c r="L1510" s="15">
        <v>16.861906000000001</v>
      </c>
      <c r="M1510" s="15">
        <v>8.4782399999999996</v>
      </c>
      <c r="N1510" s="15">
        <v>0.43923899999999999</v>
      </c>
      <c r="O1510" s="15" t="s">
        <v>176</v>
      </c>
      <c r="P1510" s="15" t="s">
        <v>177</v>
      </c>
    </row>
    <row r="1511" spans="1:16" hidden="1">
      <c r="A1511" s="10" t="s">
        <v>6158</v>
      </c>
      <c r="B1511" s="10" t="s">
        <v>6159</v>
      </c>
      <c r="C1511" s="13" t="s">
        <v>6160</v>
      </c>
      <c r="D1511" s="13" t="s">
        <v>6161</v>
      </c>
      <c r="E1511" s="13" t="s">
        <v>69</v>
      </c>
      <c r="F1511" s="18" t="s">
        <v>88</v>
      </c>
      <c r="G1511" s="58">
        <v>0</v>
      </c>
      <c r="H1511" s="58">
        <v>0</v>
      </c>
      <c r="I1511" s="13">
        <v>2.4499999999999999E-3</v>
      </c>
      <c r="J1511" s="15">
        <v>0</v>
      </c>
      <c r="K1511" s="17" t="s">
        <v>121</v>
      </c>
      <c r="L1511" s="15">
        <v>0</v>
      </c>
      <c r="M1511" s="15">
        <v>18.448167000000002</v>
      </c>
      <c r="N1511" s="15">
        <v>0.18254899999999999</v>
      </c>
      <c r="O1511" s="15">
        <v>0</v>
      </c>
      <c r="P1511" s="15" t="s">
        <v>122</v>
      </c>
    </row>
    <row r="1512" spans="1:16">
      <c r="A1512" s="10" t="s">
        <v>6162</v>
      </c>
      <c r="B1512" s="10" t="s">
        <v>6163</v>
      </c>
      <c r="C1512" s="13" t="s">
        <v>6164</v>
      </c>
      <c r="D1512" s="13" t="s">
        <v>6165</v>
      </c>
      <c r="E1512" s="13" t="s">
        <v>67</v>
      </c>
      <c r="F1512" s="18" t="s">
        <v>87</v>
      </c>
      <c r="G1512" s="58">
        <v>0.5</v>
      </c>
      <c r="H1512" s="58">
        <v>0.57999999999999996</v>
      </c>
      <c r="I1512" s="13">
        <v>3.4279999999999998E-2</v>
      </c>
      <c r="J1512" s="15">
        <v>1.1569767442000001</v>
      </c>
      <c r="K1512" s="17">
        <v>-0.13567839197022302</v>
      </c>
      <c r="L1512" s="15">
        <v>30.350318000000001</v>
      </c>
      <c r="M1512" s="15">
        <v>11.440977</v>
      </c>
      <c r="N1512" s="15">
        <v>0.28427599999999997</v>
      </c>
      <c r="O1512" s="15" t="s">
        <v>263</v>
      </c>
      <c r="P1512" s="15" t="s">
        <v>1376</v>
      </c>
    </row>
    <row r="1513" spans="1:16" hidden="1">
      <c r="A1513" s="10" t="s">
        <v>6166</v>
      </c>
      <c r="B1513" s="10" t="s">
        <v>6167</v>
      </c>
      <c r="C1513" s="13" t="s">
        <v>6168</v>
      </c>
      <c r="D1513" s="13" t="s">
        <v>6169</v>
      </c>
      <c r="E1513" s="13" t="s">
        <v>26</v>
      </c>
      <c r="F1513" s="18" t="s">
        <v>87</v>
      </c>
      <c r="G1513" s="58">
        <v>0</v>
      </c>
      <c r="H1513" s="58">
        <v>0</v>
      </c>
      <c r="I1513" s="13">
        <v>0.39533000000000001</v>
      </c>
      <c r="J1513" s="15">
        <v>1.0986607143</v>
      </c>
      <c r="K1513" s="17">
        <v>-8.9800893957385775E-2</v>
      </c>
      <c r="L1513" s="15">
        <v>41.064515999999998</v>
      </c>
      <c r="M1513" s="15">
        <v>42.667323000000003</v>
      </c>
      <c r="N1513" s="15">
        <v>0</v>
      </c>
      <c r="O1513" s="15" t="s">
        <v>263</v>
      </c>
      <c r="P1513" s="15" t="s">
        <v>131</v>
      </c>
    </row>
    <row r="1514" spans="1:16" hidden="1">
      <c r="A1514" s="10" t="s">
        <v>6170</v>
      </c>
      <c r="B1514" s="10" t="s">
        <v>6171</v>
      </c>
      <c r="C1514" s="13" t="s">
        <v>6172</v>
      </c>
      <c r="D1514" s="13" t="s">
        <v>6173</v>
      </c>
      <c r="E1514" s="13" t="s">
        <v>69</v>
      </c>
      <c r="F1514" s="18" t="s">
        <v>89</v>
      </c>
      <c r="G1514" s="58">
        <v>0</v>
      </c>
      <c r="H1514" s="58">
        <v>0</v>
      </c>
      <c r="I1514" s="13">
        <v>4.3400000000000001E-3</v>
      </c>
      <c r="J1514" s="15">
        <v>0</v>
      </c>
      <c r="K1514" s="17" t="s">
        <v>121</v>
      </c>
      <c r="L1514" s="15">
        <v>6.3600260000000004</v>
      </c>
      <c r="M1514" s="15">
        <v>3.1984530000000002</v>
      </c>
      <c r="N1514" s="15">
        <v>4.8187000000000001E-2</v>
      </c>
      <c r="O1514" s="15">
        <v>0</v>
      </c>
      <c r="P1514" s="15" t="s">
        <v>122</v>
      </c>
    </row>
    <row r="1515" spans="1:16" hidden="1">
      <c r="A1515" s="10" t="s">
        <v>6174</v>
      </c>
      <c r="B1515" s="10" t="s">
        <v>6175</v>
      </c>
      <c r="C1515" s="13" t="s">
        <v>6176</v>
      </c>
      <c r="D1515" s="13" t="s">
        <v>6177</v>
      </c>
      <c r="E1515" s="13" t="s">
        <v>28</v>
      </c>
      <c r="F1515" s="18" t="s">
        <v>85</v>
      </c>
      <c r="G1515" s="58">
        <v>0</v>
      </c>
      <c r="H1515" s="58">
        <v>0</v>
      </c>
      <c r="I1515" s="13">
        <v>0.67127000000000003</v>
      </c>
      <c r="J1515" s="15">
        <v>1.1760714286</v>
      </c>
      <c r="K1515" s="17">
        <v>-0.14971150928272792</v>
      </c>
      <c r="L1515" s="15">
        <v>15.047314999999999</v>
      </c>
      <c r="M1515" s="15">
        <v>2.5329449999999998</v>
      </c>
      <c r="N1515" s="15">
        <v>0.165767</v>
      </c>
      <c r="O1515" s="15" t="s">
        <v>176</v>
      </c>
      <c r="P1515" s="15" t="s">
        <v>332</v>
      </c>
    </row>
    <row r="1516" spans="1:16" hidden="1">
      <c r="A1516" s="10" t="s">
        <v>6178</v>
      </c>
      <c r="B1516" s="10" t="s">
        <v>6179</v>
      </c>
      <c r="C1516" s="13" t="s">
        <v>6180</v>
      </c>
      <c r="D1516" s="13" t="s">
        <v>6181</v>
      </c>
      <c r="E1516" s="13" t="s">
        <v>77</v>
      </c>
      <c r="F1516" s="18" t="s">
        <v>87</v>
      </c>
      <c r="G1516" s="58">
        <v>0</v>
      </c>
      <c r="H1516" s="58">
        <v>0</v>
      </c>
      <c r="I1516" s="13">
        <v>9.0600000000000003E-3</v>
      </c>
      <c r="J1516" s="15">
        <v>0</v>
      </c>
      <c r="K1516" s="17" t="s">
        <v>121</v>
      </c>
      <c r="L1516" s="15">
        <v>12.118270000000001</v>
      </c>
      <c r="M1516" s="15">
        <v>1.982729</v>
      </c>
      <c r="N1516" s="15">
        <v>-6.2656000000000003E-2</v>
      </c>
      <c r="O1516" s="15">
        <v>0</v>
      </c>
      <c r="P1516" s="15" t="s">
        <v>482</v>
      </c>
    </row>
    <row r="1517" spans="1:16">
      <c r="A1517" s="10" t="s">
        <v>6182</v>
      </c>
      <c r="B1517" s="10" t="s">
        <v>6183</v>
      </c>
      <c r="C1517" s="13" t="s">
        <v>6184</v>
      </c>
      <c r="D1517" s="13" t="s">
        <v>6185</v>
      </c>
      <c r="E1517" s="13" t="s">
        <v>67</v>
      </c>
      <c r="F1517" s="18" t="s">
        <v>85</v>
      </c>
      <c r="G1517" s="58">
        <v>0.75</v>
      </c>
      <c r="H1517" s="58">
        <v>0.75</v>
      </c>
      <c r="I1517" s="13">
        <v>0.11502999999999999</v>
      </c>
      <c r="J1517" s="15">
        <v>1.0674999999999999</v>
      </c>
      <c r="K1517" s="17">
        <v>-6.3231850117095978E-2</v>
      </c>
      <c r="L1517" s="15">
        <v>10.769231</v>
      </c>
      <c r="M1517" s="15">
        <v>1.3429819999999999</v>
      </c>
      <c r="N1517" s="15">
        <v>0.13458700000000001</v>
      </c>
      <c r="O1517" s="15" t="s">
        <v>263</v>
      </c>
      <c r="P1517" s="15" t="s">
        <v>1376</v>
      </c>
    </row>
    <row r="1518" spans="1:16" hidden="1">
      <c r="A1518" s="10" t="s">
        <v>6186</v>
      </c>
      <c r="B1518" s="10" t="s">
        <v>6187</v>
      </c>
      <c r="C1518" s="13" t="s">
        <v>6188</v>
      </c>
      <c r="D1518" s="13" t="s">
        <v>6189</v>
      </c>
      <c r="E1518" s="13" t="s">
        <v>64</v>
      </c>
      <c r="F1518" s="18" t="s">
        <v>87</v>
      </c>
      <c r="G1518" s="58">
        <v>0</v>
      </c>
      <c r="H1518" s="58">
        <v>0</v>
      </c>
      <c r="I1518" s="13">
        <v>8.2170000000000007E-2</v>
      </c>
      <c r="J1518" s="15">
        <v>1.3885714285999999</v>
      </c>
      <c r="K1518" s="17">
        <v>-0.27983539096132026</v>
      </c>
      <c r="L1518" s="15">
        <v>52.281097000000003</v>
      </c>
      <c r="M1518" s="15">
        <v>8.8894970000000004</v>
      </c>
      <c r="N1518" s="15">
        <v>0.12321699999999999</v>
      </c>
      <c r="O1518" s="15" t="s">
        <v>176</v>
      </c>
      <c r="P1518" s="15" t="s">
        <v>162</v>
      </c>
    </row>
    <row r="1519" spans="1:16" hidden="1">
      <c r="A1519" s="10" t="s">
        <v>6190</v>
      </c>
      <c r="B1519" s="10" t="s">
        <v>6191</v>
      </c>
      <c r="C1519" s="13" t="s">
        <v>6192</v>
      </c>
      <c r="D1519" s="13" t="s">
        <v>6193</v>
      </c>
      <c r="E1519" s="13" t="s">
        <v>229</v>
      </c>
      <c r="F1519" s="18" t="s">
        <v>89</v>
      </c>
      <c r="G1519" s="58">
        <v>0</v>
      </c>
      <c r="H1519" s="58">
        <v>0</v>
      </c>
      <c r="I1519" s="13">
        <v>2.2100000000000002E-2</v>
      </c>
      <c r="J1519" s="15">
        <v>0</v>
      </c>
      <c r="K1519" s="17" t="s">
        <v>121</v>
      </c>
      <c r="L1519" s="15">
        <v>15.789474</v>
      </c>
      <c r="M1519" s="15">
        <v>3.0371090000000001</v>
      </c>
      <c r="N1519" s="15">
        <v>0.18931700000000001</v>
      </c>
      <c r="O1519" s="15">
        <v>0</v>
      </c>
      <c r="P1519" s="15" t="s">
        <v>230</v>
      </c>
    </row>
    <row r="1520" spans="1:16">
      <c r="A1520" s="10" t="s">
        <v>6194</v>
      </c>
      <c r="B1520" s="10" t="s">
        <v>6195</v>
      </c>
      <c r="C1520" s="13" t="s">
        <v>6196</v>
      </c>
      <c r="D1520" s="13" t="s">
        <v>6197</v>
      </c>
      <c r="E1520" s="13" t="s">
        <v>73</v>
      </c>
      <c r="F1520" s="18" t="s">
        <v>81</v>
      </c>
      <c r="G1520" s="58">
        <v>0.5</v>
      </c>
      <c r="H1520" s="58">
        <v>0.48</v>
      </c>
      <c r="I1520" s="13">
        <v>7.8420000000000004E-2</v>
      </c>
      <c r="J1520" s="15">
        <v>0.93370357510000002</v>
      </c>
      <c r="K1520" s="17">
        <v>7.100371752662471E-2</v>
      </c>
      <c r="L1520" s="15">
        <v>20.112818999999998</v>
      </c>
      <c r="M1520" s="15">
        <v>1.4922530000000001</v>
      </c>
      <c r="N1520" s="15">
        <v>8.1203999999999998E-2</v>
      </c>
      <c r="O1520" s="15" t="s">
        <v>263</v>
      </c>
      <c r="P1520" s="15" t="s">
        <v>469</v>
      </c>
    </row>
    <row r="1521" spans="1:16" hidden="1">
      <c r="A1521" s="10" t="s">
        <v>6198</v>
      </c>
      <c r="B1521" s="10" t="s">
        <v>6199</v>
      </c>
      <c r="C1521" s="13" t="s">
        <v>6200</v>
      </c>
      <c r="D1521" s="13" t="s">
        <v>6201</v>
      </c>
      <c r="E1521" s="13" t="s">
        <v>26</v>
      </c>
      <c r="F1521" s="18" t="s">
        <v>88</v>
      </c>
      <c r="G1521" s="58">
        <v>0</v>
      </c>
      <c r="H1521" s="58">
        <v>0</v>
      </c>
      <c r="I1521" s="13">
        <v>3.628E-2</v>
      </c>
      <c r="J1521" s="15">
        <v>0.91961904760000002</v>
      </c>
      <c r="K1521" s="17">
        <v>8.7406793725919751E-2</v>
      </c>
      <c r="L1521" s="15">
        <v>20.79</v>
      </c>
      <c r="M1521" s="15">
        <v>12.812381</v>
      </c>
      <c r="N1521" s="15">
        <v>0.423813</v>
      </c>
      <c r="O1521" s="15" t="s">
        <v>263</v>
      </c>
      <c r="P1521" s="15" t="s">
        <v>131</v>
      </c>
    </row>
    <row r="1522" spans="1:16" hidden="1">
      <c r="A1522" s="10" t="s">
        <v>6202</v>
      </c>
      <c r="B1522" s="10" t="s">
        <v>6203</v>
      </c>
      <c r="C1522" s="13" t="s">
        <v>6204</v>
      </c>
      <c r="D1522" s="13" t="s">
        <v>6205</v>
      </c>
      <c r="E1522" s="13" t="s">
        <v>229</v>
      </c>
      <c r="F1522" s="18" t="s">
        <v>89</v>
      </c>
      <c r="G1522" s="58">
        <v>0</v>
      </c>
      <c r="H1522" s="58">
        <v>0</v>
      </c>
      <c r="I1522" s="13">
        <v>4.1700000000000001E-3</v>
      </c>
      <c r="J1522" s="15">
        <v>0</v>
      </c>
      <c r="K1522" s="17" t="s">
        <v>121</v>
      </c>
      <c r="L1522" s="15">
        <v>0</v>
      </c>
      <c r="M1522" s="15">
        <v>0.75440200000000002</v>
      </c>
      <c r="N1522" s="15">
        <v>3.0010999999999999E-2</v>
      </c>
      <c r="O1522" s="15">
        <v>0</v>
      </c>
      <c r="P1522" s="15" t="s">
        <v>230</v>
      </c>
    </row>
    <row r="1523" spans="1:16" hidden="1">
      <c r="A1523" s="10" t="s">
        <v>6206</v>
      </c>
      <c r="B1523" s="10" t="s">
        <v>6207</v>
      </c>
      <c r="C1523" s="13" t="s">
        <v>6208</v>
      </c>
      <c r="D1523" s="13" t="s">
        <v>6209</v>
      </c>
      <c r="E1523" s="13" t="s">
        <v>69</v>
      </c>
      <c r="F1523" s="18" t="s">
        <v>82</v>
      </c>
      <c r="G1523" s="58">
        <v>0</v>
      </c>
      <c r="H1523" s="58">
        <v>0</v>
      </c>
      <c r="I1523" s="13">
        <v>3.4499999999999999E-3</v>
      </c>
      <c r="J1523" s="15">
        <v>0</v>
      </c>
      <c r="K1523" s="17" t="s">
        <v>121</v>
      </c>
      <c r="L1523" s="15">
        <v>8.6046510000000005</v>
      </c>
      <c r="M1523" s="15">
        <v>0.55468600000000001</v>
      </c>
      <c r="N1523" s="15">
        <v>2.0216000000000001E-2</v>
      </c>
      <c r="O1523" s="15">
        <v>0</v>
      </c>
      <c r="P1523" s="15" t="s">
        <v>122</v>
      </c>
    </row>
    <row r="1524" spans="1:16" hidden="1">
      <c r="A1524" s="10" t="s">
        <v>6210</v>
      </c>
      <c r="B1524" s="10" t="s">
        <v>6211</v>
      </c>
      <c r="C1524" s="13" t="s">
        <v>6212</v>
      </c>
      <c r="D1524" s="13" t="s">
        <v>6213</v>
      </c>
      <c r="E1524" s="13" t="s">
        <v>69</v>
      </c>
      <c r="F1524" s="18" t="s">
        <v>82</v>
      </c>
      <c r="G1524" s="58">
        <v>0</v>
      </c>
      <c r="H1524" s="58">
        <v>0</v>
      </c>
      <c r="I1524" s="13">
        <v>1.6000000000000001E-3</v>
      </c>
      <c r="J1524" s="15">
        <v>0</v>
      </c>
      <c r="K1524" s="17" t="s">
        <v>121</v>
      </c>
      <c r="L1524" s="15">
        <v>0</v>
      </c>
      <c r="M1524" s="15">
        <v>2.4971299999999998</v>
      </c>
      <c r="N1524" s="15">
        <v>0.233039</v>
      </c>
      <c r="O1524" s="15">
        <v>0</v>
      </c>
      <c r="P1524" s="15" t="s">
        <v>122</v>
      </c>
    </row>
    <row r="1525" spans="1:16" hidden="1">
      <c r="A1525" s="10" t="s">
        <v>6214</v>
      </c>
      <c r="B1525" s="10" t="s">
        <v>6215</v>
      </c>
      <c r="C1525" s="13" t="s">
        <v>6216</v>
      </c>
      <c r="D1525" s="13" t="s">
        <v>6217</v>
      </c>
      <c r="E1525" s="13" t="s">
        <v>26</v>
      </c>
      <c r="F1525" s="18" t="s">
        <v>83</v>
      </c>
      <c r="G1525" s="58">
        <v>0</v>
      </c>
      <c r="H1525" s="58">
        <v>0</v>
      </c>
      <c r="I1525" s="13">
        <v>2.1420000000000002E-2</v>
      </c>
      <c r="J1525" s="15">
        <v>0.94721407619999998</v>
      </c>
      <c r="K1525" s="17">
        <v>5.5727554231209009E-2</v>
      </c>
      <c r="L1525" s="15">
        <v>21.066666999999999</v>
      </c>
      <c r="M1525" s="15">
        <v>1.138646</v>
      </c>
      <c r="N1525" s="15">
        <v>0</v>
      </c>
      <c r="O1525" s="15" t="s">
        <v>142</v>
      </c>
      <c r="P1525" s="15" t="s">
        <v>131</v>
      </c>
    </row>
    <row r="1526" spans="1:16" hidden="1">
      <c r="A1526" s="10" t="s">
        <v>6218</v>
      </c>
      <c r="B1526" s="10" t="s">
        <v>6219</v>
      </c>
      <c r="C1526" s="13" t="s">
        <v>6220</v>
      </c>
      <c r="D1526" s="13" t="s">
        <v>6221</v>
      </c>
      <c r="E1526" s="13" t="s">
        <v>229</v>
      </c>
      <c r="F1526" s="18" t="s">
        <v>87</v>
      </c>
      <c r="G1526" s="58">
        <v>0</v>
      </c>
      <c r="H1526" s="58">
        <v>0</v>
      </c>
      <c r="I1526" s="13">
        <v>3.2799999999999999E-3</v>
      </c>
      <c r="J1526" s="15">
        <v>0</v>
      </c>
      <c r="K1526" s="17" t="s">
        <v>121</v>
      </c>
      <c r="L1526" s="15">
        <v>0</v>
      </c>
      <c r="M1526" s="15">
        <v>9.1200369999999999</v>
      </c>
      <c r="N1526" s="15">
        <v>0.495786</v>
      </c>
      <c r="O1526" s="15">
        <v>0</v>
      </c>
      <c r="P1526" s="15" t="s">
        <v>230</v>
      </c>
    </row>
    <row r="1527" spans="1:16" hidden="1">
      <c r="A1527" s="10" t="s">
        <v>6222</v>
      </c>
      <c r="B1527" s="10" t="s">
        <v>6223</v>
      </c>
      <c r="C1527" s="13" t="s">
        <v>6224</v>
      </c>
      <c r="D1527" s="13" t="s">
        <v>6225</v>
      </c>
      <c r="E1527" s="13" t="s">
        <v>194</v>
      </c>
      <c r="F1527" s="18" t="s">
        <v>87</v>
      </c>
      <c r="G1527" s="58">
        <v>0</v>
      </c>
      <c r="H1527" s="58">
        <v>0</v>
      </c>
      <c r="I1527" s="13">
        <v>9.2200000000000008E-3</v>
      </c>
      <c r="J1527" s="15">
        <v>0</v>
      </c>
      <c r="K1527" s="17" t="s">
        <v>121</v>
      </c>
      <c r="L1527" s="15">
        <v>0</v>
      </c>
      <c r="M1527" s="15">
        <v>60.068410999999998</v>
      </c>
      <c r="N1527" s="15">
        <v>1.5579229999999999</v>
      </c>
      <c r="O1527" s="15">
        <v>0</v>
      </c>
      <c r="P1527" s="15" t="s">
        <v>195</v>
      </c>
    </row>
    <row r="1528" spans="1:16" hidden="1">
      <c r="A1528" s="10" t="s">
        <v>6226</v>
      </c>
      <c r="B1528" s="10" t="s">
        <v>6227</v>
      </c>
      <c r="C1528" s="13" t="s">
        <v>6228</v>
      </c>
      <c r="D1528" s="13" t="s">
        <v>6229</v>
      </c>
      <c r="E1528" s="13" t="s">
        <v>58</v>
      </c>
      <c r="F1528" s="18" t="s">
        <v>83</v>
      </c>
      <c r="G1528" s="58">
        <v>0</v>
      </c>
      <c r="H1528" s="58">
        <v>0</v>
      </c>
      <c r="I1528" s="13">
        <v>1.227E-2</v>
      </c>
      <c r="J1528" s="15">
        <v>0</v>
      </c>
      <c r="K1528" s="17" t="s">
        <v>121</v>
      </c>
      <c r="L1528" s="15">
        <v>16.264384</v>
      </c>
      <c r="M1528" s="15">
        <v>4.6549149999999999</v>
      </c>
      <c r="N1528" s="15">
        <v>0.16817099999999999</v>
      </c>
      <c r="O1528" s="15">
        <v>0</v>
      </c>
      <c r="P1528" s="15" t="s">
        <v>383</v>
      </c>
    </row>
    <row r="1529" spans="1:16" hidden="1">
      <c r="A1529" s="10" t="s">
        <v>6230</v>
      </c>
      <c r="B1529" s="10" t="s">
        <v>6231</v>
      </c>
      <c r="C1529" s="13" t="s">
        <v>6232</v>
      </c>
      <c r="D1529" s="13" t="s">
        <v>6233</v>
      </c>
      <c r="E1529" s="13" t="s">
        <v>46</v>
      </c>
      <c r="F1529" s="18" t="s">
        <v>85</v>
      </c>
      <c r="G1529" s="58">
        <v>0</v>
      </c>
      <c r="H1529" s="58">
        <v>0</v>
      </c>
      <c r="I1529" s="13">
        <v>8.0339999999999995E-2</v>
      </c>
      <c r="J1529" s="15">
        <v>0.88111111109999996</v>
      </c>
      <c r="K1529" s="17">
        <v>0.13493064314167635</v>
      </c>
      <c r="L1529" s="15">
        <v>17.910713999999999</v>
      </c>
      <c r="M1529" s="15">
        <v>3.3179120000000002</v>
      </c>
      <c r="N1529" s="15">
        <v>0.17138500000000001</v>
      </c>
      <c r="O1529" s="15" t="s">
        <v>263</v>
      </c>
      <c r="P1529" s="15" t="s">
        <v>152</v>
      </c>
    </row>
    <row r="1530" spans="1:16" hidden="1">
      <c r="A1530" s="10" t="s">
        <v>6234</v>
      </c>
      <c r="B1530" s="10" t="s">
        <v>6235</v>
      </c>
      <c r="C1530" s="13" t="s">
        <v>6236</v>
      </c>
      <c r="D1530" s="13" t="s">
        <v>6237</v>
      </c>
      <c r="E1530" s="13" t="s">
        <v>73</v>
      </c>
      <c r="F1530" s="18" t="s">
        <v>86</v>
      </c>
      <c r="G1530" s="58">
        <v>0</v>
      </c>
      <c r="H1530" s="58">
        <v>0</v>
      </c>
      <c r="I1530" s="13">
        <v>4.1000000000000002E-2</v>
      </c>
      <c r="J1530" s="15">
        <v>0</v>
      </c>
      <c r="K1530" s="17" t="s">
        <v>121</v>
      </c>
      <c r="L1530" s="15">
        <v>78.380534999999995</v>
      </c>
      <c r="M1530" s="15">
        <v>6.6475160000000004</v>
      </c>
      <c r="N1530" s="15">
        <v>0.10484</v>
      </c>
      <c r="O1530" s="15" t="s">
        <v>263</v>
      </c>
      <c r="P1530" s="15" t="s">
        <v>469</v>
      </c>
    </row>
    <row r="1531" spans="1:16" hidden="1">
      <c r="A1531" s="10" t="s">
        <v>6238</v>
      </c>
      <c r="B1531" s="10" t="s">
        <v>6239</v>
      </c>
      <c r="C1531" s="13" t="s">
        <v>6240</v>
      </c>
      <c r="D1531" s="13" t="s">
        <v>6241</v>
      </c>
      <c r="E1531" s="13" t="s">
        <v>73</v>
      </c>
      <c r="F1531" s="18" t="s">
        <v>87</v>
      </c>
      <c r="G1531" s="58">
        <v>0</v>
      </c>
      <c r="H1531" s="58">
        <v>0</v>
      </c>
      <c r="I1531" s="13">
        <v>4.8480000000000002E-2</v>
      </c>
      <c r="J1531" s="15">
        <v>0</v>
      </c>
      <c r="K1531" s="17" t="s">
        <v>121</v>
      </c>
      <c r="L1531" s="15">
        <v>0</v>
      </c>
      <c r="M1531" s="15">
        <v>1.245581</v>
      </c>
      <c r="N1531" s="15">
        <v>8.1449999999999995E-2</v>
      </c>
      <c r="O1531" s="15">
        <v>0</v>
      </c>
      <c r="P1531" s="15" t="s">
        <v>469</v>
      </c>
    </row>
    <row r="1532" spans="1:16" hidden="1">
      <c r="A1532" s="10" t="s">
        <v>6242</v>
      </c>
      <c r="B1532" s="10" t="s">
        <v>6243</v>
      </c>
      <c r="C1532" s="13" t="s">
        <v>6244</v>
      </c>
      <c r="D1532" s="13" t="s">
        <v>6245</v>
      </c>
      <c r="E1532" s="13" t="s">
        <v>73</v>
      </c>
      <c r="F1532" s="18" t="s">
        <v>88</v>
      </c>
      <c r="G1532" s="58">
        <v>0</v>
      </c>
      <c r="H1532" s="58">
        <v>0</v>
      </c>
      <c r="I1532" s="13">
        <v>3.032E-2</v>
      </c>
      <c r="J1532" s="15">
        <v>0.9609375</v>
      </c>
      <c r="K1532" s="17">
        <v>4.0650406504065151E-2</v>
      </c>
      <c r="L1532" s="15">
        <v>21.347448</v>
      </c>
      <c r="M1532" s="15">
        <v>2.5333800000000002</v>
      </c>
      <c r="N1532" s="15">
        <v>8.0648999999999998E-2</v>
      </c>
      <c r="O1532" s="15" t="s">
        <v>263</v>
      </c>
      <c r="P1532" s="15" t="s">
        <v>469</v>
      </c>
    </row>
    <row r="1533" spans="1:16">
      <c r="A1533" s="10" t="s">
        <v>6246</v>
      </c>
      <c r="B1533" s="10" t="s">
        <v>6247</v>
      </c>
      <c r="C1533" s="13" t="s">
        <v>6248</v>
      </c>
      <c r="D1533" s="13" t="s">
        <v>6249</v>
      </c>
      <c r="E1533" s="13" t="s">
        <v>73</v>
      </c>
      <c r="F1533" s="18" t="s">
        <v>88</v>
      </c>
      <c r="G1533" s="58">
        <v>1.25</v>
      </c>
      <c r="H1533" s="58">
        <v>1.68</v>
      </c>
      <c r="I1533" s="13">
        <v>1.55924</v>
      </c>
      <c r="J1533" s="15">
        <v>1.1964285714</v>
      </c>
      <c r="K1533" s="17">
        <v>-0.16417910445765205</v>
      </c>
      <c r="L1533" s="15">
        <v>12.736768</v>
      </c>
      <c r="M1533" s="15">
        <v>2.7650070000000002</v>
      </c>
      <c r="N1533" s="15">
        <v>9.2787999999999995E-2</v>
      </c>
      <c r="O1533" s="15" t="s">
        <v>142</v>
      </c>
      <c r="P1533" s="15" t="s">
        <v>469</v>
      </c>
    </row>
    <row r="1534" spans="1:16" hidden="1">
      <c r="A1534" s="10" t="s">
        <v>6250</v>
      </c>
      <c r="B1534" s="10" t="s">
        <v>6251</v>
      </c>
      <c r="C1534" s="13" t="s">
        <v>6252</v>
      </c>
      <c r="D1534" s="13" t="s">
        <v>6253</v>
      </c>
      <c r="E1534" s="13" t="s">
        <v>73</v>
      </c>
      <c r="F1534" s="18" t="s">
        <v>88</v>
      </c>
      <c r="G1534" s="58">
        <v>0</v>
      </c>
      <c r="H1534" s="58">
        <v>0</v>
      </c>
      <c r="I1534" s="13">
        <v>0.18765999999999999</v>
      </c>
      <c r="J1534" s="15">
        <v>0</v>
      </c>
      <c r="K1534" s="17" t="s">
        <v>121</v>
      </c>
      <c r="L1534" s="15">
        <v>9.4530010000000004</v>
      </c>
      <c r="M1534" s="15">
        <v>1.9908049999999999</v>
      </c>
      <c r="N1534" s="15">
        <v>9.2787999999999995E-2</v>
      </c>
      <c r="O1534" s="15" t="s">
        <v>142</v>
      </c>
      <c r="P1534" s="15" t="s">
        <v>469</v>
      </c>
    </row>
    <row r="1535" spans="1:16" hidden="1">
      <c r="A1535" s="10" t="s">
        <v>6254</v>
      </c>
      <c r="B1535" s="10" t="s">
        <v>6255</v>
      </c>
      <c r="C1535" s="13" t="s">
        <v>6256</v>
      </c>
      <c r="D1535" s="13" t="s">
        <v>6257</v>
      </c>
      <c r="E1535" s="13" t="s">
        <v>73</v>
      </c>
      <c r="F1535" s="18" t="s">
        <v>85</v>
      </c>
      <c r="G1535" s="58">
        <v>0</v>
      </c>
      <c r="H1535" s="58">
        <v>0</v>
      </c>
      <c r="I1535" s="13">
        <v>2.9479999999999999E-2</v>
      </c>
      <c r="J1535" s="15">
        <v>0</v>
      </c>
      <c r="K1535" s="17" t="s">
        <v>121</v>
      </c>
      <c r="L1535" s="15">
        <v>9.2807410000000008</v>
      </c>
      <c r="M1535" s="15">
        <v>1.2576449999999999</v>
      </c>
      <c r="N1535" s="15">
        <v>0.128497</v>
      </c>
      <c r="O1535" s="15">
        <v>0</v>
      </c>
      <c r="P1535" s="15" t="s">
        <v>469</v>
      </c>
    </row>
    <row r="1536" spans="1:16" hidden="1">
      <c r="A1536" s="10" t="s">
        <v>6258</v>
      </c>
      <c r="B1536" s="10" t="s">
        <v>6259</v>
      </c>
      <c r="C1536" s="13" t="s">
        <v>6260</v>
      </c>
      <c r="D1536" s="13" t="s">
        <v>6261</v>
      </c>
      <c r="E1536" s="13" t="s">
        <v>73</v>
      </c>
      <c r="F1536" s="18" t="s">
        <v>85</v>
      </c>
      <c r="G1536" s="58">
        <v>0</v>
      </c>
      <c r="H1536" s="58">
        <v>0</v>
      </c>
      <c r="I1536" s="13">
        <v>1.99E-3</v>
      </c>
      <c r="J1536" s="15">
        <v>0</v>
      </c>
      <c r="K1536" s="17" t="s">
        <v>121</v>
      </c>
      <c r="L1536" s="15">
        <v>7.3581320000000003</v>
      </c>
      <c r="M1536" s="15">
        <v>0.95826699999999998</v>
      </c>
      <c r="N1536" s="15">
        <v>0.128497</v>
      </c>
      <c r="O1536" s="15">
        <v>0</v>
      </c>
      <c r="P1536" s="15" t="s">
        <v>469</v>
      </c>
    </row>
    <row r="1537" spans="1:16" hidden="1">
      <c r="A1537" s="10" t="s">
        <v>6262</v>
      </c>
      <c r="B1537" s="10" t="s">
        <v>6263</v>
      </c>
      <c r="C1537" s="13" t="s">
        <v>6264</v>
      </c>
      <c r="D1537" s="13" t="s">
        <v>6265</v>
      </c>
      <c r="E1537" s="13" t="s">
        <v>73</v>
      </c>
      <c r="F1537" s="18" t="s">
        <v>87</v>
      </c>
      <c r="G1537" s="58">
        <v>0</v>
      </c>
      <c r="H1537" s="58">
        <v>0</v>
      </c>
      <c r="I1537" s="13">
        <v>3.875E-2</v>
      </c>
      <c r="J1537" s="15">
        <v>0</v>
      </c>
      <c r="K1537" s="17" t="s">
        <v>121</v>
      </c>
      <c r="L1537" s="15">
        <v>18.962264000000001</v>
      </c>
      <c r="M1537" s="15">
        <v>6.1274629999999997</v>
      </c>
      <c r="N1537" s="15">
        <v>1.4434000000000001E-2</v>
      </c>
      <c r="O1537" s="15">
        <v>0</v>
      </c>
      <c r="P1537" s="15" t="s">
        <v>469</v>
      </c>
    </row>
    <row r="1538" spans="1:16" hidden="1">
      <c r="A1538" s="10" t="s">
        <v>6266</v>
      </c>
      <c r="B1538" s="10" t="s">
        <v>6267</v>
      </c>
      <c r="C1538" s="13" t="s">
        <v>6268</v>
      </c>
      <c r="D1538" s="13" t="s">
        <v>6269</v>
      </c>
      <c r="E1538" s="13" t="s">
        <v>73</v>
      </c>
      <c r="F1538" s="18" t="s">
        <v>85</v>
      </c>
      <c r="G1538" s="58">
        <v>0</v>
      </c>
      <c r="H1538" s="58">
        <v>0</v>
      </c>
      <c r="I1538" s="13">
        <v>3.6859999999999997E-2</v>
      </c>
      <c r="J1538" s="15">
        <v>0</v>
      </c>
      <c r="K1538" s="17" t="s">
        <v>121</v>
      </c>
      <c r="L1538" s="15">
        <v>9.5333909999999999</v>
      </c>
      <c r="M1538" s="15">
        <v>0.86107400000000001</v>
      </c>
      <c r="N1538" s="15">
        <v>6.0247000000000002E-2</v>
      </c>
      <c r="O1538" s="15" t="s">
        <v>142</v>
      </c>
      <c r="P1538" s="15" t="s">
        <v>469</v>
      </c>
    </row>
    <row r="1539" spans="1:16" hidden="1">
      <c r="A1539" s="10" t="s">
        <v>6270</v>
      </c>
      <c r="B1539" s="10" t="s">
        <v>6271</v>
      </c>
      <c r="C1539" s="13" t="s">
        <v>6272</v>
      </c>
      <c r="D1539" s="13" t="s">
        <v>6273</v>
      </c>
      <c r="E1539" s="13" t="s">
        <v>73</v>
      </c>
      <c r="F1539" s="18" t="s">
        <v>88</v>
      </c>
      <c r="G1539" s="58">
        <v>0</v>
      </c>
      <c r="H1539" s="58">
        <v>0</v>
      </c>
      <c r="I1539" s="13">
        <v>4.5220000000000003E-2</v>
      </c>
      <c r="J1539" s="15">
        <v>1.387037037</v>
      </c>
      <c r="K1539" s="17">
        <v>-0.27903871827180349</v>
      </c>
      <c r="L1539" s="15">
        <v>238.53069500000001</v>
      </c>
      <c r="M1539" s="15">
        <v>1.3694949999999999</v>
      </c>
      <c r="N1539" s="15">
        <v>2.7091E-2</v>
      </c>
      <c r="O1539" s="15" t="s">
        <v>142</v>
      </c>
      <c r="P1539" s="15" t="s">
        <v>469</v>
      </c>
    </row>
    <row r="1540" spans="1:16" hidden="1">
      <c r="A1540" s="10" t="s">
        <v>6274</v>
      </c>
      <c r="B1540" s="10" t="s">
        <v>6275</v>
      </c>
      <c r="C1540" s="13" t="s">
        <v>6276</v>
      </c>
      <c r="D1540" s="13" t="s">
        <v>6277</v>
      </c>
      <c r="E1540" s="13" t="s">
        <v>73</v>
      </c>
      <c r="F1540" s="18" t="s">
        <v>88</v>
      </c>
      <c r="G1540" s="58">
        <v>0</v>
      </c>
      <c r="H1540" s="58">
        <v>0</v>
      </c>
      <c r="I1540" s="13">
        <v>1.3509999999999999E-2</v>
      </c>
      <c r="J1540" s="15">
        <v>0</v>
      </c>
      <c r="K1540" s="17" t="s">
        <v>121</v>
      </c>
      <c r="L1540" s="15">
        <v>16.877351999999998</v>
      </c>
      <c r="M1540" s="15">
        <v>1.3744369999999999</v>
      </c>
      <c r="N1540" s="15">
        <v>8.8341000000000003E-2</v>
      </c>
      <c r="O1540" s="15">
        <v>0</v>
      </c>
      <c r="P1540" s="15" t="s">
        <v>469</v>
      </c>
    </row>
    <row r="1541" spans="1:16" hidden="1">
      <c r="A1541" s="10" t="s">
        <v>6278</v>
      </c>
      <c r="B1541" s="10" t="s">
        <v>6279</v>
      </c>
      <c r="C1541" s="13" t="s">
        <v>6280</v>
      </c>
      <c r="D1541" s="13" t="s">
        <v>6281</v>
      </c>
      <c r="E1541" s="13" t="s">
        <v>73</v>
      </c>
      <c r="F1541" s="18" t="s">
        <v>85</v>
      </c>
      <c r="G1541" s="58">
        <v>0</v>
      </c>
      <c r="H1541" s="58">
        <v>0</v>
      </c>
      <c r="I1541" s="13">
        <v>1.128E-2</v>
      </c>
      <c r="J1541" s="15">
        <v>0</v>
      </c>
      <c r="K1541" s="17" t="s">
        <v>121</v>
      </c>
      <c r="L1541" s="15">
        <v>0</v>
      </c>
      <c r="M1541" s="15">
        <v>1.0599050000000001</v>
      </c>
      <c r="N1541" s="15">
        <v>0.12936500000000001</v>
      </c>
      <c r="O1541" s="15">
        <v>0</v>
      </c>
      <c r="P1541" s="15" t="s">
        <v>469</v>
      </c>
    </row>
    <row r="1542" spans="1:16" hidden="1">
      <c r="A1542" s="10" t="s">
        <v>6282</v>
      </c>
      <c r="B1542" s="10" t="s">
        <v>6283</v>
      </c>
      <c r="C1542" s="13" t="s">
        <v>6284</v>
      </c>
      <c r="D1542" s="13" t="s">
        <v>6285</v>
      </c>
      <c r="E1542" s="13" t="s">
        <v>71</v>
      </c>
      <c r="F1542" s="18" t="s">
        <v>82</v>
      </c>
      <c r="G1542" s="58">
        <v>0</v>
      </c>
      <c r="H1542" s="58">
        <v>0</v>
      </c>
      <c r="I1542" s="13">
        <v>1.729E-2</v>
      </c>
      <c r="J1542" s="15">
        <v>0</v>
      </c>
      <c r="K1542" s="17" t="s">
        <v>121</v>
      </c>
      <c r="L1542" s="15">
        <v>11.585697</v>
      </c>
      <c r="M1542" s="15">
        <v>3.448375</v>
      </c>
      <c r="N1542" s="15">
        <v>0.13277700000000001</v>
      </c>
      <c r="O1542" s="15">
        <v>0</v>
      </c>
      <c r="P1542" s="15" t="s">
        <v>171</v>
      </c>
    </row>
    <row r="1543" spans="1:16" hidden="1">
      <c r="A1543" s="10" t="s">
        <v>6286</v>
      </c>
      <c r="B1543" s="10" t="s">
        <v>6287</v>
      </c>
      <c r="C1543" s="13" t="s">
        <v>6288</v>
      </c>
      <c r="D1543" s="13" t="s">
        <v>6289</v>
      </c>
      <c r="E1543" s="13" t="s">
        <v>69</v>
      </c>
      <c r="F1543" s="18" t="s">
        <v>88</v>
      </c>
      <c r="G1543" s="58">
        <v>0</v>
      </c>
      <c r="H1543" s="58">
        <v>0</v>
      </c>
      <c r="I1543" s="13">
        <v>2.47E-3</v>
      </c>
      <c r="J1543" s="15">
        <v>0</v>
      </c>
      <c r="K1543" s="17" t="s">
        <v>121</v>
      </c>
      <c r="L1543" s="15">
        <v>23.956043999999999</v>
      </c>
      <c r="M1543" s="15">
        <v>2.2891810000000001</v>
      </c>
      <c r="N1543" s="15">
        <v>6.868E-3</v>
      </c>
      <c r="O1543" s="15">
        <v>0</v>
      </c>
      <c r="P1543" s="15" t="s">
        <v>122</v>
      </c>
    </row>
    <row r="1544" spans="1:16" hidden="1">
      <c r="A1544" s="10" t="s">
        <v>6290</v>
      </c>
      <c r="B1544" s="10" t="s">
        <v>6291</v>
      </c>
      <c r="C1544" s="13" t="s">
        <v>6292</v>
      </c>
      <c r="D1544" s="13" t="s">
        <v>6293</v>
      </c>
      <c r="E1544" s="13" t="s">
        <v>30</v>
      </c>
      <c r="F1544" s="18" t="s">
        <v>86</v>
      </c>
      <c r="G1544" s="58">
        <v>0</v>
      </c>
      <c r="H1544" s="58">
        <v>0</v>
      </c>
      <c r="I1544" s="13">
        <v>9.3359999999999999E-2</v>
      </c>
      <c r="J1544" s="15">
        <v>1.3134782609</v>
      </c>
      <c r="K1544" s="17">
        <v>-0.23866269448967015</v>
      </c>
      <c r="L1544" s="15">
        <v>15.491094</v>
      </c>
      <c r="M1544" s="15">
        <v>3.695087</v>
      </c>
      <c r="N1544" s="15">
        <v>1.1900000000000001E-4</v>
      </c>
      <c r="O1544" s="15" t="s">
        <v>142</v>
      </c>
      <c r="P1544" s="15" t="s">
        <v>177</v>
      </c>
    </row>
    <row r="1545" spans="1:16" hidden="1">
      <c r="A1545" s="10" t="s">
        <v>6294</v>
      </c>
      <c r="B1545" s="10" t="s">
        <v>6295</v>
      </c>
      <c r="C1545" s="13" t="s">
        <v>6296</v>
      </c>
      <c r="D1545" s="13" t="s">
        <v>6297</v>
      </c>
      <c r="E1545" s="13" t="s">
        <v>6298</v>
      </c>
      <c r="F1545" s="18" t="s">
        <v>82</v>
      </c>
      <c r="G1545" s="58">
        <v>0</v>
      </c>
      <c r="H1545" s="58">
        <v>0</v>
      </c>
      <c r="I1545" s="13">
        <v>1.3849999999999999E-2</v>
      </c>
      <c r="J1545" s="15">
        <v>0.78260869570000002</v>
      </c>
      <c r="K1545" s="17">
        <v>0.27777777769969125</v>
      </c>
      <c r="L1545" s="15">
        <v>15.654498999999999</v>
      </c>
      <c r="M1545" s="15">
        <v>18.106314999999999</v>
      </c>
      <c r="N1545" s="15">
        <v>2.2967029999999999</v>
      </c>
      <c r="O1545" s="15" t="s">
        <v>263</v>
      </c>
      <c r="P1545" s="15" t="s">
        <v>157</v>
      </c>
    </row>
    <row r="1546" spans="1:16" hidden="1">
      <c r="A1546" s="10" t="s">
        <v>6299</v>
      </c>
      <c r="B1546" s="10" t="s">
        <v>6300</v>
      </c>
      <c r="C1546" s="13" t="s">
        <v>6301</v>
      </c>
      <c r="D1546" s="13" t="s">
        <v>6302</v>
      </c>
      <c r="E1546" s="13" t="s">
        <v>64</v>
      </c>
      <c r="F1546" s="18" t="s">
        <v>87</v>
      </c>
      <c r="G1546" s="58">
        <v>0</v>
      </c>
      <c r="H1546" s="58">
        <v>0</v>
      </c>
      <c r="I1546" s="13">
        <v>0.10994</v>
      </c>
      <c r="J1546" s="15">
        <v>1.7254716981</v>
      </c>
      <c r="K1546" s="17">
        <v>-0.42044833241765245</v>
      </c>
      <c r="L1546" s="15">
        <v>23.314406999999999</v>
      </c>
      <c r="M1546" s="15">
        <v>4.7581730000000002</v>
      </c>
      <c r="N1546" s="15">
        <v>0.15920200000000001</v>
      </c>
      <c r="O1546" s="15" t="s">
        <v>176</v>
      </c>
      <c r="P1546" s="15" t="s">
        <v>162</v>
      </c>
    </row>
    <row r="1547" spans="1:16" hidden="1">
      <c r="A1547" s="10" t="s">
        <v>6303</v>
      </c>
      <c r="B1547" s="10" t="s">
        <v>6304</v>
      </c>
      <c r="C1547" s="13" t="s">
        <v>6305</v>
      </c>
      <c r="D1547" s="13" t="s">
        <v>6306</v>
      </c>
      <c r="E1547" s="13" t="s">
        <v>188</v>
      </c>
      <c r="F1547" s="18" t="s">
        <v>85</v>
      </c>
      <c r="G1547" s="58">
        <v>0</v>
      </c>
      <c r="H1547" s="58">
        <v>0</v>
      </c>
      <c r="I1547" s="13">
        <v>3.2370000000000003E-2</v>
      </c>
      <c r="J1547" s="15">
        <v>0</v>
      </c>
      <c r="K1547" s="17" t="s">
        <v>121</v>
      </c>
      <c r="L1547" s="15">
        <v>0</v>
      </c>
      <c r="M1547" s="15">
        <v>2.1790620000000001</v>
      </c>
      <c r="N1547" s="15">
        <v>0.25127699999999997</v>
      </c>
      <c r="O1547" s="15">
        <v>0</v>
      </c>
      <c r="P1547" s="15" t="s">
        <v>189</v>
      </c>
    </row>
    <row r="1548" spans="1:16" hidden="1">
      <c r="A1548" s="10" t="s">
        <v>6307</v>
      </c>
      <c r="B1548" s="10" t="s">
        <v>6308</v>
      </c>
      <c r="C1548" s="13" t="s">
        <v>873</v>
      </c>
      <c r="D1548" s="13" t="s">
        <v>6309</v>
      </c>
      <c r="E1548" s="13" t="s">
        <v>32</v>
      </c>
      <c r="F1548" s="18" t="s">
        <v>86</v>
      </c>
      <c r="G1548" s="58">
        <v>0</v>
      </c>
      <c r="H1548" s="58">
        <v>0</v>
      </c>
      <c r="I1548" s="13">
        <v>0.30188999999999999</v>
      </c>
      <c r="J1548" s="15">
        <v>0.75186915889999995</v>
      </c>
      <c r="K1548" s="17">
        <v>0.33001864508316925</v>
      </c>
      <c r="L1548" s="15">
        <v>9.7063020000000009</v>
      </c>
      <c r="M1548" s="15">
        <v>1.3611679999999999</v>
      </c>
      <c r="N1548" s="15">
        <v>0</v>
      </c>
      <c r="O1548" s="15" t="s">
        <v>263</v>
      </c>
      <c r="P1548" s="15" t="s">
        <v>152</v>
      </c>
    </row>
    <row r="1549" spans="1:16" hidden="1">
      <c r="A1549" s="10" t="s">
        <v>6310</v>
      </c>
      <c r="B1549" s="10" t="s">
        <v>6311</v>
      </c>
      <c r="C1549" s="13" t="s">
        <v>6312</v>
      </c>
      <c r="D1549" s="13" t="s">
        <v>6313</v>
      </c>
      <c r="E1549" s="13" t="s">
        <v>436</v>
      </c>
      <c r="F1549" s="18" t="s">
        <v>85</v>
      </c>
      <c r="G1549" s="58">
        <v>0</v>
      </c>
      <c r="H1549" s="58">
        <v>0</v>
      </c>
      <c r="I1549" s="13">
        <v>1.736E-2</v>
      </c>
      <c r="J1549" s="15">
        <v>0</v>
      </c>
      <c r="K1549" s="17" t="s">
        <v>121</v>
      </c>
      <c r="L1549" s="15">
        <v>11.238469</v>
      </c>
      <c r="M1549" s="15">
        <v>1.8516589999999999</v>
      </c>
      <c r="N1549" s="15">
        <v>0.16525400000000001</v>
      </c>
      <c r="O1549" s="15">
        <v>0</v>
      </c>
      <c r="P1549" s="15" t="s">
        <v>437</v>
      </c>
    </row>
    <row r="1550" spans="1:16" hidden="1">
      <c r="A1550" s="10" t="s">
        <v>6314</v>
      </c>
      <c r="B1550" s="10" t="s">
        <v>6315</v>
      </c>
      <c r="C1550" s="13" t="s">
        <v>6316</v>
      </c>
      <c r="D1550" s="13" t="s">
        <v>6317</v>
      </c>
      <c r="E1550" s="13" t="s">
        <v>34</v>
      </c>
      <c r="F1550" s="18" t="s">
        <v>84</v>
      </c>
      <c r="G1550" s="58">
        <v>0</v>
      </c>
      <c r="H1550" s="58">
        <v>0</v>
      </c>
      <c r="I1550" s="13">
        <v>4.2979999999999997E-2</v>
      </c>
      <c r="J1550" s="15">
        <v>0.64857142860000006</v>
      </c>
      <c r="K1550" s="17">
        <v>0.54185022019639417</v>
      </c>
      <c r="L1550" s="15">
        <v>10.848329</v>
      </c>
      <c r="M1550" s="15">
        <v>0.91947599999999996</v>
      </c>
      <c r="N1550" s="15">
        <v>8.1978999999999996E-2</v>
      </c>
      <c r="O1550" s="15" t="s">
        <v>142</v>
      </c>
      <c r="P1550" s="15" t="s">
        <v>299</v>
      </c>
    </row>
    <row r="1551" spans="1:16" hidden="1">
      <c r="A1551" s="10" t="s">
        <v>6318</v>
      </c>
      <c r="B1551" s="10" t="s">
        <v>6319</v>
      </c>
      <c r="C1551" s="13" t="s">
        <v>6320</v>
      </c>
      <c r="D1551" s="13" t="s">
        <v>6321</v>
      </c>
      <c r="E1551" s="13" t="s">
        <v>69</v>
      </c>
      <c r="F1551" s="18" t="s">
        <v>87</v>
      </c>
      <c r="G1551" s="58">
        <v>0</v>
      </c>
      <c r="H1551" s="58">
        <v>0</v>
      </c>
      <c r="I1551" s="13">
        <v>5.7099999999999998E-3</v>
      </c>
      <c r="J1551" s="15">
        <v>0</v>
      </c>
      <c r="K1551" s="17" t="s">
        <v>121</v>
      </c>
      <c r="L1551" s="15">
        <v>19.181034</v>
      </c>
      <c r="M1551" s="15">
        <v>2.664215</v>
      </c>
      <c r="N1551" s="15">
        <v>8.7156999999999998E-2</v>
      </c>
      <c r="O1551" s="15" t="s">
        <v>142</v>
      </c>
      <c r="P1551" s="15" t="s">
        <v>122</v>
      </c>
    </row>
    <row r="1552" spans="1:16" hidden="1">
      <c r="A1552" s="10" t="s">
        <v>6322</v>
      </c>
      <c r="B1552" s="10" t="s">
        <v>6323</v>
      </c>
      <c r="C1552" s="13" t="s">
        <v>6324</v>
      </c>
      <c r="D1552" s="13" t="s">
        <v>6325</v>
      </c>
      <c r="E1552" s="13" t="s">
        <v>36</v>
      </c>
      <c r="F1552" s="18" t="s">
        <v>88</v>
      </c>
      <c r="G1552" s="58">
        <v>0</v>
      </c>
      <c r="H1552" s="58">
        <v>0</v>
      </c>
      <c r="I1552" s="13">
        <v>0.59280999999999995</v>
      </c>
      <c r="J1552" s="15">
        <v>0.66075471699999999</v>
      </c>
      <c r="K1552" s="17">
        <v>0.51342090229830317</v>
      </c>
      <c r="L1552" s="15">
        <v>28.087432</v>
      </c>
      <c r="M1552" s="15">
        <v>4.7637580000000002</v>
      </c>
      <c r="N1552" s="15">
        <v>0</v>
      </c>
      <c r="O1552" s="15" t="s">
        <v>176</v>
      </c>
      <c r="P1552" s="15" t="s">
        <v>152</v>
      </c>
    </row>
    <row r="1553" spans="1:16" hidden="1">
      <c r="A1553" s="10" t="s">
        <v>6326</v>
      </c>
      <c r="B1553" s="10" t="s">
        <v>6327</v>
      </c>
      <c r="C1553" s="13" t="s">
        <v>6324</v>
      </c>
      <c r="D1553" s="13" t="s">
        <v>6328</v>
      </c>
      <c r="E1553" s="13" t="s">
        <v>28</v>
      </c>
      <c r="F1553" s="18" t="s">
        <v>83</v>
      </c>
      <c r="G1553" s="58">
        <v>0</v>
      </c>
      <c r="H1553" s="58">
        <v>0</v>
      </c>
      <c r="I1553" s="13">
        <v>2.1940000000000001E-2</v>
      </c>
      <c r="J1553" s="15">
        <v>1.5694339623</v>
      </c>
      <c r="K1553" s="17">
        <v>-0.36282760280368631</v>
      </c>
      <c r="L1553" s="15">
        <v>19.330275</v>
      </c>
      <c r="M1553" s="15">
        <v>2.5172889999999999</v>
      </c>
      <c r="N1553" s="15">
        <v>-2.4646999999999999E-2</v>
      </c>
      <c r="O1553" s="15" t="s">
        <v>142</v>
      </c>
      <c r="P1553" s="15" t="s">
        <v>332</v>
      </c>
    </row>
    <row r="1554" spans="1:16" hidden="1">
      <c r="A1554" s="10" t="s">
        <v>6329</v>
      </c>
      <c r="B1554" s="10" t="s">
        <v>6330</v>
      </c>
      <c r="C1554" s="13" t="s">
        <v>6331</v>
      </c>
      <c r="D1554" s="13" t="s">
        <v>6332</v>
      </c>
      <c r="E1554" s="13" t="s">
        <v>36</v>
      </c>
      <c r="F1554" s="18" t="s">
        <v>86</v>
      </c>
      <c r="G1554" s="58">
        <v>0</v>
      </c>
      <c r="H1554" s="58">
        <v>0</v>
      </c>
      <c r="I1554" s="13">
        <v>1.9990000000000001E-2</v>
      </c>
      <c r="J1554" s="15">
        <v>1.0298245613999999</v>
      </c>
      <c r="K1554" s="17">
        <v>-2.896081771389758E-2</v>
      </c>
      <c r="L1554" s="15">
        <v>45.641475999999997</v>
      </c>
      <c r="M1554" s="15">
        <v>6.0753199999999996</v>
      </c>
      <c r="N1554" s="15">
        <v>5.3338999999999998E-2</v>
      </c>
      <c r="O1554" s="15" t="s">
        <v>176</v>
      </c>
      <c r="P1554" s="15" t="s">
        <v>152</v>
      </c>
    </row>
    <row r="1555" spans="1:16" hidden="1">
      <c r="A1555" s="10" t="s">
        <v>6333</v>
      </c>
      <c r="B1555" s="10" t="s">
        <v>6334</v>
      </c>
      <c r="C1555" s="13" t="s">
        <v>6335</v>
      </c>
      <c r="D1555" s="13" t="s">
        <v>6336</v>
      </c>
      <c r="E1555" s="13" t="s">
        <v>400</v>
      </c>
      <c r="F1555" s="18" t="s">
        <v>86</v>
      </c>
      <c r="G1555" s="58">
        <v>0</v>
      </c>
      <c r="H1555" s="58">
        <v>0</v>
      </c>
      <c r="I1555" s="13">
        <v>1.636E-2</v>
      </c>
      <c r="J1555" s="15">
        <v>0.85894495410000005</v>
      </c>
      <c r="K1555" s="17">
        <v>0.16421895865003022</v>
      </c>
      <c r="L1555" s="15">
        <v>40.476190000000003</v>
      </c>
      <c r="M1555" s="15">
        <v>4.5130299999999997</v>
      </c>
      <c r="N1555" s="15">
        <v>4.8911999999999997E-2</v>
      </c>
      <c r="O1555" s="15" t="s">
        <v>176</v>
      </c>
      <c r="P1555" s="15" t="s">
        <v>152</v>
      </c>
    </row>
    <row r="1556" spans="1:16" hidden="1">
      <c r="A1556" s="10" t="s">
        <v>6337</v>
      </c>
      <c r="B1556" s="10" t="s">
        <v>6338</v>
      </c>
      <c r="C1556" s="13" t="s">
        <v>6339</v>
      </c>
      <c r="D1556" s="13" t="s">
        <v>6340</v>
      </c>
      <c r="E1556" s="13" t="s">
        <v>377</v>
      </c>
      <c r="F1556" s="18" t="s">
        <v>89</v>
      </c>
      <c r="G1556" s="58">
        <v>0</v>
      </c>
      <c r="H1556" s="58">
        <v>0</v>
      </c>
      <c r="I1556" s="13">
        <v>1.75E-3</v>
      </c>
      <c r="J1556" s="15">
        <v>0</v>
      </c>
      <c r="K1556" s="17" t="s">
        <v>121</v>
      </c>
      <c r="L1556" s="15">
        <v>0</v>
      </c>
      <c r="M1556" s="15">
        <v>0.81222099999999997</v>
      </c>
      <c r="N1556" s="15">
        <v>0.178983</v>
      </c>
      <c r="O1556" s="15">
        <v>0</v>
      </c>
      <c r="P1556" s="15" t="s">
        <v>378</v>
      </c>
    </row>
    <row r="1557" spans="1:16" hidden="1">
      <c r="A1557" s="10" t="s">
        <v>6341</v>
      </c>
      <c r="B1557" s="10" t="s">
        <v>6342</v>
      </c>
      <c r="C1557" s="13" t="s">
        <v>6343</v>
      </c>
      <c r="D1557" s="13" t="s">
        <v>6344</v>
      </c>
      <c r="E1557" s="13" t="s">
        <v>69</v>
      </c>
      <c r="F1557" s="18" t="s">
        <v>89</v>
      </c>
      <c r="G1557" s="58">
        <v>0</v>
      </c>
      <c r="H1557" s="58">
        <v>0</v>
      </c>
      <c r="I1557" s="13">
        <v>2.5200000000000001E-3</v>
      </c>
      <c r="J1557" s="15">
        <v>0</v>
      </c>
      <c r="K1557" s="17" t="s">
        <v>121</v>
      </c>
      <c r="L1557" s="15">
        <v>10.747191000000001</v>
      </c>
      <c r="M1557" s="15">
        <v>2.3729529999999999</v>
      </c>
      <c r="N1557" s="15">
        <v>0.22226899999999999</v>
      </c>
      <c r="O1557" s="15">
        <v>0</v>
      </c>
      <c r="P1557" s="15" t="s">
        <v>122</v>
      </c>
    </row>
    <row r="1558" spans="1:16" hidden="1">
      <c r="A1558" s="10" t="s">
        <v>6345</v>
      </c>
      <c r="B1558" s="10" t="s">
        <v>6346</v>
      </c>
      <c r="C1558" s="13" t="s">
        <v>6347</v>
      </c>
      <c r="D1558" s="13" t="s">
        <v>6348</v>
      </c>
      <c r="E1558" s="13" t="s">
        <v>229</v>
      </c>
      <c r="F1558" s="18" t="s">
        <v>89</v>
      </c>
      <c r="G1558" s="58">
        <v>0</v>
      </c>
      <c r="H1558" s="58">
        <v>0</v>
      </c>
      <c r="I1558" s="13">
        <v>7.4579999999999994E-2</v>
      </c>
      <c r="J1558" s="15">
        <v>0</v>
      </c>
      <c r="K1558" s="17" t="s">
        <v>121</v>
      </c>
      <c r="L1558" s="15">
        <v>0</v>
      </c>
      <c r="M1558" s="15">
        <v>4.8688710000000004</v>
      </c>
      <c r="N1558" s="15">
        <v>8.8421E-2</v>
      </c>
      <c r="O1558" s="15">
        <v>0</v>
      </c>
      <c r="P1558" s="15" t="s">
        <v>230</v>
      </c>
    </row>
    <row r="1559" spans="1:16" hidden="1">
      <c r="A1559" s="10" t="s">
        <v>6349</v>
      </c>
      <c r="B1559" s="10" t="s">
        <v>6350</v>
      </c>
      <c r="C1559" s="13" t="s">
        <v>6351</v>
      </c>
      <c r="D1559" s="13" t="s">
        <v>6352</v>
      </c>
      <c r="E1559" s="13" t="s">
        <v>229</v>
      </c>
      <c r="F1559" s="18" t="s">
        <v>84</v>
      </c>
      <c r="G1559" s="58">
        <v>0</v>
      </c>
      <c r="H1559" s="58">
        <v>0</v>
      </c>
      <c r="I1559" s="13">
        <v>0.1135</v>
      </c>
      <c r="J1559" s="15">
        <v>1.0039215686</v>
      </c>
      <c r="K1559" s="17">
        <v>-3.9062499727631206E-3</v>
      </c>
      <c r="L1559" s="15">
        <v>16.156351999999998</v>
      </c>
      <c r="M1559" s="15">
        <v>4.1277939999999997</v>
      </c>
      <c r="N1559" s="15">
        <v>0.26511200000000001</v>
      </c>
      <c r="O1559" s="15" t="s">
        <v>176</v>
      </c>
      <c r="P1559" s="15" t="s">
        <v>230</v>
      </c>
    </row>
    <row r="1560" spans="1:16" hidden="1">
      <c r="A1560" s="10" t="s">
        <v>6353</v>
      </c>
      <c r="B1560" s="10" t="s">
        <v>6354</v>
      </c>
      <c r="C1560" s="13" t="s">
        <v>6355</v>
      </c>
      <c r="D1560" s="13" t="s">
        <v>6356</v>
      </c>
      <c r="E1560" s="13" t="s">
        <v>229</v>
      </c>
      <c r="F1560" s="18" t="s">
        <v>89</v>
      </c>
      <c r="G1560" s="58">
        <v>0</v>
      </c>
      <c r="H1560" s="58">
        <v>0</v>
      </c>
      <c r="I1560" s="13">
        <v>3.9899999999999996E-3</v>
      </c>
      <c r="J1560" s="15">
        <v>0</v>
      </c>
      <c r="K1560" s="17" t="s">
        <v>121</v>
      </c>
      <c r="L1560" s="15">
        <v>60.947811999999999</v>
      </c>
      <c r="M1560" s="15">
        <v>3.9346670000000001</v>
      </c>
      <c r="N1560" s="15">
        <v>0.21868799999999999</v>
      </c>
      <c r="O1560" s="15">
        <v>0</v>
      </c>
      <c r="P1560" s="15" t="s">
        <v>230</v>
      </c>
    </row>
    <row r="1561" spans="1:16" hidden="1">
      <c r="A1561" s="10" t="s">
        <v>6357</v>
      </c>
      <c r="B1561" s="10" t="s">
        <v>6358</v>
      </c>
      <c r="C1561" s="13" t="s">
        <v>6359</v>
      </c>
      <c r="D1561" s="13" t="s">
        <v>6360</v>
      </c>
      <c r="E1561" s="13" t="s">
        <v>229</v>
      </c>
      <c r="F1561" s="18" t="s">
        <v>89</v>
      </c>
      <c r="G1561" s="58">
        <v>0</v>
      </c>
      <c r="H1561" s="58">
        <v>0</v>
      </c>
      <c r="I1561" s="13">
        <v>3.8780000000000002E-2</v>
      </c>
      <c r="J1561" s="15">
        <v>0</v>
      </c>
      <c r="K1561" s="17" t="s">
        <v>121</v>
      </c>
      <c r="L1561" s="15">
        <v>38.128920999999998</v>
      </c>
      <c r="M1561" s="15">
        <v>1.111337</v>
      </c>
      <c r="N1561" s="15">
        <v>2.6081E-2</v>
      </c>
      <c r="O1561" s="15">
        <v>0</v>
      </c>
      <c r="P1561" s="15" t="s">
        <v>230</v>
      </c>
    </row>
    <row r="1562" spans="1:16" hidden="1">
      <c r="A1562" s="10" t="s">
        <v>6361</v>
      </c>
      <c r="B1562" s="10" t="s">
        <v>6362</v>
      </c>
      <c r="C1562" s="13" t="s">
        <v>6363</v>
      </c>
      <c r="D1562" s="13" t="s">
        <v>6364</v>
      </c>
      <c r="E1562" s="13" t="s">
        <v>229</v>
      </c>
      <c r="F1562" s="18" t="s">
        <v>85</v>
      </c>
      <c r="G1562" s="58">
        <v>0</v>
      </c>
      <c r="H1562" s="58">
        <v>0</v>
      </c>
      <c r="I1562" s="13">
        <v>2.7060000000000001E-2</v>
      </c>
      <c r="J1562" s="15">
        <v>0</v>
      </c>
      <c r="K1562" s="17" t="s">
        <v>121</v>
      </c>
      <c r="L1562" s="15">
        <v>7.762791</v>
      </c>
      <c r="M1562" s="15">
        <v>1.123489</v>
      </c>
      <c r="N1562" s="15">
        <v>0.13622999999999999</v>
      </c>
      <c r="O1562" s="15">
        <v>0</v>
      </c>
      <c r="P1562" s="15" t="s">
        <v>230</v>
      </c>
    </row>
    <row r="1563" spans="1:16" hidden="1">
      <c r="A1563" s="10" t="s">
        <v>6365</v>
      </c>
      <c r="B1563" s="10" t="s">
        <v>6366</v>
      </c>
      <c r="C1563" s="13" t="s">
        <v>6367</v>
      </c>
      <c r="D1563" s="13" t="s">
        <v>6368</v>
      </c>
      <c r="E1563" s="13" t="s">
        <v>229</v>
      </c>
      <c r="F1563" s="18" t="s">
        <v>91</v>
      </c>
      <c r="G1563" s="58">
        <v>0</v>
      </c>
      <c r="H1563" s="58">
        <v>0</v>
      </c>
      <c r="I1563" s="13">
        <v>8.5500000000000003E-3</v>
      </c>
      <c r="J1563" s="15">
        <v>0</v>
      </c>
      <c r="K1563" s="17" t="s">
        <v>121</v>
      </c>
      <c r="L1563" s="15">
        <v>0</v>
      </c>
      <c r="M1563" s="15">
        <v>0.23125299999999999</v>
      </c>
      <c r="N1563" s="15">
        <v>2.6811999999999999E-2</v>
      </c>
      <c r="O1563" s="15">
        <v>0</v>
      </c>
      <c r="P1563" s="15" t="s">
        <v>230</v>
      </c>
    </row>
    <row r="1564" spans="1:16" hidden="1">
      <c r="A1564" s="10" t="s">
        <v>6369</v>
      </c>
      <c r="B1564" s="10" t="s">
        <v>6370</v>
      </c>
      <c r="C1564" s="13" t="s">
        <v>6371</v>
      </c>
      <c r="D1564" s="13" t="s">
        <v>6372</v>
      </c>
      <c r="E1564" s="13" t="s">
        <v>229</v>
      </c>
      <c r="F1564" s="18" t="s">
        <v>89</v>
      </c>
      <c r="G1564" s="58">
        <v>0</v>
      </c>
      <c r="H1564" s="58">
        <v>0</v>
      </c>
      <c r="I1564" s="13">
        <v>3.16E-3</v>
      </c>
      <c r="J1564" s="15">
        <v>0</v>
      </c>
      <c r="K1564" s="17" t="s">
        <v>121</v>
      </c>
      <c r="L1564" s="15">
        <v>0</v>
      </c>
      <c r="M1564" s="15">
        <v>0.95740400000000003</v>
      </c>
      <c r="N1564" s="15">
        <v>2.0181999999999999E-2</v>
      </c>
      <c r="O1564" s="15">
        <v>0</v>
      </c>
      <c r="P1564" s="15" t="s">
        <v>230</v>
      </c>
    </row>
    <row r="1565" spans="1:16" hidden="1">
      <c r="A1565" s="10" t="s">
        <v>6373</v>
      </c>
      <c r="B1565" s="10" t="s">
        <v>6374</v>
      </c>
      <c r="C1565" s="13" t="s">
        <v>6375</v>
      </c>
      <c r="D1565" s="13" t="s">
        <v>6376</v>
      </c>
      <c r="E1565" s="13" t="s">
        <v>229</v>
      </c>
      <c r="F1565" s="18" t="s">
        <v>85</v>
      </c>
      <c r="G1565" s="58">
        <v>0</v>
      </c>
      <c r="H1565" s="58">
        <v>0</v>
      </c>
      <c r="I1565" s="13">
        <v>6.4999999999999997E-3</v>
      </c>
      <c r="J1565" s="15">
        <v>0</v>
      </c>
      <c r="K1565" s="17" t="s">
        <v>121</v>
      </c>
      <c r="L1565" s="15">
        <v>0</v>
      </c>
      <c r="M1565" s="15">
        <v>1.092314</v>
      </c>
      <c r="N1565" s="15">
        <v>0.13070599999999999</v>
      </c>
      <c r="O1565" s="15">
        <v>0</v>
      </c>
      <c r="P1565" s="15" t="s">
        <v>230</v>
      </c>
    </row>
    <row r="1566" spans="1:16" hidden="1">
      <c r="A1566" s="10" t="s">
        <v>6377</v>
      </c>
      <c r="B1566" s="10" t="s">
        <v>6378</v>
      </c>
      <c r="C1566" s="13" t="s">
        <v>6379</v>
      </c>
      <c r="D1566" s="13" t="s">
        <v>6380</v>
      </c>
      <c r="E1566" s="13" t="s">
        <v>229</v>
      </c>
      <c r="F1566" s="18" t="s">
        <v>85</v>
      </c>
      <c r="G1566" s="58">
        <v>0</v>
      </c>
      <c r="H1566" s="58">
        <v>0</v>
      </c>
      <c r="I1566" s="13">
        <v>9.9030000000000007E-2</v>
      </c>
      <c r="J1566" s="15">
        <v>0</v>
      </c>
      <c r="K1566" s="17" t="s">
        <v>121</v>
      </c>
      <c r="L1566" s="15">
        <v>8.8974360000000008</v>
      </c>
      <c r="M1566" s="15">
        <v>1.4763059999999999</v>
      </c>
      <c r="N1566" s="15">
        <v>0.12756100000000001</v>
      </c>
      <c r="O1566" s="15">
        <v>0</v>
      </c>
      <c r="P1566" s="15" t="s">
        <v>230</v>
      </c>
    </row>
    <row r="1567" spans="1:16" hidden="1">
      <c r="A1567" s="10" t="s">
        <v>6381</v>
      </c>
      <c r="B1567" s="10" t="s">
        <v>6382</v>
      </c>
      <c r="C1567" s="13" t="s">
        <v>6383</v>
      </c>
      <c r="D1567" s="13" t="s">
        <v>6384</v>
      </c>
      <c r="E1567" s="13" t="s">
        <v>229</v>
      </c>
      <c r="F1567" s="18" t="s">
        <v>81</v>
      </c>
      <c r="G1567" s="58">
        <v>0</v>
      </c>
      <c r="H1567" s="58">
        <v>0</v>
      </c>
      <c r="I1567" s="13">
        <v>2.9199999999999999E-3</v>
      </c>
      <c r="J1567" s="15">
        <v>0</v>
      </c>
      <c r="K1567" s="17" t="s">
        <v>121</v>
      </c>
      <c r="L1567" s="15">
        <v>0</v>
      </c>
      <c r="M1567" s="15">
        <v>2.8800439999999998</v>
      </c>
      <c r="N1567" s="15">
        <v>4.3493999999999998E-2</v>
      </c>
      <c r="O1567" s="15">
        <v>0</v>
      </c>
      <c r="P1567" s="15" t="s">
        <v>230</v>
      </c>
    </row>
    <row r="1568" spans="1:16" hidden="1">
      <c r="A1568" s="10" t="s">
        <v>6385</v>
      </c>
      <c r="B1568" s="10" t="s">
        <v>6386</v>
      </c>
      <c r="C1568" s="13" t="s">
        <v>6387</v>
      </c>
      <c r="D1568" s="13" t="s">
        <v>6388</v>
      </c>
      <c r="E1568" s="13" t="s">
        <v>229</v>
      </c>
      <c r="F1568" s="18" t="s">
        <v>85</v>
      </c>
      <c r="G1568" s="58">
        <v>0</v>
      </c>
      <c r="H1568" s="58">
        <v>0</v>
      </c>
      <c r="I1568" s="13">
        <v>5.8500000000000002E-3</v>
      </c>
      <c r="J1568" s="15">
        <v>0</v>
      </c>
      <c r="K1568" s="17" t="s">
        <v>121</v>
      </c>
      <c r="L1568" s="15">
        <v>0</v>
      </c>
      <c r="M1568" s="15">
        <v>5.7717419999999997</v>
      </c>
      <c r="N1568" s="15">
        <v>0.18727199999999999</v>
      </c>
      <c r="O1568" s="15">
        <v>0</v>
      </c>
      <c r="P1568" s="15" t="s">
        <v>230</v>
      </c>
    </row>
    <row r="1569" spans="1:16" hidden="1">
      <c r="A1569" s="10" t="s">
        <v>6389</v>
      </c>
      <c r="B1569" s="10" t="s">
        <v>6390</v>
      </c>
      <c r="C1569" s="13" t="s">
        <v>6391</v>
      </c>
      <c r="D1569" s="13" t="s">
        <v>6392</v>
      </c>
      <c r="E1569" s="13" t="s">
        <v>229</v>
      </c>
      <c r="F1569" s="18" t="s">
        <v>81</v>
      </c>
      <c r="G1569" s="58">
        <v>0</v>
      </c>
      <c r="H1569" s="58">
        <v>0</v>
      </c>
      <c r="I1569" s="13">
        <v>6.3409999999999994E-2</v>
      </c>
      <c r="J1569" s="15">
        <v>0</v>
      </c>
      <c r="K1569" s="17" t="s">
        <v>121</v>
      </c>
      <c r="L1569" s="15">
        <v>0</v>
      </c>
      <c r="M1569" s="15">
        <v>2.668812</v>
      </c>
      <c r="N1569" s="15">
        <v>0.13525599999999999</v>
      </c>
      <c r="O1569" s="15">
        <v>0</v>
      </c>
      <c r="P1569" s="15" t="s">
        <v>230</v>
      </c>
    </row>
    <row r="1570" spans="1:16" hidden="1">
      <c r="A1570" s="10" t="s">
        <v>6393</v>
      </c>
      <c r="B1570" s="10" t="s">
        <v>6394</v>
      </c>
      <c r="C1570" s="13" t="s">
        <v>6395</v>
      </c>
      <c r="D1570" s="13" t="s">
        <v>6396</v>
      </c>
      <c r="E1570" s="13" t="s">
        <v>71</v>
      </c>
      <c r="F1570" s="18" t="s">
        <v>85</v>
      </c>
      <c r="G1570" s="58">
        <v>0</v>
      </c>
      <c r="H1570" s="58">
        <v>0</v>
      </c>
      <c r="I1570" s="13">
        <v>6.8500000000000002E-3</v>
      </c>
      <c r="J1570" s="15">
        <v>0</v>
      </c>
      <c r="K1570" s="17" t="s">
        <v>121</v>
      </c>
      <c r="L1570" s="15">
        <v>26.648064000000002</v>
      </c>
      <c r="M1570" s="15">
        <v>4.875712</v>
      </c>
      <c r="N1570" s="15">
        <v>0.14769199999999999</v>
      </c>
      <c r="O1570" s="15">
        <v>0</v>
      </c>
      <c r="P1570" s="15" t="s">
        <v>171</v>
      </c>
    </row>
    <row r="1571" spans="1:16" hidden="1">
      <c r="A1571" s="10" t="s">
        <v>6397</v>
      </c>
      <c r="B1571" s="10" t="s">
        <v>6398</v>
      </c>
      <c r="C1571" s="13" t="s">
        <v>6399</v>
      </c>
      <c r="D1571" s="13" t="s">
        <v>6400</v>
      </c>
      <c r="E1571" s="13" t="s">
        <v>24</v>
      </c>
      <c r="F1571" s="18" t="s">
        <v>85</v>
      </c>
      <c r="G1571" s="58">
        <v>0</v>
      </c>
      <c r="H1571" s="58">
        <v>0</v>
      </c>
      <c r="I1571" s="13">
        <v>3.8649999999999997E-2</v>
      </c>
      <c r="J1571" s="15">
        <v>0</v>
      </c>
      <c r="K1571" s="17" t="s">
        <v>121</v>
      </c>
      <c r="L1571" s="15">
        <v>0</v>
      </c>
      <c r="M1571" s="15">
        <v>1.5025059999999999</v>
      </c>
      <c r="N1571" s="15">
        <v>0.15021599999999999</v>
      </c>
      <c r="O1571" s="15">
        <v>0</v>
      </c>
      <c r="P1571" s="15" t="s">
        <v>294</v>
      </c>
    </row>
    <row r="1572" spans="1:16" hidden="1">
      <c r="A1572" s="10" t="s">
        <v>6401</v>
      </c>
      <c r="B1572" s="10" t="s">
        <v>6402</v>
      </c>
      <c r="C1572" s="13" t="s">
        <v>6403</v>
      </c>
      <c r="D1572" s="13" t="s">
        <v>6404</v>
      </c>
      <c r="E1572" s="13" t="s">
        <v>71</v>
      </c>
      <c r="F1572" s="18" t="s">
        <v>85</v>
      </c>
      <c r="G1572" s="58">
        <v>0</v>
      </c>
      <c r="H1572" s="58">
        <v>0</v>
      </c>
      <c r="I1572" s="13">
        <v>2.529E-2</v>
      </c>
      <c r="J1572" s="15">
        <v>0</v>
      </c>
      <c r="K1572" s="17" t="s">
        <v>121</v>
      </c>
      <c r="L1572" s="15">
        <v>55.717976</v>
      </c>
      <c r="M1572" s="15">
        <v>10.549975999999999</v>
      </c>
      <c r="N1572" s="15">
        <v>0.15023700000000001</v>
      </c>
      <c r="O1572" s="15">
        <v>0</v>
      </c>
      <c r="P1572" s="15" t="s">
        <v>171</v>
      </c>
    </row>
    <row r="1573" spans="1:16" hidden="1">
      <c r="A1573" s="10" t="s">
        <v>6405</v>
      </c>
      <c r="B1573" s="10" t="s">
        <v>6406</v>
      </c>
      <c r="C1573" s="13" t="s">
        <v>6407</v>
      </c>
      <c r="D1573" s="13" t="s">
        <v>6408</v>
      </c>
      <c r="E1573" s="13" t="s">
        <v>284</v>
      </c>
      <c r="F1573" s="18" t="s">
        <v>85</v>
      </c>
      <c r="G1573" s="58">
        <v>0</v>
      </c>
      <c r="H1573" s="58">
        <v>0</v>
      </c>
      <c r="I1573" s="13">
        <v>1.031E-2</v>
      </c>
      <c r="J1573" s="15">
        <v>0</v>
      </c>
      <c r="K1573" s="17" t="s">
        <v>121</v>
      </c>
      <c r="L1573" s="15">
        <v>9.3069970000000009</v>
      </c>
      <c r="M1573" s="15">
        <v>0.93845699999999999</v>
      </c>
      <c r="N1573" s="15">
        <v>9.2608999999999997E-2</v>
      </c>
      <c r="O1573" s="15">
        <v>0</v>
      </c>
      <c r="P1573" s="15" t="s">
        <v>285</v>
      </c>
    </row>
    <row r="1574" spans="1:16" hidden="1">
      <c r="A1574" s="10" t="s">
        <v>6409</v>
      </c>
      <c r="B1574" s="10" t="s">
        <v>6410</v>
      </c>
      <c r="C1574" s="13" t="s">
        <v>6411</v>
      </c>
      <c r="D1574" s="13" t="s">
        <v>6412</v>
      </c>
      <c r="E1574" s="13" t="s">
        <v>34</v>
      </c>
      <c r="F1574" s="18" t="s">
        <v>90</v>
      </c>
      <c r="G1574" s="58">
        <v>0</v>
      </c>
      <c r="H1574" s="58">
        <v>0</v>
      </c>
      <c r="I1574" s="13">
        <v>4.2180000000000002E-2</v>
      </c>
      <c r="J1574" s="15">
        <v>1.0358974358999999</v>
      </c>
      <c r="K1574" s="17">
        <v>-3.4653465348924106E-2</v>
      </c>
      <c r="L1574" s="15">
        <v>17.694597999999999</v>
      </c>
      <c r="M1574" s="15">
        <v>1.1418079999999999</v>
      </c>
      <c r="N1574" s="15">
        <v>5.9053000000000001E-2</v>
      </c>
      <c r="O1574" s="15" t="s">
        <v>263</v>
      </c>
      <c r="P1574" s="15" t="s">
        <v>299</v>
      </c>
    </row>
    <row r="1575" spans="1:16" hidden="1">
      <c r="A1575" s="10" t="s">
        <v>6413</v>
      </c>
      <c r="B1575" s="10" t="s">
        <v>6414</v>
      </c>
      <c r="C1575" s="13" t="s">
        <v>6415</v>
      </c>
      <c r="D1575" s="13" t="s">
        <v>6416</v>
      </c>
      <c r="E1575" s="13" t="s">
        <v>71</v>
      </c>
      <c r="F1575" s="18" t="s">
        <v>87</v>
      </c>
      <c r="G1575" s="58">
        <v>0</v>
      </c>
      <c r="H1575" s="58">
        <v>0</v>
      </c>
      <c r="I1575" s="13">
        <v>4.5399999999999998E-3</v>
      </c>
      <c r="J1575" s="15">
        <v>0</v>
      </c>
      <c r="K1575" s="17" t="s">
        <v>121</v>
      </c>
      <c r="L1575" s="15">
        <v>0</v>
      </c>
      <c r="M1575" s="15">
        <v>11.160378</v>
      </c>
      <c r="N1575" s="15">
        <v>0.187698</v>
      </c>
      <c r="O1575" s="15">
        <v>0</v>
      </c>
      <c r="P1575" s="15" t="s">
        <v>171</v>
      </c>
    </row>
    <row r="1576" spans="1:16" hidden="1">
      <c r="A1576" s="10" t="s">
        <v>6417</v>
      </c>
      <c r="B1576" s="10" t="s">
        <v>6418</v>
      </c>
      <c r="C1576" s="13" t="s">
        <v>6419</v>
      </c>
      <c r="D1576" s="13" t="s">
        <v>6420</v>
      </c>
      <c r="E1576" s="13" t="s">
        <v>30</v>
      </c>
      <c r="F1576" s="18" t="s">
        <v>87</v>
      </c>
      <c r="G1576" s="58">
        <v>0</v>
      </c>
      <c r="H1576" s="58">
        <v>0</v>
      </c>
      <c r="I1576" s="13">
        <v>2.1729999999999999E-2</v>
      </c>
      <c r="J1576" s="15">
        <v>1.0672727273</v>
      </c>
      <c r="K1576" s="17">
        <v>-6.3032367996685768E-2</v>
      </c>
      <c r="L1576" s="15">
        <v>27.413308000000001</v>
      </c>
      <c r="M1576" s="15">
        <v>6.5125039999999998</v>
      </c>
      <c r="N1576" s="15">
        <v>0.21645</v>
      </c>
      <c r="O1576" s="15" t="s">
        <v>176</v>
      </c>
      <c r="P1576" s="15" t="s">
        <v>177</v>
      </c>
    </row>
    <row r="1577" spans="1:16" hidden="1">
      <c r="A1577" s="10" t="s">
        <v>6421</v>
      </c>
      <c r="B1577" s="10" t="s">
        <v>6422</v>
      </c>
      <c r="C1577" s="13" t="s">
        <v>6423</v>
      </c>
      <c r="D1577" s="13" t="s">
        <v>6424</v>
      </c>
      <c r="E1577" s="13" t="s">
        <v>30</v>
      </c>
      <c r="F1577" s="18" t="s">
        <v>87</v>
      </c>
      <c r="G1577" s="58">
        <v>0</v>
      </c>
      <c r="H1577" s="58">
        <v>0</v>
      </c>
      <c r="I1577" s="13">
        <v>4.4830000000000002E-2</v>
      </c>
      <c r="J1577" s="15">
        <v>0</v>
      </c>
      <c r="K1577" s="17" t="s">
        <v>121</v>
      </c>
      <c r="L1577" s="15">
        <v>28.865978999999999</v>
      </c>
      <c r="M1577" s="15">
        <v>6.8120570000000003</v>
      </c>
      <c r="N1577" s="15">
        <v>0.21645</v>
      </c>
      <c r="O1577" s="15" t="s">
        <v>176</v>
      </c>
      <c r="P1577" s="15" t="s">
        <v>177</v>
      </c>
    </row>
    <row r="1578" spans="1:16" hidden="1">
      <c r="A1578" s="10" t="s">
        <v>6425</v>
      </c>
      <c r="B1578" s="10" t="s">
        <v>6426</v>
      </c>
      <c r="C1578" s="13" t="s">
        <v>6427</v>
      </c>
      <c r="D1578" s="13" t="s">
        <v>6428</v>
      </c>
      <c r="E1578" s="13" t="s">
        <v>32</v>
      </c>
      <c r="F1578" s="18" t="s">
        <v>87</v>
      </c>
      <c r="G1578" s="58">
        <v>0</v>
      </c>
      <c r="H1578" s="58">
        <v>0</v>
      </c>
      <c r="I1578" s="13">
        <v>0.44401000000000002</v>
      </c>
      <c r="J1578" s="15">
        <v>0.98640000000000005</v>
      </c>
      <c r="K1578" s="17">
        <v>1.3787510137875048E-2</v>
      </c>
      <c r="L1578" s="15">
        <v>23.096647000000001</v>
      </c>
      <c r="M1578" s="15">
        <v>5.1400410000000001</v>
      </c>
      <c r="N1578" s="15">
        <v>0.16526399999999999</v>
      </c>
      <c r="O1578" s="15" t="s">
        <v>176</v>
      </c>
      <c r="P1578" s="15" t="s">
        <v>152</v>
      </c>
    </row>
    <row r="1579" spans="1:16">
      <c r="A1579" s="10" t="s">
        <v>6429</v>
      </c>
      <c r="B1579" s="10" t="s">
        <v>6430</v>
      </c>
      <c r="C1579" s="13" t="s">
        <v>6431</v>
      </c>
      <c r="D1579" s="13" t="s">
        <v>6432</v>
      </c>
      <c r="E1579" s="13" t="s">
        <v>73</v>
      </c>
      <c r="F1579" s="18" t="s">
        <v>85</v>
      </c>
      <c r="G1579" s="58">
        <v>0.5</v>
      </c>
      <c r="H1579" s="58">
        <v>0.62</v>
      </c>
      <c r="I1579" s="13">
        <v>3.8460000000000001E-2</v>
      </c>
      <c r="J1579" s="15">
        <v>0</v>
      </c>
      <c r="K1579" s="17" t="s">
        <v>121</v>
      </c>
      <c r="L1579" s="15">
        <v>3.3724419999999999</v>
      </c>
      <c r="M1579" s="15">
        <v>0.71849099999999999</v>
      </c>
      <c r="N1579" s="15">
        <v>0.109018</v>
      </c>
      <c r="O1579" s="15" t="s">
        <v>142</v>
      </c>
      <c r="P1579" s="15" t="s">
        <v>469</v>
      </c>
    </row>
    <row r="1580" spans="1:16" hidden="1">
      <c r="A1580" s="10" t="s">
        <v>6433</v>
      </c>
      <c r="B1580" s="10" t="s">
        <v>6434</v>
      </c>
      <c r="C1580" s="13" t="s">
        <v>6435</v>
      </c>
      <c r="D1580" s="13" t="s">
        <v>6436</v>
      </c>
      <c r="E1580" s="13" t="s">
        <v>24</v>
      </c>
      <c r="F1580" s="18" t="s">
        <v>88</v>
      </c>
      <c r="G1580" s="58">
        <v>0</v>
      </c>
      <c r="H1580" s="58">
        <v>0</v>
      </c>
      <c r="I1580" s="13">
        <v>3.465E-2</v>
      </c>
      <c r="J1580" s="15">
        <v>0</v>
      </c>
      <c r="K1580" s="17" t="s">
        <v>121</v>
      </c>
      <c r="L1580" s="15">
        <v>19.346979999999999</v>
      </c>
      <c r="M1580" s="15">
        <v>4.4569679999999998</v>
      </c>
      <c r="N1580" s="15">
        <v>0.251272</v>
      </c>
      <c r="O1580" s="15">
        <v>0</v>
      </c>
      <c r="P1580" s="15" t="s">
        <v>294</v>
      </c>
    </row>
    <row r="1581" spans="1:16" hidden="1">
      <c r="A1581" s="10" t="s">
        <v>6437</v>
      </c>
      <c r="B1581" s="10"/>
      <c r="C1581" s="13"/>
      <c r="D1581" s="13"/>
      <c r="E1581" s="13"/>
      <c r="F1581" s="18"/>
      <c r="G1581" s="58">
        <v>0</v>
      </c>
      <c r="H1581" s="58">
        <v>0</v>
      </c>
      <c r="I1581" s="13"/>
      <c r="J1581" s="15"/>
      <c r="K1581" s="17"/>
      <c r="L1581" s="15"/>
      <c r="M1581" s="15"/>
      <c r="N1581" s="15"/>
      <c r="O1581" s="15"/>
      <c r="P1581" s="15"/>
    </row>
    <row r="1582" spans="1:16" hidden="1">
      <c r="A1582" s="10" t="s">
        <v>6438</v>
      </c>
      <c r="B1582" s="10" t="s">
        <v>6439</v>
      </c>
      <c r="C1582" s="13" t="s">
        <v>6440</v>
      </c>
      <c r="D1582" s="13" t="s">
        <v>6441</v>
      </c>
      <c r="E1582" s="13" t="s">
        <v>136</v>
      </c>
      <c r="F1582" s="18" t="s">
        <v>83</v>
      </c>
      <c r="G1582" s="58">
        <v>0</v>
      </c>
      <c r="H1582" s="58">
        <v>0</v>
      </c>
      <c r="I1582" s="13">
        <v>1.1039999999999999E-2</v>
      </c>
      <c r="J1582" s="15">
        <v>0</v>
      </c>
      <c r="K1582" s="17" t="s">
        <v>121</v>
      </c>
      <c r="L1582" s="15">
        <v>19.444444000000001</v>
      </c>
      <c r="M1582" s="15">
        <v>2.2278310000000001</v>
      </c>
      <c r="N1582" s="15">
        <v>0.13195399999999999</v>
      </c>
      <c r="O1582" s="15">
        <v>0</v>
      </c>
      <c r="P1582" s="15" t="s">
        <v>137</v>
      </c>
    </row>
    <row r="1583" spans="1:16" hidden="1">
      <c r="A1583" s="10" t="s">
        <v>6442</v>
      </c>
      <c r="B1583" s="10" t="s">
        <v>6443</v>
      </c>
      <c r="C1583" s="13" t="s">
        <v>6444</v>
      </c>
      <c r="D1583" s="13" t="s">
        <v>6445</v>
      </c>
      <c r="E1583" s="13" t="s">
        <v>69</v>
      </c>
      <c r="F1583" s="18" t="s">
        <v>85</v>
      </c>
      <c r="G1583" s="58">
        <v>0</v>
      </c>
      <c r="H1583" s="58">
        <v>0</v>
      </c>
      <c r="I1583" s="13">
        <v>1.5200000000000001E-3</v>
      </c>
      <c r="J1583" s="15">
        <v>0</v>
      </c>
      <c r="K1583" s="17" t="s">
        <v>121</v>
      </c>
      <c r="L1583" s="15">
        <v>0</v>
      </c>
      <c r="M1583" s="15">
        <v>0.88322800000000001</v>
      </c>
      <c r="N1583" s="15">
        <v>6.2177999999999997E-2</v>
      </c>
      <c r="O1583" s="15">
        <v>0</v>
      </c>
      <c r="P1583" s="15" t="s">
        <v>122</v>
      </c>
    </row>
    <row r="1584" spans="1:16" hidden="1">
      <c r="A1584" s="10" t="s">
        <v>6446</v>
      </c>
      <c r="B1584" s="10" t="s">
        <v>6447</v>
      </c>
      <c r="C1584" s="13" t="s">
        <v>6448</v>
      </c>
      <c r="D1584" s="13" t="s">
        <v>6449</v>
      </c>
      <c r="E1584" s="13" t="s">
        <v>69</v>
      </c>
      <c r="F1584" s="18" t="s">
        <v>91</v>
      </c>
      <c r="G1584" s="58">
        <v>0</v>
      </c>
      <c r="H1584" s="58">
        <v>0</v>
      </c>
      <c r="I1584" s="13">
        <v>3.13E-3</v>
      </c>
      <c r="J1584" s="15">
        <v>0</v>
      </c>
      <c r="K1584" s="17" t="s">
        <v>121</v>
      </c>
      <c r="L1584" s="15">
        <v>16.71123</v>
      </c>
      <c r="M1584" s="15">
        <v>1.548435</v>
      </c>
      <c r="N1584" s="15">
        <v>0.21874199999999999</v>
      </c>
      <c r="O1584" s="15">
        <v>0</v>
      </c>
      <c r="P1584" s="15" t="s">
        <v>122</v>
      </c>
    </row>
    <row r="1585" spans="1:16" hidden="1">
      <c r="A1585" s="10" t="s">
        <v>6450</v>
      </c>
      <c r="B1585" s="10" t="s">
        <v>6451</v>
      </c>
      <c r="C1585" s="13" t="s">
        <v>6452</v>
      </c>
      <c r="D1585" s="13" t="s">
        <v>6453</v>
      </c>
      <c r="E1585" s="13" t="s">
        <v>69</v>
      </c>
      <c r="F1585" s="18" t="s">
        <v>90</v>
      </c>
      <c r="G1585" s="58">
        <v>0</v>
      </c>
      <c r="H1585" s="58">
        <v>0</v>
      </c>
      <c r="I1585" s="13">
        <v>1.2199999999999999E-3</v>
      </c>
      <c r="J1585" s="15">
        <v>0</v>
      </c>
      <c r="K1585" s="17" t="s">
        <v>121</v>
      </c>
      <c r="L1585" s="15">
        <v>0</v>
      </c>
      <c r="M1585" s="15">
        <v>0.61252600000000001</v>
      </c>
      <c r="N1585" s="15">
        <v>1.1832000000000001E-2</v>
      </c>
      <c r="O1585" s="15">
        <v>0</v>
      </c>
      <c r="P1585" s="15" t="s">
        <v>122</v>
      </c>
    </row>
    <row r="1586" spans="1:16" hidden="1">
      <c r="A1586" s="10" t="s">
        <v>6454</v>
      </c>
      <c r="B1586" s="10" t="s">
        <v>6455</v>
      </c>
      <c r="C1586" s="13" t="s">
        <v>6456</v>
      </c>
      <c r="D1586" s="13" t="s">
        <v>6457</v>
      </c>
      <c r="E1586" s="13" t="s">
        <v>24</v>
      </c>
      <c r="F1586" s="18" t="s">
        <v>87</v>
      </c>
      <c r="G1586" s="58">
        <v>0</v>
      </c>
      <c r="H1586" s="58">
        <v>0</v>
      </c>
      <c r="I1586" s="13">
        <v>4.326E-2</v>
      </c>
      <c r="J1586" s="15">
        <v>0</v>
      </c>
      <c r="K1586" s="17" t="s">
        <v>121</v>
      </c>
      <c r="L1586" s="15">
        <v>0</v>
      </c>
      <c r="M1586" s="15">
        <v>1.901427</v>
      </c>
      <c r="N1586" s="15">
        <v>0.100825</v>
      </c>
      <c r="O1586" s="15">
        <v>0</v>
      </c>
      <c r="P1586" s="15" t="s">
        <v>294</v>
      </c>
    </row>
    <row r="1587" spans="1:16" hidden="1">
      <c r="A1587" s="10" t="s">
        <v>6458</v>
      </c>
      <c r="B1587" s="10" t="s">
        <v>6459</v>
      </c>
      <c r="C1587" s="13" t="s">
        <v>6460</v>
      </c>
      <c r="D1587" s="13" t="s">
        <v>6461</v>
      </c>
      <c r="E1587" s="13" t="s">
        <v>64</v>
      </c>
      <c r="F1587" s="18" t="s">
        <v>87</v>
      </c>
      <c r="G1587" s="58">
        <v>0</v>
      </c>
      <c r="H1587" s="58">
        <v>0</v>
      </c>
      <c r="I1587" s="13">
        <v>2.494E-2</v>
      </c>
      <c r="J1587" s="15">
        <v>0</v>
      </c>
      <c r="K1587" s="17" t="s">
        <v>121</v>
      </c>
      <c r="L1587" s="15">
        <v>11.576000000000001</v>
      </c>
      <c r="M1587" s="15">
        <v>2.2526359999999999</v>
      </c>
      <c r="N1587" s="15">
        <v>0.13148099999999999</v>
      </c>
      <c r="O1587" s="15" t="s">
        <v>142</v>
      </c>
      <c r="P1587" s="15" t="s">
        <v>162</v>
      </c>
    </row>
    <row r="1588" spans="1:16" hidden="1">
      <c r="A1588" s="10" t="s">
        <v>6462</v>
      </c>
      <c r="B1588" s="10" t="s">
        <v>6463</v>
      </c>
      <c r="C1588" s="13" t="s">
        <v>6464</v>
      </c>
      <c r="D1588" s="13" t="s">
        <v>6465</v>
      </c>
      <c r="E1588" s="13" t="s">
        <v>34</v>
      </c>
      <c r="F1588" s="18" t="s">
        <v>81</v>
      </c>
      <c r="G1588" s="58">
        <v>0</v>
      </c>
      <c r="H1588" s="58">
        <v>0</v>
      </c>
      <c r="I1588" s="13">
        <v>1.355E-2</v>
      </c>
      <c r="J1588" s="15">
        <v>0.92831858410000001</v>
      </c>
      <c r="K1588" s="17">
        <v>7.721639653427248E-2</v>
      </c>
      <c r="L1588" s="15">
        <v>48.425944999999999</v>
      </c>
      <c r="M1588" s="15">
        <v>2.7711239999999999</v>
      </c>
      <c r="N1588" s="15">
        <v>8.8974999999999999E-2</v>
      </c>
      <c r="O1588" s="15" t="s">
        <v>263</v>
      </c>
      <c r="P1588" s="15" t="s">
        <v>299</v>
      </c>
    </row>
    <row r="1589" spans="1:16" hidden="1">
      <c r="A1589" s="10" t="s">
        <v>6466</v>
      </c>
      <c r="B1589" s="10" t="s">
        <v>6467</v>
      </c>
      <c r="C1589" s="13" t="s">
        <v>6468</v>
      </c>
      <c r="D1589" s="13" t="s">
        <v>6469</v>
      </c>
      <c r="E1589" s="13" t="s">
        <v>26</v>
      </c>
      <c r="F1589" s="18" t="s">
        <v>90</v>
      </c>
      <c r="G1589" s="58">
        <v>0</v>
      </c>
      <c r="H1589" s="58">
        <v>0</v>
      </c>
      <c r="I1589" s="13">
        <v>3.6650000000000002E-2</v>
      </c>
      <c r="J1589" s="15">
        <v>0</v>
      </c>
      <c r="K1589" s="17" t="s">
        <v>121</v>
      </c>
      <c r="L1589" s="15">
        <v>19.403486000000001</v>
      </c>
      <c r="M1589" s="15">
        <v>0.85309100000000004</v>
      </c>
      <c r="N1589" s="15">
        <v>5.1343E-2</v>
      </c>
      <c r="O1589" s="15">
        <v>0</v>
      </c>
      <c r="P1589" s="15" t="s">
        <v>131</v>
      </c>
    </row>
    <row r="1590" spans="1:16" hidden="1">
      <c r="A1590" s="10" t="s">
        <v>6470</v>
      </c>
      <c r="B1590" s="10" t="s">
        <v>6471</v>
      </c>
      <c r="C1590" s="13" t="s">
        <v>6472</v>
      </c>
      <c r="D1590" s="13" t="s">
        <v>6473</v>
      </c>
      <c r="E1590" s="13" t="s">
        <v>24</v>
      </c>
      <c r="F1590" s="18" t="s">
        <v>87</v>
      </c>
      <c r="G1590" s="58">
        <v>0</v>
      </c>
      <c r="H1590" s="58">
        <v>0</v>
      </c>
      <c r="I1590" s="13">
        <v>2.1219999999999999E-2</v>
      </c>
      <c r="J1590" s="15">
        <v>0</v>
      </c>
      <c r="K1590" s="17" t="s">
        <v>121</v>
      </c>
      <c r="L1590" s="15">
        <v>0</v>
      </c>
      <c r="M1590" s="15">
        <v>1.3853530000000001</v>
      </c>
      <c r="N1590" s="15">
        <v>0.105576</v>
      </c>
      <c r="O1590" s="15">
        <v>0</v>
      </c>
      <c r="P1590" s="15" t="s">
        <v>294</v>
      </c>
    </row>
    <row r="1591" spans="1:16" hidden="1">
      <c r="A1591" s="10" t="s">
        <v>6474</v>
      </c>
      <c r="B1591" s="10" t="s">
        <v>6475</v>
      </c>
      <c r="C1591" s="13" t="s">
        <v>6476</v>
      </c>
      <c r="D1591" s="13" t="s">
        <v>6477</v>
      </c>
      <c r="E1591" s="13" t="s">
        <v>24</v>
      </c>
      <c r="F1591" s="18" t="s">
        <v>82</v>
      </c>
      <c r="G1591" s="58">
        <v>0</v>
      </c>
      <c r="H1591" s="58">
        <v>0</v>
      </c>
      <c r="I1591" s="13">
        <v>3.9750000000000001E-2</v>
      </c>
      <c r="J1591" s="15">
        <v>0</v>
      </c>
      <c r="K1591" s="17" t="s">
        <v>121</v>
      </c>
      <c r="L1591" s="15">
        <v>0</v>
      </c>
      <c r="M1591" s="15">
        <v>1.176787</v>
      </c>
      <c r="N1591" s="15">
        <v>0.119697</v>
      </c>
      <c r="O1591" s="15">
        <v>0</v>
      </c>
      <c r="P1591" s="15" t="s">
        <v>294</v>
      </c>
    </row>
    <row r="1592" spans="1:16" hidden="1">
      <c r="A1592" s="10" t="s">
        <v>6478</v>
      </c>
      <c r="B1592" s="10" t="s">
        <v>6479</v>
      </c>
      <c r="C1592" s="13" t="s">
        <v>6480</v>
      </c>
      <c r="D1592" s="13" t="s">
        <v>6481</v>
      </c>
      <c r="E1592" s="13" t="s">
        <v>69</v>
      </c>
      <c r="F1592" s="18" t="s">
        <v>82</v>
      </c>
      <c r="G1592" s="58">
        <v>0</v>
      </c>
      <c r="H1592" s="58">
        <v>0</v>
      </c>
      <c r="I1592" s="13">
        <v>5.2100000000000002E-3</v>
      </c>
      <c r="J1592" s="15">
        <v>0</v>
      </c>
      <c r="K1592" s="17" t="s">
        <v>121</v>
      </c>
      <c r="L1592" s="15">
        <v>0</v>
      </c>
      <c r="M1592" s="15">
        <v>6.3096160000000001</v>
      </c>
      <c r="N1592" s="15">
        <v>0.38207099999999999</v>
      </c>
      <c r="O1592" s="15">
        <v>0</v>
      </c>
      <c r="P1592" s="15" t="s">
        <v>122</v>
      </c>
    </row>
    <row r="1593" spans="1:16" hidden="1">
      <c r="A1593" s="10" t="s">
        <v>6482</v>
      </c>
      <c r="B1593" s="10" t="s">
        <v>6483</v>
      </c>
      <c r="C1593" s="13" t="s">
        <v>6484</v>
      </c>
      <c r="D1593" s="13" t="s">
        <v>6485</v>
      </c>
      <c r="E1593" s="13" t="s">
        <v>24</v>
      </c>
      <c r="F1593" s="18" t="s">
        <v>83</v>
      </c>
      <c r="G1593" s="58">
        <v>0</v>
      </c>
      <c r="H1593" s="58">
        <v>0</v>
      </c>
      <c r="I1593" s="13">
        <v>8.949E-2</v>
      </c>
      <c r="J1593" s="15">
        <v>0.84419475659999998</v>
      </c>
      <c r="K1593" s="17">
        <v>0.18456078076995719</v>
      </c>
      <c r="L1593" s="15">
        <v>16.959175999999999</v>
      </c>
      <c r="M1593" s="15">
        <v>1.532354</v>
      </c>
      <c r="N1593" s="15">
        <v>4.6958E-2</v>
      </c>
      <c r="O1593" s="15" t="s">
        <v>263</v>
      </c>
      <c r="P1593" s="15" t="s">
        <v>294</v>
      </c>
    </row>
    <row r="1594" spans="1:16" hidden="1">
      <c r="A1594" s="10" t="s">
        <v>6486</v>
      </c>
      <c r="B1594" s="10" t="s">
        <v>6487</v>
      </c>
      <c r="C1594" s="13" t="s">
        <v>6488</v>
      </c>
      <c r="D1594" s="13" t="s">
        <v>6489</v>
      </c>
      <c r="E1594" s="13" t="s">
        <v>26</v>
      </c>
      <c r="F1594" s="18" t="s">
        <v>91</v>
      </c>
      <c r="G1594" s="58">
        <v>0</v>
      </c>
      <c r="H1594" s="58">
        <v>0</v>
      </c>
      <c r="I1594" s="13">
        <v>3.0169999999999999E-2</v>
      </c>
      <c r="J1594" s="15">
        <v>0</v>
      </c>
      <c r="K1594" s="17" t="s">
        <v>121</v>
      </c>
      <c r="L1594" s="15">
        <v>31.339632999999999</v>
      </c>
      <c r="M1594" s="15">
        <v>4.8815679999999997</v>
      </c>
      <c r="N1594" s="15">
        <v>0.12690599999999999</v>
      </c>
      <c r="O1594" s="15">
        <v>0</v>
      </c>
      <c r="P1594" s="15" t="s">
        <v>131</v>
      </c>
    </row>
    <row r="1595" spans="1:16" hidden="1">
      <c r="A1595" s="10" t="s">
        <v>6490</v>
      </c>
      <c r="B1595" s="10" t="s">
        <v>6491</v>
      </c>
      <c r="C1595" s="13" t="s">
        <v>6492</v>
      </c>
      <c r="D1595" s="13" t="s">
        <v>6493</v>
      </c>
      <c r="E1595" s="13" t="s">
        <v>69</v>
      </c>
      <c r="F1595" s="18" t="s">
        <v>87</v>
      </c>
      <c r="G1595" s="58">
        <v>0</v>
      </c>
      <c r="H1595" s="58">
        <v>0</v>
      </c>
      <c r="I1595" s="13">
        <v>5.5399999999999998E-3</v>
      </c>
      <c r="J1595" s="15">
        <v>0.71480075899999995</v>
      </c>
      <c r="K1595" s="17">
        <v>0.39899123973929651</v>
      </c>
      <c r="L1595" s="15">
        <v>15.308593999999999</v>
      </c>
      <c r="M1595" s="15">
        <v>1.931697</v>
      </c>
      <c r="N1595" s="15">
        <v>0.112235</v>
      </c>
      <c r="O1595" s="15" t="s">
        <v>176</v>
      </c>
      <c r="P1595" s="15" t="s">
        <v>122</v>
      </c>
    </row>
    <row r="1596" spans="1:16" hidden="1">
      <c r="A1596" s="10" t="s">
        <v>6494</v>
      </c>
      <c r="B1596" s="10" t="s">
        <v>6495</v>
      </c>
      <c r="C1596" s="13" t="s">
        <v>6496</v>
      </c>
      <c r="D1596" s="13" t="s">
        <v>6497</v>
      </c>
      <c r="E1596" s="13" t="s">
        <v>69</v>
      </c>
      <c r="F1596" s="18" t="s">
        <v>87</v>
      </c>
      <c r="G1596" s="58">
        <v>0</v>
      </c>
      <c r="H1596" s="58">
        <v>0</v>
      </c>
      <c r="I1596" s="13">
        <v>1.6000000000000001E-3</v>
      </c>
      <c r="J1596" s="15">
        <v>0.59456706280000005</v>
      </c>
      <c r="K1596" s="17">
        <v>0.68189605944650045</v>
      </c>
      <c r="L1596" s="15">
        <v>12.648847</v>
      </c>
      <c r="M1596" s="15">
        <v>1.642693</v>
      </c>
      <c r="N1596" s="15">
        <v>0.112235</v>
      </c>
      <c r="O1596" s="15" t="s">
        <v>176</v>
      </c>
      <c r="P1596" s="15" t="s">
        <v>157</v>
      </c>
    </row>
    <row r="1597" spans="1:16" hidden="1">
      <c r="A1597" s="10" t="s">
        <v>6498</v>
      </c>
      <c r="B1597" s="10" t="s">
        <v>6499</v>
      </c>
      <c r="C1597" s="13" t="s">
        <v>6500</v>
      </c>
      <c r="D1597" s="13" t="s">
        <v>6501</v>
      </c>
      <c r="E1597" s="13" t="s">
        <v>34</v>
      </c>
      <c r="F1597" s="18" t="s">
        <v>87</v>
      </c>
      <c r="G1597" s="58">
        <v>0</v>
      </c>
      <c r="H1597" s="58">
        <v>0</v>
      </c>
      <c r="I1597" s="13">
        <v>1.8440000000000002E-2</v>
      </c>
      <c r="J1597" s="15">
        <v>0.93220000000000003</v>
      </c>
      <c r="K1597" s="17">
        <v>7.2731173567903928E-2</v>
      </c>
      <c r="L1597" s="15">
        <v>19.874186999999999</v>
      </c>
      <c r="M1597" s="15">
        <v>3.9639739999999999</v>
      </c>
      <c r="N1597" s="15">
        <v>0.10827199999999999</v>
      </c>
      <c r="O1597" s="15" t="s">
        <v>263</v>
      </c>
      <c r="P1597" s="15" t="s">
        <v>299</v>
      </c>
    </row>
    <row r="1598" spans="1:16" hidden="1">
      <c r="A1598" s="10" t="s">
        <v>6502</v>
      </c>
      <c r="B1598" s="10" t="s">
        <v>6503</v>
      </c>
      <c r="C1598" s="13" t="s">
        <v>6504</v>
      </c>
      <c r="D1598" s="13" t="s">
        <v>6505</v>
      </c>
      <c r="E1598" s="13" t="s">
        <v>30</v>
      </c>
      <c r="F1598" s="18" t="s">
        <v>87</v>
      </c>
      <c r="G1598" s="58">
        <v>0</v>
      </c>
      <c r="H1598" s="58">
        <v>0</v>
      </c>
      <c r="I1598" s="13">
        <v>5.2269999999999997E-2</v>
      </c>
      <c r="J1598" s="15">
        <v>1.0204444444</v>
      </c>
      <c r="K1598" s="17">
        <v>-2.0034843162893501E-2</v>
      </c>
      <c r="L1598" s="15">
        <v>23.665025</v>
      </c>
      <c r="M1598" s="15">
        <v>27.733336999999999</v>
      </c>
      <c r="N1598" s="15">
        <v>1.0113270000000001</v>
      </c>
      <c r="O1598" s="15" t="s">
        <v>176</v>
      </c>
      <c r="P1598" s="15" t="s">
        <v>177</v>
      </c>
    </row>
    <row r="1599" spans="1:16" hidden="1">
      <c r="A1599" s="10" t="s">
        <v>6506</v>
      </c>
      <c r="B1599" s="10" t="s">
        <v>6507</v>
      </c>
      <c r="C1599" s="13" t="s">
        <v>6508</v>
      </c>
      <c r="D1599" s="13" t="s">
        <v>6509</v>
      </c>
      <c r="E1599" s="13" t="s">
        <v>69</v>
      </c>
      <c r="F1599" s="18" t="s">
        <v>84</v>
      </c>
      <c r="G1599" s="58">
        <v>0</v>
      </c>
      <c r="H1599" s="58">
        <v>0</v>
      </c>
      <c r="I1599" s="13">
        <v>6.6299999999999996E-3</v>
      </c>
      <c r="J1599" s="15">
        <v>0</v>
      </c>
      <c r="K1599" s="17" t="s">
        <v>121</v>
      </c>
      <c r="L1599" s="15">
        <v>0</v>
      </c>
      <c r="M1599" s="15">
        <v>2.1406420000000002</v>
      </c>
      <c r="N1599" s="15">
        <v>0.38980700000000001</v>
      </c>
      <c r="O1599" s="15">
        <v>0</v>
      </c>
      <c r="P1599" s="15" t="s">
        <v>122</v>
      </c>
    </row>
    <row r="1600" spans="1:16" hidden="1">
      <c r="A1600" s="10" t="s">
        <v>6510</v>
      </c>
      <c r="B1600" s="10" t="s">
        <v>6511</v>
      </c>
      <c r="C1600" s="13" t="s">
        <v>6512</v>
      </c>
      <c r="D1600" s="13" t="s">
        <v>6513</v>
      </c>
      <c r="E1600" s="13" t="s">
        <v>69</v>
      </c>
      <c r="F1600" s="18" t="s">
        <v>84</v>
      </c>
      <c r="G1600" s="58">
        <v>0</v>
      </c>
      <c r="H1600" s="58">
        <v>0</v>
      </c>
      <c r="I1600" s="13">
        <v>1.0499999999999999E-3</v>
      </c>
      <c r="J1600" s="15">
        <v>0</v>
      </c>
      <c r="K1600" s="17" t="s">
        <v>121</v>
      </c>
      <c r="L1600" s="15">
        <v>0</v>
      </c>
      <c r="M1600" s="15">
        <v>1.1995469999999999</v>
      </c>
      <c r="N1600" s="15">
        <v>9.4001000000000001E-2</v>
      </c>
      <c r="O1600" s="15" t="s">
        <v>142</v>
      </c>
      <c r="P1600" s="15" t="s">
        <v>122</v>
      </c>
    </row>
    <row r="1601" spans="1:16" hidden="1">
      <c r="A1601" s="10" t="s">
        <v>6514</v>
      </c>
      <c r="B1601" s="10" t="s">
        <v>6515</v>
      </c>
      <c r="C1601" s="13" t="s">
        <v>6516</v>
      </c>
      <c r="D1601" s="13" t="s">
        <v>6517</v>
      </c>
      <c r="E1601" s="13" t="s">
        <v>69</v>
      </c>
      <c r="F1601" s="18" t="s">
        <v>89</v>
      </c>
      <c r="G1601" s="58">
        <v>0</v>
      </c>
      <c r="H1601" s="58">
        <v>0</v>
      </c>
      <c r="I1601" s="13">
        <v>6.0499999999999998E-3</v>
      </c>
      <c r="J1601" s="15">
        <v>0</v>
      </c>
      <c r="K1601" s="17" t="s">
        <v>121</v>
      </c>
      <c r="L1601" s="15">
        <v>35.470494000000002</v>
      </c>
      <c r="M1601" s="15">
        <v>7.3971260000000001</v>
      </c>
      <c r="N1601" s="15">
        <v>0.18562799999999999</v>
      </c>
      <c r="O1601" s="15">
        <v>0</v>
      </c>
      <c r="P1601" s="15" t="s">
        <v>122</v>
      </c>
    </row>
    <row r="1602" spans="1:16" hidden="1">
      <c r="A1602" s="10" t="s">
        <v>6518</v>
      </c>
      <c r="B1602" s="10" t="s">
        <v>6519</v>
      </c>
      <c r="C1602" s="13" t="s">
        <v>6520</v>
      </c>
      <c r="D1602" s="13" t="s">
        <v>6521</v>
      </c>
      <c r="E1602" s="13" t="s">
        <v>69</v>
      </c>
      <c r="F1602" s="18" t="s">
        <v>89</v>
      </c>
      <c r="G1602" s="58">
        <v>0</v>
      </c>
      <c r="H1602" s="58">
        <v>0</v>
      </c>
      <c r="I1602" s="13">
        <v>1.208E-2</v>
      </c>
      <c r="J1602" s="15">
        <v>0</v>
      </c>
      <c r="K1602" s="17" t="s">
        <v>121</v>
      </c>
      <c r="L1602" s="15">
        <v>20.576640000000001</v>
      </c>
      <c r="M1602" s="15">
        <v>5.578392</v>
      </c>
      <c r="N1602" s="15">
        <v>0.18562799999999999</v>
      </c>
      <c r="O1602" s="15">
        <v>0</v>
      </c>
      <c r="P1602" s="15" t="s">
        <v>157</v>
      </c>
    </row>
    <row r="1603" spans="1:16" hidden="1">
      <c r="A1603" s="10" t="s">
        <v>6522</v>
      </c>
      <c r="B1603" s="10" t="s">
        <v>6523</v>
      </c>
      <c r="C1603" s="13" t="s">
        <v>6524</v>
      </c>
      <c r="D1603" s="13" t="s">
        <v>6525</v>
      </c>
      <c r="E1603" s="13" t="s">
        <v>69</v>
      </c>
      <c r="F1603" s="18" t="s">
        <v>87</v>
      </c>
      <c r="G1603" s="58">
        <v>0</v>
      </c>
      <c r="H1603" s="58">
        <v>0</v>
      </c>
      <c r="I1603" s="13">
        <v>6.4999999999999997E-4</v>
      </c>
      <c r="J1603" s="15">
        <v>0</v>
      </c>
      <c r="K1603" s="17" t="s">
        <v>121</v>
      </c>
      <c r="L1603" s="15">
        <v>0</v>
      </c>
      <c r="M1603" s="15">
        <v>1.663394</v>
      </c>
      <c r="N1603" s="15">
        <v>0.13869799999999999</v>
      </c>
      <c r="O1603" s="15">
        <v>0</v>
      </c>
      <c r="P1603" s="15" t="s">
        <v>122</v>
      </c>
    </row>
    <row r="1604" spans="1:16" hidden="1">
      <c r="A1604" s="10" t="s">
        <v>6526</v>
      </c>
      <c r="B1604" s="10" t="s">
        <v>6527</v>
      </c>
      <c r="C1604" s="13" t="s">
        <v>6528</v>
      </c>
      <c r="D1604" s="13" t="s">
        <v>6529</v>
      </c>
      <c r="E1604" s="13" t="s">
        <v>69</v>
      </c>
      <c r="F1604" s="18" t="s">
        <v>89</v>
      </c>
      <c r="G1604" s="58">
        <v>0</v>
      </c>
      <c r="H1604" s="58">
        <v>0</v>
      </c>
      <c r="I1604" s="13">
        <v>2.4399999999999999E-3</v>
      </c>
      <c r="J1604" s="15">
        <v>0</v>
      </c>
      <c r="K1604" s="17" t="s">
        <v>121</v>
      </c>
      <c r="L1604" s="15">
        <v>0</v>
      </c>
      <c r="M1604" s="15">
        <v>2.3782570000000001</v>
      </c>
      <c r="N1604" s="15">
        <v>0.13874400000000001</v>
      </c>
      <c r="O1604" s="15">
        <v>0</v>
      </c>
      <c r="P1604" s="15" t="s">
        <v>122</v>
      </c>
    </row>
    <row r="1605" spans="1:16" hidden="1">
      <c r="A1605" s="10" t="s">
        <v>6530</v>
      </c>
      <c r="B1605" s="10" t="s">
        <v>6531</v>
      </c>
      <c r="C1605" s="13" t="s">
        <v>6532</v>
      </c>
      <c r="D1605" s="13" t="s">
        <v>6533</v>
      </c>
      <c r="E1605" s="13" t="s">
        <v>69</v>
      </c>
      <c r="F1605" s="18" t="s">
        <v>82</v>
      </c>
      <c r="G1605" s="58">
        <v>0</v>
      </c>
      <c r="H1605" s="58">
        <v>0</v>
      </c>
      <c r="I1605" s="13">
        <v>6.8000000000000005E-4</v>
      </c>
      <c r="J1605" s="15">
        <v>0</v>
      </c>
      <c r="K1605" s="17" t="s">
        <v>121</v>
      </c>
      <c r="L1605" s="15">
        <v>0</v>
      </c>
      <c r="M1605" s="15">
        <v>0.92779299999999998</v>
      </c>
      <c r="N1605" s="15">
        <v>8.1908999999999996E-2</v>
      </c>
      <c r="O1605" s="15">
        <v>0</v>
      </c>
      <c r="P1605" s="15" t="s">
        <v>122</v>
      </c>
    </row>
    <row r="1606" spans="1:16" hidden="1">
      <c r="A1606" s="10" t="s">
        <v>6534</v>
      </c>
      <c r="B1606" s="10" t="s">
        <v>6535</v>
      </c>
      <c r="C1606" s="13" t="s">
        <v>6536</v>
      </c>
      <c r="D1606" s="13" t="s">
        <v>6537</v>
      </c>
      <c r="E1606" s="13" t="s">
        <v>69</v>
      </c>
      <c r="F1606" s="18" t="s">
        <v>89</v>
      </c>
      <c r="G1606" s="58">
        <v>0</v>
      </c>
      <c r="H1606" s="58">
        <v>0</v>
      </c>
      <c r="I1606" s="13">
        <v>2.64E-3</v>
      </c>
      <c r="J1606" s="15">
        <v>0</v>
      </c>
      <c r="K1606" s="17" t="s">
        <v>121</v>
      </c>
      <c r="L1606" s="15">
        <v>9.3354429999999997</v>
      </c>
      <c r="M1606" s="15">
        <v>1.524888</v>
      </c>
      <c r="N1606" s="15">
        <v>0.12166299999999999</v>
      </c>
      <c r="O1606" s="15">
        <v>0</v>
      </c>
      <c r="P1606" s="15" t="s">
        <v>122</v>
      </c>
    </row>
    <row r="1607" spans="1:16" hidden="1">
      <c r="A1607" s="10" t="s">
        <v>6538</v>
      </c>
      <c r="B1607" s="10" t="s">
        <v>6539</v>
      </c>
      <c r="C1607" s="13" t="s">
        <v>6540</v>
      </c>
      <c r="D1607" s="13" t="s">
        <v>6541</v>
      </c>
      <c r="E1607" s="13" t="s">
        <v>69</v>
      </c>
      <c r="F1607" s="18" t="s">
        <v>89</v>
      </c>
      <c r="G1607" s="58">
        <v>0</v>
      </c>
      <c r="H1607" s="58">
        <v>0</v>
      </c>
      <c r="I1607" s="13">
        <v>1.4400000000000001E-3</v>
      </c>
      <c r="J1607" s="15">
        <v>0</v>
      </c>
      <c r="K1607" s="17" t="s">
        <v>121</v>
      </c>
      <c r="L1607" s="15">
        <v>0</v>
      </c>
      <c r="M1607" s="15">
        <v>1.4790840000000001</v>
      </c>
      <c r="N1607" s="15">
        <v>0.11329500000000001</v>
      </c>
      <c r="O1607" s="15">
        <v>0</v>
      </c>
      <c r="P1607" s="15" t="s">
        <v>122</v>
      </c>
    </row>
    <row r="1608" spans="1:16" hidden="1">
      <c r="A1608" s="10" t="s">
        <v>6542</v>
      </c>
      <c r="B1608" s="10" t="s">
        <v>6543</v>
      </c>
      <c r="C1608" s="13" t="s">
        <v>6544</v>
      </c>
      <c r="D1608" s="13" t="s">
        <v>6545</v>
      </c>
      <c r="E1608" s="13" t="s">
        <v>69</v>
      </c>
      <c r="F1608" s="18" t="s">
        <v>86</v>
      </c>
      <c r="G1608" s="58">
        <v>0</v>
      </c>
      <c r="H1608" s="58">
        <v>0</v>
      </c>
      <c r="I1608" s="13">
        <v>4.4099999999999999E-3</v>
      </c>
      <c r="J1608" s="15">
        <v>0</v>
      </c>
      <c r="K1608" s="17" t="s">
        <v>121</v>
      </c>
      <c r="L1608" s="15">
        <v>9.2325459999999993</v>
      </c>
      <c r="M1608" s="15">
        <v>0.87729599999999996</v>
      </c>
      <c r="N1608" s="15">
        <v>9.4705999999999999E-2</v>
      </c>
      <c r="O1608" s="15">
        <v>0</v>
      </c>
      <c r="P1608" s="15" t="s">
        <v>157</v>
      </c>
    </row>
    <row r="1609" spans="1:16" hidden="1">
      <c r="A1609" s="10" t="s">
        <v>6546</v>
      </c>
      <c r="B1609" s="10" t="s">
        <v>6547</v>
      </c>
      <c r="C1609" s="13" t="s">
        <v>6548</v>
      </c>
      <c r="D1609" s="13" t="s">
        <v>6549</v>
      </c>
      <c r="E1609" s="13" t="s">
        <v>69</v>
      </c>
      <c r="F1609" s="18" t="s">
        <v>88</v>
      </c>
      <c r="G1609" s="58">
        <v>0</v>
      </c>
      <c r="H1609" s="58">
        <v>0</v>
      </c>
      <c r="I1609" s="13">
        <v>8.8000000000000003E-4</v>
      </c>
      <c r="J1609" s="15">
        <v>0</v>
      </c>
      <c r="K1609" s="17" t="s">
        <v>121</v>
      </c>
      <c r="L1609" s="15">
        <v>0</v>
      </c>
      <c r="M1609" s="15">
        <v>4.6376629999999999</v>
      </c>
      <c r="N1609" s="15">
        <v>-0.78995400000000005</v>
      </c>
      <c r="O1609" s="15">
        <v>0</v>
      </c>
      <c r="P1609" s="15" t="s">
        <v>122</v>
      </c>
    </row>
    <row r="1610" spans="1:16" hidden="1">
      <c r="A1610" s="10" t="s">
        <v>6550</v>
      </c>
      <c r="B1610" s="10" t="s">
        <v>6551</v>
      </c>
      <c r="C1610" s="13" t="s">
        <v>6552</v>
      </c>
      <c r="D1610" s="13" t="s">
        <v>6553</v>
      </c>
      <c r="E1610" s="13" t="s">
        <v>69</v>
      </c>
      <c r="F1610" s="18" t="s">
        <v>86</v>
      </c>
      <c r="G1610" s="58">
        <v>0</v>
      </c>
      <c r="H1610" s="58">
        <v>0</v>
      </c>
      <c r="I1610" s="13">
        <v>1.3600000000000001E-3</v>
      </c>
      <c r="J1610" s="15">
        <v>0</v>
      </c>
      <c r="K1610" s="17" t="s">
        <v>121</v>
      </c>
      <c r="L1610" s="15">
        <v>0</v>
      </c>
      <c r="M1610" s="15">
        <v>6.7062309999999998</v>
      </c>
      <c r="N1610" s="15">
        <v>0.31136200000000003</v>
      </c>
      <c r="O1610" s="15">
        <v>0</v>
      </c>
      <c r="P1610" s="15" t="s">
        <v>122</v>
      </c>
    </row>
    <row r="1611" spans="1:16" hidden="1">
      <c r="A1611" s="10" t="s">
        <v>6554</v>
      </c>
      <c r="B1611" s="10" t="s">
        <v>6555</v>
      </c>
      <c r="C1611" s="13" t="s">
        <v>6556</v>
      </c>
      <c r="D1611" s="13" t="s">
        <v>6557</v>
      </c>
      <c r="E1611" s="13" t="s">
        <v>69</v>
      </c>
      <c r="F1611" s="18" t="s">
        <v>83</v>
      </c>
      <c r="G1611" s="58">
        <v>0</v>
      </c>
      <c r="H1611" s="58">
        <v>0</v>
      </c>
      <c r="I1611" s="13">
        <v>6.6E-4</v>
      </c>
      <c r="J1611" s="15">
        <v>0</v>
      </c>
      <c r="K1611" s="17" t="s">
        <v>121</v>
      </c>
      <c r="L1611" s="15">
        <v>0</v>
      </c>
      <c r="M1611" s="15">
        <v>4.3966900000000004</v>
      </c>
      <c r="N1611" s="15">
        <v>0.16425200000000001</v>
      </c>
      <c r="O1611" s="15">
        <v>0</v>
      </c>
      <c r="P1611" s="15" t="s">
        <v>122</v>
      </c>
    </row>
    <row r="1612" spans="1:16" hidden="1">
      <c r="A1612" s="10" t="s">
        <v>6558</v>
      </c>
      <c r="B1612" s="10" t="s">
        <v>6559</v>
      </c>
      <c r="C1612" s="13" t="s">
        <v>6560</v>
      </c>
      <c r="D1612" s="13" t="s">
        <v>6561</v>
      </c>
      <c r="E1612" s="13" t="s">
        <v>69</v>
      </c>
      <c r="F1612" s="18" t="s">
        <v>88</v>
      </c>
      <c r="G1612" s="58">
        <v>0</v>
      </c>
      <c r="H1612" s="58">
        <v>0</v>
      </c>
      <c r="I1612" s="13">
        <v>2.2100000000000002E-3</v>
      </c>
      <c r="J1612" s="15">
        <v>0</v>
      </c>
      <c r="K1612" s="17" t="s">
        <v>121</v>
      </c>
      <c r="L1612" s="15">
        <v>0</v>
      </c>
      <c r="M1612" s="15">
        <v>2.0186989999999998</v>
      </c>
      <c r="N1612" s="15">
        <v>0.20660500000000001</v>
      </c>
      <c r="O1612" s="15">
        <v>0</v>
      </c>
      <c r="P1612" s="15" t="s">
        <v>714</v>
      </c>
    </row>
    <row r="1613" spans="1:16" hidden="1">
      <c r="A1613" s="10" t="s">
        <v>6562</v>
      </c>
      <c r="B1613" s="10" t="s">
        <v>6563</v>
      </c>
      <c r="C1613" s="13" t="s">
        <v>6564</v>
      </c>
      <c r="D1613" s="13" t="s">
        <v>6565</v>
      </c>
      <c r="E1613" s="13" t="s">
        <v>69</v>
      </c>
      <c r="F1613" s="18" t="s">
        <v>88</v>
      </c>
      <c r="G1613" s="58">
        <v>0</v>
      </c>
      <c r="H1613" s="58">
        <v>0</v>
      </c>
      <c r="I1613" s="13">
        <v>1.5100000000000001E-3</v>
      </c>
      <c r="J1613" s="15">
        <v>0</v>
      </c>
      <c r="K1613" s="17" t="s">
        <v>121</v>
      </c>
      <c r="L1613" s="15">
        <v>0</v>
      </c>
      <c r="M1613" s="15">
        <v>6.0416489999999996</v>
      </c>
      <c r="N1613" s="15">
        <v>0.20660500000000001</v>
      </c>
      <c r="O1613" s="15">
        <v>0</v>
      </c>
      <c r="P1613" s="15" t="s">
        <v>122</v>
      </c>
    </row>
    <row r="1614" spans="1:16" hidden="1">
      <c r="A1614" s="10" t="s">
        <v>6566</v>
      </c>
      <c r="B1614" s="10" t="s">
        <v>6567</v>
      </c>
      <c r="C1614" s="13" t="s">
        <v>6568</v>
      </c>
      <c r="D1614" s="13" t="s">
        <v>6569</v>
      </c>
      <c r="E1614" s="13" t="s">
        <v>69</v>
      </c>
      <c r="F1614" s="18" t="s">
        <v>88</v>
      </c>
      <c r="G1614" s="58">
        <v>0</v>
      </c>
      <c r="H1614" s="58">
        <v>0</v>
      </c>
      <c r="I1614" s="13">
        <v>1.33E-3</v>
      </c>
      <c r="J1614" s="15">
        <v>0</v>
      </c>
      <c r="K1614" s="17" t="s">
        <v>121</v>
      </c>
      <c r="L1614" s="15">
        <v>39.906250999999997</v>
      </c>
      <c r="M1614" s="15">
        <v>7.2470150000000002</v>
      </c>
      <c r="N1614" s="15">
        <v>0.17862600000000001</v>
      </c>
      <c r="O1614" s="15">
        <v>0</v>
      </c>
      <c r="P1614" s="15" t="s">
        <v>122</v>
      </c>
    </row>
    <row r="1615" spans="1:16" hidden="1">
      <c r="A1615" s="10" t="s">
        <v>6570</v>
      </c>
      <c r="B1615" s="10" t="s">
        <v>6571</v>
      </c>
      <c r="C1615" s="13" t="s">
        <v>6572</v>
      </c>
      <c r="D1615" s="13" t="s">
        <v>6573</v>
      </c>
      <c r="E1615" s="13" t="s">
        <v>69</v>
      </c>
      <c r="F1615" s="18" t="s">
        <v>87</v>
      </c>
      <c r="G1615" s="58">
        <v>0</v>
      </c>
      <c r="H1615" s="58">
        <v>0</v>
      </c>
      <c r="I1615" s="13">
        <v>8.0999999999999996E-4</v>
      </c>
      <c r="J1615" s="15">
        <v>0</v>
      </c>
      <c r="K1615" s="17" t="s">
        <v>121</v>
      </c>
      <c r="L1615" s="15">
        <v>0</v>
      </c>
      <c r="M1615" s="15">
        <v>0.85028899999999996</v>
      </c>
      <c r="N1615" s="15">
        <v>6.9078000000000001E-2</v>
      </c>
      <c r="O1615" s="15">
        <v>0</v>
      </c>
      <c r="P1615" s="15" t="s">
        <v>122</v>
      </c>
    </row>
    <row r="1616" spans="1:16" hidden="1">
      <c r="A1616" s="10" t="s">
        <v>6574</v>
      </c>
      <c r="B1616" s="10" t="s">
        <v>6575</v>
      </c>
      <c r="C1616" s="13" t="s">
        <v>6576</v>
      </c>
      <c r="D1616" s="13" t="s">
        <v>6577</v>
      </c>
      <c r="E1616" s="13" t="s">
        <v>69</v>
      </c>
      <c r="F1616" s="18" t="s">
        <v>87</v>
      </c>
      <c r="G1616" s="58">
        <v>0</v>
      </c>
      <c r="H1616" s="58">
        <v>0</v>
      </c>
      <c r="I1616" s="13">
        <v>3.3800000000000002E-3</v>
      </c>
      <c r="J1616" s="15">
        <v>0</v>
      </c>
      <c r="K1616" s="17" t="s">
        <v>121</v>
      </c>
      <c r="L1616" s="15">
        <v>0</v>
      </c>
      <c r="M1616" s="15">
        <v>2.5151880000000002</v>
      </c>
      <c r="N1616" s="15">
        <v>5.0181000000000003E-2</v>
      </c>
      <c r="O1616" s="15" t="s">
        <v>142</v>
      </c>
      <c r="P1616" s="15" t="s">
        <v>122</v>
      </c>
    </row>
    <row r="1617" spans="1:16" hidden="1">
      <c r="A1617" s="10" t="s">
        <v>6578</v>
      </c>
      <c r="B1617" s="10" t="s">
        <v>6579</v>
      </c>
      <c r="C1617" s="13" t="s">
        <v>6580</v>
      </c>
      <c r="D1617" s="13" t="s">
        <v>6581</v>
      </c>
      <c r="E1617" s="13" t="s">
        <v>69</v>
      </c>
      <c r="F1617" s="18" t="s">
        <v>87</v>
      </c>
      <c r="G1617" s="58">
        <v>0</v>
      </c>
      <c r="H1617" s="58">
        <v>0</v>
      </c>
      <c r="I1617" s="13">
        <v>3.9899999999999996E-3</v>
      </c>
      <c r="J1617" s="15">
        <v>0</v>
      </c>
      <c r="K1617" s="17" t="s">
        <v>121</v>
      </c>
      <c r="L1617" s="15">
        <v>0</v>
      </c>
      <c r="M1617" s="15">
        <v>1.095089</v>
      </c>
      <c r="N1617" s="15">
        <v>5.0181000000000003E-2</v>
      </c>
      <c r="O1617" s="15" t="s">
        <v>142</v>
      </c>
      <c r="P1617" s="15" t="s">
        <v>157</v>
      </c>
    </row>
    <row r="1618" spans="1:16" hidden="1">
      <c r="A1618" s="10" t="s">
        <v>6582</v>
      </c>
      <c r="B1618" s="10" t="s">
        <v>6583</v>
      </c>
      <c r="C1618" s="13" t="s">
        <v>6584</v>
      </c>
      <c r="D1618" s="13" t="s">
        <v>6585</v>
      </c>
      <c r="E1618" s="13" t="s">
        <v>69</v>
      </c>
      <c r="F1618" s="18" t="s">
        <v>91</v>
      </c>
      <c r="G1618" s="58">
        <v>0</v>
      </c>
      <c r="H1618" s="58">
        <v>0</v>
      </c>
      <c r="I1618" s="13">
        <v>1.8400000000000001E-3</v>
      </c>
      <c r="J1618" s="15">
        <v>0</v>
      </c>
      <c r="K1618" s="17" t="s">
        <v>121</v>
      </c>
      <c r="L1618" s="15">
        <v>0</v>
      </c>
      <c r="M1618" s="15">
        <v>2.8345919999999998</v>
      </c>
      <c r="N1618" s="15">
        <v>0.21874499999999999</v>
      </c>
      <c r="O1618" s="15">
        <v>0</v>
      </c>
      <c r="P1618" s="15" t="s">
        <v>122</v>
      </c>
    </row>
    <row r="1619" spans="1:16" hidden="1">
      <c r="A1619" s="10" t="s">
        <v>6586</v>
      </c>
      <c r="B1619" s="10" t="s">
        <v>6587</v>
      </c>
      <c r="C1619" s="13" t="s">
        <v>6588</v>
      </c>
      <c r="D1619" s="13" t="s">
        <v>6589</v>
      </c>
      <c r="E1619" s="13" t="s">
        <v>69</v>
      </c>
      <c r="F1619" s="18" t="s">
        <v>86</v>
      </c>
      <c r="G1619" s="58">
        <v>0</v>
      </c>
      <c r="H1619" s="58">
        <v>0</v>
      </c>
      <c r="I1619" s="13">
        <v>1.73E-3</v>
      </c>
      <c r="J1619" s="15">
        <v>0</v>
      </c>
      <c r="K1619" s="17" t="s">
        <v>121</v>
      </c>
      <c r="L1619" s="15">
        <v>13.061889000000001</v>
      </c>
      <c r="M1619" s="15">
        <v>1.4645280000000001</v>
      </c>
      <c r="N1619" s="15">
        <v>7.5192999999999996E-2</v>
      </c>
      <c r="O1619" s="15">
        <v>0</v>
      </c>
      <c r="P1619" s="15" t="s">
        <v>122</v>
      </c>
    </row>
    <row r="1620" spans="1:16" hidden="1">
      <c r="A1620" s="10" t="s">
        <v>6590</v>
      </c>
      <c r="B1620" s="10" t="s">
        <v>6591</v>
      </c>
      <c r="C1620" s="13" t="s">
        <v>6592</v>
      </c>
      <c r="D1620" s="13" t="s">
        <v>6593</v>
      </c>
      <c r="E1620" s="13" t="s">
        <v>69</v>
      </c>
      <c r="F1620" s="18" t="s">
        <v>86</v>
      </c>
      <c r="G1620" s="58">
        <v>0</v>
      </c>
      <c r="H1620" s="58">
        <v>0</v>
      </c>
      <c r="I1620" s="13">
        <v>3.5200000000000001E-3</v>
      </c>
      <c r="J1620" s="15">
        <v>0</v>
      </c>
      <c r="K1620" s="17" t="s">
        <v>121</v>
      </c>
      <c r="L1620" s="15">
        <v>8.1959250000000008</v>
      </c>
      <c r="M1620" s="15">
        <v>1.0192399999999999</v>
      </c>
      <c r="N1620" s="15">
        <v>7.5192999999999996E-2</v>
      </c>
      <c r="O1620" s="15">
        <v>0</v>
      </c>
      <c r="P1620" s="15" t="s">
        <v>157</v>
      </c>
    </row>
    <row r="1621" spans="1:16" hidden="1">
      <c r="A1621" s="10" t="s">
        <v>6594</v>
      </c>
      <c r="B1621" s="10" t="s">
        <v>6595</v>
      </c>
      <c r="C1621" s="13" t="s">
        <v>6596</v>
      </c>
      <c r="D1621" s="13" t="s">
        <v>6597</v>
      </c>
      <c r="E1621" s="13" t="s">
        <v>69</v>
      </c>
      <c r="F1621" s="18" t="s">
        <v>88</v>
      </c>
      <c r="G1621" s="58">
        <v>0</v>
      </c>
      <c r="H1621" s="58">
        <v>0</v>
      </c>
      <c r="I1621" s="13">
        <v>1.31E-3</v>
      </c>
      <c r="J1621" s="15">
        <v>0</v>
      </c>
      <c r="K1621" s="17" t="s">
        <v>121</v>
      </c>
      <c r="L1621" s="15">
        <v>0</v>
      </c>
      <c r="M1621" s="15">
        <v>10.605634</v>
      </c>
      <c r="N1621" s="15">
        <v>0.10051499999999999</v>
      </c>
      <c r="O1621" s="15">
        <v>0</v>
      </c>
      <c r="P1621" s="15" t="s">
        <v>122</v>
      </c>
    </row>
    <row r="1622" spans="1:16" hidden="1">
      <c r="A1622" s="10" t="s">
        <v>6598</v>
      </c>
      <c r="B1622" s="10" t="s">
        <v>6599</v>
      </c>
      <c r="C1622" s="13" t="s">
        <v>6600</v>
      </c>
      <c r="D1622" s="13" t="s">
        <v>6601</v>
      </c>
      <c r="E1622" s="13" t="s">
        <v>69</v>
      </c>
      <c r="F1622" s="18" t="s">
        <v>88</v>
      </c>
      <c r="G1622" s="58">
        <v>0</v>
      </c>
      <c r="H1622" s="58">
        <v>0</v>
      </c>
      <c r="I1622" s="13">
        <v>4.8999999999999998E-3</v>
      </c>
      <c r="J1622" s="15">
        <v>0</v>
      </c>
      <c r="K1622" s="17" t="s">
        <v>121</v>
      </c>
      <c r="L1622" s="15">
        <v>0</v>
      </c>
      <c r="M1622" s="15">
        <v>6.1431940000000003</v>
      </c>
      <c r="N1622" s="15">
        <v>0.10051499999999999</v>
      </c>
      <c r="O1622" s="15">
        <v>0</v>
      </c>
      <c r="P1622" s="15" t="s">
        <v>157</v>
      </c>
    </row>
    <row r="1623" spans="1:16" hidden="1">
      <c r="A1623" s="10" t="s">
        <v>6602</v>
      </c>
      <c r="B1623" s="10" t="s">
        <v>6603</v>
      </c>
      <c r="C1623" s="13" t="s">
        <v>6604</v>
      </c>
      <c r="D1623" s="13" t="s">
        <v>6605</v>
      </c>
      <c r="E1623" s="13" t="s">
        <v>69</v>
      </c>
      <c r="F1623" s="18" t="s">
        <v>87</v>
      </c>
      <c r="G1623" s="58">
        <v>0</v>
      </c>
      <c r="H1623" s="58">
        <v>0</v>
      </c>
      <c r="I1623" s="13">
        <v>2.3500000000000001E-3</v>
      </c>
      <c r="J1623" s="15">
        <v>0</v>
      </c>
      <c r="K1623" s="17" t="s">
        <v>121</v>
      </c>
      <c r="L1623" s="15">
        <v>10.860179</v>
      </c>
      <c r="M1623" s="15">
        <v>1.8074079999999999</v>
      </c>
      <c r="N1623" s="15">
        <v>5.4280000000000002E-2</v>
      </c>
      <c r="O1623" s="15">
        <v>0</v>
      </c>
      <c r="P1623" s="15" t="s">
        <v>122</v>
      </c>
    </row>
    <row r="1624" spans="1:16" hidden="1">
      <c r="A1624" s="10" t="s">
        <v>6606</v>
      </c>
      <c r="B1624" s="10" t="s">
        <v>6607</v>
      </c>
      <c r="C1624" s="13" t="s">
        <v>6608</v>
      </c>
      <c r="D1624" s="13" t="s">
        <v>6609</v>
      </c>
      <c r="E1624" s="13" t="s">
        <v>69</v>
      </c>
      <c r="F1624" s="18" t="s">
        <v>87</v>
      </c>
      <c r="G1624" s="58">
        <v>0</v>
      </c>
      <c r="H1624" s="58">
        <v>0</v>
      </c>
      <c r="I1624" s="13">
        <v>1.4300000000000001E-3</v>
      </c>
      <c r="J1624" s="15">
        <v>0</v>
      </c>
      <c r="K1624" s="17" t="s">
        <v>121</v>
      </c>
      <c r="L1624" s="15">
        <v>0</v>
      </c>
      <c r="M1624" s="15">
        <v>0.82465900000000003</v>
      </c>
      <c r="N1624" s="15">
        <v>0.12512899999999999</v>
      </c>
      <c r="O1624" s="15" t="s">
        <v>176</v>
      </c>
      <c r="P1624" s="15" t="s">
        <v>122</v>
      </c>
    </row>
    <row r="1625" spans="1:16" hidden="1">
      <c r="A1625" s="10" t="s">
        <v>6610</v>
      </c>
      <c r="B1625" s="10" t="s">
        <v>6611</v>
      </c>
      <c r="C1625" s="13" t="s">
        <v>6612</v>
      </c>
      <c r="D1625" s="13" t="s">
        <v>6613</v>
      </c>
      <c r="E1625" s="13" t="s">
        <v>69</v>
      </c>
      <c r="F1625" s="18" t="s">
        <v>82</v>
      </c>
      <c r="G1625" s="58">
        <v>0</v>
      </c>
      <c r="H1625" s="58">
        <v>0</v>
      </c>
      <c r="I1625" s="13">
        <v>7.6000000000000004E-4</v>
      </c>
      <c r="J1625" s="15">
        <v>0</v>
      </c>
      <c r="K1625" s="17" t="s">
        <v>121</v>
      </c>
      <c r="L1625" s="15">
        <v>0</v>
      </c>
      <c r="M1625" s="15">
        <v>1.789026</v>
      </c>
      <c r="N1625" s="15">
        <v>6.8982000000000002E-2</v>
      </c>
      <c r="O1625" s="15">
        <v>0</v>
      </c>
      <c r="P1625" s="15" t="s">
        <v>122</v>
      </c>
    </row>
    <row r="1626" spans="1:16" hidden="1">
      <c r="A1626" s="10" t="s">
        <v>6614</v>
      </c>
      <c r="B1626" s="10" t="s">
        <v>6615</v>
      </c>
      <c r="C1626" s="13" t="s">
        <v>6616</v>
      </c>
      <c r="D1626" s="13" t="s">
        <v>6617</v>
      </c>
      <c r="E1626" s="13" t="s">
        <v>69</v>
      </c>
      <c r="F1626" s="18" t="s">
        <v>86</v>
      </c>
      <c r="G1626" s="58">
        <v>0</v>
      </c>
      <c r="H1626" s="58">
        <v>0</v>
      </c>
      <c r="I1626" s="13">
        <v>8.4000000000000003E-4</v>
      </c>
      <c r="J1626" s="15">
        <v>0</v>
      </c>
      <c r="K1626" s="17" t="s">
        <v>121</v>
      </c>
      <c r="L1626" s="15">
        <v>0</v>
      </c>
      <c r="M1626" s="15">
        <v>5.6594069999999999</v>
      </c>
      <c r="N1626" s="15">
        <v>-0.209234</v>
      </c>
      <c r="O1626" s="15" t="s">
        <v>263</v>
      </c>
      <c r="P1626" s="15" t="s">
        <v>122</v>
      </c>
    </row>
    <row r="1627" spans="1:16" hidden="1">
      <c r="A1627" s="10" t="s">
        <v>6618</v>
      </c>
      <c r="B1627" s="10" t="s">
        <v>6619</v>
      </c>
      <c r="C1627" s="13" t="s">
        <v>6620</v>
      </c>
      <c r="D1627" s="13" t="s">
        <v>6621</v>
      </c>
      <c r="E1627" s="13" t="s">
        <v>69</v>
      </c>
      <c r="F1627" s="18" t="s">
        <v>86</v>
      </c>
      <c r="G1627" s="58">
        <v>0</v>
      </c>
      <c r="H1627" s="58">
        <v>0</v>
      </c>
      <c r="I1627" s="13">
        <v>1.42E-3</v>
      </c>
      <c r="J1627" s="15">
        <v>0</v>
      </c>
      <c r="K1627" s="17" t="s">
        <v>121</v>
      </c>
      <c r="L1627" s="15">
        <v>0</v>
      </c>
      <c r="M1627" s="15">
        <v>3.042761</v>
      </c>
      <c r="N1627" s="15">
        <v>-0.209234</v>
      </c>
      <c r="O1627" s="15" t="s">
        <v>263</v>
      </c>
      <c r="P1627" s="15" t="s">
        <v>157</v>
      </c>
    </row>
    <row r="1628" spans="1:16" hidden="1">
      <c r="A1628" s="10" t="s">
        <v>6622</v>
      </c>
      <c r="B1628" s="10" t="s">
        <v>6623</v>
      </c>
      <c r="C1628" s="13" t="s">
        <v>6624</v>
      </c>
      <c r="D1628" s="13" t="s">
        <v>6625</v>
      </c>
      <c r="E1628" s="13" t="s">
        <v>69</v>
      </c>
      <c r="F1628" s="18" t="s">
        <v>90</v>
      </c>
      <c r="G1628" s="58">
        <v>0</v>
      </c>
      <c r="H1628" s="58">
        <v>0</v>
      </c>
      <c r="I1628" s="13">
        <v>8.5999999999999998E-4</v>
      </c>
      <c r="J1628" s="15">
        <v>0</v>
      </c>
      <c r="K1628" s="17" t="s">
        <v>121</v>
      </c>
      <c r="L1628" s="15">
        <v>0</v>
      </c>
      <c r="M1628" s="15">
        <v>1.4667870000000001</v>
      </c>
      <c r="N1628" s="15">
        <v>0.109768</v>
      </c>
      <c r="O1628" s="15">
        <v>0</v>
      </c>
      <c r="P1628" s="15" t="s">
        <v>122</v>
      </c>
    </row>
    <row r="1629" spans="1:16" hidden="1">
      <c r="A1629" s="10" t="s">
        <v>6626</v>
      </c>
      <c r="B1629" s="10" t="s">
        <v>6627</v>
      </c>
      <c r="C1629" s="13" t="s">
        <v>6628</v>
      </c>
      <c r="D1629" s="13" t="s">
        <v>6629</v>
      </c>
      <c r="E1629" s="13" t="s">
        <v>69</v>
      </c>
      <c r="F1629" s="18" t="s">
        <v>90</v>
      </c>
      <c r="G1629" s="58">
        <v>0</v>
      </c>
      <c r="H1629" s="58">
        <v>0</v>
      </c>
      <c r="I1629" s="13">
        <v>1.33E-3</v>
      </c>
      <c r="J1629" s="15">
        <v>0</v>
      </c>
      <c r="K1629" s="17" t="s">
        <v>121</v>
      </c>
      <c r="L1629" s="15">
        <v>5.309723</v>
      </c>
      <c r="M1629" s="15">
        <v>0.60178299999999996</v>
      </c>
      <c r="N1629" s="15">
        <v>7.4909000000000003E-2</v>
      </c>
      <c r="O1629" s="15">
        <v>0</v>
      </c>
      <c r="P1629" s="15" t="s">
        <v>714</v>
      </c>
    </row>
    <row r="1630" spans="1:16" hidden="1">
      <c r="A1630" s="10" t="s">
        <v>6630</v>
      </c>
      <c r="B1630" s="10" t="s">
        <v>6631</v>
      </c>
      <c r="C1630" s="13" t="s">
        <v>6632</v>
      </c>
      <c r="D1630" s="13" t="s">
        <v>6633</v>
      </c>
      <c r="E1630" s="13" t="s">
        <v>69</v>
      </c>
      <c r="F1630" s="18" t="s">
        <v>90</v>
      </c>
      <c r="G1630" s="58">
        <v>0</v>
      </c>
      <c r="H1630" s="58">
        <v>0</v>
      </c>
      <c r="I1630" s="13">
        <v>6.0999999999999997E-4</v>
      </c>
      <c r="J1630" s="15">
        <v>0</v>
      </c>
      <c r="K1630" s="17" t="s">
        <v>121</v>
      </c>
      <c r="L1630" s="15">
        <v>9.4976299999999991</v>
      </c>
      <c r="M1630" s="15">
        <v>1.599032</v>
      </c>
      <c r="N1630" s="15">
        <v>7.4909000000000003E-2</v>
      </c>
      <c r="O1630" s="15">
        <v>0</v>
      </c>
      <c r="P1630" s="15" t="s">
        <v>122</v>
      </c>
    </row>
    <row r="1631" spans="1:16" hidden="1">
      <c r="A1631" s="10" t="s">
        <v>6634</v>
      </c>
      <c r="B1631" s="10" t="s">
        <v>6635</v>
      </c>
      <c r="C1631" s="13" t="s">
        <v>6636</v>
      </c>
      <c r="D1631" s="13" t="s">
        <v>6637</v>
      </c>
      <c r="E1631" s="13" t="s">
        <v>69</v>
      </c>
      <c r="F1631" s="18" t="s">
        <v>87</v>
      </c>
      <c r="G1631" s="58">
        <v>0</v>
      </c>
      <c r="H1631" s="58">
        <v>0</v>
      </c>
      <c r="I1631" s="13">
        <v>7.9000000000000001E-4</v>
      </c>
      <c r="J1631" s="15">
        <v>0</v>
      </c>
      <c r="K1631" s="17" t="s">
        <v>121</v>
      </c>
      <c r="L1631" s="15">
        <v>17.696203000000001</v>
      </c>
      <c r="M1631" s="15">
        <v>2.7736190000000001</v>
      </c>
      <c r="N1631" s="15">
        <v>0.174147</v>
      </c>
      <c r="O1631" s="15">
        <v>0</v>
      </c>
      <c r="P1631" s="15" t="s">
        <v>122</v>
      </c>
    </row>
    <row r="1632" spans="1:16" hidden="1">
      <c r="A1632" s="10" t="s">
        <v>6638</v>
      </c>
      <c r="B1632" s="10" t="s">
        <v>6639</v>
      </c>
      <c r="C1632" s="13" t="s">
        <v>6640</v>
      </c>
      <c r="D1632" s="13" t="s">
        <v>6641</v>
      </c>
      <c r="E1632" s="13" t="s">
        <v>69</v>
      </c>
      <c r="F1632" s="18" t="s">
        <v>87</v>
      </c>
      <c r="G1632" s="58">
        <v>0</v>
      </c>
      <c r="H1632" s="58">
        <v>0</v>
      </c>
      <c r="I1632" s="13">
        <v>8.9999999999999998E-4</v>
      </c>
      <c r="J1632" s="15">
        <v>0</v>
      </c>
      <c r="K1632" s="17" t="s">
        <v>121</v>
      </c>
      <c r="L1632" s="15">
        <v>0</v>
      </c>
      <c r="M1632" s="15">
        <v>9.9462569999999992</v>
      </c>
      <c r="N1632" s="15">
        <v>2.7623000000000002E-2</v>
      </c>
      <c r="O1632" s="15">
        <v>0</v>
      </c>
      <c r="P1632" s="15" t="s">
        <v>122</v>
      </c>
    </row>
    <row r="1633" spans="1:16" hidden="1">
      <c r="A1633" s="10" t="s">
        <v>6642</v>
      </c>
      <c r="B1633" s="10" t="s">
        <v>6643</v>
      </c>
      <c r="C1633" s="13" t="s">
        <v>6644</v>
      </c>
      <c r="D1633" s="13" t="s">
        <v>6645</v>
      </c>
      <c r="E1633" s="13" t="s">
        <v>69</v>
      </c>
      <c r="F1633" s="18" t="s">
        <v>86</v>
      </c>
      <c r="G1633" s="58">
        <v>0</v>
      </c>
      <c r="H1633" s="58">
        <v>0</v>
      </c>
      <c r="I1633" s="13">
        <v>1.48E-3</v>
      </c>
      <c r="J1633" s="15">
        <v>0</v>
      </c>
      <c r="K1633" s="17" t="s">
        <v>121</v>
      </c>
      <c r="L1633" s="15">
        <v>17.205607000000001</v>
      </c>
      <c r="M1633" s="15">
        <v>0.840198</v>
      </c>
      <c r="N1633" s="15">
        <v>8.3589999999999998E-2</v>
      </c>
      <c r="O1633" s="15" t="s">
        <v>263</v>
      </c>
      <c r="P1633" s="15" t="s">
        <v>122</v>
      </c>
    </row>
    <row r="1634" spans="1:16" hidden="1">
      <c r="A1634" s="10" t="s">
        <v>6646</v>
      </c>
      <c r="B1634" s="10" t="s">
        <v>6647</v>
      </c>
      <c r="C1634" s="13" t="s">
        <v>6648</v>
      </c>
      <c r="D1634" s="13" t="s">
        <v>6649</v>
      </c>
      <c r="E1634" s="13" t="s">
        <v>69</v>
      </c>
      <c r="F1634" s="18" t="s">
        <v>86</v>
      </c>
      <c r="G1634" s="58">
        <v>0</v>
      </c>
      <c r="H1634" s="58">
        <v>0</v>
      </c>
      <c r="I1634" s="13">
        <v>2.9499999999999999E-3</v>
      </c>
      <c r="J1634" s="15">
        <v>0</v>
      </c>
      <c r="K1634" s="17" t="s">
        <v>121</v>
      </c>
      <c r="L1634" s="15">
        <v>10.476304000000001</v>
      </c>
      <c r="M1634" s="15">
        <v>0.52460899999999999</v>
      </c>
      <c r="N1634" s="15">
        <v>8.3589999999999998E-2</v>
      </c>
      <c r="O1634" s="15" t="s">
        <v>263</v>
      </c>
      <c r="P1634" s="15" t="s">
        <v>157</v>
      </c>
    </row>
    <row r="1635" spans="1:16" hidden="1">
      <c r="A1635" s="10" t="s">
        <v>6650</v>
      </c>
      <c r="B1635" s="10" t="s">
        <v>6651</v>
      </c>
      <c r="C1635" s="13" t="s">
        <v>6652</v>
      </c>
      <c r="D1635" s="13" t="s">
        <v>6653</v>
      </c>
      <c r="E1635" s="13" t="s">
        <v>69</v>
      </c>
      <c r="F1635" s="18" t="s">
        <v>85</v>
      </c>
      <c r="G1635" s="58">
        <v>0</v>
      </c>
      <c r="H1635" s="58">
        <v>0</v>
      </c>
      <c r="I1635" s="13">
        <v>9.3200000000000002E-3</v>
      </c>
      <c r="J1635" s="15">
        <v>0</v>
      </c>
      <c r="K1635" s="17" t="s">
        <v>121</v>
      </c>
      <c r="L1635" s="15">
        <v>3.7461139999999999</v>
      </c>
      <c r="M1635" s="15">
        <v>0.37747999999999998</v>
      </c>
      <c r="N1635" s="15">
        <v>6.2406000000000003E-2</v>
      </c>
      <c r="O1635" s="15">
        <v>0</v>
      </c>
      <c r="P1635" s="15" t="s">
        <v>122</v>
      </c>
    </row>
    <row r="1636" spans="1:16" hidden="1">
      <c r="A1636" s="10" t="s">
        <v>6654</v>
      </c>
      <c r="B1636" s="10" t="s">
        <v>6655</v>
      </c>
      <c r="C1636" s="13" t="s">
        <v>6656</v>
      </c>
      <c r="D1636" s="13" t="s">
        <v>6657</v>
      </c>
      <c r="E1636" s="13" t="s">
        <v>69</v>
      </c>
      <c r="F1636" s="18" t="s">
        <v>86</v>
      </c>
      <c r="G1636" s="58">
        <v>0</v>
      </c>
      <c r="H1636" s="58">
        <v>0</v>
      </c>
      <c r="I1636" s="13">
        <v>1.2800000000000001E-3</v>
      </c>
      <c r="J1636" s="15">
        <v>0</v>
      </c>
      <c r="K1636" s="17" t="s">
        <v>121</v>
      </c>
      <c r="L1636" s="15">
        <v>0</v>
      </c>
      <c r="M1636" s="15">
        <v>1.2773350000000001</v>
      </c>
      <c r="N1636" s="15">
        <v>7.1268999999999999E-2</v>
      </c>
      <c r="O1636" s="15">
        <v>0</v>
      </c>
      <c r="P1636" s="15" t="s">
        <v>122</v>
      </c>
    </row>
    <row r="1637" spans="1:16" hidden="1">
      <c r="A1637" s="10" t="s">
        <v>6658</v>
      </c>
      <c r="B1637" s="10" t="s">
        <v>6659</v>
      </c>
      <c r="C1637" s="13" t="s">
        <v>6660</v>
      </c>
      <c r="D1637" s="13" t="s">
        <v>6661</v>
      </c>
      <c r="E1637" s="13" t="s">
        <v>69</v>
      </c>
      <c r="F1637" s="18" t="s">
        <v>85</v>
      </c>
      <c r="G1637" s="58">
        <v>0</v>
      </c>
      <c r="H1637" s="58">
        <v>0</v>
      </c>
      <c r="I1637" s="13">
        <v>2.5400000000000002E-3</v>
      </c>
      <c r="J1637" s="15">
        <v>0</v>
      </c>
      <c r="K1637" s="17" t="s">
        <v>121</v>
      </c>
      <c r="L1637" s="15">
        <v>0</v>
      </c>
      <c r="M1637" s="15">
        <v>0.63109400000000004</v>
      </c>
      <c r="N1637" s="15">
        <v>0.106574</v>
      </c>
      <c r="O1637" s="15">
        <v>0</v>
      </c>
      <c r="P1637" s="15" t="s">
        <v>122</v>
      </c>
    </row>
    <row r="1638" spans="1:16" hidden="1">
      <c r="A1638" s="10" t="s">
        <v>6662</v>
      </c>
      <c r="B1638" s="10" t="s">
        <v>6663</v>
      </c>
      <c r="C1638" s="13" t="s">
        <v>6664</v>
      </c>
      <c r="D1638" s="13" t="s">
        <v>6665</v>
      </c>
      <c r="E1638" s="13" t="s">
        <v>69</v>
      </c>
      <c r="F1638" s="18" t="s">
        <v>82</v>
      </c>
      <c r="G1638" s="58">
        <v>0</v>
      </c>
      <c r="H1638" s="58">
        <v>0</v>
      </c>
      <c r="I1638" s="13">
        <v>6.7000000000000002E-4</v>
      </c>
      <c r="J1638" s="15">
        <v>0</v>
      </c>
      <c r="K1638" s="17" t="s">
        <v>121</v>
      </c>
      <c r="L1638" s="15">
        <v>0</v>
      </c>
      <c r="M1638" s="15">
        <v>0.58029399999999998</v>
      </c>
      <c r="N1638" s="15">
        <v>-1.1821999999999999E-2</v>
      </c>
      <c r="O1638" s="15">
        <v>0</v>
      </c>
      <c r="P1638" s="15" t="s">
        <v>122</v>
      </c>
    </row>
    <row r="1639" spans="1:16" hidden="1">
      <c r="A1639" s="10" t="s">
        <v>6666</v>
      </c>
      <c r="B1639" s="10" t="s">
        <v>6667</v>
      </c>
      <c r="C1639" s="13" t="s">
        <v>6668</v>
      </c>
      <c r="D1639" s="13" t="s">
        <v>6669</v>
      </c>
      <c r="E1639" s="13" t="s">
        <v>69</v>
      </c>
      <c r="F1639" s="18" t="s">
        <v>90</v>
      </c>
      <c r="G1639" s="58">
        <v>0</v>
      </c>
      <c r="H1639" s="58">
        <v>0</v>
      </c>
      <c r="I1639" s="13">
        <v>1.97E-3</v>
      </c>
      <c r="J1639" s="15">
        <v>0</v>
      </c>
      <c r="K1639" s="17" t="s">
        <v>121</v>
      </c>
      <c r="L1639" s="15">
        <v>0</v>
      </c>
      <c r="M1639" s="15">
        <v>4.7436129999999999</v>
      </c>
      <c r="N1639" s="15">
        <v>7.8781000000000004E-2</v>
      </c>
      <c r="O1639" s="15">
        <v>0</v>
      </c>
      <c r="P1639" s="15" t="s">
        <v>122</v>
      </c>
    </row>
    <row r="1640" spans="1:16" hidden="1">
      <c r="A1640" s="10" t="s">
        <v>6670</v>
      </c>
      <c r="B1640" s="10" t="s">
        <v>6671</v>
      </c>
      <c r="C1640" s="13" t="s">
        <v>6672</v>
      </c>
      <c r="D1640" s="13" t="s">
        <v>6673</v>
      </c>
      <c r="E1640" s="13" t="s">
        <v>69</v>
      </c>
      <c r="F1640" s="18" t="s">
        <v>89</v>
      </c>
      <c r="G1640" s="58">
        <v>0</v>
      </c>
      <c r="H1640" s="58">
        <v>0</v>
      </c>
      <c r="I1640" s="13">
        <v>2.97E-3</v>
      </c>
      <c r="J1640" s="15">
        <v>0</v>
      </c>
      <c r="K1640" s="17" t="s">
        <v>121</v>
      </c>
      <c r="L1640" s="15">
        <v>0</v>
      </c>
      <c r="M1640" s="15">
        <v>6.1332250000000004</v>
      </c>
      <c r="N1640" s="15">
        <v>0.19928399999999999</v>
      </c>
      <c r="O1640" s="15">
        <v>0</v>
      </c>
      <c r="P1640" s="15" t="s">
        <v>122</v>
      </c>
    </row>
    <row r="1641" spans="1:16" hidden="1">
      <c r="A1641" s="10" t="s">
        <v>6674</v>
      </c>
      <c r="B1641" s="10" t="s">
        <v>6675</v>
      </c>
      <c r="C1641" s="13" t="s">
        <v>6676</v>
      </c>
      <c r="D1641" s="13" t="s">
        <v>6677</v>
      </c>
      <c r="E1641" s="13" t="s">
        <v>69</v>
      </c>
      <c r="F1641" s="18" t="s">
        <v>87</v>
      </c>
      <c r="G1641" s="58">
        <v>0</v>
      </c>
      <c r="H1641" s="58">
        <v>0</v>
      </c>
      <c r="I1641" s="13">
        <v>6.8999999999999997E-4</v>
      </c>
      <c r="J1641" s="15">
        <v>0</v>
      </c>
      <c r="K1641" s="17" t="s">
        <v>121</v>
      </c>
      <c r="L1641" s="15">
        <v>0</v>
      </c>
      <c r="M1641" s="15">
        <v>1.2843899999999999</v>
      </c>
      <c r="N1641" s="15">
        <v>0.195164</v>
      </c>
      <c r="O1641" s="15">
        <v>0</v>
      </c>
      <c r="P1641" s="15" t="s">
        <v>122</v>
      </c>
    </row>
    <row r="1642" spans="1:16" hidden="1">
      <c r="A1642" s="10" t="s">
        <v>6678</v>
      </c>
      <c r="B1642" s="10" t="s">
        <v>6679</v>
      </c>
      <c r="C1642" s="13" t="s">
        <v>6680</v>
      </c>
      <c r="D1642" s="13" t="s">
        <v>6681</v>
      </c>
      <c r="E1642" s="13" t="s">
        <v>69</v>
      </c>
      <c r="F1642" s="18" t="s">
        <v>84</v>
      </c>
      <c r="G1642" s="58">
        <v>0</v>
      </c>
      <c r="H1642" s="58">
        <v>0</v>
      </c>
      <c r="I1642" s="13">
        <v>1.2700000000000001E-3</v>
      </c>
      <c r="J1642" s="15">
        <v>0</v>
      </c>
      <c r="K1642" s="17" t="s">
        <v>121</v>
      </c>
      <c r="L1642" s="15">
        <v>0</v>
      </c>
      <c r="M1642" s="15">
        <v>1.034808</v>
      </c>
      <c r="N1642" s="15">
        <v>0.107864</v>
      </c>
      <c r="O1642" s="15" t="s">
        <v>142</v>
      </c>
      <c r="P1642" s="15" t="s">
        <v>122</v>
      </c>
    </row>
    <row r="1643" spans="1:16" hidden="1">
      <c r="A1643" s="10" t="s">
        <v>6682</v>
      </c>
      <c r="B1643" s="10" t="s">
        <v>6683</v>
      </c>
      <c r="C1643" s="13" t="s">
        <v>6684</v>
      </c>
      <c r="D1643" s="13" t="s">
        <v>6685</v>
      </c>
      <c r="E1643" s="13" t="s">
        <v>69</v>
      </c>
      <c r="F1643" s="18" t="s">
        <v>84</v>
      </c>
      <c r="G1643" s="58">
        <v>0</v>
      </c>
      <c r="H1643" s="58">
        <v>0</v>
      </c>
      <c r="I1643" s="13">
        <v>1.25E-3</v>
      </c>
      <c r="J1643" s="15">
        <v>0</v>
      </c>
      <c r="K1643" s="17" t="s">
        <v>121</v>
      </c>
      <c r="L1643" s="15">
        <v>0</v>
      </c>
      <c r="M1643" s="15">
        <v>0.81243900000000002</v>
      </c>
      <c r="N1643" s="15">
        <v>6.0441000000000002E-2</v>
      </c>
      <c r="O1643" s="15" t="s">
        <v>142</v>
      </c>
      <c r="P1643" s="15" t="s">
        <v>122</v>
      </c>
    </row>
    <row r="1644" spans="1:16" hidden="1">
      <c r="A1644" s="10" t="s">
        <v>6686</v>
      </c>
      <c r="B1644" s="10" t="s">
        <v>6687</v>
      </c>
      <c r="C1644" s="13" t="s">
        <v>6688</v>
      </c>
      <c r="D1644" s="13" t="s">
        <v>6689</v>
      </c>
      <c r="E1644" s="13" t="s">
        <v>69</v>
      </c>
      <c r="F1644" s="18" t="s">
        <v>89</v>
      </c>
      <c r="G1644" s="58">
        <v>0</v>
      </c>
      <c r="H1644" s="58">
        <v>0</v>
      </c>
      <c r="I1644" s="13">
        <v>6.8000000000000005E-4</v>
      </c>
      <c r="J1644" s="15">
        <v>0</v>
      </c>
      <c r="K1644" s="17" t="s">
        <v>121</v>
      </c>
      <c r="L1644" s="15">
        <v>0</v>
      </c>
      <c r="M1644" s="15">
        <v>1.5146999999999999</v>
      </c>
      <c r="N1644" s="15">
        <v>-9.1708999999999999E-2</v>
      </c>
      <c r="O1644" s="15">
        <v>0</v>
      </c>
      <c r="P1644" s="15" t="s">
        <v>122</v>
      </c>
    </row>
    <row r="1645" spans="1:16" hidden="1">
      <c r="A1645" s="10" t="s">
        <v>6690</v>
      </c>
      <c r="B1645" s="10" t="s">
        <v>6691</v>
      </c>
      <c r="C1645" s="13" t="s">
        <v>6692</v>
      </c>
      <c r="D1645" s="13" t="s">
        <v>6693</v>
      </c>
      <c r="E1645" s="13" t="s">
        <v>69</v>
      </c>
      <c r="F1645" s="18" t="s">
        <v>83</v>
      </c>
      <c r="G1645" s="58">
        <v>0</v>
      </c>
      <c r="H1645" s="58">
        <v>0</v>
      </c>
      <c r="I1645" s="13">
        <v>6.4000000000000003E-3</v>
      </c>
      <c r="J1645" s="15">
        <v>0.75804347829999996</v>
      </c>
      <c r="K1645" s="17">
        <v>0.31918554624678719</v>
      </c>
      <c r="L1645" s="15">
        <v>16.364318999999998</v>
      </c>
      <c r="M1645" s="15">
        <v>5.4848270000000001</v>
      </c>
      <c r="N1645" s="15">
        <v>0.37941799999999998</v>
      </c>
      <c r="O1645" s="15" t="s">
        <v>176</v>
      </c>
      <c r="P1645" s="15" t="s">
        <v>122</v>
      </c>
    </row>
    <row r="1646" spans="1:16" hidden="1">
      <c r="A1646" s="10" t="s">
        <v>6694</v>
      </c>
      <c r="B1646" s="10" t="s">
        <v>6695</v>
      </c>
      <c r="C1646" s="13" t="s">
        <v>6696</v>
      </c>
      <c r="D1646" s="13" t="s">
        <v>6697</v>
      </c>
      <c r="E1646" s="13" t="s">
        <v>69</v>
      </c>
      <c r="F1646" s="18" t="s">
        <v>83</v>
      </c>
      <c r="G1646" s="58">
        <v>0</v>
      </c>
      <c r="H1646" s="58">
        <v>0</v>
      </c>
      <c r="I1646" s="13">
        <v>5.8E-4</v>
      </c>
      <c r="J1646" s="15">
        <v>0</v>
      </c>
      <c r="K1646" s="17" t="s">
        <v>121</v>
      </c>
      <c r="L1646" s="15">
        <v>0</v>
      </c>
      <c r="M1646" s="15">
        <v>2.696593</v>
      </c>
      <c r="N1646" s="15">
        <v>4.7516000000000003E-2</v>
      </c>
      <c r="O1646" s="15">
        <v>0</v>
      </c>
      <c r="P1646" s="15" t="s">
        <v>122</v>
      </c>
    </row>
    <row r="1647" spans="1:16">
      <c r="A1647" s="10" t="s">
        <v>6698</v>
      </c>
      <c r="B1647" s="10" t="s">
        <v>6699</v>
      </c>
      <c r="C1647" s="13" t="s">
        <v>6700</v>
      </c>
      <c r="D1647" s="13" t="s">
        <v>6701</v>
      </c>
      <c r="E1647" s="13" t="s">
        <v>44</v>
      </c>
      <c r="F1647" s="18" t="s">
        <v>85</v>
      </c>
      <c r="G1647" s="58">
        <v>0.75</v>
      </c>
      <c r="H1647" s="58">
        <v>0.7</v>
      </c>
      <c r="I1647" s="13">
        <v>0.41768</v>
      </c>
      <c r="J1647" s="15">
        <v>1.2958823529000001</v>
      </c>
      <c r="K1647" s="17">
        <v>-0.2283250113236418</v>
      </c>
      <c r="L1647" s="15">
        <v>11.005262999999999</v>
      </c>
      <c r="M1647" s="15">
        <v>2.1995550000000001</v>
      </c>
      <c r="N1647" s="15">
        <v>0.19916200000000001</v>
      </c>
      <c r="O1647" s="15" t="s">
        <v>263</v>
      </c>
      <c r="P1647" s="15" t="s">
        <v>152</v>
      </c>
    </row>
    <row r="1648" spans="1:16" hidden="1">
      <c r="A1648" s="10" t="s">
        <v>6702</v>
      </c>
      <c r="B1648" s="10" t="s">
        <v>6703</v>
      </c>
      <c r="C1648" s="13" t="s">
        <v>6704</v>
      </c>
      <c r="D1648" s="13" t="s">
        <v>6705</v>
      </c>
      <c r="E1648" s="13" t="s">
        <v>69</v>
      </c>
      <c r="F1648" s="18" t="s">
        <v>91</v>
      </c>
      <c r="G1648" s="58">
        <v>0</v>
      </c>
      <c r="H1648" s="58">
        <v>0</v>
      </c>
      <c r="I1648" s="13">
        <v>1.25E-3</v>
      </c>
      <c r="J1648" s="15">
        <v>0</v>
      </c>
      <c r="K1648" s="17" t="s">
        <v>121</v>
      </c>
      <c r="L1648" s="15">
        <v>0</v>
      </c>
      <c r="M1648" s="15">
        <v>1.1019509999999999</v>
      </c>
      <c r="N1648" s="15">
        <v>0.13852900000000001</v>
      </c>
      <c r="O1648" s="15">
        <v>0</v>
      </c>
      <c r="P1648" s="15" t="s">
        <v>122</v>
      </c>
    </row>
    <row r="1649" spans="1:16" hidden="1">
      <c r="A1649" s="10" t="s">
        <v>6706</v>
      </c>
      <c r="B1649" s="10" t="s">
        <v>6707</v>
      </c>
      <c r="C1649" s="13" t="s">
        <v>6708</v>
      </c>
      <c r="D1649" s="13" t="s">
        <v>6709</v>
      </c>
      <c r="E1649" s="13" t="s">
        <v>69</v>
      </c>
      <c r="F1649" s="18" t="s">
        <v>88</v>
      </c>
      <c r="G1649" s="58">
        <v>0</v>
      </c>
      <c r="H1649" s="58">
        <v>0</v>
      </c>
      <c r="I1649" s="13">
        <v>5.1399999999999996E-3</v>
      </c>
      <c r="J1649" s="15">
        <v>0</v>
      </c>
      <c r="K1649" s="17" t="s">
        <v>121</v>
      </c>
      <c r="L1649" s="15">
        <v>26.488371999999998</v>
      </c>
      <c r="M1649" s="15">
        <v>10.300122</v>
      </c>
      <c r="N1649" s="15">
        <v>0.13039200000000001</v>
      </c>
      <c r="O1649" s="15">
        <v>0</v>
      </c>
      <c r="P1649" s="15" t="s">
        <v>122</v>
      </c>
    </row>
    <row r="1650" spans="1:16" hidden="1">
      <c r="A1650" s="10" t="s">
        <v>6710</v>
      </c>
      <c r="B1650" s="10" t="s">
        <v>6711</v>
      </c>
      <c r="C1650" s="13" t="s">
        <v>6712</v>
      </c>
      <c r="D1650" s="13" t="s">
        <v>6713</v>
      </c>
      <c r="E1650" s="13" t="s">
        <v>69</v>
      </c>
      <c r="F1650" s="18" t="s">
        <v>88</v>
      </c>
      <c r="G1650" s="58">
        <v>0</v>
      </c>
      <c r="H1650" s="58">
        <v>0</v>
      </c>
      <c r="I1650" s="13">
        <v>4.7800000000000004E-3</v>
      </c>
      <c r="J1650" s="15">
        <v>0</v>
      </c>
      <c r="K1650" s="17" t="s">
        <v>121</v>
      </c>
      <c r="L1650" s="15">
        <v>33.536585000000002</v>
      </c>
      <c r="M1650" s="15">
        <v>9.5733949999999997</v>
      </c>
      <c r="N1650" s="15">
        <v>0.135551</v>
      </c>
      <c r="O1650" s="15">
        <v>0</v>
      </c>
      <c r="P1650" s="15" t="s">
        <v>122</v>
      </c>
    </row>
    <row r="1651" spans="1:16" hidden="1">
      <c r="A1651" s="10" t="s">
        <v>6714</v>
      </c>
      <c r="B1651" s="10" t="s">
        <v>6715</v>
      </c>
      <c r="C1651" s="13" t="s">
        <v>6716</v>
      </c>
      <c r="D1651" s="13" t="s">
        <v>6717</v>
      </c>
      <c r="E1651" s="13" t="s">
        <v>69</v>
      </c>
      <c r="F1651" s="18" t="s">
        <v>85</v>
      </c>
      <c r="G1651" s="58">
        <v>0</v>
      </c>
      <c r="H1651" s="58">
        <v>0</v>
      </c>
      <c r="I1651" s="13">
        <v>3.5000000000000001E-3</v>
      </c>
      <c r="J1651" s="15">
        <v>0</v>
      </c>
      <c r="K1651" s="17" t="s">
        <v>121</v>
      </c>
      <c r="L1651" s="15">
        <v>0</v>
      </c>
      <c r="M1651" s="15">
        <v>1.130477</v>
      </c>
      <c r="N1651" s="15">
        <v>6.1048999999999999E-2</v>
      </c>
      <c r="O1651" s="15">
        <v>0</v>
      </c>
      <c r="P1651" s="15" t="s">
        <v>122</v>
      </c>
    </row>
    <row r="1652" spans="1:16" hidden="1">
      <c r="A1652" s="10" t="s">
        <v>6718</v>
      </c>
      <c r="B1652" s="10" t="s">
        <v>6719</v>
      </c>
      <c r="C1652" s="13" t="s">
        <v>6720</v>
      </c>
      <c r="D1652" s="13" t="s">
        <v>6721</v>
      </c>
      <c r="E1652" s="13" t="s">
        <v>69</v>
      </c>
      <c r="F1652" s="18" t="s">
        <v>85</v>
      </c>
      <c r="G1652" s="58">
        <v>0</v>
      </c>
      <c r="H1652" s="58">
        <v>0</v>
      </c>
      <c r="I1652" s="13">
        <v>1.99E-3</v>
      </c>
      <c r="J1652" s="15">
        <v>0</v>
      </c>
      <c r="K1652" s="17" t="s">
        <v>121</v>
      </c>
      <c r="L1652" s="15">
        <v>0</v>
      </c>
      <c r="M1652" s="15">
        <v>0.65300199999999997</v>
      </c>
      <c r="N1652" s="15">
        <v>6.1048999999999999E-2</v>
      </c>
      <c r="O1652" s="15">
        <v>0</v>
      </c>
      <c r="P1652" s="15" t="s">
        <v>157</v>
      </c>
    </row>
    <row r="1653" spans="1:16" customFormat="1" hidden="1">
      <c r="A1653" s="10" t="s">
        <v>6722</v>
      </c>
      <c r="B1653" s="10" t="s">
        <v>6723</v>
      </c>
      <c r="C1653" s="13" t="s">
        <v>6724</v>
      </c>
      <c r="D1653" s="13" t="s">
        <v>6725</v>
      </c>
      <c r="E1653" s="13" t="s">
        <v>69</v>
      </c>
      <c r="F1653" s="18" t="s">
        <v>91</v>
      </c>
      <c r="G1653" s="58">
        <v>0</v>
      </c>
      <c r="H1653" s="58">
        <v>0</v>
      </c>
      <c r="I1653" s="13">
        <v>8.5999999999999998E-4</v>
      </c>
      <c r="J1653" s="15">
        <v>0</v>
      </c>
      <c r="K1653" s="17" t="s">
        <v>121</v>
      </c>
      <c r="L1653" s="15">
        <v>0</v>
      </c>
      <c r="M1653" s="15">
        <v>0.97068500000000002</v>
      </c>
      <c r="N1653" s="15">
        <v>8.7644E-2</v>
      </c>
      <c r="O1653" s="15">
        <v>0</v>
      </c>
      <c r="P1653" s="15" t="s">
        <v>122</v>
      </c>
    </row>
    <row r="1654" spans="1:16" hidden="1">
      <c r="A1654" s="10" t="s">
        <v>6726</v>
      </c>
      <c r="B1654" s="10" t="s">
        <v>6727</v>
      </c>
      <c r="C1654" s="13" t="s">
        <v>6728</v>
      </c>
      <c r="D1654" s="13" t="s">
        <v>6729</v>
      </c>
      <c r="E1654" s="13" t="s">
        <v>69</v>
      </c>
      <c r="F1654" s="18" t="s">
        <v>88</v>
      </c>
      <c r="G1654" s="58">
        <v>0</v>
      </c>
      <c r="H1654" s="58">
        <v>0</v>
      </c>
      <c r="I1654" s="13">
        <v>1.14E-3</v>
      </c>
      <c r="J1654" s="15">
        <v>0</v>
      </c>
      <c r="K1654" s="17" t="s">
        <v>121</v>
      </c>
      <c r="L1654" s="15">
        <v>68.067685999999995</v>
      </c>
      <c r="M1654" s="15">
        <v>3.8746049999999999</v>
      </c>
      <c r="N1654" s="15">
        <v>7.2210999999999997E-2</v>
      </c>
      <c r="O1654" s="15">
        <v>0</v>
      </c>
      <c r="P1654" s="15" t="s">
        <v>122</v>
      </c>
    </row>
    <row r="1655" spans="1:16" hidden="1">
      <c r="A1655" s="10" t="s">
        <v>6730</v>
      </c>
      <c r="B1655" s="10" t="s">
        <v>6731</v>
      </c>
      <c r="C1655" s="13" t="s">
        <v>6732</v>
      </c>
      <c r="D1655" s="13" t="s">
        <v>6733</v>
      </c>
      <c r="E1655" s="13" t="s">
        <v>69</v>
      </c>
      <c r="F1655" s="18" t="s">
        <v>88</v>
      </c>
      <c r="G1655" s="58">
        <v>0</v>
      </c>
      <c r="H1655" s="58">
        <v>0</v>
      </c>
      <c r="I1655" s="13">
        <v>8.1999999999999998E-4</v>
      </c>
      <c r="J1655" s="15">
        <v>0</v>
      </c>
      <c r="K1655" s="17" t="s">
        <v>121</v>
      </c>
      <c r="L1655" s="15">
        <v>0</v>
      </c>
      <c r="M1655" s="15">
        <v>3.871149</v>
      </c>
      <c r="N1655" s="15">
        <v>3.8191999999999997E-2</v>
      </c>
      <c r="O1655" s="15">
        <v>0</v>
      </c>
      <c r="P1655" s="15" t="s">
        <v>122</v>
      </c>
    </row>
    <row r="1656" spans="1:16" hidden="1">
      <c r="A1656" s="10" t="s">
        <v>6734</v>
      </c>
      <c r="B1656" s="10" t="s">
        <v>6735</v>
      </c>
      <c r="C1656" s="13" t="s">
        <v>6736</v>
      </c>
      <c r="D1656" s="13" t="s">
        <v>6737</v>
      </c>
      <c r="E1656" s="13" t="s">
        <v>69</v>
      </c>
      <c r="F1656" s="18" t="s">
        <v>88</v>
      </c>
      <c r="G1656" s="58">
        <v>0</v>
      </c>
      <c r="H1656" s="58">
        <v>0</v>
      </c>
      <c r="I1656" s="13">
        <v>1.56E-3</v>
      </c>
      <c r="J1656" s="15">
        <v>0</v>
      </c>
      <c r="K1656" s="17" t="s">
        <v>121</v>
      </c>
      <c r="L1656" s="15">
        <v>0</v>
      </c>
      <c r="M1656" s="15">
        <v>3.6864439999999998</v>
      </c>
      <c r="N1656" s="15">
        <v>9.6318000000000001E-2</v>
      </c>
      <c r="O1656" s="15">
        <v>0</v>
      </c>
      <c r="P1656" s="15" t="s">
        <v>122</v>
      </c>
    </row>
    <row r="1657" spans="1:16" hidden="1">
      <c r="A1657" s="10" t="s">
        <v>6738</v>
      </c>
      <c r="B1657" s="10" t="s">
        <v>6739</v>
      </c>
      <c r="C1657" s="13" t="s">
        <v>6740</v>
      </c>
      <c r="D1657" s="13" t="s">
        <v>6741</v>
      </c>
      <c r="E1657" s="13" t="s">
        <v>69</v>
      </c>
      <c r="F1657" s="18" t="s">
        <v>82</v>
      </c>
      <c r="G1657" s="58">
        <v>0</v>
      </c>
      <c r="H1657" s="58">
        <v>0</v>
      </c>
      <c r="I1657" s="13">
        <v>1.2999999999999999E-3</v>
      </c>
      <c r="J1657" s="15">
        <v>0</v>
      </c>
      <c r="K1657" s="17" t="s">
        <v>121</v>
      </c>
      <c r="L1657" s="15">
        <v>0</v>
      </c>
      <c r="M1657" s="15">
        <v>3.4927790000000001</v>
      </c>
      <c r="N1657" s="15">
        <v>0.13372100000000001</v>
      </c>
      <c r="O1657" s="15">
        <v>0</v>
      </c>
      <c r="P1657" s="15" t="s">
        <v>122</v>
      </c>
    </row>
    <row r="1658" spans="1:16" hidden="1">
      <c r="A1658" s="10" t="s">
        <v>6742</v>
      </c>
      <c r="B1658" s="10" t="s">
        <v>6743</v>
      </c>
      <c r="C1658" s="13" t="s">
        <v>6744</v>
      </c>
      <c r="D1658" s="13" t="s">
        <v>6745</v>
      </c>
      <c r="E1658" s="13" t="s">
        <v>69</v>
      </c>
      <c r="F1658" s="18" t="s">
        <v>86</v>
      </c>
      <c r="G1658" s="58">
        <v>0</v>
      </c>
      <c r="H1658" s="58">
        <v>0</v>
      </c>
      <c r="I1658" s="13">
        <v>1.6000000000000001E-3</v>
      </c>
      <c r="J1658" s="15">
        <v>0</v>
      </c>
      <c r="K1658" s="17" t="s">
        <v>121</v>
      </c>
      <c r="L1658" s="15">
        <v>37.346437000000002</v>
      </c>
      <c r="M1658" s="15">
        <v>5.8685619999999998</v>
      </c>
      <c r="N1658" s="15">
        <v>7.3089000000000001E-2</v>
      </c>
      <c r="O1658" s="15">
        <v>0</v>
      </c>
      <c r="P1658" s="15" t="s">
        <v>122</v>
      </c>
    </row>
    <row r="1659" spans="1:16" hidden="1">
      <c r="A1659" s="10" t="s">
        <v>6746</v>
      </c>
      <c r="B1659" s="10" t="s">
        <v>6747</v>
      </c>
      <c r="C1659" s="13" t="s">
        <v>6748</v>
      </c>
      <c r="D1659" s="13" t="s">
        <v>6749</v>
      </c>
      <c r="E1659" s="13" t="s">
        <v>69</v>
      </c>
      <c r="F1659" s="18" t="s">
        <v>87</v>
      </c>
      <c r="G1659" s="58">
        <v>0</v>
      </c>
      <c r="H1659" s="58">
        <v>0</v>
      </c>
      <c r="I1659" s="13">
        <v>7.2999999999999996E-4</v>
      </c>
      <c r="J1659" s="15">
        <v>0</v>
      </c>
      <c r="K1659" s="17" t="s">
        <v>121</v>
      </c>
      <c r="L1659" s="15">
        <v>0</v>
      </c>
      <c r="M1659" s="15">
        <v>3.837313</v>
      </c>
      <c r="N1659" s="15">
        <v>0.12873899999999999</v>
      </c>
      <c r="O1659" s="15">
        <v>0</v>
      </c>
      <c r="P1659" s="15" t="s">
        <v>122</v>
      </c>
    </row>
    <row r="1660" spans="1:16" hidden="1">
      <c r="A1660" s="10" t="s">
        <v>6750</v>
      </c>
      <c r="B1660" s="10" t="s">
        <v>6751</v>
      </c>
      <c r="C1660" s="13" t="s">
        <v>6752</v>
      </c>
      <c r="D1660" s="13" t="s">
        <v>6753</v>
      </c>
      <c r="E1660" s="13" t="s">
        <v>69</v>
      </c>
      <c r="F1660" s="18" t="s">
        <v>88</v>
      </c>
      <c r="G1660" s="58">
        <v>0</v>
      </c>
      <c r="H1660" s="58">
        <v>0</v>
      </c>
      <c r="I1660" s="13">
        <v>2.0100000000000001E-3</v>
      </c>
      <c r="J1660" s="15">
        <v>0</v>
      </c>
      <c r="K1660" s="17" t="s">
        <v>121</v>
      </c>
      <c r="L1660" s="15">
        <v>0</v>
      </c>
      <c r="M1660" s="15">
        <v>3.3094169999999998</v>
      </c>
      <c r="N1660" s="15">
        <v>0.288136</v>
      </c>
      <c r="O1660" s="15">
        <v>0</v>
      </c>
      <c r="P1660" s="15" t="s">
        <v>122</v>
      </c>
    </row>
    <row r="1661" spans="1:16" hidden="1">
      <c r="A1661" s="10" t="s">
        <v>6754</v>
      </c>
      <c r="B1661" s="10" t="s">
        <v>6755</v>
      </c>
      <c r="C1661" s="13" t="s">
        <v>6756</v>
      </c>
      <c r="D1661" s="13" t="s">
        <v>6757</v>
      </c>
      <c r="E1661" s="13" t="s">
        <v>48</v>
      </c>
      <c r="F1661" s="18" t="s">
        <v>82</v>
      </c>
      <c r="G1661" s="58">
        <v>0</v>
      </c>
      <c r="H1661" s="58">
        <v>0</v>
      </c>
      <c r="I1661" s="13">
        <v>1.797E-2</v>
      </c>
      <c r="J1661" s="15">
        <v>0.56136363639999998</v>
      </c>
      <c r="K1661" s="17">
        <v>0.78137651810323083</v>
      </c>
      <c r="L1661" s="15">
        <v>10.949963</v>
      </c>
      <c r="M1661" s="15">
        <v>2.294969</v>
      </c>
      <c r="N1661" s="15">
        <v>0.18203800000000001</v>
      </c>
      <c r="O1661" s="15" t="s">
        <v>263</v>
      </c>
      <c r="P1661" s="15" t="s">
        <v>157</v>
      </c>
    </row>
    <row r="1662" spans="1:16" hidden="1">
      <c r="A1662" s="10" t="s">
        <v>6758</v>
      </c>
      <c r="B1662" s="10" t="s">
        <v>6759</v>
      </c>
      <c r="C1662" s="13" t="s">
        <v>6760</v>
      </c>
      <c r="D1662" s="13" t="s">
        <v>6761</v>
      </c>
      <c r="E1662" s="13" t="s">
        <v>69</v>
      </c>
      <c r="F1662" s="18" t="s">
        <v>82</v>
      </c>
      <c r="G1662" s="58">
        <v>0</v>
      </c>
      <c r="H1662" s="58">
        <v>0</v>
      </c>
      <c r="I1662" s="13">
        <v>9.7999999999999997E-4</v>
      </c>
      <c r="J1662" s="15">
        <v>0</v>
      </c>
      <c r="K1662" s="17" t="s">
        <v>121</v>
      </c>
      <c r="L1662" s="15">
        <v>0</v>
      </c>
      <c r="M1662" s="15">
        <v>6.1803109999999997</v>
      </c>
      <c r="N1662" s="15">
        <v>-0.10770100000000001</v>
      </c>
      <c r="O1662" s="15">
        <v>0</v>
      </c>
      <c r="P1662" s="15" t="s">
        <v>122</v>
      </c>
    </row>
    <row r="1663" spans="1:16" hidden="1">
      <c r="A1663" s="10" t="s">
        <v>6762</v>
      </c>
      <c r="B1663" s="10" t="s">
        <v>6763</v>
      </c>
      <c r="C1663" s="13" t="s">
        <v>6764</v>
      </c>
      <c r="D1663" s="13" t="s">
        <v>6765</v>
      </c>
      <c r="E1663" s="13" t="s">
        <v>69</v>
      </c>
      <c r="F1663" s="18" t="s">
        <v>86</v>
      </c>
      <c r="G1663" s="58">
        <v>0</v>
      </c>
      <c r="H1663" s="58">
        <v>0</v>
      </c>
      <c r="I1663" s="13">
        <v>8.9999999999999998E-4</v>
      </c>
      <c r="J1663" s="15">
        <v>0</v>
      </c>
      <c r="K1663" s="17" t="s">
        <v>121</v>
      </c>
      <c r="L1663" s="15">
        <v>0</v>
      </c>
      <c r="M1663" s="15">
        <v>2.734604</v>
      </c>
      <c r="N1663" s="15">
        <v>-6.5075999999999995E-2</v>
      </c>
      <c r="O1663" s="15">
        <v>0</v>
      </c>
      <c r="P1663" s="15" t="s">
        <v>122</v>
      </c>
    </row>
    <row r="1664" spans="1:16" hidden="1">
      <c r="A1664" s="10" t="s">
        <v>6766</v>
      </c>
      <c r="B1664" s="10" t="s">
        <v>6767</v>
      </c>
      <c r="C1664" s="13" t="s">
        <v>6768</v>
      </c>
      <c r="D1664" s="13" t="s">
        <v>6769</v>
      </c>
      <c r="E1664" s="13" t="s">
        <v>24</v>
      </c>
      <c r="F1664" s="18" t="s">
        <v>88</v>
      </c>
      <c r="G1664" s="58">
        <v>0</v>
      </c>
      <c r="H1664" s="58">
        <v>0</v>
      </c>
      <c r="I1664" s="13">
        <v>2.2169999999999999E-2</v>
      </c>
      <c r="J1664" s="15">
        <v>0</v>
      </c>
      <c r="K1664" s="17" t="s">
        <v>121</v>
      </c>
      <c r="L1664" s="15">
        <v>23.066375000000001</v>
      </c>
      <c r="M1664" s="15">
        <v>2.4065180000000002</v>
      </c>
      <c r="N1664" s="15">
        <v>0.10893600000000001</v>
      </c>
      <c r="O1664" s="15">
        <v>0</v>
      </c>
      <c r="P1664" s="15" t="s">
        <v>294</v>
      </c>
    </row>
    <row r="1665" spans="1:16">
      <c r="A1665" s="10" t="s">
        <v>6770</v>
      </c>
      <c r="B1665" s="10" t="s">
        <v>6771</v>
      </c>
      <c r="C1665" s="13" t="s">
        <v>6772</v>
      </c>
      <c r="D1665" s="13" t="s">
        <v>6773</v>
      </c>
      <c r="E1665" s="13" t="s">
        <v>44</v>
      </c>
      <c r="F1665" s="18" t="s">
        <v>81</v>
      </c>
      <c r="G1665" s="58">
        <v>0.5</v>
      </c>
      <c r="H1665" s="58">
        <v>0.54</v>
      </c>
      <c r="I1665" s="13">
        <v>5.0389999999999997E-2</v>
      </c>
      <c r="J1665" s="15">
        <v>0.60488372089999998</v>
      </c>
      <c r="K1665" s="17">
        <v>0.65321030381196366</v>
      </c>
      <c r="L1665" s="15">
        <v>5234</v>
      </c>
      <c r="M1665" s="15">
        <v>1.383872</v>
      </c>
      <c r="N1665" s="15">
        <v>-3.0929999999999998E-3</v>
      </c>
      <c r="O1665" s="15" t="s">
        <v>263</v>
      </c>
      <c r="P1665" s="15" t="s">
        <v>152</v>
      </c>
    </row>
    <row r="1666" spans="1:16" hidden="1">
      <c r="A1666" s="10" t="s">
        <v>6774</v>
      </c>
      <c r="B1666" s="10" t="s">
        <v>6775</v>
      </c>
      <c r="C1666" s="13" t="s">
        <v>6776</v>
      </c>
      <c r="D1666" s="13" t="s">
        <v>6777</v>
      </c>
      <c r="E1666" s="13" t="s">
        <v>24</v>
      </c>
      <c r="F1666" s="18" t="s">
        <v>87</v>
      </c>
      <c r="G1666" s="58">
        <v>0</v>
      </c>
      <c r="H1666" s="58">
        <v>0</v>
      </c>
      <c r="I1666" s="13">
        <v>2.827E-2</v>
      </c>
      <c r="J1666" s="15">
        <v>0</v>
      </c>
      <c r="K1666" s="17" t="s">
        <v>121</v>
      </c>
      <c r="L1666" s="15">
        <v>0</v>
      </c>
      <c r="M1666" s="15">
        <v>2.1928000000000001</v>
      </c>
      <c r="N1666" s="15">
        <v>8.0958000000000002E-2</v>
      </c>
      <c r="O1666" s="15">
        <v>0</v>
      </c>
      <c r="P1666" s="15" t="s">
        <v>294</v>
      </c>
    </row>
    <row r="1667" spans="1:16" hidden="1">
      <c r="A1667" s="10" t="s">
        <v>6778</v>
      </c>
      <c r="B1667" s="10" t="s">
        <v>6779</v>
      </c>
      <c r="C1667" s="13" t="s">
        <v>6780</v>
      </c>
      <c r="D1667" s="13" t="s">
        <v>6781</v>
      </c>
      <c r="E1667" s="13" t="s">
        <v>24</v>
      </c>
      <c r="F1667" s="18" t="s">
        <v>89</v>
      </c>
      <c r="G1667" s="58">
        <v>0</v>
      </c>
      <c r="H1667" s="58">
        <v>0</v>
      </c>
      <c r="I1667" s="13">
        <v>0.17702000000000001</v>
      </c>
      <c r="J1667" s="15">
        <v>1.0266</v>
      </c>
      <c r="K1667" s="17">
        <v>-2.591077342684589E-2</v>
      </c>
      <c r="L1667" s="15">
        <v>20.613859999999999</v>
      </c>
      <c r="M1667" s="15">
        <v>2.2239640000000001</v>
      </c>
      <c r="N1667" s="15">
        <v>0.127721</v>
      </c>
      <c r="O1667" s="15" t="s">
        <v>176</v>
      </c>
      <c r="P1667" s="15" t="s">
        <v>294</v>
      </c>
    </row>
    <row r="1668" spans="1:16" hidden="1">
      <c r="A1668" s="10" t="s">
        <v>6782</v>
      </c>
      <c r="B1668" s="10" t="s">
        <v>6783</v>
      </c>
      <c r="C1668" s="13" t="s">
        <v>6784</v>
      </c>
      <c r="D1668" s="13" t="s">
        <v>6785</v>
      </c>
      <c r="E1668" s="13" t="s">
        <v>73</v>
      </c>
      <c r="F1668" s="18" t="s">
        <v>85</v>
      </c>
      <c r="G1668" s="58">
        <v>0</v>
      </c>
      <c r="H1668" s="58">
        <v>0</v>
      </c>
      <c r="I1668" s="13">
        <v>7.3940000000000006E-2</v>
      </c>
      <c r="J1668" s="15">
        <v>0</v>
      </c>
      <c r="K1668" s="17" t="s">
        <v>121</v>
      </c>
      <c r="L1668" s="15">
        <v>4.0560679999999998</v>
      </c>
      <c r="M1668" s="15">
        <v>0.80194900000000002</v>
      </c>
      <c r="N1668" s="15">
        <v>9.0496999999999994E-2</v>
      </c>
      <c r="O1668" s="15" t="s">
        <v>142</v>
      </c>
      <c r="P1668" s="15" t="s">
        <v>469</v>
      </c>
    </row>
    <row r="1669" spans="1:16" hidden="1">
      <c r="A1669" s="10" t="s">
        <v>6786</v>
      </c>
      <c r="B1669" s="10" t="s">
        <v>6787</v>
      </c>
      <c r="C1669" s="13" t="s">
        <v>6788</v>
      </c>
      <c r="D1669" s="13" t="s">
        <v>6789</v>
      </c>
      <c r="E1669" s="13" t="s">
        <v>24</v>
      </c>
      <c r="F1669" s="18" t="s">
        <v>86</v>
      </c>
      <c r="G1669" s="58">
        <v>0</v>
      </c>
      <c r="H1669" s="58">
        <v>0</v>
      </c>
      <c r="I1669" s="13">
        <v>4.9750000000000003E-2</v>
      </c>
      <c r="J1669" s="15">
        <v>0</v>
      </c>
      <c r="K1669" s="17" t="s">
        <v>121</v>
      </c>
      <c r="L1669" s="15">
        <v>15.414495000000001</v>
      </c>
      <c r="M1669" s="15">
        <v>0.18804399999999999</v>
      </c>
      <c r="N1669" s="15">
        <v>0.130745</v>
      </c>
      <c r="O1669" s="15">
        <v>0</v>
      </c>
      <c r="P1669" s="15" t="s">
        <v>294</v>
      </c>
    </row>
    <row r="1670" spans="1:16" hidden="1">
      <c r="A1670" s="10" t="s">
        <v>6790</v>
      </c>
      <c r="B1670" s="10" t="s">
        <v>6791</v>
      </c>
      <c r="C1670" s="13" t="s">
        <v>6792</v>
      </c>
      <c r="D1670" s="13" t="s">
        <v>6793</v>
      </c>
      <c r="E1670" s="13" t="s">
        <v>24</v>
      </c>
      <c r="F1670" s="18" t="s">
        <v>83</v>
      </c>
      <c r="G1670" s="58">
        <v>0</v>
      </c>
      <c r="H1670" s="58">
        <v>0</v>
      </c>
      <c r="I1670" s="13">
        <v>1.8120000000000001E-2</v>
      </c>
      <c r="J1670" s="15">
        <v>0.91881355929999997</v>
      </c>
      <c r="K1670" s="17">
        <v>8.8360081191936279E-2</v>
      </c>
      <c r="L1670" s="15">
        <v>24.175339999999998</v>
      </c>
      <c r="M1670" s="15">
        <v>1.9156489999999999</v>
      </c>
      <c r="N1670" s="15">
        <v>-1.4626999999999999E-2</v>
      </c>
      <c r="O1670" s="15" t="s">
        <v>263</v>
      </c>
      <c r="P1670" s="15" t="s">
        <v>294</v>
      </c>
    </row>
    <row r="1671" spans="1:16">
      <c r="A1671" s="10" t="s">
        <v>6794</v>
      </c>
      <c r="B1671" s="10" t="s">
        <v>6795</v>
      </c>
      <c r="C1671" s="13" t="s">
        <v>6796</v>
      </c>
      <c r="D1671" s="13" t="s">
        <v>6797</v>
      </c>
      <c r="E1671" s="13" t="s">
        <v>64</v>
      </c>
      <c r="F1671" s="18" t="s">
        <v>85</v>
      </c>
      <c r="G1671" s="58">
        <v>0.75</v>
      </c>
      <c r="H1671" s="58">
        <v>0.72</v>
      </c>
      <c r="I1671" s="13">
        <v>0.17906</v>
      </c>
      <c r="J1671" s="15">
        <v>1.1555194805</v>
      </c>
      <c r="K1671" s="17">
        <v>-0.13458836750437631</v>
      </c>
      <c r="L1671" s="15">
        <v>12.544041</v>
      </c>
      <c r="M1671" s="15">
        <v>1.731349</v>
      </c>
      <c r="N1671" s="15">
        <v>0.155389</v>
      </c>
      <c r="O1671" s="15" t="s">
        <v>142</v>
      </c>
      <c r="P1671" s="15" t="s">
        <v>162</v>
      </c>
    </row>
    <row r="1672" spans="1:16" hidden="1">
      <c r="A1672" s="10" t="s">
        <v>6798</v>
      </c>
      <c r="B1672" s="10" t="s">
        <v>6799</v>
      </c>
      <c r="C1672" s="13" t="s">
        <v>6800</v>
      </c>
      <c r="D1672" s="13" t="s">
        <v>6801</v>
      </c>
      <c r="E1672" s="13" t="s">
        <v>188</v>
      </c>
      <c r="F1672" s="18" t="s">
        <v>83</v>
      </c>
      <c r="G1672" s="58">
        <v>0</v>
      </c>
      <c r="H1672" s="58">
        <v>0</v>
      </c>
      <c r="I1672" s="13">
        <v>2.265E-2</v>
      </c>
      <c r="J1672" s="15">
        <v>0</v>
      </c>
      <c r="K1672" s="17" t="s">
        <v>121</v>
      </c>
      <c r="L1672" s="15">
        <v>0</v>
      </c>
      <c r="M1672" s="15">
        <v>4.8293790000000003</v>
      </c>
      <c r="N1672" s="15">
        <v>0.26160800000000001</v>
      </c>
      <c r="O1672" s="15">
        <v>0</v>
      </c>
      <c r="P1672" s="15" t="s">
        <v>189</v>
      </c>
    </row>
    <row r="1673" spans="1:16" hidden="1">
      <c r="A1673" s="10" t="s">
        <v>6802</v>
      </c>
      <c r="B1673" s="10" t="s">
        <v>6803</v>
      </c>
      <c r="C1673" s="13" t="s">
        <v>6804</v>
      </c>
      <c r="D1673" s="13" t="s">
        <v>6805</v>
      </c>
      <c r="E1673" s="13" t="s">
        <v>71</v>
      </c>
      <c r="F1673" s="18" t="s">
        <v>89</v>
      </c>
      <c r="G1673" s="58">
        <v>0</v>
      </c>
      <c r="H1673" s="58">
        <v>0</v>
      </c>
      <c r="I1673" s="13">
        <v>1.417E-2</v>
      </c>
      <c r="J1673" s="15">
        <v>0</v>
      </c>
      <c r="K1673" s="17" t="s">
        <v>121</v>
      </c>
      <c r="L1673" s="15">
        <v>42.418678</v>
      </c>
      <c r="M1673" s="15">
        <v>4.344392</v>
      </c>
      <c r="N1673" s="15">
        <v>5.3413000000000002E-2</v>
      </c>
      <c r="O1673" s="15" t="s">
        <v>263</v>
      </c>
      <c r="P1673" s="15" t="s">
        <v>171</v>
      </c>
    </row>
    <row r="1674" spans="1:16" hidden="1">
      <c r="A1674" s="10" t="s">
        <v>6806</v>
      </c>
      <c r="B1674" s="10" t="s">
        <v>6807</v>
      </c>
      <c r="C1674" s="13" t="s">
        <v>6808</v>
      </c>
      <c r="D1674" s="13" t="s">
        <v>6809</v>
      </c>
      <c r="E1674" s="13" t="s">
        <v>71</v>
      </c>
      <c r="F1674" s="18" t="s">
        <v>85</v>
      </c>
      <c r="G1674" s="58">
        <v>0</v>
      </c>
      <c r="H1674" s="58">
        <v>0</v>
      </c>
      <c r="I1674" s="13">
        <v>4.0280000000000003E-2</v>
      </c>
      <c r="J1674" s="15">
        <v>0</v>
      </c>
      <c r="K1674" s="17" t="s">
        <v>121</v>
      </c>
      <c r="L1674" s="15">
        <v>11.312181000000001</v>
      </c>
      <c r="M1674" s="15">
        <v>3.1050620000000002</v>
      </c>
      <c r="N1674" s="15">
        <v>0.179506</v>
      </c>
      <c r="O1674" s="15">
        <v>0</v>
      </c>
      <c r="P1674" s="15" t="s">
        <v>171</v>
      </c>
    </row>
    <row r="1675" spans="1:16" hidden="1">
      <c r="A1675" s="10" t="s">
        <v>6810</v>
      </c>
      <c r="B1675" s="10" t="s">
        <v>6811</v>
      </c>
      <c r="C1675" s="13" t="s">
        <v>6812</v>
      </c>
      <c r="D1675" s="13" t="s">
        <v>6813</v>
      </c>
      <c r="E1675" s="13" t="s">
        <v>284</v>
      </c>
      <c r="F1675" s="18" t="s">
        <v>89</v>
      </c>
      <c r="G1675" s="58">
        <v>0</v>
      </c>
      <c r="H1675" s="58">
        <v>0</v>
      </c>
      <c r="I1675" s="13">
        <v>5.5799999999999999E-3</v>
      </c>
      <c r="J1675" s="15">
        <v>0</v>
      </c>
      <c r="K1675" s="17" t="s">
        <v>121</v>
      </c>
      <c r="L1675" s="15">
        <v>27.136334000000002</v>
      </c>
      <c r="M1675" s="15">
        <v>0.71776200000000001</v>
      </c>
      <c r="N1675" s="15">
        <v>1.0494E-2</v>
      </c>
      <c r="O1675" s="15">
        <v>0</v>
      </c>
      <c r="P1675" s="15" t="s">
        <v>285</v>
      </c>
    </row>
    <row r="1676" spans="1:16" hidden="1">
      <c r="A1676" s="10" t="s">
        <v>6814</v>
      </c>
      <c r="B1676" s="10" t="s">
        <v>6815</v>
      </c>
      <c r="C1676" s="13" t="s">
        <v>6816</v>
      </c>
      <c r="D1676" s="13" t="s">
        <v>6817</v>
      </c>
      <c r="E1676" s="13" t="s">
        <v>188</v>
      </c>
      <c r="F1676" s="18" t="s">
        <v>89</v>
      </c>
      <c r="G1676" s="58">
        <v>0</v>
      </c>
      <c r="H1676" s="58">
        <v>0</v>
      </c>
      <c r="I1676" s="13">
        <v>3.7019999999999997E-2</v>
      </c>
      <c r="J1676" s="15">
        <v>0</v>
      </c>
      <c r="K1676" s="17" t="s">
        <v>121</v>
      </c>
      <c r="L1676" s="15">
        <v>6.0936760000000003</v>
      </c>
      <c r="M1676" s="15">
        <v>4.7227540000000001</v>
      </c>
      <c r="N1676" s="15">
        <v>-0.12585099999999999</v>
      </c>
      <c r="O1676" s="15">
        <v>0</v>
      </c>
      <c r="P1676" s="15" t="s">
        <v>189</v>
      </c>
    </row>
    <row r="1677" spans="1:16" hidden="1">
      <c r="A1677" s="10" t="s">
        <v>6818</v>
      </c>
      <c r="B1677" s="10" t="s">
        <v>6819</v>
      </c>
      <c r="C1677" s="13" t="s">
        <v>6820</v>
      </c>
      <c r="D1677" s="13" t="s">
        <v>6821</v>
      </c>
      <c r="E1677" s="13" t="s">
        <v>69</v>
      </c>
      <c r="F1677" s="18" t="s">
        <v>88</v>
      </c>
      <c r="G1677" s="58">
        <v>0</v>
      </c>
      <c r="H1677" s="58">
        <v>0</v>
      </c>
      <c r="I1677" s="13">
        <v>1.15E-3</v>
      </c>
      <c r="J1677" s="15">
        <v>0</v>
      </c>
      <c r="K1677" s="17" t="s">
        <v>121</v>
      </c>
      <c r="L1677" s="15">
        <v>0</v>
      </c>
      <c r="M1677" s="15">
        <v>5.8946800000000001</v>
      </c>
      <c r="N1677" s="15">
        <v>3.4084000000000003E-2</v>
      </c>
      <c r="O1677" s="15">
        <v>0</v>
      </c>
      <c r="P1677" s="15" t="s">
        <v>122</v>
      </c>
    </row>
    <row r="1678" spans="1:16" hidden="1">
      <c r="A1678" s="10" t="s">
        <v>6822</v>
      </c>
      <c r="B1678" s="10" t="s">
        <v>6823</v>
      </c>
      <c r="C1678" s="13" t="s">
        <v>6824</v>
      </c>
      <c r="D1678" s="13" t="s">
        <v>6825</v>
      </c>
      <c r="E1678" s="13" t="s">
        <v>69</v>
      </c>
      <c r="F1678" s="18" t="s">
        <v>82</v>
      </c>
      <c r="G1678" s="58">
        <v>0</v>
      </c>
      <c r="H1678" s="58">
        <v>0</v>
      </c>
      <c r="I1678" s="13">
        <v>1.3799999999999999E-3</v>
      </c>
      <c r="J1678" s="15">
        <v>0</v>
      </c>
      <c r="K1678" s="17" t="s">
        <v>121</v>
      </c>
      <c r="L1678" s="15">
        <v>0</v>
      </c>
      <c r="M1678" s="15">
        <v>2.928671</v>
      </c>
      <c r="N1678" s="15">
        <v>0.12592700000000001</v>
      </c>
      <c r="O1678" s="15">
        <v>0</v>
      </c>
      <c r="P1678" s="15" t="s">
        <v>122</v>
      </c>
    </row>
    <row r="1679" spans="1:16" hidden="1">
      <c r="A1679" s="10" t="s">
        <v>6826</v>
      </c>
      <c r="B1679" s="10" t="s">
        <v>6827</v>
      </c>
      <c r="C1679" s="13" t="s">
        <v>6828</v>
      </c>
      <c r="D1679" s="13" t="s">
        <v>6829</v>
      </c>
      <c r="E1679" s="13" t="s">
        <v>69</v>
      </c>
      <c r="F1679" s="18" t="s">
        <v>91</v>
      </c>
      <c r="G1679" s="58">
        <v>0</v>
      </c>
      <c r="H1679" s="58">
        <v>0</v>
      </c>
      <c r="I1679" s="13">
        <v>2.0799999999999998E-3</v>
      </c>
      <c r="J1679" s="15">
        <v>0</v>
      </c>
      <c r="K1679" s="17" t="s">
        <v>121</v>
      </c>
      <c r="L1679" s="15">
        <v>14.875817</v>
      </c>
      <c r="M1679" s="15">
        <v>1.5112030000000001</v>
      </c>
      <c r="N1679" s="15">
        <v>0.11464299999999999</v>
      </c>
      <c r="O1679" s="15">
        <v>0</v>
      </c>
      <c r="P1679" s="15" t="s">
        <v>122</v>
      </c>
    </row>
    <row r="1680" spans="1:16" hidden="1">
      <c r="A1680" s="10" t="s">
        <v>6830</v>
      </c>
      <c r="B1680" s="10" t="s">
        <v>6831</v>
      </c>
      <c r="C1680" s="13" t="s">
        <v>6832</v>
      </c>
      <c r="D1680" s="13" t="s">
        <v>6833</v>
      </c>
      <c r="E1680" s="13" t="s">
        <v>69</v>
      </c>
      <c r="F1680" s="18" t="s">
        <v>86</v>
      </c>
      <c r="G1680" s="58">
        <v>0</v>
      </c>
      <c r="H1680" s="58">
        <v>0</v>
      </c>
      <c r="I1680" s="13">
        <v>1.5200000000000001E-3</v>
      </c>
      <c r="J1680" s="15">
        <v>0</v>
      </c>
      <c r="K1680" s="17" t="s">
        <v>121</v>
      </c>
      <c r="L1680" s="15">
        <v>0</v>
      </c>
      <c r="M1680" s="15">
        <v>2.0491459999999999</v>
      </c>
      <c r="N1680" s="15">
        <v>0.153832</v>
      </c>
      <c r="O1680" s="15">
        <v>0</v>
      </c>
      <c r="P1680" s="15" t="s">
        <v>122</v>
      </c>
    </row>
    <row r="1681" spans="1:16" hidden="1">
      <c r="A1681" s="10" t="s">
        <v>6834</v>
      </c>
      <c r="B1681" s="10" t="s">
        <v>6835</v>
      </c>
      <c r="C1681" s="13" t="s">
        <v>6836</v>
      </c>
      <c r="D1681" s="13" t="s">
        <v>6837</v>
      </c>
      <c r="E1681" s="13" t="s">
        <v>400</v>
      </c>
      <c r="F1681" s="18" t="s">
        <v>86</v>
      </c>
      <c r="G1681" s="58">
        <v>0</v>
      </c>
      <c r="H1681" s="58">
        <v>0</v>
      </c>
      <c r="I1681" s="13">
        <v>4.7800000000000004E-3</v>
      </c>
      <c r="J1681" s="15">
        <v>0</v>
      </c>
      <c r="K1681" s="17" t="s">
        <v>121</v>
      </c>
      <c r="L1681" s="15">
        <v>0</v>
      </c>
      <c r="M1681" s="15">
        <v>17.066085999999999</v>
      </c>
      <c r="N1681" s="15">
        <v>-9.0455999999999995E-2</v>
      </c>
      <c r="O1681" s="15">
        <v>0</v>
      </c>
      <c r="P1681" s="15" t="s">
        <v>157</v>
      </c>
    </row>
    <row r="1682" spans="1:16" hidden="1">
      <c r="A1682" s="10" t="s">
        <v>6838</v>
      </c>
      <c r="B1682" s="10" t="s">
        <v>6839</v>
      </c>
      <c r="C1682" s="13" t="s">
        <v>6840</v>
      </c>
      <c r="D1682" s="13" t="s">
        <v>6841</v>
      </c>
      <c r="E1682" s="13" t="s">
        <v>69</v>
      </c>
      <c r="F1682" s="18" t="s">
        <v>91</v>
      </c>
      <c r="G1682" s="58">
        <v>0</v>
      </c>
      <c r="H1682" s="58">
        <v>0</v>
      </c>
      <c r="I1682" s="13">
        <v>6.9999999999999999E-4</v>
      </c>
      <c r="J1682" s="15">
        <v>0</v>
      </c>
      <c r="K1682" s="17" t="s">
        <v>121</v>
      </c>
      <c r="L1682" s="15">
        <v>0</v>
      </c>
      <c r="M1682" s="15">
        <v>2.2546490000000001</v>
      </c>
      <c r="N1682" s="15">
        <v>7.8629000000000004E-2</v>
      </c>
      <c r="O1682" s="15">
        <v>0</v>
      </c>
      <c r="P1682" s="15" t="s">
        <v>122</v>
      </c>
    </row>
    <row r="1683" spans="1:16" hidden="1">
      <c r="A1683" s="10" t="s">
        <v>6842</v>
      </c>
      <c r="B1683" s="10" t="s">
        <v>6843</v>
      </c>
      <c r="C1683" s="13" t="s">
        <v>6844</v>
      </c>
      <c r="D1683" s="13" t="s">
        <v>6845</v>
      </c>
      <c r="E1683" s="13" t="s">
        <v>36</v>
      </c>
      <c r="F1683" s="18" t="s">
        <v>87</v>
      </c>
      <c r="G1683" s="58">
        <v>0</v>
      </c>
      <c r="H1683" s="58">
        <v>0</v>
      </c>
      <c r="I1683" s="13">
        <v>0.63749</v>
      </c>
      <c r="J1683" s="15">
        <v>1.1571111111000001</v>
      </c>
      <c r="K1683" s="17">
        <v>-0.13577875935409822</v>
      </c>
      <c r="L1683" s="15">
        <v>23.563686000000001</v>
      </c>
      <c r="M1683" s="15">
        <v>3.263636</v>
      </c>
      <c r="N1683" s="15">
        <v>0.14305699999999999</v>
      </c>
      <c r="O1683" s="15" t="s">
        <v>176</v>
      </c>
      <c r="P1683" s="15" t="s">
        <v>152</v>
      </c>
    </row>
    <row r="1684" spans="1:16" hidden="1">
      <c r="A1684" s="10" t="s">
        <v>6846</v>
      </c>
      <c r="B1684" s="10" t="s">
        <v>6847</v>
      </c>
      <c r="C1684" s="13" t="s">
        <v>6848</v>
      </c>
      <c r="D1684" s="13" t="s">
        <v>6849</v>
      </c>
      <c r="E1684" s="13" t="s">
        <v>36</v>
      </c>
      <c r="F1684" s="18" t="s">
        <v>87</v>
      </c>
      <c r="G1684" s="58">
        <v>0</v>
      </c>
      <c r="H1684" s="58">
        <v>0</v>
      </c>
      <c r="I1684" s="13">
        <v>0.32879999999999998</v>
      </c>
      <c r="J1684" s="15">
        <v>1.1208333333</v>
      </c>
      <c r="K1684" s="17">
        <v>-0.10780669142328048</v>
      </c>
      <c r="L1684" s="15">
        <v>31.306470999999998</v>
      </c>
      <c r="M1684" s="15">
        <v>12.285038</v>
      </c>
      <c r="N1684" s="15">
        <v>0.171209</v>
      </c>
      <c r="O1684" s="15" t="s">
        <v>263</v>
      </c>
      <c r="P1684" s="15" t="s">
        <v>152</v>
      </c>
    </row>
    <row r="1685" spans="1:16">
      <c r="A1685" s="10" t="s">
        <v>6850</v>
      </c>
      <c r="B1685" s="10" t="s">
        <v>6851</v>
      </c>
      <c r="C1685" s="13" t="s">
        <v>6852</v>
      </c>
      <c r="D1685" s="13" t="s">
        <v>6853</v>
      </c>
      <c r="E1685" s="13" t="s">
        <v>64</v>
      </c>
      <c r="F1685" s="18" t="s">
        <v>87</v>
      </c>
      <c r="G1685" s="58">
        <v>0.75</v>
      </c>
      <c r="H1685" s="58">
        <v>0.79</v>
      </c>
      <c r="I1685" s="13">
        <v>2.6859999999999998E-2</v>
      </c>
      <c r="J1685" s="15">
        <v>0.83859649120000002</v>
      </c>
      <c r="K1685" s="17">
        <v>0.19246861928677728</v>
      </c>
      <c r="L1685" s="15">
        <v>12.786967000000001</v>
      </c>
      <c r="M1685" s="15">
        <v>2.015828</v>
      </c>
      <c r="N1685" s="15">
        <v>7.6676999999999995E-2</v>
      </c>
      <c r="O1685" s="15" t="s">
        <v>176</v>
      </c>
      <c r="P1685" s="15" t="s">
        <v>162</v>
      </c>
    </row>
    <row r="1686" spans="1:16" hidden="1">
      <c r="A1686" s="10" t="s">
        <v>6854</v>
      </c>
      <c r="B1686" s="10" t="s">
        <v>6855</v>
      </c>
      <c r="C1686" s="13" t="s">
        <v>6856</v>
      </c>
      <c r="D1686" s="13" t="s">
        <v>6857</v>
      </c>
      <c r="E1686" s="13" t="s">
        <v>71</v>
      </c>
      <c r="F1686" s="18" t="s">
        <v>87</v>
      </c>
      <c r="G1686" s="58">
        <v>0</v>
      </c>
      <c r="H1686" s="58">
        <v>0</v>
      </c>
      <c r="I1686" s="13">
        <v>8.5299999999999994E-3</v>
      </c>
      <c r="J1686" s="15">
        <v>0</v>
      </c>
      <c r="K1686" s="17" t="s">
        <v>121</v>
      </c>
      <c r="L1686" s="15">
        <v>65.091701999999998</v>
      </c>
      <c r="M1686" s="15">
        <v>8.6444220000000005</v>
      </c>
      <c r="N1686" s="15">
        <v>0.12384100000000001</v>
      </c>
      <c r="O1686" s="15">
        <v>0</v>
      </c>
      <c r="P1686" s="15" t="s">
        <v>171</v>
      </c>
    </row>
    <row r="1687" spans="1:16" hidden="1">
      <c r="A1687" s="10" t="s">
        <v>6858</v>
      </c>
      <c r="B1687" s="10" t="s">
        <v>6859</v>
      </c>
      <c r="C1687" s="13" t="s">
        <v>6860</v>
      </c>
      <c r="D1687" s="13" t="s">
        <v>6861</v>
      </c>
      <c r="E1687" s="13" t="s">
        <v>34</v>
      </c>
      <c r="F1687" s="18" t="s">
        <v>86</v>
      </c>
      <c r="G1687" s="58">
        <v>0</v>
      </c>
      <c r="H1687" s="58">
        <v>0</v>
      </c>
      <c r="I1687" s="13">
        <v>3.424E-2</v>
      </c>
      <c r="J1687" s="15">
        <v>1.256</v>
      </c>
      <c r="K1687" s="17">
        <v>-0.20382165605095537</v>
      </c>
      <c r="L1687" s="15">
        <v>42.058824000000001</v>
      </c>
      <c r="M1687" s="15">
        <v>7.7322949999999997</v>
      </c>
      <c r="N1687" s="15">
        <v>0.11250400000000001</v>
      </c>
      <c r="O1687" s="15" t="s">
        <v>263</v>
      </c>
      <c r="P1687" s="15" t="s">
        <v>299</v>
      </c>
    </row>
    <row r="1688" spans="1:16" hidden="1">
      <c r="A1688" s="10" t="s">
        <v>6862</v>
      </c>
      <c r="B1688" s="10" t="s">
        <v>6863</v>
      </c>
      <c r="C1688" s="13" t="s">
        <v>6864</v>
      </c>
      <c r="D1688" s="13" t="s">
        <v>6865</v>
      </c>
      <c r="E1688" s="13" t="s">
        <v>30</v>
      </c>
      <c r="F1688" s="18" t="s">
        <v>89</v>
      </c>
      <c r="G1688" s="58">
        <v>0</v>
      </c>
      <c r="H1688" s="58">
        <v>0</v>
      </c>
      <c r="I1688" s="13">
        <v>8.7770000000000001E-2</v>
      </c>
      <c r="J1688" s="15">
        <v>0.89497041420000001</v>
      </c>
      <c r="K1688" s="17">
        <v>0.11735537190230394</v>
      </c>
      <c r="L1688" s="15">
        <v>19.845559999999999</v>
      </c>
      <c r="M1688" s="15">
        <v>3.929916</v>
      </c>
      <c r="N1688" s="15">
        <v>0.193277</v>
      </c>
      <c r="O1688" s="15" t="s">
        <v>263</v>
      </c>
      <c r="P1688" s="15" t="s">
        <v>177</v>
      </c>
    </row>
    <row r="1689" spans="1:16" hidden="1">
      <c r="A1689" s="10" t="s">
        <v>6866</v>
      </c>
      <c r="B1689" s="10" t="s">
        <v>6867</v>
      </c>
      <c r="C1689" s="13" t="s">
        <v>6868</v>
      </c>
      <c r="D1689" s="13" t="s">
        <v>6869</v>
      </c>
      <c r="E1689" s="13" t="s">
        <v>136</v>
      </c>
      <c r="F1689" s="18" t="s">
        <v>87</v>
      </c>
      <c r="G1689" s="58">
        <v>0</v>
      </c>
      <c r="H1689" s="58">
        <v>0</v>
      </c>
      <c r="I1689" s="13">
        <v>4.5399999999999998E-3</v>
      </c>
      <c r="J1689" s="15">
        <v>0</v>
      </c>
      <c r="K1689" s="17" t="s">
        <v>121</v>
      </c>
      <c r="L1689" s="15">
        <v>10.880829</v>
      </c>
      <c r="M1689" s="15">
        <v>0.78169599999999995</v>
      </c>
      <c r="N1689" s="15">
        <v>0.12722700000000001</v>
      </c>
      <c r="O1689" s="15">
        <v>0</v>
      </c>
      <c r="P1689" s="15" t="s">
        <v>137</v>
      </c>
    </row>
    <row r="1690" spans="1:16" hidden="1">
      <c r="A1690" s="10" t="s">
        <v>6870</v>
      </c>
      <c r="B1690" s="10" t="s">
        <v>6871</v>
      </c>
      <c r="C1690" s="13" t="s">
        <v>6872</v>
      </c>
      <c r="D1690" s="13" t="s">
        <v>6873</v>
      </c>
      <c r="E1690" s="13" t="s">
        <v>67</v>
      </c>
      <c r="F1690" s="18" t="s">
        <v>87</v>
      </c>
      <c r="G1690" s="58">
        <v>0</v>
      </c>
      <c r="H1690" s="58">
        <v>0</v>
      </c>
      <c r="I1690" s="13">
        <v>1.968E-2</v>
      </c>
      <c r="J1690" s="15">
        <v>1.0125</v>
      </c>
      <c r="K1690" s="17">
        <v>-1.2345679012345623E-2</v>
      </c>
      <c r="L1690" s="15">
        <v>26.390041</v>
      </c>
      <c r="M1690" s="15">
        <v>1.3054699999999999</v>
      </c>
      <c r="N1690" s="15">
        <v>0.188692</v>
      </c>
      <c r="O1690" s="15" t="s">
        <v>142</v>
      </c>
      <c r="P1690" s="15" t="s">
        <v>1376</v>
      </c>
    </row>
    <row r="1691" spans="1:16" hidden="1">
      <c r="A1691" s="10" t="s">
        <v>6874</v>
      </c>
      <c r="B1691" s="10" t="s">
        <v>6875</v>
      </c>
      <c r="C1691" s="13" t="s">
        <v>6876</v>
      </c>
      <c r="D1691" s="13" t="s">
        <v>6877</v>
      </c>
      <c r="E1691" s="13" t="s">
        <v>67</v>
      </c>
      <c r="F1691" s="18" t="s">
        <v>85</v>
      </c>
      <c r="G1691" s="58">
        <v>0</v>
      </c>
      <c r="H1691" s="58">
        <v>0</v>
      </c>
      <c r="I1691" s="13">
        <v>3.2379999999999999E-2</v>
      </c>
      <c r="J1691" s="15">
        <v>1.2</v>
      </c>
      <c r="K1691" s="17">
        <v>-0.16666666666666663</v>
      </c>
      <c r="L1691" s="15">
        <v>26.691842999999999</v>
      </c>
      <c r="M1691" s="15">
        <v>8.8802629999999994</v>
      </c>
      <c r="N1691" s="15">
        <v>0.31883299999999998</v>
      </c>
      <c r="O1691" s="15" t="s">
        <v>176</v>
      </c>
      <c r="P1691" s="15" t="s">
        <v>1376</v>
      </c>
    </row>
    <row r="1692" spans="1:16">
      <c r="A1692" s="10" t="s">
        <v>6878</v>
      </c>
      <c r="B1692" s="10" t="s">
        <v>6879</v>
      </c>
      <c r="C1692" s="13" t="s">
        <v>6880</v>
      </c>
      <c r="D1692" s="13" t="s">
        <v>6881</v>
      </c>
      <c r="E1692" s="13" t="s">
        <v>64</v>
      </c>
      <c r="F1692" s="18" t="s">
        <v>85</v>
      </c>
      <c r="G1692" s="58">
        <v>0.5</v>
      </c>
      <c r="H1692" s="58">
        <v>0.57999999999999996</v>
      </c>
      <c r="I1692" s="13">
        <v>6.2609999999999999E-2</v>
      </c>
      <c r="J1692" s="15">
        <v>1.0463503649999999</v>
      </c>
      <c r="K1692" s="17">
        <v>-4.4297174780456916E-2</v>
      </c>
      <c r="L1692" s="15">
        <v>12.239583</v>
      </c>
      <c r="M1692" s="15">
        <v>1.4543550000000001</v>
      </c>
      <c r="N1692" s="15">
        <v>0.13600100000000001</v>
      </c>
      <c r="O1692" s="15" t="s">
        <v>263</v>
      </c>
      <c r="P1692" s="15" t="s">
        <v>162</v>
      </c>
    </row>
    <row r="1693" spans="1:16" hidden="1">
      <c r="A1693" s="10" t="s">
        <v>6882</v>
      </c>
      <c r="B1693" s="10" t="s">
        <v>6883</v>
      </c>
      <c r="C1693" s="13" t="s">
        <v>6884</v>
      </c>
      <c r="D1693" s="13" t="s">
        <v>6885</v>
      </c>
      <c r="E1693" s="13" t="s">
        <v>67</v>
      </c>
      <c r="F1693" s="18" t="s">
        <v>81</v>
      </c>
      <c r="G1693" s="58">
        <v>0</v>
      </c>
      <c r="H1693" s="58">
        <v>0</v>
      </c>
      <c r="I1693" s="13">
        <v>8.4379999999999997E-2</v>
      </c>
      <c r="J1693" s="15">
        <v>1.1146788991000001</v>
      </c>
      <c r="K1693" s="17">
        <v>-0.10288065845024308</v>
      </c>
      <c r="L1693" s="15">
        <v>22.45</v>
      </c>
      <c r="M1693" s="15">
        <v>3.0770420000000001</v>
      </c>
      <c r="N1693" s="15">
        <v>0.167101</v>
      </c>
      <c r="O1693" s="15" t="s">
        <v>142</v>
      </c>
      <c r="P1693" s="15" t="s">
        <v>1376</v>
      </c>
    </row>
    <row r="1694" spans="1:16" hidden="1">
      <c r="A1694" s="10" t="s">
        <v>6886</v>
      </c>
      <c r="B1694" s="10" t="s">
        <v>6887</v>
      </c>
      <c r="C1694" s="13" t="s">
        <v>6888</v>
      </c>
      <c r="D1694" s="13" t="s">
        <v>6889</v>
      </c>
      <c r="E1694" s="13" t="s">
        <v>48</v>
      </c>
      <c r="F1694" s="18" t="s">
        <v>86</v>
      </c>
      <c r="G1694" s="58">
        <v>0</v>
      </c>
      <c r="H1694" s="58">
        <v>0</v>
      </c>
      <c r="I1694" s="13">
        <v>2.2839999999999999E-2</v>
      </c>
      <c r="J1694" s="15">
        <v>0</v>
      </c>
      <c r="K1694" s="17" t="s">
        <v>121</v>
      </c>
      <c r="L1694" s="15">
        <v>28.038498000000001</v>
      </c>
      <c r="M1694" s="15">
        <v>3.1048469999999999</v>
      </c>
      <c r="N1694" s="15">
        <v>0.150647</v>
      </c>
      <c r="O1694" s="15" t="s">
        <v>142</v>
      </c>
      <c r="P1694" s="15" t="s">
        <v>157</v>
      </c>
    </row>
    <row r="1695" spans="1:16" hidden="1">
      <c r="A1695" s="10" t="s">
        <v>6890</v>
      </c>
      <c r="B1695" s="10" t="s">
        <v>6891</v>
      </c>
      <c r="C1695" s="13" t="s">
        <v>6892</v>
      </c>
      <c r="D1695" s="13" t="s">
        <v>6893</v>
      </c>
      <c r="E1695" s="13" t="s">
        <v>48</v>
      </c>
      <c r="F1695" s="18" t="s">
        <v>90</v>
      </c>
      <c r="G1695" s="58">
        <v>0</v>
      </c>
      <c r="H1695" s="58">
        <v>0</v>
      </c>
      <c r="I1695" s="13">
        <v>1.558E-2</v>
      </c>
      <c r="J1695" s="15">
        <v>0</v>
      </c>
      <c r="K1695" s="17" t="s">
        <v>121</v>
      </c>
      <c r="L1695" s="15">
        <v>12.671642</v>
      </c>
      <c r="M1695" s="15">
        <v>0.63252399999999998</v>
      </c>
      <c r="N1695" s="15">
        <v>2.3921000000000001E-2</v>
      </c>
      <c r="O1695" s="15" t="s">
        <v>142</v>
      </c>
      <c r="P1695" s="15" t="s">
        <v>157</v>
      </c>
    </row>
    <row r="1696" spans="1:16" hidden="1">
      <c r="A1696" s="10" t="s">
        <v>6894</v>
      </c>
      <c r="B1696" s="10" t="s">
        <v>6895</v>
      </c>
      <c r="C1696" s="13" t="s">
        <v>6896</v>
      </c>
      <c r="D1696" s="13" t="s">
        <v>6897</v>
      </c>
      <c r="E1696" s="13" t="s">
        <v>69</v>
      </c>
      <c r="F1696" s="18" t="s">
        <v>85</v>
      </c>
      <c r="G1696" s="58">
        <v>0</v>
      </c>
      <c r="H1696" s="58">
        <v>0</v>
      </c>
      <c r="I1696" s="13">
        <v>1.06E-3</v>
      </c>
      <c r="J1696" s="15">
        <v>0</v>
      </c>
      <c r="K1696" s="17" t="s">
        <v>121</v>
      </c>
      <c r="L1696" s="15">
        <v>0</v>
      </c>
      <c r="M1696" s="15">
        <v>0.97056299999999995</v>
      </c>
      <c r="N1696" s="15">
        <v>5.1004000000000001E-2</v>
      </c>
      <c r="O1696" s="15">
        <v>0</v>
      </c>
      <c r="P1696" s="15" t="s">
        <v>122</v>
      </c>
    </row>
    <row r="1697" spans="1:16" hidden="1">
      <c r="A1697" s="10" t="s">
        <v>6898</v>
      </c>
      <c r="B1697" s="10" t="s">
        <v>6899</v>
      </c>
      <c r="C1697" s="13" t="s">
        <v>6900</v>
      </c>
      <c r="D1697" s="13" t="s">
        <v>6901</v>
      </c>
      <c r="E1697" s="13" t="s">
        <v>69</v>
      </c>
      <c r="F1697" s="18" t="s">
        <v>87</v>
      </c>
      <c r="G1697" s="58">
        <v>0</v>
      </c>
      <c r="H1697" s="58">
        <v>0</v>
      </c>
      <c r="I1697" s="13">
        <v>9.3000000000000005E-4</v>
      </c>
      <c r="J1697" s="15">
        <v>0</v>
      </c>
      <c r="K1697" s="17" t="s">
        <v>121</v>
      </c>
      <c r="L1697" s="15">
        <v>0</v>
      </c>
      <c r="M1697" s="15">
        <v>1.283838</v>
      </c>
      <c r="N1697" s="15">
        <v>0.161554</v>
      </c>
      <c r="O1697" s="15">
        <v>0</v>
      </c>
      <c r="P1697" s="15" t="s">
        <v>122</v>
      </c>
    </row>
    <row r="1698" spans="1:16" hidden="1">
      <c r="A1698" s="10" t="s">
        <v>6902</v>
      </c>
      <c r="B1698" s="10" t="s">
        <v>6903</v>
      </c>
      <c r="C1698" s="13" t="s">
        <v>6904</v>
      </c>
      <c r="D1698" s="13" t="s">
        <v>6905</v>
      </c>
      <c r="E1698" s="13" t="s">
        <v>69</v>
      </c>
      <c r="F1698" s="18" t="s">
        <v>89</v>
      </c>
      <c r="G1698" s="58">
        <v>0</v>
      </c>
      <c r="H1698" s="58">
        <v>0</v>
      </c>
      <c r="I1698" s="13">
        <v>2.2100000000000002E-3</v>
      </c>
      <c r="J1698" s="15">
        <v>0</v>
      </c>
      <c r="K1698" s="17" t="s">
        <v>121</v>
      </c>
      <c r="L1698" s="15">
        <v>0</v>
      </c>
      <c r="M1698" s="15">
        <v>3.4989379999999999</v>
      </c>
      <c r="N1698" s="15">
        <v>6.0956000000000003E-2</v>
      </c>
      <c r="O1698" s="15">
        <v>0</v>
      </c>
      <c r="P1698" s="15" t="s">
        <v>122</v>
      </c>
    </row>
    <row r="1699" spans="1:16" hidden="1">
      <c r="A1699" s="10" t="s">
        <v>6906</v>
      </c>
      <c r="B1699" s="10" t="s">
        <v>6907</v>
      </c>
      <c r="C1699" s="13" t="s">
        <v>6908</v>
      </c>
      <c r="D1699" s="13" t="s">
        <v>6909</v>
      </c>
      <c r="E1699" s="13" t="s">
        <v>69</v>
      </c>
      <c r="F1699" s="18" t="s">
        <v>87</v>
      </c>
      <c r="G1699" s="58">
        <v>0</v>
      </c>
      <c r="H1699" s="58">
        <v>0</v>
      </c>
      <c r="I1699" s="13">
        <v>1.09E-3</v>
      </c>
      <c r="J1699" s="15">
        <v>0</v>
      </c>
      <c r="K1699" s="17" t="s">
        <v>121</v>
      </c>
      <c r="L1699" s="15">
        <v>0</v>
      </c>
      <c r="M1699" s="15">
        <v>2.5249410000000001</v>
      </c>
      <c r="N1699" s="15">
        <v>3.3020000000000001E-2</v>
      </c>
      <c r="O1699" s="15">
        <v>0</v>
      </c>
      <c r="P1699" s="15" t="s">
        <v>122</v>
      </c>
    </row>
    <row r="1700" spans="1:16" hidden="1">
      <c r="A1700" s="10" t="s">
        <v>6910</v>
      </c>
      <c r="B1700" s="10" t="s">
        <v>6911</v>
      </c>
      <c r="C1700" s="13" t="s">
        <v>6912</v>
      </c>
      <c r="D1700" s="13" t="s">
        <v>6913</v>
      </c>
      <c r="E1700" s="13" t="s">
        <v>69</v>
      </c>
      <c r="F1700" s="18" t="s">
        <v>89</v>
      </c>
      <c r="G1700" s="58">
        <v>0</v>
      </c>
      <c r="H1700" s="58">
        <v>0</v>
      </c>
      <c r="I1700" s="13">
        <v>1.9E-3</v>
      </c>
      <c r="J1700" s="15">
        <v>0</v>
      </c>
      <c r="K1700" s="17" t="s">
        <v>121</v>
      </c>
      <c r="L1700" s="15">
        <v>0</v>
      </c>
      <c r="M1700" s="15">
        <v>5.0357519999999996</v>
      </c>
      <c r="N1700" s="15">
        <v>6.2202E-2</v>
      </c>
      <c r="O1700" s="15">
        <v>0</v>
      </c>
      <c r="P1700" s="15" t="s">
        <v>122</v>
      </c>
    </row>
    <row r="1701" spans="1:16" hidden="1">
      <c r="A1701" s="10" t="s">
        <v>6914</v>
      </c>
      <c r="B1701" s="10" t="s">
        <v>6915</v>
      </c>
      <c r="C1701" s="13" t="s">
        <v>6916</v>
      </c>
      <c r="D1701" s="13" t="s">
        <v>6917</v>
      </c>
      <c r="E1701" s="13" t="s">
        <v>75</v>
      </c>
      <c r="F1701" s="18" t="s">
        <v>85</v>
      </c>
      <c r="G1701" s="58">
        <v>0</v>
      </c>
      <c r="H1701" s="58">
        <v>0</v>
      </c>
      <c r="I1701" s="13">
        <v>3.3890000000000003E-2</v>
      </c>
      <c r="J1701" s="15">
        <v>0</v>
      </c>
      <c r="K1701" s="17" t="s">
        <v>121</v>
      </c>
      <c r="L1701" s="15">
        <v>10.191390999999999</v>
      </c>
      <c r="M1701" s="15">
        <v>1.7426619999999999</v>
      </c>
      <c r="N1701" s="15">
        <v>0.112439</v>
      </c>
      <c r="O1701" s="15">
        <v>0</v>
      </c>
      <c r="P1701" s="15" t="s">
        <v>212</v>
      </c>
    </row>
    <row r="1702" spans="1:16" hidden="1">
      <c r="A1702" s="10" t="s">
        <v>6918</v>
      </c>
      <c r="B1702" s="10" t="s">
        <v>6919</v>
      </c>
      <c r="C1702" s="13" t="s">
        <v>6920</v>
      </c>
      <c r="D1702" s="13" t="s">
        <v>6921</v>
      </c>
      <c r="E1702" s="13" t="s">
        <v>69</v>
      </c>
      <c r="F1702" s="18" t="s">
        <v>84</v>
      </c>
      <c r="G1702" s="58">
        <v>0</v>
      </c>
      <c r="H1702" s="58">
        <v>0</v>
      </c>
      <c r="I1702" s="13">
        <v>1.25E-3</v>
      </c>
      <c r="J1702" s="15">
        <v>0</v>
      </c>
      <c r="K1702" s="17" t="s">
        <v>121</v>
      </c>
      <c r="L1702" s="15">
        <v>92.727272999999997</v>
      </c>
      <c r="M1702" s="15">
        <v>5.7190289999999999</v>
      </c>
      <c r="N1702" s="15">
        <v>7.3771000000000003E-2</v>
      </c>
      <c r="O1702" s="15">
        <v>0</v>
      </c>
      <c r="P1702" s="15" t="s">
        <v>122</v>
      </c>
    </row>
    <row r="1703" spans="1:16" hidden="1">
      <c r="A1703" s="10" t="s">
        <v>6922</v>
      </c>
      <c r="B1703" s="10" t="s">
        <v>6923</v>
      </c>
      <c r="C1703" s="13" t="s">
        <v>6924</v>
      </c>
      <c r="D1703" s="13" t="s">
        <v>6925</v>
      </c>
      <c r="E1703" s="13" t="s">
        <v>69</v>
      </c>
      <c r="F1703" s="18" t="s">
        <v>89</v>
      </c>
      <c r="G1703" s="58">
        <v>0</v>
      </c>
      <c r="H1703" s="58">
        <v>0</v>
      </c>
      <c r="I1703" s="13">
        <v>6.3000000000000003E-4</v>
      </c>
      <c r="J1703" s="15">
        <v>0</v>
      </c>
      <c r="K1703" s="17" t="s">
        <v>121</v>
      </c>
      <c r="L1703" s="15">
        <v>14.867725</v>
      </c>
      <c r="M1703" s="15">
        <v>1.3293520000000001</v>
      </c>
      <c r="N1703" s="15">
        <v>1.2978E-2</v>
      </c>
      <c r="O1703" s="15" t="s">
        <v>142</v>
      </c>
      <c r="P1703" s="15" t="s">
        <v>122</v>
      </c>
    </row>
    <row r="1704" spans="1:16" hidden="1">
      <c r="A1704" s="10" t="s">
        <v>6926</v>
      </c>
      <c r="B1704" s="10" t="s">
        <v>6927</v>
      </c>
      <c r="C1704" s="13" t="s">
        <v>6928</v>
      </c>
      <c r="D1704" s="13" t="s">
        <v>6929</v>
      </c>
      <c r="E1704" s="13" t="s">
        <v>69</v>
      </c>
      <c r="F1704" s="18" t="s">
        <v>89</v>
      </c>
      <c r="G1704" s="58">
        <v>0</v>
      </c>
      <c r="H1704" s="58">
        <v>0</v>
      </c>
      <c r="I1704" s="13">
        <v>1.66E-3</v>
      </c>
      <c r="J1704" s="15">
        <v>0</v>
      </c>
      <c r="K1704" s="17" t="s">
        <v>121</v>
      </c>
      <c r="L1704" s="15">
        <v>5.4956969999999998</v>
      </c>
      <c r="M1704" s="15">
        <v>0.63184799999999997</v>
      </c>
      <c r="N1704" s="15">
        <v>1.2978E-2</v>
      </c>
      <c r="O1704" s="15" t="s">
        <v>142</v>
      </c>
      <c r="P1704" s="15" t="s">
        <v>157</v>
      </c>
    </row>
    <row r="1705" spans="1:16" hidden="1">
      <c r="A1705" s="10" t="s">
        <v>6930</v>
      </c>
      <c r="B1705" s="10" t="s">
        <v>6931</v>
      </c>
      <c r="C1705" s="13" t="s">
        <v>6932</v>
      </c>
      <c r="D1705" s="13" t="s">
        <v>6933</v>
      </c>
      <c r="E1705" s="13" t="s">
        <v>69</v>
      </c>
      <c r="F1705" s="18" t="s">
        <v>86</v>
      </c>
      <c r="G1705" s="58">
        <v>0</v>
      </c>
      <c r="H1705" s="58">
        <v>0</v>
      </c>
      <c r="I1705" s="13">
        <v>1.0200000000000001E-2</v>
      </c>
      <c r="J1705" s="15">
        <v>0</v>
      </c>
      <c r="K1705" s="17" t="s">
        <v>121</v>
      </c>
      <c r="L1705" s="15">
        <v>8.790222</v>
      </c>
      <c r="M1705" s="15">
        <v>0.74567000000000005</v>
      </c>
      <c r="N1705" s="15">
        <v>0.136549</v>
      </c>
      <c r="O1705" s="15" t="s">
        <v>263</v>
      </c>
      <c r="P1705" s="15" t="s">
        <v>157</v>
      </c>
    </row>
    <row r="1706" spans="1:16" hidden="1">
      <c r="A1706" s="10" t="s">
        <v>6934</v>
      </c>
      <c r="B1706" s="10" t="s">
        <v>6935</v>
      </c>
      <c r="C1706" s="13" t="s">
        <v>6936</v>
      </c>
      <c r="D1706" s="13" t="s">
        <v>6937</v>
      </c>
      <c r="E1706" s="13" t="s">
        <v>69</v>
      </c>
      <c r="F1706" s="18" t="s">
        <v>87</v>
      </c>
      <c r="G1706" s="58">
        <v>0</v>
      </c>
      <c r="H1706" s="58">
        <v>0</v>
      </c>
      <c r="I1706" s="13">
        <v>6.9999999999999999E-4</v>
      </c>
      <c r="J1706" s="15">
        <v>0</v>
      </c>
      <c r="K1706" s="17" t="s">
        <v>121</v>
      </c>
      <c r="L1706" s="15">
        <v>0</v>
      </c>
      <c r="M1706" s="15">
        <v>1.0230680000000001</v>
      </c>
      <c r="N1706" s="15">
        <v>0.108123</v>
      </c>
      <c r="O1706" s="15">
        <v>0</v>
      </c>
      <c r="P1706" s="15" t="s">
        <v>122</v>
      </c>
    </row>
    <row r="1707" spans="1:16" hidden="1">
      <c r="A1707" s="10" t="s">
        <v>6938</v>
      </c>
      <c r="B1707" s="10" t="s">
        <v>6939</v>
      </c>
      <c r="C1707" s="13" t="s">
        <v>6940</v>
      </c>
      <c r="D1707" s="13" t="s">
        <v>6941</v>
      </c>
      <c r="E1707" s="13" t="s">
        <v>69</v>
      </c>
      <c r="F1707" s="18" t="s">
        <v>87</v>
      </c>
      <c r="G1707" s="58">
        <v>0</v>
      </c>
      <c r="H1707" s="58">
        <v>0</v>
      </c>
      <c r="I1707" s="13">
        <v>3.4399999999999999E-3</v>
      </c>
      <c r="J1707" s="15">
        <v>0</v>
      </c>
      <c r="K1707" s="17" t="s">
        <v>121</v>
      </c>
      <c r="L1707" s="15">
        <v>0</v>
      </c>
      <c r="M1707" s="15">
        <v>0.84671200000000002</v>
      </c>
      <c r="N1707" s="15">
        <v>0.108123</v>
      </c>
      <c r="O1707" s="15">
        <v>0</v>
      </c>
      <c r="P1707" s="15" t="s">
        <v>157</v>
      </c>
    </row>
    <row r="1708" spans="1:16" hidden="1">
      <c r="A1708" s="10" t="s">
        <v>6942</v>
      </c>
      <c r="B1708" s="10" t="s">
        <v>6943</v>
      </c>
      <c r="C1708" s="13" t="s">
        <v>6944</v>
      </c>
      <c r="D1708" s="13" t="s">
        <v>6945</v>
      </c>
      <c r="E1708" s="13" t="s">
        <v>69</v>
      </c>
      <c r="F1708" s="18" t="s">
        <v>87</v>
      </c>
      <c r="G1708" s="58">
        <v>0</v>
      </c>
      <c r="H1708" s="58">
        <v>0</v>
      </c>
      <c r="I1708" s="13">
        <v>8.4799999999999997E-3</v>
      </c>
      <c r="J1708" s="15">
        <v>0</v>
      </c>
      <c r="K1708" s="17" t="s">
        <v>121</v>
      </c>
      <c r="L1708" s="15">
        <v>10.592449</v>
      </c>
      <c r="M1708" s="15">
        <v>2.2018070000000001</v>
      </c>
      <c r="N1708" s="15">
        <v>0.16401299999999999</v>
      </c>
      <c r="O1708" s="15">
        <v>0</v>
      </c>
      <c r="P1708" s="15" t="s">
        <v>157</v>
      </c>
    </row>
    <row r="1709" spans="1:16" hidden="1">
      <c r="A1709" s="10" t="s">
        <v>6946</v>
      </c>
      <c r="B1709" s="10" t="s">
        <v>6947</v>
      </c>
      <c r="C1709" s="13" t="s">
        <v>6948</v>
      </c>
      <c r="D1709" s="13" t="s">
        <v>6949</v>
      </c>
      <c r="E1709" s="13" t="s">
        <v>73</v>
      </c>
      <c r="F1709" s="18" t="s">
        <v>86</v>
      </c>
      <c r="G1709" s="58">
        <v>0</v>
      </c>
      <c r="H1709" s="58">
        <v>0</v>
      </c>
      <c r="I1709" s="13">
        <v>6.5700000000000003E-3</v>
      </c>
      <c r="J1709" s="15">
        <v>0</v>
      </c>
      <c r="K1709" s="17" t="s">
        <v>121</v>
      </c>
      <c r="L1709" s="15">
        <v>81.495808999999994</v>
      </c>
      <c r="M1709" s="15">
        <v>13.397572</v>
      </c>
      <c r="N1709" s="15">
        <v>0.62686399999999998</v>
      </c>
      <c r="O1709" s="15">
        <v>0</v>
      </c>
      <c r="P1709" s="15" t="s">
        <v>469</v>
      </c>
    </row>
    <row r="1710" spans="1:16" hidden="1">
      <c r="A1710" s="10" t="s">
        <v>6950</v>
      </c>
      <c r="B1710" s="10" t="s">
        <v>6951</v>
      </c>
      <c r="C1710" s="13" t="s">
        <v>6952</v>
      </c>
      <c r="D1710" s="13" t="s">
        <v>6953</v>
      </c>
      <c r="E1710" s="13" t="s">
        <v>73</v>
      </c>
      <c r="F1710" s="18" t="s">
        <v>88</v>
      </c>
      <c r="G1710" s="58">
        <v>0</v>
      </c>
      <c r="H1710" s="58">
        <v>0</v>
      </c>
      <c r="I1710" s="13">
        <v>0.97352000000000005</v>
      </c>
      <c r="J1710" s="15">
        <v>1.455858748</v>
      </c>
      <c r="K1710" s="17">
        <v>-0.31312017640876244</v>
      </c>
      <c r="L1710" s="15">
        <v>8.6307519999999993</v>
      </c>
      <c r="M1710" s="15">
        <v>6.267163</v>
      </c>
      <c r="N1710" s="15">
        <v>0.32150400000000001</v>
      </c>
      <c r="O1710" s="15" t="s">
        <v>142</v>
      </c>
      <c r="P1710" s="15" t="s">
        <v>469</v>
      </c>
    </row>
    <row r="1711" spans="1:16" hidden="1">
      <c r="A1711" s="10" t="s">
        <v>6954</v>
      </c>
      <c r="B1711" s="10" t="s">
        <v>6955</v>
      </c>
      <c r="C1711" s="13" t="s">
        <v>6956</v>
      </c>
      <c r="D1711" s="13" t="s">
        <v>6957</v>
      </c>
      <c r="E1711" s="13" t="s">
        <v>73</v>
      </c>
      <c r="F1711" s="18" t="s">
        <v>87</v>
      </c>
      <c r="G1711" s="58">
        <v>0</v>
      </c>
      <c r="H1711" s="58">
        <v>0</v>
      </c>
      <c r="I1711" s="13">
        <v>2.3949999999999999E-2</v>
      </c>
      <c r="J1711" s="15">
        <v>0</v>
      </c>
      <c r="K1711" s="17" t="s">
        <v>121</v>
      </c>
      <c r="L1711" s="15">
        <v>0</v>
      </c>
      <c r="M1711" s="15">
        <v>0.63609000000000004</v>
      </c>
      <c r="N1711" s="15">
        <v>1.5819E-2</v>
      </c>
      <c r="O1711" s="15">
        <v>0</v>
      </c>
      <c r="P1711" s="15" t="s">
        <v>469</v>
      </c>
    </row>
    <row r="1712" spans="1:16" hidden="1">
      <c r="A1712" s="10" t="s">
        <v>6958</v>
      </c>
      <c r="B1712" s="10" t="s">
        <v>6959</v>
      </c>
      <c r="C1712" s="13" t="s">
        <v>6960</v>
      </c>
      <c r="D1712" s="13" t="s">
        <v>6961</v>
      </c>
      <c r="E1712" s="13" t="s">
        <v>73</v>
      </c>
      <c r="F1712" s="18" t="s">
        <v>84</v>
      </c>
      <c r="G1712" s="58">
        <v>0</v>
      </c>
      <c r="H1712" s="58">
        <v>0</v>
      </c>
      <c r="I1712" s="13">
        <v>1.461E-2</v>
      </c>
      <c r="J1712" s="15">
        <v>0</v>
      </c>
      <c r="K1712" s="17" t="s">
        <v>121</v>
      </c>
      <c r="L1712" s="15">
        <v>25.51577</v>
      </c>
      <c r="M1712" s="15">
        <v>0.723001</v>
      </c>
      <c r="N1712" s="15">
        <v>-0.104902</v>
      </c>
      <c r="O1712" s="15">
        <v>0</v>
      </c>
      <c r="P1712" s="15" t="s">
        <v>469</v>
      </c>
    </row>
    <row r="1713" spans="1:16" hidden="1">
      <c r="A1713" s="10" t="s">
        <v>6962</v>
      </c>
      <c r="B1713" s="10" t="s">
        <v>6963</v>
      </c>
      <c r="C1713" s="13" t="s">
        <v>6964</v>
      </c>
      <c r="D1713" s="13" t="s">
        <v>6965</v>
      </c>
      <c r="E1713" s="13" t="s">
        <v>69</v>
      </c>
      <c r="F1713" s="18" t="s">
        <v>89</v>
      </c>
      <c r="G1713" s="58">
        <v>0</v>
      </c>
      <c r="H1713" s="58">
        <v>0</v>
      </c>
      <c r="I1713" s="13">
        <v>1.1800000000000001E-3</v>
      </c>
      <c r="J1713" s="15">
        <v>0</v>
      </c>
      <c r="K1713" s="17" t="s">
        <v>121</v>
      </c>
      <c r="L1713" s="15">
        <v>0</v>
      </c>
      <c r="M1713" s="15">
        <v>12.362352</v>
      </c>
      <c r="N1713" s="15">
        <v>0.12081699999999999</v>
      </c>
      <c r="O1713" s="15">
        <v>0</v>
      </c>
      <c r="P1713" s="15" t="s">
        <v>122</v>
      </c>
    </row>
    <row r="1714" spans="1:16" hidden="1">
      <c r="A1714" s="10" t="s">
        <v>6966</v>
      </c>
      <c r="B1714" s="10" t="s">
        <v>6967</v>
      </c>
      <c r="C1714" s="13" t="s">
        <v>6968</v>
      </c>
      <c r="D1714" s="13" t="s">
        <v>6969</v>
      </c>
      <c r="E1714" s="13" t="s">
        <v>73</v>
      </c>
      <c r="F1714" s="18" t="s">
        <v>87</v>
      </c>
      <c r="G1714" s="58">
        <v>0</v>
      </c>
      <c r="H1714" s="58">
        <v>0</v>
      </c>
      <c r="I1714" s="13">
        <v>9.3049999999999994E-2</v>
      </c>
      <c r="J1714" s="15">
        <v>0</v>
      </c>
      <c r="K1714" s="17" t="s">
        <v>121</v>
      </c>
      <c r="L1714" s="15">
        <v>0</v>
      </c>
      <c r="M1714" s="15">
        <v>2.9573299999999998</v>
      </c>
      <c r="N1714" s="15">
        <v>0.21863199999999999</v>
      </c>
      <c r="O1714" s="15">
        <v>0</v>
      </c>
      <c r="P1714" s="15" t="s">
        <v>469</v>
      </c>
    </row>
    <row r="1715" spans="1:16" hidden="1">
      <c r="A1715" s="10" t="s">
        <v>6970</v>
      </c>
      <c r="B1715" s="10" t="s">
        <v>6971</v>
      </c>
      <c r="C1715" s="13" t="s">
        <v>6972</v>
      </c>
      <c r="D1715" s="13" t="s">
        <v>6973</v>
      </c>
      <c r="E1715" s="13" t="s">
        <v>73</v>
      </c>
      <c r="F1715" s="18" t="s">
        <v>81</v>
      </c>
      <c r="G1715" s="58">
        <v>0</v>
      </c>
      <c r="H1715" s="58">
        <v>0</v>
      </c>
      <c r="I1715" s="13">
        <v>1.494E-2</v>
      </c>
      <c r="J1715" s="15">
        <v>0</v>
      </c>
      <c r="K1715" s="17" t="s">
        <v>121</v>
      </c>
      <c r="L1715" s="15">
        <v>10.929473</v>
      </c>
      <c r="M1715" s="15">
        <v>1.388544</v>
      </c>
      <c r="N1715" s="15">
        <v>0.123365</v>
      </c>
      <c r="O1715" s="15" t="s">
        <v>142</v>
      </c>
      <c r="P1715" s="15" t="s">
        <v>469</v>
      </c>
    </row>
    <row r="1716" spans="1:16" hidden="1">
      <c r="A1716" s="10" t="s">
        <v>6974</v>
      </c>
      <c r="B1716" s="10" t="s">
        <v>6975</v>
      </c>
      <c r="C1716" s="13" t="s">
        <v>6976</v>
      </c>
      <c r="D1716" s="13" t="s">
        <v>6977</v>
      </c>
      <c r="E1716" s="13" t="s">
        <v>64</v>
      </c>
      <c r="F1716" s="18" t="s">
        <v>85</v>
      </c>
      <c r="G1716" s="58">
        <v>0</v>
      </c>
      <c r="H1716" s="58">
        <v>0</v>
      </c>
      <c r="I1716" s="13">
        <v>8.2460000000000006E-2</v>
      </c>
      <c r="J1716" s="15">
        <v>1.1265714285999999</v>
      </c>
      <c r="K1716" s="17">
        <v>-0.11235100179780999</v>
      </c>
      <c r="L1716" s="15">
        <v>12.526381000000001</v>
      </c>
      <c r="M1716" s="15">
        <v>1.670973</v>
      </c>
      <c r="N1716" s="15">
        <v>0.136689</v>
      </c>
      <c r="O1716" s="15" t="s">
        <v>142</v>
      </c>
      <c r="P1716" s="15" t="s">
        <v>162</v>
      </c>
    </row>
    <row r="1717" spans="1:16" hidden="1">
      <c r="A1717" s="10" t="s">
        <v>6978</v>
      </c>
      <c r="B1717" s="10" t="s">
        <v>6979</v>
      </c>
      <c r="C1717" s="13" t="s">
        <v>6980</v>
      </c>
      <c r="D1717" s="13" t="s">
        <v>6981</v>
      </c>
      <c r="E1717" s="13" t="s">
        <v>64</v>
      </c>
      <c r="F1717" s="18" t="s">
        <v>85</v>
      </c>
      <c r="G1717" s="58">
        <v>0</v>
      </c>
      <c r="H1717" s="58">
        <v>0</v>
      </c>
      <c r="I1717" s="13">
        <v>1.2700000000000001E-3</v>
      </c>
      <c r="J1717" s="15">
        <v>0</v>
      </c>
      <c r="K1717" s="17" t="s">
        <v>121</v>
      </c>
      <c r="L1717" s="15">
        <v>12.693979000000001</v>
      </c>
      <c r="M1717" s="15">
        <v>1.702067</v>
      </c>
      <c r="N1717" s="15">
        <v>0.136689</v>
      </c>
      <c r="O1717" s="15" t="s">
        <v>142</v>
      </c>
      <c r="P1717" s="15" t="s">
        <v>162</v>
      </c>
    </row>
    <row r="1718" spans="1:16" hidden="1">
      <c r="A1718" s="10" t="s">
        <v>6982</v>
      </c>
      <c r="B1718" s="10" t="s">
        <v>6983</v>
      </c>
      <c r="C1718" s="13" t="s">
        <v>6984</v>
      </c>
      <c r="D1718" s="13" t="s">
        <v>6985</v>
      </c>
      <c r="E1718" s="13" t="s">
        <v>64</v>
      </c>
      <c r="F1718" s="18" t="s">
        <v>87</v>
      </c>
      <c r="G1718" s="58">
        <v>0</v>
      </c>
      <c r="H1718" s="58">
        <v>0</v>
      </c>
      <c r="I1718" s="13">
        <v>2.845E-2</v>
      </c>
      <c r="J1718" s="15">
        <v>0</v>
      </c>
      <c r="K1718" s="17" t="s">
        <v>121</v>
      </c>
      <c r="L1718" s="15">
        <v>0</v>
      </c>
      <c r="M1718" s="15">
        <v>1.8763320000000001</v>
      </c>
      <c r="N1718" s="15">
        <v>9.5849000000000004E-2</v>
      </c>
      <c r="O1718" s="15">
        <v>0</v>
      </c>
      <c r="P1718" s="15" t="s">
        <v>162</v>
      </c>
    </row>
    <row r="1719" spans="1:16">
      <c r="A1719" s="10" t="s">
        <v>6986</v>
      </c>
      <c r="B1719" s="10" t="s">
        <v>6987</v>
      </c>
      <c r="C1719" s="13" t="s">
        <v>6988</v>
      </c>
      <c r="D1719" s="13" t="s">
        <v>6989</v>
      </c>
      <c r="E1719" s="13" t="s">
        <v>30</v>
      </c>
      <c r="F1719" s="18" t="s">
        <v>86</v>
      </c>
      <c r="G1719" s="58">
        <v>0.5</v>
      </c>
      <c r="H1719" s="58">
        <v>0.47</v>
      </c>
      <c r="I1719" s="13">
        <v>0.11333</v>
      </c>
      <c r="J1719" s="15">
        <v>0.87652173909999997</v>
      </c>
      <c r="K1719" s="17">
        <v>0.14087301591262946</v>
      </c>
      <c r="L1719" s="15">
        <v>23.333199</v>
      </c>
      <c r="M1719" s="15">
        <v>0</v>
      </c>
      <c r="N1719" s="15">
        <v>4.8508000000000003E-2</v>
      </c>
      <c r="O1719" s="15" t="s">
        <v>263</v>
      </c>
      <c r="P1719" s="15" t="s">
        <v>177</v>
      </c>
    </row>
    <row r="1720" spans="1:16" hidden="1">
      <c r="A1720" s="10" t="s">
        <v>6990</v>
      </c>
      <c r="B1720" s="10" t="s">
        <v>6991</v>
      </c>
      <c r="C1720" s="13" t="s">
        <v>6992</v>
      </c>
      <c r="D1720" s="13" t="s">
        <v>6993</v>
      </c>
      <c r="E1720" s="13" t="s">
        <v>182</v>
      </c>
      <c r="F1720" s="18" t="s">
        <v>87</v>
      </c>
      <c r="G1720" s="58">
        <v>0</v>
      </c>
      <c r="H1720" s="58">
        <v>0</v>
      </c>
      <c r="I1720" s="13">
        <v>1.652E-2</v>
      </c>
      <c r="J1720" s="15">
        <v>0</v>
      </c>
      <c r="K1720" s="17" t="s">
        <v>121</v>
      </c>
      <c r="L1720" s="15">
        <v>9.2158350000000002</v>
      </c>
      <c r="M1720" s="15">
        <v>1.2764450000000001</v>
      </c>
      <c r="N1720" s="15">
        <v>0.19408800000000001</v>
      </c>
      <c r="O1720" s="15">
        <v>0</v>
      </c>
      <c r="P1720" s="15" t="s">
        <v>183</v>
      </c>
    </row>
    <row r="1721" spans="1:16" hidden="1">
      <c r="A1721" s="10" t="s">
        <v>6994</v>
      </c>
      <c r="B1721" s="10" t="s">
        <v>6995</v>
      </c>
      <c r="C1721" s="13" t="s">
        <v>6996</v>
      </c>
      <c r="D1721" s="13" t="s">
        <v>6997</v>
      </c>
      <c r="E1721" s="13" t="s">
        <v>182</v>
      </c>
      <c r="F1721" s="18" t="s">
        <v>90</v>
      </c>
      <c r="G1721" s="58">
        <v>0</v>
      </c>
      <c r="H1721" s="58">
        <v>0</v>
      </c>
      <c r="I1721" s="13">
        <v>1.205E-2</v>
      </c>
      <c r="J1721" s="15">
        <v>0</v>
      </c>
      <c r="K1721" s="17" t="s">
        <v>121</v>
      </c>
      <c r="L1721" s="15">
        <v>12.698413</v>
      </c>
      <c r="M1721" s="15">
        <v>1.397999</v>
      </c>
      <c r="N1721" s="15">
        <v>0.112468</v>
      </c>
      <c r="O1721" s="15">
        <v>0</v>
      </c>
      <c r="P1721" s="15" t="s">
        <v>183</v>
      </c>
    </row>
    <row r="1722" spans="1:16" hidden="1">
      <c r="A1722" s="10" t="s">
        <v>6998</v>
      </c>
      <c r="B1722" s="10" t="s">
        <v>6999</v>
      </c>
      <c r="C1722" s="13" t="s">
        <v>7000</v>
      </c>
      <c r="D1722" s="13" t="s">
        <v>7001</v>
      </c>
      <c r="E1722" s="13" t="s">
        <v>24</v>
      </c>
      <c r="F1722" s="18" t="s">
        <v>87</v>
      </c>
      <c r="G1722" s="58">
        <v>0</v>
      </c>
      <c r="H1722" s="58">
        <v>0</v>
      </c>
      <c r="I1722" s="13">
        <v>6.2600000000000003E-2</v>
      </c>
      <c r="J1722" s="15">
        <v>0</v>
      </c>
      <c r="K1722" s="17" t="s">
        <v>121</v>
      </c>
      <c r="L1722" s="15">
        <v>0</v>
      </c>
      <c r="M1722" s="15">
        <v>2.0531429999999999</v>
      </c>
      <c r="N1722" s="15">
        <v>8.2513000000000003E-2</v>
      </c>
      <c r="O1722" s="15">
        <v>0</v>
      </c>
      <c r="P1722" s="15" t="s">
        <v>294</v>
      </c>
    </row>
    <row r="1723" spans="1:16" hidden="1">
      <c r="A1723" s="10" t="s">
        <v>7002</v>
      </c>
      <c r="B1723" s="10" t="s">
        <v>7003</v>
      </c>
      <c r="C1723" s="13" t="s">
        <v>7004</v>
      </c>
      <c r="D1723" s="13" t="s">
        <v>7005</v>
      </c>
      <c r="E1723" s="13" t="s">
        <v>26</v>
      </c>
      <c r="F1723" s="18" t="s">
        <v>86</v>
      </c>
      <c r="G1723" s="58">
        <v>0</v>
      </c>
      <c r="H1723" s="58">
        <v>0</v>
      </c>
      <c r="I1723" s="13">
        <v>4.2279999999999998E-2</v>
      </c>
      <c r="J1723" s="15">
        <v>0.87447552449999999</v>
      </c>
      <c r="K1723" s="17">
        <v>0.14354258293480693</v>
      </c>
      <c r="L1723" s="15">
        <v>12.311009</v>
      </c>
      <c r="M1723" s="15">
        <v>2.711678</v>
      </c>
      <c r="N1723" s="15">
        <v>7.8791E-2</v>
      </c>
      <c r="O1723" s="15" t="s">
        <v>263</v>
      </c>
      <c r="P1723" s="15" t="s">
        <v>131</v>
      </c>
    </row>
    <row r="1724" spans="1:16" hidden="1">
      <c r="A1724" s="10" t="s">
        <v>7006</v>
      </c>
      <c r="B1724" s="10" t="s">
        <v>7007</v>
      </c>
      <c r="C1724" s="13" t="s">
        <v>7008</v>
      </c>
      <c r="D1724" s="13" t="s">
        <v>7009</v>
      </c>
      <c r="E1724" s="13" t="s">
        <v>26</v>
      </c>
      <c r="F1724" s="18" t="s">
        <v>87</v>
      </c>
      <c r="G1724" s="58">
        <v>0</v>
      </c>
      <c r="H1724" s="58">
        <v>0</v>
      </c>
      <c r="I1724" s="13">
        <v>3.2669999999999998E-2</v>
      </c>
      <c r="J1724" s="15">
        <v>0.97384615379999995</v>
      </c>
      <c r="K1724" s="17">
        <v>2.6856240175048507E-2</v>
      </c>
      <c r="L1724" s="15">
        <v>21.711863999999998</v>
      </c>
      <c r="M1724" s="15">
        <v>4.0793309999999998</v>
      </c>
      <c r="N1724" s="15">
        <v>0.12664400000000001</v>
      </c>
      <c r="O1724" s="15" t="s">
        <v>176</v>
      </c>
      <c r="P1724" s="15" t="s">
        <v>131</v>
      </c>
    </row>
    <row r="1725" spans="1:16" hidden="1">
      <c r="A1725" s="10" t="s">
        <v>7010</v>
      </c>
      <c r="B1725" s="10" t="s">
        <v>7011</v>
      </c>
      <c r="C1725" s="13" t="s">
        <v>7012</v>
      </c>
      <c r="D1725" s="13" t="s">
        <v>7013</v>
      </c>
      <c r="E1725" s="13" t="s">
        <v>48</v>
      </c>
      <c r="F1725" s="18" t="s">
        <v>83</v>
      </c>
      <c r="G1725" s="58">
        <v>0</v>
      </c>
      <c r="H1725" s="58">
        <v>0</v>
      </c>
      <c r="I1725" s="13">
        <v>7.5100000000000002E-3</v>
      </c>
      <c r="J1725" s="15">
        <v>0</v>
      </c>
      <c r="K1725" s="17" t="s">
        <v>121</v>
      </c>
      <c r="L1725" s="15">
        <v>16.620573</v>
      </c>
      <c r="M1725" s="15">
        <v>2.721123</v>
      </c>
      <c r="N1725" s="15">
        <v>6.0603999999999998E-2</v>
      </c>
      <c r="O1725" s="15">
        <v>0</v>
      </c>
      <c r="P1725" s="15" t="s">
        <v>157</v>
      </c>
    </row>
    <row r="1726" spans="1:16" hidden="1">
      <c r="A1726" s="10" t="s">
        <v>7014</v>
      </c>
      <c r="B1726" s="10" t="s">
        <v>7015</v>
      </c>
      <c r="C1726" s="13" t="s">
        <v>7016</v>
      </c>
      <c r="D1726" s="13" t="s">
        <v>7017</v>
      </c>
      <c r="E1726" s="13" t="s">
        <v>54</v>
      </c>
      <c r="F1726" s="18" t="s">
        <v>91</v>
      </c>
      <c r="G1726" s="58">
        <v>0</v>
      </c>
      <c r="H1726" s="58">
        <v>0</v>
      </c>
      <c r="I1726" s="13">
        <v>4.2079999999999999E-2</v>
      </c>
      <c r="J1726" s="15">
        <v>1.067037037</v>
      </c>
      <c r="K1726" s="17">
        <v>-6.2825407811968881E-2</v>
      </c>
      <c r="L1726" s="15">
        <v>14.625</v>
      </c>
      <c r="M1726" s="15">
        <v>2.044861</v>
      </c>
      <c r="N1726" s="15">
        <v>0.152305</v>
      </c>
      <c r="O1726" s="15" t="s">
        <v>142</v>
      </c>
      <c r="P1726" s="15" t="s">
        <v>152</v>
      </c>
    </row>
    <row r="1727" spans="1:16" hidden="1">
      <c r="A1727" s="10" t="s">
        <v>7018</v>
      </c>
      <c r="B1727" s="10" t="s">
        <v>7019</v>
      </c>
      <c r="C1727" s="13" t="s">
        <v>7020</v>
      </c>
      <c r="D1727" s="13" t="s">
        <v>7021</v>
      </c>
      <c r="E1727" s="13" t="s">
        <v>853</v>
      </c>
      <c r="F1727" s="18" t="s">
        <v>89</v>
      </c>
      <c r="G1727" s="58">
        <v>0</v>
      </c>
      <c r="H1727" s="58">
        <v>0</v>
      </c>
      <c r="I1727" s="13">
        <v>3.184E-2</v>
      </c>
      <c r="J1727" s="15">
        <v>0</v>
      </c>
      <c r="K1727" s="17" t="s">
        <v>121</v>
      </c>
      <c r="L1727" s="15">
        <v>21.237441</v>
      </c>
      <c r="M1727" s="15">
        <v>3.5192869999999998</v>
      </c>
      <c r="N1727" s="15">
        <v>-7.8384999999999996E-2</v>
      </c>
      <c r="O1727" s="15" t="s">
        <v>263</v>
      </c>
      <c r="P1727" s="15" t="s">
        <v>854</v>
      </c>
    </row>
    <row r="1728" spans="1:16" hidden="1">
      <c r="A1728" s="10" t="s">
        <v>7022</v>
      </c>
      <c r="B1728" s="10" t="s">
        <v>7023</v>
      </c>
      <c r="C1728" s="13" t="s">
        <v>7024</v>
      </c>
      <c r="D1728" s="13" t="s">
        <v>7025</v>
      </c>
      <c r="E1728" s="13" t="s">
        <v>32</v>
      </c>
      <c r="F1728" s="18" t="s">
        <v>85</v>
      </c>
      <c r="G1728" s="58">
        <v>0</v>
      </c>
      <c r="H1728" s="58">
        <v>0</v>
      </c>
      <c r="I1728" s="13">
        <v>0.17219999999999999</v>
      </c>
      <c r="J1728" s="15">
        <v>1.6452173913000001</v>
      </c>
      <c r="K1728" s="17">
        <v>-0.39217758985040219</v>
      </c>
      <c r="L1728" s="15">
        <v>10.538976</v>
      </c>
      <c r="M1728" s="15">
        <v>0.83447300000000002</v>
      </c>
      <c r="N1728" s="15">
        <v>7.5907000000000002E-2</v>
      </c>
      <c r="O1728" s="15" t="s">
        <v>142</v>
      </c>
      <c r="P1728" s="15" t="s">
        <v>152</v>
      </c>
    </row>
    <row r="1729" spans="1:16" hidden="1">
      <c r="A1729" s="10" t="s">
        <v>7026</v>
      </c>
      <c r="B1729" s="10" t="s">
        <v>7027</v>
      </c>
      <c r="C1729" s="13" t="s">
        <v>7028</v>
      </c>
      <c r="D1729" s="13" t="s">
        <v>7029</v>
      </c>
      <c r="E1729" s="13" t="s">
        <v>40</v>
      </c>
      <c r="F1729" s="18" t="s">
        <v>85</v>
      </c>
      <c r="G1729" s="58">
        <v>0</v>
      </c>
      <c r="H1729" s="58">
        <v>0</v>
      </c>
      <c r="I1729" s="13">
        <v>1.2579999999999999E-2</v>
      </c>
      <c r="J1729" s="15">
        <v>0</v>
      </c>
      <c r="K1729" s="17" t="s">
        <v>121</v>
      </c>
      <c r="L1729" s="15">
        <v>0</v>
      </c>
      <c r="M1729" s="15">
        <v>0.82959099999999997</v>
      </c>
      <c r="N1729" s="15">
        <v>0.14113600000000001</v>
      </c>
      <c r="O1729" s="15">
        <v>0</v>
      </c>
      <c r="P1729" s="15" t="s">
        <v>152</v>
      </c>
    </row>
    <row r="1730" spans="1:16" hidden="1">
      <c r="A1730" s="10" t="s">
        <v>7030</v>
      </c>
      <c r="B1730" s="10" t="s">
        <v>7031</v>
      </c>
      <c r="C1730" s="13" t="s">
        <v>7032</v>
      </c>
      <c r="D1730" s="13" t="s">
        <v>7033</v>
      </c>
      <c r="E1730" s="13" t="s">
        <v>24</v>
      </c>
      <c r="F1730" s="18" t="s">
        <v>81</v>
      </c>
      <c r="G1730" s="58">
        <v>0</v>
      </c>
      <c r="H1730" s="58">
        <v>0</v>
      </c>
      <c r="I1730" s="13">
        <v>0.10872999999999999</v>
      </c>
      <c r="J1730" s="15">
        <v>0.99395348839999997</v>
      </c>
      <c r="K1730" s="17">
        <v>6.0832943096091885E-3</v>
      </c>
      <c r="L1730" s="15">
        <v>16.529367000000001</v>
      </c>
      <c r="M1730" s="15">
        <v>3.5067499999999998</v>
      </c>
      <c r="N1730" s="15">
        <v>0.25730199999999998</v>
      </c>
      <c r="O1730" s="15" t="s">
        <v>263</v>
      </c>
      <c r="P1730" s="15" t="s">
        <v>294</v>
      </c>
    </row>
    <row r="1731" spans="1:16" hidden="1">
      <c r="A1731" s="10" t="s">
        <v>7034</v>
      </c>
      <c r="B1731" s="10" t="s">
        <v>7035</v>
      </c>
      <c r="C1731" s="13" t="s">
        <v>7036</v>
      </c>
      <c r="D1731" s="13" t="s">
        <v>7037</v>
      </c>
      <c r="E1731" s="13" t="s">
        <v>24</v>
      </c>
      <c r="F1731" s="18" t="s">
        <v>81</v>
      </c>
      <c r="G1731" s="58">
        <v>0</v>
      </c>
      <c r="H1731" s="58">
        <v>0</v>
      </c>
      <c r="I1731" s="13">
        <v>0.29386000000000001</v>
      </c>
      <c r="J1731" s="15">
        <v>1.6538461538</v>
      </c>
      <c r="K1731" s="17">
        <v>-0.3953488371924283</v>
      </c>
      <c r="L1731" s="15">
        <v>122.358982</v>
      </c>
      <c r="M1731" s="15">
        <v>1.714823</v>
      </c>
      <c r="N1731" s="15">
        <v>0.14368900000000001</v>
      </c>
      <c r="O1731" s="15" t="s">
        <v>142</v>
      </c>
      <c r="P1731" s="15" t="s">
        <v>294</v>
      </c>
    </row>
    <row r="1732" spans="1:16" hidden="1">
      <c r="A1732" s="10" t="s">
        <v>7038</v>
      </c>
      <c r="B1732" s="10" t="s">
        <v>7039</v>
      </c>
      <c r="C1732" s="13" t="s">
        <v>7040</v>
      </c>
      <c r="D1732" s="13" t="s">
        <v>7041</v>
      </c>
      <c r="E1732" s="13" t="s">
        <v>73</v>
      </c>
      <c r="F1732" s="18" t="s">
        <v>84</v>
      </c>
      <c r="G1732" s="58">
        <v>0</v>
      </c>
      <c r="H1732" s="58">
        <v>0</v>
      </c>
      <c r="I1732" s="13">
        <v>8.6199999999999992E-3</v>
      </c>
      <c r="J1732" s="15">
        <v>0</v>
      </c>
      <c r="K1732" s="17" t="s">
        <v>121</v>
      </c>
      <c r="L1732" s="15">
        <v>17.291098999999999</v>
      </c>
      <c r="M1732" s="15">
        <v>1.3170850000000001</v>
      </c>
      <c r="N1732" s="15">
        <v>-2.1686E-2</v>
      </c>
      <c r="O1732" s="15">
        <v>0</v>
      </c>
      <c r="P1732" s="15" t="s">
        <v>469</v>
      </c>
    </row>
    <row r="1733" spans="1:16" hidden="1">
      <c r="A1733" s="10" t="s">
        <v>7042</v>
      </c>
      <c r="B1733" s="10" t="s">
        <v>7043</v>
      </c>
      <c r="C1733" s="13" t="s">
        <v>7044</v>
      </c>
      <c r="D1733" s="13" t="s">
        <v>7045</v>
      </c>
      <c r="E1733" s="13" t="s">
        <v>71</v>
      </c>
      <c r="F1733" s="18" t="s">
        <v>89</v>
      </c>
      <c r="G1733" s="58">
        <v>0</v>
      </c>
      <c r="H1733" s="58">
        <v>0</v>
      </c>
      <c r="I1733" s="13">
        <v>1.0659999999999999E-2</v>
      </c>
      <c r="J1733" s="15">
        <v>0</v>
      </c>
      <c r="K1733" s="17" t="s">
        <v>121</v>
      </c>
      <c r="L1733" s="15">
        <v>0</v>
      </c>
      <c r="M1733" s="15">
        <v>24.396967</v>
      </c>
      <c r="N1733" s="15">
        <v>0.33638099999999999</v>
      </c>
      <c r="O1733" s="15">
        <v>0</v>
      </c>
      <c r="P1733" s="15" t="s">
        <v>171</v>
      </c>
    </row>
    <row r="1734" spans="1:16" hidden="1">
      <c r="A1734" s="10" t="s">
        <v>7046</v>
      </c>
      <c r="B1734" s="10" t="s">
        <v>7047</v>
      </c>
      <c r="C1734" s="13" t="s">
        <v>7048</v>
      </c>
      <c r="D1734" s="13" t="s">
        <v>7049</v>
      </c>
      <c r="E1734" s="13" t="s">
        <v>24</v>
      </c>
      <c r="F1734" s="18" t="s">
        <v>85</v>
      </c>
      <c r="G1734" s="58">
        <v>0</v>
      </c>
      <c r="H1734" s="58">
        <v>0</v>
      </c>
      <c r="I1734" s="13">
        <v>8.8940000000000005E-2</v>
      </c>
      <c r="J1734" s="15">
        <v>1.0636538462</v>
      </c>
      <c r="K1734" s="17">
        <v>-5.9844512787133874E-2</v>
      </c>
      <c r="L1734" s="15">
        <v>12.051686</v>
      </c>
      <c r="M1734" s="15">
        <v>1.0571699999999999</v>
      </c>
      <c r="N1734" s="15">
        <v>6.5085000000000004E-2</v>
      </c>
      <c r="O1734" s="15" t="s">
        <v>142</v>
      </c>
      <c r="P1734" s="15" t="s">
        <v>294</v>
      </c>
    </row>
    <row r="1735" spans="1:16" hidden="1">
      <c r="A1735" s="10" t="s">
        <v>7050</v>
      </c>
      <c r="B1735" s="10" t="s">
        <v>7051</v>
      </c>
      <c r="C1735" s="13" t="s">
        <v>7052</v>
      </c>
      <c r="D1735" s="13" t="s">
        <v>7053</v>
      </c>
      <c r="E1735" s="13" t="s">
        <v>71</v>
      </c>
      <c r="F1735" s="18" t="s">
        <v>82</v>
      </c>
      <c r="G1735" s="58">
        <v>0</v>
      </c>
      <c r="H1735" s="58">
        <v>0</v>
      </c>
      <c r="I1735" s="13">
        <v>6.0699999999999999E-3</v>
      </c>
      <c r="J1735" s="15">
        <v>0</v>
      </c>
      <c r="K1735" s="17" t="s">
        <v>121</v>
      </c>
      <c r="L1735" s="15">
        <v>35.190548999999997</v>
      </c>
      <c r="M1735" s="15">
        <v>5.7682289999999998</v>
      </c>
      <c r="N1735" s="15">
        <v>0.135075</v>
      </c>
      <c r="O1735" s="15">
        <v>0</v>
      </c>
      <c r="P1735" s="15" t="s">
        <v>171</v>
      </c>
    </row>
    <row r="1736" spans="1:16">
      <c r="A1736" s="10" t="s">
        <v>7054</v>
      </c>
      <c r="B1736" s="10" t="s">
        <v>7055</v>
      </c>
      <c r="C1736" s="13" t="s">
        <v>7056</v>
      </c>
      <c r="D1736" s="13" t="s">
        <v>7057</v>
      </c>
      <c r="E1736" s="13" t="s">
        <v>30</v>
      </c>
      <c r="F1736" s="18" t="s">
        <v>82</v>
      </c>
      <c r="G1736" s="58">
        <v>0.5</v>
      </c>
      <c r="H1736" s="58">
        <v>0.52</v>
      </c>
      <c r="I1736" s="13">
        <v>0.29459999999999997</v>
      </c>
      <c r="J1736" s="15">
        <v>0.87761627909999995</v>
      </c>
      <c r="K1736" s="17">
        <v>0.13945014901672659</v>
      </c>
      <c r="L1736" s="15">
        <v>26.948816000000001</v>
      </c>
      <c r="M1736" s="15">
        <v>4.2757630000000004</v>
      </c>
      <c r="N1736" s="15">
        <v>0.18046899999999999</v>
      </c>
      <c r="O1736" s="15" t="s">
        <v>176</v>
      </c>
      <c r="P1736" s="15" t="s">
        <v>177</v>
      </c>
    </row>
    <row r="1737" spans="1:16" hidden="1">
      <c r="A1737" s="10" t="s">
        <v>7058</v>
      </c>
      <c r="B1737" s="10" t="s">
        <v>7059</v>
      </c>
      <c r="C1737" s="13" t="s">
        <v>7060</v>
      </c>
      <c r="D1737" s="13" t="s">
        <v>7061</v>
      </c>
      <c r="E1737" s="13" t="s">
        <v>30</v>
      </c>
      <c r="F1737" s="18" t="s">
        <v>86</v>
      </c>
      <c r="G1737" s="58">
        <v>0</v>
      </c>
      <c r="H1737" s="58">
        <v>0</v>
      </c>
      <c r="I1737" s="13">
        <v>3.8080000000000003E-2</v>
      </c>
      <c r="J1737" s="15">
        <v>0.83076923079999998</v>
      </c>
      <c r="K1737" s="17">
        <v>0.20370370365912205</v>
      </c>
      <c r="L1737" s="15">
        <v>19.870562</v>
      </c>
      <c r="M1737" s="15">
        <v>5.0398040000000002</v>
      </c>
      <c r="N1737" s="15">
        <v>0.22100400000000001</v>
      </c>
      <c r="O1737" s="15" t="s">
        <v>263</v>
      </c>
      <c r="P1737" s="15" t="s">
        <v>177</v>
      </c>
    </row>
    <row r="1738" spans="1:16">
      <c r="A1738" s="10" t="s">
        <v>7062</v>
      </c>
      <c r="B1738" s="10" t="s">
        <v>7063</v>
      </c>
      <c r="C1738" s="13" t="s">
        <v>7064</v>
      </c>
      <c r="D1738" s="13" t="s">
        <v>7065</v>
      </c>
      <c r="E1738" s="13" t="s">
        <v>30</v>
      </c>
      <c r="F1738" s="18" t="s">
        <v>89</v>
      </c>
      <c r="G1738" s="58">
        <v>0.5</v>
      </c>
      <c r="H1738" s="58">
        <v>0.5</v>
      </c>
      <c r="I1738" s="13">
        <v>5.466E-2</v>
      </c>
      <c r="J1738" s="15">
        <v>0.55700000000000005</v>
      </c>
      <c r="K1738" s="17">
        <v>0.79533213644524214</v>
      </c>
      <c r="L1738" s="15">
        <v>15.482993</v>
      </c>
      <c r="M1738" s="15">
        <v>0.81873099999999999</v>
      </c>
      <c r="N1738" s="15">
        <v>1.2437E-2</v>
      </c>
      <c r="O1738" s="15" t="s">
        <v>176</v>
      </c>
      <c r="P1738" s="15" t="s">
        <v>152</v>
      </c>
    </row>
    <row r="1739" spans="1:16" hidden="1">
      <c r="A1739" s="10" t="s">
        <v>7066</v>
      </c>
      <c r="B1739" s="10" t="s">
        <v>7067</v>
      </c>
      <c r="C1739" s="13" t="s">
        <v>7068</v>
      </c>
      <c r="D1739" s="13" t="s">
        <v>7069</v>
      </c>
      <c r="E1739" s="13" t="s">
        <v>69</v>
      </c>
      <c r="F1739" s="18" t="s">
        <v>85</v>
      </c>
      <c r="G1739" s="58">
        <v>0</v>
      </c>
      <c r="H1739" s="58">
        <v>0</v>
      </c>
      <c r="I1739" s="13">
        <v>1.47E-3</v>
      </c>
      <c r="J1739" s="15">
        <v>0</v>
      </c>
      <c r="K1739" s="17" t="s">
        <v>121</v>
      </c>
      <c r="L1739" s="15">
        <v>0</v>
      </c>
      <c r="M1739" s="15">
        <v>1.0819510000000001</v>
      </c>
      <c r="N1739" s="15">
        <v>5.8910999999999998E-2</v>
      </c>
      <c r="O1739" s="15">
        <v>0</v>
      </c>
      <c r="P1739" s="15" t="s">
        <v>122</v>
      </c>
    </row>
    <row r="1740" spans="1:16" hidden="1">
      <c r="A1740" s="10" t="s">
        <v>7070</v>
      </c>
      <c r="B1740" s="10" t="s">
        <v>7071</v>
      </c>
      <c r="C1740" s="13" t="s">
        <v>7072</v>
      </c>
      <c r="D1740" s="13" t="s">
        <v>7073</v>
      </c>
      <c r="E1740" s="13" t="s">
        <v>34</v>
      </c>
      <c r="F1740" s="18" t="s">
        <v>89</v>
      </c>
      <c r="G1740" s="58">
        <v>0</v>
      </c>
      <c r="H1740" s="58">
        <v>0</v>
      </c>
      <c r="I1740" s="13">
        <v>4.1669999999999999E-2</v>
      </c>
      <c r="J1740" s="15">
        <v>1.2189189189</v>
      </c>
      <c r="K1740" s="17">
        <v>-0.17960088690522669</v>
      </c>
      <c r="L1740" s="15">
        <v>25.016013000000001</v>
      </c>
      <c r="M1740" s="15">
        <v>1.5045519999999999</v>
      </c>
      <c r="N1740" s="15">
        <v>3.5222000000000003E-2</v>
      </c>
      <c r="O1740" s="15" t="s">
        <v>142</v>
      </c>
      <c r="P1740" s="15" t="s">
        <v>299</v>
      </c>
    </row>
    <row r="1741" spans="1:16" hidden="1">
      <c r="A1741" s="10" t="s">
        <v>7074</v>
      </c>
      <c r="B1741" s="10" t="s">
        <v>7075</v>
      </c>
      <c r="C1741" s="13" t="s">
        <v>7076</v>
      </c>
      <c r="D1741" s="13" t="s">
        <v>7077</v>
      </c>
      <c r="E1741" s="13" t="s">
        <v>69</v>
      </c>
      <c r="F1741" s="18" t="s">
        <v>85</v>
      </c>
      <c r="G1741" s="58">
        <v>0</v>
      </c>
      <c r="H1741" s="58">
        <v>0</v>
      </c>
      <c r="I1741" s="13">
        <v>9.3000000000000005E-4</v>
      </c>
      <c r="J1741" s="15">
        <v>0</v>
      </c>
      <c r="K1741" s="17" t="s">
        <v>121</v>
      </c>
      <c r="L1741" s="15">
        <v>0</v>
      </c>
      <c r="M1741" s="15">
        <v>1.150541</v>
      </c>
      <c r="N1741" s="15">
        <v>2.7317000000000001E-2</v>
      </c>
      <c r="O1741" s="15">
        <v>0</v>
      </c>
      <c r="P1741" s="15" t="s">
        <v>122</v>
      </c>
    </row>
    <row r="1742" spans="1:16" hidden="1">
      <c r="A1742" s="10" t="s">
        <v>7078</v>
      </c>
      <c r="B1742" s="10" t="s">
        <v>7079</v>
      </c>
      <c r="C1742" s="13" t="s">
        <v>7080</v>
      </c>
      <c r="D1742" s="13" t="s">
        <v>7081</v>
      </c>
      <c r="E1742" s="13" t="s">
        <v>69</v>
      </c>
      <c r="F1742" s="18" t="s">
        <v>85</v>
      </c>
      <c r="G1742" s="58">
        <v>0</v>
      </c>
      <c r="H1742" s="58">
        <v>0</v>
      </c>
      <c r="I1742" s="13">
        <v>1.06E-3</v>
      </c>
      <c r="J1742" s="15">
        <v>0</v>
      </c>
      <c r="K1742" s="17" t="s">
        <v>121</v>
      </c>
      <c r="L1742" s="15">
        <v>0</v>
      </c>
      <c r="M1742" s="15">
        <v>1.7305029999999999</v>
      </c>
      <c r="N1742" s="15">
        <v>6.9334999999999994E-2</v>
      </c>
      <c r="O1742" s="15">
        <v>0</v>
      </c>
      <c r="P1742" s="15" t="s">
        <v>122</v>
      </c>
    </row>
    <row r="1743" spans="1:16" hidden="1">
      <c r="A1743" s="10" t="s">
        <v>7082</v>
      </c>
      <c r="B1743" s="10" t="s">
        <v>7083</v>
      </c>
      <c r="C1743" s="13" t="s">
        <v>7084</v>
      </c>
      <c r="D1743" s="13" t="s">
        <v>7085</v>
      </c>
      <c r="E1743" s="13" t="s">
        <v>26</v>
      </c>
      <c r="F1743" s="18" t="s">
        <v>87</v>
      </c>
      <c r="G1743" s="58">
        <v>0</v>
      </c>
      <c r="H1743" s="58">
        <v>0</v>
      </c>
      <c r="I1743" s="13">
        <v>2.0279999999999999E-2</v>
      </c>
      <c r="J1743" s="15">
        <v>0.80824175819999999</v>
      </c>
      <c r="K1743" s="17">
        <v>0.23725356906460315</v>
      </c>
      <c r="L1743" s="15">
        <v>21.978853999999998</v>
      </c>
      <c r="M1743" s="15">
        <v>4.7719319999999996</v>
      </c>
      <c r="N1743" s="15">
        <v>0.162968</v>
      </c>
      <c r="O1743" s="15" t="s">
        <v>176</v>
      </c>
      <c r="P1743" s="15" t="s">
        <v>131</v>
      </c>
    </row>
    <row r="1744" spans="1:16" hidden="1">
      <c r="A1744" s="10" t="s">
        <v>7086</v>
      </c>
      <c r="B1744" s="10" t="s">
        <v>7087</v>
      </c>
      <c r="C1744" s="13" t="s">
        <v>7088</v>
      </c>
      <c r="D1744" s="13" t="s">
        <v>7089</v>
      </c>
      <c r="E1744" s="13" t="s">
        <v>69</v>
      </c>
      <c r="F1744" s="18" t="s">
        <v>87</v>
      </c>
      <c r="G1744" s="58">
        <v>0</v>
      </c>
      <c r="H1744" s="58">
        <v>0</v>
      </c>
      <c r="I1744" s="13">
        <v>1.6900000000000001E-3</v>
      </c>
      <c r="J1744" s="15">
        <v>0</v>
      </c>
      <c r="K1744" s="17" t="s">
        <v>121</v>
      </c>
      <c r="L1744" s="15">
        <v>16.418129</v>
      </c>
      <c r="M1744" s="15">
        <v>3.0030329999999998</v>
      </c>
      <c r="N1744" s="15">
        <v>0.13561200000000001</v>
      </c>
      <c r="O1744" s="15">
        <v>0</v>
      </c>
      <c r="P1744" s="15" t="s">
        <v>122</v>
      </c>
    </row>
    <row r="1745" spans="1:16" hidden="1">
      <c r="A1745" s="10" t="s">
        <v>7090</v>
      </c>
      <c r="B1745" s="10" t="s">
        <v>7091</v>
      </c>
      <c r="C1745" s="13" t="s">
        <v>7092</v>
      </c>
      <c r="D1745" s="13" t="s">
        <v>7093</v>
      </c>
      <c r="E1745" s="13" t="s">
        <v>24</v>
      </c>
      <c r="F1745" s="18" t="s">
        <v>81</v>
      </c>
      <c r="G1745" s="58">
        <v>0</v>
      </c>
      <c r="H1745" s="58">
        <v>0</v>
      </c>
      <c r="I1745" s="13">
        <v>1.1469999999999999E-2</v>
      </c>
      <c r="J1745" s="15">
        <v>1.0406</v>
      </c>
      <c r="K1745" s="17">
        <v>-3.9015952335191173E-2</v>
      </c>
      <c r="L1745" s="15">
        <v>27.990760000000002</v>
      </c>
      <c r="M1745" s="15">
        <v>2.812424</v>
      </c>
      <c r="N1745" s="15">
        <v>7.4908000000000002E-2</v>
      </c>
      <c r="O1745" s="15" t="s">
        <v>142</v>
      </c>
      <c r="P1745" s="15" t="s">
        <v>294</v>
      </c>
    </row>
    <row r="1746" spans="1:16" hidden="1">
      <c r="A1746" s="10" t="s">
        <v>7094</v>
      </c>
      <c r="B1746" s="10" t="s">
        <v>7095</v>
      </c>
      <c r="C1746" s="13" t="s">
        <v>7096</v>
      </c>
      <c r="D1746" s="13" t="s">
        <v>7097</v>
      </c>
      <c r="E1746" s="13" t="s">
        <v>71</v>
      </c>
      <c r="F1746" s="18" t="s">
        <v>89</v>
      </c>
      <c r="G1746" s="58">
        <v>0</v>
      </c>
      <c r="H1746" s="58">
        <v>0</v>
      </c>
      <c r="I1746" s="13">
        <v>1.073E-2</v>
      </c>
      <c r="J1746" s="15">
        <v>0</v>
      </c>
      <c r="K1746" s="17" t="s">
        <v>121</v>
      </c>
      <c r="L1746" s="15">
        <v>39.173127000000001</v>
      </c>
      <c r="M1746" s="15">
        <v>6.5083919999999997</v>
      </c>
      <c r="N1746" s="15">
        <v>0.104075</v>
      </c>
      <c r="O1746" s="15">
        <v>0</v>
      </c>
      <c r="P1746" s="15" t="s">
        <v>171</v>
      </c>
    </row>
    <row r="1747" spans="1:16" hidden="1">
      <c r="A1747" s="10" t="s">
        <v>7098</v>
      </c>
      <c r="B1747" s="10"/>
      <c r="C1747" s="13"/>
      <c r="D1747" s="13"/>
      <c r="E1747" s="13"/>
      <c r="F1747" s="18"/>
      <c r="G1747" s="58">
        <v>0</v>
      </c>
      <c r="H1747" s="58">
        <v>0</v>
      </c>
      <c r="I1747" s="13"/>
      <c r="J1747" s="15"/>
      <c r="K1747" s="17"/>
      <c r="L1747" s="15"/>
      <c r="M1747" s="15"/>
      <c r="N1747" s="15"/>
      <c r="O1747" s="15"/>
      <c r="P1747" s="15"/>
    </row>
    <row r="1748" spans="1:16" hidden="1">
      <c r="A1748" s="10" t="s">
        <v>7099</v>
      </c>
      <c r="B1748" s="10"/>
      <c r="C1748" s="13"/>
      <c r="D1748" s="13"/>
      <c r="E1748" s="13"/>
      <c r="F1748" s="18"/>
      <c r="G1748" s="58">
        <v>0</v>
      </c>
      <c r="H1748" s="58">
        <v>0</v>
      </c>
      <c r="I1748" s="13"/>
      <c r="J1748" s="15"/>
      <c r="K1748" s="17"/>
      <c r="L1748" s="15"/>
      <c r="M1748" s="15"/>
      <c r="N1748" s="15"/>
      <c r="O1748" s="15"/>
      <c r="P1748" s="15"/>
    </row>
    <row r="1749" spans="1:16">
      <c r="A1749" s="10" t="s">
        <v>7100</v>
      </c>
      <c r="B1749" s="10" t="s">
        <v>7101</v>
      </c>
      <c r="C1749" s="13" t="s">
        <v>7102</v>
      </c>
      <c r="D1749" s="13" t="s">
        <v>7103</v>
      </c>
      <c r="E1749" s="13" t="s">
        <v>30</v>
      </c>
      <c r="F1749" s="18" t="s">
        <v>85</v>
      </c>
      <c r="G1749" s="58">
        <v>0.5</v>
      </c>
      <c r="H1749" s="58">
        <v>0.53</v>
      </c>
      <c r="I1749" s="13">
        <v>4.709E-2</v>
      </c>
      <c r="J1749" s="15">
        <v>1.0848387097000001</v>
      </c>
      <c r="K1749" s="17">
        <v>-7.820398455680222E-2</v>
      </c>
      <c r="L1749" s="15">
        <v>13.605634</v>
      </c>
      <c r="M1749" s="15">
        <v>2.0453269999999999</v>
      </c>
      <c r="N1749" s="15">
        <v>0.160051</v>
      </c>
      <c r="O1749" s="15" t="s">
        <v>176</v>
      </c>
      <c r="P1749" s="15" t="s">
        <v>177</v>
      </c>
    </row>
    <row r="1750" spans="1:16" hidden="1">
      <c r="A1750" s="10" t="s">
        <v>7104</v>
      </c>
      <c r="B1750" s="10" t="s">
        <v>7105</v>
      </c>
      <c r="C1750" s="13" t="s">
        <v>7106</v>
      </c>
      <c r="D1750" s="13" t="s">
        <v>7107</v>
      </c>
      <c r="E1750" s="13" t="s">
        <v>188</v>
      </c>
      <c r="F1750" s="18" t="s">
        <v>85</v>
      </c>
      <c r="G1750" s="58">
        <v>0</v>
      </c>
      <c r="H1750" s="58">
        <v>0</v>
      </c>
      <c r="I1750" s="13">
        <v>7.0010000000000003E-2</v>
      </c>
      <c r="J1750" s="15">
        <v>0</v>
      </c>
      <c r="K1750" s="17" t="s">
        <v>121</v>
      </c>
      <c r="L1750" s="15">
        <v>0</v>
      </c>
      <c r="M1750" s="15">
        <v>1.9358869999999999</v>
      </c>
      <c r="N1750" s="15">
        <v>0.19981699999999999</v>
      </c>
      <c r="O1750" s="15">
        <v>0</v>
      </c>
      <c r="P1750" s="15" t="s">
        <v>189</v>
      </c>
    </row>
    <row r="1751" spans="1:16" hidden="1">
      <c r="A1751" s="10" t="s">
        <v>7108</v>
      </c>
      <c r="B1751" s="10" t="s">
        <v>7109</v>
      </c>
      <c r="C1751" s="13" t="s">
        <v>7110</v>
      </c>
      <c r="D1751" s="13" t="s">
        <v>7111</v>
      </c>
      <c r="E1751" s="13" t="s">
        <v>26</v>
      </c>
      <c r="F1751" s="18" t="s">
        <v>85</v>
      </c>
      <c r="G1751" s="58">
        <v>0</v>
      </c>
      <c r="H1751" s="58">
        <v>0</v>
      </c>
      <c r="I1751" s="13">
        <v>0.13392000000000001</v>
      </c>
      <c r="J1751" s="15">
        <v>1.3054794520999999</v>
      </c>
      <c r="K1751" s="17">
        <v>-0.23399790139063803</v>
      </c>
      <c r="L1751" s="15">
        <v>11.774055000000001</v>
      </c>
      <c r="M1751" s="15">
        <v>1.112225</v>
      </c>
      <c r="N1751" s="15">
        <v>8.1308000000000005E-2</v>
      </c>
      <c r="O1751" s="15" t="s">
        <v>142</v>
      </c>
      <c r="P1751" s="15" t="s">
        <v>131</v>
      </c>
    </row>
    <row r="1752" spans="1:16" hidden="1">
      <c r="A1752" s="10" t="s">
        <v>7112</v>
      </c>
      <c r="B1752" s="10" t="s">
        <v>7113</v>
      </c>
      <c r="C1752" s="13" t="s">
        <v>7114</v>
      </c>
      <c r="D1752" s="13" t="s">
        <v>7115</v>
      </c>
      <c r="E1752" s="13" t="s">
        <v>28</v>
      </c>
      <c r="F1752" s="18" t="s">
        <v>87</v>
      </c>
      <c r="G1752" s="58">
        <v>0</v>
      </c>
      <c r="H1752" s="58">
        <v>0</v>
      </c>
      <c r="I1752" s="13">
        <v>3.109E-2</v>
      </c>
      <c r="J1752" s="15">
        <v>0</v>
      </c>
      <c r="K1752" s="17" t="s">
        <v>121</v>
      </c>
      <c r="L1752" s="15">
        <v>23.047619000000001</v>
      </c>
      <c r="M1752" s="15">
        <v>4.8748120000000004</v>
      </c>
      <c r="N1752" s="15">
        <v>0.12957299999999999</v>
      </c>
      <c r="O1752" s="15">
        <v>0</v>
      </c>
      <c r="P1752" s="15" t="s">
        <v>332</v>
      </c>
    </row>
    <row r="1753" spans="1:16" hidden="1">
      <c r="A1753" s="10" t="s">
        <v>7116</v>
      </c>
      <c r="B1753" s="10" t="s">
        <v>7117</v>
      </c>
      <c r="C1753" s="13" t="s">
        <v>7118</v>
      </c>
      <c r="D1753" s="13" t="s">
        <v>7119</v>
      </c>
      <c r="E1753" s="13" t="s">
        <v>69</v>
      </c>
      <c r="F1753" s="18" t="s">
        <v>88</v>
      </c>
      <c r="G1753" s="58">
        <v>0</v>
      </c>
      <c r="H1753" s="58">
        <v>0</v>
      </c>
      <c r="I1753" s="13">
        <v>8.0999999999999996E-4</v>
      </c>
      <c r="J1753" s="15">
        <v>0</v>
      </c>
      <c r="K1753" s="17" t="s">
        <v>121</v>
      </c>
      <c r="L1753" s="15">
        <v>21.542750000000002</v>
      </c>
      <c r="M1753" s="15">
        <v>3.63998</v>
      </c>
      <c r="N1753" s="15">
        <v>7.8386999999999998E-2</v>
      </c>
      <c r="O1753" s="15">
        <v>0</v>
      </c>
      <c r="P1753" s="15" t="s">
        <v>122</v>
      </c>
    </row>
    <row r="1754" spans="1:16" hidden="1">
      <c r="A1754" s="10" t="s">
        <v>7120</v>
      </c>
      <c r="B1754" s="10" t="s">
        <v>7121</v>
      </c>
      <c r="C1754" s="13" t="s">
        <v>7122</v>
      </c>
      <c r="D1754" s="13" t="s">
        <v>7123</v>
      </c>
      <c r="E1754" s="13" t="s">
        <v>71</v>
      </c>
      <c r="F1754" s="18" t="s">
        <v>85</v>
      </c>
      <c r="G1754" s="58">
        <v>0</v>
      </c>
      <c r="H1754" s="58">
        <v>0</v>
      </c>
      <c r="I1754" s="13">
        <v>6.148E-2</v>
      </c>
      <c r="J1754" s="15">
        <v>0</v>
      </c>
      <c r="K1754" s="17" t="s">
        <v>121</v>
      </c>
      <c r="L1754" s="15">
        <v>9.7643120000000003</v>
      </c>
      <c r="M1754" s="15">
        <v>1.725454</v>
      </c>
      <c r="N1754" s="15">
        <v>0.17625399999999999</v>
      </c>
      <c r="O1754" s="15" t="s">
        <v>263</v>
      </c>
      <c r="P1754" s="15" t="s">
        <v>171</v>
      </c>
    </row>
    <row r="1755" spans="1:16" hidden="1">
      <c r="A1755" s="10" t="s">
        <v>7124</v>
      </c>
      <c r="B1755" s="10" t="s">
        <v>7125</v>
      </c>
      <c r="C1755" s="13" t="s">
        <v>7126</v>
      </c>
      <c r="D1755" s="13" t="s">
        <v>7127</v>
      </c>
      <c r="E1755" s="13" t="s">
        <v>69</v>
      </c>
      <c r="F1755" s="18" t="s">
        <v>87</v>
      </c>
      <c r="G1755" s="58">
        <v>0</v>
      </c>
      <c r="H1755" s="58">
        <v>0</v>
      </c>
      <c r="I1755" s="13">
        <v>7.7999999999999999E-4</v>
      </c>
      <c r="J1755" s="15">
        <v>0</v>
      </c>
      <c r="K1755" s="17" t="s">
        <v>121</v>
      </c>
      <c r="L1755" s="15">
        <v>0</v>
      </c>
      <c r="M1755" s="15">
        <v>1.6840170000000001</v>
      </c>
      <c r="N1755" s="15">
        <v>9.8525000000000001E-2</v>
      </c>
      <c r="O1755" s="15">
        <v>0</v>
      </c>
      <c r="P1755" s="15" t="s">
        <v>122</v>
      </c>
    </row>
    <row r="1756" spans="1:16" hidden="1">
      <c r="A1756" s="10" t="s">
        <v>7128</v>
      </c>
      <c r="B1756" s="10" t="s">
        <v>7129</v>
      </c>
      <c r="C1756" s="13" t="s">
        <v>7130</v>
      </c>
      <c r="D1756" s="13" t="s">
        <v>7131</v>
      </c>
      <c r="E1756" s="13" t="s">
        <v>71</v>
      </c>
      <c r="F1756" s="18" t="s">
        <v>89</v>
      </c>
      <c r="G1756" s="58">
        <v>0</v>
      </c>
      <c r="H1756" s="58">
        <v>0</v>
      </c>
      <c r="I1756" s="13">
        <v>6.7299999999999999E-3</v>
      </c>
      <c r="J1756" s="15">
        <v>0</v>
      </c>
      <c r="K1756" s="17" t="s">
        <v>121</v>
      </c>
      <c r="L1756" s="15">
        <v>4.0883050000000001</v>
      </c>
      <c r="M1756" s="15">
        <v>1.0939779999999999</v>
      </c>
      <c r="N1756" s="15">
        <v>4.0988999999999998E-2</v>
      </c>
      <c r="O1756" s="15">
        <v>0</v>
      </c>
      <c r="P1756" s="15" t="s">
        <v>171</v>
      </c>
    </row>
    <row r="1757" spans="1:16" hidden="1">
      <c r="A1757" s="10" t="s">
        <v>7132</v>
      </c>
      <c r="B1757" s="10" t="s">
        <v>7133</v>
      </c>
      <c r="C1757" s="13" t="s">
        <v>7134</v>
      </c>
      <c r="D1757" s="13" t="s">
        <v>7135</v>
      </c>
      <c r="E1757" s="13" t="s">
        <v>56</v>
      </c>
      <c r="F1757" s="18" t="s">
        <v>82</v>
      </c>
      <c r="G1757" s="58">
        <v>0</v>
      </c>
      <c r="H1757" s="58">
        <v>0</v>
      </c>
      <c r="I1757" s="13">
        <v>5.5730000000000002E-2</v>
      </c>
      <c r="J1757" s="15">
        <v>0.60042857140000006</v>
      </c>
      <c r="K1757" s="17">
        <v>0.66547704028862587</v>
      </c>
      <c r="L1757" s="15">
        <v>5.54359</v>
      </c>
      <c r="M1757" s="15">
        <v>0.33210600000000001</v>
      </c>
      <c r="N1757" s="15">
        <v>6.7561999999999997E-2</v>
      </c>
      <c r="O1757" s="15" t="s">
        <v>142</v>
      </c>
      <c r="P1757" s="15" t="s">
        <v>152</v>
      </c>
    </row>
    <row r="1758" spans="1:16" hidden="1">
      <c r="A1758" s="10" t="s">
        <v>7136</v>
      </c>
      <c r="B1758" s="10" t="s">
        <v>7137</v>
      </c>
      <c r="C1758" s="13" t="s">
        <v>7138</v>
      </c>
      <c r="D1758" s="13" t="s">
        <v>7139</v>
      </c>
      <c r="E1758" s="13" t="s">
        <v>67</v>
      </c>
      <c r="F1758" s="18" t="s">
        <v>88</v>
      </c>
      <c r="G1758" s="58">
        <v>0</v>
      </c>
      <c r="H1758" s="58">
        <v>0</v>
      </c>
      <c r="I1758" s="13">
        <v>5.1959999999999999E-2</v>
      </c>
      <c r="J1758" s="15">
        <v>0.92692307689999998</v>
      </c>
      <c r="K1758" s="17">
        <v>7.8838174300718045E-2</v>
      </c>
      <c r="L1758" s="15">
        <v>28.664297000000001</v>
      </c>
      <c r="M1758" s="15">
        <v>1.4112370000000001</v>
      </c>
      <c r="N1758" s="15">
        <v>0</v>
      </c>
      <c r="O1758" s="15" t="s">
        <v>263</v>
      </c>
      <c r="P1758" s="15" t="s">
        <v>152</v>
      </c>
    </row>
    <row r="1759" spans="1:16" hidden="1">
      <c r="A1759" s="10" t="s">
        <v>7140</v>
      </c>
      <c r="B1759" s="10" t="s">
        <v>7141</v>
      </c>
      <c r="C1759" s="13" t="s">
        <v>7142</v>
      </c>
      <c r="D1759" s="13" t="s">
        <v>7143</v>
      </c>
      <c r="E1759" s="13" t="s">
        <v>34</v>
      </c>
      <c r="F1759" s="18" t="s">
        <v>90</v>
      </c>
      <c r="G1759" s="58">
        <v>0</v>
      </c>
      <c r="H1759" s="58">
        <v>0</v>
      </c>
      <c r="I1759" s="13">
        <v>2.5600000000000001E-2</v>
      </c>
      <c r="J1759" s="15">
        <v>1.0470588235</v>
      </c>
      <c r="K1759" s="17">
        <v>-4.4943820197891671E-2</v>
      </c>
      <c r="L1759" s="15">
        <v>14.883721</v>
      </c>
      <c r="M1759" s="15">
        <v>1.255215</v>
      </c>
      <c r="N1759" s="15">
        <v>8.2544999999999993E-2</v>
      </c>
      <c r="O1759" s="15" t="s">
        <v>142</v>
      </c>
      <c r="P1759" s="15" t="s">
        <v>299</v>
      </c>
    </row>
    <row r="1760" spans="1:16" hidden="1">
      <c r="A1760" s="10" t="s">
        <v>7144</v>
      </c>
      <c r="B1760" s="10" t="s">
        <v>7145</v>
      </c>
      <c r="C1760" s="13" t="s">
        <v>7146</v>
      </c>
      <c r="D1760" s="13" t="s">
        <v>7147</v>
      </c>
      <c r="E1760" s="13" t="s">
        <v>46</v>
      </c>
      <c r="F1760" s="18" t="s">
        <v>89</v>
      </c>
      <c r="G1760" s="58">
        <v>0</v>
      </c>
      <c r="H1760" s="58">
        <v>0</v>
      </c>
      <c r="I1760" s="13">
        <v>1.9439999999999999E-2</v>
      </c>
      <c r="J1760" s="15">
        <v>0</v>
      </c>
      <c r="K1760" s="17" t="s">
        <v>121</v>
      </c>
      <c r="L1760" s="15">
        <v>14.480377000000001</v>
      </c>
      <c r="M1760" s="15">
        <v>0.729236</v>
      </c>
      <c r="N1760" s="15">
        <v>-1.7118000000000001E-2</v>
      </c>
      <c r="O1760" s="15" t="s">
        <v>142</v>
      </c>
      <c r="P1760" s="15" t="s">
        <v>152</v>
      </c>
    </row>
    <row r="1761" spans="1:16" hidden="1">
      <c r="A1761" s="10" t="s">
        <v>7148</v>
      </c>
      <c r="B1761" s="10" t="s">
        <v>7149</v>
      </c>
      <c r="C1761" s="13" t="s">
        <v>7150</v>
      </c>
      <c r="D1761" s="13" t="s">
        <v>7151</v>
      </c>
      <c r="E1761" s="13" t="s">
        <v>58</v>
      </c>
      <c r="F1761" s="18" t="s">
        <v>85</v>
      </c>
      <c r="G1761" s="58">
        <v>0</v>
      </c>
      <c r="H1761" s="58">
        <v>0</v>
      </c>
      <c r="I1761" s="13">
        <v>2.0639999999999999E-2</v>
      </c>
      <c r="J1761" s="15">
        <v>0</v>
      </c>
      <c r="K1761" s="17" t="s">
        <v>121</v>
      </c>
      <c r="L1761" s="15">
        <v>14.982609</v>
      </c>
      <c r="M1761" s="15">
        <v>2.2762250000000002</v>
      </c>
      <c r="N1761" s="15">
        <v>0.18181700000000001</v>
      </c>
      <c r="O1761" s="15">
        <v>0</v>
      </c>
      <c r="P1761" s="15" t="s">
        <v>383</v>
      </c>
    </row>
    <row r="1762" spans="1:16" hidden="1">
      <c r="A1762" s="10" t="s">
        <v>7152</v>
      </c>
      <c r="B1762" s="10" t="s">
        <v>7153</v>
      </c>
      <c r="C1762" s="13" t="s">
        <v>7154</v>
      </c>
      <c r="D1762" s="13" t="s">
        <v>7155</v>
      </c>
      <c r="E1762" s="13" t="s">
        <v>30</v>
      </c>
      <c r="F1762" s="18" t="s">
        <v>86</v>
      </c>
      <c r="G1762" s="58">
        <v>0</v>
      </c>
      <c r="H1762" s="58">
        <v>0</v>
      </c>
      <c r="I1762" s="13">
        <v>3.6970000000000003E-2</v>
      </c>
      <c r="J1762" s="15">
        <v>0.82745454549999997</v>
      </c>
      <c r="K1762" s="17">
        <v>0.20852559870311338</v>
      </c>
      <c r="L1762" s="15">
        <v>27.641957999999999</v>
      </c>
      <c r="M1762" s="15">
        <v>7.0566680000000002</v>
      </c>
      <c r="N1762" s="15">
        <v>0.23585800000000001</v>
      </c>
      <c r="O1762" s="15" t="s">
        <v>263</v>
      </c>
      <c r="P1762" s="15" t="s">
        <v>177</v>
      </c>
    </row>
    <row r="1763" spans="1:16" hidden="1">
      <c r="A1763" s="10" t="s">
        <v>7156</v>
      </c>
      <c r="B1763" s="10" t="s">
        <v>7157</v>
      </c>
      <c r="C1763" s="13" t="s">
        <v>7158</v>
      </c>
      <c r="D1763" s="13" t="s">
        <v>7159</v>
      </c>
      <c r="E1763" s="13" t="s">
        <v>24</v>
      </c>
      <c r="F1763" s="18" t="s">
        <v>82</v>
      </c>
      <c r="G1763" s="58">
        <v>0</v>
      </c>
      <c r="H1763" s="58">
        <v>0</v>
      </c>
      <c r="I1763" s="13">
        <v>3.5139999999999998E-2</v>
      </c>
      <c r="J1763" s="15">
        <v>0</v>
      </c>
      <c r="K1763" s="17" t="s">
        <v>121</v>
      </c>
      <c r="L1763" s="15">
        <v>6.7544839999999997</v>
      </c>
      <c r="M1763" s="15">
        <v>0.90485599999999999</v>
      </c>
      <c r="N1763" s="15">
        <v>0.12986200000000001</v>
      </c>
      <c r="O1763" s="15">
        <v>0</v>
      </c>
      <c r="P1763" s="15" t="s">
        <v>294</v>
      </c>
    </row>
    <row r="1764" spans="1:16" hidden="1">
      <c r="A1764" s="10" t="s">
        <v>7160</v>
      </c>
      <c r="B1764" s="10" t="s">
        <v>7161</v>
      </c>
      <c r="C1764" s="13" t="s">
        <v>7162</v>
      </c>
      <c r="D1764" s="13" t="s">
        <v>7163</v>
      </c>
      <c r="E1764" s="13" t="s">
        <v>24</v>
      </c>
      <c r="F1764" s="18" t="s">
        <v>87</v>
      </c>
      <c r="G1764" s="58">
        <v>0</v>
      </c>
      <c r="H1764" s="58">
        <v>0</v>
      </c>
      <c r="I1764" s="13">
        <v>0.13830999999999999</v>
      </c>
      <c r="J1764" s="15">
        <v>1.3760869565</v>
      </c>
      <c r="K1764" s="17">
        <v>-0.27330173774523381</v>
      </c>
      <c r="L1764" s="15">
        <v>13.269855</v>
      </c>
      <c r="M1764" s="15">
        <v>1.55941</v>
      </c>
      <c r="N1764" s="15">
        <v>0.13578100000000001</v>
      </c>
      <c r="O1764" s="15" t="s">
        <v>142</v>
      </c>
      <c r="P1764" s="15" t="s">
        <v>294</v>
      </c>
    </row>
    <row r="1765" spans="1:16" hidden="1">
      <c r="A1765" s="10" t="s">
        <v>7164</v>
      </c>
      <c r="B1765" s="10" t="s">
        <v>7165</v>
      </c>
      <c r="C1765" s="13" t="s">
        <v>7166</v>
      </c>
      <c r="D1765" s="13" t="s">
        <v>7167</v>
      </c>
      <c r="E1765" s="13" t="s">
        <v>24</v>
      </c>
      <c r="F1765" s="18" t="s">
        <v>82</v>
      </c>
      <c r="G1765" s="58">
        <v>0</v>
      </c>
      <c r="H1765" s="58">
        <v>0</v>
      </c>
      <c r="I1765" s="13">
        <v>9.6640000000000004E-2</v>
      </c>
      <c r="J1765" s="15">
        <v>0</v>
      </c>
      <c r="K1765" s="17" t="s">
        <v>121</v>
      </c>
      <c r="L1765" s="15">
        <v>9.4844790000000003</v>
      </c>
      <c r="M1765" s="15">
        <v>2.4002650000000001</v>
      </c>
      <c r="N1765" s="15">
        <v>9.7848000000000004E-2</v>
      </c>
      <c r="O1765" s="15">
        <v>0</v>
      </c>
      <c r="P1765" s="15" t="s">
        <v>294</v>
      </c>
    </row>
    <row r="1766" spans="1:16" hidden="1">
      <c r="A1766" s="10" t="s">
        <v>7168</v>
      </c>
      <c r="B1766" s="10" t="s">
        <v>7169</v>
      </c>
      <c r="C1766" s="13" t="s">
        <v>7170</v>
      </c>
      <c r="D1766" s="13" t="s">
        <v>7171</v>
      </c>
      <c r="E1766" s="13" t="s">
        <v>24</v>
      </c>
      <c r="F1766" s="18" t="s">
        <v>89</v>
      </c>
      <c r="G1766" s="58">
        <v>0</v>
      </c>
      <c r="H1766" s="58">
        <v>0</v>
      </c>
      <c r="I1766" s="13">
        <v>4.5499999999999999E-2</v>
      </c>
      <c r="J1766" s="15">
        <v>0</v>
      </c>
      <c r="K1766" s="17" t="s">
        <v>121</v>
      </c>
      <c r="L1766" s="15">
        <v>0</v>
      </c>
      <c r="M1766" s="15">
        <v>1.311769</v>
      </c>
      <c r="N1766" s="15">
        <v>6.3229999999999996E-3</v>
      </c>
      <c r="O1766" s="15">
        <v>0</v>
      </c>
      <c r="P1766" s="15" t="s">
        <v>294</v>
      </c>
    </row>
    <row r="1767" spans="1:16">
      <c r="A1767" s="10" t="s">
        <v>7172</v>
      </c>
      <c r="B1767" s="10" t="s">
        <v>7173</v>
      </c>
      <c r="C1767" s="13" t="s">
        <v>7174</v>
      </c>
      <c r="D1767" s="13" t="s">
        <v>7175</v>
      </c>
      <c r="E1767" s="13" t="s">
        <v>30</v>
      </c>
      <c r="F1767" s="18" t="s">
        <v>83</v>
      </c>
      <c r="G1767" s="58">
        <v>1.5</v>
      </c>
      <c r="H1767" s="58">
        <v>1.62</v>
      </c>
      <c r="I1767" s="13">
        <v>0.69635999999999998</v>
      </c>
      <c r="J1767" s="15">
        <v>0.85483146070000005</v>
      </c>
      <c r="K1767" s="17">
        <v>0.16982124076379357</v>
      </c>
      <c r="L1767" s="15">
        <v>16.799122000000001</v>
      </c>
      <c r="M1767" s="15">
        <v>6.7901249999999997</v>
      </c>
      <c r="N1767" s="15">
        <v>0.320739</v>
      </c>
      <c r="O1767" s="15" t="s">
        <v>176</v>
      </c>
      <c r="P1767" s="15" t="s">
        <v>177</v>
      </c>
    </row>
    <row r="1768" spans="1:16">
      <c r="A1768" s="10" t="s">
        <v>7176</v>
      </c>
      <c r="B1768" s="10" t="s">
        <v>7177</v>
      </c>
      <c r="C1768" s="13" t="s">
        <v>7178</v>
      </c>
      <c r="D1768" s="13" t="s">
        <v>7179</v>
      </c>
      <c r="E1768" s="13" t="s">
        <v>30</v>
      </c>
      <c r="F1768" s="18" t="s">
        <v>86</v>
      </c>
      <c r="G1768" s="58">
        <v>1</v>
      </c>
      <c r="H1768" s="58">
        <v>0.99</v>
      </c>
      <c r="I1768" s="13">
        <v>0.89348000000000005</v>
      </c>
      <c r="J1768" s="15">
        <v>0.96840659340000002</v>
      </c>
      <c r="K1768" s="17">
        <v>3.2624113482207839E-2</v>
      </c>
      <c r="L1768" s="15">
        <v>16.531936999999999</v>
      </c>
      <c r="M1768" s="15">
        <v>8.2970009999999998</v>
      </c>
      <c r="N1768" s="15">
        <v>0.43923899999999999</v>
      </c>
      <c r="O1768" s="15" t="s">
        <v>176</v>
      </c>
      <c r="P1768" s="15" t="s">
        <v>177</v>
      </c>
    </row>
    <row r="1769" spans="1:16" hidden="1">
      <c r="A1769" s="10" t="s">
        <v>7180</v>
      </c>
      <c r="B1769" s="10" t="s">
        <v>7181</v>
      </c>
      <c r="C1769" s="13" t="s">
        <v>7182</v>
      </c>
      <c r="D1769" s="13" t="s">
        <v>7183</v>
      </c>
      <c r="E1769" s="13" t="s">
        <v>24</v>
      </c>
      <c r="F1769" s="18" t="s">
        <v>90</v>
      </c>
      <c r="G1769" s="58">
        <v>0</v>
      </c>
      <c r="H1769" s="58">
        <v>0</v>
      </c>
      <c r="I1769" s="13">
        <v>7.5029999999999999E-2</v>
      </c>
      <c r="J1769" s="15">
        <v>0</v>
      </c>
      <c r="K1769" s="17" t="s">
        <v>121</v>
      </c>
      <c r="L1769" s="15">
        <v>11.433968</v>
      </c>
      <c r="M1769" s="15">
        <v>1.780146</v>
      </c>
      <c r="N1769" s="15">
        <v>9.0356000000000006E-2</v>
      </c>
      <c r="O1769" s="15" t="s">
        <v>142</v>
      </c>
      <c r="P1769" s="15" t="s">
        <v>294</v>
      </c>
    </row>
    <row r="1770" spans="1:16" hidden="1">
      <c r="A1770" s="10" t="s">
        <v>7184</v>
      </c>
      <c r="B1770" s="10" t="s">
        <v>7185</v>
      </c>
      <c r="C1770" s="13" t="s">
        <v>7186</v>
      </c>
      <c r="D1770" s="13" t="s">
        <v>7187</v>
      </c>
      <c r="E1770" s="13" t="s">
        <v>48</v>
      </c>
      <c r="F1770" s="18" t="s">
        <v>90</v>
      </c>
      <c r="G1770" s="58">
        <v>0</v>
      </c>
      <c r="H1770" s="58">
        <v>0</v>
      </c>
      <c r="I1770" s="13">
        <v>7.7710000000000001E-2</v>
      </c>
      <c r="J1770" s="15">
        <v>1.1723809524</v>
      </c>
      <c r="K1770" s="17">
        <v>-0.14703493096430487</v>
      </c>
      <c r="L1770" s="15">
        <v>13.401688999999999</v>
      </c>
      <c r="M1770" s="15">
        <v>0.57735099999999995</v>
      </c>
      <c r="N1770" s="15">
        <v>3.2604000000000001E-2</v>
      </c>
      <c r="O1770" s="15" t="s">
        <v>142</v>
      </c>
      <c r="P1770" s="15" t="s">
        <v>157</v>
      </c>
    </row>
    <row r="1771" spans="1:16" hidden="1">
      <c r="A1771" s="10" t="s">
        <v>7188</v>
      </c>
      <c r="B1771" s="10" t="s">
        <v>7189</v>
      </c>
      <c r="C1771" s="13" t="s">
        <v>7190</v>
      </c>
      <c r="D1771" s="13" t="s">
        <v>7191</v>
      </c>
      <c r="E1771" s="13" t="s">
        <v>28</v>
      </c>
      <c r="F1771" s="18" t="s">
        <v>85</v>
      </c>
      <c r="G1771" s="58">
        <v>0</v>
      </c>
      <c r="H1771" s="58">
        <v>0</v>
      </c>
      <c r="I1771" s="13">
        <v>0.10144</v>
      </c>
      <c r="J1771" s="15">
        <v>1.1619999999999999</v>
      </c>
      <c r="K1771" s="17">
        <v>-0.13941480206540446</v>
      </c>
      <c r="L1771" s="15">
        <v>10.928571</v>
      </c>
      <c r="M1771" s="15">
        <v>2.074319</v>
      </c>
      <c r="N1771" s="15">
        <v>0.14235999999999999</v>
      </c>
      <c r="O1771" s="15" t="s">
        <v>142</v>
      </c>
      <c r="P1771" s="15" t="s">
        <v>332</v>
      </c>
    </row>
    <row r="1772" spans="1:16" hidden="1">
      <c r="A1772" s="10" t="s">
        <v>7192</v>
      </c>
      <c r="B1772" s="10" t="s">
        <v>7193</v>
      </c>
      <c r="C1772" s="13" t="s">
        <v>7194</v>
      </c>
      <c r="D1772" s="13" t="s">
        <v>7195</v>
      </c>
      <c r="E1772" s="13" t="s">
        <v>71</v>
      </c>
      <c r="F1772" s="18" t="s">
        <v>86</v>
      </c>
      <c r="G1772" s="58">
        <v>0</v>
      </c>
      <c r="H1772" s="58">
        <v>0</v>
      </c>
      <c r="I1772" s="13">
        <v>5.6529999999999997E-2</v>
      </c>
      <c r="J1772" s="15">
        <v>0</v>
      </c>
      <c r="K1772" s="17" t="s">
        <v>121</v>
      </c>
      <c r="L1772" s="15">
        <v>28.064305000000001</v>
      </c>
      <c r="M1772" s="15">
        <v>5.2479089999999999</v>
      </c>
      <c r="N1772" s="15">
        <v>0.16045999999999999</v>
      </c>
      <c r="O1772" s="15" t="s">
        <v>263</v>
      </c>
      <c r="P1772" s="15" t="s">
        <v>171</v>
      </c>
    </row>
    <row r="1773" spans="1:16" hidden="1">
      <c r="A1773" s="10" t="s">
        <v>7196</v>
      </c>
      <c r="B1773" s="10" t="s">
        <v>7197</v>
      </c>
      <c r="C1773" s="13" t="s">
        <v>6427</v>
      </c>
      <c r="D1773" s="13" t="s">
        <v>7198</v>
      </c>
      <c r="E1773" s="13" t="s">
        <v>28</v>
      </c>
      <c r="F1773" s="18" t="s">
        <v>84</v>
      </c>
      <c r="G1773" s="58">
        <v>0</v>
      </c>
      <c r="H1773" s="58">
        <v>0</v>
      </c>
      <c r="I1773" s="13">
        <v>0.18149999999999999</v>
      </c>
      <c r="J1773" s="15">
        <v>0</v>
      </c>
      <c r="K1773" s="17" t="s">
        <v>121</v>
      </c>
      <c r="L1773" s="15">
        <v>19.650592</v>
      </c>
      <c r="M1773" s="15">
        <v>1.9219649999999999</v>
      </c>
      <c r="N1773" s="15">
        <v>0.135689</v>
      </c>
      <c r="O1773" s="15" t="s">
        <v>142</v>
      </c>
      <c r="P1773" s="15" t="s">
        <v>332</v>
      </c>
    </row>
    <row r="1774" spans="1:16" hidden="1">
      <c r="A1774" s="10" t="s">
        <v>7199</v>
      </c>
      <c r="B1774" s="10" t="s">
        <v>7200</v>
      </c>
      <c r="C1774" s="13" t="s">
        <v>7201</v>
      </c>
      <c r="D1774" s="13" t="s">
        <v>7202</v>
      </c>
      <c r="E1774" s="13" t="s">
        <v>34</v>
      </c>
      <c r="F1774" s="18" t="s">
        <v>85</v>
      </c>
      <c r="G1774" s="58">
        <v>0</v>
      </c>
      <c r="H1774" s="58">
        <v>0</v>
      </c>
      <c r="I1774" s="13">
        <v>3.6600000000000001E-2</v>
      </c>
      <c r="J1774" s="15">
        <v>1.0549999999999999</v>
      </c>
      <c r="K1774" s="17">
        <v>-5.2132701421800931E-2</v>
      </c>
      <c r="L1774" s="15">
        <v>15.528805999999999</v>
      </c>
      <c r="M1774" s="15">
        <v>1.728488</v>
      </c>
      <c r="N1774" s="15">
        <v>0.124168</v>
      </c>
      <c r="O1774" s="15" t="s">
        <v>142</v>
      </c>
      <c r="P1774" s="15" t="s">
        <v>299</v>
      </c>
    </row>
    <row r="1775" spans="1:16" hidden="1">
      <c r="A1775" s="10" t="s">
        <v>7203</v>
      </c>
      <c r="B1775" s="10" t="s">
        <v>7204</v>
      </c>
      <c r="C1775" s="13" t="s">
        <v>7205</v>
      </c>
      <c r="D1775" s="13" t="s">
        <v>7206</v>
      </c>
      <c r="E1775" s="13" t="s">
        <v>71</v>
      </c>
      <c r="F1775" s="18" t="s">
        <v>85</v>
      </c>
      <c r="G1775" s="58">
        <v>0</v>
      </c>
      <c r="H1775" s="58">
        <v>0</v>
      </c>
      <c r="I1775" s="13">
        <v>1.6459999999999999E-2</v>
      </c>
      <c r="J1775" s="15">
        <v>0</v>
      </c>
      <c r="K1775" s="17" t="s">
        <v>121</v>
      </c>
      <c r="L1775" s="15">
        <v>0</v>
      </c>
      <c r="M1775" s="15">
        <v>3.912299</v>
      </c>
      <c r="N1775" s="15">
        <v>0.15335599999999999</v>
      </c>
      <c r="O1775" s="15">
        <v>0</v>
      </c>
      <c r="P1775" s="15" t="s">
        <v>171</v>
      </c>
    </row>
    <row r="1776" spans="1:16" hidden="1">
      <c r="A1776" s="10" t="s">
        <v>7207</v>
      </c>
      <c r="B1776" s="10" t="s">
        <v>7208</v>
      </c>
      <c r="C1776" s="13" t="s">
        <v>7209</v>
      </c>
      <c r="D1776" s="13" t="s">
        <v>7210</v>
      </c>
      <c r="E1776" s="13" t="s">
        <v>69</v>
      </c>
      <c r="F1776" s="18" t="s">
        <v>88</v>
      </c>
      <c r="G1776" s="58">
        <v>0</v>
      </c>
      <c r="H1776" s="58">
        <v>0</v>
      </c>
      <c r="I1776" s="13">
        <v>1.5350000000000001E-2</v>
      </c>
      <c r="J1776" s="15">
        <v>0.82808219179999998</v>
      </c>
      <c r="K1776" s="17">
        <v>0.20760959467840112</v>
      </c>
      <c r="L1776" s="15">
        <v>15.172165</v>
      </c>
      <c r="M1776" s="15">
        <v>2.2847490000000001</v>
      </c>
      <c r="N1776" s="15">
        <v>0.116005</v>
      </c>
      <c r="O1776" s="15" t="s">
        <v>263</v>
      </c>
      <c r="P1776" s="15" t="s">
        <v>157</v>
      </c>
    </row>
    <row r="1777" spans="1:16" hidden="1">
      <c r="A1777" s="10" t="s">
        <v>7211</v>
      </c>
      <c r="B1777" s="10" t="s">
        <v>7212</v>
      </c>
      <c r="C1777" s="13" t="s">
        <v>7213</v>
      </c>
      <c r="D1777" s="13" t="s">
        <v>7214</v>
      </c>
      <c r="E1777" s="13" t="s">
        <v>24</v>
      </c>
      <c r="F1777" s="18" t="s">
        <v>83</v>
      </c>
      <c r="G1777" s="58">
        <v>0</v>
      </c>
      <c r="H1777" s="58">
        <v>0</v>
      </c>
      <c r="I1777" s="13">
        <v>1.124E-2</v>
      </c>
      <c r="J1777" s="15">
        <v>0</v>
      </c>
      <c r="K1777" s="17" t="s">
        <v>121</v>
      </c>
      <c r="L1777" s="15">
        <v>16.141784000000001</v>
      </c>
      <c r="M1777" s="15">
        <v>1.242005</v>
      </c>
      <c r="N1777" s="15">
        <v>0.101706</v>
      </c>
      <c r="O1777" s="15">
        <v>0</v>
      </c>
      <c r="P1777" s="15" t="s">
        <v>294</v>
      </c>
    </row>
    <row r="1778" spans="1:16" hidden="1">
      <c r="A1778" s="10" t="s">
        <v>7215</v>
      </c>
      <c r="B1778" s="10" t="s">
        <v>7216</v>
      </c>
      <c r="C1778" s="13" t="s">
        <v>7217</v>
      </c>
      <c r="D1778" s="13" t="s">
        <v>7218</v>
      </c>
      <c r="E1778" s="13" t="s">
        <v>136</v>
      </c>
      <c r="F1778" s="18" t="s">
        <v>87</v>
      </c>
      <c r="G1778" s="58">
        <v>0</v>
      </c>
      <c r="H1778" s="58">
        <v>0</v>
      </c>
      <c r="I1778" s="13">
        <v>1.256E-2</v>
      </c>
      <c r="J1778" s="15">
        <v>0</v>
      </c>
      <c r="K1778" s="17" t="s">
        <v>121</v>
      </c>
      <c r="L1778" s="15">
        <v>30</v>
      </c>
      <c r="M1778" s="15">
        <v>2.3735789999999999</v>
      </c>
      <c r="N1778" s="15">
        <v>9.4450999999999993E-2</v>
      </c>
      <c r="O1778" s="15">
        <v>0</v>
      </c>
      <c r="P1778" s="15" t="s">
        <v>137</v>
      </c>
    </row>
    <row r="1779" spans="1:16" hidden="1">
      <c r="A1779" s="10" t="s">
        <v>7219</v>
      </c>
      <c r="B1779" s="10" t="s">
        <v>7220</v>
      </c>
      <c r="C1779" s="13" t="s">
        <v>7221</v>
      </c>
      <c r="D1779" s="13" t="s">
        <v>7222</v>
      </c>
      <c r="E1779" s="13" t="s">
        <v>69</v>
      </c>
      <c r="F1779" s="18" t="s">
        <v>88</v>
      </c>
      <c r="G1779" s="58">
        <v>0</v>
      </c>
      <c r="H1779" s="58">
        <v>0</v>
      </c>
      <c r="I1779" s="13">
        <v>2.0200000000000001E-3</v>
      </c>
      <c r="J1779" s="15">
        <v>0</v>
      </c>
      <c r="K1779" s="17" t="s">
        <v>121</v>
      </c>
      <c r="L1779" s="15">
        <v>0</v>
      </c>
      <c r="M1779" s="15">
        <v>7.1358379999999997</v>
      </c>
      <c r="N1779" s="15">
        <v>0.115368</v>
      </c>
      <c r="O1779" s="15">
        <v>0</v>
      </c>
      <c r="P1779" s="15" t="s">
        <v>122</v>
      </c>
    </row>
    <row r="1780" spans="1:16" hidden="1">
      <c r="A1780" s="10" t="s">
        <v>7223</v>
      </c>
      <c r="B1780" s="10" t="s">
        <v>7224</v>
      </c>
      <c r="C1780" s="13" t="s">
        <v>7225</v>
      </c>
      <c r="D1780" s="13" t="s">
        <v>7226</v>
      </c>
      <c r="E1780" s="13" t="s">
        <v>71</v>
      </c>
      <c r="F1780" s="18" t="s">
        <v>89</v>
      </c>
      <c r="G1780" s="58">
        <v>0</v>
      </c>
      <c r="H1780" s="58">
        <v>0</v>
      </c>
      <c r="I1780" s="13">
        <v>6.7400000000000003E-3</v>
      </c>
      <c r="J1780" s="15">
        <v>0</v>
      </c>
      <c r="K1780" s="17" t="s">
        <v>121</v>
      </c>
      <c r="L1780" s="15">
        <v>42.615817</v>
      </c>
      <c r="M1780" s="15">
        <v>8.1696989999999996</v>
      </c>
      <c r="N1780" s="15">
        <v>0.17932200000000001</v>
      </c>
      <c r="O1780" s="15">
        <v>0</v>
      </c>
      <c r="P1780" s="15" t="s">
        <v>171</v>
      </c>
    </row>
    <row r="1781" spans="1:16" hidden="1">
      <c r="A1781" s="10" t="s">
        <v>7227</v>
      </c>
      <c r="B1781" s="10" t="s">
        <v>7228</v>
      </c>
      <c r="C1781" s="13" t="s">
        <v>7229</v>
      </c>
      <c r="D1781" s="13" t="s">
        <v>7230</v>
      </c>
      <c r="E1781" s="13" t="s">
        <v>77</v>
      </c>
      <c r="F1781" s="18" t="s">
        <v>89</v>
      </c>
      <c r="G1781" s="58">
        <v>0</v>
      </c>
      <c r="H1781" s="58">
        <v>0</v>
      </c>
      <c r="I1781" s="13">
        <v>1.8089999999999998E-2</v>
      </c>
      <c r="J1781" s="15">
        <v>0</v>
      </c>
      <c r="K1781" s="17" t="s">
        <v>121</v>
      </c>
      <c r="L1781" s="15">
        <v>8.6672189999999993</v>
      </c>
      <c r="M1781" s="15">
        <v>1.3345659999999999</v>
      </c>
      <c r="N1781" s="15">
        <v>-0.17304900000000001</v>
      </c>
      <c r="O1781" s="15">
        <v>0</v>
      </c>
      <c r="P1781" s="15" t="s">
        <v>482</v>
      </c>
    </row>
    <row r="1782" spans="1:16" hidden="1">
      <c r="A1782" s="10" t="s">
        <v>7231</v>
      </c>
      <c r="B1782" s="10" t="s">
        <v>7232</v>
      </c>
      <c r="C1782" s="13" t="s">
        <v>7233</v>
      </c>
      <c r="D1782" s="13" t="s">
        <v>7234</v>
      </c>
      <c r="E1782" s="13" t="s">
        <v>69</v>
      </c>
      <c r="F1782" s="18" t="s">
        <v>88</v>
      </c>
      <c r="G1782" s="58">
        <v>0</v>
      </c>
      <c r="H1782" s="58">
        <v>0</v>
      </c>
      <c r="I1782" s="13">
        <v>4.3499999999999997E-3</v>
      </c>
      <c r="J1782" s="15">
        <v>0</v>
      </c>
      <c r="K1782" s="17" t="s">
        <v>121</v>
      </c>
      <c r="L1782" s="15">
        <v>7.1206579999999997</v>
      </c>
      <c r="M1782" s="15">
        <v>6.6202730000000001</v>
      </c>
      <c r="N1782" s="15">
        <v>5.876E-2</v>
      </c>
      <c r="O1782" s="15">
        <v>0</v>
      </c>
      <c r="P1782" s="15" t="s">
        <v>122</v>
      </c>
    </row>
    <row r="1783" spans="1:16" hidden="1">
      <c r="A1783" s="10" t="s">
        <v>7235</v>
      </c>
      <c r="B1783" s="10" t="s">
        <v>7236</v>
      </c>
      <c r="C1783" s="13" t="s">
        <v>7237</v>
      </c>
      <c r="D1783" s="13" t="s">
        <v>7238</v>
      </c>
      <c r="E1783" s="13" t="s">
        <v>71</v>
      </c>
      <c r="F1783" s="18" t="s">
        <v>87</v>
      </c>
      <c r="G1783" s="58">
        <v>0</v>
      </c>
      <c r="H1783" s="58">
        <v>0</v>
      </c>
      <c r="I1783" s="13">
        <v>1.8020000000000001E-2</v>
      </c>
      <c r="J1783" s="15">
        <v>0</v>
      </c>
      <c r="K1783" s="17" t="s">
        <v>121</v>
      </c>
      <c r="L1783" s="15">
        <v>0</v>
      </c>
      <c r="M1783" s="15">
        <v>8.5740060000000007</v>
      </c>
      <c r="N1783" s="15">
        <v>0.44566600000000001</v>
      </c>
      <c r="O1783" s="15">
        <v>0</v>
      </c>
      <c r="P1783" s="15" t="s">
        <v>171</v>
      </c>
    </row>
    <row r="1784" spans="1:16" hidden="1">
      <c r="A1784" s="10" t="s">
        <v>7239</v>
      </c>
      <c r="B1784" s="10" t="s">
        <v>7240</v>
      </c>
      <c r="C1784" s="13" t="s">
        <v>7241</v>
      </c>
      <c r="D1784" s="13" t="s">
        <v>7242</v>
      </c>
      <c r="E1784" s="13" t="s">
        <v>24</v>
      </c>
      <c r="F1784" s="18" t="s">
        <v>82</v>
      </c>
      <c r="G1784" s="58">
        <v>0</v>
      </c>
      <c r="H1784" s="58">
        <v>0</v>
      </c>
      <c r="I1784" s="13">
        <v>7.1239999999999998E-2</v>
      </c>
      <c r="J1784" s="15">
        <v>0</v>
      </c>
      <c r="K1784" s="17" t="s">
        <v>121</v>
      </c>
      <c r="L1784" s="15">
        <v>9.9632660000000008</v>
      </c>
      <c r="M1784" s="15">
        <v>1.3349519999999999</v>
      </c>
      <c r="N1784" s="15">
        <v>0.187669</v>
      </c>
      <c r="O1784" s="15">
        <v>0</v>
      </c>
      <c r="P1784" s="15" t="s">
        <v>294</v>
      </c>
    </row>
    <row r="1785" spans="1:16" hidden="1">
      <c r="A1785" s="10" t="s">
        <v>7243</v>
      </c>
      <c r="B1785" s="10" t="s">
        <v>7244</v>
      </c>
      <c r="C1785" s="13" t="s">
        <v>7245</v>
      </c>
      <c r="D1785" s="13" t="s">
        <v>7246</v>
      </c>
      <c r="E1785" s="13" t="s">
        <v>64</v>
      </c>
      <c r="F1785" s="18" t="s">
        <v>89</v>
      </c>
      <c r="G1785" s="58">
        <v>0</v>
      </c>
      <c r="H1785" s="58">
        <v>0</v>
      </c>
      <c r="I1785" s="13">
        <v>1.7340000000000001E-2</v>
      </c>
      <c r="J1785" s="15">
        <v>0</v>
      </c>
      <c r="K1785" s="17" t="s">
        <v>121</v>
      </c>
      <c r="L1785" s="15">
        <v>23.628146999999998</v>
      </c>
      <c r="M1785" s="15">
        <v>0.76770300000000002</v>
      </c>
      <c r="N1785" s="15">
        <v>3.0903E-2</v>
      </c>
      <c r="O1785" s="15" t="s">
        <v>142</v>
      </c>
      <c r="P1785" s="15" t="s">
        <v>162</v>
      </c>
    </row>
    <row r="1786" spans="1:16">
      <c r="A1786" s="10" t="s">
        <v>7247</v>
      </c>
      <c r="B1786" s="10" t="s">
        <v>7248</v>
      </c>
      <c r="C1786" s="13" t="s">
        <v>7249</v>
      </c>
      <c r="D1786" s="13" t="s">
        <v>7250</v>
      </c>
      <c r="E1786" s="13" t="s">
        <v>30</v>
      </c>
      <c r="F1786" s="18" t="s">
        <v>85</v>
      </c>
      <c r="G1786" s="58">
        <v>0.5</v>
      </c>
      <c r="H1786" s="58">
        <v>0.49</v>
      </c>
      <c r="I1786" s="13">
        <v>0.41926999999999998</v>
      </c>
      <c r="J1786" s="15">
        <v>1.1967741935</v>
      </c>
      <c r="K1786" s="17">
        <v>-0.1644204851414186</v>
      </c>
      <c r="L1786" s="15">
        <v>16.505153</v>
      </c>
      <c r="M1786" s="15">
        <v>1.616671</v>
      </c>
      <c r="N1786" s="15">
        <v>6.0304000000000003E-2</v>
      </c>
      <c r="O1786" s="15" t="s">
        <v>263</v>
      </c>
      <c r="P1786" s="15" t="s">
        <v>177</v>
      </c>
    </row>
    <row r="1787" spans="1:16" hidden="1">
      <c r="A1787" s="10" t="s">
        <v>7251</v>
      </c>
      <c r="B1787" s="10" t="s">
        <v>7252</v>
      </c>
      <c r="C1787" s="13" t="s">
        <v>7253</v>
      </c>
      <c r="D1787" s="13" t="s">
        <v>7254</v>
      </c>
      <c r="E1787" s="13" t="s">
        <v>64</v>
      </c>
      <c r="F1787" s="18" t="s">
        <v>85</v>
      </c>
      <c r="G1787" s="58">
        <v>0</v>
      </c>
      <c r="H1787" s="58">
        <v>0</v>
      </c>
      <c r="I1787" s="13">
        <v>2.65E-3</v>
      </c>
      <c r="J1787" s="15">
        <v>0</v>
      </c>
      <c r="K1787" s="17" t="s">
        <v>121</v>
      </c>
      <c r="L1787" s="15">
        <v>20.798611000000001</v>
      </c>
      <c r="M1787" s="15">
        <v>2.3859560000000002</v>
      </c>
      <c r="N1787" s="15">
        <v>0.13600100000000001</v>
      </c>
      <c r="O1787" s="15" t="s">
        <v>263</v>
      </c>
      <c r="P1787" s="15" t="s">
        <v>162</v>
      </c>
    </row>
    <row r="1788" spans="1:16" hidden="1">
      <c r="A1788" s="10" t="s">
        <v>7255</v>
      </c>
      <c r="B1788" s="10" t="s">
        <v>7256</v>
      </c>
      <c r="C1788" s="13" t="s">
        <v>7257</v>
      </c>
      <c r="D1788" s="13" t="s">
        <v>7258</v>
      </c>
      <c r="E1788" s="13" t="s">
        <v>64</v>
      </c>
      <c r="F1788" s="18" t="s">
        <v>85</v>
      </c>
      <c r="G1788" s="58">
        <v>0</v>
      </c>
      <c r="H1788" s="58">
        <v>0</v>
      </c>
      <c r="I1788" s="13">
        <v>0.10996</v>
      </c>
      <c r="J1788" s="15">
        <v>1.4321285141</v>
      </c>
      <c r="K1788" s="17">
        <v>-0.30173864275830353</v>
      </c>
      <c r="L1788" s="15">
        <v>13.664032000000001</v>
      </c>
      <c r="M1788" s="15">
        <v>1.7580180000000001</v>
      </c>
      <c r="N1788" s="15">
        <v>0.152866</v>
      </c>
      <c r="O1788" s="15" t="s">
        <v>263</v>
      </c>
      <c r="P1788" s="15" t="s">
        <v>162</v>
      </c>
    </row>
    <row r="1789" spans="1:16" hidden="1">
      <c r="A1789" s="10" t="s">
        <v>7259</v>
      </c>
      <c r="B1789" s="10" t="s">
        <v>7260</v>
      </c>
      <c r="C1789" s="13" t="s">
        <v>7261</v>
      </c>
      <c r="D1789" s="13" t="s">
        <v>7262</v>
      </c>
      <c r="E1789" s="13" t="s">
        <v>64</v>
      </c>
      <c r="F1789" s="18" t="s">
        <v>86</v>
      </c>
      <c r="G1789" s="58">
        <v>0</v>
      </c>
      <c r="H1789" s="58">
        <v>0</v>
      </c>
      <c r="I1789" s="13">
        <v>1.7579999999999998E-2</v>
      </c>
      <c r="J1789" s="15">
        <v>0.99943977589999999</v>
      </c>
      <c r="K1789" s="17">
        <v>5.6053812696776895E-4</v>
      </c>
      <c r="L1789" s="15">
        <v>20.769701000000001</v>
      </c>
      <c r="M1789" s="15">
        <v>3.310816</v>
      </c>
      <c r="N1789" s="15">
        <v>0.105712</v>
      </c>
      <c r="O1789" s="15" t="s">
        <v>263</v>
      </c>
      <c r="P1789" s="15" t="s">
        <v>162</v>
      </c>
    </row>
    <row r="1790" spans="1:16" hidden="1">
      <c r="A1790" s="10" t="s">
        <v>7263</v>
      </c>
      <c r="B1790" s="10" t="s">
        <v>7264</v>
      </c>
      <c r="C1790" s="13" t="s">
        <v>7265</v>
      </c>
      <c r="D1790" s="13" t="s">
        <v>7266</v>
      </c>
      <c r="E1790" s="13" t="s">
        <v>71</v>
      </c>
      <c r="F1790" s="18" t="s">
        <v>82</v>
      </c>
      <c r="G1790" s="58">
        <v>0</v>
      </c>
      <c r="H1790" s="58">
        <v>0</v>
      </c>
      <c r="I1790" s="13">
        <v>5.64E-3</v>
      </c>
      <c r="J1790" s="15">
        <v>0</v>
      </c>
      <c r="K1790" s="17" t="s">
        <v>121</v>
      </c>
      <c r="L1790" s="15">
        <v>385.61111099999999</v>
      </c>
      <c r="M1790" s="15">
        <v>7.5311279999999998</v>
      </c>
      <c r="N1790" s="15">
        <v>0</v>
      </c>
      <c r="O1790" s="15">
        <v>0</v>
      </c>
      <c r="P1790" s="15" t="s">
        <v>171</v>
      </c>
    </row>
    <row r="1791" spans="1:16" hidden="1">
      <c r="A1791" s="10" t="s">
        <v>7267</v>
      </c>
      <c r="B1791" s="10" t="s">
        <v>7268</v>
      </c>
      <c r="C1791" s="13" t="s">
        <v>7269</v>
      </c>
      <c r="D1791" s="13" t="s">
        <v>7270</v>
      </c>
      <c r="E1791" s="13" t="s">
        <v>48</v>
      </c>
      <c r="F1791" s="18" t="s">
        <v>87</v>
      </c>
      <c r="G1791" s="58">
        <v>0</v>
      </c>
      <c r="H1791" s="58">
        <v>0</v>
      </c>
      <c r="I1791" s="13">
        <v>9.3200000000000002E-3</v>
      </c>
      <c r="J1791" s="15">
        <v>0.96937499999999999</v>
      </c>
      <c r="K1791" s="17">
        <v>3.1592520954223158E-2</v>
      </c>
      <c r="L1791" s="15">
        <v>9.5137979999999995</v>
      </c>
      <c r="M1791" s="15">
        <v>1.0909759999999999</v>
      </c>
      <c r="N1791" s="15">
        <v>1.7814E-2</v>
      </c>
      <c r="O1791" s="15" t="s">
        <v>263</v>
      </c>
      <c r="P1791" s="15" t="s">
        <v>157</v>
      </c>
    </row>
    <row r="1792" spans="1:16" hidden="1">
      <c r="A1792" s="10" t="s">
        <v>7271</v>
      </c>
      <c r="B1792" s="10" t="s">
        <v>7272</v>
      </c>
      <c r="C1792" s="13" t="s">
        <v>7273</v>
      </c>
      <c r="D1792" s="13" t="s">
        <v>7274</v>
      </c>
      <c r="E1792" s="13" t="s">
        <v>48</v>
      </c>
      <c r="F1792" s="18" t="s">
        <v>87</v>
      </c>
      <c r="G1792" s="58">
        <v>0</v>
      </c>
      <c r="H1792" s="58">
        <v>0</v>
      </c>
      <c r="I1792" s="13">
        <v>3.3600000000000001E-3</v>
      </c>
      <c r="J1792" s="15">
        <v>0</v>
      </c>
      <c r="K1792" s="17" t="s">
        <v>121</v>
      </c>
      <c r="L1792" s="15">
        <v>1.595269</v>
      </c>
      <c r="M1792" s="15">
        <v>0.18499499999999999</v>
      </c>
      <c r="N1792" s="15">
        <v>1.7814E-2</v>
      </c>
      <c r="O1792" s="15" t="s">
        <v>263</v>
      </c>
      <c r="P1792" s="15" t="s">
        <v>157</v>
      </c>
    </row>
    <row r="1793" spans="1:16" hidden="1">
      <c r="A1793" s="10" t="s">
        <v>7275</v>
      </c>
      <c r="B1793" s="10" t="s">
        <v>7276</v>
      </c>
      <c r="C1793" s="13" t="s">
        <v>7277</v>
      </c>
      <c r="D1793" s="13" t="s">
        <v>7278</v>
      </c>
      <c r="E1793" s="13" t="s">
        <v>48</v>
      </c>
      <c r="F1793" s="18" t="s">
        <v>90</v>
      </c>
      <c r="G1793" s="58">
        <v>0</v>
      </c>
      <c r="H1793" s="58">
        <v>0</v>
      </c>
      <c r="I1793" s="13">
        <v>8.9599999999999992E-3</v>
      </c>
      <c r="J1793" s="15">
        <v>1.0845454545</v>
      </c>
      <c r="K1793" s="17">
        <v>-7.7954735921121232E-2</v>
      </c>
      <c r="L1793" s="15">
        <v>17.358778999999998</v>
      </c>
      <c r="M1793" s="15">
        <v>0.50753199999999998</v>
      </c>
      <c r="N1793" s="15">
        <v>-2.1429999999999999E-3</v>
      </c>
      <c r="O1793" s="15" t="s">
        <v>263</v>
      </c>
      <c r="P1793" s="15" t="s">
        <v>157</v>
      </c>
    </row>
    <row r="1794" spans="1:16" hidden="1">
      <c r="A1794" s="10" t="s">
        <v>7279</v>
      </c>
      <c r="B1794" s="10" t="s">
        <v>7280</v>
      </c>
      <c r="C1794" s="13" t="s">
        <v>7281</v>
      </c>
      <c r="D1794" s="13" t="s">
        <v>7282</v>
      </c>
      <c r="E1794" s="13" t="s">
        <v>30</v>
      </c>
      <c r="F1794" s="18" t="s">
        <v>85</v>
      </c>
      <c r="G1794" s="58">
        <v>0</v>
      </c>
      <c r="H1794" s="58">
        <v>0</v>
      </c>
      <c r="I1794" s="13">
        <v>8.8789999999999994E-2</v>
      </c>
      <c r="J1794" s="15">
        <v>0.98160919540000002</v>
      </c>
      <c r="K1794" s="17">
        <v>1.8735363000043748E-2</v>
      </c>
      <c r="L1794" s="15">
        <v>18.160534999999999</v>
      </c>
      <c r="M1794" s="15">
        <v>3.5671279999999999</v>
      </c>
      <c r="N1794" s="15">
        <v>0.16190199999999999</v>
      </c>
      <c r="O1794" s="15" t="s">
        <v>142</v>
      </c>
      <c r="P1794" s="15" t="s">
        <v>177</v>
      </c>
    </row>
    <row r="1795" spans="1:16" hidden="1">
      <c r="A1795" s="10" t="s">
        <v>7283</v>
      </c>
      <c r="B1795" s="10" t="s">
        <v>7284</v>
      </c>
      <c r="C1795" s="13" t="s">
        <v>7285</v>
      </c>
      <c r="D1795" s="13" t="s">
        <v>7286</v>
      </c>
      <c r="E1795" s="13" t="s">
        <v>30</v>
      </c>
      <c r="F1795" s="18" t="s">
        <v>85</v>
      </c>
      <c r="G1795" s="58">
        <v>0</v>
      </c>
      <c r="H1795" s="58">
        <v>0</v>
      </c>
      <c r="I1795" s="13">
        <v>0.13389000000000001</v>
      </c>
      <c r="J1795" s="15">
        <v>0.88500000000000001</v>
      </c>
      <c r="K1795" s="17">
        <v>0.12994350282485878</v>
      </c>
      <c r="L1795" s="15">
        <v>9.292173</v>
      </c>
      <c r="M1795" s="15">
        <v>1.907249</v>
      </c>
      <c r="N1795" s="15">
        <v>0.14350499999999999</v>
      </c>
      <c r="O1795" s="15" t="s">
        <v>142</v>
      </c>
      <c r="P1795" s="15" t="s">
        <v>177</v>
      </c>
    </row>
    <row r="1796" spans="1:16" hidden="1">
      <c r="A1796" s="10" t="s">
        <v>7287</v>
      </c>
      <c r="B1796" s="10" t="s">
        <v>7288</v>
      </c>
      <c r="C1796" s="13" t="s">
        <v>7289</v>
      </c>
      <c r="D1796" s="13" t="s">
        <v>7290</v>
      </c>
      <c r="E1796" s="13" t="s">
        <v>30</v>
      </c>
      <c r="F1796" s="18" t="s">
        <v>81</v>
      </c>
      <c r="G1796" s="58">
        <v>0</v>
      </c>
      <c r="H1796" s="58">
        <v>0</v>
      </c>
      <c r="I1796" s="13">
        <v>5.9360000000000003E-2</v>
      </c>
      <c r="J1796" s="15">
        <v>1.4802325581</v>
      </c>
      <c r="K1796" s="17">
        <v>-0.32443047916498868</v>
      </c>
      <c r="L1796" s="15">
        <v>23.064036000000002</v>
      </c>
      <c r="M1796" s="15">
        <v>2.7540879999999999</v>
      </c>
      <c r="N1796" s="15">
        <v>0.129635</v>
      </c>
      <c r="O1796" s="15" t="s">
        <v>142</v>
      </c>
      <c r="P1796" s="15" t="s">
        <v>177</v>
      </c>
    </row>
    <row r="1797" spans="1:16" hidden="1">
      <c r="A1797" s="10" t="s">
        <v>7291</v>
      </c>
      <c r="B1797" s="10" t="s">
        <v>7292</v>
      </c>
      <c r="C1797" s="13" t="s">
        <v>7293</v>
      </c>
      <c r="D1797" s="13" t="s">
        <v>7294</v>
      </c>
      <c r="E1797" s="13" t="s">
        <v>40</v>
      </c>
      <c r="F1797" s="18" t="s">
        <v>89</v>
      </c>
      <c r="G1797" s="58">
        <v>0</v>
      </c>
      <c r="H1797" s="58">
        <v>0</v>
      </c>
      <c r="I1797" s="13">
        <v>1.7049999999999999E-2</v>
      </c>
      <c r="J1797" s="15">
        <v>0</v>
      </c>
      <c r="K1797" s="17" t="s">
        <v>121</v>
      </c>
      <c r="L1797" s="15">
        <v>14.387597</v>
      </c>
      <c r="M1797" s="15">
        <v>1.1970339999999999</v>
      </c>
      <c r="N1797" s="15">
        <v>-7.1100000000000004E-4</v>
      </c>
      <c r="O1797" s="15" t="s">
        <v>263</v>
      </c>
      <c r="P1797" s="15" t="s">
        <v>152</v>
      </c>
    </row>
    <row r="1798" spans="1:16">
      <c r="A1798" s="10" t="s">
        <v>7295</v>
      </c>
      <c r="B1798" s="10" t="s">
        <v>7296</v>
      </c>
      <c r="C1798" s="13" t="s">
        <v>7297</v>
      </c>
      <c r="D1798" s="13" t="s">
        <v>7298</v>
      </c>
      <c r="E1798" s="13" t="s">
        <v>75</v>
      </c>
      <c r="F1798" s="18" t="s">
        <v>88</v>
      </c>
      <c r="G1798" s="58">
        <v>4.25</v>
      </c>
      <c r="H1798" s="58">
        <v>4.43</v>
      </c>
      <c r="I1798" s="13">
        <v>3.88368</v>
      </c>
      <c r="J1798" s="15">
        <v>0.66666666669999997</v>
      </c>
      <c r="K1798" s="17">
        <v>0.49999999992499999</v>
      </c>
      <c r="L1798" s="15">
        <v>21.836036</v>
      </c>
      <c r="M1798" s="15">
        <v>9.3389039999999994</v>
      </c>
      <c r="N1798" s="15">
        <v>0.30315999999999999</v>
      </c>
      <c r="O1798" s="15" t="s">
        <v>176</v>
      </c>
      <c r="P1798" s="15" t="s">
        <v>212</v>
      </c>
    </row>
    <row r="1799" spans="1:16" hidden="1">
      <c r="A1799" s="10" t="s">
        <v>7299</v>
      </c>
      <c r="B1799" s="10" t="s">
        <v>7300</v>
      </c>
      <c r="C1799" s="13" t="s">
        <v>7301</v>
      </c>
      <c r="D1799" s="13" t="s">
        <v>7302</v>
      </c>
      <c r="E1799" s="13" t="s">
        <v>24</v>
      </c>
      <c r="F1799" s="18" t="s">
        <v>86</v>
      </c>
      <c r="G1799" s="58">
        <v>0</v>
      </c>
      <c r="H1799" s="58">
        <v>0</v>
      </c>
      <c r="I1799" s="13">
        <v>1.489E-2</v>
      </c>
      <c r="J1799" s="15">
        <v>0</v>
      </c>
      <c r="K1799" s="17" t="s">
        <v>121</v>
      </c>
      <c r="L1799" s="15">
        <v>27.928695999999999</v>
      </c>
      <c r="M1799" s="15">
        <v>1.900325</v>
      </c>
      <c r="N1799" s="15">
        <v>0.120236</v>
      </c>
      <c r="O1799" s="15">
        <v>0</v>
      </c>
      <c r="P1799" s="15" t="s">
        <v>294</v>
      </c>
    </row>
    <row r="1800" spans="1:16" hidden="1">
      <c r="A1800" s="10" t="s">
        <v>7303</v>
      </c>
      <c r="B1800" s="10" t="s">
        <v>7304</v>
      </c>
      <c r="C1800" s="13" t="s">
        <v>7305</v>
      </c>
      <c r="D1800" s="13" t="s">
        <v>7306</v>
      </c>
      <c r="E1800" s="13" t="s">
        <v>24</v>
      </c>
      <c r="F1800" s="18" t="s">
        <v>85</v>
      </c>
      <c r="G1800" s="58">
        <v>0</v>
      </c>
      <c r="H1800" s="58">
        <v>0</v>
      </c>
      <c r="I1800" s="13">
        <v>3.3989999999999999E-2</v>
      </c>
      <c r="J1800" s="15">
        <v>0</v>
      </c>
      <c r="K1800" s="17" t="s">
        <v>121</v>
      </c>
      <c r="L1800" s="15">
        <v>0</v>
      </c>
      <c r="M1800" s="15">
        <v>1.291852</v>
      </c>
      <c r="N1800" s="15">
        <v>9.4797000000000006E-2</v>
      </c>
      <c r="O1800" s="15">
        <v>0</v>
      </c>
      <c r="P1800" s="15" t="s">
        <v>294</v>
      </c>
    </row>
    <row r="1801" spans="1:16" hidden="1">
      <c r="A1801" s="10" t="s">
        <v>7307</v>
      </c>
      <c r="B1801" s="10" t="s">
        <v>7308</v>
      </c>
      <c r="C1801" s="13" t="s">
        <v>7309</v>
      </c>
      <c r="D1801" s="13" t="s">
        <v>7310</v>
      </c>
      <c r="E1801" s="13" t="s">
        <v>24</v>
      </c>
      <c r="F1801" s="18" t="s">
        <v>87</v>
      </c>
      <c r="G1801" s="58">
        <v>0</v>
      </c>
      <c r="H1801" s="58">
        <v>0</v>
      </c>
      <c r="I1801" s="13">
        <v>4.4839999999999998E-2</v>
      </c>
      <c r="J1801" s="15">
        <v>0</v>
      </c>
      <c r="K1801" s="17" t="s">
        <v>121</v>
      </c>
      <c r="L1801" s="15">
        <v>0</v>
      </c>
      <c r="M1801" s="15">
        <v>3.1624189999999999</v>
      </c>
      <c r="N1801" s="15">
        <v>0.141595</v>
      </c>
      <c r="O1801" s="15">
        <v>0</v>
      </c>
      <c r="P1801" s="15" t="s">
        <v>294</v>
      </c>
    </row>
    <row r="1802" spans="1:16" hidden="1">
      <c r="A1802" s="10" t="s">
        <v>7311</v>
      </c>
      <c r="B1802" s="10" t="s">
        <v>7312</v>
      </c>
      <c r="C1802" s="13" t="s">
        <v>7313</v>
      </c>
      <c r="D1802" s="13" t="s">
        <v>7314</v>
      </c>
      <c r="E1802" s="13" t="s">
        <v>75</v>
      </c>
      <c r="F1802" s="18" t="s">
        <v>85</v>
      </c>
      <c r="G1802" s="58">
        <v>0</v>
      </c>
      <c r="H1802" s="58">
        <v>0</v>
      </c>
      <c r="I1802" s="13">
        <v>1.025E-2</v>
      </c>
      <c r="J1802" s="15">
        <v>0</v>
      </c>
      <c r="K1802" s="17" t="s">
        <v>121</v>
      </c>
      <c r="L1802" s="15">
        <v>0</v>
      </c>
      <c r="M1802" s="15">
        <v>1.0412859999999999</v>
      </c>
      <c r="N1802" s="15">
        <v>8.9038999999999993E-2</v>
      </c>
      <c r="O1802" s="15">
        <v>0</v>
      </c>
      <c r="P1802" s="15" t="s">
        <v>212</v>
      </c>
    </row>
    <row r="1803" spans="1:16" hidden="1">
      <c r="A1803" s="10" t="s">
        <v>7315</v>
      </c>
      <c r="B1803" s="10" t="s">
        <v>7316</v>
      </c>
      <c r="C1803" s="13" t="s">
        <v>7317</v>
      </c>
      <c r="D1803" s="13" t="s">
        <v>7318</v>
      </c>
      <c r="E1803" s="13" t="s">
        <v>75</v>
      </c>
      <c r="F1803" s="18" t="s">
        <v>85</v>
      </c>
      <c r="G1803" s="58">
        <v>0</v>
      </c>
      <c r="H1803" s="58">
        <v>0</v>
      </c>
      <c r="I1803" s="13">
        <v>2.4150000000000001E-2</v>
      </c>
      <c r="J1803" s="15">
        <v>0</v>
      </c>
      <c r="K1803" s="17" t="s">
        <v>121</v>
      </c>
      <c r="L1803" s="15">
        <v>0</v>
      </c>
      <c r="M1803" s="15">
        <v>1.374236</v>
      </c>
      <c r="N1803" s="15">
        <v>7.9929E-2</v>
      </c>
      <c r="O1803" s="15">
        <v>0</v>
      </c>
      <c r="P1803" s="15" t="s">
        <v>212</v>
      </c>
    </row>
    <row r="1804" spans="1:16" hidden="1">
      <c r="A1804" s="10" t="s">
        <v>7319</v>
      </c>
      <c r="B1804" s="10" t="s">
        <v>7320</v>
      </c>
      <c r="C1804" s="13" t="s">
        <v>7321</v>
      </c>
      <c r="D1804" s="13" t="s">
        <v>7322</v>
      </c>
      <c r="E1804" s="13" t="s">
        <v>75</v>
      </c>
      <c r="F1804" s="18" t="s">
        <v>87</v>
      </c>
      <c r="G1804" s="58">
        <v>0</v>
      </c>
      <c r="H1804" s="58">
        <v>0</v>
      </c>
      <c r="I1804" s="13">
        <v>5.7200000000000003E-3</v>
      </c>
      <c r="J1804" s="15">
        <v>0</v>
      </c>
      <c r="K1804" s="17" t="s">
        <v>121</v>
      </c>
      <c r="L1804" s="15">
        <v>0</v>
      </c>
      <c r="M1804" s="15">
        <v>2.142916</v>
      </c>
      <c r="N1804" s="15">
        <v>9.0390999999999999E-2</v>
      </c>
      <c r="O1804" s="15">
        <v>0</v>
      </c>
      <c r="P1804" s="15" t="s">
        <v>212</v>
      </c>
    </row>
    <row r="1805" spans="1:16" hidden="1">
      <c r="A1805" s="10" t="s">
        <v>7323</v>
      </c>
      <c r="B1805" s="10" t="s">
        <v>7324</v>
      </c>
      <c r="C1805" s="13" t="s">
        <v>7325</v>
      </c>
      <c r="D1805" s="13" t="s">
        <v>7326</v>
      </c>
      <c r="E1805" s="13" t="s">
        <v>75</v>
      </c>
      <c r="F1805" s="18" t="s">
        <v>81</v>
      </c>
      <c r="G1805" s="58">
        <v>0</v>
      </c>
      <c r="H1805" s="58">
        <v>0</v>
      </c>
      <c r="I1805" s="13">
        <v>1.34E-2</v>
      </c>
      <c r="J1805" s="15">
        <v>0</v>
      </c>
      <c r="K1805" s="17" t="s">
        <v>121</v>
      </c>
      <c r="L1805" s="15">
        <v>35.392260999999998</v>
      </c>
      <c r="M1805" s="15">
        <v>3.861713</v>
      </c>
      <c r="N1805" s="15">
        <v>0.18903200000000001</v>
      </c>
      <c r="O1805" s="15">
        <v>0</v>
      </c>
      <c r="P1805" s="15" t="s">
        <v>212</v>
      </c>
    </row>
    <row r="1806" spans="1:16">
      <c r="A1806" s="10" t="s">
        <v>7327</v>
      </c>
      <c r="B1806" s="10" t="s">
        <v>7328</v>
      </c>
      <c r="C1806" s="13" t="s">
        <v>7329</v>
      </c>
      <c r="D1806" s="13" t="s">
        <v>7330</v>
      </c>
      <c r="E1806" s="13" t="s">
        <v>26</v>
      </c>
      <c r="F1806" s="18" t="s">
        <v>87</v>
      </c>
      <c r="G1806" s="58">
        <v>0.75</v>
      </c>
      <c r="H1806" s="58">
        <v>0.69</v>
      </c>
      <c r="I1806" s="13">
        <v>7.664E-2</v>
      </c>
      <c r="J1806" s="15">
        <v>0.76996805109999999</v>
      </c>
      <c r="K1806" s="17">
        <v>0.29875518675270918</v>
      </c>
      <c r="L1806" s="15">
        <v>13.66137</v>
      </c>
      <c r="M1806" s="15">
        <v>3.580279</v>
      </c>
      <c r="N1806" s="15">
        <v>0.201459</v>
      </c>
      <c r="O1806" s="15" t="s">
        <v>263</v>
      </c>
      <c r="P1806" s="15" t="s">
        <v>131</v>
      </c>
    </row>
    <row r="1807" spans="1:16" hidden="1">
      <c r="A1807" s="10" t="s">
        <v>7331</v>
      </c>
      <c r="B1807" s="10" t="s">
        <v>7332</v>
      </c>
      <c r="C1807" s="13" t="s">
        <v>7333</v>
      </c>
      <c r="D1807" s="13" t="s">
        <v>7334</v>
      </c>
      <c r="E1807" s="13" t="s">
        <v>24</v>
      </c>
      <c r="F1807" s="18" t="s">
        <v>86</v>
      </c>
      <c r="G1807" s="58">
        <v>0</v>
      </c>
      <c r="H1807" s="58">
        <v>0</v>
      </c>
      <c r="I1807" s="13">
        <v>0.15156</v>
      </c>
      <c r="J1807" s="15">
        <v>1.1529787234</v>
      </c>
      <c r="K1807" s="17">
        <v>-0.13268130651091592</v>
      </c>
      <c r="L1807" s="15">
        <v>11.710936999999999</v>
      </c>
      <c r="M1807" s="15">
        <v>1.119966</v>
      </c>
      <c r="N1807" s="15">
        <v>1.4877E-2</v>
      </c>
      <c r="O1807" s="15" t="s">
        <v>142</v>
      </c>
      <c r="P1807" s="15" t="s">
        <v>294</v>
      </c>
    </row>
    <row r="1808" spans="1:16" hidden="1">
      <c r="A1808" s="10" t="s">
        <v>7335</v>
      </c>
      <c r="B1808" s="10" t="s">
        <v>7336</v>
      </c>
      <c r="C1808" s="13" t="s">
        <v>7337</v>
      </c>
      <c r="D1808" s="13" t="s">
        <v>7338</v>
      </c>
      <c r="E1808" s="13" t="s">
        <v>69</v>
      </c>
      <c r="F1808" s="18" t="s">
        <v>82</v>
      </c>
      <c r="G1808" s="58">
        <v>0</v>
      </c>
      <c r="H1808" s="58">
        <v>0</v>
      </c>
      <c r="I1808" s="13">
        <v>1.6029999999999999E-2</v>
      </c>
      <c r="J1808" s="15">
        <v>0.98</v>
      </c>
      <c r="K1808" s="17">
        <v>2.0408163265306145E-2</v>
      </c>
      <c r="L1808" s="15">
        <v>21.356877000000001</v>
      </c>
      <c r="M1808" s="15">
        <v>2.1078250000000001</v>
      </c>
      <c r="N1808" s="15">
        <v>2.2598E-2</v>
      </c>
      <c r="O1808" s="15" t="s">
        <v>142</v>
      </c>
      <c r="P1808" s="15" t="s">
        <v>714</v>
      </c>
    </row>
    <row r="1809" spans="1:16" hidden="1">
      <c r="A1809" s="10" t="s">
        <v>7339</v>
      </c>
      <c r="B1809" s="10" t="s">
        <v>7340</v>
      </c>
      <c r="C1809" s="13" t="s">
        <v>7341</v>
      </c>
      <c r="D1809" s="13" t="s">
        <v>7342</v>
      </c>
      <c r="E1809" s="13" t="s">
        <v>36</v>
      </c>
      <c r="F1809" s="18" t="s">
        <v>85</v>
      </c>
      <c r="G1809" s="58">
        <v>0</v>
      </c>
      <c r="H1809" s="58">
        <v>0</v>
      </c>
      <c r="I1809" s="13">
        <v>2.1669999999999998E-2</v>
      </c>
      <c r="J1809" s="15">
        <v>1.28</v>
      </c>
      <c r="K1809" s="17">
        <v>-0.21875</v>
      </c>
      <c r="L1809" s="15">
        <v>11.095477000000001</v>
      </c>
      <c r="M1809" s="15">
        <v>2.2122289999999998</v>
      </c>
      <c r="N1809" s="15">
        <v>0.29456100000000002</v>
      </c>
      <c r="O1809" s="15" t="s">
        <v>142</v>
      </c>
      <c r="P1809" s="15" t="s">
        <v>152</v>
      </c>
    </row>
    <row r="1810" spans="1:16" hidden="1">
      <c r="A1810" s="10" t="s">
        <v>7343</v>
      </c>
      <c r="B1810" s="10" t="s">
        <v>7344</v>
      </c>
      <c r="C1810" s="13" t="s">
        <v>7345</v>
      </c>
      <c r="D1810" s="13" t="s">
        <v>7346</v>
      </c>
      <c r="E1810" s="13" t="s">
        <v>69</v>
      </c>
      <c r="F1810" s="18" t="s">
        <v>81</v>
      </c>
      <c r="G1810" s="58">
        <v>0</v>
      </c>
      <c r="H1810" s="58">
        <v>0</v>
      </c>
      <c r="I1810" s="13">
        <v>1.2199999999999999E-3</v>
      </c>
      <c r="J1810" s="15">
        <v>0</v>
      </c>
      <c r="K1810" s="17" t="s">
        <v>121</v>
      </c>
      <c r="L1810" s="15">
        <v>0</v>
      </c>
      <c r="M1810" s="15">
        <v>15.317658</v>
      </c>
      <c r="N1810" s="15">
        <v>-4.3935000000000002E-2</v>
      </c>
      <c r="O1810" s="15">
        <v>0</v>
      </c>
      <c r="P1810" s="15" t="s">
        <v>122</v>
      </c>
    </row>
    <row r="1811" spans="1:16" hidden="1">
      <c r="A1811" s="10" t="s">
        <v>7347</v>
      </c>
      <c r="B1811" s="10" t="s">
        <v>7348</v>
      </c>
      <c r="C1811" s="13" t="s">
        <v>7349</v>
      </c>
      <c r="D1811" s="13" t="s">
        <v>7350</v>
      </c>
      <c r="E1811" s="13" t="s">
        <v>69</v>
      </c>
      <c r="F1811" s="18" t="s">
        <v>86</v>
      </c>
      <c r="G1811" s="58">
        <v>0</v>
      </c>
      <c r="H1811" s="58">
        <v>0</v>
      </c>
      <c r="I1811" s="13">
        <v>6.8999999999999997E-4</v>
      </c>
      <c r="J1811" s="15">
        <v>0</v>
      </c>
      <c r="K1811" s="17" t="s">
        <v>121</v>
      </c>
      <c r="L1811" s="15">
        <v>17.190776</v>
      </c>
      <c r="M1811" s="15">
        <v>1.801809</v>
      </c>
      <c r="N1811" s="15">
        <v>6.9091E-2</v>
      </c>
      <c r="O1811" s="15">
        <v>0</v>
      </c>
      <c r="P1811" s="15" t="s">
        <v>122</v>
      </c>
    </row>
    <row r="1812" spans="1:16" hidden="1">
      <c r="A1812" s="10" t="s">
        <v>7351</v>
      </c>
      <c r="B1812" s="10" t="s">
        <v>7352</v>
      </c>
      <c r="C1812" s="13" t="s">
        <v>7353</v>
      </c>
      <c r="D1812" s="13" t="s">
        <v>7354</v>
      </c>
      <c r="E1812" s="13" t="s">
        <v>71</v>
      </c>
      <c r="F1812" s="18" t="s">
        <v>81</v>
      </c>
      <c r="G1812" s="58">
        <v>0</v>
      </c>
      <c r="H1812" s="58">
        <v>0</v>
      </c>
      <c r="I1812" s="13">
        <v>5.6899999999999997E-3</v>
      </c>
      <c r="J1812" s="15">
        <v>0</v>
      </c>
      <c r="K1812" s="17" t="s">
        <v>121</v>
      </c>
      <c r="L1812" s="15">
        <v>0</v>
      </c>
      <c r="M1812" s="15">
        <v>15.836058</v>
      </c>
      <c r="N1812" s="15">
        <v>0.74482599999999999</v>
      </c>
      <c r="O1812" s="15" t="s">
        <v>142</v>
      </c>
      <c r="P1812" s="15" t="s">
        <v>171</v>
      </c>
    </row>
    <row r="1813" spans="1:16" hidden="1">
      <c r="A1813" s="10" t="s">
        <v>7355</v>
      </c>
      <c r="B1813" s="10" t="s">
        <v>7356</v>
      </c>
      <c r="C1813" s="13" t="s">
        <v>7357</v>
      </c>
      <c r="D1813" s="13" t="s">
        <v>7358</v>
      </c>
      <c r="E1813" s="13" t="s">
        <v>71</v>
      </c>
      <c r="F1813" s="18" t="s">
        <v>88</v>
      </c>
      <c r="G1813" s="58">
        <v>0</v>
      </c>
      <c r="H1813" s="58">
        <v>0</v>
      </c>
      <c r="I1813" s="13">
        <v>9.6790000000000001E-2</v>
      </c>
      <c r="J1813" s="15">
        <v>1.0679801325</v>
      </c>
      <c r="K1813" s="17">
        <v>-6.3652993563529603E-2</v>
      </c>
      <c r="L1813" s="15">
        <v>19.462903000000001</v>
      </c>
      <c r="M1813" s="15">
        <v>10.965952</v>
      </c>
      <c r="N1813" s="15">
        <v>0.51219700000000001</v>
      </c>
      <c r="O1813" s="15" t="s">
        <v>176</v>
      </c>
      <c r="P1813" s="15" t="s">
        <v>171</v>
      </c>
    </row>
    <row r="1814" spans="1:16" hidden="1">
      <c r="A1814" s="10" t="s">
        <v>7359</v>
      </c>
      <c r="B1814" s="10" t="s">
        <v>7360</v>
      </c>
      <c r="C1814" s="13" t="s">
        <v>7361</v>
      </c>
      <c r="D1814" s="13" t="s">
        <v>7362</v>
      </c>
      <c r="E1814" s="13" t="s">
        <v>71</v>
      </c>
      <c r="F1814" s="18" t="s">
        <v>83</v>
      </c>
      <c r="G1814" s="58">
        <v>0</v>
      </c>
      <c r="H1814" s="58">
        <v>0</v>
      </c>
      <c r="I1814" s="13">
        <v>2.3470000000000001E-2</v>
      </c>
      <c r="J1814" s="15">
        <v>0</v>
      </c>
      <c r="K1814" s="17" t="s">
        <v>121</v>
      </c>
      <c r="L1814" s="15">
        <v>58.749664000000003</v>
      </c>
      <c r="M1814" s="15">
        <v>5.6188950000000002</v>
      </c>
      <c r="N1814" s="15">
        <v>7.0012000000000005E-2</v>
      </c>
      <c r="O1814" s="15">
        <v>0</v>
      </c>
      <c r="P1814" s="15" t="s">
        <v>171</v>
      </c>
    </row>
    <row r="1815" spans="1:16" hidden="1">
      <c r="A1815" s="10" t="s">
        <v>7363</v>
      </c>
      <c r="B1815" s="10" t="s">
        <v>7364</v>
      </c>
      <c r="C1815" s="13" t="s">
        <v>7365</v>
      </c>
      <c r="D1815" s="13" t="s">
        <v>7366</v>
      </c>
      <c r="E1815" s="13" t="s">
        <v>71</v>
      </c>
      <c r="F1815" s="18" t="s">
        <v>88</v>
      </c>
      <c r="G1815" s="58">
        <v>0</v>
      </c>
      <c r="H1815" s="58">
        <v>0</v>
      </c>
      <c r="I1815" s="13">
        <v>5.9199999999999999E-3</v>
      </c>
      <c r="J1815" s="15">
        <v>0</v>
      </c>
      <c r="K1815" s="17" t="s">
        <v>121</v>
      </c>
      <c r="L1815" s="15">
        <v>0</v>
      </c>
      <c r="M1815" s="15">
        <v>12.693878</v>
      </c>
      <c r="N1815" s="15">
        <v>0.30121100000000001</v>
      </c>
      <c r="O1815" s="15">
        <v>0</v>
      </c>
      <c r="P1815" s="15" t="s">
        <v>171</v>
      </c>
    </row>
    <row r="1816" spans="1:16" hidden="1">
      <c r="A1816" s="10" t="s">
        <v>7367</v>
      </c>
      <c r="B1816" s="10" t="s">
        <v>7368</v>
      </c>
      <c r="C1816" s="13" t="s">
        <v>7369</v>
      </c>
      <c r="D1816" s="13" t="s">
        <v>7370</v>
      </c>
      <c r="E1816" s="13" t="s">
        <v>71</v>
      </c>
      <c r="F1816" s="18" t="s">
        <v>91</v>
      </c>
      <c r="G1816" s="58">
        <v>0</v>
      </c>
      <c r="H1816" s="58">
        <v>0</v>
      </c>
      <c r="I1816" s="13">
        <v>1.9769999999999999E-2</v>
      </c>
      <c r="J1816" s="15">
        <v>0</v>
      </c>
      <c r="K1816" s="17" t="s">
        <v>121</v>
      </c>
      <c r="L1816" s="15">
        <v>25.5</v>
      </c>
      <c r="M1816" s="15">
        <v>3.0949140000000002</v>
      </c>
      <c r="N1816" s="15">
        <v>0.140684</v>
      </c>
      <c r="O1816" s="15">
        <v>0</v>
      </c>
      <c r="P1816" s="15" t="s">
        <v>171</v>
      </c>
    </row>
    <row r="1817" spans="1:16" hidden="1">
      <c r="A1817" s="10" t="s">
        <v>7371</v>
      </c>
      <c r="B1817" s="10" t="s">
        <v>7372</v>
      </c>
      <c r="C1817" s="13" t="s">
        <v>7373</v>
      </c>
      <c r="D1817" s="13" t="s">
        <v>7374</v>
      </c>
      <c r="E1817" s="13" t="s">
        <v>71</v>
      </c>
      <c r="F1817" s="18" t="s">
        <v>89</v>
      </c>
      <c r="G1817" s="58">
        <v>0</v>
      </c>
      <c r="H1817" s="58">
        <v>0</v>
      </c>
      <c r="I1817" s="13">
        <v>4.9790000000000001E-2</v>
      </c>
      <c r="J1817" s="15">
        <v>0</v>
      </c>
      <c r="K1817" s="17" t="s">
        <v>121</v>
      </c>
      <c r="L1817" s="15">
        <v>12.987819999999999</v>
      </c>
      <c r="M1817" s="15">
        <v>2.5342410000000002</v>
      </c>
      <c r="N1817" s="15">
        <v>3.4832000000000002E-2</v>
      </c>
      <c r="O1817" s="15">
        <v>0</v>
      </c>
      <c r="P1817" s="15" t="s">
        <v>171</v>
      </c>
    </row>
    <row r="1818" spans="1:16" hidden="1">
      <c r="A1818" s="10" t="s">
        <v>7375</v>
      </c>
      <c r="B1818" s="10" t="s">
        <v>7376</v>
      </c>
      <c r="C1818" s="13" t="s">
        <v>7377</v>
      </c>
      <c r="D1818" s="13" t="s">
        <v>7378</v>
      </c>
      <c r="E1818" s="13" t="s">
        <v>69</v>
      </c>
      <c r="F1818" s="18" t="s">
        <v>87</v>
      </c>
      <c r="G1818" s="58">
        <v>0</v>
      </c>
      <c r="H1818" s="58">
        <v>0</v>
      </c>
      <c r="I1818" s="13">
        <v>4.2199999999999998E-3</v>
      </c>
      <c r="J1818" s="15">
        <v>0</v>
      </c>
      <c r="K1818" s="17" t="s">
        <v>121</v>
      </c>
      <c r="L1818" s="15">
        <v>9.6657379999999993</v>
      </c>
      <c r="M1818" s="15">
        <v>2.1515249999999999</v>
      </c>
      <c r="N1818" s="15">
        <v>5.7320999999999997E-2</v>
      </c>
      <c r="O1818" s="15">
        <v>0</v>
      </c>
      <c r="P1818" s="15" t="s">
        <v>122</v>
      </c>
    </row>
    <row r="1819" spans="1:16" hidden="1">
      <c r="A1819" s="10" t="s">
        <v>7379</v>
      </c>
      <c r="B1819" s="10" t="s">
        <v>7380</v>
      </c>
      <c r="C1819" s="13" t="s">
        <v>7381</v>
      </c>
      <c r="D1819" s="13" t="s">
        <v>7382</v>
      </c>
      <c r="E1819" s="13" t="s">
        <v>28</v>
      </c>
      <c r="F1819" s="18" t="s">
        <v>84</v>
      </c>
      <c r="G1819" s="58">
        <v>0</v>
      </c>
      <c r="H1819" s="58">
        <v>0</v>
      </c>
      <c r="I1819" s="13">
        <v>0.17363999999999999</v>
      </c>
      <c r="J1819" s="15">
        <v>1.2663492062999999</v>
      </c>
      <c r="K1819" s="17">
        <v>-0.21032840307786427</v>
      </c>
      <c r="L1819" s="15">
        <v>20.263086999999999</v>
      </c>
      <c r="M1819" s="15">
        <v>3.3265630000000002</v>
      </c>
      <c r="N1819" s="15">
        <v>0.18414700000000001</v>
      </c>
      <c r="O1819" s="15" t="s">
        <v>263</v>
      </c>
      <c r="P1819" s="15" t="s">
        <v>332</v>
      </c>
    </row>
    <row r="1820" spans="1:16" hidden="1">
      <c r="A1820" s="10" t="s">
        <v>7383</v>
      </c>
      <c r="B1820" s="10" t="s">
        <v>7384</v>
      </c>
      <c r="C1820" s="13" t="s">
        <v>7385</v>
      </c>
      <c r="D1820" s="13" t="s">
        <v>7386</v>
      </c>
      <c r="E1820" s="13" t="s">
        <v>69</v>
      </c>
      <c r="F1820" s="18" t="s">
        <v>88</v>
      </c>
      <c r="G1820" s="58">
        <v>0</v>
      </c>
      <c r="H1820" s="58">
        <v>0</v>
      </c>
      <c r="I1820" s="13">
        <v>3.0899999999999999E-3</v>
      </c>
      <c r="J1820" s="15">
        <v>0</v>
      </c>
      <c r="K1820" s="17" t="s">
        <v>121</v>
      </c>
      <c r="L1820" s="15">
        <v>0</v>
      </c>
      <c r="M1820" s="15">
        <v>1.635262</v>
      </c>
      <c r="N1820" s="15">
        <v>-7.8371999999999997E-2</v>
      </c>
      <c r="O1820" s="15">
        <v>0</v>
      </c>
      <c r="P1820" s="15" t="s">
        <v>122</v>
      </c>
    </row>
    <row r="1821" spans="1:16" hidden="1">
      <c r="A1821" s="10" t="s">
        <v>7387</v>
      </c>
      <c r="B1821" s="10" t="s">
        <v>7388</v>
      </c>
      <c r="C1821" s="13" t="s">
        <v>7389</v>
      </c>
      <c r="D1821" s="13" t="s">
        <v>7390</v>
      </c>
      <c r="E1821" s="13" t="s">
        <v>69</v>
      </c>
      <c r="F1821" s="18" t="s">
        <v>88</v>
      </c>
      <c r="G1821" s="58">
        <v>0</v>
      </c>
      <c r="H1821" s="58">
        <v>0</v>
      </c>
      <c r="I1821" s="13">
        <v>1.17E-3</v>
      </c>
      <c r="J1821" s="15">
        <v>1.2164556961999999</v>
      </c>
      <c r="K1821" s="17">
        <v>-0.17793964620016212</v>
      </c>
      <c r="L1821" s="15">
        <v>0</v>
      </c>
      <c r="M1821" s="15">
        <v>1.5460290000000001</v>
      </c>
      <c r="N1821" s="15">
        <v>-0.29183399999999998</v>
      </c>
      <c r="O1821" s="15" t="s">
        <v>142</v>
      </c>
      <c r="P1821" s="15" t="s">
        <v>122</v>
      </c>
    </row>
    <row r="1822" spans="1:16">
      <c r="A1822" s="10" t="s">
        <v>7391</v>
      </c>
      <c r="B1822" s="10" t="s">
        <v>7392</v>
      </c>
      <c r="C1822" s="13" t="s">
        <v>7393</v>
      </c>
      <c r="D1822" s="13" t="s">
        <v>7394</v>
      </c>
      <c r="E1822" s="13" t="s">
        <v>26</v>
      </c>
      <c r="F1822" s="18" t="s">
        <v>87</v>
      </c>
      <c r="G1822" s="58">
        <v>1.25</v>
      </c>
      <c r="H1822" s="58">
        <v>1.1000000000000001</v>
      </c>
      <c r="I1822" s="13">
        <v>0.22556000000000001</v>
      </c>
      <c r="J1822" s="15">
        <v>0.85422222219999999</v>
      </c>
      <c r="K1822" s="17">
        <v>0.17065556714803987</v>
      </c>
      <c r="L1822" s="15">
        <v>23.732558000000001</v>
      </c>
      <c r="M1822" s="15">
        <v>5.2043520000000001</v>
      </c>
      <c r="N1822" s="15">
        <v>0.18313699999999999</v>
      </c>
      <c r="O1822" s="15" t="s">
        <v>176</v>
      </c>
      <c r="P1822" s="15" t="s">
        <v>131</v>
      </c>
    </row>
    <row r="1823" spans="1:16" hidden="1">
      <c r="A1823" s="10" t="s">
        <v>7395</v>
      </c>
      <c r="B1823" s="10" t="s">
        <v>7396</v>
      </c>
      <c r="C1823" s="13" t="s">
        <v>7397</v>
      </c>
      <c r="D1823" s="13" t="s">
        <v>7398</v>
      </c>
      <c r="E1823" s="13" t="s">
        <v>71</v>
      </c>
      <c r="F1823" s="18" t="s">
        <v>88</v>
      </c>
      <c r="G1823" s="58">
        <v>0</v>
      </c>
      <c r="H1823" s="58">
        <v>0</v>
      </c>
      <c r="I1823" s="13">
        <v>3.424E-2</v>
      </c>
      <c r="J1823" s="15">
        <v>0</v>
      </c>
      <c r="K1823" s="17" t="s">
        <v>121</v>
      </c>
      <c r="L1823" s="15">
        <v>14.907792000000001</v>
      </c>
      <c r="M1823" s="15">
        <v>5.5225489999999997</v>
      </c>
      <c r="N1823" s="15">
        <v>0.15957399999999999</v>
      </c>
      <c r="O1823" s="15">
        <v>0</v>
      </c>
      <c r="P1823" s="15" t="s">
        <v>171</v>
      </c>
    </row>
    <row r="1824" spans="1:16" hidden="1">
      <c r="A1824" s="10" t="s">
        <v>7399</v>
      </c>
      <c r="B1824" s="10" t="s">
        <v>7400</v>
      </c>
      <c r="C1824" s="13" t="s">
        <v>7401</v>
      </c>
      <c r="D1824" s="13" t="s">
        <v>7402</v>
      </c>
      <c r="E1824" s="13" t="s">
        <v>48</v>
      </c>
      <c r="F1824" s="18" t="s">
        <v>87</v>
      </c>
      <c r="G1824" s="58">
        <v>0</v>
      </c>
      <c r="H1824" s="58">
        <v>0</v>
      </c>
      <c r="I1824" s="13">
        <v>5.6820000000000002E-2</v>
      </c>
      <c r="J1824" s="15">
        <v>0</v>
      </c>
      <c r="K1824" s="17" t="s">
        <v>121</v>
      </c>
      <c r="L1824" s="15">
        <v>12.855285</v>
      </c>
      <c r="M1824" s="15">
        <v>3.781933</v>
      </c>
      <c r="N1824" s="15">
        <v>0.18354799999999999</v>
      </c>
      <c r="O1824" s="15">
        <v>0</v>
      </c>
      <c r="P1824" s="15" t="s">
        <v>157</v>
      </c>
    </row>
    <row r="1825" spans="1:16" hidden="1">
      <c r="A1825" s="10" t="s">
        <v>7403</v>
      </c>
      <c r="B1825" s="10" t="s">
        <v>7404</v>
      </c>
      <c r="C1825" s="13" t="s">
        <v>7405</v>
      </c>
      <c r="D1825" s="13" t="s">
        <v>7406</v>
      </c>
      <c r="E1825" s="13" t="s">
        <v>28</v>
      </c>
      <c r="F1825" s="18" t="s">
        <v>89</v>
      </c>
      <c r="G1825" s="58">
        <v>0</v>
      </c>
      <c r="H1825" s="58">
        <v>0</v>
      </c>
      <c r="I1825" s="13">
        <v>7.1029999999999996E-2</v>
      </c>
      <c r="J1825" s="15">
        <v>1.5214285714</v>
      </c>
      <c r="K1825" s="17">
        <v>-0.34272300468249239</v>
      </c>
      <c r="L1825" s="15">
        <v>29.845901000000001</v>
      </c>
      <c r="M1825" s="15">
        <v>1.4595860000000001</v>
      </c>
      <c r="N1825" s="15">
        <v>-3.5331000000000001E-2</v>
      </c>
      <c r="O1825" s="15" t="s">
        <v>142</v>
      </c>
      <c r="P1825" s="15" t="s">
        <v>332</v>
      </c>
    </row>
    <row r="1826" spans="1:16" hidden="1">
      <c r="A1826" s="10" t="s">
        <v>7407</v>
      </c>
      <c r="B1826" s="10" t="s">
        <v>7408</v>
      </c>
      <c r="C1826" s="13" t="s">
        <v>7409</v>
      </c>
      <c r="D1826" s="13" t="s">
        <v>7410</v>
      </c>
      <c r="E1826" s="13" t="s">
        <v>75</v>
      </c>
      <c r="F1826" s="18" t="s">
        <v>87</v>
      </c>
      <c r="G1826" s="58">
        <v>0</v>
      </c>
      <c r="H1826" s="58">
        <v>0</v>
      </c>
      <c r="I1826" s="13">
        <v>1.222E-2</v>
      </c>
      <c r="J1826" s="15">
        <v>0</v>
      </c>
      <c r="K1826" s="17" t="s">
        <v>121</v>
      </c>
      <c r="L1826" s="15">
        <v>0</v>
      </c>
      <c r="M1826" s="15">
        <v>2.1858409999999999</v>
      </c>
      <c r="N1826" s="15">
        <v>8.0964999999999995E-2</v>
      </c>
      <c r="O1826" s="15">
        <v>0</v>
      </c>
      <c r="P1826" s="15" t="s">
        <v>212</v>
      </c>
    </row>
    <row r="1827" spans="1:16" hidden="1">
      <c r="A1827" s="10" t="s">
        <v>7411</v>
      </c>
      <c r="B1827" s="10" t="s">
        <v>7412</v>
      </c>
      <c r="C1827" s="13" t="s">
        <v>7413</v>
      </c>
      <c r="D1827" s="13" t="s">
        <v>7414</v>
      </c>
      <c r="E1827" s="13" t="s">
        <v>64</v>
      </c>
      <c r="F1827" s="18" t="s">
        <v>81</v>
      </c>
      <c r="G1827" s="58">
        <v>0</v>
      </c>
      <c r="H1827" s="58">
        <v>0</v>
      </c>
      <c r="I1827" s="13">
        <v>2.8930000000000001E-2</v>
      </c>
      <c r="J1827" s="15">
        <v>1.3385826772</v>
      </c>
      <c r="K1827" s="17">
        <v>-0.25294117648992387</v>
      </c>
      <c r="L1827" s="15">
        <v>21.442308000000001</v>
      </c>
      <c r="M1827" s="15">
        <v>5.1517580000000001</v>
      </c>
      <c r="N1827" s="15">
        <v>0.211948</v>
      </c>
      <c r="O1827" s="15" t="s">
        <v>142</v>
      </c>
      <c r="P1827" s="15" t="s">
        <v>162</v>
      </c>
    </row>
    <row r="1828" spans="1:16" hidden="1">
      <c r="A1828" s="10" t="s">
        <v>7415</v>
      </c>
      <c r="B1828" s="10" t="s">
        <v>7416</v>
      </c>
      <c r="C1828" s="13" t="s">
        <v>7417</v>
      </c>
      <c r="D1828" s="13" t="s">
        <v>7418</v>
      </c>
      <c r="E1828" s="13" t="s">
        <v>54</v>
      </c>
      <c r="F1828" s="18" t="s">
        <v>81</v>
      </c>
      <c r="G1828" s="58">
        <v>0</v>
      </c>
      <c r="H1828" s="58">
        <v>0</v>
      </c>
      <c r="I1828" s="13">
        <v>2.392E-2</v>
      </c>
      <c r="J1828" s="15">
        <v>1.4994871795</v>
      </c>
      <c r="K1828" s="17">
        <v>-0.33310533516302065</v>
      </c>
      <c r="L1828" s="15">
        <v>56.54</v>
      </c>
      <c r="M1828" s="15">
        <v>1.041229</v>
      </c>
      <c r="N1828" s="15">
        <v>6.5059999999999996E-3</v>
      </c>
      <c r="O1828" s="15" t="s">
        <v>142</v>
      </c>
      <c r="P1828" s="15" t="s">
        <v>152</v>
      </c>
    </row>
    <row r="1829" spans="1:16" hidden="1">
      <c r="A1829" s="10" t="s">
        <v>7419</v>
      </c>
      <c r="B1829" s="10" t="s">
        <v>7420</v>
      </c>
      <c r="C1829" s="13" t="s">
        <v>7421</v>
      </c>
      <c r="D1829" s="13" t="s">
        <v>7422</v>
      </c>
      <c r="E1829" s="13" t="s">
        <v>54</v>
      </c>
      <c r="F1829" s="18" t="s">
        <v>81</v>
      </c>
      <c r="G1829" s="58">
        <v>0</v>
      </c>
      <c r="H1829" s="58">
        <v>0</v>
      </c>
      <c r="I1829" s="13">
        <v>1.363E-2</v>
      </c>
      <c r="J1829" s="15">
        <v>0</v>
      </c>
      <c r="K1829" s="17" t="s">
        <v>121</v>
      </c>
      <c r="L1829" s="15">
        <v>67.38</v>
      </c>
      <c r="M1829" s="15">
        <v>1.2263999999999999</v>
      </c>
      <c r="N1829" s="15">
        <v>6.5059999999999996E-3</v>
      </c>
      <c r="O1829" s="15" t="s">
        <v>142</v>
      </c>
      <c r="P1829" s="15" t="s">
        <v>152</v>
      </c>
    </row>
    <row r="1830" spans="1:16" hidden="1">
      <c r="A1830" s="10" t="s">
        <v>7423</v>
      </c>
      <c r="B1830" s="10" t="s">
        <v>7424</v>
      </c>
      <c r="C1830" s="13" t="s">
        <v>7425</v>
      </c>
      <c r="D1830" s="13" t="s">
        <v>7426</v>
      </c>
      <c r="E1830" s="13" t="s">
        <v>64</v>
      </c>
      <c r="F1830" s="18" t="s">
        <v>88</v>
      </c>
      <c r="G1830" s="58">
        <v>0</v>
      </c>
      <c r="H1830" s="58">
        <v>0</v>
      </c>
      <c r="I1830" s="13">
        <v>1.7099999999999999E-3</v>
      </c>
      <c r="J1830" s="15">
        <v>0</v>
      </c>
      <c r="K1830" s="17" t="s">
        <v>121</v>
      </c>
      <c r="L1830" s="15">
        <v>15.598592</v>
      </c>
      <c r="M1830" s="15">
        <v>2.994491</v>
      </c>
      <c r="N1830" s="15">
        <v>0</v>
      </c>
      <c r="O1830" s="15" t="s">
        <v>142</v>
      </c>
      <c r="P1830" s="15" t="s">
        <v>162</v>
      </c>
    </row>
    <row r="1831" spans="1:16" hidden="1">
      <c r="A1831" s="10" t="s">
        <v>7427</v>
      </c>
      <c r="B1831" s="10" t="s">
        <v>7428</v>
      </c>
      <c r="C1831" s="13" t="s">
        <v>7429</v>
      </c>
      <c r="D1831" s="13" t="s">
        <v>7430</v>
      </c>
      <c r="E1831" s="13" t="s">
        <v>64</v>
      </c>
      <c r="F1831" s="18" t="s">
        <v>88</v>
      </c>
      <c r="G1831" s="58">
        <v>0</v>
      </c>
      <c r="H1831" s="58">
        <v>0</v>
      </c>
      <c r="I1831" s="13">
        <v>8.0250000000000002E-2</v>
      </c>
      <c r="J1831" s="15">
        <v>0.943047619</v>
      </c>
      <c r="K1831" s="17">
        <v>6.0391840085860959E-2</v>
      </c>
      <c r="L1831" s="15">
        <v>15.549296</v>
      </c>
      <c r="M1831" s="15">
        <v>2.9975339999999999</v>
      </c>
      <c r="N1831" s="15">
        <v>0</v>
      </c>
      <c r="O1831" s="15" t="s">
        <v>142</v>
      </c>
      <c r="P1831" s="15" t="s">
        <v>162</v>
      </c>
    </row>
    <row r="1832" spans="1:16" hidden="1">
      <c r="A1832" s="10" t="s">
        <v>7431</v>
      </c>
      <c r="B1832" s="10" t="s">
        <v>7432</v>
      </c>
      <c r="C1832" s="13" t="s">
        <v>7433</v>
      </c>
      <c r="D1832" s="13" t="s">
        <v>7434</v>
      </c>
      <c r="E1832" s="13" t="s">
        <v>77</v>
      </c>
      <c r="F1832" s="18" t="s">
        <v>81</v>
      </c>
      <c r="G1832" s="58">
        <v>0</v>
      </c>
      <c r="H1832" s="58">
        <v>0</v>
      </c>
      <c r="I1832" s="13">
        <v>1.5520000000000001E-2</v>
      </c>
      <c r="J1832" s="15">
        <v>0</v>
      </c>
      <c r="K1832" s="17" t="s">
        <v>121</v>
      </c>
      <c r="L1832" s="15">
        <v>12.817398000000001</v>
      </c>
      <c r="M1832" s="15">
        <v>1.7542549999999999</v>
      </c>
      <c r="N1832" s="15">
        <v>8.0291000000000001E-2</v>
      </c>
      <c r="O1832" s="15" t="s">
        <v>142</v>
      </c>
      <c r="P1832" s="15" t="s">
        <v>482</v>
      </c>
    </row>
    <row r="1833" spans="1:16" hidden="1">
      <c r="A1833" s="10" t="s">
        <v>7435</v>
      </c>
      <c r="B1833" s="10" t="s">
        <v>7436</v>
      </c>
      <c r="C1833" s="13" t="s">
        <v>7437</v>
      </c>
      <c r="D1833" s="13" t="s">
        <v>7438</v>
      </c>
      <c r="E1833" s="13" t="s">
        <v>44</v>
      </c>
      <c r="F1833" s="18" t="s">
        <v>81</v>
      </c>
      <c r="G1833" s="58">
        <v>0</v>
      </c>
      <c r="H1833" s="58">
        <v>0</v>
      </c>
      <c r="I1833" s="13">
        <v>5.2040000000000003E-2</v>
      </c>
      <c r="J1833" s="15">
        <v>0.82523809520000002</v>
      </c>
      <c r="K1833" s="17">
        <v>0.21177149457411515</v>
      </c>
      <c r="L1833" s="15">
        <v>12.988462</v>
      </c>
      <c r="M1833" s="15">
        <v>1.1094029999999999</v>
      </c>
      <c r="N1833" s="15">
        <v>9.8820000000000002E-3</v>
      </c>
      <c r="O1833" s="15" t="s">
        <v>142</v>
      </c>
      <c r="P1833" s="15" t="s">
        <v>152</v>
      </c>
    </row>
    <row r="1834" spans="1:16" hidden="1">
      <c r="A1834" s="10" t="s">
        <v>7439</v>
      </c>
      <c r="B1834" s="10" t="s">
        <v>7440</v>
      </c>
      <c r="C1834" s="13" t="s">
        <v>7441</v>
      </c>
      <c r="D1834" s="13" t="s">
        <v>7442</v>
      </c>
      <c r="E1834" s="13" t="s">
        <v>38</v>
      </c>
      <c r="F1834" s="18" t="s">
        <v>81</v>
      </c>
      <c r="G1834" s="58">
        <v>0</v>
      </c>
      <c r="H1834" s="58">
        <v>0</v>
      </c>
      <c r="I1834" s="13">
        <v>2.64E-3</v>
      </c>
      <c r="J1834" s="15">
        <v>0</v>
      </c>
      <c r="K1834" s="17" t="s">
        <v>121</v>
      </c>
      <c r="L1834" s="15">
        <v>8.5242719999999998</v>
      </c>
      <c r="M1834" s="15">
        <v>1.154374</v>
      </c>
      <c r="N1834" s="15">
        <v>0.132051</v>
      </c>
      <c r="O1834" s="15">
        <v>0</v>
      </c>
      <c r="P1834" s="15" t="s">
        <v>152</v>
      </c>
    </row>
    <row r="1835" spans="1:16" hidden="1">
      <c r="A1835" s="10" t="s">
        <v>7443</v>
      </c>
      <c r="B1835" s="10" t="s">
        <v>7444</v>
      </c>
      <c r="C1835" s="13" t="s">
        <v>7445</v>
      </c>
      <c r="D1835" s="13" t="s">
        <v>7446</v>
      </c>
      <c r="E1835" s="13" t="s">
        <v>136</v>
      </c>
      <c r="F1835" s="18" t="s">
        <v>81</v>
      </c>
      <c r="G1835" s="58">
        <v>0</v>
      </c>
      <c r="H1835" s="58">
        <v>0</v>
      </c>
      <c r="I1835" s="13">
        <v>1.379E-2</v>
      </c>
      <c r="J1835" s="15">
        <v>0</v>
      </c>
      <c r="K1835" s="17" t="s">
        <v>121</v>
      </c>
      <c r="L1835" s="15">
        <v>15.656566</v>
      </c>
      <c r="M1835" s="15">
        <v>2.971152</v>
      </c>
      <c r="N1835" s="15">
        <v>0.21678700000000001</v>
      </c>
      <c r="O1835" s="15">
        <v>0</v>
      </c>
      <c r="P1835" s="15" t="s">
        <v>137</v>
      </c>
    </row>
    <row r="1836" spans="1:16" hidden="1">
      <c r="A1836" s="10" t="s">
        <v>7447</v>
      </c>
      <c r="B1836" s="10" t="s">
        <v>7448</v>
      </c>
      <c r="C1836" s="13" t="s">
        <v>5697</v>
      </c>
      <c r="D1836" s="13" t="s">
        <v>7449</v>
      </c>
      <c r="E1836" s="13" t="s">
        <v>58</v>
      </c>
      <c r="F1836" s="18" t="s">
        <v>81</v>
      </c>
      <c r="G1836" s="58">
        <v>0</v>
      </c>
      <c r="H1836" s="58">
        <v>0</v>
      </c>
      <c r="I1836" s="13">
        <v>2.9839999999999998E-2</v>
      </c>
      <c r="J1836" s="15">
        <v>1.1070422535</v>
      </c>
      <c r="K1836" s="17">
        <v>-9.6692111942048853E-2</v>
      </c>
      <c r="L1836" s="15">
        <v>14.305694000000001</v>
      </c>
      <c r="M1836" s="15">
        <v>3.2098420000000001</v>
      </c>
      <c r="N1836" s="15">
        <v>0.28417300000000001</v>
      </c>
      <c r="O1836" s="15" t="s">
        <v>263</v>
      </c>
      <c r="P1836" s="15" t="s">
        <v>383</v>
      </c>
    </row>
    <row r="1837" spans="1:16" hidden="1">
      <c r="A1837" s="10" t="s">
        <v>7450</v>
      </c>
      <c r="B1837" s="10" t="s">
        <v>7451</v>
      </c>
      <c r="C1837" s="13" t="s">
        <v>7452</v>
      </c>
      <c r="D1837" s="13" t="s">
        <v>7453</v>
      </c>
      <c r="E1837" s="13" t="s">
        <v>64</v>
      </c>
      <c r="F1837" s="18" t="s">
        <v>81</v>
      </c>
      <c r="G1837" s="58">
        <v>0</v>
      </c>
      <c r="H1837" s="58">
        <v>0</v>
      </c>
      <c r="I1837" s="13">
        <v>3.0159999999999999E-2</v>
      </c>
      <c r="J1837" s="15">
        <v>1.2520588235000001</v>
      </c>
      <c r="K1837" s="17">
        <v>-0.20131548036648617</v>
      </c>
      <c r="L1837" s="15">
        <v>17.809524</v>
      </c>
      <c r="M1837" s="15">
        <v>3.179935</v>
      </c>
      <c r="N1837" s="15">
        <v>0.11015900000000001</v>
      </c>
      <c r="O1837" s="15" t="s">
        <v>142</v>
      </c>
      <c r="P1837" s="15" t="s">
        <v>162</v>
      </c>
    </row>
    <row r="1838" spans="1:16" hidden="1">
      <c r="A1838" s="10" t="s">
        <v>7454</v>
      </c>
      <c r="B1838" s="10" t="s">
        <v>7455</v>
      </c>
      <c r="C1838" s="13" t="s">
        <v>7456</v>
      </c>
      <c r="D1838" s="13" t="s">
        <v>7457</v>
      </c>
      <c r="E1838" s="13" t="s">
        <v>34</v>
      </c>
      <c r="F1838" s="18" t="s">
        <v>81</v>
      </c>
      <c r="G1838" s="58">
        <v>0</v>
      </c>
      <c r="H1838" s="58">
        <v>0</v>
      </c>
      <c r="I1838" s="13">
        <v>3.8730000000000001E-2</v>
      </c>
      <c r="J1838" s="15">
        <v>0.90555555560000001</v>
      </c>
      <c r="K1838" s="17">
        <v>0.10429447847340878</v>
      </c>
      <c r="L1838" s="15">
        <v>24.242424</v>
      </c>
      <c r="M1838" s="15">
        <v>4.0055240000000003</v>
      </c>
      <c r="N1838" s="15">
        <v>0.161083</v>
      </c>
      <c r="O1838" s="15" t="s">
        <v>263</v>
      </c>
      <c r="P1838" s="15" t="s">
        <v>299</v>
      </c>
    </row>
    <row r="1839" spans="1:16" hidden="1">
      <c r="A1839" s="10" t="s">
        <v>7458</v>
      </c>
      <c r="B1839" s="10" t="s">
        <v>7459</v>
      </c>
      <c r="C1839" s="13" t="s">
        <v>7460</v>
      </c>
      <c r="D1839" s="13" t="s">
        <v>7461</v>
      </c>
      <c r="E1839" s="13" t="s">
        <v>28</v>
      </c>
      <c r="F1839" s="18" t="s">
        <v>81</v>
      </c>
      <c r="G1839" s="58">
        <v>0</v>
      </c>
      <c r="H1839" s="58">
        <v>0</v>
      </c>
      <c r="I1839" s="13">
        <v>2.0209999999999999E-2</v>
      </c>
      <c r="J1839" s="15">
        <v>0.62933333329999996</v>
      </c>
      <c r="K1839" s="17">
        <v>0.58898305093161984</v>
      </c>
      <c r="L1839" s="15">
        <v>17.590698</v>
      </c>
      <c r="M1839" s="15">
        <v>1.8257920000000001</v>
      </c>
      <c r="N1839" s="15">
        <v>5.9128E-2</v>
      </c>
      <c r="O1839" s="15" t="s">
        <v>263</v>
      </c>
      <c r="P1839" s="15" t="s">
        <v>332</v>
      </c>
    </row>
    <row r="1840" spans="1:16" hidden="1">
      <c r="A1840" s="10" t="s">
        <v>7462</v>
      </c>
      <c r="B1840" s="10" t="s">
        <v>7463</v>
      </c>
      <c r="C1840" s="13" t="s">
        <v>7464</v>
      </c>
      <c r="D1840" s="13" t="s">
        <v>7465</v>
      </c>
      <c r="E1840" s="13" t="s">
        <v>136</v>
      </c>
      <c r="F1840" s="18" t="s">
        <v>91</v>
      </c>
      <c r="G1840" s="58">
        <v>0</v>
      </c>
      <c r="H1840" s="58">
        <v>0</v>
      </c>
      <c r="I1840" s="13">
        <v>4.6309999999999997E-2</v>
      </c>
      <c r="J1840" s="15">
        <v>0</v>
      </c>
      <c r="K1840" s="17" t="s">
        <v>121</v>
      </c>
      <c r="L1840" s="15">
        <v>17.903537</v>
      </c>
      <c r="M1840" s="15">
        <v>1.665621</v>
      </c>
      <c r="N1840" s="15">
        <v>7.9955999999999999E-2</v>
      </c>
      <c r="O1840" s="15">
        <v>0</v>
      </c>
      <c r="P1840" s="15" t="s">
        <v>137</v>
      </c>
    </row>
    <row r="1841" spans="1:16" hidden="1">
      <c r="A1841" s="10" t="s">
        <v>7466</v>
      </c>
      <c r="B1841" s="10" t="s">
        <v>7467</v>
      </c>
      <c r="C1841" s="13" t="s">
        <v>7468</v>
      </c>
      <c r="D1841" s="13" t="s">
        <v>7469</v>
      </c>
      <c r="E1841" s="13" t="s">
        <v>400</v>
      </c>
      <c r="F1841" s="18" t="s">
        <v>84</v>
      </c>
      <c r="G1841" s="58">
        <v>0</v>
      </c>
      <c r="H1841" s="58">
        <v>0</v>
      </c>
      <c r="I1841" s="13">
        <v>2.2679999999999999E-2</v>
      </c>
      <c r="J1841" s="15">
        <v>0</v>
      </c>
      <c r="K1841" s="17" t="s">
        <v>121</v>
      </c>
      <c r="L1841" s="15">
        <v>17.854032</v>
      </c>
      <c r="M1841" s="15">
        <v>1.3502799999999999</v>
      </c>
      <c r="N1841" s="15">
        <v>0.12252</v>
      </c>
      <c r="O1841" s="15" t="s">
        <v>142</v>
      </c>
      <c r="P1841" s="15" t="s">
        <v>152</v>
      </c>
    </row>
    <row r="1842" spans="1:16" hidden="1">
      <c r="A1842" s="10" t="s">
        <v>7470</v>
      </c>
      <c r="B1842" s="10" t="s">
        <v>7471</v>
      </c>
      <c r="C1842" s="13" t="s">
        <v>7472</v>
      </c>
      <c r="D1842" s="13" t="s">
        <v>7473</v>
      </c>
      <c r="E1842" s="13" t="s">
        <v>69</v>
      </c>
      <c r="F1842" s="18" t="s">
        <v>81</v>
      </c>
      <c r="G1842" s="58">
        <v>0</v>
      </c>
      <c r="H1842" s="58">
        <v>0</v>
      </c>
      <c r="I1842" s="13">
        <v>1.3549500000000001</v>
      </c>
      <c r="J1842" s="15">
        <v>0.72624999999999995</v>
      </c>
      <c r="K1842" s="17">
        <v>0.37693631669535299</v>
      </c>
      <c r="L1842" s="15">
        <v>17.595873000000001</v>
      </c>
      <c r="M1842" s="15">
        <v>4.0847379999999998</v>
      </c>
      <c r="N1842" s="15">
        <v>0.221832</v>
      </c>
      <c r="O1842" s="15" t="s">
        <v>176</v>
      </c>
      <c r="P1842" s="15" t="s">
        <v>157</v>
      </c>
    </row>
    <row r="1843" spans="1:16" hidden="1">
      <c r="A1843" s="10" t="s">
        <v>7474</v>
      </c>
      <c r="B1843" s="10" t="s">
        <v>7475</v>
      </c>
      <c r="C1843" s="13" t="s">
        <v>7476</v>
      </c>
      <c r="D1843" s="13" t="s">
        <v>7477</v>
      </c>
      <c r="E1843" s="13" t="s">
        <v>69</v>
      </c>
      <c r="F1843" s="18" t="s">
        <v>81</v>
      </c>
      <c r="G1843" s="58">
        <v>0</v>
      </c>
      <c r="H1843" s="58">
        <v>0</v>
      </c>
      <c r="I1843" s="13">
        <v>2.7029999999999998E-2</v>
      </c>
      <c r="J1843" s="15">
        <v>0.55085470089999999</v>
      </c>
      <c r="K1843" s="17">
        <v>0.81536074461409758</v>
      </c>
      <c r="L1843" s="15">
        <v>17.465789999999998</v>
      </c>
      <c r="M1843" s="15">
        <v>2.174747</v>
      </c>
      <c r="N1843" s="15">
        <v>0.11473700000000001</v>
      </c>
      <c r="O1843" s="15" t="s">
        <v>263</v>
      </c>
      <c r="P1843" s="15" t="s">
        <v>157</v>
      </c>
    </row>
    <row r="1844" spans="1:16" hidden="1">
      <c r="A1844" s="10" t="s">
        <v>7478</v>
      </c>
      <c r="B1844" s="10" t="s">
        <v>7479</v>
      </c>
      <c r="C1844" s="13" t="s">
        <v>7480</v>
      </c>
      <c r="D1844" s="13" t="s">
        <v>7481</v>
      </c>
      <c r="E1844" s="13" t="s">
        <v>54</v>
      </c>
      <c r="F1844" s="18" t="s">
        <v>91</v>
      </c>
      <c r="G1844" s="58">
        <v>0</v>
      </c>
      <c r="H1844" s="58">
        <v>0</v>
      </c>
      <c r="I1844" s="13">
        <v>4.3400000000000001E-2</v>
      </c>
      <c r="J1844" s="15">
        <v>0</v>
      </c>
      <c r="K1844" s="17" t="s">
        <v>121</v>
      </c>
      <c r="L1844" s="15">
        <v>17.292019</v>
      </c>
      <c r="M1844" s="15">
        <v>2.3470080000000002</v>
      </c>
      <c r="N1844" s="15">
        <v>0.14939</v>
      </c>
      <c r="O1844" s="15">
        <v>0</v>
      </c>
      <c r="P1844" s="15" t="s">
        <v>152</v>
      </c>
    </row>
    <row r="1845" spans="1:16" hidden="1">
      <c r="A1845" s="10" t="s">
        <v>7482</v>
      </c>
      <c r="B1845" s="10" t="s">
        <v>7483</v>
      </c>
      <c r="C1845" s="13" t="s">
        <v>7484</v>
      </c>
      <c r="D1845" s="13" t="s">
        <v>7485</v>
      </c>
      <c r="E1845" s="13" t="s">
        <v>24</v>
      </c>
      <c r="F1845" s="18" t="s">
        <v>86</v>
      </c>
      <c r="G1845" s="58">
        <v>0</v>
      </c>
      <c r="H1845" s="58">
        <v>0</v>
      </c>
      <c r="I1845" s="13">
        <v>5.5379999999999999E-2</v>
      </c>
      <c r="J1845" s="15">
        <v>0</v>
      </c>
      <c r="K1845" s="17" t="s">
        <v>121</v>
      </c>
      <c r="L1845" s="15">
        <v>24.885532999999999</v>
      </c>
      <c r="M1845" s="15">
        <v>2.1040420000000002</v>
      </c>
      <c r="N1845" s="15">
        <v>8.7534000000000001E-2</v>
      </c>
      <c r="O1845" s="15" t="s">
        <v>263</v>
      </c>
      <c r="P1845" s="15" t="s">
        <v>294</v>
      </c>
    </row>
    <row r="1846" spans="1:16" hidden="1">
      <c r="A1846" s="10" t="s">
        <v>7486</v>
      </c>
      <c r="B1846" s="10" t="s">
        <v>7487</v>
      </c>
      <c r="C1846" s="13" t="s">
        <v>7488</v>
      </c>
      <c r="D1846" s="13" t="s">
        <v>7489</v>
      </c>
      <c r="E1846" s="13" t="s">
        <v>26</v>
      </c>
      <c r="F1846" s="18" t="s">
        <v>83</v>
      </c>
      <c r="G1846" s="58">
        <v>0</v>
      </c>
      <c r="H1846" s="58">
        <v>0</v>
      </c>
      <c r="I1846" s="13">
        <v>0.10808</v>
      </c>
      <c r="J1846" s="15">
        <v>1.0222748815</v>
      </c>
      <c r="K1846" s="17">
        <v>-2.1789522469060074E-2</v>
      </c>
      <c r="L1846" s="15">
        <v>14.775862</v>
      </c>
      <c r="M1846" s="15">
        <v>2.5945939999999998</v>
      </c>
      <c r="N1846" s="15">
        <v>0.137793</v>
      </c>
      <c r="O1846" s="15" t="s">
        <v>142</v>
      </c>
      <c r="P1846" s="15" t="s">
        <v>131</v>
      </c>
    </row>
    <row r="1847" spans="1:16" hidden="1">
      <c r="A1847" s="10" t="s">
        <v>7490</v>
      </c>
      <c r="B1847" s="10" t="s">
        <v>7491</v>
      </c>
      <c r="C1847" s="13" t="s">
        <v>7492</v>
      </c>
      <c r="D1847" s="13" t="s">
        <v>7493</v>
      </c>
      <c r="E1847" s="13" t="s">
        <v>52</v>
      </c>
      <c r="F1847" s="18" t="s">
        <v>86</v>
      </c>
      <c r="G1847" s="58">
        <v>0</v>
      </c>
      <c r="H1847" s="58">
        <v>0</v>
      </c>
      <c r="I1847" s="13">
        <v>0.10646</v>
      </c>
      <c r="J1847" s="15">
        <v>0</v>
      </c>
      <c r="K1847" s="17" t="s">
        <v>121</v>
      </c>
      <c r="L1847" s="15">
        <v>11.359375999999999</v>
      </c>
      <c r="M1847" s="15">
        <v>5.1915789999999999</v>
      </c>
      <c r="N1847" s="15">
        <v>0.21087400000000001</v>
      </c>
      <c r="O1847" s="15" t="s">
        <v>142</v>
      </c>
      <c r="P1847" s="15" t="s">
        <v>784</v>
      </c>
    </row>
    <row r="1848" spans="1:16" hidden="1">
      <c r="A1848" s="10" t="s">
        <v>7494</v>
      </c>
      <c r="B1848" s="10" t="s">
        <v>7495</v>
      </c>
      <c r="C1848" s="13" t="s">
        <v>7496</v>
      </c>
      <c r="D1848" s="13" t="s">
        <v>7497</v>
      </c>
      <c r="E1848" s="13" t="s">
        <v>28</v>
      </c>
      <c r="F1848" s="18" t="s">
        <v>87</v>
      </c>
      <c r="G1848" s="58">
        <v>0</v>
      </c>
      <c r="H1848" s="58">
        <v>0</v>
      </c>
      <c r="I1848" s="13">
        <v>2.3380000000000001E-2</v>
      </c>
      <c r="J1848" s="15">
        <v>0</v>
      </c>
      <c r="K1848" s="17" t="s">
        <v>121</v>
      </c>
      <c r="L1848" s="15">
        <v>21.821850999999999</v>
      </c>
      <c r="M1848" s="15">
        <v>3.4420299999999999</v>
      </c>
      <c r="N1848" s="15">
        <v>0.15936800000000001</v>
      </c>
      <c r="O1848" s="15">
        <v>0</v>
      </c>
      <c r="P1848" s="15" t="s">
        <v>332</v>
      </c>
    </row>
    <row r="1849" spans="1:16" hidden="1">
      <c r="A1849" s="10" t="s">
        <v>7498</v>
      </c>
      <c r="B1849" s="10" t="s">
        <v>7499</v>
      </c>
      <c r="C1849" s="13" t="s">
        <v>7500</v>
      </c>
      <c r="D1849" s="13" t="s">
        <v>7501</v>
      </c>
      <c r="E1849" s="13" t="s">
        <v>284</v>
      </c>
      <c r="F1849" s="18" t="s">
        <v>85</v>
      </c>
      <c r="G1849" s="58">
        <v>0</v>
      </c>
      <c r="H1849" s="58">
        <v>0</v>
      </c>
      <c r="I1849" s="13">
        <v>2.98E-3</v>
      </c>
      <c r="J1849" s="15">
        <v>0</v>
      </c>
      <c r="K1849" s="17" t="s">
        <v>121</v>
      </c>
      <c r="L1849" s="15">
        <v>9.488372</v>
      </c>
      <c r="M1849" s="15">
        <v>0.84737099999999999</v>
      </c>
      <c r="N1849" s="15">
        <v>0.107678</v>
      </c>
      <c r="O1849" s="15">
        <v>0</v>
      </c>
      <c r="P1849" s="15" t="s">
        <v>285</v>
      </c>
    </row>
    <row r="1850" spans="1:16">
      <c r="A1850" s="10" t="s">
        <v>7502</v>
      </c>
      <c r="B1850" s="10" t="s">
        <v>7503</v>
      </c>
      <c r="C1850" s="13" t="s">
        <v>7504</v>
      </c>
      <c r="D1850" s="13" t="s">
        <v>7505</v>
      </c>
      <c r="E1850" s="13" t="s">
        <v>26</v>
      </c>
      <c r="F1850" s="18" t="s">
        <v>83</v>
      </c>
      <c r="G1850" s="58">
        <v>0.75</v>
      </c>
      <c r="H1850" s="58">
        <v>0.73</v>
      </c>
      <c r="I1850" s="13">
        <v>0.33431</v>
      </c>
      <c r="J1850" s="15">
        <v>1.0188505747000001</v>
      </c>
      <c r="K1850" s="17">
        <v>-1.850180504197152E-2</v>
      </c>
      <c r="L1850" s="15">
        <v>11.914831</v>
      </c>
      <c r="M1850" s="15">
        <v>2.1463719999999999</v>
      </c>
      <c r="N1850" s="15">
        <v>6.3088000000000005E-2</v>
      </c>
      <c r="O1850" s="15" t="s">
        <v>176</v>
      </c>
      <c r="P1850" s="15" t="s">
        <v>131</v>
      </c>
    </row>
    <row r="1851" spans="1:16" hidden="1">
      <c r="A1851" s="10" t="s">
        <v>7506</v>
      </c>
      <c r="B1851" s="10" t="s">
        <v>7507</v>
      </c>
      <c r="C1851" s="13" t="s">
        <v>7508</v>
      </c>
      <c r="D1851" s="13" t="s">
        <v>7509</v>
      </c>
      <c r="E1851" s="13" t="s">
        <v>24</v>
      </c>
      <c r="F1851" s="18" t="s">
        <v>85</v>
      </c>
      <c r="G1851" s="58">
        <v>0</v>
      </c>
      <c r="H1851" s="58">
        <v>0</v>
      </c>
      <c r="I1851" s="13">
        <v>2.717E-2</v>
      </c>
      <c r="J1851" s="15">
        <v>0</v>
      </c>
      <c r="K1851" s="17" t="s">
        <v>121</v>
      </c>
      <c r="L1851" s="15">
        <v>0</v>
      </c>
      <c r="M1851" s="15">
        <v>1.2214309999999999</v>
      </c>
      <c r="N1851" s="15">
        <v>6.3755000000000006E-2</v>
      </c>
      <c r="O1851" s="15">
        <v>0</v>
      </c>
      <c r="P1851" s="15" t="s">
        <v>294</v>
      </c>
    </row>
    <row r="1852" spans="1:16" hidden="1">
      <c r="A1852" s="10" t="s">
        <v>7510</v>
      </c>
      <c r="B1852" s="10" t="s">
        <v>7511</v>
      </c>
      <c r="C1852" s="13" t="s">
        <v>7512</v>
      </c>
      <c r="D1852" s="13" t="s">
        <v>7513</v>
      </c>
      <c r="E1852" s="13" t="s">
        <v>459</v>
      </c>
      <c r="F1852" s="18" t="s">
        <v>85</v>
      </c>
      <c r="G1852" s="58">
        <v>0</v>
      </c>
      <c r="H1852" s="58">
        <v>0</v>
      </c>
      <c r="I1852" s="13">
        <v>1.2489999999999999E-2</v>
      </c>
      <c r="J1852" s="15">
        <v>0</v>
      </c>
      <c r="K1852" s="17" t="s">
        <v>121</v>
      </c>
      <c r="L1852" s="15">
        <v>6.7272400000000001</v>
      </c>
      <c r="M1852" s="15">
        <v>0.87787400000000004</v>
      </c>
      <c r="N1852" s="15">
        <v>0.101469</v>
      </c>
      <c r="O1852" s="15">
        <v>0</v>
      </c>
      <c r="P1852" s="15" t="s">
        <v>460</v>
      </c>
    </row>
    <row r="1853" spans="1:16" hidden="1">
      <c r="A1853" s="10" t="s">
        <v>7514</v>
      </c>
      <c r="B1853" s="10" t="s">
        <v>7515</v>
      </c>
      <c r="C1853" s="13" t="s">
        <v>7516</v>
      </c>
      <c r="D1853" s="13" t="s">
        <v>7517</v>
      </c>
      <c r="E1853" s="13" t="s">
        <v>229</v>
      </c>
      <c r="F1853" s="18" t="s">
        <v>85</v>
      </c>
      <c r="G1853" s="58">
        <v>0</v>
      </c>
      <c r="H1853" s="58">
        <v>0</v>
      </c>
      <c r="I1853" s="13">
        <v>7.6299999999999996E-3</v>
      </c>
      <c r="J1853" s="15">
        <v>0</v>
      </c>
      <c r="K1853" s="17" t="s">
        <v>121</v>
      </c>
      <c r="L1853" s="15">
        <v>0</v>
      </c>
      <c r="M1853" s="15">
        <v>4.0154459999999998</v>
      </c>
      <c r="N1853" s="15">
        <v>0.25150699999999998</v>
      </c>
      <c r="O1853" s="15">
        <v>0</v>
      </c>
      <c r="P1853" s="15" t="s">
        <v>230</v>
      </c>
    </row>
    <row r="1854" spans="1:16" hidden="1">
      <c r="A1854" s="10" t="s">
        <v>7518</v>
      </c>
      <c r="B1854" s="10" t="s">
        <v>7519</v>
      </c>
      <c r="C1854" s="13" t="s">
        <v>7520</v>
      </c>
      <c r="D1854" s="13" t="s">
        <v>7521</v>
      </c>
      <c r="E1854" s="13" t="s">
        <v>34</v>
      </c>
      <c r="F1854" s="18" t="s">
        <v>82</v>
      </c>
      <c r="G1854" s="58">
        <v>0</v>
      </c>
      <c r="H1854" s="58">
        <v>0</v>
      </c>
      <c r="I1854" s="13">
        <v>2.283E-2</v>
      </c>
      <c r="J1854" s="15">
        <v>0.98301886790000004</v>
      </c>
      <c r="K1854" s="17">
        <v>1.7274472194289014E-2</v>
      </c>
      <c r="L1854" s="15">
        <v>29.95365</v>
      </c>
      <c r="M1854" s="15">
        <v>36.036161</v>
      </c>
      <c r="N1854" s="15">
        <v>1.115917</v>
      </c>
      <c r="O1854" s="15" t="s">
        <v>176</v>
      </c>
      <c r="P1854" s="15" t="s">
        <v>299</v>
      </c>
    </row>
    <row r="1855" spans="1:16" hidden="1">
      <c r="A1855" s="10" t="s">
        <v>7522</v>
      </c>
      <c r="B1855" s="10" t="s">
        <v>7523</v>
      </c>
      <c r="C1855" s="13" t="s">
        <v>7524</v>
      </c>
      <c r="D1855" s="13" t="s">
        <v>7525</v>
      </c>
      <c r="E1855" s="13" t="s">
        <v>69</v>
      </c>
      <c r="F1855" s="18" t="s">
        <v>85</v>
      </c>
      <c r="G1855" s="58">
        <v>0</v>
      </c>
      <c r="H1855" s="58">
        <v>0</v>
      </c>
      <c r="I1855" s="13">
        <v>8.8000000000000003E-4</v>
      </c>
      <c r="J1855" s="15">
        <v>0</v>
      </c>
      <c r="K1855" s="17" t="s">
        <v>121</v>
      </c>
      <c r="L1855" s="15">
        <v>0</v>
      </c>
      <c r="M1855" s="15">
        <v>2.8443360000000002</v>
      </c>
      <c r="N1855" s="15">
        <v>2.2991999999999999E-2</v>
      </c>
      <c r="O1855" s="15">
        <v>0</v>
      </c>
      <c r="P1855" s="15" t="s">
        <v>122</v>
      </c>
    </row>
    <row r="1856" spans="1:16" hidden="1">
      <c r="A1856" s="10" t="s">
        <v>7526</v>
      </c>
      <c r="B1856" s="10" t="s">
        <v>7527</v>
      </c>
      <c r="C1856" s="13" t="s">
        <v>7528</v>
      </c>
      <c r="D1856" s="13" t="s">
        <v>7529</v>
      </c>
      <c r="E1856" s="13" t="s">
        <v>69</v>
      </c>
      <c r="F1856" s="18" t="s">
        <v>85</v>
      </c>
      <c r="G1856" s="58">
        <v>0</v>
      </c>
      <c r="H1856" s="58">
        <v>0</v>
      </c>
      <c r="I1856" s="13">
        <v>2.0539999999999999E-2</v>
      </c>
      <c r="J1856" s="15">
        <v>0.94</v>
      </c>
      <c r="K1856" s="17">
        <v>6.3829787234042534E-2</v>
      </c>
      <c r="L1856" s="15">
        <v>7.1204710000000002</v>
      </c>
      <c r="M1856" s="15">
        <v>0.847526</v>
      </c>
      <c r="N1856" s="15">
        <v>0.22467200000000001</v>
      </c>
      <c r="O1856" s="15" t="s">
        <v>142</v>
      </c>
      <c r="P1856" s="15" t="s">
        <v>157</v>
      </c>
    </row>
    <row r="1857" spans="1:16" hidden="1">
      <c r="A1857" s="10" t="s">
        <v>7530</v>
      </c>
      <c r="B1857" s="10" t="s">
        <v>7531</v>
      </c>
      <c r="C1857" s="13" t="s">
        <v>7532</v>
      </c>
      <c r="D1857" s="13" t="s">
        <v>7533</v>
      </c>
      <c r="E1857" s="13" t="s">
        <v>75</v>
      </c>
      <c r="F1857" s="18" t="s">
        <v>85</v>
      </c>
      <c r="G1857" s="58">
        <v>0</v>
      </c>
      <c r="H1857" s="58">
        <v>0</v>
      </c>
      <c r="I1857" s="13">
        <v>1.4659999999999999E-2</v>
      </c>
      <c r="J1857" s="15">
        <v>0</v>
      </c>
      <c r="K1857" s="17" t="s">
        <v>121</v>
      </c>
      <c r="L1857" s="15">
        <v>11.107108999999999</v>
      </c>
      <c r="M1857" s="15">
        <v>0.97158100000000003</v>
      </c>
      <c r="N1857" s="15">
        <v>7.5622999999999996E-2</v>
      </c>
      <c r="O1857" s="15">
        <v>0</v>
      </c>
      <c r="P1857" s="15" t="s">
        <v>212</v>
      </c>
    </row>
    <row r="1858" spans="1:16">
      <c r="A1858" s="10" t="s">
        <v>7534</v>
      </c>
      <c r="B1858" s="10" t="s">
        <v>7535</v>
      </c>
      <c r="C1858" s="13" t="s">
        <v>7536</v>
      </c>
      <c r="D1858" s="13" t="s">
        <v>7537</v>
      </c>
      <c r="E1858" s="13" t="s">
        <v>26</v>
      </c>
      <c r="F1858" s="18" t="s">
        <v>87</v>
      </c>
      <c r="G1858" s="58">
        <v>0.75</v>
      </c>
      <c r="H1858" s="58">
        <v>0.76</v>
      </c>
      <c r="I1858" s="13">
        <v>2.4979999999999999E-2</v>
      </c>
      <c r="J1858" s="15">
        <v>0.62682926829999996</v>
      </c>
      <c r="K1858" s="17">
        <v>0.59533073928098834</v>
      </c>
      <c r="L1858" s="15">
        <v>11.687289</v>
      </c>
      <c r="M1858" s="15">
        <v>2.629874</v>
      </c>
      <c r="N1858" s="15">
        <v>0.17505399999999999</v>
      </c>
      <c r="O1858" s="15" t="s">
        <v>263</v>
      </c>
      <c r="P1858" s="15" t="s">
        <v>131</v>
      </c>
    </row>
    <row r="1859" spans="1:16" hidden="1">
      <c r="A1859" s="10" t="s">
        <v>7538</v>
      </c>
      <c r="B1859" s="10" t="s">
        <v>7539</v>
      </c>
      <c r="C1859" s="13" t="s">
        <v>7540</v>
      </c>
      <c r="D1859" s="13" t="s">
        <v>7541</v>
      </c>
      <c r="E1859" s="13" t="s">
        <v>48</v>
      </c>
      <c r="F1859" s="18" t="s">
        <v>90</v>
      </c>
      <c r="G1859" s="58">
        <v>0</v>
      </c>
      <c r="H1859" s="58">
        <v>0</v>
      </c>
      <c r="I1859" s="13">
        <v>8.7899999999999992E-3</v>
      </c>
      <c r="J1859" s="15">
        <v>0</v>
      </c>
      <c r="K1859" s="17" t="s">
        <v>121</v>
      </c>
      <c r="L1859" s="15">
        <v>19.786325000000001</v>
      </c>
      <c r="M1859" s="15">
        <v>0.56086000000000003</v>
      </c>
      <c r="N1859" s="15">
        <v>-1.8897000000000001E-2</v>
      </c>
      <c r="O1859" s="15" t="s">
        <v>142</v>
      </c>
      <c r="P1859" s="15" t="s">
        <v>157</v>
      </c>
    </row>
    <row r="1860" spans="1:16" hidden="1">
      <c r="A1860" s="10" t="s">
        <v>7542</v>
      </c>
      <c r="B1860" s="10" t="s">
        <v>7543</v>
      </c>
      <c r="C1860" s="13" t="s">
        <v>7544</v>
      </c>
      <c r="D1860" s="13" t="s">
        <v>7545</v>
      </c>
      <c r="E1860" s="13" t="s">
        <v>71</v>
      </c>
      <c r="F1860" s="18" t="s">
        <v>87</v>
      </c>
      <c r="G1860" s="58">
        <v>0</v>
      </c>
      <c r="H1860" s="58">
        <v>0</v>
      </c>
      <c r="I1860" s="13">
        <v>3.2599999999999999E-3</v>
      </c>
      <c r="J1860" s="15">
        <v>0</v>
      </c>
      <c r="K1860" s="17" t="s">
        <v>121</v>
      </c>
      <c r="L1860" s="15">
        <v>46.455598000000002</v>
      </c>
      <c r="M1860" s="15">
        <v>6.5772630000000003</v>
      </c>
      <c r="N1860" s="15">
        <v>0.13444</v>
      </c>
      <c r="O1860" s="15">
        <v>0</v>
      </c>
      <c r="P1860" s="15" t="s">
        <v>171</v>
      </c>
    </row>
    <row r="1861" spans="1:16" hidden="1">
      <c r="A1861" s="10" t="s">
        <v>7546</v>
      </c>
      <c r="B1861" s="10" t="s">
        <v>7547</v>
      </c>
      <c r="C1861" s="13" t="s">
        <v>7548</v>
      </c>
      <c r="D1861" s="13" t="s">
        <v>7549</v>
      </c>
      <c r="E1861" s="13" t="s">
        <v>28</v>
      </c>
      <c r="F1861" s="18" t="s">
        <v>87</v>
      </c>
      <c r="G1861" s="58">
        <v>0</v>
      </c>
      <c r="H1861" s="58">
        <v>0</v>
      </c>
      <c r="I1861" s="13">
        <v>4.3299999999999998E-2</v>
      </c>
      <c r="J1861" s="15">
        <v>0.63948497849999997</v>
      </c>
      <c r="K1861" s="17">
        <v>0.56375838936144773</v>
      </c>
      <c r="L1861" s="15">
        <v>28.201205999999999</v>
      </c>
      <c r="M1861" s="15">
        <v>4.1025749999999999</v>
      </c>
      <c r="N1861" s="15">
        <v>0.191027</v>
      </c>
      <c r="O1861" s="15" t="s">
        <v>176</v>
      </c>
      <c r="P1861" s="15" t="s">
        <v>332</v>
      </c>
    </row>
    <row r="1862" spans="1:16" hidden="1">
      <c r="A1862" s="10" t="s">
        <v>7550</v>
      </c>
      <c r="B1862" s="10" t="s">
        <v>7551</v>
      </c>
      <c r="C1862" s="13" t="s">
        <v>7552</v>
      </c>
      <c r="D1862" s="13" t="s">
        <v>7553</v>
      </c>
      <c r="E1862" s="13" t="s">
        <v>69</v>
      </c>
      <c r="F1862" s="18" t="s">
        <v>85</v>
      </c>
      <c r="G1862" s="58">
        <v>0</v>
      </c>
      <c r="H1862" s="58">
        <v>0</v>
      </c>
      <c r="I1862" s="13">
        <v>1.2800000000000001E-3</v>
      </c>
      <c r="J1862" s="15">
        <v>0</v>
      </c>
      <c r="K1862" s="17" t="s">
        <v>121</v>
      </c>
      <c r="L1862" s="15">
        <v>0</v>
      </c>
      <c r="M1862" s="15">
        <v>1.5232680000000001</v>
      </c>
      <c r="N1862" s="15">
        <v>1.338E-3</v>
      </c>
      <c r="O1862" s="15">
        <v>0</v>
      </c>
      <c r="P1862" s="15" t="s">
        <v>122</v>
      </c>
    </row>
    <row r="1863" spans="1:16" hidden="1">
      <c r="A1863" s="10" t="s">
        <v>7554</v>
      </c>
      <c r="B1863" s="10" t="s">
        <v>7555</v>
      </c>
      <c r="C1863" s="13" t="s">
        <v>7556</v>
      </c>
      <c r="D1863" s="13" t="s">
        <v>7557</v>
      </c>
      <c r="E1863" s="13" t="s">
        <v>69</v>
      </c>
      <c r="F1863" s="18" t="s">
        <v>86</v>
      </c>
      <c r="G1863" s="58">
        <v>0</v>
      </c>
      <c r="H1863" s="58">
        <v>0</v>
      </c>
      <c r="I1863" s="13">
        <v>7.7999999999999999E-4</v>
      </c>
      <c r="J1863" s="15">
        <v>0</v>
      </c>
      <c r="K1863" s="17" t="s">
        <v>121</v>
      </c>
      <c r="L1863" s="15">
        <v>0</v>
      </c>
      <c r="M1863" s="15">
        <v>3.6755239999999998</v>
      </c>
      <c r="N1863" s="15">
        <v>0.32458100000000001</v>
      </c>
      <c r="O1863" s="15">
        <v>0</v>
      </c>
      <c r="P1863" s="15" t="s">
        <v>122</v>
      </c>
    </row>
    <row r="1864" spans="1:16" hidden="1">
      <c r="A1864" s="10" t="s">
        <v>7558</v>
      </c>
      <c r="B1864" s="10" t="s">
        <v>7559</v>
      </c>
      <c r="C1864" s="13" t="s">
        <v>7560</v>
      </c>
      <c r="D1864" s="13" t="s">
        <v>7561</v>
      </c>
      <c r="E1864" s="13" t="s">
        <v>69</v>
      </c>
      <c r="F1864" s="18" t="s">
        <v>86</v>
      </c>
      <c r="G1864" s="58">
        <v>0</v>
      </c>
      <c r="H1864" s="58">
        <v>0</v>
      </c>
      <c r="I1864" s="13">
        <v>1.7099999999999999E-3</v>
      </c>
      <c r="J1864" s="15">
        <v>0</v>
      </c>
      <c r="K1864" s="17" t="s">
        <v>121</v>
      </c>
      <c r="L1864" s="15">
        <v>0</v>
      </c>
      <c r="M1864" s="15">
        <v>1.7891539999999999</v>
      </c>
      <c r="N1864" s="15">
        <v>0.32458100000000001</v>
      </c>
      <c r="O1864" s="15">
        <v>0</v>
      </c>
      <c r="P1864" s="15" t="s">
        <v>714</v>
      </c>
    </row>
    <row r="1865" spans="1:16" hidden="1">
      <c r="A1865" s="10" t="s">
        <v>7562</v>
      </c>
      <c r="B1865" s="10" t="s">
        <v>7563</v>
      </c>
      <c r="C1865" s="13" t="s">
        <v>7564</v>
      </c>
      <c r="D1865" s="13" t="s">
        <v>7565</v>
      </c>
      <c r="E1865" s="13" t="s">
        <v>69</v>
      </c>
      <c r="F1865" s="18" t="s">
        <v>88</v>
      </c>
      <c r="G1865" s="58">
        <v>0</v>
      </c>
      <c r="H1865" s="58">
        <v>0</v>
      </c>
      <c r="I1865" s="13">
        <v>7.2999999999999996E-4</v>
      </c>
      <c r="J1865" s="15">
        <v>0</v>
      </c>
      <c r="K1865" s="17" t="s">
        <v>121</v>
      </c>
      <c r="L1865" s="15">
        <v>35.855513000000002</v>
      </c>
      <c r="M1865" s="15">
        <v>0.83108099999999996</v>
      </c>
      <c r="N1865" s="15">
        <v>-2.5099E-2</v>
      </c>
      <c r="O1865" s="15">
        <v>0</v>
      </c>
      <c r="P1865" s="15" t="s">
        <v>122</v>
      </c>
    </row>
    <row r="1866" spans="1:16" hidden="1">
      <c r="A1866" s="10" t="s">
        <v>7566</v>
      </c>
      <c r="B1866" s="10" t="s">
        <v>7567</v>
      </c>
      <c r="C1866" s="13" t="s">
        <v>7568</v>
      </c>
      <c r="D1866" s="13" t="s">
        <v>7569</v>
      </c>
      <c r="E1866" s="13" t="s">
        <v>69</v>
      </c>
      <c r="F1866" s="18" t="s">
        <v>82</v>
      </c>
      <c r="G1866" s="58">
        <v>0</v>
      </c>
      <c r="H1866" s="58">
        <v>0</v>
      </c>
      <c r="I1866" s="13">
        <v>4.6000000000000001E-4</v>
      </c>
      <c r="J1866" s="15">
        <v>0</v>
      </c>
      <c r="K1866" s="17" t="s">
        <v>121</v>
      </c>
      <c r="L1866" s="15">
        <v>0</v>
      </c>
      <c r="M1866" s="15">
        <v>1.961565</v>
      </c>
      <c r="N1866" s="15">
        <v>0.100907</v>
      </c>
      <c r="O1866" s="15">
        <v>0</v>
      </c>
      <c r="P1866" s="15" t="s">
        <v>122</v>
      </c>
    </row>
    <row r="1867" spans="1:16" hidden="1">
      <c r="A1867" s="10" t="s">
        <v>7570</v>
      </c>
      <c r="B1867" s="10" t="s">
        <v>7571</v>
      </c>
      <c r="C1867" s="13" t="s">
        <v>7572</v>
      </c>
      <c r="D1867" s="13" t="s">
        <v>7573</v>
      </c>
      <c r="E1867" s="13" t="s">
        <v>69</v>
      </c>
      <c r="F1867" s="18" t="s">
        <v>89</v>
      </c>
      <c r="G1867" s="58">
        <v>0</v>
      </c>
      <c r="H1867" s="58">
        <v>0</v>
      </c>
      <c r="I1867" s="13">
        <v>2.47E-3</v>
      </c>
      <c r="J1867" s="15">
        <v>1.9443636364000001</v>
      </c>
      <c r="K1867" s="17">
        <v>-0.48569291192284103</v>
      </c>
      <c r="L1867" s="15">
        <v>8.2381790000000006</v>
      </c>
      <c r="M1867" s="15">
        <v>2.0694970000000001</v>
      </c>
      <c r="N1867" s="15">
        <v>-6.38E-4</v>
      </c>
      <c r="O1867" s="15" t="s">
        <v>263</v>
      </c>
      <c r="P1867" s="15" t="s">
        <v>122</v>
      </c>
    </row>
    <row r="1868" spans="1:16" hidden="1">
      <c r="A1868" s="10" t="s">
        <v>7574</v>
      </c>
      <c r="B1868" s="10" t="s">
        <v>7575</v>
      </c>
      <c r="C1868" s="13" t="s">
        <v>7576</v>
      </c>
      <c r="D1868" s="13" t="s">
        <v>7577</v>
      </c>
      <c r="E1868" s="13" t="s">
        <v>69</v>
      </c>
      <c r="F1868" s="18" t="s">
        <v>89</v>
      </c>
      <c r="G1868" s="58">
        <v>0</v>
      </c>
      <c r="H1868" s="58">
        <v>0</v>
      </c>
      <c r="I1868" s="13">
        <v>2.6900000000000001E-3</v>
      </c>
      <c r="J1868" s="15">
        <v>0</v>
      </c>
      <c r="K1868" s="17" t="s">
        <v>121</v>
      </c>
      <c r="L1868" s="15">
        <v>0</v>
      </c>
      <c r="M1868" s="15">
        <v>2.9132829999999998</v>
      </c>
      <c r="N1868" s="15">
        <v>0.17471100000000001</v>
      </c>
      <c r="O1868" s="15">
        <v>0</v>
      </c>
      <c r="P1868" s="15" t="s">
        <v>122</v>
      </c>
    </row>
    <row r="1869" spans="1:16" hidden="1">
      <c r="A1869" s="10" t="s">
        <v>7578</v>
      </c>
      <c r="B1869" s="10" t="s">
        <v>7579</v>
      </c>
      <c r="C1869" s="13" t="s">
        <v>7580</v>
      </c>
      <c r="D1869" s="13" t="s">
        <v>7581</v>
      </c>
      <c r="E1869" s="13" t="s">
        <v>69</v>
      </c>
      <c r="F1869" s="18" t="s">
        <v>89</v>
      </c>
      <c r="G1869" s="58">
        <v>0</v>
      </c>
      <c r="H1869" s="58">
        <v>0</v>
      </c>
      <c r="I1869" s="13">
        <v>7.6999999999999996E-4</v>
      </c>
      <c r="J1869" s="15">
        <v>0</v>
      </c>
      <c r="K1869" s="17" t="s">
        <v>121</v>
      </c>
      <c r="L1869" s="15">
        <v>0</v>
      </c>
      <c r="M1869" s="15">
        <v>0.44339699999999999</v>
      </c>
      <c r="N1869" s="15">
        <v>-7.9539999999999993E-3</v>
      </c>
      <c r="O1869" s="15">
        <v>0</v>
      </c>
      <c r="P1869" s="15" t="s">
        <v>122</v>
      </c>
    </row>
    <row r="1870" spans="1:16" hidden="1">
      <c r="A1870" s="10" t="s">
        <v>7582</v>
      </c>
      <c r="B1870" s="10" t="s">
        <v>7583</v>
      </c>
      <c r="C1870" s="13" t="s">
        <v>7584</v>
      </c>
      <c r="D1870" s="13" t="s">
        <v>7585</v>
      </c>
      <c r="E1870" s="13" t="s">
        <v>69</v>
      </c>
      <c r="F1870" s="18" t="s">
        <v>88</v>
      </c>
      <c r="G1870" s="58">
        <v>0</v>
      </c>
      <c r="H1870" s="58">
        <v>0</v>
      </c>
      <c r="I1870" s="13">
        <v>1.49E-3</v>
      </c>
      <c r="J1870" s="15">
        <v>0</v>
      </c>
      <c r="K1870" s="17" t="s">
        <v>121</v>
      </c>
      <c r="L1870" s="15">
        <v>31.428571000000002</v>
      </c>
      <c r="M1870" s="15">
        <v>2.7381380000000002</v>
      </c>
      <c r="N1870" s="15">
        <v>4.0719999999999999E-2</v>
      </c>
      <c r="O1870" s="15">
        <v>0</v>
      </c>
      <c r="P1870" s="15" t="s">
        <v>122</v>
      </c>
    </row>
    <row r="1871" spans="1:16" hidden="1">
      <c r="A1871" s="10" t="s">
        <v>7586</v>
      </c>
      <c r="B1871" s="10" t="s">
        <v>7587</v>
      </c>
      <c r="C1871" s="13" t="s">
        <v>7588</v>
      </c>
      <c r="D1871" s="13" t="s">
        <v>7589</v>
      </c>
      <c r="E1871" s="13" t="s">
        <v>77</v>
      </c>
      <c r="F1871" s="18" t="s">
        <v>81</v>
      </c>
      <c r="G1871" s="58">
        <v>0</v>
      </c>
      <c r="H1871" s="58">
        <v>0</v>
      </c>
      <c r="I1871" s="13">
        <v>1.076E-2</v>
      </c>
      <c r="J1871" s="15">
        <v>0</v>
      </c>
      <c r="K1871" s="17" t="s">
        <v>121</v>
      </c>
      <c r="L1871" s="15">
        <v>11.817254</v>
      </c>
      <c r="M1871" s="15">
        <v>2.3521519999999998</v>
      </c>
      <c r="N1871" s="15">
        <v>0.122339</v>
      </c>
      <c r="O1871" s="15" t="s">
        <v>142</v>
      </c>
      <c r="P1871" s="15" t="s">
        <v>482</v>
      </c>
    </row>
    <row r="1872" spans="1:16" hidden="1">
      <c r="A1872" s="10" t="s">
        <v>7590</v>
      </c>
      <c r="B1872" s="10" t="s">
        <v>7591</v>
      </c>
      <c r="C1872" s="13" t="s">
        <v>7592</v>
      </c>
      <c r="D1872" s="13" t="s">
        <v>7593</v>
      </c>
      <c r="E1872" s="13" t="s">
        <v>69</v>
      </c>
      <c r="F1872" s="18" t="s">
        <v>83</v>
      </c>
      <c r="G1872" s="58">
        <v>0</v>
      </c>
      <c r="H1872" s="58">
        <v>0</v>
      </c>
      <c r="I1872" s="13">
        <v>8.0300000000000007E-3</v>
      </c>
      <c r="J1872" s="15">
        <v>0.96399999999999997</v>
      </c>
      <c r="K1872" s="17">
        <v>3.7344398340249052E-2</v>
      </c>
      <c r="L1872" s="15">
        <v>10.666022999999999</v>
      </c>
      <c r="M1872" s="15">
        <v>4.8552150000000003</v>
      </c>
      <c r="N1872" s="15">
        <v>0.31922699999999998</v>
      </c>
      <c r="O1872" s="15" t="s">
        <v>263</v>
      </c>
      <c r="P1872" s="15" t="s">
        <v>157</v>
      </c>
    </row>
    <row r="1873" spans="1:16" hidden="1">
      <c r="A1873" s="10" t="s">
        <v>7594</v>
      </c>
      <c r="B1873" s="10" t="s">
        <v>7595</v>
      </c>
      <c r="C1873" s="13" t="s">
        <v>7596</v>
      </c>
      <c r="D1873" s="13" t="s">
        <v>7597</v>
      </c>
      <c r="E1873" s="13" t="s">
        <v>24</v>
      </c>
      <c r="F1873" s="18" t="s">
        <v>88</v>
      </c>
      <c r="G1873" s="58">
        <v>0</v>
      </c>
      <c r="H1873" s="58">
        <v>0</v>
      </c>
      <c r="I1873" s="13">
        <v>1.942E-2</v>
      </c>
      <c r="J1873" s="15">
        <v>0</v>
      </c>
      <c r="K1873" s="17" t="s">
        <v>121</v>
      </c>
      <c r="L1873" s="15">
        <v>17.911348</v>
      </c>
      <c r="M1873" s="15">
        <v>3.012378</v>
      </c>
      <c r="N1873" s="15">
        <v>0.16000400000000001</v>
      </c>
      <c r="O1873" s="15">
        <v>0</v>
      </c>
      <c r="P1873" s="15" t="s">
        <v>294</v>
      </c>
    </row>
    <row r="1874" spans="1:16" hidden="1">
      <c r="A1874" s="10" t="s">
        <v>7598</v>
      </c>
      <c r="B1874" s="10" t="s">
        <v>7599</v>
      </c>
      <c r="C1874" s="13" t="s">
        <v>7600</v>
      </c>
      <c r="D1874" s="13" t="s">
        <v>7601</v>
      </c>
      <c r="E1874" s="13" t="s">
        <v>71</v>
      </c>
      <c r="F1874" s="18" t="s">
        <v>82</v>
      </c>
      <c r="G1874" s="58">
        <v>0</v>
      </c>
      <c r="H1874" s="58">
        <v>0</v>
      </c>
      <c r="I1874" s="13">
        <v>4.9669999999999999E-2</v>
      </c>
      <c r="J1874" s="15">
        <v>0</v>
      </c>
      <c r="K1874" s="17" t="s">
        <v>121</v>
      </c>
      <c r="L1874" s="15">
        <v>79.297286999999997</v>
      </c>
      <c r="M1874" s="15">
        <v>28.188958</v>
      </c>
      <c r="N1874" s="15">
        <v>0.32668700000000001</v>
      </c>
      <c r="O1874" s="15">
        <v>0</v>
      </c>
      <c r="P1874" s="15" t="s">
        <v>171</v>
      </c>
    </row>
    <row r="1875" spans="1:16" hidden="1">
      <c r="A1875" s="10" t="s">
        <v>7602</v>
      </c>
      <c r="B1875" s="10" t="s">
        <v>7603</v>
      </c>
      <c r="C1875" s="13" t="s">
        <v>7604</v>
      </c>
      <c r="D1875" s="13" t="s">
        <v>7605</v>
      </c>
      <c r="E1875" s="13" t="s">
        <v>284</v>
      </c>
      <c r="F1875" s="18" t="s">
        <v>85</v>
      </c>
      <c r="G1875" s="58">
        <v>0</v>
      </c>
      <c r="H1875" s="58">
        <v>0</v>
      </c>
      <c r="I1875" s="13">
        <v>7.2300000000000003E-3</v>
      </c>
      <c r="J1875" s="15">
        <v>0</v>
      </c>
      <c r="K1875" s="17" t="s">
        <v>121</v>
      </c>
      <c r="L1875" s="15">
        <v>8.7826090000000008</v>
      </c>
      <c r="M1875" s="15">
        <v>0.78217099999999995</v>
      </c>
      <c r="N1875" s="15">
        <v>8.9967000000000005E-2</v>
      </c>
      <c r="O1875" s="15">
        <v>0</v>
      </c>
      <c r="P1875" s="15" t="s">
        <v>285</v>
      </c>
    </row>
    <row r="1876" spans="1:16" hidden="1">
      <c r="A1876" s="10" t="s">
        <v>7606</v>
      </c>
      <c r="B1876" s="10" t="s">
        <v>7607</v>
      </c>
      <c r="C1876" s="13" t="s">
        <v>7608</v>
      </c>
      <c r="D1876" s="13" t="s">
        <v>7609</v>
      </c>
      <c r="E1876" s="13" t="s">
        <v>28</v>
      </c>
      <c r="F1876" s="18" t="s">
        <v>85</v>
      </c>
      <c r="G1876" s="58">
        <v>0</v>
      </c>
      <c r="H1876" s="58">
        <v>0</v>
      </c>
      <c r="I1876" s="13">
        <v>2.8969999999999999E-2</v>
      </c>
      <c r="J1876" s="15">
        <v>0</v>
      </c>
      <c r="K1876" s="17" t="s">
        <v>121</v>
      </c>
      <c r="L1876" s="15">
        <v>22.799106999999999</v>
      </c>
      <c r="M1876" s="15">
        <v>3.0219170000000002</v>
      </c>
      <c r="N1876" s="15">
        <v>0.121557</v>
      </c>
      <c r="O1876" s="15">
        <v>0</v>
      </c>
      <c r="P1876" s="15" t="s">
        <v>332</v>
      </c>
    </row>
    <row r="1877" spans="1:16" hidden="1">
      <c r="A1877" s="10" t="s">
        <v>7610</v>
      </c>
      <c r="B1877" s="10" t="s">
        <v>7611</v>
      </c>
      <c r="C1877" s="13" t="s">
        <v>7612</v>
      </c>
      <c r="D1877" s="13" t="s">
        <v>7613</v>
      </c>
      <c r="E1877" s="13" t="s">
        <v>377</v>
      </c>
      <c r="F1877" s="18" t="s">
        <v>82</v>
      </c>
      <c r="G1877" s="58">
        <v>0</v>
      </c>
      <c r="H1877" s="58">
        <v>0</v>
      </c>
      <c r="I1877" s="13">
        <v>2.6199999999999999E-3</v>
      </c>
      <c r="J1877" s="15">
        <v>0</v>
      </c>
      <c r="K1877" s="17" t="s">
        <v>121</v>
      </c>
      <c r="L1877" s="15">
        <v>15.804943</v>
      </c>
      <c r="M1877" s="15">
        <v>3.614738</v>
      </c>
      <c r="N1877" s="15">
        <v>0.118575</v>
      </c>
      <c r="O1877" s="15">
        <v>0</v>
      </c>
      <c r="P1877" s="15" t="s">
        <v>378</v>
      </c>
    </row>
    <row r="1878" spans="1:16" hidden="1">
      <c r="A1878" s="10" t="s">
        <v>7614</v>
      </c>
      <c r="B1878" s="10" t="s">
        <v>7615</v>
      </c>
      <c r="C1878" s="13" t="s">
        <v>7616</v>
      </c>
      <c r="D1878" s="13" t="s">
        <v>7617</v>
      </c>
      <c r="E1878" s="13" t="s">
        <v>24</v>
      </c>
      <c r="F1878" s="18" t="s">
        <v>81</v>
      </c>
      <c r="G1878" s="58">
        <v>0</v>
      </c>
      <c r="H1878" s="58">
        <v>0</v>
      </c>
      <c r="I1878" s="13">
        <v>1.6539999999999999E-2</v>
      </c>
      <c r="J1878" s="15">
        <v>0</v>
      </c>
      <c r="K1878" s="17" t="s">
        <v>121</v>
      </c>
      <c r="L1878" s="15">
        <v>0</v>
      </c>
      <c r="M1878" s="15">
        <v>2.5521829999999999</v>
      </c>
      <c r="N1878" s="15">
        <v>9.7604999999999997E-2</v>
      </c>
      <c r="O1878" s="15">
        <v>0</v>
      </c>
      <c r="P1878" s="15" t="s">
        <v>294</v>
      </c>
    </row>
    <row r="1879" spans="1:16" hidden="1">
      <c r="A1879" s="10" t="s">
        <v>7618</v>
      </c>
      <c r="B1879" s="10" t="s">
        <v>7619</v>
      </c>
      <c r="C1879" s="13" t="s">
        <v>7620</v>
      </c>
      <c r="D1879" s="13" t="s">
        <v>7621</v>
      </c>
      <c r="E1879" s="13" t="s">
        <v>24</v>
      </c>
      <c r="F1879" s="18" t="s">
        <v>85</v>
      </c>
      <c r="G1879" s="58">
        <v>0</v>
      </c>
      <c r="H1879" s="58">
        <v>0</v>
      </c>
      <c r="I1879" s="13">
        <v>0.20186000000000001</v>
      </c>
      <c r="J1879" s="15">
        <v>1.0818181817999999</v>
      </c>
      <c r="K1879" s="17">
        <v>-7.5630252085304606E-2</v>
      </c>
      <c r="L1879" s="15">
        <v>9.3068670000000004</v>
      </c>
      <c r="M1879" s="15">
        <v>2.256596</v>
      </c>
      <c r="N1879" s="15">
        <v>0.202487</v>
      </c>
      <c r="O1879" s="15" t="s">
        <v>142</v>
      </c>
      <c r="P1879" s="15" t="s">
        <v>294</v>
      </c>
    </row>
    <row r="1880" spans="1:16" hidden="1">
      <c r="A1880" s="10" t="s">
        <v>7622</v>
      </c>
      <c r="B1880" s="10" t="s">
        <v>7623</v>
      </c>
      <c r="C1880" s="13" t="s">
        <v>7624</v>
      </c>
      <c r="D1880" s="13" t="s">
        <v>7625</v>
      </c>
      <c r="E1880" s="13" t="s">
        <v>24</v>
      </c>
      <c r="F1880" s="18" t="s">
        <v>91</v>
      </c>
      <c r="G1880" s="58">
        <v>0</v>
      </c>
      <c r="H1880" s="58">
        <v>0</v>
      </c>
      <c r="I1880" s="13">
        <v>1.6619999999999999E-2</v>
      </c>
      <c r="J1880" s="15">
        <v>0</v>
      </c>
      <c r="K1880" s="17" t="s">
        <v>121</v>
      </c>
      <c r="L1880" s="15">
        <v>0</v>
      </c>
      <c r="M1880" s="15">
        <v>0.30663899999999999</v>
      </c>
      <c r="N1880" s="15">
        <v>4.4091999999999999E-2</v>
      </c>
      <c r="O1880" s="15">
        <v>0</v>
      </c>
      <c r="P1880" s="15" t="s">
        <v>294</v>
      </c>
    </row>
    <row r="1881" spans="1:16">
      <c r="A1881" s="10" t="s">
        <v>7626</v>
      </c>
      <c r="B1881" s="10" t="s">
        <v>7627</v>
      </c>
      <c r="C1881" s="13" t="s">
        <v>7628</v>
      </c>
      <c r="D1881" s="431" t="str">
        <f>_xll.MSDP(B1881,"secid")</f>
        <v>0P000090MV</v>
      </c>
      <c r="E1881" s="13" t="s">
        <v>26</v>
      </c>
      <c r="F1881" s="18" t="s">
        <v>89</v>
      </c>
      <c r="G1881" s="58">
        <v>0.75</v>
      </c>
      <c r="H1881" s="58">
        <v>0.89</v>
      </c>
      <c r="I1881" s="13">
        <v>0</v>
      </c>
      <c r="J1881" s="360">
        <v>0.61557692310000001</v>
      </c>
      <c r="K1881" s="17">
        <v>0.62449234608093129</v>
      </c>
      <c r="L1881" s="13">
        <v>15.62</v>
      </c>
      <c r="M1881" s="360">
        <v>2.0162</v>
      </c>
      <c r="N1881" s="360">
        <v>6.1665000000000001</v>
      </c>
      <c r="O1881" s="13" t="s">
        <v>263</v>
      </c>
      <c r="P1881" s="13" t="s">
        <v>131</v>
      </c>
    </row>
    <row r="1882" spans="1:16" hidden="1">
      <c r="A1882" s="10" t="s">
        <v>7629</v>
      </c>
      <c r="B1882" s="10" t="s">
        <v>7630</v>
      </c>
      <c r="C1882" s="13" t="s">
        <v>7631</v>
      </c>
      <c r="D1882" s="13" t="s">
        <v>7632</v>
      </c>
      <c r="E1882" s="13" t="s">
        <v>24</v>
      </c>
      <c r="F1882" s="18" t="s">
        <v>91</v>
      </c>
      <c r="G1882" s="58">
        <v>0</v>
      </c>
      <c r="H1882" s="58">
        <v>0</v>
      </c>
      <c r="I1882" s="13">
        <v>4.3589999999999997E-2</v>
      </c>
      <c r="J1882" s="15">
        <v>0</v>
      </c>
      <c r="K1882" s="17" t="s">
        <v>121</v>
      </c>
      <c r="L1882" s="15">
        <v>0</v>
      </c>
      <c r="M1882" s="15">
        <v>1.5054399999999999</v>
      </c>
      <c r="N1882" s="15">
        <v>4.2202999999999997E-2</v>
      </c>
      <c r="O1882" s="15">
        <v>0</v>
      </c>
      <c r="P1882" s="15" t="s">
        <v>294</v>
      </c>
    </row>
    <row r="1883" spans="1:16" hidden="1">
      <c r="A1883" s="10" t="s">
        <v>7633</v>
      </c>
      <c r="B1883" s="10" t="s">
        <v>7634</v>
      </c>
      <c r="C1883" s="13" t="s">
        <v>7635</v>
      </c>
      <c r="D1883" s="13" t="s">
        <v>7636</v>
      </c>
      <c r="E1883" s="13" t="s">
        <v>24</v>
      </c>
      <c r="F1883" s="18" t="s">
        <v>87</v>
      </c>
      <c r="G1883" s="58">
        <v>0</v>
      </c>
      <c r="H1883" s="58">
        <v>0</v>
      </c>
      <c r="I1883" s="13">
        <v>1.848E-2</v>
      </c>
      <c r="J1883" s="15">
        <v>0</v>
      </c>
      <c r="K1883" s="17" t="s">
        <v>121</v>
      </c>
      <c r="L1883" s="15">
        <v>0</v>
      </c>
      <c r="M1883" s="15">
        <v>1.161581</v>
      </c>
      <c r="N1883" s="15">
        <v>0.100748</v>
      </c>
      <c r="O1883" s="15">
        <v>0</v>
      </c>
      <c r="P1883" s="15" t="s">
        <v>294</v>
      </c>
    </row>
    <row r="1884" spans="1:16" hidden="1">
      <c r="A1884" s="10" t="s">
        <v>7637</v>
      </c>
      <c r="B1884" s="10" t="s">
        <v>7638</v>
      </c>
      <c r="C1884" s="13" t="s">
        <v>7639</v>
      </c>
      <c r="D1884" s="13" t="s">
        <v>7640</v>
      </c>
      <c r="E1884" s="13" t="s">
        <v>69</v>
      </c>
      <c r="F1884" s="18" t="s">
        <v>82</v>
      </c>
      <c r="G1884" s="58">
        <v>0</v>
      </c>
      <c r="H1884" s="58">
        <v>0</v>
      </c>
      <c r="I1884" s="13">
        <v>1.076E-2</v>
      </c>
      <c r="J1884" s="15">
        <v>0.87555555559999998</v>
      </c>
      <c r="K1884" s="17">
        <v>0.14213197963745516</v>
      </c>
      <c r="L1884" s="15">
        <v>14.459474</v>
      </c>
      <c r="M1884" s="15">
        <v>2.2610600000000001</v>
      </c>
      <c r="N1884" s="15">
        <v>0.107004</v>
      </c>
      <c r="O1884" s="15" t="s">
        <v>142</v>
      </c>
      <c r="P1884" s="15" t="s">
        <v>157</v>
      </c>
    </row>
    <row r="1885" spans="1:16" hidden="1">
      <c r="A1885" s="10" t="s">
        <v>7641</v>
      </c>
      <c r="B1885" s="10" t="s">
        <v>7642</v>
      </c>
      <c r="C1885" s="13" t="s">
        <v>7643</v>
      </c>
      <c r="D1885" s="13" t="s">
        <v>7644</v>
      </c>
      <c r="E1885" s="13" t="s">
        <v>69</v>
      </c>
      <c r="F1885" s="18" t="s">
        <v>88</v>
      </c>
      <c r="G1885" s="58">
        <v>0</v>
      </c>
      <c r="H1885" s="58">
        <v>0</v>
      </c>
      <c r="I1885" s="13">
        <v>2.4199999999999998E-3</v>
      </c>
      <c r="J1885" s="15">
        <v>0</v>
      </c>
      <c r="K1885" s="17" t="s">
        <v>121</v>
      </c>
      <c r="L1885" s="15">
        <v>31.969925</v>
      </c>
      <c r="M1885" s="15">
        <v>5.087491</v>
      </c>
      <c r="N1885" s="15">
        <v>5.5433999999999997E-2</v>
      </c>
      <c r="O1885" s="15">
        <v>0</v>
      </c>
      <c r="P1885" s="15" t="s">
        <v>122</v>
      </c>
    </row>
    <row r="1886" spans="1:16" hidden="1">
      <c r="A1886" s="10" t="s">
        <v>7645</v>
      </c>
      <c r="B1886" s="10" t="s">
        <v>7646</v>
      </c>
      <c r="C1886" s="13" t="s">
        <v>7647</v>
      </c>
      <c r="D1886" s="13" t="s">
        <v>7648</v>
      </c>
      <c r="E1886" s="13" t="s">
        <v>69</v>
      </c>
      <c r="F1886" s="18" t="s">
        <v>89</v>
      </c>
      <c r="G1886" s="58">
        <v>0</v>
      </c>
      <c r="H1886" s="58">
        <v>0</v>
      </c>
      <c r="I1886" s="13">
        <v>1.6199999999999999E-3</v>
      </c>
      <c r="J1886" s="15">
        <v>0</v>
      </c>
      <c r="K1886" s="17" t="s">
        <v>121</v>
      </c>
      <c r="L1886" s="15">
        <v>8.0399060000000002</v>
      </c>
      <c r="M1886" s="15">
        <v>1.3327</v>
      </c>
      <c r="N1886" s="15">
        <v>3.3648999999999998E-2</v>
      </c>
      <c r="O1886" s="15">
        <v>0</v>
      </c>
      <c r="P1886" s="15" t="s">
        <v>122</v>
      </c>
    </row>
    <row r="1887" spans="1:16" hidden="1">
      <c r="A1887" s="10" t="s">
        <v>7649</v>
      </c>
      <c r="B1887" s="10" t="s">
        <v>7650</v>
      </c>
      <c r="C1887" s="13" t="s">
        <v>7651</v>
      </c>
      <c r="D1887" s="13" t="s">
        <v>7652</v>
      </c>
      <c r="E1887" s="13" t="s">
        <v>69</v>
      </c>
      <c r="F1887" s="18" t="s">
        <v>89</v>
      </c>
      <c r="G1887" s="58">
        <v>0</v>
      </c>
      <c r="H1887" s="58">
        <v>0</v>
      </c>
      <c r="I1887" s="13">
        <v>3.2499999999999999E-3</v>
      </c>
      <c r="J1887" s="15">
        <v>0</v>
      </c>
      <c r="K1887" s="17" t="s">
        <v>121</v>
      </c>
      <c r="L1887" s="15">
        <v>12.471482999999999</v>
      </c>
      <c r="M1887" s="15">
        <v>2.9104420000000002</v>
      </c>
      <c r="N1887" s="15">
        <v>0.115249</v>
      </c>
      <c r="O1887" s="15">
        <v>0</v>
      </c>
      <c r="P1887" s="15" t="s">
        <v>122</v>
      </c>
    </row>
    <row r="1888" spans="1:16" hidden="1">
      <c r="A1888" s="10" t="s">
        <v>7653</v>
      </c>
      <c r="B1888" s="10" t="s">
        <v>7654</v>
      </c>
      <c r="C1888" s="13" t="s">
        <v>7655</v>
      </c>
      <c r="D1888" s="13" t="s">
        <v>7656</v>
      </c>
      <c r="E1888" s="13" t="s">
        <v>69</v>
      </c>
      <c r="F1888" s="18" t="s">
        <v>88</v>
      </c>
      <c r="G1888" s="58">
        <v>0</v>
      </c>
      <c r="H1888" s="58">
        <v>0</v>
      </c>
      <c r="I1888" s="13">
        <v>2.5100000000000001E-3</v>
      </c>
      <c r="J1888" s="15">
        <v>1.0252747253000001</v>
      </c>
      <c r="K1888" s="17">
        <v>-2.4651661331653862E-2</v>
      </c>
      <c r="L1888" s="15">
        <v>0</v>
      </c>
      <c r="M1888" s="15">
        <v>1.9221079999999999</v>
      </c>
      <c r="N1888" s="15">
        <v>-0.14710699999999999</v>
      </c>
      <c r="O1888" s="15" t="s">
        <v>142</v>
      </c>
      <c r="P1888" s="15" t="s">
        <v>122</v>
      </c>
    </row>
    <row r="1889" spans="1:16" hidden="1">
      <c r="A1889" s="10" t="s">
        <v>7657</v>
      </c>
      <c r="B1889" s="10" t="s">
        <v>7658</v>
      </c>
      <c r="C1889" s="13" t="s">
        <v>7659</v>
      </c>
      <c r="D1889" s="13" t="s">
        <v>7660</v>
      </c>
      <c r="E1889" s="13" t="s">
        <v>24</v>
      </c>
      <c r="F1889" s="18" t="s">
        <v>87</v>
      </c>
      <c r="G1889" s="58">
        <v>0</v>
      </c>
      <c r="H1889" s="58">
        <v>0</v>
      </c>
      <c r="I1889" s="13">
        <v>2.4639999999999999E-2</v>
      </c>
      <c r="J1889" s="15">
        <v>0</v>
      </c>
      <c r="K1889" s="17" t="s">
        <v>121</v>
      </c>
      <c r="L1889" s="15">
        <v>0</v>
      </c>
      <c r="M1889" s="15">
        <v>1.086265</v>
      </c>
      <c r="N1889" s="15">
        <v>7.2668999999999997E-2</v>
      </c>
      <c r="O1889" s="15">
        <v>0</v>
      </c>
      <c r="P1889" s="15" t="s">
        <v>294</v>
      </c>
    </row>
    <row r="1890" spans="1:16" hidden="1">
      <c r="A1890" s="10" t="s">
        <v>7661</v>
      </c>
      <c r="B1890" s="10" t="s">
        <v>7662</v>
      </c>
      <c r="C1890" s="13" t="s">
        <v>7663</v>
      </c>
      <c r="D1890" s="13" t="s">
        <v>7664</v>
      </c>
      <c r="E1890" s="13" t="s">
        <v>24</v>
      </c>
      <c r="F1890" s="18" t="s">
        <v>89</v>
      </c>
      <c r="G1890" s="58">
        <v>0</v>
      </c>
      <c r="H1890" s="58">
        <v>0</v>
      </c>
      <c r="I1890" s="13">
        <v>3.117E-2</v>
      </c>
      <c r="J1890" s="15">
        <v>0</v>
      </c>
      <c r="K1890" s="17" t="s">
        <v>121</v>
      </c>
      <c r="L1890" s="15">
        <v>0</v>
      </c>
      <c r="M1890" s="15">
        <v>1.0373429999999999</v>
      </c>
      <c r="N1890" s="15">
        <v>5.0276000000000001E-2</v>
      </c>
      <c r="O1890" s="15">
        <v>0</v>
      </c>
      <c r="P1890" s="15" t="s">
        <v>294</v>
      </c>
    </row>
    <row r="1891" spans="1:16" hidden="1">
      <c r="A1891" s="10" t="s">
        <v>7665</v>
      </c>
      <c r="B1891" s="10" t="s">
        <v>7666</v>
      </c>
      <c r="C1891" s="13" t="s">
        <v>7667</v>
      </c>
      <c r="D1891" s="13" t="s">
        <v>7668</v>
      </c>
      <c r="E1891" s="13" t="s">
        <v>71</v>
      </c>
      <c r="F1891" s="18" t="s">
        <v>86</v>
      </c>
      <c r="G1891" s="58">
        <v>0</v>
      </c>
      <c r="H1891" s="58">
        <v>0</v>
      </c>
      <c r="I1891" s="13">
        <v>1.3129999999999999E-2</v>
      </c>
      <c r="J1891" s="15">
        <v>0</v>
      </c>
      <c r="K1891" s="17" t="s">
        <v>121</v>
      </c>
      <c r="L1891" s="15">
        <v>57.711278999999998</v>
      </c>
      <c r="M1891" s="15">
        <v>16.205643999999999</v>
      </c>
      <c r="N1891" s="15">
        <v>0.26120900000000002</v>
      </c>
      <c r="O1891" s="15">
        <v>0</v>
      </c>
      <c r="P1891" s="15" t="s">
        <v>171</v>
      </c>
    </row>
    <row r="1892" spans="1:16" hidden="1">
      <c r="A1892" s="10" t="s">
        <v>7669</v>
      </c>
      <c r="B1892" s="10" t="s">
        <v>7670</v>
      </c>
      <c r="C1892" s="13" t="s">
        <v>7671</v>
      </c>
      <c r="D1892" s="13" t="s">
        <v>7672</v>
      </c>
      <c r="E1892" s="13" t="s">
        <v>71</v>
      </c>
      <c r="F1892" s="18" t="s">
        <v>91</v>
      </c>
      <c r="G1892" s="58">
        <v>0</v>
      </c>
      <c r="H1892" s="58">
        <v>0</v>
      </c>
      <c r="I1892" s="13">
        <v>8.1399999999999997E-3</v>
      </c>
      <c r="J1892" s="15">
        <v>0</v>
      </c>
      <c r="K1892" s="17" t="s">
        <v>121</v>
      </c>
      <c r="L1892" s="15">
        <v>12.678177</v>
      </c>
      <c r="M1892" s="15">
        <v>3.6699000000000002</v>
      </c>
      <c r="N1892" s="15">
        <v>0.21342700000000001</v>
      </c>
      <c r="O1892" s="15">
        <v>0</v>
      </c>
      <c r="P1892" s="15" t="s">
        <v>171</v>
      </c>
    </row>
    <row r="1893" spans="1:16">
      <c r="A1893" s="10" t="s">
        <v>7673</v>
      </c>
      <c r="B1893" s="10" t="s">
        <v>7674</v>
      </c>
      <c r="C1893" s="13" t="s">
        <v>7675</v>
      </c>
      <c r="D1893" s="13" t="s">
        <v>7676</v>
      </c>
      <c r="E1893" s="13" t="s">
        <v>26</v>
      </c>
      <c r="F1893" s="18" t="s">
        <v>83</v>
      </c>
      <c r="G1893" s="58">
        <v>1.5</v>
      </c>
      <c r="H1893" s="58">
        <v>1.59</v>
      </c>
      <c r="I1893" s="13">
        <v>0.14532999999999999</v>
      </c>
      <c r="J1893" s="15">
        <v>0.73871681420000002</v>
      </c>
      <c r="K1893" s="17">
        <v>0.35369871211468085</v>
      </c>
      <c r="L1893" s="15">
        <v>10.623417999999999</v>
      </c>
      <c r="M1893" s="15">
        <v>4.5896220000000003</v>
      </c>
      <c r="N1893" s="15">
        <v>0.24243799999999999</v>
      </c>
      <c r="O1893" s="15" t="s">
        <v>176</v>
      </c>
      <c r="P1893" s="15" t="s">
        <v>131</v>
      </c>
    </row>
    <row r="1894" spans="1:16" hidden="1">
      <c r="A1894" s="10" t="s">
        <v>7677</v>
      </c>
      <c r="B1894" s="10" t="s">
        <v>7678</v>
      </c>
      <c r="C1894" s="13" t="s">
        <v>7679</v>
      </c>
      <c r="D1894" s="13" t="s">
        <v>7680</v>
      </c>
      <c r="E1894" s="13" t="s">
        <v>28</v>
      </c>
      <c r="F1894" s="18" t="s">
        <v>84</v>
      </c>
      <c r="G1894" s="58">
        <v>0</v>
      </c>
      <c r="H1894" s="58">
        <v>0</v>
      </c>
      <c r="I1894" s="13">
        <v>4.9610000000000001E-2</v>
      </c>
      <c r="J1894" s="15">
        <v>1.1825000000000001</v>
      </c>
      <c r="K1894" s="17">
        <v>-0.15433403805496837</v>
      </c>
      <c r="L1894" s="15">
        <v>12.601279</v>
      </c>
      <c r="M1894" s="15">
        <v>1.453136</v>
      </c>
      <c r="N1894" s="15">
        <v>8.8098999999999997E-2</v>
      </c>
      <c r="O1894" s="15" t="s">
        <v>142</v>
      </c>
      <c r="P1894" s="15" t="s">
        <v>332</v>
      </c>
    </row>
    <row r="1895" spans="1:16" hidden="1">
      <c r="A1895" s="10" t="s">
        <v>7681</v>
      </c>
      <c r="B1895" s="10" t="s">
        <v>7682</v>
      </c>
      <c r="C1895" s="13" t="s">
        <v>7683</v>
      </c>
      <c r="D1895" s="13" t="s">
        <v>7684</v>
      </c>
      <c r="E1895" s="13" t="s">
        <v>24</v>
      </c>
      <c r="F1895" s="18" t="s">
        <v>83</v>
      </c>
      <c r="G1895" s="58">
        <v>0</v>
      </c>
      <c r="H1895" s="58">
        <v>0</v>
      </c>
      <c r="I1895" s="13">
        <v>1.9640000000000001E-2</v>
      </c>
      <c r="J1895" s="15">
        <v>0.92764227639999997</v>
      </c>
      <c r="K1895" s="17">
        <v>7.8001752874832686E-2</v>
      </c>
      <c r="L1895" s="15">
        <v>15.906635</v>
      </c>
      <c r="M1895" s="15">
        <v>2.2016230000000001</v>
      </c>
      <c r="N1895" s="15">
        <v>0.136015</v>
      </c>
      <c r="O1895" s="15" t="s">
        <v>263</v>
      </c>
      <c r="P1895" s="15" t="s">
        <v>294</v>
      </c>
    </row>
    <row r="1896" spans="1:16" hidden="1">
      <c r="A1896" s="10" t="s">
        <v>7685</v>
      </c>
      <c r="B1896" s="10" t="s">
        <v>7686</v>
      </c>
      <c r="C1896" s="13" t="s">
        <v>7687</v>
      </c>
      <c r="D1896" s="13" t="s">
        <v>7688</v>
      </c>
      <c r="E1896" s="13" t="s">
        <v>24</v>
      </c>
      <c r="F1896" s="18" t="s">
        <v>87</v>
      </c>
      <c r="G1896" s="58">
        <v>0</v>
      </c>
      <c r="H1896" s="58">
        <v>0</v>
      </c>
      <c r="I1896" s="13">
        <v>6.5989999999999993E-2</v>
      </c>
      <c r="J1896" s="15">
        <v>0</v>
      </c>
      <c r="K1896" s="17" t="s">
        <v>121</v>
      </c>
      <c r="L1896" s="15">
        <v>11.553743000000001</v>
      </c>
      <c r="M1896" s="15">
        <v>0.95384899999999995</v>
      </c>
      <c r="N1896" s="15">
        <v>5.1450000000000003E-2</v>
      </c>
      <c r="O1896" s="15">
        <v>0</v>
      </c>
      <c r="P1896" s="15" t="s">
        <v>294</v>
      </c>
    </row>
    <row r="1897" spans="1:16">
      <c r="A1897" s="10" t="s">
        <v>7689</v>
      </c>
      <c r="B1897" s="10" t="s">
        <v>7690</v>
      </c>
      <c r="C1897" s="13" t="s">
        <v>7691</v>
      </c>
      <c r="D1897" s="13" t="s">
        <v>7692</v>
      </c>
      <c r="E1897" s="13" t="s">
        <v>26</v>
      </c>
      <c r="F1897" s="18" t="s">
        <v>86</v>
      </c>
      <c r="G1897" s="58">
        <v>1</v>
      </c>
      <c r="H1897" s="58">
        <v>1.1299999999999999</v>
      </c>
      <c r="I1897" s="13">
        <v>0.29708000000000001</v>
      </c>
      <c r="J1897" s="15">
        <v>0.875</v>
      </c>
      <c r="K1897" s="17">
        <v>0.14285714285714279</v>
      </c>
      <c r="L1897" s="15">
        <v>9.5975070000000002</v>
      </c>
      <c r="M1897" s="15">
        <v>4.7997889999999996</v>
      </c>
      <c r="N1897" s="15">
        <v>0.21101800000000001</v>
      </c>
      <c r="O1897" s="15" t="s">
        <v>176</v>
      </c>
      <c r="P1897" s="15" t="s">
        <v>131</v>
      </c>
    </row>
    <row r="1898" spans="1:16" hidden="1">
      <c r="A1898" s="10" t="s">
        <v>7693</v>
      </c>
      <c r="B1898" s="10" t="s">
        <v>7694</v>
      </c>
      <c r="C1898" s="13" t="s">
        <v>7695</v>
      </c>
      <c r="D1898" s="13" t="s">
        <v>7696</v>
      </c>
      <c r="E1898" s="13" t="s">
        <v>24</v>
      </c>
      <c r="F1898" s="18" t="s">
        <v>87</v>
      </c>
      <c r="G1898" s="58">
        <v>0</v>
      </c>
      <c r="H1898" s="58">
        <v>0</v>
      </c>
      <c r="I1898" s="13">
        <v>7.3179999999999995E-2</v>
      </c>
      <c r="J1898" s="15">
        <v>0</v>
      </c>
      <c r="K1898" s="17" t="s">
        <v>121</v>
      </c>
      <c r="L1898" s="15">
        <v>0</v>
      </c>
      <c r="M1898" s="15">
        <v>2.0161820000000001</v>
      </c>
      <c r="N1898" s="15">
        <v>0.153729</v>
      </c>
      <c r="O1898" s="15">
        <v>0</v>
      </c>
      <c r="P1898" s="15" t="s">
        <v>294</v>
      </c>
    </row>
    <row r="1899" spans="1:16" hidden="1">
      <c r="A1899" s="10" t="s">
        <v>7697</v>
      </c>
      <c r="B1899" s="10" t="s">
        <v>7698</v>
      </c>
      <c r="C1899" s="13" t="s">
        <v>7699</v>
      </c>
      <c r="D1899" s="13" t="s">
        <v>7700</v>
      </c>
      <c r="E1899" s="13" t="s">
        <v>34</v>
      </c>
      <c r="F1899" s="18" t="s">
        <v>81</v>
      </c>
      <c r="G1899" s="58">
        <v>0</v>
      </c>
      <c r="H1899" s="58">
        <v>0</v>
      </c>
      <c r="I1899" s="13">
        <v>3.2799999999999999E-3</v>
      </c>
      <c r="J1899" s="15">
        <v>0.84042553190000002</v>
      </c>
      <c r="K1899" s="17">
        <v>0.18987341774260535</v>
      </c>
      <c r="L1899" s="15">
        <v>17.881394</v>
      </c>
      <c r="M1899" s="15">
        <v>0.66309099999999999</v>
      </c>
      <c r="N1899" s="15">
        <v>-9.3679999999999996E-3</v>
      </c>
      <c r="O1899" s="15" t="s">
        <v>142</v>
      </c>
      <c r="P1899" s="15" t="s">
        <v>299</v>
      </c>
    </row>
    <row r="1900" spans="1:16" hidden="1">
      <c r="A1900" s="10" t="s">
        <v>7701</v>
      </c>
      <c r="B1900" s="10" t="s">
        <v>7702</v>
      </c>
      <c r="C1900" s="13" t="s">
        <v>7703</v>
      </c>
      <c r="D1900" s="13" t="s">
        <v>7704</v>
      </c>
      <c r="E1900" s="13" t="s">
        <v>34</v>
      </c>
      <c r="F1900" s="18" t="s">
        <v>87</v>
      </c>
      <c r="G1900" s="58">
        <v>0</v>
      </c>
      <c r="H1900" s="58">
        <v>0</v>
      </c>
      <c r="I1900" s="13">
        <v>8.5800000000000001E-2</v>
      </c>
      <c r="J1900" s="15">
        <v>0.99142857139999996</v>
      </c>
      <c r="K1900" s="17">
        <v>8.6455331702779414E-3</v>
      </c>
      <c r="L1900" s="15">
        <v>268.47195399999998</v>
      </c>
      <c r="M1900" s="15">
        <v>4.7038539999999998</v>
      </c>
      <c r="N1900" s="15">
        <v>1.7531000000000001E-2</v>
      </c>
      <c r="O1900" s="15" t="s">
        <v>176</v>
      </c>
      <c r="P1900" s="15" t="s">
        <v>299</v>
      </c>
    </row>
    <row r="1901" spans="1:16" hidden="1">
      <c r="A1901" s="10" t="s">
        <v>7705</v>
      </c>
      <c r="B1901" s="10" t="s">
        <v>7706</v>
      </c>
      <c r="C1901" s="13" t="s">
        <v>7707</v>
      </c>
      <c r="D1901" s="13" t="s">
        <v>7708</v>
      </c>
      <c r="E1901" s="13" t="s">
        <v>64</v>
      </c>
      <c r="F1901" s="18" t="s">
        <v>87</v>
      </c>
      <c r="G1901" s="58">
        <v>0</v>
      </c>
      <c r="H1901" s="58">
        <v>0</v>
      </c>
      <c r="I1901" s="13">
        <v>2.3199999999999998E-2</v>
      </c>
      <c r="J1901" s="15">
        <v>0</v>
      </c>
      <c r="K1901" s="17" t="s">
        <v>121</v>
      </c>
      <c r="L1901" s="15">
        <v>19.684477999999999</v>
      </c>
      <c r="M1901" s="15">
        <v>2.2735479999999999</v>
      </c>
      <c r="N1901" s="15">
        <v>9.4325999999999993E-2</v>
      </c>
      <c r="O1901" s="15">
        <v>0</v>
      </c>
      <c r="P1901" s="15" t="s">
        <v>162</v>
      </c>
    </row>
    <row r="1902" spans="1:16" hidden="1">
      <c r="A1902" s="10" t="s">
        <v>7709</v>
      </c>
      <c r="B1902" s="10" t="s">
        <v>7710</v>
      </c>
      <c r="C1902" s="13" t="s">
        <v>7711</v>
      </c>
      <c r="D1902" s="13" t="s">
        <v>7712</v>
      </c>
      <c r="E1902" s="13" t="s">
        <v>24</v>
      </c>
      <c r="F1902" s="18" t="s">
        <v>88</v>
      </c>
      <c r="G1902" s="58">
        <v>0</v>
      </c>
      <c r="H1902" s="58">
        <v>0</v>
      </c>
      <c r="I1902" s="13">
        <v>1.404E-2</v>
      </c>
      <c r="J1902" s="15">
        <v>0</v>
      </c>
      <c r="K1902" s="17" t="s">
        <v>121</v>
      </c>
      <c r="L1902" s="15">
        <v>26.245660999999998</v>
      </c>
      <c r="M1902" s="15">
        <v>6.3424659999999999</v>
      </c>
      <c r="N1902" s="15">
        <v>0.25009999999999999</v>
      </c>
      <c r="O1902" s="15">
        <v>0</v>
      </c>
      <c r="P1902" s="15" t="s">
        <v>294</v>
      </c>
    </row>
    <row r="1903" spans="1:16" hidden="1">
      <c r="A1903" s="10" t="s">
        <v>7713</v>
      </c>
      <c r="B1903" s="10" t="s">
        <v>7714</v>
      </c>
      <c r="C1903" s="13" t="s">
        <v>7715</v>
      </c>
      <c r="D1903" s="13" t="s">
        <v>7716</v>
      </c>
      <c r="E1903" s="13" t="s">
        <v>71</v>
      </c>
      <c r="F1903" s="18" t="s">
        <v>82</v>
      </c>
      <c r="G1903" s="58">
        <v>0</v>
      </c>
      <c r="H1903" s="58">
        <v>0</v>
      </c>
      <c r="I1903" s="13">
        <v>2.121E-2</v>
      </c>
      <c r="J1903" s="15">
        <v>0</v>
      </c>
      <c r="K1903" s="17" t="s">
        <v>121</v>
      </c>
      <c r="L1903" s="15">
        <v>123.68240299999999</v>
      </c>
      <c r="M1903" s="15">
        <v>22.271421</v>
      </c>
      <c r="N1903" s="15">
        <v>0.32396200000000003</v>
      </c>
      <c r="O1903" s="15">
        <v>0</v>
      </c>
      <c r="P1903" s="15" t="s">
        <v>171</v>
      </c>
    </row>
    <row r="1904" spans="1:16" hidden="1">
      <c r="A1904" s="10" t="s">
        <v>7717</v>
      </c>
      <c r="B1904" s="10" t="s">
        <v>7718</v>
      </c>
      <c r="C1904" s="13" t="s">
        <v>7719</v>
      </c>
      <c r="D1904" s="13" t="s">
        <v>7720</v>
      </c>
      <c r="E1904" s="13" t="s">
        <v>69</v>
      </c>
      <c r="F1904" s="18" t="s">
        <v>88</v>
      </c>
      <c r="G1904" s="58">
        <v>0</v>
      </c>
      <c r="H1904" s="58">
        <v>0</v>
      </c>
      <c r="I1904" s="13">
        <v>1.25E-3</v>
      </c>
      <c r="J1904" s="15">
        <v>0.88558951969999999</v>
      </c>
      <c r="K1904" s="17">
        <v>0.12919132143609535</v>
      </c>
      <c r="L1904" s="15">
        <v>0</v>
      </c>
      <c r="M1904" s="15">
        <v>2.015584</v>
      </c>
      <c r="N1904" s="15">
        <v>-0.11269700000000001</v>
      </c>
      <c r="O1904" s="15" t="s">
        <v>142</v>
      </c>
      <c r="P1904" s="15" t="s">
        <v>122</v>
      </c>
    </row>
    <row r="1905" spans="1:16" hidden="1">
      <c r="A1905" s="10" t="s">
        <v>7721</v>
      </c>
      <c r="B1905" s="10" t="s">
        <v>7722</v>
      </c>
      <c r="C1905" s="13" t="s">
        <v>7723</v>
      </c>
      <c r="D1905" s="13" t="s">
        <v>7724</v>
      </c>
      <c r="E1905" s="13" t="s">
        <v>69</v>
      </c>
      <c r="F1905" s="18" t="s">
        <v>82</v>
      </c>
      <c r="G1905" s="58">
        <v>0</v>
      </c>
      <c r="H1905" s="58">
        <v>0</v>
      </c>
      <c r="I1905" s="13">
        <v>0.10111000000000001</v>
      </c>
      <c r="J1905" s="15">
        <v>0.86571428569999997</v>
      </c>
      <c r="K1905" s="17">
        <v>0.15511551157021652</v>
      </c>
      <c r="L1905" s="15">
        <v>14.181349000000001</v>
      </c>
      <c r="M1905" s="15">
        <v>1.7229719999999999</v>
      </c>
      <c r="N1905" s="15">
        <v>0.13008400000000001</v>
      </c>
      <c r="O1905" s="15" t="s">
        <v>263</v>
      </c>
      <c r="P1905" s="15" t="s">
        <v>157</v>
      </c>
    </row>
    <row r="1906" spans="1:16" hidden="1">
      <c r="A1906" s="10" t="s">
        <v>7725</v>
      </c>
      <c r="B1906" s="10" t="s">
        <v>7726</v>
      </c>
      <c r="C1906" s="13" t="s">
        <v>7727</v>
      </c>
      <c r="D1906" s="13" t="s">
        <v>7728</v>
      </c>
      <c r="E1906" s="13" t="s">
        <v>75</v>
      </c>
      <c r="F1906" s="18" t="s">
        <v>88</v>
      </c>
      <c r="G1906" s="58">
        <v>0</v>
      </c>
      <c r="H1906" s="58">
        <v>0</v>
      </c>
      <c r="I1906" s="13">
        <v>1.687E-2</v>
      </c>
      <c r="J1906" s="15">
        <v>0</v>
      </c>
      <c r="K1906" s="17" t="s">
        <v>121</v>
      </c>
      <c r="L1906" s="15">
        <v>14.644667999999999</v>
      </c>
      <c r="M1906" s="15">
        <v>4.3137280000000002</v>
      </c>
      <c r="N1906" s="15">
        <v>0.17974799999999999</v>
      </c>
      <c r="O1906" s="15">
        <v>0</v>
      </c>
      <c r="P1906" s="15" t="s">
        <v>212</v>
      </c>
    </row>
    <row r="1907" spans="1:16" hidden="1">
      <c r="A1907" s="10" t="s">
        <v>7729</v>
      </c>
      <c r="B1907" s="10" t="s">
        <v>7730</v>
      </c>
      <c r="C1907" s="13" t="s">
        <v>7731</v>
      </c>
      <c r="D1907" s="13" t="s">
        <v>7732</v>
      </c>
      <c r="E1907" s="13" t="s">
        <v>42</v>
      </c>
      <c r="F1907" s="18" t="s">
        <v>85</v>
      </c>
      <c r="G1907" s="58">
        <v>0</v>
      </c>
      <c r="H1907" s="58">
        <v>0</v>
      </c>
      <c r="I1907" s="13">
        <v>2.1409999999999998E-2</v>
      </c>
      <c r="J1907" s="15">
        <v>0.83783783779999998</v>
      </c>
      <c r="K1907" s="17">
        <v>0.19354838715067646</v>
      </c>
      <c r="L1907" s="15">
        <v>19.87715</v>
      </c>
      <c r="M1907" s="15">
        <v>2.3491810000000002</v>
      </c>
      <c r="N1907" s="15">
        <v>0.13917399999999999</v>
      </c>
      <c r="O1907" s="15" t="s">
        <v>263</v>
      </c>
      <c r="P1907" s="15" t="s">
        <v>143</v>
      </c>
    </row>
    <row r="1908" spans="1:16" hidden="1">
      <c r="A1908" s="10" t="s">
        <v>7733</v>
      </c>
      <c r="B1908" s="10" t="s">
        <v>7734</v>
      </c>
      <c r="C1908" s="13" t="s">
        <v>7735</v>
      </c>
      <c r="D1908" s="13" t="s">
        <v>7736</v>
      </c>
      <c r="E1908" s="13" t="s">
        <v>75</v>
      </c>
      <c r="F1908" s="18" t="s">
        <v>85</v>
      </c>
      <c r="G1908" s="58">
        <v>0</v>
      </c>
      <c r="H1908" s="58">
        <v>0</v>
      </c>
      <c r="I1908" s="13">
        <v>4.8939999999999997E-2</v>
      </c>
      <c r="J1908" s="15">
        <v>0</v>
      </c>
      <c r="K1908" s="17" t="s">
        <v>121</v>
      </c>
      <c r="L1908" s="15">
        <v>11.617229999999999</v>
      </c>
      <c r="M1908" s="15">
        <v>1.240634</v>
      </c>
      <c r="N1908" s="15">
        <v>9.4835000000000003E-2</v>
      </c>
      <c r="O1908" s="15">
        <v>0</v>
      </c>
      <c r="P1908" s="15" t="s">
        <v>212</v>
      </c>
    </row>
    <row r="1909" spans="1:16" hidden="1">
      <c r="A1909" s="10" t="s">
        <v>7737</v>
      </c>
      <c r="B1909" s="10" t="s">
        <v>7738</v>
      </c>
      <c r="C1909" s="13" t="s">
        <v>7739</v>
      </c>
      <c r="D1909" s="13" t="s">
        <v>7740</v>
      </c>
      <c r="E1909" s="13" t="s">
        <v>69</v>
      </c>
      <c r="F1909" s="18" t="s">
        <v>88</v>
      </c>
      <c r="G1909" s="58">
        <v>0</v>
      </c>
      <c r="H1909" s="58">
        <v>0</v>
      </c>
      <c r="I1909" s="13">
        <v>9.6000000000000002E-4</v>
      </c>
      <c r="J1909" s="15">
        <v>0</v>
      </c>
      <c r="K1909" s="17" t="s">
        <v>121</v>
      </c>
      <c r="L1909" s="15">
        <v>0</v>
      </c>
      <c r="M1909" s="15">
        <v>1.923834</v>
      </c>
      <c r="N1909" s="15">
        <v>1.3429E-2</v>
      </c>
      <c r="O1909" s="15">
        <v>0</v>
      </c>
      <c r="P1909" s="15" t="s">
        <v>122</v>
      </c>
    </row>
    <row r="1910" spans="1:16" hidden="1">
      <c r="A1910" s="10" t="s">
        <v>7741</v>
      </c>
      <c r="B1910" s="10" t="s">
        <v>7742</v>
      </c>
      <c r="C1910" s="13" t="s">
        <v>7743</v>
      </c>
      <c r="D1910" s="13" t="s">
        <v>7744</v>
      </c>
      <c r="E1910" s="13" t="s">
        <v>69</v>
      </c>
      <c r="F1910" s="18" t="s">
        <v>83</v>
      </c>
      <c r="G1910" s="58">
        <v>0</v>
      </c>
      <c r="H1910" s="58">
        <v>0</v>
      </c>
      <c r="I1910" s="13">
        <v>1.31E-3</v>
      </c>
      <c r="J1910" s="15">
        <v>0.92328358210000006</v>
      </c>
      <c r="K1910" s="17">
        <v>8.3090850294889051E-2</v>
      </c>
      <c r="L1910" s="15">
        <v>17.228411999999999</v>
      </c>
      <c r="M1910" s="15">
        <v>2.6932900000000002</v>
      </c>
      <c r="N1910" s="15">
        <v>0.15621499999999999</v>
      </c>
      <c r="O1910" s="15" t="s">
        <v>263</v>
      </c>
      <c r="P1910" s="15" t="s">
        <v>122</v>
      </c>
    </row>
    <row r="1911" spans="1:16" hidden="1">
      <c r="A1911" s="10" t="s">
        <v>7745</v>
      </c>
      <c r="B1911" s="10" t="s">
        <v>7746</v>
      </c>
      <c r="C1911" s="13" t="s">
        <v>7747</v>
      </c>
      <c r="D1911" s="13" t="s">
        <v>7748</v>
      </c>
      <c r="E1911" s="13" t="s">
        <v>69</v>
      </c>
      <c r="F1911" s="18" t="s">
        <v>83</v>
      </c>
      <c r="G1911" s="58">
        <v>0</v>
      </c>
      <c r="H1911" s="58">
        <v>0</v>
      </c>
      <c r="I1911" s="13">
        <v>1.11E-2</v>
      </c>
      <c r="J1911" s="15">
        <v>0.71197183100000005</v>
      </c>
      <c r="K1911" s="17">
        <v>0.40454995051623044</v>
      </c>
      <c r="L1911" s="15">
        <v>12.508107000000001</v>
      </c>
      <c r="M1911" s="15">
        <v>2.01322</v>
      </c>
      <c r="N1911" s="15">
        <v>0.15621499999999999</v>
      </c>
      <c r="O1911" s="15" t="s">
        <v>263</v>
      </c>
      <c r="P1911" s="15" t="s">
        <v>157</v>
      </c>
    </row>
    <row r="1912" spans="1:16" hidden="1">
      <c r="A1912" s="10" t="s">
        <v>7749</v>
      </c>
      <c r="B1912" s="10" t="s">
        <v>7750</v>
      </c>
      <c r="C1912" s="13" t="s">
        <v>7751</v>
      </c>
      <c r="D1912" s="13" t="s">
        <v>7752</v>
      </c>
      <c r="E1912" s="13" t="s">
        <v>71</v>
      </c>
      <c r="F1912" s="18" t="s">
        <v>82</v>
      </c>
      <c r="G1912" s="58">
        <v>0</v>
      </c>
      <c r="H1912" s="58">
        <v>0</v>
      </c>
      <c r="I1912" s="13">
        <v>8.9099999999999995E-3</v>
      </c>
      <c r="J1912" s="15">
        <v>0</v>
      </c>
      <c r="K1912" s="17" t="s">
        <v>121</v>
      </c>
      <c r="L1912" s="15">
        <v>0</v>
      </c>
      <c r="M1912" s="15">
        <v>6.445589</v>
      </c>
      <c r="N1912" s="15">
        <v>0.198518</v>
      </c>
      <c r="O1912" s="15">
        <v>0</v>
      </c>
      <c r="P1912" s="15" t="s">
        <v>171</v>
      </c>
    </row>
    <row r="1913" spans="1:16" hidden="1">
      <c r="A1913" s="10" t="s">
        <v>7753</v>
      </c>
      <c r="B1913" s="10" t="s">
        <v>7754</v>
      </c>
      <c r="C1913" s="13" t="s">
        <v>7755</v>
      </c>
      <c r="D1913" s="13" t="s">
        <v>7756</v>
      </c>
      <c r="E1913" s="13" t="s">
        <v>377</v>
      </c>
      <c r="F1913" s="18" t="s">
        <v>84</v>
      </c>
      <c r="G1913" s="58">
        <v>0</v>
      </c>
      <c r="H1913" s="58">
        <v>0</v>
      </c>
      <c r="I1913" s="13">
        <v>1.455E-2</v>
      </c>
      <c r="J1913" s="15">
        <v>0</v>
      </c>
      <c r="K1913" s="17" t="s">
        <v>121</v>
      </c>
      <c r="L1913" s="15">
        <v>9.0378450000000008</v>
      </c>
      <c r="M1913" s="15">
        <v>1.314025</v>
      </c>
      <c r="N1913" s="15">
        <v>7.4719999999999995E-2</v>
      </c>
      <c r="O1913" s="15">
        <v>0</v>
      </c>
      <c r="P1913" s="15" t="s">
        <v>378</v>
      </c>
    </row>
    <row r="1914" spans="1:16" hidden="1">
      <c r="A1914" s="10" t="s">
        <v>7757</v>
      </c>
      <c r="B1914" s="10" t="s">
        <v>7758</v>
      </c>
      <c r="C1914" s="13" t="s">
        <v>7759</v>
      </c>
      <c r="D1914" s="13" t="s">
        <v>7760</v>
      </c>
      <c r="E1914" s="13" t="s">
        <v>377</v>
      </c>
      <c r="F1914" s="18" t="s">
        <v>87</v>
      </c>
      <c r="G1914" s="58">
        <v>0</v>
      </c>
      <c r="H1914" s="58">
        <v>0</v>
      </c>
      <c r="I1914" s="13">
        <v>1.396E-2</v>
      </c>
      <c r="J1914" s="15">
        <v>0</v>
      </c>
      <c r="K1914" s="17" t="s">
        <v>121</v>
      </c>
      <c r="L1914" s="15">
        <v>7.3138680000000003</v>
      </c>
      <c r="M1914" s="15">
        <v>0.51682399999999995</v>
      </c>
      <c r="N1914" s="15">
        <v>0.198991</v>
      </c>
      <c r="O1914" s="15">
        <v>0</v>
      </c>
      <c r="P1914" s="15" t="s">
        <v>378</v>
      </c>
    </row>
    <row r="1915" spans="1:16" hidden="1">
      <c r="A1915" s="10" t="s">
        <v>7761</v>
      </c>
      <c r="B1915" s="10" t="s">
        <v>7762</v>
      </c>
      <c r="C1915" s="13" t="s">
        <v>7763</v>
      </c>
      <c r="D1915" s="13" t="s">
        <v>7764</v>
      </c>
      <c r="E1915" s="13" t="s">
        <v>377</v>
      </c>
      <c r="F1915" s="18" t="s">
        <v>81</v>
      </c>
      <c r="G1915" s="58">
        <v>0</v>
      </c>
      <c r="H1915" s="58">
        <v>0</v>
      </c>
      <c r="I1915" s="13">
        <v>2.2799999999999999E-3</v>
      </c>
      <c r="J1915" s="15">
        <v>0</v>
      </c>
      <c r="K1915" s="17" t="s">
        <v>121</v>
      </c>
      <c r="L1915" s="15">
        <v>0</v>
      </c>
      <c r="M1915" s="15">
        <v>1.1673709999999999</v>
      </c>
      <c r="N1915" s="15">
        <v>6.1525000000000003E-2</v>
      </c>
      <c r="O1915" s="15">
        <v>0</v>
      </c>
      <c r="P1915" s="15" t="s">
        <v>378</v>
      </c>
    </row>
    <row r="1916" spans="1:16" hidden="1">
      <c r="A1916" s="10" t="s">
        <v>7765</v>
      </c>
      <c r="B1916" s="10" t="s">
        <v>7766</v>
      </c>
      <c r="C1916" s="13" t="s">
        <v>7767</v>
      </c>
      <c r="D1916" s="13" t="s">
        <v>7768</v>
      </c>
      <c r="E1916" s="13" t="s">
        <v>377</v>
      </c>
      <c r="F1916" s="18" t="s">
        <v>81</v>
      </c>
      <c r="G1916" s="58">
        <v>0</v>
      </c>
      <c r="H1916" s="58">
        <v>0</v>
      </c>
      <c r="I1916" s="13">
        <v>8.9999999999999993E-3</v>
      </c>
      <c r="J1916" s="15">
        <v>0</v>
      </c>
      <c r="K1916" s="17" t="s">
        <v>121</v>
      </c>
      <c r="L1916" s="15">
        <v>0</v>
      </c>
      <c r="M1916" s="15">
        <v>1.062244</v>
      </c>
      <c r="N1916" s="15">
        <v>6.6490999999999995E-2</v>
      </c>
      <c r="O1916" s="15" t="s">
        <v>263</v>
      </c>
      <c r="P1916" s="15" t="s">
        <v>378</v>
      </c>
    </row>
    <row r="1917" spans="1:16" hidden="1">
      <c r="A1917" s="10" t="s">
        <v>7769</v>
      </c>
      <c r="B1917" s="10" t="s">
        <v>7770</v>
      </c>
      <c r="C1917" s="13" t="s">
        <v>7771</v>
      </c>
      <c r="D1917" s="13" t="s">
        <v>7772</v>
      </c>
      <c r="E1917" s="13" t="s">
        <v>377</v>
      </c>
      <c r="F1917" s="18" t="s">
        <v>85</v>
      </c>
      <c r="G1917" s="58">
        <v>0</v>
      </c>
      <c r="H1917" s="58">
        <v>0</v>
      </c>
      <c r="I1917" s="13">
        <v>6.1999999999999998E-3</v>
      </c>
      <c r="J1917" s="15">
        <v>0</v>
      </c>
      <c r="K1917" s="17" t="s">
        <v>121</v>
      </c>
      <c r="L1917" s="15">
        <v>7.125095</v>
      </c>
      <c r="M1917" s="15">
        <v>1.6893069999999999</v>
      </c>
      <c r="N1917" s="15">
        <v>0.32652300000000001</v>
      </c>
      <c r="O1917" s="15">
        <v>0</v>
      </c>
      <c r="P1917" s="15" t="s">
        <v>378</v>
      </c>
    </row>
    <row r="1918" spans="1:16" hidden="1">
      <c r="A1918" s="10" t="s">
        <v>7773</v>
      </c>
      <c r="B1918" s="10" t="s">
        <v>7774</v>
      </c>
      <c r="C1918" s="13" t="s">
        <v>7775</v>
      </c>
      <c r="D1918" s="13" t="s">
        <v>7776</v>
      </c>
      <c r="E1918" s="13" t="s">
        <v>377</v>
      </c>
      <c r="F1918" s="18" t="s">
        <v>85</v>
      </c>
      <c r="G1918" s="58">
        <v>0</v>
      </c>
      <c r="H1918" s="58">
        <v>0</v>
      </c>
      <c r="I1918" s="13">
        <v>9.0399999999999994E-3</v>
      </c>
      <c r="J1918" s="15">
        <v>0</v>
      </c>
      <c r="K1918" s="17" t="s">
        <v>121</v>
      </c>
      <c r="L1918" s="15">
        <v>6.5851259999999998</v>
      </c>
      <c r="M1918" s="15">
        <v>1.1475230000000001</v>
      </c>
      <c r="N1918" s="15">
        <v>0.22176599999999999</v>
      </c>
      <c r="O1918" s="15">
        <v>0</v>
      </c>
      <c r="P1918" s="15" t="s">
        <v>378</v>
      </c>
    </row>
    <row r="1919" spans="1:16" hidden="1">
      <c r="A1919" s="10" t="s">
        <v>7777</v>
      </c>
      <c r="B1919" s="10" t="s">
        <v>7778</v>
      </c>
      <c r="C1919" s="13" t="s">
        <v>7779</v>
      </c>
      <c r="D1919" s="13" t="s">
        <v>7780</v>
      </c>
      <c r="E1919" s="13" t="s">
        <v>377</v>
      </c>
      <c r="F1919" s="18" t="s">
        <v>85</v>
      </c>
      <c r="G1919" s="58">
        <v>0</v>
      </c>
      <c r="H1919" s="58">
        <v>0</v>
      </c>
      <c r="I1919" s="13">
        <v>3.4099999999999998E-3</v>
      </c>
      <c r="J1919" s="15">
        <v>0</v>
      </c>
      <c r="K1919" s="17" t="s">
        <v>121</v>
      </c>
      <c r="L1919" s="15">
        <v>4.4060610000000002</v>
      </c>
      <c r="M1919" s="15">
        <v>1.3294520000000001</v>
      </c>
      <c r="N1919" s="15">
        <v>0.26689200000000002</v>
      </c>
      <c r="O1919" s="15">
        <v>0</v>
      </c>
      <c r="P1919" s="15" t="s">
        <v>378</v>
      </c>
    </row>
    <row r="1920" spans="1:16" hidden="1">
      <c r="A1920" s="10" t="s">
        <v>7781</v>
      </c>
      <c r="B1920" s="10" t="s">
        <v>7782</v>
      </c>
      <c r="C1920" s="13" t="s">
        <v>7783</v>
      </c>
      <c r="D1920" s="13" t="s">
        <v>7784</v>
      </c>
      <c r="E1920" s="13" t="s">
        <v>71</v>
      </c>
      <c r="F1920" s="18" t="s">
        <v>82</v>
      </c>
      <c r="G1920" s="58">
        <v>0</v>
      </c>
      <c r="H1920" s="58">
        <v>0</v>
      </c>
      <c r="I1920" s="13">
        <v>2.6880000000000001E-2</v>
      </c>
      <c r="J1920" s="15">
        <v>0</v>
      </c>
      <c r="K1920" s="17" t="s">
        <v>121</v>
      </c>
      <c r="L1920" s="15">
        <v>52.062334</v>
      </c>
      <c r="M1920" s="15">
        <v>21.796590999999999</v>
      </c>
      <c r="N1920" s="15">
        <v>0.305898</v>
      </c>
      <c r="O1920" s="15">
        <v>0</v>
      </c>
      <c r="P1920" s="15" t="s">
        <v>171</v>
      </c>
    </row>
    <row r="1921" spans="1:16">
      <c r="A1921" s="10" t="s">
        <v>7785</v>
      </c>
      <c r="B1921" s="10" t="s">
        <v>7786</v>
      </c>
      <c r="C1921" s="13" t="s">
        <v>7787</v>
      </c>
      <c r="D1921" s="13" t="s">
        <v>7788</v>
      </c>
      <c r="E1921" s="13" t="s">
        <v>26</v>
      </c>
      <c r="F1921" s="18" t="s">
        <v>85</v>
      </c>
      <c r="G1921" s="58">
        <v>0.75</v>
      </c>
      <c r="H1921" s="58">
        <v>0.76</v>
      </c>
      <c r="I1921" s="13">
        <v>0.86212999999999995</v>
      </c>
      <c r="J1921" s="15">
        <v>1.1972477064</v>
      </c>
      <c r="K1921" s="17">
        <v>-0.16475095783904525</v>
      </c>
      <c r="L1921" s="15">
        <v>11.069493</v>
      </c>
      <c r="M1921" s="15">
        <v>1.5797589999999999</v>
      </c>
      <c r="N1921" s="15">
        <v>0.14172999999999999</v>
      </c>
      <c r="O1921" s="15" t="s">
        <v>142</v>
      </c>
      <c r="P1921" s="15" t="s">
        <v>131</v>
      </c>
    </row>
    <row r="1922" spans="1:16" hidden="1">
      <c r="A1922" s="10" t="s">
        <v>7789</v>
      </c>
      <c r="B1922" s="10" t="s">
        <v>7790</v>
      </c>
      <c r="C1922" s="13" t="s">
        <v>7791</v>
      </c>
      <c r="D1922" s="13" t="s">
        <v>7792</v>
      </c>
      <c r="E1922" s="13" t="s">
        <v>69</v>
      </c>
      <c r="F1922" s="18" t="s">
        <v>87</v>
      </c>
      <c r="G1922" s="58">
        <v>0</v>
      </c>
      <c r="H1922" s="58">
        <v>0</v>
      </c>
      <c r="I1922" s="13">
        <v>1.149E-2</v>
      </c>
      <c r="J1922" s="15">
        <v>0</v>
      </c>
      <c r="K1922" s="17" t="s">
        <v>121</v>
      </c>
      <c r="L1922" s="15">
        <v>880.20071099999996</v>
      </c>
      <c r="M1922" s="15">
        <v>21.53763</v>
      </c>
      <c r="N1922" s="15">
        <v>-0.753224</v>
      </c>
      <c r="O1922" s="15">
        <v>0</v>
      </c>
      <c r="P1922" s="15" t="s">
        <v>157</v>
      </c>
    </row>
    <row r="1923" spans="1:16" hidden="1">
      <c r="A1923" s="10" t="s">
        <v>7793</v>
      </c>
      <c r="B1923" s="10" t="s">
        <v>7794</v>
      </c>
      <c r="C1923" s="13" t="s">
        <v>7795</v>
      </c>
      <c r="D1923" s="13" t="s">
        <v>7796</v>
      </c>
      <c r="E1923" s="13" t="s">
        <v>40</v>
      </c>
      <c r="F1923" s="18" t="s">
        <v>86</v>
      </c>
      <c r="G1923" s="58">
        <v>0</v>
      </c>
      <c r="H1923" s="58">
        <v>0</v>
      </c>
      <c r="I1923" s="13">
        <v>0.10390000000000001</v>
      </c>
      <c r="J1923" s="15">
        <v>1.4477777778000001</v>
      </c>
      <c r="K1923" s="17">
        <v>-0.30928626248182223</v>
      </c>
      <c r="L1923" s="15">
        <v>25.072464</v>
      </c>
      <c r="M1923" s="15">
        <v>5.1128679999999997</v>
      </c>
      <c r="N1923" s="15">
        <v>0.114283</v>
      </c>
      <c r="O1923" s="15" t="s">
        <v>142</v>
      </c>
      <c r="P1923" s="15" t="s">
        <v>152</v>
      </c>
    </row>
    <row r="1924" spans="1:16" hidden="1">
      <c r="A1924" s="10" t="s">
        <v>7797</v>
      </c>
      <c r="B1924" s="10" t="s">
        <v>7798</v>
      </c>
      <c r="C1924" s="13" t="s">
        <v>7799</v>
      </c>
      <c r="D1924" s="13" t="s">
        <v>7800</v>
      </c>
      <c r="E1924" s="13" t="s">
        <v>71</v>
      </c>
      <c r="F1924" s="18" t="s">
        <v>89</v>
      </c>
      <c r="G1924" s="58">
        <v>0</v>
      </c>
      <c r="H1924" s="58">
        <v>0</v>
      </c>
      <c r="I1924" s="13">
        <v>4.9299999999999997E-2</v>
      </c>
      <c r="J1924" s="15">
        <v>0</v>
      </c>
      <c r="K1924" s="17" t="s">
        <v>121</v>
      </c>
      <c r="L1924" s="15">
        <v>34.949956</v>
      </c>
      <c r="M1924" s="15">
        <v>5.138757</v>
      </c>
      <c r="N1924" s="15">
        <v>9.4367999999999994E-2</v>
      </c>
      <c r="O1924" s="15" t="s">
        <v>263</v>
      </c>
      <c r="P1924" s="15" t="s">
        <v>171</v>
      </c>
    </row>
    <row r="1925" spans="1:16" hidden="1">
      <c r="A1925" s="10" t="s">
        <v>7801</v>
      </c>
      <c r="B1925" s="10" t="s">
        <v>7802</v>
      </c>
      <c r="C1925" s="13" t="s">
        <v>7803</v>
      </c>
      <c r="D1925" s="13" t="s">
        <v>7804</v>
      </c>
      <c r="E1925" s="13" t="s">
        <v>229</v>
      </c>
      <c r="F1925" s="18" t="s">
        <v>90</v>
      </c>
      <c r="G1925" s="58">
        <v>0</v>
      </c>
      <c r="H1925" s="58">
        <v>0</v>
      </c>
      <c r="I1925" s="13">
        <v>6.9800000000000001E-3</v>
      </c>
      <c r="J1925" s="15">
        <v>0</v>
      </c>
      <c r="K1925" s="17" t="s">
        <v>121</v>
      </c>
      <c r="L1925" s="15">
        <v>0</v>
      </c>
      <c r="M1925" s="15">
        <v>1.6991149999999999</v>
      </c>
      <c r="N1925" s="15">
        <v>0</v>
      </c>
      <c r="O1925" s="15">
        <v>0</v>
      </c>
      <c r="P1925" s="15" t="s">
        <v>230</v>
      </c>
    </row>
    <row r="1926" spans="1:16">
      <c r="A1926" s="10" t="s">
        <v>7805</v>
      </c>
      <c r="B1926" s="10" t="s">
        <v>7806</v>
      </c>
      <c r="C1926" s="13" t="s">
        <v>7807</v>
      </c>
      <c r="D1926" s="13" t="s">
        <v>7808</v>
      </c>
      <c r="E1926" s="13" t="s">
        <v>26</v>
      </c>
      <c r="F1926" s="18" t="s">
        <v>85</v>
      </c>
      <c r="G1926" s="58">
        <v>0.75</v>
      </c>
      <c r="H1926" s="58">
        <v>0.67</v>
      </c>
      <c r="I1926" s="13">
        <v>0.14717</v>
      </c>
      <c r="J1926" s="15">
        <v>0.73517857139999998</v>
      </c>
      <c r="K1926" s="17">
        <v>0.36021374792752847</v>
      </c>
      <c r="L1926" s="15">
        <v>19.722162000000001</v>
      </c>
      <c r="M1926" s="15">
        <v>2.0494669999999999</v>
      </c>
      <c r="N1926" s="15">
        <v>3.9694E-2</v>
      </c>
      <c r="O1926" s="15" t="s">
        <v>176</v>
      </c>
      <c r="P1926" s="15" t="s">
        <v>131</v>
      </c>
    </row>
    <row r="1927" spans="1:16" hidden="1">
      <c r="A1927" s="10" t="s">
        <v>7809</v>
      </c>
      <c r="B1927" s="10" t="s">
        <v>7810</v>
      </c>
      <c r="C1927" s="13" t="s">
        <v>7811</v>
      </c>
      <c r="D1927" s="13" t="s">
        <v>7812</v>
      </c>
      <c r="E1927" s="13" t="s">
        <v>54</v>
      </c>
      <c r="F1927" s="18" t="s">
        <v>85</v>
      </c>
      <c r="G1927" s="58">
        <v>0</v>
      </c>
      <c r="H1927" s="58">
        <v>0</v>
      </c>
      <c r="I1927" s="13">
        <v>0.37770999999999999</v>
      </c>
      <c r="J1927" s="15">
        <v>1.3173684211000001</v>
      </c>
      <c r="K1927" s="17">
        <v>-0.24091090693900041</v>
      </c>
      <c r="L1927" s="15">
        <v>10.063978000000001</v>
      </c>
      <c r="M1927" s="15">
        <v>1.654838</v>
      </c>
      <c r="N1927" s="15">
        <v>0.15385099999999999</v>
      </c>
      <c r="O1927" s="15" t="s">
        <v>142</v>
      </c>
      <c r="P1927" s="15" t="s">
        <v>152</v>
      </c>
    </row>
    <row r="1928" spans="1:16" hidden="1">
      <c r="A1928" s="10" t="s">
        <v>7813</v>
      </c>
      <c r="B1928" s="10" t="s">
        <v>7814</v>
      </c>
      <c r="C1928" s="13" t="s">
        <v>7815</v>
      </c>
      <c r="D1928" s="13" t="s">
        <v>7816</v>
      </c>
      <c r="E1928" s="13" t="s">
        <v>69</v>
      </c>
      <c r="F1928" s="18" t="s">
        <v>88</v>
      </c>
      <c r="G1928" s="58">
        <v>0</v>
      </c>
      <c r="H1928" s="58">
        <v>0</v>
      </c>
      <c r="I1928" s="13">
        <v>2.1900000000000001E-3</v>
      </c>
      <c r="J1928" s="15">
        <v>0</v>
      </c>
      <c r="K1928" s="17" t="s">
        <v>121</v>
      </c>
      <c r="L1928" s="15">
        <v>0</v>
      </c>
      <c r="M1928" s="15">
        <v>5.1929550000000004</v>
      </c>
      <c r="N1928" s="15">
        <v>9.8780000000000007E-2</v>
      </c>
      <c r="O1928" s="15">
        <v>0</v>
      </c>
      <c r="P1928" s="15" t="s">
        <v>122</v>
      </c>
    </row>
    <row r="1929" spans="1:16" hidden="1">
      <c r="A1929" s="10" t="s">
        <v>7817</v>
      </c>
      <c r="B1929" s="10" t="s">
        <v>7818</v>
      </c>
      <c r="C1929" s="13" t="s">
        <v>7819</v>
      </c>
      <c r="D1929" s="13" t="s">
        <v>7820</v>
      </c>
      <c r="E1929" s="13" t="s">
        <v>26</v>
      </c>
      <c r="F1929" s="18" t="s">
        <v>83</v>
      </c>
      <c r="G1929" s="58">
        <v>0</v>
      </c>
      <c r="H1929" s="58">
        <v>0</v>
      </c>
      <c r="I1929" s="13">
        <v>0.42004000000000002</v>
      </c>
      <c r="J1929" s="15">
        <v>0.96</v>
      </c>
      <c r="K1929" s="17">
        <v>4.1666666666666741E-2</v>
      </c>
      <c r="L1929" s="15">
        <v>18.253819</v>
      </c>
      <c r="M1929" s="15">
        <v>7.1524770000000002</v>
      </c>
      <c r="N1929" s="15">
        <v>0.32717499999999999</v>
      </c>
      <c r="O1929" s="15" t="s">
        <v>176</v>
      </c>
      <c r="P1929" s="15" t="s">
        <v>131</v>
      </c>
    </row>
    <row r="1930" spans="1:16" hidden="1">
      <c r="A1930" s="10" t="s">
        <v>7821</v>
      </c>
      <c r="B1930" s="10" t="s">
        <v>7822</v>
      </c>
      <c r="C1930" s="13" t="s">
        <v>7823</v>
      </c>
      <c r="D1930" s="13" t="s">
        <v>7824</v>
      </c>
      <c r="E1930" s="13" t="s">
        <v>75</v>
      </c>
      <c r="F1930" s="18" t="s">
        <v>88</v>
      </c>
      <c r="G1930" s="58">
        <v>0</v>
      </c>
      <c r="H1930" s="58">
        <v>0</v>
      </c>
      <c r="I1930" s="13">
        <v>4.6089999999999999E-2</v>
      </c>
      <c r="J1930" s="15">
        <v>0</v>
      </c>
      <c r="K1930" s="17" t="s">
        <v>121</v>
      </c>
      <c r="L1930" s="15">
        <v>12.283404000000001</v>
      </c>
      <c r="M1930" s="15">
        <v>6.439902</v>
      </c>
      <c r="N1930" s="15">
        <v>5.9971999999999998E-2</v>
      </c>
      <c r="O1930" s="15">
        <v>0</v>
      </c>
      <c r="P1930" s="15" t="s">
        <v>212</v>
      </c>
    </row>
    <row r="1931" spans="1:16" hidden="1">
      <c r="A1931" s="10" t="s">
        <v>7825</v>
      </c>
      <c r="B1931" s="10" t="s">
        <v>7826</v>
      </c>
      <c r="C1931" s="13" t="s">
        <v>7827</v>
      </c>
      <c r="D1931" s="13" t="s">
        <v>7828</v>
      </c>
      <c r="E1931" s="13" t="s">
        <v>71</v>
      </c>
      <c r="F1931" s="18" t="s">
        <v>85</v>
      </c>
      <c r="G1931" s="58">
        <v>0</v>
      </c>
      <c r="H1931" s="58">
        <v>0</v>
      </c>
      <c r="I1931" s="13">
        <v>8.5199999999999998E-3</v>
      </c>
      <c r="J1931" s="15">
        <v>0</v>
      </c>
      <c r="K1931" s="17" t="s">
        <v>121</v>
      </c>
      <c r="L1931" s="15">
        <v>9.2464300000000001</v>
      </c>
      <c r="M1931" s="15">
        <v>1.015676</v>
      </c>
      <c r="N1931" s="15">
        <v>0.16885800000000001</v>
      </c>
      <c r="O1931" s="15">
        <v>0</v>
      </c>
      <c r="P1931" s="15" t="s">
        <v>171</v>
      </c>
    </row>
    <row r="1932" spans="1:16" hidden="1">
      <c r="A1932" s="10" t="s">
        <v>7829</v>
      </c>
      <c r="B1932" s="10" t="s">
        <v>7830</v>
      </c>
      <c r="C1932" s="13" t="s">
        <v>7831</v>
      </c>
      <c r="D1932" s="13" t="s">
        <v>7832</v>
      </c>
      <c r="E1932" s="13" t="s">
        <v>69</v>
      </c>
      <c r="F1932" s="18" t="s">
        <v>83</v>
      </c>
      <c r="G1932" s="58">
        <v>0</v>
      </c>
      <c r="H1932" s="58">
        <v>0</v>
      </c>
      <c r="I1932" s="13">
        <v>3.4199999999999999E-3</v>
      </c>
      <c r="J1932" s="15">
        <v>0.92195121950000003</v>
      </c>
      <c r="K1932" s="17">
        <v>8.4656084670431841E-2</v>
      </c>
      <c r="L1932" s="15">
        <v>13.653807</v>
      </c>
      <c r="M1932" s="15">
        <v>2.3245399999999998</v>
      </c>
      <c r="N1932" s="15">
        <v>0.14116799999999999</v>
      </c>
      <c r="O1932" s="15" t="s">
        <v>142</v>
      </c>
      <c r="P1932" s="15" t="s">
        <v>157</v>
      </c>
    </row>
    <row r="1933" spans="1:16" hidden="1">
      <c r="A1933" s="10" t="s">
        <v>7833</v>
      </c>
      <c r="B1933" s="10" t="s">
        <v>7834</v>
      </c>
      <c r="C1933" s="13" t="s">
        <v>7835</v>
      </c>
      <c r="D1933" s="13" t="s">
        <v>7836</v>
      </c>
      <c r="E1933" s="13" t="s">
        <v>75</v>
      </c>
      <c r="F1933" s="18" t="s">
        <v>83</v>
      </c>
      <c r="G1933" s="58">
        <v>0</v>
      </c>
      <c r="H1933" s="58">
        <v>0</v>
      </c>
      <c r="I1933" s="13">
        <v>3.1690000000000003E-2</v>
      </c>
      <c r="J1933" s="15">
        <v>0</v>
      </c>
      <c r="K1933" s="17" t="s">
        <v>121</v>
      </c>
      <c r="L1933" s="15">
        <v>17.334669000000002</v>
      </c>
      <c r="M1933" s="15">
        <v>3.2263299999999999</v>
      </c>
      <c r="N1933" s="15">
        <v>0.24943100000000001</v>
      </c>
      <c r="O1933" s="15" t="s">
        <v>142</v>
      </c>
      <c r="P1933" s="15" t="s">
        <v>212</v>
      </c>
    </row>
    <row r="1934" spans="1:16" hidden="1">
      <c r="A1934" s="10" t="s">
        <v>7837</v>
      </c>
      <c r="B1934" s="10" t="s">
        <v>7838</v>
      </c>
      <c r="C1934" s="13" t="s">
        <v>7839</v>
      </c>
      <c r="D1934" s="13" t="s">
        <v>7840</v>
      </c>
      <c r="E1934" s="13" t="s">
        <v>69</v>
      </c>
      <c r="F1934" s="18" t="s">
        <v>88</v>
      </c>
      <c r="G1934" s="58">
        <v>0</v>
      </c>
      <c r="H1934" s="58">
        <v>0</v>
      </c>
      <c r="I1934" s="13">
        <v>2.1900000000000001E-3</v>
      </c>
      <c r="J1934" s="15">
        <v>0</v>
      </c>
      <c r="K1934" s="17" t="s">
        <v>121</v>
      </c>
      <c r="L1934" s="15">
        <v>11.12532</v>
      </c>
      <c r="M1934" s="15">
        <v>4.9199760000000001</v>
      </c>
      <c r="N1934" s="15">
        <v>7.6402999999999999E-2</v>
      </c>
      <c r="O1934" s="15">
        <v>0</v>
      </c>
      <c r="P1934" s="15" t="s">
        <v>122</v>
      </c>
    </row>
    <row r="1935" spans="1:16" hidden="1">
      <c r="A1935" s="10" t="s">
        <v>7841</v>
      </c>
      <c r="B1935" s="10" t="s">
        <v>7842</v>
      </c>
      <c r="C1935" s="13" t="s">
        <v>7843</v>
      </c>
      <c r="D1935" s="13" t="s">
        <v>7844</v>
      </c>
      <c r="E1935" s="13" t="s">
        <v>75</v>
      </c>
      <c r="F1935" s="18" t="s">
        <v>88</v>
      </c>
      <c r="G1935" s="58">
        <v>0</v>
      </c>
      <c r="H1935" s="58">
        <v>0</v>
      </c>
      <c r="I1935" s="13">
        <v>6.8010000000000001E-2</v>
      </c>
      <c r="J1935" s="15">
        <v>0.86857142860000003</v>
      </c>
      <c r="K1935" s="17">
        <v>0.15131578943581192</v>
      </c>
      <c r="L1935" s="15">
        <v>14.128226</v>
      </c>
      <c r="M1935" s="15">
        <v>2.1253229999999999</v>
      </c>
      <c r="N1935" s="15">
        <v>0.13520099999999999</v>
      </c>
      <c r="O1935" s="15" t="s">
        <v>142</v>
      </c>
      <c r="P1935" s="15" t="s">
        <v>212</v>
      </c>
    </row>
    <row r="1936" spans="1:16">
      <c r="A1936" s="10" t="s">
        <v>7845</v>
      </c>
      <c r="B1936" s="10" t="s">
        <v>7846</v>
      </c>
      <c r="C1936" s="13" t="s">
        <v>7847</v>
      </c>
      <c r="D1936" s="13" t="s">
        <v>7848</v>
      </c>
      <c r="E1936" s="13" t="s">
        <v>26</v>
      </c>
      <c r="F1936" s="18" t="s">
        <v>87</v>
      </c>
      <c r="G1936" s="58">
        <v>0.5</v>
      </c>
      <c r="H1936" s="58">
        <v>0.49</v>
      </c>
      <c r="I1936" s="13">
        <v>2.9020000000000001E-2</v>
      </c>
      <c r="J1936" s="15">
        <v>0.77649999999999997</v>
      </c>
      <c r="K1936" s="17">
        <v>0.28783000643915013</v>
      </c>
      <c r="L1936" s="15">
        <v>16.742104999999999</v>
      </c>
      <c r="M1936" s="15">
        <v>2.771093</v>
      </c>
      <c r="N1936" s="15">
        <v>-1.5523E-2</v>
      </c>
      <c r="O1936" s="15" t="s">
        <v>176</v>
      </c>
      <c r="P1936" s="15" t="s">
        <v>131</v>
      </c>
    </row>
    <row r="1937" spans="1:16" hidden="1">
      <c r="A1937" s="10" t="s">
        <v>7849</v>
      </c>
      <c r="B1937" s="10" t="s">
        <v>7850</v>
      </c>
      <c r="C1937" s="13" t="s">
        <v>7851</v>
      </c>
      <c r="D1937" s="13" t="s">
        <v>7852</v>
      </c>
      <c r="E1937" s="13" t="s">
        <v>71</v>
      </c>
      <c r="F1937" s="18" t="s">
        <v>83</v>
      </c>
      <c r="G1937" s="58">
        <v>0</v>
      </c>
      <c r="H1937" s="58">
        <v>0</v>
      </c>
      <c r="I1937" s="13">
        <v>1.319E-2</v>
      </c>
      <c r="J1937" s="15">
        <v>0</v>
      </c>
      <c r="K1937" s="17" t="s">
        <v>121</v>
      </c>
      <c r="L1937" s="15">
        <v>55.934516000000002</v>
      </c>
      <c r="M1937" s="15">
        <v>11.810801</v>
      </c>
      <c r="N1937" s="15">
        <v>0.20765700000000001</v>
      </c>
      <c r="O1937" s="15">
        <v>0</v>
      </c>
      <c r="P1937" s="15" t="s">
        <v>171</v>
      </c>
    </row>
    <row r="1938" spans="1:16" hidden="1">
      <c r="A1938" s="10" t="s">
        <v>7853</v>
      </c>
      <c r="B1938" s="10" t="s">
        <v>7854</v>
      </c>
      <c r="C1938" s="13" t="s">
        <v>7855</v>
      </c>
      <c r="D1938" s="13" t="s">
        <v>7856</v>
      </c>
      <c r="E1938" s="13" t="s">
        <v>26</v>
      </c>
      <c r="F1938" s="18" t="s">
        <v>91</v>
      </c>
      <c r="G1938" s="58">
        <v>0</v>
      </c>
      <c r="H1938" s="58">
        <v>0</v>
      </c>
      <c r="I1938" s="13">
        <v>3.3169999999999998E-2</v>
      </c>
      <c r="J1938" s="15">
        <v>1.0852173913000001</v>
      </c>
      <c r="K1938" s="17">
        <v>-7.8525641021949255E-2</v>
      </c>
      <c r="L1938" s="15">
        <v>10.414529999999999</v>
      </c>
      <c r="M1938" s="15">
        <v>4.2718569999999998</v>
      </c>
      <c r="N1938" s="15">
        <v>0.15684400000000001</v>
      </c>
      <c r="O1938" s="15" t="s">
        <v>142</v>
      </c>
      <c r="P1938" s="15" t="s">
        <v>131</v>
      </c>
    </row>
    <row r="1939" spans="1:16">
      <c r="A1939" s="10" t="s">
        <v>7857</v>
      </c>
      <c r="B1939" s="10" t="s">
        <v>7858</v>
      </c>
      <c r="C1939" s="13" t="s">
        <v>7859</v>
      </c>
      <c r="D1939" s="431" t="str">
        <f>_xll.MSDP(B1939,"secid")</f>
        <v>0P00007OQH</v>
      </c>
      <c r="E1939" s="13" t="s">
        <v>26</v>
      </c>
      <c r="F1939" s="18" t="s">
        <v>82</v>
      </c>
      <c r="G1939" s="58">
        <v>0.5</v>
      </c>
      <c r="H1939" s="58">
        <v>0.5</v>
      </c>
      <c r="I1939" s="13">
        <v>0</v>
      </c>
      <c r="J1939" s="13">
        <v>0.85</v>
      </c>
      <c r="K1939" s="17">
        <v>0.17647058823529416</v>
      </c>
      <c r="L1939" s="13">
        <v>13.52</v>
      </c>
      <c r="M1939" s="15">
        <v>2.9229949999999998</v>
      </c>
      <c r="N1939" s="15">
        <v>9.8449000000000009</v>
      </c>
      <c r="O1939" s="13" t="s">
        <v>142</v>
      </c>
      <c r="P1939" s="15" t="s">
        <v>131</v>
      </c>
    </row>
    <row r="1940" spans="1:16" hidden="1">
      <c r="A1940" s="10" t="s">
        <v>7860</v>
      </c>
      <c r="B1940" s="10" t="s">
        <v>7861</v>
      </c>
      <c r="C1940" s="13" t="s">
        <v>7862</v>
      </c>
      <c r="D1940" s="13" t="s">
        <v>7863</v>
      </c>
      <c r="E1940" s="13" t="s">
        <v>69</v>
      </c>
      <c r="F1940" s="18" t="s">
        <v>88</v>
      </c>
      <c r="G1940" s="58">
        <v>0</v>
      </c>
      <c r="H1940" s="58">
        <v>0</v>
      </c>
      <c r="I1940" s="13">
        <v>1.6800000000000001E-3</v>
      </c>
      <c r="J1940" s="15">
        <v>0</v>
      </c>
      <c r="K1940" s="17" t="s">
        <v>121</v>
      </c>
      <c r="L1940" s="15">
        <v>11.243902</v>
      </c>
      <c r="M1940" s="15">
        <v>4.121283</v>
      </c>
      <c r="N1940" s="15">
        <v>9.4893000000000005E-2</v>
      </c>
      <c r="O1940" s="15">
        <v>0</v>
      </c>
      <c r="P1940" s="15" t="s">
        <v>122</v>
      </c>
    </row>
    <row r="1941" spans="1:16" hidden="1">
      <c r="A1941" s="10" t="s">
        <v>7864</v>
      </c>
      <c r="B1941" s="10" t="s">
        <v>7865</v>
      </c>
      <c r="C1941" s="13" t="s">
        <v>7866</v>
      </c>
      <c r="D1941" s="13" t="s">
        <v>7867</v>
      </c>
      <c r="E1941" s="13" t="s">
        <v>71</v>
      </c>
      <c r="F1941" s="18" t="s">
        <v>82</v>
      </c>
      <c r="G1941" s="58">
        <v>0</v>
      </c>
      <c r="H1941" s="58">
        <v>0</v>
      </c>
      <c r="I1941" s="13">
        <v>8.6300000000000005E-3</v>
      </c>
      <c r="J1941" s="15">
        <v>0</v>
      </c>
      <c r="K1941" s="17" t="s">
        <v>121</v>
      </c>
      <c r="L1941" s="15">
        <v>48.488889</v>
      </c>
      <c r="M1941" s="15">
        <v>11.235541</v>
      </c>
      <c r="N1941" s="15">
        <v>0.19219600000000001</v>
      </c>
      <c r="O1941" s="15">
        <v>0</v>
      </c>
      <c r="P1941" s="15" t="s">
        <v>171</v>
      </c>
    </row>
    <row r="1942" spans="1:16" hidden="1">
      <c r="A1942" s="10" t="s">
        <v>7868</v>
      </c>
      <c r="B1942" s="10" t="s">
        <v>7869</v>
      </c>
      <c r="C1942" s="13" t="s">
        <v>7870</v>
      </c>
      <c r="D1942" s="13" t="s">
        <v>7871</v>
      </c>
      <c r="E1942" s="13" t="s">
        <v>71</v>
      </c>
      <c r="F1942" s="18" t="s">
        <v>89</v>
      </c>
      <c r="G1942" s="58">
        <v>0</v>
      </c>
      <c r="H1942" s="58">
        <v>0</v>
      </c>
      <c r="I1942" s="13">
        <v>1.166E-2</v>
      </c>
      <c r="J1942" s="15">
        <v>0</v>
      </c>
      <c r="K1942" s="17" t="s">
        <v>121</v>
      </c>
      <c r="L1942" s="15">
        <v>37.048850999999999</v>
      </c>
      <c r="M1942" s="15">
        <v>1.9587129999999999</v>
      </c>
      <c r="N1942" s="15">
        <v>3.1559999999999998E-2</v>
      </c>
      <c r="O1942" s="15">
        <v>0</v>
      </c>
      <c r="P1942" s="15" t="s">
        <v>171</v>
      </c>
    </row>
    <row r="1943" spans="1:16" hidden="1">
      <c r="A1943" s="10" t="s">
        <v>7872</v>
      </c>
      <c r="B1943" s="10" t="s">
        <v>7873</v>
      </c>
      <c r="C1943" s="13" t="s">
        <v>7874</v>
      </c>
      <c r="D1943" s="13" t="s">
        <v>7875</v>
      </c>
      <c r="E1943" s="13" t="s">
        <v>46</v>
      </c>
      <c r="F1943" s="18" t="s">
        <v>89</v>
      </c>
      <c r="G1943" s="58">
        <v>0</v>
      </c>
      <c r="H1943" s="58">
        <v>0</v>
      </c>
      <c r="I1943" s="13">
        <v>4.1680000000000002E-2</v>
      </c>
      <c r="J1943" s="15">
        <v>0</v>
      </c>
      <c r="K1943" s="17" t="s">
        <v>121</v>
      </c>
      <c r="L1943" s="15">
        <v>13.184198</v>
      </c>
      <c r="M1943" s="15">
        <v>1.2332369999999999</v>
      </c>
      <c r="N1943" s="15">
        <v>4.1904999999999998E-2</v>
      </c>
      <c r="O1943" s="15" t="s">
        <v>142</v>
      </c>
      <c r="P1943" s="15" t="s">
        <v>152</v>
      </c>
    </row>
    <row r="1944" spans="1:16">
      <c r="A1944" s="10" t="s">
        <v>7876</v>
      </c>
      <c r="B1944" s="10" t="s">
        <v>7877</v>
      </c>
      <c r="C1944" s="13" t="s">
        <v>7878</v>
      </c>
      <c r="D1944" s="13" t="s">
        <v>7879</v>
      </c>
      <c r="E1944" s="13" t="s">
        <v>26</v>
      </c>
      <c r="F1944" s="18" t="s">
        <v>85</v>
      </c>
      <c r="G1944" s="58">
        <v>0.5</v>
      </c>
      <c r="H1944" s="58">
        <v>0.53</v>
      </c>
      <c r="I1944" s="13">
        <v>0.1195</v>
      </c>
      <c r="J1944" s="15">
        <v>0.99669421489999999</v>
      </c>
      <c r="K1944" s="17">
        <v>3.3167495612800302E-3</v>
      </c>
      <c r="L1944" s="15">
        <v>15.944564</v>
      </c>
      <c r="M1944" s="15">
        <v>2.3443520000000002</v>
      </c>
      <c r="N1944" s="15">
        <v>0.14071800000000001</v>
      </c>
      <c r="O1944" s="15" t="s">
        <v>142</v>
      </c>
      <c r="P1944" s="15" t="s">
        <v>131</v>
      </c>
    </row>
    <row r="1945" spans="1:16" hidden="1">
      <c r="A1945" s="10" t="s">
        <v>7880</v>
      </c>
      <c r="B1945" s="10" t="s">
        <v>7881</v>
      </c>
      <c r="C1945" s="13" t="s">
        <v>7882</v>
      </c>
      <c r="D1945" s="13" t="s">
        <v>7883</v>
      </c>
      <c r="E1945" s="13" t="s">
        <v>188</v>
      </c>
      <c r="F1945" s="18" t="s">
        <v>89</v>
      </c>
      <c r="G1945" s="58">
        <v>0</v>
      </c>
      <c r="H1945" s="58">
        <v>0</v>
      </c>
      <c r="I1945" s="13">
        <v>4.8689999999999997E-2</v>
      </c>
      <c r="J1945" s="15">
        <v>0</v>
      </c>
      <c r="K1945" s="17" t="s">
        <v>121</v>
      </c>
      <c r="L1945" s="15">
        <v>15.683638999999999</v>
      </c>
      <c r="M1945" s="15">
        <v>4.341297</v>
      </c>
      <c r="N1945" s="15">
        <v>7.2824E-2</v>
      </c>
      <c r="O1945" s="15">
        <v>0</v>
      </c>
      <c r="P1945" s="15" t="s">
        <v>189</v>
      </c>
    </row>
    <row r="1946" spans="1:16" hidden="1">
      <c r="A1946" s="10" t="s">
        <v>7884</v>
      </c>
      <c r="B1946" s="10" t="s">
        <v>7885</v>
      </c>
      <c r="C1946" s="13" t="s">
        <v>7464</v>
      </c>
      <c r="D1946" s="13" t="s">
        <v>7886</v>
      </c>
      <c r="E1946" s="13" t="s">
        <v>75</v>
      </c>
      <c r="F1946" s="18" t="s">
        <v>88</v>
      </c>
      <c r="G1946" s="58">
        <v>0</v>
      </c>
      <c r="H1946" s="58">
        <v>0</v>
      </c>
      <c r="I1946" s="13">
        <v>1.4500000000000001E-2</v>
      </c>
      <c r="J1946" s="15">
        <v>0</v>
      </c>
      <c r="K1946" s="17" t="s">
        <v>121</v>
      </c>
      <c r="L1946" s="15">
        <v>15.556888000000001</v>
      </c>
      <c r="M1946" s="15">
        <v>4.1562000000000001</v>
      </c>
      <c r="N1946" s="15">
        <v>0.14471700000000001</v>
      </c>
      <c r="O1946" s="15">
        <v>0</v>
      </c>
      <c r="P1946" s="15" t="s">
        <v>212</v>
      </c>
    </row>
    <row r="1947" spans="1:16" hidden="1">
      <c r="A1947" s="10" t="s">
        <v>7887</v>
      </c>
      <c r="B1947" s="10" t="s">
        <v>7888</v>
      </c>
      <c r="C1947" s="13" t="s">
        <v>7889</v>
      </c>
      <c r="D1947" s="13" t="s">
        <v>7890</v>
      </c>
      <c r="E1947" s="13" t="s">
        <v>58</v>
      </c>
      <c r="F1947" s="18" t="s">
        <v>84</v>
      </c>
      <c r="G1947" s="58">
        <v>0</v>
      </c>
      <c r="H1947" s="58">
        <v>0</v>
      </c>
      <c r="I1947" s="13">
        <v>8.3999999999999995E-3</v>
      </c>
      <c r="J1947" s="15">
        <v>0</v>
      </c>
      <c r="K1947" s="17" t="s">
        <v>121</v>
      </c>
      <c r="L1947" s="15">
        <v>9.5524520000000006</v>
      </c>
      <c r="M1947" s="15">
        <v>263.48691600000001</v>
      </c>
      <c r="N1947" s="15">
        <v>0.56813000000000002</v>
      </c>
      <c r="O1947" s="15">
        <v>0</v>
      </c>
      <c r="P1947" s="15" t="s">
        <v>383</v>
      </c>
    </row>
    <row r="1948" spans="1:16" hidden="1">
      <c r="A1948" s="10" t="s">
        <v>7891</v>
      </c>
      <c r="B1948" s="10" t="s">
        <v>7892</v>
      </c>
      <c r="C1948" s="13" t="s">
        <v>7893</v>
      </c>
      <c r="D1948" s="13" t="s">
        <v>7894</v>
      </c>
      <c r="E1948" s="13" t="s">
        <v>71</v>
      </c>
      <c r="F1948" s="18" t="s">
        <v>83</v>
      </c>
      <c r="G1948" s="58">
        <v>0</v>
      </c>
      <c r="H1948" s="58">
        <v>0</v>
      </c>
      <c r="I1948" s="13">
        <v>2.077E-2</v>
      </c>
      <c r="J1948" s="15">
        <v>0</v>
      </c>
      <c r="K1948" s="17" t="s">
        <v>121</v>
      </c>
      <c r="L1948" s="15">
        <v>55.357954999999997</v>
      </c>
      <c r="M1948" s="15">
        <v>7.7922169999999999</v>
      </c>
      <c r="N1948" s="15">
        <v>0.16844999999999999</v>
      </c>
      <c r="O1948" s="15">
        <v>0</v>
      </c>
      <c r="P1948" s="15" t="s">
        <v>171</v>
      </c>
    </row>
    <row r="1949" spans="1:16" hidden="1">
      <c r="A1949" s="10" t="s">
        <v>7895</v>
      </c>
      <c r="B1949" s="10" t="s">
        <v>7896</v>
      </c>
      <c r="C1949" s="13" t="s">
        <v>7897</v>
      </c>
      <c r="D1949" s="13" t="s">
        <v>7898</v>
      </c>
      <c r="E1949" s="13" t="s">
        <v>71</v>
      </c>
      <c r="F1949" s="18" t="s">
        <v>89</v>
      </c>
      <c r="G1949" s="58">
        <v>0</v>
      </c>
      <c r="H1949" s="58">
        <v>0</v>
      </c>
      <c r="I1949" s="13">
        <v>3.5860000000000003E-2</v>
      </c>
      <c r="J1949" s="15">
        <v>0</v>
      </c>
      <c r="K1949" s="17" t="s">
        <v>121</v>
      </c>
      <c r="L1949" s="15">
        <v>4.904623</v>
      </c>
      <c r="M1949" s="15">
        <v>6.572686</v>
      </c>
      <c r="N1949" s="15">
        <v>0.58059899999999998</v>
      </c>
      <c r="O1949" s="15">
        <v>0</v>
      </c>
      <c r="P1949" s="15" t="s">
        <v>171</v>
      </c>
    </row>
    <row r="1950" spans="1:16">
      <c r="A1950" s="10" t="s">
        <v>7899</v>
      </c>
      <c r="B1950" s="10" t="s">
        <v>7900</v>
      </c>
      <c r="C1950" s="13" t="s">
        <v>7901</v>
      </c>
      <c r="D1950" s="13" t="s">
        <v>7902</v>
      </c>
      <c r="E1950" s="13" t="s">
        <v>26</v>
      </c>
      <c r="F1950" s="18" t="s">
        <v>83</v>
      </c>
      <c r="G1950" s="58">
        <v>1</v>
      </c>
      <c r="H1950" s="58">
        <v>0.97</v>
      </c>
      <c r="I1950" s="13">
        <v>0.16028999999999999</v>
      </c>
      <c r="J1950" s="15">
        <v>0.91303429560000005</v>
      </c>
      <c r="K1950" s="17">
        <v>9.5249110377447987E-2</v>
      </c>
      <c r="L1950" s="15">
        <v>18.187736999999998</v>
      </c>
      <c r="M1950" s="15">
        <v>6.3861590000000001</v>
      </c>
      <c r="N1950" s="15">
        <v>0.185053</v>
      </c>
      <c r="O1950" s="15" t="s">
        <v>176</v>
      </c>
      <c r="P1950" s="15" t="s">
        <v>131</v>
      </c>
    </row>
    <row r="1951" spans="1:16" hidden="1">
      <c r="A1951" s="10" t="s">
        <v>7903</v>
      </c>
      <c r="B1951" s="10" t="s">
        <v>7904</v>
      </c>
      <c r="C1951" s="13" t="s">
        <v>7905</v>
      </c>
      <c r="D1951" s="13" t="s">
        <v>7906</v>
      </c>
      <c r="E1951" s="13" t="s">
        <v>38</v>
      </c>
      <c r="F1951" s="18" t="s">
        <v>91</v>
      </c>
      <c r="G1951" s="58">
        <v>0</v>
      </c>
      <c r="H1951" s="58">
        <v>0</v>
      </c>
      <c r="I1951" s="13">
        <v>1.4370000000000001E-2</v>
      </c>
      <c r="J1951" s="15">
        <v>1.0032786885</v>
      </c>
      <c r="K1951" s="17">
        <v>-3.2679738317794582E-3</v>
      </c>
      <c r="L1951" s="15">
        <v>18.805969999999999</v>
      </c>
      <c r="M1951" s="15">
        <v>2.108536</v>
      </c>
      <c r="N1951" s="15">
        <v>0.215665</v>
      </c>
      <c r="O1951" s="15" t="s">
        <v>176</v>
      </c>
      <c r="P1951" s="15" t="s">
        <v>152</v>
      </c>
    </row>
    <row r="1952" spans="1:16" hidden="1">
      <c r="A1952" s="10" t="s">
        <v>7907</v>
      </c>
      <c r="B1952" s="10" t="s">
        <v>7908</v>
      </c>
      <c r="C1952" s="13" t="s">
        <v>7909</v>
      </c>
      <c r="D1952" s="13" t="s">
        <v>7910</v>
      </c>
      <c r="E1952" s="13" t="s">
        <v>69</v>
      </c>
      <c r="F1952" s="18" t="s">
        <v>88</v>
      </c>
      <c r="G1952" s="58">
        <v>0</v>
      </c>
      <c r="H1952" s="58">
        <v>0</v>
      </c>
      <c r="I1952" s="13">
        <v>3.5799999999999998E-3</v>
      </c>
      <c r="J1952" s="15">
        <v>0</v>
      </c>
      <c r="K1952" s="17" t="s">
        <v>121</v>
      </c>
      <c r="L1952" s="15">
        <v>0</v>
      </c>
      <c r="M1952" s="15">
        <v>33.569991999999999</v>
      </c>
      <c r="N1952" s="15">
        <v>-0.24948200000000001</v>
      </c>
      <c r="O1952" s="15">
        <v>0</v>
      </c>
      <c r="P1952" s="15" t="s">
        <v>122</v>
      </c>
    </row>
    <row r="1953" spans="1:16" hidden="1">
      <c r="A1953" s="10" t="s">
        <v>7911</v>
      </c>
      <c r="B1953" s="10" t="s">
        <v>7912</v>
      </c>
      <c r="C1953" s="13" t="s">
        <v>7913</v>
      </c>
      <c r="D1953" s="13" t="s">
        <v>7914</v>
      </c>
      <c r="E1953" s="13" t="s">
        <v>42</v>
      </c>
      <c r="F1953" s="18" t="s">
        <v>87</v>
      </c>
      <c r="G1953" s="58">
        <v>0</v>
      </c>
      <c r="H1953" s="58">
        <v>0</v>
      </c>
      <c r="I1953" s="13">
        <v>8.7080000000000005E-2</v>
      </c>
      <c r="J1953" s="15">
        <v>1.1271428571</v>
      </c>
      <c r="K1953" s="17">
        <v>-0.11280101390796449</v>
      </c>
      <c r="L1953" s="15">
        <v>25.282152</v>
      </c>
      <c r="M1953" s="15">
        <v>7.508419</v>
      </c>
      <c r="N1953" s="15">
        <v>0.160057</v>
      </c>
      <c r="O1953" s="15" t="s">
        <v>142</v>
      </c>
      <c r="P1953" s="15" t="s">
        <v>143</v>
      </c>
    </row>
    <row r="1954" spans="1:16" hidden="1">
      <c r="A1954" s="10" t="s">
        <v>7915</v>
      </c>
      <c r="B1954" s="10" t="s">
        <v>7916</v>
      </c>
      <c r="C1954" s="13" t="s">
        <v>7917</v>
      </c>
      <c r="D1954" s="13" t="s">
        <v>7918</v>
      </c>
      <c r="E1954" s="13" t="s">
        <v>77</v>
      </c>
      <c r="F1954" s="18" t="s">
        <v>82</v>
      </c>
      <c r="G1954" s="58">
        <v>0</v>
      </c>
      <c r="H1954" s="58">
        <v>0</v>
      </c>
      <c r="I1954" s="13">
        <v>1.7680000000000001E-2</v>
      </c>
      <c r="J1954" s="15">
        <v>0</v>
      </c>
      <c r="K1954" s="17" t="s">
        <v>121</v>
      </c>
      <c r="L1954" s="15">
        <v>11.847390000000001</v>
      </c>
      <c r="M1954" s="15">
        <v>1.665816</v>
      </c>
      <c r="N1954" s="15">
        <v>0.35516700000000001</v>
      </c>
      <c r="O1954" s="15">
        <v>0</v>
      </c>
      <c r="P1954" s="15" t="s">
        <v>482</v>
      </c>
    </row>
    <row r="1955" spans="1:16" hidden="1">
      <c r="A1955" s="10" t="s">
        <v>7919</v>
      </c>
      <c r="B1955" s="10" t="s">
        <v>7920</v>
      </c>
      <c r="C1955" s="13" t="s">
        <v>7921</v>
      </c>
      <c r="D1955" s="13" t="s">
        <v>7922</v>
      </c>
      <c r="E1955" s="13" t="s">
        <v>34</v>
      </c>
      <c r="F1955" s="18" t="s">
        <v>90</v>
      </c>
      <c r="G1955" s="58">
        <v>0</v>
      </c>
      <c r="H1955" s="58">
        <v>0</v>
      </c>
      <c r="I1955" s="13">
        <v>1.7749999999999998E-2</v>
      </c>
      <c r="J1955" s="15">
        <v>1.0458333333000001</v>
      </c>
      <c r="K1955" s="17">
        <v>-4.3824701164743463E-2</v>
      </c>
      <c r="L1955" s="15">
        <v>16.534392</v>
      </c>
      <c r="M1955" s="15">
        <v>1.029204</v>
      </c>
      <c r="N1955" s="15">
        <v>9.2369000000000007E-2</v>
      </c>
      <c r="O1955" s="15" t="s">
        <v>142</v>
      </c>
      <c r="P1955" s="15" t="s">
        <v>299</v>
      </c>
    </row>
    <row r="1956" spans="1:16" hidden="1">
      <c r="A1956" s="10" t="s">
        <v>7923</v>
      </c>
      <c r="B1956" s="10" t="s">
        <v>7924</v>
      </c>
      <c r="C1956" s="13" t="s">
        <v>7925</v>
      </c>
      <c r="D1956" s="13" t="s">
        <v>7926</v>
      </c>
      <c r="E1956" s="13" t="s">
        <v>32</v>
      </c>
      <c r="F1956" s="18" t="s">
        <v>87</v>
      </c>
      <c r="G1956" s="58">
        <v>0</v>
      </c>
      <c r="H1956" s="58">
        <v>0</v>
      </c>
      <c r="I1956" s="13">
        <v>0.20584</v>
      </c>
      <c r="J1956" s="15">
        <v>0.91541353380000001</v>
      </c>
      <c r="K1956" s="17">
        <v>9.240246410698183E-2</v>
      </c>
      <c r="L1956" s="15">
        <v>12.367020999999999</v>
      </c>
      <c r="M1956" s="15">
        <v>2.3810720000000001</v>
      </c>
      <c r="N1956" s="15">
        <v>0.18257799999999999</v>
      </c>
      <c r="O1956" s="15" t="s">
        <v>263</v>
      </c>
      <c r="P1956" s="15" t="s">
        <v>152</v>
      </c>
    </row>
    <row r="1957" spans="1:16" hidden="1">
      <c r="A1957" s="10" t="s">
        <v>7927</v>
      </c>
      <c r="B1957" s="10" t="s">
        <v>7928</v>
      </c>
      <c r="C1957" s="13" t="s">
        <v>7929</v>
      </c>
      <c r="D1957" s="13" t="s">
        <v>7930</v>
      </c>
      <c r="E1957" s="13" t="s">
        <v>69</v>
      </c>
      <c r="F1957" s="18" t="s">
        <v>82</v>
      </c>
      <c r="G1957" s="58">
        <v>0</v>
      </c>
      <c r="H1957" s="58">
        <v>0</v>
      </c>
      <c r="I1957" s="13">
        <v>1.5010000000000001E-2</v>
      </c>
      <c r="J1957" s="15">
        <v>0.69796747969999995</v>
      </c>
      <c r="K1957" s="17">
        <v>0.43273150839322705</v>
      </c>
      <c r="L1957" s="15">
        <v>7.0053479999999997</v>
      </c>
      <c r="M1957" s="15">
        <v>1.497317</v>
      </c>
      <c r="N1957" s="15">
        <v>0.20596</v>
      </c>
      <c r="O1957" s="15" t="s">
        <v>142</v>
      </c>
      <c r="P1957" s="15" t="s">
        <v>714</v>
      </c>
    </row>
    <row r="1958" spans="1:16" hidden="1">
      <c r="A1958" s="10" t="s">
        <v>7931</v>
      </c>
      <c r="B1958" s="10" t="s">
        <v>7932</v>
      </c>
      <c r="C1958" s="13" t="s">
        <v>7933</v>
      </c>
      <c r="D1958" s="13" t="s">
        <v>7934</v>
      </c>
      <c r="E1958" s="13" t="s">
        <v>71</v>
      </c>
      <c r="F1958" s="18" t="s">
        <v>82</v>
      </c>
      <c r="G1958" s="58">
        <v>0</v>
      </c>
      <c r="H1958" s="58">
        <v>0</v>
      </c>
      <c r="I1958" s="13">
        <v>4.4000000000000003E-3</v>
      </c>
      <c r="J1958" s="15">
        <v>0</v>
      </c>
      <c r="K1958" s="17" t="s">
        <v>121</v>
      </c>
      <c r="L1958" s="15">
        <v>69.207447000000002</v>
      </c>
      <c r="M1958" s="15">
        <v>8.1983770000000007</v>
      </c>
      <c r="N1958" s="15">
        <v>0.10782600000000001</v>
      </c>
      <c r="O1958" s="15">
        <v>0</v>
      </c>
      <c r="P1958" s="15" t="s">
        <v>171</v>
      </c>
    </row>
    <row r="1959" spans="1:16" hidden="1">
      <c r="A1959" s="10" t="s">
        <v>7935</v>
      </c>
      <c r="B1959" s="10" t="s">
        <v>7936</v>
      </c>
      <c r="C1959" s="13" t="s">
        <v>7937</v>
      </c>
      <c r="D1959" s="13" t="s">
        <v>7938</v>
      </c>
      <c r="E1959" s="13" t="s">
        <v>188</v>
      </c>
      <c r="F1959" s="18" t="s">
        <v>81</v>
      </c>
      <c r="G1959" s="58">
        <v>0</v>
      </c>
      <c r="H1959" s="58">
        <v>0</v>
      </c>
      <c r="I1959" s="13">
        <v>1.4880000000000001E-2</v>
      </c>
      <c r="J1959" s="15">
        <v>0</v>
      </c>
      <c r="K1959" s="17" t="s">
        <v>121</v>
      </c>
      <c r="L1959" s="15">
        <v>0</v>
      </c>
      <c r="M1959" s="15">
        <v>3.2890459999999999</v>
      </c>
      <c r="N1959" s="15">
        <v>0.22265799999999999</v>
      </c>
      <c r="O1959" s="15">
        <v>0</v>
      </c>
      <c r="P1959" s="15" t="s">
        <v>189</v>
      </c>
    </row>
    <row r="1960" spans="1:16" hidden="1">
      <c r="A1960" s="10" t="s">
        <v>7939</v>
      </c>
      <c r="B1960" s="10" t="s">
        <v>7940</v>
      </c>
      <c r="C1960" s="13" t="s">
        <v>7937</v>
      </c>
      <c r="D1960" s="13" t="s">
        <v>7941</v>
      </c>
      <c r="E1960" s="13" t="s">
        <v>26</v>
      </c>
      <c r="F1960" s="18" t="s">
        <v>81</v>
      </c>
      <c r="G1960" s="58">
        <v>0</v>
      </c>
      <c r="H1960" s="58">
        <v>0</v>
      </c>
      <c r="I1960" s="13">
        <v>8.5489999999999997E-2</v>
      </c>
      <c r="J1960" s="15">
        <v>1.2275280899000001</v>
      </c>
      <c r="K1960" s="17">
        <v>-0.18535469108371727</v>
      </c>
      <c r="L1960" s="15">
        <v>38.542464000000002</v>
      </c>
      <c r="M1960" s="15">
        <v>0.56836900000000001</v>
      </c>
      <c r="N1960" s="15">
        <v>-6.4820000000000003E-2</v>
      </c>
      <c r="O1960" s="15" t="s">
        <v>142</v>
      </c>
      <c r="P1960" s="15" t="s">
        <v>131</v>
      </c>
    </row>
    <row r="1961" spans="1:16" hidden="1">
      <c r="A1961" s="10" t="s">
        <v>7942</v>
      </c>
      <c r="B1961" s="10" t="s">
        <v>7943</v>
      </c>
      <c r="C1961" s="13" t="s">
        <v>7944</v>
      </c>
      <c r="D1961" s="13" t="s">
        <v>7945</v>
      </c>
      <c r="E1961" s="13" t="s">
        <v>71</v>
      </c>
      <c r="F1961" s="18" t="s">
        <v>81</v>
      </c>
      <c r="G1961" s="58">
        <v>0</v>
      </c>
      <c r="H1961" s="58">
        <v>0</v>
      </c>
      <c r="I1961" s="13">
        <v>1.061E-2</v>
      </c>
      <c r="J1961" s="15">
        <v>0</v>
      </c>
      <c r="K1961" s="17" t="s">
        <v>121</v>
      </c>
      <c r="L1961" s="15">
        <v>0</v>
      </c>
      <c r="M1961" s="15">
        <v>0</v>
      </c>
      <c r="N1961" s="15">
        <v>0</v>
      </c>
      <c r="O1961" s="15">
        <v>0</v>
      </c>
      <c r="P1961" s="15" t="s">
        <v>171</v>
      </c>
    </row>
    <row r="1962" spans="1:16" hidden="1">
      <c r="A1962" s="10" t="s">
        <v>7946</v>
      </c>
      <c r="B1962" s="10" t="s">
        <v>7947</v>
      </c>
      <c r="C1962" s="13" t="s">
        <v>7948</v>
      </c>
      <c r="D1962" s="13" t="s">
        <v>7949</v>
      </c>
      <c r="E1962" s="13" t="s">
        <v>36</v>
      </c>
      <c r="F1962" s="18" t="s">
        <v>82</v>
      </c>
      <c r="G1962" s="58">
        <v>0</v>
      </c>
      <c r="H1962" s="58">
        <v>0</v>
      </c>
      <c r="I1962" s="13">
        <v>7.1590000000000001E-2</v>
      </c>
      <c r="J1962" s="15">
        <v>0.82862903229999996</v>
      </c>
      <c r="K1962" s="17">
        <v>0.2068126520070519</v>
      </c>
      <c r="L1962" s="15">
        <v>4.506024</v>
      </c>
      <c r="M1962" s="15">
        <v>0.304618</v>
      </c>
      <c r="N1962" s="15">
        <v>7.5513999999999998E-2</v>
      </c>
      <c r="O1962" s="15" t="s">
        <v>142</v>
      </c>
      <c r="P1962" s="15" t="s">
        <v>152</v>
      </c>
    </row>
    <row r="1963" spans="1:16" hidden="1">
      <c r="A1963" s="10" t="s">
        <v>7950</v>
      </c>
      <c r="B1963" s="10" t="s">
        <v>7951</v>
      </c>
      <c r="C1963" s="13" t="s">
        <v>7952</v>
      </c>
      <c r="D1963" s="13" t="s">
        <v>7953</v>
      </c>
      <c r="E1963" s="13" t="s">
        <v>71</v>
      </c>
      <c r="F1963" s="18" t="s">
        <v>87</v>
      </c>
      <c r="G1963" s="58">
        <v>0</v>
      </c>
      <c r="H1963" s="58">
        <v>0</v>
      </c>
      <c r="I1963" s="13">
        <v>9.4800000000000006E-3</v>
      </c>
      <c r="J1963" s="15">
        <v>0</v>
      </c>
      <c r="K1963" s="17" t="s">
        <v>121</v>
      </c>
      <c r="L1963" s="15">
        <v>40.072904000000001</v>
      </c>
      <c r="M1963" s="15">
        <v>7.1013830000000002</v>
      </c>
      <c r="N1963" s="15">
        <v>0.13447200000000001</v>
      </c>
      <c r="O1963" s="15">
        <v>0</v>
      </c>
      <c r="P1963" s="15" t="s">
        <v>171</v>
      </c>
    </row>
    <row r="1964" spans="1:16" hidden="1">
      <c r="A1964" s="10" t="s">
        <v>7954</v>
      </c>
      <c r="B1964" s="10" t="s">
        <v>7955</v>
      </c>
      <c r="C1964" s="13" t="s">
        <v>7956</v>
      </c>
      <c r="D1964" s="13" t="s">
        <v>7957</v>
      </c>
      <c r="E1964" s="13" t="s">
        <v>64</v>
      </c>
      <c r="F1964" s="18" t="s">
        <v>87</v>
      </c>
      <c r="G1964" s="58">
        <v>0</v>
      </c>
      <c r="H1964" s="58">
        <v>0</v>
      </c>
      <c r="I1964" s="13">
        <v>1.9720000000000001E-2</v>
      </c>
      <c r="J1964" s="15">
        <v>0</v>
      </c>
      <c r="K1964" s="17" t="s">
        <v>121</v>
      </c>
      <c r="L1964" s="15">
        <v>15.649158</v>
      </c>
      <c r="M1964" s="15">
        <v>3.7683749999999998</v>
      </c>
      <c r="N1964" s="15">
        <v>0.191911</v>
      </c>
      <c r="O1964" s="15" t="s">
        <v>263</v>
      </c>
      <c r="P1964" s="15" t="s">
        <v>162</v>
      </c>
    </row>
    <row r="1965" spans="1:16" hidden="1">
      <c r="A1965" s="10" t="s">
        <v>7958</v>
      </c>
      <c r="B1965" s="10" t="s">
        <v>7959</v>
      </c>
      <c r="C1965" s="13" t="s">
        <v>7960</v>
      </c>
      <c r="D1965" s="13" t="s">
        <v>7961</v>
      </c>
      <c r="E1965" s="13" t="s">
        <v>64</v>
      </c>
      <c r="F1965" s="18" t="s">
        <v>87</v>
      </c>
      <c r="G1965" s="58">
        <v>0</v>
      </c>
      <c r="H1965" s="58">
        <v>0</v>
      </c>
      <c r="I1965" s="13">
        <v>0.15998999999999999</v>
      </c>
      <c r="J1965" s="15">
        <v>1.2996183206</v>
      </c>
      <c r="K1965" s="17">
        <v>-0.23054331864271815</v>
      </c>
      <c r="L1965" s="15">
        <v>15.634290999999999</v>
      </c>
      <c r="M1965" s="15">
        <v>3.766095</v>
      </c>
      <c r="N1965" s="15">
        <v>0.191911</v>
      </c>
      <c r="O1965" s="15" t="s">
        <v>263</v>
      </c>
      <c r="P1965" s="15" t="s">
        <v>162</v>
      </c>
    </row>
    <row r="1966" spans="1:16" hidden="1">
      <c r="A1966" s="10" t="s">
        <v>7962</v>
      </c>
      <c r="B1966" s="10" t="s">
        <v>7963</v>
      </c>
      <c r="C1966" s="13" t="s">
        <v>7964</v>
      </c>
      <c r="D1966" s="13" t="s">
        <v>7965</v>
      </c>
      <c r="E1966" s="13" t="s">
        <v>36</v>
      </c>
      <c r="F1966" s="18" t="s">
        <v>90</v>
      </c>
      <c r="G1966" s="58">
        <v>0</v>
      </c>
      <c r="H1966" s="58">
        <v>0</v>
      </c>
      <c r="I1966" s="13">
        <v>6.8489999999999995E-2</v>
      </c>
      <c r="J1966" s="15">
        <v>0</v>
      </c>
      <c r="K1966" s="17" t="s">
        <v>121</v>
      </c>
      <c r="L1966" s="15">
        <v>12.235576999999999</v>
      </c>
      <c r="M1966" s="15">
        <v>0.78549899999999995</v>
      </c>
      <c r="N1966" s="15">
        <v>-3.9699999999999999E-2</v>
      </c>
      <c r="O1966" s="15">
        <v>0</v>
      </c>
      <c r="P1966" s="15" t="s">
        <v>152</v>
      </c>
    </row>
    <row r="1967" spans="1:16" hidden="1">
      <c r="A1967" s="10" t="s">
        <v>7966</v>
      </c>
      <c r="B1967" s="10" t="s">
        <v>7967</v>
      </c>
      <c r="C1967" s="13" t="s">
        <v>7968</v>
      </c>
      <c r="D1967" s="13" t="s">
        <v>7969</v>
      </c>
      <c r="E1967" s="13" t="s">
        <v>71</v>
      </c>
      <c r="F1967" s="18" t="s">
        <v>88</v>
      </c>
      <c r="G1967" s="58">
        <v>0</v>
      </c>
      <c r="H1967" s="58">
        <v>0</v>
      </c>
      <c r="I1967" s="13">
        <v>2.8999999999999998E-3</v>
      </c>
      <c r="J1967" s="15">
        <v>0</v>
      </c>
      <c r="K1967" s="17" t="s">
        <v>121</v>
      </c>
      <c r="L1967" s="15">
        <v>0</v>
      </c>
      <c r="M1967" s="15">
        <v>7.7696649999999998</v>
      </c>
      <c r="N1967" s="15">
        <v>0.32322099999999998</v>
      </c>
      <c r="O1967" s="15">
        <v>0</v>
      </c>
      <c r="P1967" s="15" t="s">
        <v>171</v>
      </c>
    </row>
    <row r="1968" spans="1:16">
      <c r="A1968" s="10" t="s">
        <v>7970</v>
      </c>
      <c r="B1968" s="10" t="s">
        <v>7971</v>
      </c>
      <c r="C1968" s="13" t="s">
        <v>7972</v>
      </c>
      <c r="D1968" s="13" t="s">
        <v>7973</v>
      </c>
      <c r="E1968" s="13" t="s">
        <v>26</v>
      </c>
      <c r="F1968" s="18" t="s">
        <v>87</v>
      </c>
      <c r="G1968" s="58">
        <v>0.5</v>
      </c>
      <c r="H1968" s="58">
        <v>0.37</v>
      </c>
      <c r="I1968" s="13">
        <v>0.18401999999999999</v>
      </c>
      <c r="J1968" s="15">
        <v>0.66282051279999998</v>
      </c>
      <c r="K1968" s="17">
        <v>0.50870406194224227</v>
      </c>
      <c r="L1968" s="15">
        <v>21.992958000000002</v>
      </c>
      <c r="M1968" s="15">
        <v>21.716830999999999</v>
      </c>
      <c r="N1968" s="15">
        <v>0.57441200000000003</v>
      </c>
      <c r="O1968" s="15" t="s">
        <v>176</v>
      </c>
      <c r="P1968" s="15" t="s">
        <v>131</v>
      </c>
    </row>
    <row r="1969" spans="1:16" hidden="1">
      <c r="A1969" s="10" t="s">
        <v>7974</v>
      </c>
      <c r="B1969" s="10" t="s">
        <v>7975</v>
      </c>
      <c r="C1969" s="13" t="s">
        <v>3939</v>
      </c>
      <c r="D1969" s="13" t="s">
        <v>7976</v>
      </c>
      <c r="E1969" s="13" t="s">
        <v>75</v>
      </c>
      <c r="F1969" s="18" t="s">
        <v>87</v>
      </c>
      <c r="G1969" s="58">
        <v>0</v>
      </c>
      <c r="H1969" s="58">
        <v>0</v>
      </c>
      <c r="I1969" s="13">
        <v>1.303E-2</v>
      </c>
      <c r="J1969" s="15">
        <v>0</v>
      </c>
      <c r="K1969" s="17" t="s">
        <v>121</v>
      </c>
      <c r="L1969" s="15">
        <v>0</v>
      </c>
      <c r="M1969" s="15">
        <v>1.044357</v>
      </c>
      <c r="N1969" s="15">
        <v>1.8513000000000002E-2</v>
      </c>
      <c r="O1969" s="15">
        <v>0</v>
      </c>
      <c r="P1969" s="15" t="s">
        <v>212</v>
      </c>
    </row>
    <row r="1970" spans="1:16" hidden="1">
      <c r="A1970" s="10" t="s">
        <v>7977</v>
      </c>
      <c r="B1970" s="10" t="s">
        <v>7978</v>
      </c>
      <c r="C1970" s="13" t="s">
        <v>7979</v>
      </c>
      <c r="D1970" s="13" t="s">
        <v>7980</v>
      </c>
      <c r="E1970" s="13" t="s">
        <v>75</v>
      </c>
      <c r="F1970" s="18" t="s">
        <v>87</v>
      </c>
      <c r="G1970" s="58">
        <v>0</v>
      </c>
      <c r="H1970" s="58">
        <v>0</v>
      </c>
      <c r="I1970" s="13">
        <v>9.3200000000000002E-3</v>
      </c>
      <c r="J1970" s="15">
        <v>0</v>
      </c>
      <c r="K1970" s="17" t="s">
        <v>121</v>
      </c>
      <c r="L1970" s="15">
        <v>0</v>
      </c>
      <c r="M1970" s="15">
        <v>0.80036300000000005</v>
      </c>
      <c r="N1970" s="15">
        <v>0.205344</v>
      </c>
      <c r="O1970" s="15">
        <v>0</v>
      </c>
      <c r="P1970" s="15" t="s">
        <v>212</v>
      </c>
    </row>
    <row r="1971" spans="1:16" hidden="1">
      <c r="A1971" s="10" t="s">
        <v>7981</v>
      </c>
      <c r="B1971" s="10" t="s">
        <v>7982</v>
      </c>
      <c r="C1971" s="13" t="s">
        <v>7983</v>
      </c>
      <c r="D1971" s="13" t="s">
        <v>7984</v>
      </c>
      <c r="E1971" s="13" t="s">
        <v>69</v>
      </c>
      <c r="F1971" s="18" t="s">
        <v>81</v>
      </c>
      <c r="G1971" s="58">
        <v>0</v>
      </c>
      <c r="H1971" s="58">
        <v>0</v>
      </c>
      <c r="I1971" s="13">
        <v>7.6999999999999996E-4</v>
      </c>
      <c r="J1971" s="15">
        <v>0</v>
      </c>
      <c r="K1971" s="17" t="s">
        <v>121</v>
      </c>
      <c r="L1971" s="15">
        <v>0</v>
      </c>
      <c r="M1971" s="15">
        <v>3.2860499999999999</v>
      </c>
      <c r="N1971" s="15">
        <v>-0.12199699999999999</v>
      </c>
      <c r="O1971" s="15">
        <v>0</v>
      </c>
      <c r="P1971" s="15" t="s">
        <v>122</v>
      </c>
    </row>
    <row r="1972" spans="1:16" hidden="1">
      <c r="A1972" s="10" t="s">
        <v>7985</v>
      </c>
      <c r="B1972" s="10" t="s">
        <v>7986</v>
      </c>
      <c r="C1972" s="13" t="s">
        <v>7987</v>
      </c>
      <c r="D1972" s="13" t="s">
        <v>7988</v>
      </c>
      <c r="E1972" s="13" t="s">
        <v>69</v>
      </c>
      <c r="F1972" s="18" t="s">
        <v>89</v>
      </c>
      <c r="G1972" s="58">
        <v>0</v>
      </c>
      <c r="H1972" s="58">
        <v>0</v>
      </c>
      <c r="I1972" s="13">
        <v>8.4700000000000001E-3</v>
      </c>
      <c r="J1972" s="15">
        <v>0</v>
      </c>
      <c r="K1972" s="17" t="s">
        <v>121</v>
      </c>
      <c r="L1972" s="15">
        <v>8.6871580000000002</v>
      </c>
      <c r="M1972" s="15">
        <v>2.4811070000000002</v>
      </c>
      <c r="N1972" s="15">
        <v>0.16064600000000001</v>
      </c>
      <c r="O1972" s="15">
        <v>0</v>
      </c>
      <c r="P1972" s="15" t="s">
        <v>122</v>
      </c>
    </row>
    <row r="1973" spans="1:16" hidden="1">
      <c r="A1973" s="10" t="s">
        <v>7989</v>
      </c>
      <c r="B1973" s="10" t="s">
        <v>7990</v>
      </c>
      <c r="C1973" s="13" t="s">
        <v>7991</v>
      </c>
      <c r="D1973" s="13" t="s">
        <v>7992</v>
      </c>
      <c r="E1973" s="13" t="s">
        <v>69</v>
      </c>
      <c r="F1973" s="18" t="s">
        <v>83</v>
      </c>
      <c r="G1973" s="58">
        <v>0</v>
      </c>
      <c r="H1973" s="58">
        <v>0</v>
      </c>
      <c r="I1973" s="13">
        <v>7.3600000000000002E-3</v>
      </c>
      <c r="J1973" s="15">
        <v>0.74687499999999996</v>
      </c>
      <c r="K1973" s="17">
        <v>0.33891213389121355</v>
      </c>
      <c r="L1973" s="15">
        <v>10.714693</v>
      </c>
      <c r="M1973" s="15">
        <v>2.8934869999999999</v>
      </c>
      <c r="N1973" s="15">
        <v>0.26225599999999999</v>
      </c>
      <c r="O1973" s="15" t="s">
        <v>263</v>
      </c>
      <c r="P1973" s="15" t="s">
        <v>157</v>
      </c>
    </row>
    <row r="1974" spans="1:16" hidden="1">
      <c r="A1974" s="10" t="s">
        <v>7993</v>
      </c>
      <c r="B1974" s="10" t="s">
        <v>7994</v>
      </c>
      <c r="C1974" s="13" t="s">
        <v>7995</v>
      </c>
      <c r="D1974" s="13" t="s">
        <v>7996</v>
      </c>
      <c r="E1974" s="13" t="s">
        <v>40</v>
      </c>
      <c r="F1974" s="18" t="s">
        <v>90</v>
      </c>
      <c r="G1974" s="58">
        <v>0</v>
      </c>
      <c r="H1974" s="58">
        <v>0</v>
      </c>
      <c r="I1974" s="13">
        <v>1.4370000000000001E-2</v>
      </c>
      <c r="J1974" s="15">
        <v>0</v>
      </c>
      <c r="K1974" s="17" t="s">
        <v>121</v>
      </c>
      <c r="L1974" s="15">
        <v>14.641745</v>
      </c>
      <c r="M1974" s="15">
        <v>1.1597519999999999</v>
      </c>
      <c r="N1974" s="15">
        <v>9.8396999999999998E-2</v>
      </c>
      <c r="O1974" s="15">
        <v>0</v>
      </c>
      <c r="P1974" s="15" t="s">
        <v>152</v>
      </c>
    </row>
    <row r="1975" spans="1:16" hidden="1">
      <c r="A1975" s="10" t="s">
        <v>7997</v>
      </c>
      <c r="B1975" s="10" t="s">
        <v>7998</v>
      </c>
      <c r="C1975" s="13" t="s">
        <v>7999</v>
      </c>
      <c r="D1975" s="13" t="s">
        <v>8000</v>
      </c>
      <c r="E1975" s="13" t="s">
        <v>46</v>
      </c>
      <c r="F1975" s="18" t="s">
        <v>87</v>
      </c>
      <c r="G1975" s="58">
        <v>0</v>
      </c>
      <c r="H1975" s="58">
        <v>0</v>
      </c>
      <c r="I1975" s="13">
        <v>5.6000000000000001E-2</v>
      </c>
      <c r="J1975" s="15">
        <v>1.9032432431999999</v>
      </c>
      <c r="K1975" s="17">
        <v>-0.47458108490711914</v>
      </c>
      <c r="L1975" s="15">
        <v>29.714286000000001</v>
      </c>
      <c r="M1975" s="15">
        <v>7.5398969999999998</v>
      </c>
      <c r="N1975" s="15">
        <v>0.221223</v>
      </c>
      <c r="O1975" s="15" t="s">
        <v>176</v>
      </c>
      <c r="P1975" s="15" t="s">
        <v>152</v>
      </c>
    </row>
    <row r="1976" spans="1:16" hidden="1">
      <c r="A1976" s="10" t="s">
        <v>8001</v>
      </c>
      <c r="B1976" s="10" t="s">
        <v>8002</v>
      </c>
      <c r="C1976" s="13" t="s">
        <v>8003</v>
      </c>
      <c r="D1976" s="13" t="s">
        <v>8004</v>
      </c>
      <c r="E1976" s="13" t="s">
        <v>28</v>
      </c>
      <c r="F1976" s="18" t="s">
        <v>87</v>
      </c>
      <c r="G1976" s="58">
        <v>0</v>
      </c>
      <c r="H1976" s="58">
        <v>0</v>
      </c>
      <c r="I1976" s="13">
        <v>0.12309</v>
      </c>
      <c r="J1976" s="15">
        <v>1.0942105262999999</v>
      </c>
      <c r="K1976" s="17">
        <v>-8.6099086085898446E-2</v>
      </c>
      <c r="L1976" s="15">
        <v>21.173985999999999</v>
      </c>
      <c r="M1976" s="15">
        <v>5.3166469999999997</v>
      </c>
      <c r="N1976" s="15">
        <v>7.7880000000000005E-2</v>
      </c>
      <c r="O1976" s="15" t="s">
        <v>176</v>
      </c>
      <c r="P1976" s="15" t="s">
        <v>714</v>
      </c>
    </row>
    <row r="1977" spans="1:16" hidden="1">
      <c r="A1977" s="10" t="s">
        <v>8005</v>
      </c>
      <c r="B1977" s="10" t="s">
        <v>8006</v>
      </c>
      <c r="C1977" s="13" t="s">
        <v>8007</v>
      </c>
      <c r="D1977" s="13" t="s">
        <v>8008</v>
      </c>
      <c r="E1977" s="13" t="s">
        <v>77</v>
      </c>
      <c r="F1977" s="18" t="s">
        <v>87</v>
      </c>
      <c r="G1977" s="58">
        <v>0</v>
      </c>
      <c r="H1977" s="58">
        <v>0</v>
      </c>
      <c r="I1977" s="13">
        <v>4.4650000000000002E-2</v>
      </c>
      <c r="J1977" s="15">
        <v>0</v>
      </c>
      <c r="K1977" s="17" t="s">
        <v>121</v>
      </c>
      <c r="L1977" s="15">
        <v>27.642856999999999</v>
      </c>
      <c r="M1977" s="15">
        <v>9.7339070000000003</v>
      </c>
      <c r="N1977" s="15">
        <v>0.32944800000000002</v>
      </c>
      <c r="O1977" s="15">
        <v>0</v>
      </c>
      <c r="P1977" s="15" t="s">
        <v>482</v>
      </c>
    </row>
    <row r="1978" spans="1:16" hidden="1">
      <c r="A1978" s="10" t="s">
        <v>8009</v>
      </c>
      <c r="B1978" s="10" t="s">
        <v>8010</v>
      </c>
      <c r="C1978" s="13" t="s">
        <v>8011</v>
      </c>
      <c r="D1978" s="13" t="s">
        <v>8012</v>
      </c>
      <c r="E1978" s="13" t="s">
        <v>69</v>
      </c>
      <c r="F1978" s="18" t="s">
        <v>87</v>
      </c>
      <c r="G1978" s="58">
        <v>0</v>
      </c>
      <c r="H1978" s="58">
        <v>0</v>
      </c>
      <c r="I1978" s="13">
        <v>4.9399999999999999E-3</v>
      </c>
      <c r="J1978" s="15">
        <v>0</v>
      </c>
      <c r="K1978" s="17" t="s">
        <v>121</v>
      </c>
      <c r="L1978" s="15">
        <v>13.116883</v>
      </c>
      <c r="M1978" s="15">
        <v>2.2522570000000002</v>
      </c>
      <c r="N1978" s="15">
        <v>0.17027600000000001</v>
      </c>
      <c r="O1978" s="15">
        <v>0</v>
      </c>
      <c r="P1978" s="15" t="s">
        <v>122</v>
      </c>
    </row>
    <row r="1979" spans="1:16" hidden="1">
      <c r="A1979" s="10" t="s">
        <v>8013</v>
      </c>
      <c r="B1979" s="10" t="s">
        <v>8014</v>
      </c>
      <c r="C1979" s="13" t="s">
        <v>8015</v>
      </c>
      <c r="D1979" s="13" t="s">
        <v>8016</v>
      </c>
      <c r="E1979" s="13" t="s">
        <v>69</v>
      </c>
      <c r="F1979" s="18" t="s">
        <v>87</v>
      </c>
      <c r="G1979" s="58">
        <v>0</v>
      </c>
      <c r="H1979" s="58">
        <v>0</v>
      </c>
      <c r="I1979" s="13">
        <v>1.883E-2</v>
      </c>
      <c r="J1979" s="15">
        <v>0</v>
      </c>
      <c r="K1979" s="17" t="s">
        <v>121</v>
      </c>
      <c r="L1979" s="15">
        <v>13.034205</v>
      </c>
      <c r="M1979" s="15">
        <v>2.3034530000000002</v>
      </c>
      <c r="N1979" s="15">
        <v>0.17027600000000001</v>
      </c>
      <c r="O1979" s="15">
        <v>0</v>
      </c>
      <c r="P1979" s="15" t="s">
        <v>157</v>
      </c>
    </row>
    <row r="1980" spans="1:16" hidden="1">
      <c r="A1980" s="10" t="s">
        <v>8017</v>
      </c>
      <c r="B1980" s="10" t="s">
        <v>8018</v>
      </c>
      <c r="C1980" s="13" t="s">
        <v>8019</v>
      </c>
      <c r="D1980" s="13" t="s">
        <v>8020</v>
      </c>
      <c r="E1980" s="13" t="s">
        <v>26</v>
      </c>
      <c r="F1980" s="18" t="s">
        <v>87</v>
      </c>
      <c r="G1980" s="58">
        <v>0</v>
      </c>
      <c r="H1980" s="58">
        <v>0</v>
      </c>
      <c r="I1980" s="13">
        <v>3.2640000000000002E-2</v>
      </c>
      <c r="J1980" s="15">
        <v>1.1193103447999999</v>
      </c>
      <c r="K1980" s="17">
        <v>-0.10659272949122833</v>
      </c>
      <c r="L1980" s="15">
        <v>20.771834999999999</v>
      </c>
      <c r="M1980" s="15">
        <v>4.7508210000000002</v>
      </c>
      <c r="N1980" s="15">
        <v>0.17972199999999999</v>
      </c>
      <c r="O1980" s="15" t="s">
        <v>176</v>
      </c>
      <c r="P1980" s="15" t="s">
        <v>131</v>
      </c>
    </row>
    <row r="1981" spans="1:16" hidden="1">
      <c r="A1981" s="10" t="s">
        <v>8021</v>
      </c>
      <c r="B1981" s="10" t="s">
        <v>8022</v>
      </c>
      <c r="C1981" s="13" t="s">
        <v>8023</v>
      </c>
      <c r="D1981" s="13" t="s">
        <v>8024</v>
      </c>
      <c r="E1981" s="13" t="s">
        <v>34</v>
      </c>
      <c r="F1981" s="18" t="s">
        <v>82</v>
      </c>
      <c r="G1981" s="58">
        <v>0</v>
      </c>
      <c r="H1981" s="58">
        <v>0</v>
      </c>
      <c r="I1981" s="13">
        <v>0.18839</v>
      </c>
      <c r="J1981" s="15">
        <v>1.4470689655</v>
      </c>
      <c r="K1981" s="17">
        <v>-0.30894793279291011</v>
      </c>
      <c r="L1981" s="15">
        <v>32.949536999999999</v>
      </c>
      <c r="M1981" s="15">
        <v>10.366930999999999</v>
      </c>
      <c r="N1981" s="15">
        <v>0.32818599999999998</v>
      </c>
      <c r="O1981" s="15" t="s">
        <v>176</v>
      </c>
      <c r="P1981" s="15" t="s">
        <v>299</v>
      </c>
    </row>
    <row r="1982" spans="1:16" hidden="1">
      <c r="A1982" s="10" t="s">
        <v>8025</v>
      </c>
      <c r="B1982" s="10" t="s">
        <v>8026</v>
      </c>
      <c r="C1982" s="13" t="s">
        <v>8027</v>
      </c>
      <c r="D1982" s="13" t="s">
        <v>8028</v>
      </c>
      <c r="E1982" s="13" t="s">
        <v>24</v>
      </c>
      <c r="F1982" s="18" t="s">
        <v>87</v>
      </c>
      <c r="G1982" s="58">
        <v>0</v>
      </c>
      <c r="H1982" s="58">
        <v>0</v>
      </c>
      <c r="I1982" s="13">
        <v>2.7390000000000001E-2</v>
      </c>
      <c r="J1982" s="15">
        <v>1.1017241379</v>
      </c>
      <c r="K1982" s="17">
        <v>-9.2331768362538313E-2</v>
      </c>
      <c r="L1982" s="15">
        <v>12.529522</v>
      </c>
      <c r="M1982" s="15">
        <v>1.2217249999999999</v>
      </c>
      <c r="N1982" s="15">
        <v>0.106154</v>
      </c>
      <c r="O1982" s="15" t="s">
        <v>142</v>
      </c>
      <c r="P1982" s="15" t="s">
        <v>294</v>
      </c>
    </row>
    <row r="1983" spans="1:16" hidden="1">
      <c r="A1983" s="10" t="s">
        <v>8029</v>
      </c>
      <c r="B1983" s="10" t="s">
        <v>8030</v>
      </c>
      <c r="C1983" s="13" t="s">
        <v>8031</v>
      </c>
      <c r="D1983" s="13" t="s">
        <v>8032</v>
      </c>
      <c r="E1983" s="13" t="s">
        <v>69</v>
      </c>
      <c r="F1983" s="18" t="s">
        <v>89</v>
      </c>
      <c r="G1983" s="58">
        <v>0</v>
      </c>
      <c r="H1983" s="58">
        <v>0</v>
      </c>
      <c r="I1983" s="13">
        <v>2.5999999999999999E-3</v>
      </c>
      <c r="J1983" s="15">
        <v>0</v>
      </c>
      <c r="K1983" s="17" t="s">
        <v>121</v>
      </c>
      <c r="L1983" s="15">
        <v>0</v>
      </c>
      <c r="M1983" s="15">
        <v>4.4602919999999999</v>
      </c>
      <c r="N1983" s="15">
        <v>0.32682099999999997</v>
      </c>
      <c r="O1983" s="15">
        <v>0</v>
      </c>
      <c r="P1983" s="15" t="s">
        <v>122</v>
      </c>
    </row>
    <row r="1984" spans="1:16" hidden="1">
      <c r="A1984" s="10" t="s">
        <v>8033</v>
      </c>
      <c r="B1984" s="10" t="s">
        <v>8034</v>
      </c>
      <c r="C1984" s="13" t="s">
        <v>8035</v>
      </c>
      <c r="D1984" s="13" t="s">
        <v>8036</v>
      </c>
      <c r="E1984" s="13" t="s">
        <v>69</v>
      </c>
      <c r="F1984" s="18" t="s">
        <v>85</v>
      </c>
      <c r="G1984" s="58">
        <v>0</v>
      </c>
      <c r="H1984" s="58">
        <v>0</v>
      </c>
      <c r="I1984" s="13">
        <v>1.1000000000000001E-3</v>
      </c>
      <c r="J1984" s="15">
        <v>0</v>
      </c>
      <c r="K1984" s="17" t="s">
        <v>121</v>
      </c>
      <c r="L1984" s="15">
        <v>0</v>
      </c>
      <c r="M1984" s="15">
        <v>1.182091</v>
      </c>
      <c r="N1984" s="15">
        <v>5.0516999999999999E-2</v>
      </c>
      <c r="O1984" s="15">
        <v>0</v>
      </c>
      <c r="P1984" s="15" t="s">
        <v>122</v>
      </c>
    </row>
    <row r="1985" spans="1:16" hidden="1">
      <c r="A1985" s="10" t="s">
        <v>8037</v>
      </c>
      <c r="B1985" s="10" t="s">
        <v>8038</v>
      </c>
      <c r="C1985" s="13" t="s">
        <v>8039</v>
      </c>
      <c r="D1985" s="13" t="s">
        <v>8040</v>
      </c>
      <c r="E1985" s="13" t="s">
        <v>69</v>
      </c>
      <c r="F1985" s="18" t="s">
        <v>89</v>
      </c>
      <c r="G1985" s="58">
        <v>0</v>
      </c>
      <c r="H1985" s="58">
        <v>0</v>
      </c>
      <c r="I1985" s="13">
        <v>1.6900000000000001E-3</v>
      </c>
      <c r="J1985" s="15">
        <v>0</v>
      </c>
      <c r="K1985" s="17" t="s">
        <v>121</v>
      </c>
      <c r="L1985" s="15">
        <v>0</v>
      </c>
      <c r="M1985" s="15">
        <v>7.9657590000000003</v>
      </c>
      <c r="N1985" s="15">
        <v>0.13567699999999999</v>
      </c>
      <c r="O1985" s="15">
        <v>0</v>
      </c>
      <c r="P1985" s="15" t="s">
        <v>122</v>
      </c>
    </row>
    <row r="1986" spans="1:16" hidden="1">
      <c r="A1986" s="10" t="s">
        <v>8041</v>
      </c>
      <c r="B1986" s="10" t="s">
        <v>8042</v>
      </c>
      <c r="C1986" s="13" t="s">
        <v>8043</v>
      </c>
      <c r="D1986" s="13" t="s">
        <v>8044</v>
      </c>
      <c r="E1986" s="13" t="s">
        <v>34</v>
      </c>
      <c r="F1986" s="18" t="s">
        <v>85</v>
      </c>
      <c r="G1986" s="58">
        <v>0</v>
      </c>
      <c r="H1986" s="58">
        <v>0</v>
      </c>
      <c r="I1986" s="13">
        <v>0.26582</v>
      </c>
      <c r="J1986" s="15">
        <v>1.2891803279</v>
      </c>
      <c r="K1986" s="17">
        <v>-0.22431332657011449</v>
      </c>
      <c r="L1986" s="15">
        <v>18.205468</v>
      </c>
      <c r="M1986" s="15">
        <v>1.8451010000000001</v>
      </c>
      <c r="N1986" s="15">
        <v>9.6074999999999994E-2</v>
      </c>
      <c r="O1986" s="15" t="s">
        <v>176</v>
      </c>
      <c r="P1986" s="15" t="s">
        <v>299</v>
      </c>
    </row>
    <row r="1987" spans="1:16" hidden="1">
      <c r="A1987" s="10" t="s">
        <v>8045</v>
      </c>
      <c r="B1987" s="10" t="s">
        <v>8046</v>
      </c>
      <c r="C1987" s="13" t="s">
        <v>8047</v>
      </c>
      <c r="D1987" s="13" t="s">
        <v>8048</v>
      </c>
      <c r="E1987" s="13" t="s">
        <v>136</v>
      </c>
      <c r="F1987" s="18" t="s">
        <v>87</v>
      </c>
      <c r="G1987" s="58">
        <v>0</v>
      </c>
      <c r="H1987" s="58">
        <v>0</v>
      </c>
      <c r="I1987" s="13">
        <v>4.64E-3</v>
      </c>
      <c r="J1987" s="15">
        <v>0</v>
      </c>
      <c r="K1987" s="17" t="s">
        <v>121</v>
      </c>
      <c r="L1987" s="15">
        <v>18</v>
      </c>
      <c r="M1987" s="15">
        <v>4.8272019999999998</v>
      </c>
      <c r="N1987" s="15">
        <v>0.25659399999999999</v>
      </c>
      <c r="O1987" s="15">
        <v>0</v>
      </c>
      <c r="P1987" s="15" t="s">
        <v>137</v>
      </c>
    </row>
    <row r="1988" spans="1:16" hidden="1">
      <c r="A1988" s="10" t="s">
        <v>8049</v>
      </c>
      <c r="B1988" s="10" t="s">
        <v>8050</v>
      </c>
      <c r="C1988" s="13" t="s">
        <v>8051</v>
      </c>
      <c r="D1988" s="13" t="s">
        <v>8052</v>
      </c>
      <c r="E1988" s="13" t="s">
        <v>48</v>
      </c>
      <c r="F1988" s="18" t="s">
        <v>83</v>
      </c>
      <c r="G1988" s="58">
        <v>0</v>
      </c>
      <c r="H1988" s="58">
        <v>0</v>
      </c>
      <c r="I1988" s="13">
        <v>2.6069999999999999E-2</v>
      </c>
      <c r="J1988" s="15">
        <v>1.1337349398000001</v>
      </c>
      <c r="K1988" s="17">
        <v>-0.1179596174601375</v>
      </c>
      <c r="L1988" s="15">
        <v>110.854207</v>
      </c>
      <c r="M1988" s="15">
        <v>1.4566730000000001</v>
      </c>
      <c r="N1988" s="15">
        <v>0.18196399999999999</v>
      </c>
      <c r="O1988" s="15" t="s">
        <v>263</v>
      </c>
      <c r="P1988" s="15" t="s">
        <v>157</v>
      </c>
    </row>
    <row r="1989" spans="1:16" hidden="1">
      <c r="A1989" s="10" t="s">
        <v>8053</v>
      </c>
      <c r="B1989" s="10" t="s">
        <v>8054</v>
      </c>
      <c r="C1989" s="13" t="s">
        <v>8055</v>
      </c>
      <c r="D1989" s="13" t="s">
        <v>8056</v>
      </c>
      <c r="E1989" s="13" t="s">
        <v>48</v>
      </c>
      <c r="F1989" s="18" t="s">
        <v>90</v>
      </c>
      <c r="G1989" s="58">
        <v>0</v>
      </c>
      <c r="H1989" s="58">
        <v>0</v>
      </c>
      <c r="I1989" s="13">
        <v>1.406E-2</v>
      </c>
      <c r="J1989" s="15">
        <v>0.88</v>
      </c>
      <c r="K1989" s="17">
        <v>0.13636363636363646</v>
      </c>
      <c r="L1989" s="15">
        <v>10.606061</v>
      </c>
      <c r="M1989" s="15">
        <v>0.44721499999999997</v>
      </c>
      <c r="N1989" s="15">
        <v>4.6319999999999998E-3</v>
      </c>
      <c r="O1989" s="15" t="s">
        <v>263</v>
      </c>
      <c r="P1989" s="15" t="s">
        <v>157</v>
      </c>
    </row>
    <row r="1990" spans="1:16" hidden="1">
      <c r="A1990" s="10" t="s">
        <v>8057</v>
      </c>
      <c r="B1990" s="10" t="s">
        <v>8058</v>
      </c>
      <c r="C1990" s="13" t="s">
        <v>8059</v>
      </c>
      <c r="D1990" s="13" t="s">
        <v>8060</v>
      </c>
      <c r="E1990" s="13" t="s">
        <v>28</v>
      </c>
      <c r="F1990" s="18" t="s">
        <v>89</v>
      </c>
      <c r="G1990" s="58">
        <v>0</v>
      </c>
      <c r="H1990" s="58">
        <v>0</v>
      </c>
      <c r="I1990" s="13">
        <v>0.1706</v>
      </c>
      <c r="J1990" s="15">
        <v>0</v>
      </c>
      <c r="K1990" s="17" t="s">
        <v>121</v>
      </c>
      <c r="L1990" s="15">
        <v>36.030259999999998</v>
      </c>
      <c r="M1990" s="15">
        <v>7.3073499999999996</v>
      </c>
      <c r="N1990" s="15">
        <v>7.4149000000000007E-2</v>
      </c>
      <c r="O1990" s="15" t="s">
        <v>142</v>
      </c>
      <c r="P1990" s="15" t="s">
        <v>332</v>
      </c>
    </row>
    <row r="1991" spans="1:16" hidden="1">
      <c r="A1991" s="10" t="s">
        <v>8061</v>
      </c>
      <c r="B1991" s="10" t="s">
        <v>8062</v>
      </c>
      <c r="C1991" s="13" t="s">
        <v>8063</v>
      </c>
      <c r="D1991" s="13" t="s">
        <v>8064</v>
      </c>
      <c r="E1991" s="13" t="s">
        <v>67</v>
      </c>
      <c r="F1991" s="18" t="s">
        <v>83</v>
      </c>
      <c r="G1991" s="58">
        <v>0</v>
      </c>
      <c r="H1991" s="58">
        <v>0</v>
      </c>
      <c r="I1991" s="13">
        <v>1.37E-2</v>
      </c>
      <c r="J1991" s="15">
        <v>0</v>
      </c>
      <c r="K1991" s="17" t="s">
        <v>121</v>
      </c>
      <c r="L1991" s="15">
        <v>10.679204</v>
      </c>
      <c r="M1991" s="15">
        <v>0.797597</v>
      </c>
      <c r="N1991" s="15">
        <v>6.1628000000000002E-2</v>
      </c>
      <c r="O1991" s="15" t="s">
        <v>142</v>
      </c>
      <c r="P1991" s="15" t="s">
        <v>1376</v>
      </c>
    </row>
    <row r="1992" spans="1:16" hidden="1">
      <c r="A1992" s="10" t="s">
        <v>8065</v>
      </c>
      <c r="B1992" s="10" t="s">
        <v>8066</v>
      </c>
      <c r="C1992" s="13" t="s">
        <v>8067</v>
      </c>
      <c r="D1992" s="13" t="s">
        <v>8068</v>
      </c>
      <c r="E1992" s="13" t="s">
        <v>69</v>
      </c>
      <c r="F1992" s="18" t="s">
        <v>88</v>
      </c>
      <c r="G1992" s="58">
        <v>0</v>
      </c>
      <c r="H1992" s="58">
        <v>0</v>
      </c>
      <c r="I1992" s="13">
        <v>1.5E-3</v>
      </c>
      <c r="J1992" s="15">
        <v>0</v>
      </c>
      <c r="K1992" s="17" t="s">
        <v>121</v>
      </c>
      <c r="L1992" s="15">
        <v>21.700714999999999</v>
      </c>
      <c r="M1992" s="15">
        <v>1.2133689999999999</v>
      </c>
      <c r="N1992" s="15">
        <v>-7.7844999999999998E-2</v>
      </c>
      <c r="O1992" s="15">
        <v>0</v>
      </c>
      <c r="P1992" s="15" t="s">
        <v>122</v>
      </c>
    </row>
    <row r="1993" spans="1:16" hidden="1">
      <c r="A1993" s="10" t="s">
        <v>8069</v>
      </c>
      <c r="B1993" s="10" t="s">
        <v>8070</v>
      </c>
      <c r="C1993" s="13" t="s">
        <v>8071</v>
      </c>
      <c r="D1993" s="13" t="s">
        <v>8072</v>
      </c>
      <c r="E1993" s="13" t="s">
        <v>69</v>
      </c>
      <c r="F1993" s="18" t="s">
        <v>91</v>
      </c>
      <c r="G1993" s="58">
        <v>0</v>
      </c>
      <c r="H1993" s="58">
        <v>0</v>
      </c>
      <c r="I1993" s="13">
        <v>1.15E-3</v>
      </c>
      <c r="J1993" s="15">
        <v>0</v>
      </c>
      <c r="K1993" s="17" t="s">
        <v>121</v>
      </c>
      <c r="L1993" s="15">
        <v>0</v>
      </c>
      <c r="M1993" s="15">
        <v>0.74636199999999997</v>
      </c>
      <c r="N1993" s="15">
        <v>4.3291999999999997E-2</v>
      </c>
      <c r="O1993" s="15">
        <v>0</v>
      </c>
      <c r="P1993" s="15" t="s">
        <v>122</v>
      </c>
    </row>
    <row r="1994" spans="1:16" hidden="1">
      <c r="A1994" s="10" t="s">
        <v>8073</v>
      </c>
      <c r="B1994" s="10" t="s">
        <v>8074</v>
      </c>
      <c r="C1994" s="13" t="s">
        <v>8075</v>
      </c>
      <c r="D1994" s="13" t="s">
        <v>8076</v>
      </c>
      <c r="E1994" s="13" t="s">
        <v>71</v>
      </c>
      <c r="F1994" s="18" t="s">
        <v>88</v>
      </c>
      <c r="G1994" s="58">
        <v>0</v>
      </c>
      <c r="H1994" s="58">
        <v>0</v>
      </c>
      <c r="I1994" s="13">
        <v>2.2360000000000001E-2</v>
      </c>
      <c r="J1994" s="15">
        <v>1.1545238095000001</v>
      </c>
      <c r="K1994" s="17">
        <v>-0.133842029266526</v>
      </c>
      <c r="L1994" s="15">
        <v>18.635387000000001</v>
      </c>
      <c r="M1994" s="15">
        <v>2.8537569999999999</v>
      </c>
      <c r="N1994" s="15">
        <v>0.16527500000000001</v>
      </c>
      <c r="O1994" s="15" t="s">
        <v>263</v>
      </c>
      <c r="P1994" s="15" t="s">
        <v>171</v>
      </c>
    </row>
    <row r="1995" spans="1:16" hidden="1">
      <c r="A1995" s="10" t="s">
        <v>8077</v>
      </c>
      <c r="B1995" s="10" t="s">
        <v>8078</v>
      </c>
      <c r="C1995" s="13" t="s">
        <v>8079</v>
      </c>
      <c r="D1995" s="13" t="s">
        <v>8080</v>
      </c>
      <c r="E1995" s="13" t="s">
        <v>26</v>
      </c>
      <c r="F1995" s="18" t="s">
        <v>85</v>
      </c>
      <c r="G1995" s="58">
        <v>0</v>
      </c>
      <c r="H1995" s="58">
        <v>0</v>
      </c>
      <c r="I1995" s="13">
        <v>2.511E-2</v>
      </c>
      <c r="J1995" s="15">
        <v>1.1881250000000001</v>
      </c>
      <c r="K1995" s="17">
        <v>-0.15833771699105736</v>
      </c>
      <c r="L1995" s="15">
        <v>21.574110999999998</v>
      </c>
      <c r="M1995" s="15">
        <v>8.4212900000000008</v>
      </c>
      <c r="N1995" s="15">
        <v>0.47138000000000002</v>
      </c>
      <c r="O1995" s="15" t="s">
        <v>142</v>
      </c>
      <c r="P1995" s="15" t="s">
        <v>131</v>
      </c>
    </row>
    <row r="1996" spans="1:16" hidden="1">
      <c r="A1996" s="10" t="s">
        <v>8081</v>
      </c>
      <c r="B1996" s="10" t="s">
        <v>8082</v>
      </c>
      <c r="C1996" s="13" t="s">
        <v>8083</v>
      </c>
      <c r="D1996" s="13" t="s">
        <v>8084</v>
      </c>
      <c r="E1996" s="13" t="s">
        <v>34</v>
      </c>
      <c r="F1996" s="18" t="s">
        <v>88</v>
      </c>
      <c r="G1996" s="58">
        <v>0</v>
      </c>
      <c r="H1996" s="58">
        <v>0</v>
      </c>
      <c r="I1996" s="13">
        <v>1.9939999999999999E-2</v>
      </c>
      <c r="J1996" s="15">
        <v>0.41579710139999998</v>
      </c>
      <c r="K1996" s="17">
        <v>1.4050191707276776</v>
      </c>
      <c r="L1996" s="15">
        <v>100.701728</v>
      </c>
      <c r="M1996" s="15">
        <v>7.3605660000000004</v>
      </c>
      <c r="N1996" s="15">
        <v>0.12701100000000001</v>
      </c>
      <c r="O1996" s="15" t="s">
        <v>176</v>
      </c>
      <c r="P1996" s="15" t="s">
        <v>299</v>
      </c>
    </row>
    <row r="1997" spans="1:16" hidden="1">
      <c r="A1997" s="10" t="s">
        <v>8085</v>
      </c>
      <c r="B1997" s="10" t="s">
        <v>8086</v>
      </c>
      <c r="C1997" s="13" t="s">
        <v>8087</v>
      </c>
      <c r="D1997" s="13" t="s">
        <v>8088</v>
      </c>
      <c r="E1997" s="13" t="s">
        <v>75</v>
      </c>
      <c r="F1997" s="18" t="s">
        <v>88</v>
      </c>
      <c r="G1997" s="58">
        <v>0</v>
      </c>
      <c r="H1997" s="58">
        <v>0</v>
      </c>
      <c r="I1997" s="13">
        <v>3.6580000000000001E-2</v>
      </c>
      <c r="J1997" s="15">
        <v>0</v>
      </c>
      <c r="K1997" s="17" t="s">
        <v>121</v>
      </c>
      <c r="L1997" s="15">
        <v>11.903756</v>
      </c>
      <c r="M1997" s="15">
        <v>2.537477</v>
      </c>
      <c r="N1997" s="15">
        <v>0.26208700000000001</v>
      </c>
      <c r="O1997" s="15">
        <v>0</v>
      </c>
      <c r="P1997" s="15" t="s">
        <v>212</v>
      </c>
    </row>
    <row r="1998" spans="1:16" hidden="1">
      <c r="A1998" s="10" t="s">
        <v>8089</v>
      </c>
      <c r="B1998" s="10" t="s">
        <v>8090</v>
      </c>
      <c r="C1998" s="13" t="s">
        <v>8091</v>
      </c>
      <c r="D1998" s="13" t="s">
        <v>8092</v>
      </c>
      <c r="E1998" s="13" t="s">
        <v>75</v>
      </c>
      <c r="F1998" s="18" t="s">
        <v>88</v>
      </c>
      <c r="G1998" s="58">
        <v>0</v>
      </c>
      <c r="H1998" s="58">
        <v>0</v>
      </c>
      <c r="I1998" s="13">
        <v>3.739E-2</v>
      </c>
      <c r="J1998" s="15">
        <v>0</v>
      </c>
      <c r="K1998" s="17" t="s">
        <v>121</v>
      </c>
      <c r="L1998" s="15">
        <v>20.693711</v>
      </c>
      <c r="M1998" s="15">
        <v>6.4085429999999999</v>
      </c>
      <c r="N1998" s="15">
        <v>0.37334200000000001</v>
      </c>
      <c r="O1998" s="15">
        <v>0</v>
      </c>
      <c r="P1998" s="15" t="s">
        <v>212</v>
      </c>
    </row>
    <row r="1999" spans="1:16">
      <c r="A1999" s="10" t="s">
        <v>8093</v>
      </c>
      <c r="B1999" s="10" t="s">
        <v>8094</v>
      </c>
      <c r="C1999" s="13" t="s">
        <v>8095</v>
      </c>
      <c r="D1999" s="13" t="s">
        <v>8096</v>
      </c>
      <c r="E1999" s="13" t="s">
        <v>26</v>
      </c>
      <c r="F1999" s="18" t="s">
        <v>87</v>
      </c>
      <c r="G1999" s="58">
        <v>0.5</v>
      </c>
      <c r="H1999" s="58">
        <v>0.57999999999999996</v>
      </c>
      <c r="I1999" s="13">
        <v>4.1739999999999999E-2</v>
      </c>
      <c r="J1999" s="15">
        <v>0.8128571429</v>
      </c>
      <c r="K1999" s="17">
        <v>0.23022847093689491</v>
      </c>
      <c r="L1999" s="15">
        <v>19.676939000000001</v>
      </c>
      <c r="M1999" s="15">
        <v>2.9803280000000001</v>
      </c>
      <c r="N1999" s="15">
        <v>7.4565000000000006E-2</v>
      </c>
      <c r="O1999" s="15" t="s">
        <v>263</v>
      </c>
      <c r="P1999" s="15" t="s">
        <v>131</v>
      </c>
    </row>
    <row r="2000" spans="1:16">
      <c r="A2000" s="10" t="s">
        <v>8097</v>
      </c>
      <c r="B2000" s="10" t="s">
        <v>8098</v>
      </c>
      <c r="C2000" s="13" t="s">
        <v>8099</v>
      </c>
      <c r="D2000" s="13" t="s">
        <v>8100</v>
      </c>
      <c r="E2000" s="13" t="s">
        <v>26</v>
      </c>
      <c r="F2000" s="18" t="s">
        <v>85</v>
      </c>
      <c r="G2000" s="58">
        <v>0.5</v>
      </c>
      <c r="H2000" s="58">
        <v>0.47</v>
      </c>
      <c r="I2000" s="13">
        <v>1.511E-2</v>
      </c>
      <c r="J2000" s="15">
        <v>1.0720000000000001</v>
      </c>
      <c r="K2000" s="17">
        <v>-6.7164179104477695E-2</v>
      </c>
      <c r="L2000" s="15">
        <v>12.224</v>
      </c>
      <c r="M2000" s="15">
        <v>1.6488309999999999</v>
      </c>
      <c r="N2000" s="15">
        <v>9.8921999999999996E-2</v>
      </c>
      <c r="O2000" s="15" t="s">
        <v>263</v>
      </c>
      <c r="P2000" s="15" t="s">
        <v>131</v>
      </c>
    </row>
    <row r="2001" spans="1:16" hidden="1">
      <c r="A2001" s="10" t="s">
        <v>8101</v>
      </c>
      <c r="B2001" s="10" t="s">
        <v>8102</v>
      </c>
      <c r="C2001" s="13" t="s">
        <v>8103</v>
      </c>
      <c r="D2001" s="13" t="s">
        <v>8104</v>
      </c>
      <c r="E2001" s="13" t="s">
        <v>34</v>
      </c>
      <c r="F2001" s="18" t="s">
        <v>83</v>
      </c>
      <c r="G2001" s="58">
        <v>0</v>
      </c>
      <c r="H2001" s="58">
        <v>0</v>
      </c>
      <c r="I2001" s="13">
        <v>7.5270000000000004E-2</v>
      </c>
      <c r="J2001" s="15">
        <v>1.0167213115</v>
      </c>
      <c r="K2001" s="17">
        <v>-1.6446307666483917E-2</v>
      </c>
      <c r="L2001" s="15">
        <v>23.648251999999999</v>
      </c>
      <c r="M2001" s="15">
        <v>7.7945830000000003</v>
      </c>
      <c r="N2001" s="15">
        <v>0.18568599999999999</v>
      </c>
      <c r="O2001" s="15" t="s">
        <v>176</v>
      </c>
      <c r="P2001" s="15" t="s">
        <v>299</v>
      </c>
    </row>
    <row r="2002" spans="1:16">
      <c r="A2002" s="10" t="s">
        <v>8105</v>
      </c>
      <c r="B2002" s="10" t="s">
        <v>8106</v>
      </c>
      <c r="C2002" s="13" t="s">
        <v>8107</v>
      </c>
      <c r="D2002" s="13" t="s">
        <v>8108</v>
      </c>
      <c r="E2002" s="13" t="s">
        <v>26</v>
      </c>
      <c r="F2002" s="18" t="s">
        <v>84</v>
      </c>
      <c r="G2002" s="58">
        <v>1.75</v>
      </c>
      <c r="H2002" s="58">
        <v>1.77</v>
      </c>
      <c r="I2002" s="13">
        <v>0.62646000000000002</v>
      </c>
      <c r="J2002" s="15">
        <v>0.93585858590000004</v>
      </c>
      <c r="K2002" s="17">
        <v>6.8537506698532091E-2</v>
      </c>
      <c r="L2002" s="15">
        <v>11.207359</v>
      </c>
      <c r="M2002" s="15">
        <v>1.235276</v>
      </c>
      <c r="N2002" s="15">
        <v>8.9927000000000007E-2</v>
      </c>
      <c r="O2002" s="15" t="s">
        <v>142</v>
      </c>
      <c r="P2002" s="15" t="s">
        <v>131</v>
      </c>
    </row>
    <row r="2003" spans="1:16" hidden="1">
      <c r="A2003" s="10" t="s">
        <v>8109</v>
      </c>
      <c r="B2003" s="10" t="s">
        <v>8110</v>
      </c>
      <c r="C2003" s="13" t="s">
        <v>8111</v>
      </c>
      <c r="D2003" s="13" t="s">
        <v>8112</v>
      </c>
      <c r="E2003" s="13" t="s">
        <v>28</v>
      </c>
      <c r="F2003" s="18" t="s">
        <v>87</v>
      </c>
      <c r="G2003" s="58">
        <v>0</v>
      </c>
      <c r="H2003" s="58">
        <v>0</v>
      </c>
      <c r="I2003" s="13">
        <v>7.1819999999999995E-2</v>
      </c>
      <c r="J2003" s="15">
        <v>0</v>
      </c>
      <c r="K2003" s="17" t="s">
        <v>121</v>
      </c>
      <c r="L2003" s="15">
        <v>23.51679</v>
      </c>
      <c r="M2003" s="15">
        <v>4.020505</v>
      </c>
      <c r="N2003" s="15">
        <v>9.8801E-2</v>
      </c>
      <c r="O2003" s="15">
        <v>0</v>
      </c>
      <c r="P2003" s="15" t="s">
        <v>332</v>
      </c>
    </row>
    <row r="2004" spans="1:16" hidden="1">
      <c r="A2004" s="10" t="s">
        <v>8113</v>
      </c>
      <c r="B2004" s="10" t="s">
        <v>8114</v>
      </c>
      <c r="C2004" s="13" t="s">
        <v>8115</v>
      </c>
      <c r="D2004" s="13" t="s">
        <v>8116</v>
      </c>
      <c r="E2004" s="13" t="s">
        <v>75</v>
      </c>
      <c r="F2004" s="18" t="s">
        <v>88</v>
      </c>
      <c r="G2004" s="58">
        <v>0</v>
      </c>
      <c r="H2004" s="58">
        <v>0</v>
      </c>
      <c r="I2004" s="13">
        <v>1.1679999999999999E-2</v>
      </c>
      <c r="J2004" s="15">
        <v>0</v>
      </c>
      <c r="K2004" s="17" t="s">
        <v>121</v>
      </c>
      <c r="L2004" s="15">
        <v>0</v>
      </c>
      <c r="M2004" s="15">
        <v>1.979185</v>
      </c>
      <c r="N2004" s="15">
        <v>0.104084</v>
      </c>
      <c r="O2004" s="15">
        <v>0</v>
      </c>
      <c r="P2004" s="15" t="s">
        <v>212</v>
      </c>
    </row>
    <row r="2005" spans="1:16" hidden="1">
      <c r="A2005" s="10" t="s">
        <v>8117</v>
      </c>
      <c r="B2005" s="10" t="s">
        <v>8118</v>
      </c>
      <c r="C2005" s="13" t="s">
        <v>8119</v>
      </c>
      <c r="D2005" s="13" t="s">
        <v>8120</v>
      </c>
      <c r="E2005" s="13" t="s">
        <v>69</v>
      </c>
      <c r="F2005" s="18" t="s">
        <v>82</v>
      </c>
      <c r="G2005" s="58">
        <v>0</v>
      </c>
      <c r="H2005" s="58">
        <v>0</v>
      </c>
      <c r="I2005" s="13">
        <v>9.3000000000000005E-4</v>
      </c>
      <c r="J2005" s="15">
        <v>0</v>
      </c>
      <c r="K2005" s="17" t="s">
        <v>121</v>
      </c>
      <c r="L2005" s="15">
        <v>0</v>
      </c>
      <c r="M2005" s="15">
        <v>0.71358699999999997</v>
      </c>
      <c r="N2005" s="15">
        <v>0.13539799999999999</v>
      </c>
      <c r="O2005" s="15">
        <v>0</v>
      </c>
      <c r="P2005" s="15" t="s">
        <v>122</v>
      </c>
    </row>
    <row r="2006" spans="1:16" hidden="1">
      <c r="A2006" s="10" t="s">
        <v>8121</v>
      </c>
      <c r="B2006" s="10" t="s">
        <v>8122</v>
      </c>
      <c r="C2006" s="13" t="s">
        <v>8123</v>
      </c>
      <c r="D2006" s="13" t="s">
        <v>8124</v>
      </c>
      <c r="E2006" s="13" t="s">
        <v>69</v>
      </c>
      <c r="F2006" s="18" t="s">
        <v>88</v>
      </c>
      <c r="G2006" s="58">
        <v>0</v>
      </c>
      <c r="H2006" s="58">
        <v>0</v>
      </c>
      <c r="I2006" s="13">
        <v>2.1700000000000001E-3</v>
      </c>
      <c r="J2006" s="15">
        <v>0</v>
      </c>
      <c r="K2006" s="17" t="s">
        <v>121</v>
      </c>
      <c r="L2006" s="15">
        <v>0</v>
      </c>
      <c r="M2006" s="15">
        <v>10.398982999999999</v>
      </c>
      <c r="N2006" s="15">
        <v>-6.6752000000000006E-2</v>
      </c>
      <c r="O2006" s="15">
        <v>0</v>
      </c>
      <c r="P2006" s="15" t="s">
        <v>122</v>
      </c>
    </row>
    <row r="2007" spans="1:16" hidden="1">
      <c r="A2007" s="10" t="s">
        <v>8125</v>
      </c>
      <c r="B2007" s="10" t="s">
        <v>8126</v>
      </c>
      <c r="C2007" s="13" t="s">
        <v>8127</v>
      </c>
      <c r="D2007" s="13" t="s">
        <v>8128</v>
      </c>
      <c r="E2007" s="13" t="s">
        <v>69</v>
      </c>
      <c r="F2007" s="18" t="s">
        <v>83</v>
      </c>
      <c r="G2007" s="58">
        <v>0</v>
      </c>
      <c r="H2007" s="58">
        <v>0</v>
      </c>
      <c r="I2007" s="13">
        <v>1.2500000000000001E-2</v>
      </c>
      <c r="J2007" s="15">
        <v>0.66222222220000004</v>
      </c>
      <c r="K2007" s="17">
        <v>0.51006711414463313</v>
      </c>
      <c r="L2007" s="15">
        <v>15.465014999999999</v>
      </c>
      <c r="M2007" s="15">
        <v>2.9223249999999998</v>
      </c>
      <c r="N2007" s="15">
        <v>0.246499</v>
      </c>
      <c r="O2007" s="15" t="s">
        <v>176</v>
      </c>
      <c r="P2007" s="15" t="s">
        <v>122</v>
      </c>
    </row>
    <row r="2008" spans="1:16" hidden="1">
      <c r="A2008" s="10" t="s">
        <v>8129</v>
      </c>
      <c r="B2008" s="10" t="s">
        <v>8130</v>
      </c>
      <c r="C2008" s="13" t="s">
        <v>8131</v>
      </c>
      <c r="D2008" s="13" t="s">
        <v>8132</v>
      </c>
      <c r="E2008" s="13" t="s">
        <v>69</v>
      </c>
      <c r="F2008" s="18" t="s">
        <v>88</v>
      </c>
      <c r="G2008" s="58">
        <v>0</v>
      </c>
      <c r="H2008" s="58">
        <v>0</v>
      </c>
      <c r="I2008" s="13">
        <v>4.0800000000000003E-3</v>
      </c>
      <c r="J2008" s="15">
        <v>0</v>
      </c>
      <c r="K2008" s="17" t="s">
        <v>121</v>
      </c>
      <c r="L2008" s="15">
        <v>18.967441999999998</v>
      </c>
      <c r="M2008" s="15">
        <v>9.6003819999999997</v>
      </c>
      <c r="N2008" s="15">
        <v>0.242006</v>
      </c>
      <c r="O2008" s="15">
        <v>0</v>
      </c>
      <c r="P2008" s="15" t="s">
        <v>122</v>
      </c>
    </row>
    <row r="2009" spans="1:16" hidden="1">
      <c r="A2009" s="10" t="s">
        <v>8133</v>
      </c>
      <c r="B2009" s="10" t="s">
        <v>8134</v>
      </c>
      <c r="C2009" s="13" t="s">
        <v>8135</v>
      </c>
      <c r="D2009" s="13" t="s">
        <v>8136</v>
      </c>
      <c r="E2009" s="13" t="s">
        <v>69</v>
      </c>
      <c r="F2009" s="18" t="s">
        <v>86</v>
      </c>
      <c r="G2009" s="58">
        <v>0</v>
      </c>
      <c r="H2009" s="58">
        <v>0</v>
      </c>
      <c r="I2009" s="13">
        <v>1.6080000000000001E-2</v>
      </c>
      <c r="J2009" s="15">
        <v>0</v>
      </c>
      <c r="K2009" s="17" t="s">
        <v>121</v>
      </c>
      <c r="L2009" s="15">
        <v>22.916886000000002</v>
      </c>
      <c r="M2009" s="15">
        <v>4.2213479999999999</v>
      </c>
      <c r="N2009" s="15">
        <v>0.171292</v>
      </c>
      <c r="O2009" s="15">
        <v>0</v>
      </c>
      <c r="P2009" s="15" t="s">
        <v>157</v>
      </c>
    </row>
    <row r="2010" spans="1:16" hidden="1">
      <c r="A2010" s="10" t="s">
        <v>8137</v>
      </c>
      <c r="B2010" s="10" t="s">
        <v>8138</v>
      </c>
      <c r="C2010" s="13" t="s">
        <v>8139</v>
      </c>
      <c r="D2010" s="13" t="s">
        <v>8140</v>
      </c>
      <c r="E2010" s="13" t="s">
        <v>69</v>
      </c>
      <c r="F2010" s="18" t="s">
        <v>86</v>
      </c>
      <c r="G2010" s="58">
        <v>0</v>
      </c>
      <c r="H2010" s="58">
        <v>0</v>
      </c>
      <c r="I2010" s="13">
        <v>7.3000000000000001E-3</v>
      </c>
      <c r="J2010" s="15">
        <v>0</v>
      </c>
      <c r="K2010" s="17" t="s">
        <v>121</v>
      </c>
      <c r="L2010" s="15">
        <v>22.128205000000001</v>
      </c>
      <c r="M2010" s="15">
        <v>3.954361</v>
      </c>
      <c r="N2010" s="15">
        <v>0.171292</v>
      </c>
      <c r="O2010" s="15">
        <v>0</v>
      </c>
      <c r="P2010" s="15" t="s">
        <v>122</v>
      </c>
    </row>
    <row r="2011" spans="1:16" hidden="1">
      <c r="A2011" s="10" t="s">
        <v>8141</v>
      </c>
      <c r="B2011" s="10" t="s">
        <v>8142</v>
      </c>
      <c r="C2011" s="13" t="s">
        <v>8143</v>
      </c>
      <c r="D2011" s="13" t="s">
        <v>8144</v>
      </c>
      <c r="E2011" s="13" t="s">
        <v>69</v>
      </c>
      <c r="F2011" s="18" t="s">
        <v>86</v>
      </c>
      <c r="G2011" s="58">
        <v>0</v>
      </c>
      <c r="H2011" s="58">
        <v>0</v>
      </c>
      <c r="I2011" s="13">
        <v>4.7100000000000003E-2</v>
      </c>
      <c r="J2011" s="15">
        <v>0</v>
      </c>
      <c r="K2011" s="17" t="s">
        <v>121</v>
      </c>
      <c r="L2011" s="15">
        <v>32.176884000000001</v>
      </c>
      <c r="M2011" s="15">
        <v>3.1795119999999999</v>
      </c>
      <c r="N2011" s="15">
        <v>0.102101</v>
      </c>
      <c r="O2011" s="15" t="s">
        <v>263</v>
      </c>
      <c r="P2011" s="15" t="s">
        <v>157</v>
      </c>
    </row>
    <row r="2012" spans="1:16" hidden="1">
      <c r="A2012" s="10" t="s">
        <v>8145</v>
      </c>
      <c r="B2012" s="10" t="s">
        <v>8146</v>
      </c>
      <c r="C2012" s="13" t="s">
        <v>8147</v>
      </c>
      <c r="D2012" s="13" t="s">
        <v>8148</v>
      </c>
      <c r="E2012" s="13" t="s">
        <v>69</v>
      </c>
      <c r="F2012" s="18" t="s">
        <v>87</v>
      </c>
      <c r="G2012" s="58">
        <v>0</v>
      </c>
      <c r="H2012" s="58">
        <v>0</v>
      </c>
      <c r="I2012" s="13">
        <v>3.8899999999999998E-3</v>
      </c>
      <c r="J2012" s="15">
        <v>0</v>
      </c>
      <c r="K2012" s="17" t="s">
        <v>121</v>
      </c>
      <c r="L2012" s="15">
        <v>8.4389489999999991</v>
      </c>
      <c r="M2012" s="15">
        <v>2.2183440000000001</v>
      </c>
      <c r="N2012" s="15">
        <v>0.10251200000000001</v>
      </c>
      <c r="O2012" s="15">
        <v>0</v>
      </c>
      <c r="P2012" s="15" t="s">
        <v>122</v>
      </c>
    </row>
    <row r="2013" spans="1:16" hidden="1">
      <c r="A2013" s="10" t="s">
        <v>8149</v>
      </c>
      <c r="B2013" s="10" t="s">
        <v>8150</v>
      </c>
      <c r="C2013" s="13" t="s">
        <v>8151</v>
      </c>
      <c r="D2013" s="13" t="s">
        <v>8152</v>
      </c>
      <c r="E2013" s="13" t="s">
        <v>69</v>
      </c>
      <c r="F2013" s="18" t="s">
        <v>86</v>
      </c>
      <c r="G2013" s="58">
        <v>0</v>
      </c>
      <c r="H2013" s="58">
        <v>0</v>
      </c>
      <c r="I2013" s="13">
        <v>9.5E-4</v>
      </c>
      <c r="J2013" s="15">
        <v>0</v>
      </c>
      <c r="K2013" s="17" t="s">
        <v>121</v>
      </c>
      <c r="L2013" s="15">
        <v>0</v>
      </c>
      <c r="M2013" s="15">
        <v>10.084633</v>
      </c>
      <c r="N2013" s="15">
        <v>0.386245</v>
      </c>
      <c r="O2013" s="15">
        <v>0</v>
      </c>
      <c r="P2013" s="15" t="s">
        <v>122</v>
      </c>
    </row>
    <row r="2014" spans="1:16" hidden="1">
      <c r="A2014" s="10" t="s">
        <v>8153</v>
      </c>
      <c r="B2014" s="10" t="s">
        <v>8154</v>
      </c>
      <c r="C2014" s="13" t="s">
        <v>8155</v>
      </c>
      <c r="D2014" s="13" t="s">
        <v>8156</v>
      </c>
      <c r="E2014" s="13" t="s">
        <v>69</v>
      </c>
      <c r="F2014" s="18" t="s">
        <v>87</v>
      </c>
      <c r="G2014" s="58">
        <v>0</v>
      </c>
      <c r="H2014" s="58">
        <v>0</v>
      </c>
      <c r="I2014" s="13">
        <v>8.5999999999999998E-4</v>
      </c>
      <c r="J2014" s="15">
        <v>0</v>
      </c>
      <c r="K2014" s="17" t="s">
        <v>121</v>
      </c>
      <c r="L2014" s="15">
        <v>0</v>
      </c>
      <c r="M2014" s="15">
        <v>0.487294</v>
      </c>
      <c r="N2014" s="15">
        <v>0.104051</v>
      </c>
      <c r="O2014" s="15">
        <v>0</v>
      </c>
      <c r="P2014" s="15" t="s">
        <v>122</v>
      </c>
    </row>
    <row r="2015" spans="1:16" hidden="1">
      <c r="A2015" s="10" t="s">
        <v>8157</v>
      </c>
      <c r="B2015" s="10" t="s">
        <v>8158</v>
      </c>
      <c r="C2015" s="13" t="s">
        <v>8159</v>
      </c>
      <c r="D2015" s="13" t="s">
        <v>8160</v>
      </c>
      <c r="E2015" s="13" t="s">
        <v>69</v>
      </c>
      <c r="F2015" s="18" t="s">
        <v>88</v>
      </c>
      <c r="G2015" s="58">
        <v>0</v>
      </c>
      <c r="H2015" s="58">
        <v>0</v>
      </c>
      <c r="I2015" s="13">
        <v>7.5000000000000002E-4</v>
      </c>
      <c r="J2015" s="15">
        <v>0</v>
      </c>
      <c r="K2015" s="17" t="s">
        <v>121</v>
      </c>
      <c r="L2015" s="15">
        <v>0</v>
      </c>
      <c r="M2015" s="15">
        <v>4.2180039999999996</v>
      </c>
      <c r="N2015" s="15">
        <v>0.21138599999999999</v>
      </c>
      <c r="O2015" s="15">
        <v>0</v>
      </c>
      <c r="P2015" s="15" t="s">
        <v>122</v>
      </c>
    </row>
    <row r="2016" spans="1:16" hidden="1">
      <c r="A2016" s="10" t="s">
        <v>8161</v>
      </c>
      <c r="B2016" s="10" t="s">
        <v>8162</v>
      </c>
      <c r="C2016" s="13" t="s">
        <v>8163</v>
      </c>
      <c r="D2016" s="13" t="s">
        <v>8164</v>
      </c>
      <c r="E2016" s="13" t="s">
        <v>69</v>
      </c>
      <c r="F2016" s="18" t="s">
        <v>89</v>
      </c>
      <c r="G2016" s="58">
        <v>0</v>
      </c>
      <c r="H2016" s="58">
        <v>0</v>
      </c>
      <c r="I2016" s="13">
        <v>2.7499999999999998E-3</v>
      </c>
      <c r="J2016" s="15">
        <v>0</v>
      </c>
      <c r="K2016" s="17" t="s">
        <v>121</v>
      </c>
      <c r="L2016" s="15">
        <v>0</v>
      </c>
      <c r="M2016" s="15">
        <v>5.3146440000000004</v>
      </c>
      <c r="N2016" s="15">
        <v>0.21660399999999999</v>
      </c>
      <c r="O2016" s="15">
        <v>0</v>
      </c>
      <c r="P2016" s="15" t="s">
        <v>122</v>
      </c>
    </row>
    <row r="2017" spans="1:16" hidden="1">
      <c r="A2017" s="10" t="s">
        <v>8165</v>
      </c>
      <c r="B2017" s="10" t="s">
        <v>8166</v>
      </c>
      <c r="C2017" s="13" t="s">
        <v>8167</v>
      </c>
      <c r="D2017" s="13" t="s">
        <v>8168</v>
      </c>
      <c r="E2017" s="13" t="s">
        <v>69</v>
      </c>
      <c r="F2017" s="18" t="s">
        <v>88</v>
      </c>
      <c r="G2017" s="58">
        <v>0</v>
      </c>
      <c r="H2017" s="58">
        <v>0</v>
      </c>
      <c r="I2017" s="13">
        <v>0.21765000000000001</v>
      </c>
      <c r="J2017" s="15">
        <v>0.96111111110000003</v>
      </c>
      <c r="K2017" s="17">
        <v>4.0462427757693264E-2</v>
      </c>
      <c r="L2017" s="15">
        <v>19.593636</v>
      </c>
      <c r="M2017" s="15">
        <v>3.1031770000000001</v>
      </c>
      <c r="N2017" s="15">
        <v>0.20578299999999999</v>
      </c>
      <c r="O2017" s="15" t="s">
        <v>142</v>
      </c>
      <c r="P2017" s="15" t="s">
        <v>157</v>
      </c>
    </row>
    <row r="2018" spans="1:16" hidden="1">
      <c r="A2018" s="10" t="s">
        <v>8169</v>
      </c>
      <c r="B2018" s="10" t="s">
        <v>8170</v>
      </c>
      <c r="C2018" s="13" t="s">
        <v>8171</v>
      </c>
      <c r="D2018" s="13" t="s">
        <v>8172</v>
      </c>
      <c r="E2018" s="13" t="s">
        <v>69</v>
      </c>
      <c r="F2018" s="18" t="s">
        <v>88</v>
      </c>
      <c r="G2018" s="58">
        <v>0</v>
      </c>
      <c r="H2018" s="58">
        <v>0</v>
      </c>
      <c r="I2018" s="13">
        <v>1.6000000000000001E-3</v>
      </c>
      <c r="J2018" s="15">
        <v>1.0951541849999999</v>
      </c>
      <c r="K2018" s="17">
        <v>-8.6886564744305783E-2</v>
      </c>
      <c r="L2018" s="15">
        <v>0</v>
      </c>
      <c r="M2018" s="15">
        <v>1.3643160000000001</v>
      </c>
      <c r="N2018" s="15">
        <v>-6.3945000000000002E-2</v>
      </c>
      <c r="O2018" s="15" t="s">
        <v>142</v>
      </c>
      <c r="P2018" s="15" t="s">
        <v>122</v>
      </c>
    </row>
    <row r="2019" spans="1:16" hidden="1">
      <c r="A2019" s="10" t="s">
        <v>8173</v>
      </c>
      <c r="B2019" s="10" t="s">
        <v>8174</v>
      </c>
      <c r="C2019" s="13" t="s">
        <v>8175</v>
      </c>
      <c r="D2019" s="13" t="s">
        <v>8176</v>
      </c>
      <c r="E2019" s="13" t="s">
        <v>48</v>
      </c>
      <c r="F2019" s="18" t="s">
        <v>87</v>
      </c>
      <c r="G2019" s="58">
        <v>0</v>
      </c>
      <c r="H2019" s="58">
        <v>0</v>
      </c>
      <c r="I2019" s="13">
        <v>6.3400000000000001E-3</v>
      </c>
      <c r="J2019" s="15">
        <v>0</v>
      </c>
      <c r="K2019" s="17" t="s">
        <v>121</v>
      </c>
      <c r="L2019" s="15">
        <v>9.5940530000000006</v>
      </c>
      <c r="M2019" s="15">
        <v>1.1672849999999999</v>
      </c>
      <c r="N2019" s="15">
        <v>0.101239</v>
      </c>
      <c r="O2019" s="15">
        <v>0</v>
      </c>
      <c r="P2019" s="15" t="s">
        <v>157</v>
      </c>
    </row>
    <row r="2020" spans="1:16" hidden="1">
      <c r="A2020" s="10" t="s">
        <v>8177</v>
      </c>
      <c r="B2020" s="10" t="s">
        <v>8178</v>
      </c>
      <c r="C2020" s="13" t="s">
        <v>8179</v>
      </c>
      <c r="D2020" s="13" t="s">
        <v>8180</v>
      </c>
      <c r="E2020" s="13" t="s">
        <v>69</v>
      </c>
      <c r="F2020" s="18" t="s">
        <v>88</v>
      </c>
      <c r="G2020" s="58">
        <v>0</v>
      </c>
      <c r="H2020" s="58">
        <v>0</v>
      </c>
      <c r="I2020" s="13">
        <v>6.1999999999999998E-3</v>
      </c>
      <c r="J2020" s="15">
        <v>0</v>
      </c>
      <c r="K2020" s="17" t="s">
        <v>121</v>
      </c>
      <c r="L2020" s="15">
        <v>11.022727</v>
      </c>
      <c r="M2020" s="15">
        <v>0.95840700000000001</v>
      </c>
      <c r="N2020" s="15">
        <v>4.8229000000000001E-2</v>
      </c>
      <c r="O2020" s="15">
        <v>0</v>
      </c>
      <c r="P2020" s="15" t="s">
        <v>157</v>
      </c>
    </row>
    <row r="2021" spans="1:16" hidden="1">
      <c r="A2021" s="10" t="s">
        <v>8181</v>
      </c>
      <c r="B2021" s="10" t="s">
        <v>8182</v>
      </c>
      <c r="C2021" s="13" t="s">
        <v>8183</v>
      </c>
      <c r="D2021" s="13" t="s">
        <v>8184</v>
      </c>
      <c r="E2021" s="13" t="s">
        <v>69</v>
      </c>
      <c r="F2021" s="18" t="s">
        <v>82</v>
      </c>
      <c r="G2021" s="58">
        <v>0</v>
      </c>
      <c r="H2021" s="58">
        <v>0</v>
      </c>
      <c r="I2021" s="13">
        <v>3.2169999999999997E-2</v>
      </c>
      <c r="J2021" s="15">
        <v>0.79880239519999996</v>
      </c>
      <c r="K2021" s="17">
        <v>0.25187406298353077</v>
      </c>
      <c r="L2021" s="15">
        <v>45.645648000000001</v>
      </c>
      <c r="M2021" s="15">
        <v>3.8778320000000002</v>
      </c>
      <c r="N2021" s="15">
        <v>-0.17155500000000001</v>
      </c>
      <c r="O2021" s="15" t="s">
        <v>142</v>
      </c>
      <c r="P2021" s="15" t="s">
        <v>157</v>
      </c>
    </row>
    <row r="2022" spans="1:16" hidden="1">
      <c r="A2022" s="10" t="s">
        <v>8185</v>
      </c>
      <c r="B2022" s="10" t="s">
        <v>8186</v>
      </c>
      <c r="C2022" s="13" t="s">
        <v>8187</v>
      </c>
      <c r="D2022" s="13" t="s">
        <v>8188</v>
      </c>
      <c r="E2022" s="13" t="s">
        <v>69</v>
      </c>
      <c r="F2022" s="18" t="s">
        <v>86</v>
      </c>
      <c r="G2022" s="58">
        <v>0</v>
      </c>
      <c r="H2022" s="58">
        <v>0</v>
      </c>
      <c r="I2022" s="13">
        <v>9.8300000000000002E-3</v>
      </c>
      <c r="J2022" s="15">
        <v>0</v>
      </c>
      <c r="K2022" s="17" t="s">
        <v>121</v>
      </c>
      <c r="L2022" s="15">
        <v>0</v>
      </c>
      <c r="M2022" s="15">
        <v>6.4481140000000003</v>
      </c>
      <c r="N2022" s="15">
        <v>-33.691208000000003</v>
      </c>
      <c r="O2022" s="15">
        <v>0</v>
      </c>
      <c r="P2022" s="15" t="s">
        <v>157</v>
      </c>
    </row>
    <row r="2023" spans="1:16" hidden="1">
      <c r="A2023" s="10" t="s">
        <v>8189</v>
      </c>
      <c r="B2023" s="10" t="s">
        <v>8190</v>
      </c>
      <c r="C2023" s="13" t="s">
        <v>8191</v>
      </c>
      <c r="D2023" s="13" t="s">
        <v>8192</v>
      </c>
      <c r="E2023" s="13" t="s">
        <v>69</v>
      </c>
      <c r="F2023" s="18" t="s">
        <v>82</v>
      </c>
      <c r="G2023" s="58">
        <v>0</v>
      </c>
      <c r="H2023" s="58">
        <v>0</v>
      </c>
      <c r="I2023" s="13">
        <v>4.5900000000000003E-3</v>
      </c>
      <c r="J2023" s="15">
        <v>0</v>
      </c>
      <c r="K2023" s="17" t="s">
        <v>121</v>
      </c>
      <c r="L2023" s="15">
        <v>0</v>
      </c>
      <c r="M2023" s="15">
        <v>3.3289680000000001</v>
      </c>
      <c r="N2023" s="15">
        <v>0.15091299999999999</v>
      </c>
      <c r="O2023" s="15">
        <v>0</v>
      </c>
      <c r="P2023" s="15" t="s">
        <v>157</v>
      </c>
    </row>
    <row r="2024" spans="1:16" hidden="1">
      <c r="A2024" s="10" t="s">
        <v>8193</v>
      </c>
      <c r="B2024" s="10" t="s">
        <v>8194</v>
      </c>
      <c r="C2024" s="13" t="s">
        <v>8195</v>
      </c>
      <c r="D2024" s="13" t="s">
        <v>8196</v>
      </c>
      <c r="E2024" s="13" t="s">
        <v>75</v>
      </c>
      <c r="F2024" s="18" t="s">
        <v>88</v>
      </c>
      <c r="G2024" s="58">
        <v>0</v>
      </c>
      <c r="H2024" s="58">
        <v>0</v>
      </c>
      <c r="I2024" s="13">
        <v>4.7940000000000003E-2</v>
      </c>
      <c r="J2024" s="15">
        <v>1.2113636364</v>
      </c>
      <c r="K2024" s="17">
        <v>-0.17448405255761401</v>
      </c>
      <c r="L2024" s="15">
        <v>18.914245999999999</v>
      </c>
      <c r="M2024" s="15">
        <v>3.4847250000000001</v>
      </c>
      <c r="N2024" s="15">
        <v>0.13362199999999999</v>
      </c>
      <c r="O2024" s="15" t="s">
        <v>263</v>
      </c>
      <c r="P2024" s="15" t="s">
        <v>212</v>
      </c>
    </row>
    <row r="2025" spans="1:16" hidden="1">
      <c r="A2025" s="10" t="s">
        <v>8197</v>
      </c>
      <c r="B2025" s="10" t="s">
        <v>8198</v>
      </c>
      <c r="C2025" s="13" t="s">
        <v>8199</v>
      </c>
      <c r="D2025" s="13" t="s">
        <v>8200</v>
      </c>
      <c r="E2025" s="13" t="s">
        <v>24</v>
      </c>
      <c r="F2025" s="18" t="s">
        <v>82</v>
      </c>
      <c r="G2025" s="58">
        <v>0</v>
      </c>
      <c r="H2025" s="58">
        <v>0</v>
      </c>
      <c r="I2025" s="13">
        <v>2.0789999999999999E-2</v>
      </c>
      <c r="J2025" s="15">
        <v>0</v>
      </c>
      <c r="K2025" s="17" t="s">
        <v>121</v>
      </c>
      <c r="L2025" s="15">
        <v>8.4796750000000003</v>
      </c>
      <c r="M2025" s="15">
        <v>0.91790400000000005</v>
      </c>
      <c r="N2025" s="15">
        <v>0.108556</v>
      </c>
      <c r="O2025" s="15">
        <v>0</v>
      </c>
      <c r="P2025" s="15" t="s">
        <v>294</v>
      </c>
    </row>
    <row r="2026" spans="1:16" hidden="1">
      <c r="A2026" s="10" t="s">
        <v>8201</v>
      </c>
      <c r="B2026" s="10" t="s">
        <v>8202</v>
      </c>
      <c r="C2026" s="13" t="s">
        <v>8203</v>
      </c>
      <c r="D2026" s="13" t="s">
        <v>8204</v>
      </c>
      <c r="E2026" s="13" t="s">
        <v>229</v>
      </c>
      <c r="F2026" s="18" t="s">
        <v>89</v>
      </c>
      <c r="G2026" s="58">
        <v>0</v>
      </c>
      <c r="H2026" s="58">
        <v>0</v>
      </c>
      <c r="I2026" s="13">
        <v>5.0699999999999999E-3</v>
      </c>
      <c r="J2026" s="15">
        <v>0</v>
      </c>
      <c r="K2026" s="17" t="s">
        <v>121</v>
      </c>
      <c r="L2026" s="15">
        <v>54.496675000000003</v>
      </c>
      <c r="M2026" s="15">
        <v>1.3951769999999999</v>
      </c>
      <c r="N2026" s="15">
        <v>3.5825999999999997E-2</v>
      </c>
      <c r="O2026" s="15">
        <v>0</v>
      </c>
      <c r="P2026" s="15" t="s">
        <v>230</v>
      </c>
    </row>
    <row r="2027" spans="1:16" hidden="1">
      <c r="A2027" s="10" t="s">
        <v>8205</v>
      </c>
      <c r="B2027" s="10" t="s">
        <v>8206</v>
      </c>
      <c r="C2027" s="13" t="s">
        <v>8207</v>
      </c>
      <c r="D2027" s="13" t="s">
        <v>8208</v>
      </c>
      <c r="E2027" s="13" t="s">
        <v>34</v>
      </c>
      <c r="F2027" s="18" t="s">
        <v>84</v>
      </c>
      <c r="G2027" s="58">
        <v>0</v>
      </c>
      <c r="H2027" s="58">
        <v>0</v>
      </c>
      <c r="I2027" s="13">
        <v>3.7000000000000002E-3</v>
      </c>
      <c r="J2027" s="15">
        <v>0</v>
      </c>
      <c r="K2027" s="17" t="s">
        <v>121</v>
      </c>
      <c r="L2027" s="15">
        <v>15.4</v>
      </c>
      <c r="M2027" s="15">
        <v>0.86719000000000002</v>
      </c>
      <c r="N2027" s="15">
        <v>0.13927400000000001</v>
      </c>
      <c r="O2027" s="15">
        <v>0</v>
      </c>
      <c r="P2027" s="15" t="s">
        <v>299</v>
      </c>
    </row>
    <row r="2028" spans="1:16" hidden="1">
      <c r="A2028" s="10" t="s">
        <v>8209</v>
      </c>
      <c r="B2028" s="10" t="s">
        <v>8210</v>
      </c>
      <c r="C2028" s="13" t="s">
        <v>8211</v>
      </c>
      <c r="D2028" s="13" t="s">
        <v>8212</v>
      </c>
      <c r="E2028" s="13" t="s">
        <v>75</v>
      </c>
      <c r="F2028" s="18" t="s">
        <v>87</v>
      </c>
      <c r="G2028" s="58">
        <v>0</v>
      </c>
      <c r="H2028" s="58">
        <v>0</v>
      </c>
      <c r="I2028" s="13">
        <v>8.4200000000000004E-3</v>
      </c>
      <c r="J2028" s="15">
        <v>0</v>
      </c>
      <c r="K2028" s="17" t="s">
        <v>121</v>
      </c>
      <c r="L2028" s="15">
        <v>0</v>
      </c>
      <c r="M2028" s="15">
        <v>0.57141600000000004</v>
      </c>
      <c r="N2028" s="15">
        <v>0.210642</v>
      </c>
      <c r="O2028" s="15">
        <v>0</v>
      </c>
      <c r="P2028" s="15" t="s">
        <v>212</v>
      </c>
    </row>
    <row r="2029" spans="1:16" hidden="1">
      <c r="A2029" s="10" t="s">
        <v>8213</v>
      </c>
      <c r="B2029" s="10" t="s">
        <v>8214</v>
      </c>
      <c r="C2029" s="13" t="s">
        <v>8215</v>
      </c>
      <c r="D2029" s="13" t="s">
        <v>8216</v>
      </c>
      <c r="E2029" s="13" t="s">
        <v>54</v>
      </c>
      <c r="F2029" s="18" t="s">
        <v>87</v>
      </c>
      <c r="G2029" s="58">
        <v>0</v>
      </c>
      <c r="H2029" s="58">
        <v>0</v>
      </c>
      <c r="I2029" s="13">
        <v>2.0129999999999999E-2</v>
      </c>
      <c r="J2029" s="15">
        <v>0</v>
      </c>
      <c r="K2029" s="17" t="s">
        <v>121</v>
      </c>
      <c r="L2029" s="15">
        <v>8.2439300000000006</v>
      </c>
      <c r="M2029" s="15">
        <v>2.655967</v>
      </c>
      <c r="N2029" s="15">
        <v>0.28494199999999997</v>
      </c>
      <c r="O2029" s="15">
        <v>0</v>
      </c>
      <c r="P2029" s="15" t="s">
        <v>1376</v>
      </c>
    </row>
    <row r="2030" spans="1:16" hidden="1">
      <c r="A2030" s="10" t="s">
        <v>8217</v>
      </c>
      <c r="B2030" s="10" t="s">
        <v>8218</v>
      </c>
      <c r="C2030" s="13" t="s">
        <v>8219</v>
      </c>
      <c r="D2030" s="13" t="s">
        <v>8220</v>
      </c>
      <c r="E2030" s="13" t="s">
        <v>69</v>
      </c>
      <c r="F2030" s="18" t="s">
        <v>84</v>
      </c>
      <c r="G2030" s="58">
        <v>0</v>
      </c>
      <c r="H2030" s="58">
        <v>0</v>
      </c>
      <c r="I2030" s="13">
        <v>2.2100000000000002E-3</v>
      </c>
      <c r="J2030" s="15">
        <v>0</v>
      </c>
      <c r="K2030" s="17" t="s">
        <v>121</v>
      </c>
      <c r="L2030" s="15">
        <v>5.1849600000000002</v>
      </c>
      <c r="M2030" s="15">
        <v>2.6700279999999998</v>
      </c>
      <c r="N2030" s="15">
        <v>0.35761500000000002</v>
      </c>
      <c r="O2030" s="15" t="s">
        <v>142</v>
      </c>
      <c r="P2030" s="15" t="s">
        <v>122</v>
      </c>
    </row>
    <row r="2031" spans="1:16" hidden="1">
      <c r="A2031" s="10" t="s">
        <v>8221</v>
      </c>
      <c r="B2031" s="10" t="s">
        <v>8222</v>
      </c>
      <c r="C2031" s="13" t="s">
        <v>8223</v>
      </c>
      <c r="D2031" s="13" t="s">
        <v>8224</v>
      </c>
      <c r="E2031" s="13" t="s">
        <v>69</v>
      </c>
      <c r="F2031" s="18" t="s">
        <v>84</v>
      </c>
      <c r="G2031" s="58">
        <v>0</v>
      </c>
      <c r="H2031" s="58">
        <v>0</v>
      </c>
      <c r="I2031" s="13">
        <v>1.315E-2</v>
      </c>
      <c r="J2031" s="15">
        <v>0</v>
      </c>
      <c r="K2031" s="17" t="s">
        <v>121</v>
      </c>
      <c r="L2031" s="15">
        <v>3.3409330000000002</v>
      </c>
      <c r="M2031" s="15">
        <v>1.979592</v>
      </c>
      <c r="N2031" s="15">
        <v>0.35761500000000002</v>
      </c>
      <c r="O2031" s="15" t="s">
        <v>142</v>
      </c>
      <c r="P2031" s="15" t="s">
        <v>157</v>
      </c>
    </row>
    <row r="2032" spans="1:16" hidden="1">
      <c r="A2032" s="10" t="s">
        <v>8225</v>
      </c>
      <c r="B2032" s="10" t="s">
        <v>8226</v>
      </c>
      <c r="C2032" s="13" t="s">
        <v>8227</v>
      </c>
      <c r="D2032" s="13" t="s">
        <v>8228</v>
      </c>
      <c r="E2032" s="13" t="s">
        <v>69</v>
      </c>
      <c r="F2032" s="18" t="s">
        <v>84</v>
      </c>
      <c r="G2032" s="58">
        <v>0</v>
      </c>
      <c r="H2032" s="58">
        <v>0</v>
      </c>
      <c r="I2032" s="13">
        <v>2.7699999999999999E-3</v>
      </c>
      <c r="J2032" s="15">
        <v>0</v>
      </c>
      <c r="K2032" s="17" t="s">
        <v>121</v>
      </c>
      <c r="L2032" s="15">
        <v>11.146276</v>
      </c>
      <c r="M2032" s="15">
        <v>4.3546690000000003</v>
      </c>
      <c r="N2032" s="15">
        <v>0.134354</v>
      </c>
      <c r="O2032" s="15">
        <v>0</v>
      </c>
      <c r="P2032" s="15" t="s">
        <v>122</v>
      </c>
    </row>
    <row r="2033" spans="1:16" hidden="1">
      <c r="A2033" s="10" t="s">
        <v>8229</v>
      </c>
      <c r="B2033" s="10" t="s">
        <v>8230</v>
      </c>
      <c r="C2033" s="13" t="s">
        <v>8231</v>
      </c>
      <c r="D2033" s="13" t="s">
        <v>8232</v>
      </c>
      <c r="E2033" s="13" t="s">
        <v>377</v>
      </c>
      <c r="F2033" s="18" t="s">
        <v>85</v>
      </c>
      <c r="G2033" s="58">
        <v>0</v>
      </c>
      <c r="H2033" s="58">
        <v>0</v>
      </c>
      <c r="I2033" s="13">
        <v>8.8000000000000005E-3</v>
      </c>
      <c r="J2033" s="15">
        <v>0</v>
      </c>
      <c r="K2033" s="17" t="s">
        <v>121</v>
      </c>
      <c r="L2033" s="15">
        <v>7.3064609999999997</v>
      </c>
      <c r="M2033" s="15">
        <v>1.4339329999999999</v>
      </c>
      <c r="N2033" s="15">
        <v>0.15663099999999999</v>
      </c>
      <c r="O2033" s="15">
        <v>0</v>
      </c>
      <c r="P2033" s="15" t="s">
        <v>378</v>
      </c>
    </row>
    <row r="2034" spans="1:16" hidden="1">
      <c r="A2034" s="10" t="s">
        <v>8233</v>
      </c>
      <c r="B2034" s="10" t="s">
        <v>8234</v>
      </c>
      <c r="C2034" s="13" t="s">
        <v>8235</v>
      </c>
      <c r="D2034" s="13" t="s">
        <v>8236</v>
      </c>
      <c r="E2034" s="13" t="s">
        <v>58</v>
      </c>
      <c r="F2034" s="18" t="s">
        <v>89</v>
      </c>
      <c r="G2034" s="58">
        <v>0</v>
      </c>
      <c r="H2034" s="58">
        <v>0</v>
      </c>
      <c r="I2034" s="13">
        <v>2.1329999999999998E-2</v>
      </c>
      <c r="J2034" s="15">
        <v>0</v>
      </c>
      <c r="K2034" s="17" t="s">
        <v>121</v>
      </c>
      <c r="L2034" s="15">
        <v>9.5340140000000009</v>
      </c>
      <c r="M2034" s="15">
        <v>1.352743</v>
      </c>
      <c r="N2034" s="15">
        <v>2.0339999999999998E-3</v>
      </c>
      <c r="O2034" s="15" t="s">
        <v>142</v>
      </c>
      <c r="P2034" s="15" t="s">
        <v>383</v>
      </c>
    </row>
    <row r="2035" spans="1:16">
      <c r="A2035" s="10" t="s">
        <v>8237</v>
      </c>
      <c r="B2035" s="10" t="s">
        <v>8238</v>
      </c>
      <c r="C2035" s="13" t="s">
        <v>8239</v>
      </c>
      <c r="D2035" s="13" t="s">
        <v>8240</v>
      </c>
      <c r="E2035" s="13" t="s">
        <v>26</v>
      </c>
      <c r="F2035" s="18" t="s">
        <v>91</v>
      </c>
      <c r="G2035" s="58">
        <v>0.5</v>
      </c>
      <c r="H2035" s="58">
        <v>0.53</v>
      </c>
      <c r="I2035" s="13">
        <v>0.10329000000000001</v>
      </c>
      <c r="J2035" s="15">
        <v>0.97217741940000002</v>
      </c>
      <c r="K2035" s="17">
        <v>2.8618830313063004E-2</v>
      </c>
      <c r="L2035" s="15">
        <v>12.661201999999999</v>
      </c>
      <c r="M2035" s="15">
        <v>2.6714829999999998</v>
      </c>
      <c r="N2035" s="15">
        <v>0.138104</v>
      </c>
      <c r="O2035" s="15" t="s">
        <v>142</v>
      </c>
      <c r="P2035" s="15" t="s">
        <v>131</v>
      </c>
    </row>
    <row r="2036" spans="1:16" hidden="1">
      <c r="A2036" s="10" t="s">
        <v>8241</v>
      </c>
      <c r="B2036" s="10" t="s">
        <v>8242</v>
      </c>
      <c r="C2036" s="13" t="s">
        <v>8243</v>
      </c>
      <c r="D2036" s="13" t="s">
        <v>8244</v>
      </c>
      <c r="E2036" s="13" t="s">
        <v>71</v>
      </c>
      <c r="F2036" s="18" t="s">
        <v>85</v>
      </c>
      <c r="G2036" s="58">
        <v>0</v>
      </c>
      <c r="H2036" s="58">
        <v>0</v>
      </c>
      <c r="I2036" s="13">
        <v>1.3690000000000001E-2</v>
      </c>
      <c r="J2036" s="15">
        <v>0</v>
      </c>
      <c r="K2036" s="17" t="s">
        <v>121</v>
      </c>
      <c r="L2036" s="15">
        <v>0</v>
      </c>
      <c r="M2036" s="15">
        <v>1.332063</v>
      </c>
      <c r="N2036" s="15">
        <v>5.3620000000000001E-2</v>
      </c>
      <c r="O2036" s="15">
        <v>0</v>
      </c>
      <c r="P2036" s="15" t="s">
        <v>171</v>
      </c>
    </row>
    <row r="2037" spans="1:16" hidden="1">
      <c r="A2037" s="10" t="s">
        <v>8245</v>
      </c>
      <c r="B2037" s="10" t="s">
        <v>8246</v>
      </c>
      <c r="C2037" s="13" t="s">
        <v>8247</v>
      </c>
      <c r="D2037" s="13" t="s">
        <v>8248</v>
      </c>
      <c r="E2037" s="13" t="s">
        <v>69</v>
      </c>
      <c r="F2037" s="18" t="s">
        <v>83</v>
      </c>
      <c r="G2037" s="58">
        <v>0</v>
      </c>
      <c r="H2037" s="58">
        <v>0</v>
      </c>
      <c r="I2037" s="13">
        <v>8.8999999999999995E-4</v>
      </c>
      <c r="J2037" s="15">
        <v>0</v>
      </c>
      <c r="K2037" s="17" t="s">
        <v>121</v>
      </c>
      <c r="L2037" s="15">
        <v>0</v>
      </c>
      <c r="M2037" s="15">
        <v>2.5587650000000002</v>
      </c>
      <c r="N2037" s="15">
        <v>0.16081899999999999</v>
      </c>
      <c r="O2037" s="15">
        <v>0</v>
      </c>
      <c r="P2037" s="15" t="s">
        <v>122</v>
      </c>
    </row>
    <row r="2038" spans="1:16" hidden="1">
      <c r="A2038" s="10" t="s">
        <v>8249</v>
      </c>
      <c r="B2038" s="10" t="s">
        <v>8250</v>
      </c>
      <c r="C2038" s="13" t="s">
        <v>8251</v>
      </c>
      <c r="D2038" s="13" t="s">
        <v>8252</v>
      </c>
      <c r="E2038" s="13" t="s">
        <v>24</v>
      </c>
      <c r="F2038" s="18" t="s">
        <v>88</v>
      </c>
      <c r="G2038" s="58">
        <v>0</v>
      </c>
      <c r="H2038" s="58">
        <v>0</v>
      </c>
      <c r="I2038" s="13">
        <v>2.3550000000000001E-2</v>
      </c>
      <c r="J2038" s="15">
        <v>0</v>
      </c>
      <c r="K2038" s="17" t="s">
        <v>121</v>
      </c>
      <c r="L2038" s="15">
        <v>0</v>
      </c>
      <c r="M2038" s="15">
        <v>2.7372700000000001</v>
      </c>
      <c r="N2038" s="15">
        <v>0.12271700000000001</v>
      </c>
      <c r="O2038" s="15">
        <v>0</v>
      </c>
      <c r="P2038" s="15" t="s">
        <v>294</v>
      </c>
    </row>
    <row r="2039" spans="1:16" hidden="1">
      <c r="A2039" s="10" t="s">
        <v>8253</v>
      </c>
      <c r="B2039" s="10" t="s">
        <v>8254</v>
      </c>
      <c r="C2039" s="13" t="s">
        <v>8255</v>
      </c>
      <c r="D2039" s="13" t="s">
        <v>8256</v>
      </c>
      <c r="E2039" s="13" t="s">
        <v>69</v>
      </c>
      <c r="F2039" s="18" t="s">
        <v>85</v>
      </c>
      <c r="G2039" s="58">
        <v>0</v>
      </c>
      <c r="H2039" s="58">
        <v>0</v>
      </c>
      <c r="I2039" s="13">
        <v>7.1000000000000002E-4</v>
      </c>
      <c r="J2039" s="15">
        <v>0</v>
      </c>
      <c r="K2039" s="17" t="s">
        <v>121</v>
      </c>
      <c r="L2039" s="15">
        <v>0</v>
      </c>
      <c r="M2039" s="15">
        <v>1.701918</v>
      </c>
      <c r="N2039" s="15">
        <v>4.5725000000000002E-2</v>
      </c>
      <c r="O2039" s="15">
        <v>0</v>
      </c>
      <c r="P2039" s="15" t="s">
        <v>122</v>
      </c>
    </row>
    <row r="2040" spans="1:16" hidden="1">
      <c r="A2040" s="10" t="s">
        <v>8257</v>
      </c>
      <c r="B2040" s="10" t="s">
        <v>8258</v>
      </c>
      <c r="C2040" s="13" t="s">
        <v>8259</v>
      </c>
      <c r="D2040" s="13" t="s">
        <v>8260</v>
      </c>
      <c r="E2040" s="13" t="s">
        <v>69</v>
      </c>
      <c r="F2040" s="18" t="s">
        <v>83</v>
      </c>
      <c r="G2040" s="58">
        <v>0</v>
      </c>
      <c r="H2040" s="58">
        <v>0</v>
      </c>
      <c r="I2040" s="13">
        <v>1.2199999999999999E-3</v>
      </c>
      <c r="J2040" s="15">
        <v>0</v>
      </c>
      <c r="K2040" s="17" t="s">
        <v>121</v>
      </c>
      <c r="L2040" s="15">
        <v>0</v>
      </c>
      <c r="M2040" s="15">
        <v>10.966502999999999</v>
      </c>
      <c r="N2040" s="15">
        <v>-0.282497</v>
      </c>
      <c r="O2040" s="15">
        <v>0</v>
      </c>
      <c r="P2040" s="15" t="s">
        <v>122</v>
      </c>
    </row>
    <row r="2041" spans="1:16" hidden="1">
      <c r="A2041" s="10" t="s">
        <v>8261</v>
      </c>
      <c r="B2041" s="10" t="s">
        <v>8262</v>
      </c>
      <c r="C2041" s="13" t="s">
        <v>8263</v>
      </c>
      <c r="D2041" s="13" t="s">
        <v>8264</v>
      </c>
      <c r="E2041" s="13" t="s">
        <v>69</v>
      </c>
      <c r="F2041" s="18" t="s">
        <v>88</v>
      </c>
      <c r="G2041" s="58">
        <v>0</v>
      </c>
      <c r="H2041" s="58">
        <v>0</v>
      </c>
      <c r="I2041" s="13">
        <v>1.5900000000000001E-3</v>
      </c>
      <c r="J2041" s="15">
        <v>0</v>
      </c>
      <c r="K2041" s="17" t="s">
        <v>121</v>
      </c>
      <c r="L2041" s="15">
        <v>250</v>
      </c>
      <c r="M2041" s="15">
        <v>7.061528</v>
      </c>
      <c r="N2041" s="15">
        <v>-0.22451399999999999</v>
      </c>
      <c r="O2041" s="15">
        <v>0</v>
      </c>
      <c r="P2041" s="15" t="s">
        <v>122</v>
      </c>
    </row>
    <row r="2042" spans="1:16" hidden="1">
      <c r="A2042" s="10" t="s">
        <v>8265</v>
      </c>
      <c r="B2042" s="10" t="s">
        <v>8266</v>
      </c>
      <c r="C2042" s="13" t="s">
        <v>8267</v>
      </c>
      <c r="D2042" s="13" t="s">
        <v>8268</v>
      </c>
      <c r="E2042" s="13" t="s">
        <v>69</v>
      </c>
      <c r="F2042" s="18" t="s">
        <v>90</v>
      </c>
      <c r="G2042" s="58">
        <v>0</v>
      </c>
      <c r="H2042" s="58">
        <v>0</v>
      </c>
      <c r="I2042" s="13">
        <v>1.0399999999999999E-3</v>
      </c>
      <c r="J2042" s="15">
        <v>0</v>
      </c>
      <c r="K2042" s="17" t="s">
        <v>121</v>
      </c>
      <c r="L2042" s="15">
        <v>0</v>
      </c>
      <c r="M2042" s="15">
        <v>0.77856800000000004</v>
      </c>
      <c r="N2042" s="15">
        <v>6.8855E-2</v>
      </c>
      <c r="O2042" s="15">
        <v>0</v>
      </c>
      <c r="P2042" s="15" t="s">
        <v>122</v>
      </c>
    </row>
    <row r="2043" spans="1:16" hidden="1">
      <c r="A2043" s="10" t="s">
        <v>8269</v>
      </c>
      <c r="B2043" s="10" t="s">
        <v>8270</v>
      </c>
      <c r="C2043" s="13" t="s">
        <v>8271</v>
      </c>
      <c r="D2043" s="13" t="s">
        <v>8272</v>
      </c>
      <c r="E2043" s="13" t="s">
        <v>136</v>
      </c>
      <c r="F2043" s="18" t="s">
        <v>91</v>
      </c>
      <c r="G2043" s="58">
        <v>0</v>
      </c>
      <c r="H2043" s="58">
        <v>0</v>
      </c>
      <c r="I2043" s="13">
        <v>8.2000000000000007E-3</v>
      </c>
      <c r="J2043" s="15">
        <v>0</v>
      </c>
      <c r="K2043" s="17" t="s">
        <v>121</v>
      </c>
      <c r="L2043" s="15">
        <v>14.971861000000001</v>
      </c>
      <c r="M2043" s="15">
        <v>1.3694630000000001</v>
      </c>
      <c r="N2043" s="15">
        <v>0.21932499999999999</v>
      </c>
      <c r="O2043" s="15">
        <v>0</v>
      </c>
      <c r="P2043" s="15" t="s">
        <v>137</v>
      </c>
    </row>
    <row r="2044" spans="1:16" hidden="1">
      <c r="A2044" s="10" t="s">
        <v>8273</v>
      </c>
      <c r="B2044" s="10" t="s">
        <v>8274</v>
      </c>
      <c r="C2044" s="13" t="s">
        <v>8275</v>
      </c>
      <c r="D2044" s="13" t="s">
        <v>8276</v>
      </c>
      <c r="E2044" s="13" t="s">
        <v>136</v>
      </c>
      <c r="F2044" s="18" t="s">
        <v>91</v>
      </c>
      <c r="G2044" s="58">
        <v>0</v>
      </c>
      <c r="H2044" s="58">
        <v>0</v>
      </c>
      <c r="I2044" s="13">
        <v>6.4700000000000001E-3</v>
      </c>
      <c r="J2044" s="15">
        <v>0</v>
      </c>
      <c r="K2044" s="17" t="s">
        <v>121</v>
      </c>
      <c r="L2044" s="15">
        <v>14.08</v>
      </c>
      <c r="M2044" s="15">
        <v>1.2824979999999999</v>
      </c>
      <c r="N2044" s="15">
        <v>0.133433</v>
      </c>
      <c r="O2044" s="15">
        <v>0</v>
      </c>
      <c r="P2044" s="15" t="s">
        <v>137</v>
      </c>
    </row>
    <row r="2045" spans="1:16" hidden="1">
      <c r="A2045" s="10" t="s">
        <v>8277</v>
      </c>
      <c r="B2045" s="10" t="s">
        <v>8278</v>
      </c>
      <c r="C2045" s="13" t="s">
        <v>8279</v>
      </c>
      <c r="D2045" s="13" t="s">
        <v>8280</v>
      </c>
      <c r="E2045" s="13" t="s">
        <v>69</v>
      </c>
      <c r="F2045" s="18" t="s">
        <v>87</v>
      </c>
      <c r="G2045" s="58">
        <v>0</v>
      </c>
      <c r="H2045" s="58">
        <v>0</v>
      </c>
      <c r="I2045" s="13">
        <v>1.7799999999999999E-3</v>
      </c>
      <c r="J2045" s="15">
        <v>0.82463768120000003</v>
      </c>
      <c r="K2045" s="17">
        <v>0.21265377849920153</v>
      </c>
      <c r="L2045" s="15">
        <v>10.088756999999999</v>
      </c>
      <c r="M2045" s="15">
        <v>1.7508950000000001</v>
      </c>
      <c r="N2045" s="15">
        <v>0.13258900000000001</v>
      </c>
      <c r="O2045" s="15" t="s">
        <v>142</v>
      </c>
      <c r="P2045" s="15" t="s">
        <v>122</v>
      </c>
    </row>
    <row r="2046" spans="1:16" hidden="1">
      <c r="A2046" s="10" t="s">
        <v>8281</v>
      </c>
      <c r="B2046" s="10" t="s">
        <v>8282</v>
      </c>
      <c r="C2046" s="13" t="s">
        <v>8283</v>
      </c>
      <c r="D2046" s="13" t="s">
        <v>8284</v>
      </c>
      <c r="E2046" s="13" t="s">
        <v>75</v>
      </c>
      <c r="F2046" s="18" t="s">
        <v>85</v>
      </c>
      <c r="G2046" s="58">
        <v>0</v>
      </c>
      <c r="H2046" s="58">
        <v>0</v>
      </c>
      <c r="I2046" s="13">
        <v>4.9459999999999997E-2</v>
      </c>
      <c r="J2046" s="15">
        <v>0</v>
      </c>
      <c r="K2046" s="17" t="s">
        <v>121</v>
      </c>
      <c r="L2046" s="15">
        <v>11.399896999999999</v>
      </c>
      <c r="M2046" s="15">
        <v>1.7014659999999999</v>
      </c>
      <c r="N2046" s="15">
        <v>0.151617</v>
      </c>
      <c r="O2046" s="15">
        <v>0</v>
      </c>
      <c r="P2046" s="15" t="s">
        <v>212</v>
      </c>
    </row>
    <row r="2047" spans="1:16" hidden="1">
      <c r="A2047" s="10" t="s">
        <v>8285</v>
      </c>
      <c r="B2047" s="10" t="s">
        <v>8286</v>
      </c>
      <c r="C2047" s="13" t="s">
        <v>7385</v>
      </c>
      <c r="D2047" s="13" t="s">
        <v>8287</v>
      </c>
      <c r="E2047" s="13" t="s">
        <v>73</v>
      </c>
      <c r="F2047" s="18" t="s">
        <v>86</v>
      </c>
      <c r="G2047" s="58">
        <v>0</v>
      </c>
      <c r="H2047" s="58">
        <v>0</v>
      </c>
      <c r="I2047" s="13">
        <v>1.1679999999999999E-2</v>
      </c>
      <c r="J2047" s="15">
        <v>0</v>
      </c>
      <c r="K2047" s="17" t="s">
        <v>121</v>
      </c>
      <c r="L2047" s="15">
        <v>42.13109</v>
      </c>
      <c r="M2047" s="15">
        <v>3.7491409999999998</v>
      </c>
      <c r="N2047" s="15">
        <v>2.6671E-2</v>
      </c>
      <c r="O2047" s="15">
        <v>0</v>
      </c>
      <c r="P2047" s="15" t="s">
        <v>469</v>
      </c>
    </row>
    <row r="2048" spans="1:16">
      <c r="A2048" s="10" t="s">
        <v>8288</v>
      </c>
      <c r="B2048" s="10" t="s">
        <v>8289</v>
      </c>
      <c r="C2048" s="13" t="s">
        <v>8290</v>
      </c>
      <c r="D2048" s="13" t="s">
        <v>8291</v>
      </c>
      <c r="E2048" s="13" t="s">
        <v>400</v>
      </c>
      <c r="F2048" s="18" t="s">
        <v>89</v>
      </c>
      <c r="G2048" s="58">
        <v>0.75</v>
      </c>
      <c r="H2048" s="58">
        <v>0.83</v>
      </c>
      <c r="I2048" s="13">
        <v>3.8219999999999997E-2</v>
      </c>
      <c r="J2048" s="15">
        <v>0.78976190479999997</v>
      </c>
      <c r="K2048" s="17">
        <v>0.26620440150660452</v>
      </c>
      <c r="L2048" s="15">
        <v>18.706478000000001</v>
      </c>
      <c r="M2048" s="15">
        <v>1.999039</v>
      </c>
      <c r="N2048" s="15">
        <v>0.21127099999999999</v>
      </c>
      <c r="O2048" s="15" t="s">
        <v>176</v>
      </c>
      <c r="P2048" s="15" t="s">
        <v>299</v>
      </c>
    </row>
    <row r="2049" spans="1:16" hidden="1">
      <c r="A2049" s="10" t="s">
        <v>8292</v>
      </c>
      <c r="B2049" s="10" t="s">
        <v>8293</v>
      </c>
      <c r="C2049" s="13" t="s">
        <v>8294</v>
      </c>
      <c r="D2049" s="13" t="s">
        <v>8295</v>
      </c>
      <c r="E2049" s="13" t="s">
        <v>69</v>
      </c>
      <c r="F2049" s="18" t="s">
        <v>87</v>
      </c>
      <c r="G2049" s="58">
        <v>0</v>
      </c>
      <c r="H2049" s="58">
        <v>0</v>
      </c>
      <c r="I2049" s="13">
        <v>6.0999999999999997E-4</v>
      </c>
      <c r="J2049" s="15">
        <v>0.66960784309999999</v>
      </c>
      <c r="K2049" s="17">
        <v>0.49341142028806684</v>
      </c>
      <c r="L2049" s="15">
        <v>16.255814000000001</v>
      </c>
      <c r="M2049" s="15">
        <v>0.95736699999999997</v>
      </c>
      <c r="N2049" s="15">
        <v>9.8246E-2</v>
      </c>
      <c r="O2049" s="15" t="s">
        <v>142</v>
      </c>
      <c r="P2049" s="15" t="s">
        <v>122</v>
      </c>
    </row>
    <row r="2050" spans="1:16" hidden="1">
      <c r="A2050" s="10" t="s">
        <v>8296</v>
      </c>
      <c r="B2050" s="10" t="s">
        <v>8297</v>
      </c>
      <c r="C2050" s="13" t="s">
        <v>8298</v>
      </c>
      <c r="D2050" s="13" t="s">
        <v>8299</v>
      </c>
      <c r="E2050" s="13" t="s">
        <v>69</v>
      </c>
      <c r="F2050" s="18" t="s">
        <v>89</v>
      </c>
      <c r="G2050" s="58">
        <v>0</v>
      </c>
      <c r="H2050" s="58">
        <v>0</v>
      </c>
      <c r="I2050" s="13">
        <v>3.5799999999999998E-3</v>
      </c>
      <c r="J2050" s="15">
        <v>0</v>
      </c>
      <c r="K2050" s="17" t="s">
        <v>121</v>
      </c>
      <c r="L2050" s="15">
        <v>8.8366720000000001</v>
      </c>
      <c r="M2050" s="15">
        <v>3.4913910000000001</v>
      </c>
      <c r="N2050" s="15">
        <v>0.186888</v>
      </c>
      <c r="O2050" s="15">
        <v>0</v>
      </c>
      <c r="P2050" s="15" t="s">
        <v>122</v>
      </c>
    </row>
    <row r="2051" spans="1:16" hidden="1">
      <c r="A2051" s="10" t="s">
        <v>8300</v>
      </c>
      <c r="B2051" s="10" t="s">
        <v>8301</v>
      </c>
      <c r="C2051" s="13" t="s">
        <v>8302</v>
      </c>
      <c r="D2051" s="13" t="s">
        <v>8303</v>
      </c>
      <c r="E2051" s="13" t="s">
        <v>69</v>
      </c>
      <c r="F2051" s="18" t="s">
        <v>86</v>
      </c>
      <c r="G2051" s="58">
        <v>0</v>
      </c>
      <c r="H2051" s="58">
        <v>0</v>
      </c>
      <c r="I2051" s="13">
        <v>3.0599999999999998E-3</v>
      </c>
      <c r="J2051" s="15">
        <v>0</v>
      </c>
      <c r="K2051" s="17" t="s">
        <v>121</v>
      </c>
      <c r="L2051" s="15">
        <v>15.726801</v>
      </c>
      <c r="M2051" s="15">
        <v>2.5147279999999999</v>
      </c>
      <c r="N2051" s="15">
        <v>0.11906799999999999</v>
      </c>
      <c r="O2051" s="15">
        <v>0</v>
      </c>
      <c r="P2051" s="15" t="s">
        <v>122</v>
      </c>
    </row>
    <row r="2052" spans="1:16" hidden="1">
      <c r="A2052" s="10" t="s">
        <v>8304</v>
      </c>
      <c r="B2052" s="10" t="s">
        <v>8305</v>
      </c>
      <c r="C2052" s="13" t="s">
        <v>8306</v>
      </c>
      <c r="D2052" s="13" t="s">
        <v>8307</v>
      </c>
      <c r="E2052" s="13" t="s">
        <v>69</v>
      </c>
      <c r="F2052" s="18" t="s">
        <v>89</v>
      </c>
      <c r="G2052" s="58">
        <v>0</v>
      </c>
      <c r="H2052" s="58">
        <v>0</v>
      </c>
      <c r="I2052" s="13">
        <v>1.5299999999999999E-3</v>
      </c>
      <c r="J2052" s="15">
        <v>0</v>
      </c>
      <c r="K2052" s="17" t="s">
        <v>121</v>
      </c>
      <c r="L2052" s="15">
        <v>12.024096</v>
      </c>
      <c r="M2052" s="15">
        <v>2.724288</v>
      </c>
      <c r="N2052" s="15">
        <v>7.7948000000000003E-2</v>
      </c>
      <c r="O2052" s="15">
        <v>0</v>
      </c>
      <c r="P2052" s="15" t="s">
        <v>122</v>
      </c>
    </row>
    <row r="2053" spans="1:16" hidden="1">
      <c r="A2053" s="10" t="s">
        <v>8308</v>
      </c>
      <c r="B2053" s="10"/>
      <c r="C2053" s="13"/>
      <c r="D2053" s="13"/>
      <c r="E2053" s="13"/>
      <c r="F2053" s="18"/>
      <c r="G2053" s="58">
        <v>0</v>
      </c>
      <c r="H2053" s="58">
        <v>0</v>
      </c>
      <c r="I2053" s="13"/>
      <c r="J2053" s="15"/>
      <c r="K2053" s="17"/>
      <c r="L2053" s="15"/>
      <c r="M2053" s="15"/>
      <c r="N2053" s="15"/>
      <c r="O2053" s="15"/>
      <c r="P2053" s="15"/>
    </row>
    <row r="2054" spans="1:16" hidden="1">
      <c r="A2054" s="10" t="s">
        <v>8309</v>
      </c>
      <c r="B2054" s="10" t="s">
        <v>8310</v>
      </c>
      <c r="C2054" s="13" t="s">
        <v>8311</v>
      </c>
      <c r="D2054" s="13" t="s">
        <v>8312</v>
      </c>
      <c r="E2054" s="13" t="s">
        <v>69</v>
      </c>
      <c r="F2054" s="18" t="s">
        <v>89</v>
      </c>
      <c r="G2054" s="58">
        <v>0</v>
      </c>
      <c r="H2054" s="58">
        <v>0</v>
      </c>
      <c r="I2054" s="13">
        <v>2.15E-3</v>
      </c>
      <c r="J2054" s="15">
        <v>0</v>
      </c>
      <c r="K2054" s="17" t="s">
        <v>121</v>
      </c>
      <c r="L2054" s="15">
        <v>0</v>
      </c>
      <c r="M2054" s="15">
        <v>2.7119970000000002</v>
      </c>
      <c r="N2054" s="15">
        <v>0.29424499999999998</v>
      </c>
      <c r="O2054" s="15">
        <v>0</v>
      </c>
      <c r="P2054" s="15" t="s">
        <v>122</v>
      </c>
    </row>
    <row r="2055" spans="1:16" hidden="1">
      <c r="A2055" s="10" t="s">
        <v>8313</v>
      </c>
      <c r="B2055" s="10" t="s">
        <v>8314</v>
      </c>
      <c r="C2055" s="13" t="s">
        <v>8315</v>
      </c>
      <c r="D2055" s="13" t="s">
        <v>8316</v>
      </c>
      <c r="E2055" s="13" t="s">
        <v>69</v>
      </c>
      <c r="F2055" s="18" t="s">
        <v>87</v>
      </c>
      <c r="G2055" s="58">
        <v>0</v>
      </c>
      <c r="H2055" s="58">
        <v>0</v>
      </c>
      <c r="I2055" s="13">
        <v>2.0999999999999999E-3</v>
      </c>
      <c r="J2055" s="15">
        <v>0</v>
      </c>
      <c r="K2055" s="17" t="s">
        <v>121</v>
      </c>
      <c r="L2055" s="15">
        <v>12.941667000000001</v>
      </c>
      <c r="M2055" s="15">
        <v>5.1573700000000002</v>
      </c>
      <c r="N2055" s="15">
        <v>0.309639</v>
      </c>
      <c r="O2055" s="15" t="s">
        <v>263</v>
      </c>
      <c r="P2055" s="15" t="s">
        <v>122</v>
      </c>
    </row>
    <row r="2056" spans="1:16" hidden="1">
      <c r="A2056" s="10" t="s">
        <v>8317</v>
      </c>
      <c r="B2056" s="10" t="s">
        <v>8318</v>
      </c>
      <c r="C2056" s="13" t="s">
        <v>8319</v>
      </c>
      <c r="D2056" s="13" t="s">
        <v>8320</v>
      </c>
      <c r="E2056" s="13" t="s">
        <v>69</v>
      </c>
      <c r="F2056" s="18" t="s">
        <v>89</v>
      </c>
      <c r="G2056" s="58">
        <v>0</v>
      </c>
      <c r="H2056" s="58">
        <v>0</v>
      </c>
      <c r="I2056" s="13">
        <v>4.1799999999999997E-3</v>
      </c>
      <c r="J2056" s="15">
        <v>0</v>
      </c>
      <c r="K2056" s="17" t="s">
        <v>121</v>
      </c>
      <c r="L2056" s="15">
        <v>0</v>
      </c>
      <c r="M2056" s="15">
        <v>9.0719379999999994</v>
      </c>
      <c r="N2056" s="15">
        <v>0.19212299999999999</v>
      </c>
      <c r="O2056" s="15">
        <v>0</v>
      </c>
      <c r="P2056" s="15" t="s">
        <v>122</v>
      </c>
    </row>
    <row r="2057" spans="1:16" hidden="1">
      <c r="A2057" s="10" t="s">
        <v>8321</v>
      </c>
      <c r="B2057" s="10" t="s">
        <v>8322</v>
      </c>
      <c r="C2057" s="13" t="s">
        <v>8323</v>
      </c>
      <c r="D2057" s="13" t="s">
        <v>8324</v>
      </c>
      <c r="E2057" s="13" t="s">
        <v>24</v>
      </c>
      <c r="F2057" s="18" t="s">
        <v>82</v>
      </c>
      <c r="G2057" s="58">
        <v>0</v>
      </c>
      <c r="H2057" s="58">
        <v>0</v>
      </c>
      <c r="I2057" s="13">
        <v>1.504E-2</v>
      </c>
      <c r="J2057" s="15">
        <v>0</v>
      </c>
      <c r="K2057" s="17" t="s">
        <v>121</v>
      </c>
      <c r="L2057" s="15">
        <v>0</v>
      </c>
      <c r="M2057" s="15">
        <v>5.1922779999999999</v>
      </c>
      <c r="N2057" s="15">
        <v>0.17515600000000001</v>
      </c>
      <c r="O2057" s="15">
        <v>0</v>
      </c>
      <c r="P2057" s="15" t="s">
        <v>294</v>
      </c>
    </row>
    <row r="2058" spans="1:16" hidden="1">
      <c r="A2058" s="10" t="s">
        <v>8325</v>
      </c>
      <c r="B2058" s="10" t="s">
        <v>8326</v>
      </c>
      <c r="C2058" s="13" t="s">
        <v>8327</v>
      </c>
      <c r="D2058" s="13" t="s">
        <v>8328</v>
      </c>
      <c r="E2058" s="13" t="s">
        <v>69</v>
      </c>
      <c r="F2058" s="18" t="s">
        <v>86</v>
      </c>
      <c r="G2058" s="58">
        <v>0</v>
      </c>
      <c r="H2058" s="58">
        <v>0</v>
      </c>
      <c r="I2058" s="13">
        <v>2.97E-3</v>
      </c>
      <c r="J2058" s="15">
        <v>0</v>
      </c>
      <c r="K2058" s="17" t="s">
        <v>121</v>
      </c>
      <c r="L2058" s="15">
        <v>0</v>
      </c>
      <c r="M2058" s="15">
        <v>6.6992399999999996</v>
      </c>
      <c r="N2058" s="15">
        <v>0.214973</v>
      </c>
      <c r="O2058" s="15">
        <v>0</v>
      </c>
      <c r="P2058" s="15" t="s">
        <v>122</v>
      </c>
    </row>
    <row r="2059" spans="1:16" hidden="1">
      <c r="A2059" s="10" t="s">
        <v>8329</v>
      </c>
      <c r="B2059" s="10" t="s">
        <v>8330</v>
      </c>
      <c r="C2059" s="13" t="s">
        <v>8331</v>
      </c>
      <c r="D2059" s="13" t="s">
        <v>8332</v>
      </c>
      <c r="E2059" s="13" t="s">
        <v>69</v>
      </c>
      <c r="F2059" s="18" t="s">
        <v>89</v>
      </c>
      <c r="G2059" s="58">
        <v>0</v>
      </c>
      <c r="H2059" s="58">
        <v>0</v>
      </c>
      <c r="I2059" s="13">
        <v>2.164E-2</v>
      </c>
      <c r="J2059" s="15">
        <v>0</v>
      </c>
      <c r="K2059" s="17" t="s">
        <v>121</v>
      </c>
      <c r="L2059" s="15">
        <v>57.834752000000002</v>
      </c>
      <c r="M2059" s="15">
        <v>4.6140049999999997</v>
      </c>
      <c r="N2059" s="15">
        <v>0.141155</v>
      </c>
      <c r="O2059" s="15">
        <v>0</v>
      </c>
      <c r="P2059" s="15" t="s">
        <v>157</v>
      </c>
    </row>
    <row r="2060" spans="1:16" hidden="1">
      <c r="A2060" s="10" t="s">
        <v>8333</v>
      </c>
      <c r="B2060" s="10" t="s">
        <v>8334</v>
      </c>
      <c r="C2060" s="13" t="s">
        <v>8335</v>
      </c>
      <c r="D2060" s="13" t="s">
        <v>8336</v>
      </c>
      <c r="E2060" s="13" t="s">
        <v>69</v>
      </c>
      <c r="F2060" s="18" t="s">
        <v>82</v>
      </c>
      <c r="G2060" s="58">
        <v>0</v>
      </c>
      <c r="H2060" s="58">
        <v>0</v>
      </c>
      <c r="I2060" s="13">
        <v>2.7100000000000002E-3</v>
      </c>
      <c r="J2060" s="15">
        <v>0</v>
      </c>
      <c r="K2060" s="17" t="s">
        <v>121</v>
      </c>
      <c r="L2060" s="15">
        <v>0</v>
      </c>
      <c r="M2060" s="15">
        <v>3.7967040000000001</v>
      </c>
      <c r="N2060" s="15">
        <v>0.16292799999999999</v>
      </c>
      <c r="O2060" s="15">
        <v>0</v>
      </c>
      <c r="P2060" s="15" t="s">
        <v>122</v>
      </c>
    </row>
    <row r="2061" spans="1:16" hidden="1">
      <c r="A2061" s="10" t="s">
        <v>8337</v>
      </c>
      <c r="B2061" s="10" t="s">
        <v>8338</v>
      </c>
      <c r="C2061" s="13" t="s">
        <v>8339</v>
      </c>
      <c r="D2061" s="13" t="s">
        <v>8340</v>
      </c>
      <c r="E2061" s="13" t="s">
        <v>69</v>
      </c>
      <c r="F2061" s="18" t="s">
        <v>87</v>
      </c>
      <c r="G2061" s="58">
        <v>0</v>
      </c>
      <c r="H2061" s="58">
        <v>0</v>
      </c>
      <c r="I2061" s="13">
        <v>1.9300000000000001E-3</v>
      </c>
      <c r="J2061" s="15">
        <v>0</v>
      </c>
      <c r="K2061" s="17" t="s">
        <v>121</v>
      </c>
      <c r="L2061" s="15">
        <v>0</v>
      </c>
      <c r="M2061" s="15">
        <v>1.5197099999999999</v>
      </c>
      <c r="N2061" s="15">
        <v>0.127941</v>
      </c>
      <c r="O2061" s="15">
        <v>0</v>
      </c>
      <c r="P2061" s="15" t="s">
        <v>122</v>
      </c>
    </row>
    <row r="2062" spans="1:16" hidden="1">
      <c r="A2062" s="10" t="s">
        <v>8341</v>
      </c>
      <c r="B2062" s="10" t="s">
        <v>8342</v>
      </c>
      <c r="C2062" s="13" t="s">
        <v>8343</v>
      </c>
      <c r="D2062" s="13" t="s">
        <v>8344</v>
      </c>
      <c r="E2062" s="13" t="s">
        <v>69</v>
      </c>
      <c r="F2062" s="18" t="s">
        <v>88</v>
      </c>
      <c r="G2062" s="58">
        <v>0</v>
      </c>
      <c r="H2062" s="58">
        <v>0</v>
      </c>
      <c r="I2062" s="13">
        <v>1.92E-3</v>
      </c>
      <c r="J2062" s="15">
        <v>0</v>
      </c>
      <c r="K2062" s="17" t="s">
        <v>121</v>
      </c>
      <c r="L2062" s="15">
        <v>9.6371880000000001</v>
      </c>
      <c r="M2062" s="15">
        <v>1.6045499999999999</v>
      </c>
      <c r="N2062" s="15">
        <v>8.2346000000000003E-2</v>
      </c>
      <c r="O2062" s="15">
        <v>0</v>
      </c>
      <c r="P2062" s="15" t="s">
        <v>122</v>
      </c>
    </row>
    <row r="2063" spans="1:16" hidden="1">
      <c r="A2063" s="10" t="s">
        <v>8345</v>
      </c>
      <c r="B2063" s="10" t="s">
        <v>8346</v>
      </c>
      <c r="C2063" s="13" t="s">
        <v>8347</v>
      </c>
      <c r="D2063" s="13" t="s">
        <v>8348</v>
      </c>
      <c r="E2063" s="13" t="s">
        <v>69</v>
      </c>
      <c r="F2063" s="18" t="s">
        <v>87</v>
      </c>
      <c r="G2063" s="58">
        <v>0</v>
      </c>
      <c r="H2063" s="58">
        <v>0</v>
      </c>
      <c r="I2063" s="13">
        <v>8.7000000000000001E-4</v>
      </c>
      <c r="J2063" s="15">
        <v>0</v>
      </c>
      <c r="K2063" s="17" t="s">
        <v>121</v>
      </c>
      <c r="L2063" s="15">
        <v>14.063882</v>
      </c>
      <c r="M2063" s="15">
        <v>2.5759759999999998</v>
      </c>
      <c r="N2063" s="15">
        <v>0.17236199999999999</v>
      </c>
      <c r="O2063" s="15">
        <v>0</v>
      </c>
      <c r="P2063" s="15" t="s">
        <v>122</v>
      </c>
    </row>
    <row r="2064" spans="1:16" hidden="1">
      <c r="A2064" s="10" t="s">
        <v>8349</v>
      </c>
      <c r="B2064" s="10" t="s">
        <v>8350</v>
      </c>
      <c r="C2064" s="13" t="s">
        <v>8351</v>
      </c>
      <c r="D2064" s="13" t="s">
        <v>8352</v>
      </c>
      <c r="E2064" s="13" t="s">
        <v>69</v>
      </c>
      <c r="F2064" s="18" t="s">
        <v>86</v>
      </c>
      <c r="G2064" s="58">
        <v>0</v>
      </c>
      <c r="H2064" s="58">
        <v>0</v>
      </c>
      <c r="I2064" s="13">
        <v>7.2999999999999996E-4</v>
      </c>
      <c r="J2064" s="15">
        <v>0</v>
      </c>
      <c r="K2064" s="17" t="s">
        <v>121</v>
      </c>
      <c r="L2064" s="15">
        <v>20.442584</v>
      </c>
      <c r="M2064" s="15">
        <v>2.4623759999999999</v>
      </c>
      <c r="N2064" s="15">
        <v>0.129108</v>
      </c>
      <c r="O2064" s="15">
        <v>0</v>
      </c>
      <c r="P2064" s="15" t="s">
        <v>122</v>
      </c>
    </row>
    <row r="2065" spans="1:16" hidden="1">
      <c r="A2065" s="10" t="s">
        <v>8353</v>
      </c>
      <c r="B2065" s="10" t="s">
        <v>8354</v>
      </c>
      <c r="C2065" s="13" t="s">
        <v>8355</v>
      </c>
      <c r="D2065" s="13" t="s">
        <v>8356</v>
      </c>
      <c r="E2065" s="13" t="s">
        <v>69</v>
      </c>
      <c r="F2065" s="18" t="s">
        <v>87</v>
      </c>
      <c r="G2065" s="58">
        <v>0</v>
      </c>
      <c r="H2065" s="58">
        <v>0</v>
      </c>
      <c r="I2065" s="13">
        <v>4.0899999999999999E-3</v>
      </c>
      <c r="J2065" s="15">
        <v>0</v>
      </c>
      <c r="K2065" s="17" t="s">
        <v>121</v>
      </c>
      <c r="L2065" s="15">
        <v>0</v>
      </c>
      <c r="M2065" s="15">
        <v>2.8159369999999999</v>
      </c>
      <c r="N2065" s="15">
        <v>0.14624300000000001</v>
      </c>
      <c r="O2065" s="15">
        <v>0</v>
      </c>
      <c r="P2065" s="15" t="s">
        <v>122</v>
      </c>
    </row>
    <row r="2066" spans="1:16" hidden="1">
      <c r="A2066" s="10" t="s">
        <v>8357</v>
      </c>
      <c r="B2066" s="10" t="s">
        <v>8358</v>
      </c>
      <c r="C2066" s="13" t="s">
        <v>8359</v>
      </c>
      <c r="D2066" s="13" t="s">
        <v>8360</v>
      </c>
      <c r="E2066" s="13" t="s">
        <v>69</v>
      </c>
      <c r="F2066" s="18" t="s">
        <v>89</v>
      </c>
      <c r="G2066" s="58">
        <v>0</v>
      </c>
      <c r="H2066" s="58">
        <v>0</v>
      </c>
      <c r="I2066" s="13">
        <v>3.2599999999999999E-3</v>
      </c>
      <c r="J2066" s="15">
        <v>0</v>
      </c>
      <c r="K2066" s="17" t="s">
        <v>121</v>
      </c>
      <c r="L2066" s="15">
        <v>14.121377000000001</v>
      </c>
      <c r="M2066" s="15">
        <v>5.0204329999999997</v>
      </c>
      <c r="N2066" s="15">
        <v>0.12957299999999999</v>
      </c>
      <c r="O2066" s="15">
        <v>0</v>
      </c>
      <c r="P2066" s="15" t="s">
        <v>122</v>
      </c>
    </row>
    <row r="2067" spans="1:16" hidden="1">
      <c r="A2067" s="10" t="s">
        <v>8361</v>
      </c>
      <c r="B2067" s="10" t="s">
        <v>8362</v>
      </c>
      <c r="C2067" s="13" t="s">
        <v>8363</v>
      </c>
      <c r="D2067" s="13" t="s">
        <v>8364</v>
      </c>
      <c r="E2067" s="13" t="s">
        <v>69</v>
      </c>
      <c r="F2067" s="18" t="s">
        <v>82</v>
      </c>
      <c r="G2067" s="58">
        <v>0</v>
      </c>
      <c r="H2067" s="58">
        <v>0</v>
      </c>
      <c r="I2067" s="13">
        <v>1.031E-2</v>
      </c>
      <c r="J2067" s="15">
        <v>0</v>
      </c>
      <c r="K2067" s="17" t="s">
        <v>121</v>
      </c>
      <c r="L2067" s="15">
        <v>17.082847999999998</v>
      </c>
      <c r="M2067" s="15">
        <v>4.5087780000000004</v>
      </c>
      <c r="N2067" s="15">
        <v>-0.30418899999999999</v>
      </c>
      <c r="O2067" s="15">
        <v>0</v>
      </c>
      <c r="P2067" s="15" t="s">
        <v>157</v>
      </c>
    </row>
    <row r="2068" spans="1:16" hidden="1">
      <c r="A2068" s="10" t="s">
        <v>8365</v>
      </c>
      <c r="B2068" s="10" t="s">
        <v>8366</v>
      </c>
      <c r="C2068" s="13" t="s">
        <v>8367</v>
      </c>
      <c r="D2068" s="13" t="s">
        <v>8368</v>
      </c>
      <c r="E2068" s="13" t="s">
        <v>69</v>
      </c>
      <c r="F2068" s="18" t="s">
        <v>89</v>
      </c>
      <c r="G2068" s="58">
        <v>0</v>
      </c>
      <c r="H2068" s="58">
        <v>0</v>
      </c>
      <c r="I2068" s="13">
        <v>1.5200000000000001E-3</v>
      </c>
      <c r="J2068" s="15">
        <v>0</v>
      </c>
      <c r="K2068" s="17" t="s">
        <v>121</v>
      </c>
      <c r="L2068" s="15">
        <v>0</v>
      </c>
      <c r="M2068" s="15">
        <v>1.3794390000000001</v>
      </c>
      <c r="N2068" s="15">
        <v>6.9988999999999996E-2</v>
      </c>
      <c r="O2068" s="15">
        <v>0</v>
      </c>
      <c r="P2068" s="15" t="s">
        <v>122</v>
      </c>
    </row>
    <row r="2069" spans="1:16" hidden="1">
      <c r="A2069" s="10" t="s">
        <v>8369</v>
      </c>
      <c r="B2069" s="10" t="s">
        <v>8370</v>
      </c>
      <c r="C2069" s="13" t="s">
        <v>8371</v>
      </c>
      <c r="D2069" s="13" t="s">
        <v>8372</v>
      </c>
      <c r="E2069" s="13" t="s">
        <v>69</v>
      </c>
      <c r="F2069" s="18" t="s">
        <v>89</v>
      </c>
      <c r="G2069" s="58">
        <v>0</v>
      </c>
      <c r="H2069" s="58">
        <v>0</v>
      </c>
      <c r="I2069" s="13">
        <v>2.64E-3</v>
      </c>
      <c r="J2069" s="15">
        <v>0</v>
      </c>
      <c r="K2069" s="17" t="s">
        <v>121</v>
      </c>
      <c r="L2069" s="15">
        <v>0</v>
      </c>
      <c r="M2069" s="15">
        <v>2.61503</v>
      </c>
      <c r="N2069" s="15">
        <v>0.22179499999999999</v>
      </c>
      <c r="O2069" s="15">
        <v>0</v>
      </c>
      <c r="P2069" s="15" t="s">
        <v>122</v>
      </c>
    </row>
    <row r="2070" spans="1:16" hidden="1">
      <c r="A2070" s="10" t="s">
        <v>8373</v>
      </c>
      <c r="B2070" s="10" t="s">
        <v>8374</v>
      </c>
      <c r="C2070" s="13" t="s">
        <v>8375</v>
      </c>
      <c r="D2070" s="13" t="s">
        <v>8376</v>
      </c>
      <c r="E2070" s="13" t="s">
        <v>69</v>
      </c>
      <c r="F2070" s="18" t="s">
        <v>87</v>
      </c>
      <c r="G2070" s="58">
        <v>0</v>
      </c>
      <c r="H2070" s="58">
        <v>0</v>
      </c>
      <c r="I2070" s="13">
        <v>5.8300000000000001E-3</v>
      </c>
      <c r="J2070" s="15">
        <v>0</v>
      </c>
      <c r="K2070" s="17" t="s">
        <v>121</v>
      </c>
      <c r="L2070" s="15">
        <v>25.266798000000001</v>
      </c>
      <c r="M2070" s="15">
        <v>6.9623179999999998</v>
      </c>
      <c r="N2070" s="15">
        <v>0.16924800000000001</v>
      </c>
      <c r="O2070" s="15">
        <v>0</v>
      </c>
      <c r="P2070" s="15" t="s">
        <v>122</v>
      </c>
    </row>
    <row r="2071" spans="1:16" hidden="1">
      <c r="A2071" s="10" t="s">
        <v>8377</v>
      </c>
      <c r="B2071" s="10" t="s">
        <v>8378</v>
      </c>
      <c r="C2071" s="13" t="s">
        <v>8379</v>
      </c>
      <c r="D2071" s="13" t="s">
        <v>8380</v>
      </c>
      <c r="E2071" s="13" t="s">
        <v>69</v>
      </c>
      <c r="F2071" s="18" t="s">
        <v>82</v>
      </c>
      <c r="G2071" s="58">
        <v>0</v>
      </c>
      <c r="H2071" s="58">
        <v>0</v>
      </c>
      <c r="I2071" s="13">
        <v>5.9999999999999995E-4</v>
      </c>
      <c r="J2071" s="15">
        <v>0.95739130429999997</v>
      </c>
      <c r="K2071" s="17">
        <v>4.4504995510851852E-2</v>
      </c>
      <c r="L2071" s="15">
        <v>14.270096000000001</v>
      </c>
      <c r="M2071" s="15">
        <v>6.3706440000000004</v>
      </c>
      <c r="N2071" s="15">
        <v>0.37049300000000002</v>
      </c>
      <c r="O2071" s="15" t="s">
        <v>263</v>
      </c>
      <c r="P2071" s="15" t="s">
        <v>122</v>
      </c>
    </row>
    <row r="2072" spans="1:16" hidden="1">
      <c r="A2072" s="10" t="s">
        <v>8381</v>
      </c>
      <c r="B2072" s="10" t="s">
        <v>8382</v>
      </c>
      <c r="C2072" s="13" t="s">
        <v>8383</v>
      </c>
      <c r="D2072" s="13" t="s">
        <v>8384</v>
      </c>
      <c r="E2072" s="13" t="s">
        <v>69</v>
      </c>
      <c r="F2072" s="18" t="s">
        <v>82</v>
      </c>
      <c r="G2072" s="58">
        <v>0</v>
      </c>
      <c r="H2072" s="58">
        <v>0</v>
      </c>
      <c r="I2072" s="13">
        <v>1.01E-3</v>
      </c>
      <c r="J2072" s="15">
        <v>0</v>
      </c>
      <c r="K2072" s="17" t="s">
        <v>121</v>
      </c>
      <c r="L2072" s="15">
        <v>13.744185999999999</v>
      </c>
      <c r="M2072" s="15">
        <v>4.4521100000000002</v>
      </c>
      <c r="N2072" s="15">
        <v>0.12307</v>
      </c>
      <c r="O2072" s="15">
        <v>0</v>
      </c>
      <c r="P2072" s="15" t="s">
        <v>122</v>
      </c>
    </row>
    <row r="2073" spans="1:16" hidden="1">
      <c r="A2073" s="10" t="s">
        <v>8385</v>
      </c>
      <c r="B2073" s="10" t="s">
        <v>8386</v>
      </c>
      <c r="C2073" s="13" t="s">
        <v>8387</v>
      </c>
      <c r="D2073" s="13" t="s">
        <v>8388</v>
      </c>
      <c r="E2073" s="13" t="s">
        <v>69</v>
      </c>
      <c r="F2073" s="18" t="s">
        <v>87</v>
      </c>
      <c r="G2073" s="58">
        <v>0</v>
      </c>
      <c r="H2073" s="58">
        <v>0</v>
      </c>
      <c r="I2073" s="13">
        <v>1.4400000000000001E-3</v>
      </c>
      <c r="J2073" s="15">
        <v>0</v>
      </c>
      <c r="K2073" s="17" t="s">
        <v>121</v>
      </c>
      <c r="L2073" s="15">
        <v>0</v>
      </c>
      <c r="M2073" s="15">
        <v>3.0998329999999998</v>
      </c>
      <c r="N2073" s="15">
        <v>0.229379</v>
      </c>
      <c r="O2073" s="15">
        <v>0</v>
      </c>
      <c r="P2073" s="15" t="s">
        <v>122</v>
      </c>
    </row>
    <row r="2074" spans="1:16" hidden="1">
      <c r="A2074" s="10" t="s">
        <v>8389</v>
      </c>
      <c r="B2074" s="10" t="s">
        <v>8390</v>
      </c>
      <c r="C2074" s="13" t="s">
        <v>8391</v>
      </c>
      <c r="D2074" s="13" t="s">
        <v>8392</v>
      </c>
      <c r="E2074" s="13" t="s">
        <v>69</v>
      </c>
      <c r="F2074" s="18" t="s">
        <v>91</v>
      </c>
      <c r="G2074" s="58">
        <v>0</v>
      </c>
      <c r="H2074" s="58">
        <v>0</v>
      </c>
      <c r="I2074" s="13">
        <v>1.47E-3</v>
      </c>
      <c r="J2074" s="15">
        <v>0</v>
      </c>
      <c r="K2074" s="17" t="s">
        <v>121</v>
      </c>
      <c r="L2074" s="15">
        <v>0</v>
      </c>
      <c r="M2074" s="15">
        <v>0.87883100000000003</v>
      </c>
      <c r="N2074" s="15">
        <v>0.126662</v>
      </c>
      <c r="O2074" s="15">
        <v>0</v>
      </c>
      <c r="P2074" s="15" t="s">
        <v>122</v>
      </c>
    </row>
    <row r="2075" spans="1:16" hidden="1">
      <c r="A2075" s="10" t="s">
        <v>8393</v>
      </c>
      <c r="B2075" s="10" t="s">
        <v>8394</v>
      </c>
      <c r="C2075" s="13" t="s">
        <v>8395</v>
      </c>
      <c r="D2075" s="13" t="s">
        <v>8396</v>
      </c>
      <c r="E2075" s="13" t="s">
        <v>75</v>
      </c>
      <c r="F2075" s="18" t="s">
        <v>88</v>
      </c>
      <c r="G2075" s="58">
        <v>0</v>
      </c>
      <c r="H2075" s="58">
        <v>0</v>
      </c>
      <c r="I2075" s="13">
        <v>1.1350000000000001E-2</v>
      </c>
      <c r="J2075" s="15">
        <v>0</v>
      </c>
      <c r="K2075" s="17" t="s">
        <v>121</v>
      </c>
      <c r="L2075" s="15">
        <v>9.6490399999999994</v>
      </c>
      <c r="M2075" s="15">
        <v>1.6663490000000001</v>
      </c>
      <c r="N2075" s="15">
        <v>0.12953000000000001</v>
      </c>
      <c r="O2075" s="15">
        <v>0</v>
      </c>
      <c r="P2075" s="15" t="s">
        <v>212</v>
      </c>
    </row>
    <row r="2076" spans="1:16" hidden="1">
      <c r="A2076" s="10" t="s">
        <v>8397</v>
      </c>
      <c r="B2076" s="10" t="s">
        <v>8398</v>
      </c>
      <c r="C2076" s="13" t="s">
        <v>8399</v>
      </c>
      <c r="D2076" s="13" t="s">
        <v>8400</v>
      </c>
      <c r="E2076" s="13" t="s">
        <v>69</v>
      </c>
      <c r="F2076" s="18" t="s">
        <v>85</v>
      </c>
      <c r="G2076" s="58">
        <v>0</v>
      </c>
      <c r="H2076" s="58">
        <v>0</v>
      </c>
      <c r="I2076" s="13">
        <v>1.5E-3</v>
      </c>
      <c r="J2076" s="15">
        <v>0</v>
      </c>
      <c r="K2076" s="17" t="s">
        <v>121</v>
      </c>
      <c r="L2076" s="15">
        <v>0</v>
      </c>
      <c r="M2076" s="15">
        <v>1.332657</v>
      </c>
      <c r="N2076" s="15">
        <v>6.9165000000000004E-2</v>
      </c>
      <c r="O2076" s="15">
        <v>0</v>
      </c>
      <c r="P2076" s="15" t="s">
        <v>122</v>
      </c>
    </row>
    <row r="2077" spans="1:16" hidden="1">
      <c r="A2077" s="10" t="s">
        <v>8401</v>
      </c>
      <c r="B2077" s="10" t="s">
        <v>8402</v>
      </c>
      <c r="C2077" s="13" t="s">
        <v>8403</v>
      </c>
      <c r="D2077" s="13" t="s">
        <v>8404</v>
      </c>
      <c r="E2077" s="13" t="s">
        <v>69</v>
      </c>
      <c r="F2077" s="18" t="s">
        <v>89</v>
      </c>
      <c r="G2077" s="58">
        <v>0</v>
      </c>
      <c r="H2077" s="58">
        <v>0</v>
      </c>
      <c r="I2077" s="13">
        <v>5.4900000000000001E-3</v>
      </c>
      <c r="J2077" s="15">
        <v>0</v>
      </c>
      <c r="K2077" s="17" t="s">
        <v>121</v>
      </c>
      <c r="L2077" s="15">
        <v>37.808765000000001</v>
      </c>
      <c r="M2077" s="15">
        <v>5.4706619999999999</v>
      </c>
      <c r="N2077" s="15">
        <v>0.15892000000000001</v>
      </c>
      <c r="O2077" s="15">
        <v>0</v>
      </c>
      <c r="P2077" s="15" t="s">
        <v>122</v>
      </c>
    </row>
    <row r="2078" spans="1:16" hidden="1">
      <c r="A2078" s="10" t="s">
        <v>8405</v>
      </c>
      <c r="B2078" s="10" t="s">
        <v>8406</v>
      </c>
      <c r="C2078" s="13" t="s">
        <v>8407</v>
      </c>
      <c r="D2078" s="13" t="s">
        <v>8408</v>
      </c>
      <c r="E2078" s="13" t="s">
        <v>69</v>
      </c>
      <c r="F2078" s="18" t="s">
        <v>82</v>
      </c>
      <c r="G2078" s="58">
        <v>0</v>
      </c>
      <c r="H2078" s="58">
        <v>0</v>
      </c>
      <c r="I2078" s="13">
        <v>2.9399999999999999E-3</v>
      </c>
      <c r="J2078" s="15">
        <v>0</v>
      </c>
      <c r="K2078" s="17" t="s">
        <v>121</v>
      </c>
      <c r="L2078" s="15">
        <v>4.6251540000000002</v>
      </c>
      <c r="M2078" s="15">
        <v>0.536802</v>
      </c>
      <c r="N2078" s="15">
        <v>6.6805000000000003E-2</v>
      </c>
      <c r="O2078" s="15">
        <v>0</v>
      </c>
      <c r="P2078" s="15" t="s">
        <v>157</v>
      </c>
    </row>
    <row r="2079" spans="1:16" hidden="1">
      <c r="A2079" s="10" t="s">
        <v>8409</v>
      </c>
      <c r="B2079" s="10" t="s">
        <v>8410</v>
      </c>
      <c r="C2079" s="13" t="s">
        <v>8411</v>
      </c>
      <c r="D2079" s="13" t="s">
        <v>8412</v>
      </c>
      <c r="E2079" s="13" t="s">
        <v>69</v>
      </c>
      <c r="F2079" s="18" t="s">
        <v>85</v>
      </c>
      <c r="G2079" s="58">
        <v>0</v>
      </c>
      <c r="H2079" s="58">
        <v>0</v>
      </c>
      <c r="I2079" s="13">
        <v>1.32E-3</v>
      </c>
      <c r="J2079" s="15">
        <v>0</v>
      </c>
      <c r="K2079" s="17" t="s">
        <v>121</v>
      </c>
      <c r="L2079" s="15">
        <v>0</v>
      </c>
      <c r="M2079" s="15">
        <v>1.1554439999999999</v>
      </c>
      <c r="N2079" s="15">
        <v>2.9044E-2</v>
      </c>
      <c r="O2079" s="15">
        <v>0</v>
      </c>
      <c r="P2079" s="15" t="s">
        <v>122</v>
      </c>
    </row>
    <row r="2080" spans="1:16" hidden="1">
      <c r="A2080" s="10" t="s">
        <v>8413</v>
      </c>
      <c r="B2080" s="10" t="s">
        <v>8414</v>
      </c>
      <c r="C2080" s="13" t="s">
        <v>8415</v>
      </c>
      <c r="D2080" s="13" t="s">
        <v>8416</v>
      </c>
      <c r="E2080" s="13" t="s">
        <v>69</v>
      </c>
      <c r="F2080" s="18" t="s">
        <v>87</v>
      </c>
      <c r="G2080" s="58">
        <v>0</v>
      </c>
      <c r="H2080" s="58">
        <v>0</v>
      </c>
      <c r="I2080" s="13">
        <v>1.5200000000000001E-3</v>
      </c>
      <c r="J2080" s="15">
        <v>0</v>
      </c>
      <c r="K2080" s="17" t="s">
        <v>121</v>
      </c>
      <c r="L2080" s="15">
        <v>17.394382</v>
      </c>
      <c r="M2080" s="15">
        <v>1.8696809999999999</v>
      </c>
      <c r="N2080" s="15">
        <v>0.100354</v>
      </c>
      <c r="O2080" s="15">
        <v>0</v>
      </c>
      <c r="P2080" s="15" t="s">
        <v>122</v>
      </c>
    </row>
    <row r="2081" spans="1:16" hidden="1">
      <c r="A2081" s="10" t="s">
        <v>8417</v>
      </c>
      <c r="B2081" s="10" t="s">
        <v>8418</v>
      </c>
      <c r="C2081" s="13" t="s">
        <v>8419</v>
      </c>
      <c r="D2081" s="13" t="s">
        <v>8420</v>
      </c>
      <c r="E2081" s="13" t="s">
        <v>69</v>
      </c>
      <c r="F2081" s="18" t="s">
        <v>87</v>
      </c>
      <c r="G2081" s="58">
        <v>0</v>
      </c>
      <c r="H2081" s="58">
        <v>0</v>
      </c>
      <c r="I2081" s="13">
        <v>6.2700000000000004E-3</v>
      </c>
      <c r="J2081" s="15">
        <v>0</v>
      </c>
      <c r="K2081" s="17" t="s">
        <v>121</v>
      </c>
      <c r="L2081" s="15">
        <v>10.206051</v>
      </c>
      <c r="M2081" s="15">
        <v>1.2890470000000001</v>
      </c>
      <c r="N2081" s="15">
        <v>0.100354</v>
      </c>
      <c r="O2081" s="15">
        <v>0</v>
      </c>
      <c r="P2081" s="15" t="s">
        <v>157</v>
      </c>
    </row>
    <row r="2082" spans="1:16" hidden="1">
      <c r="A2082" s="10" t="s">
        <v>8421</v>
      </c>
      <c r="B2082" s="10" t="s">
        <v>8422</v>
      </c>
      <c r="C2082" s="13" t="s">
        <v>8423</v>
      </c>
      <c r="D2082" s="13" t="s">
        <v>8424</v>
      </c>
      <c r="E2082" s="13" t="s">
        <v>69</v>
      </c>
      <c r="F2082" s="18" t="s">
        <v>89</v>
      </c>
      <c r="G2082" s="58">
        <v>0</v>
      </c>
      <c r="H2082" s="58">
        <v>0</v>
      </c>
      <c r="I2082" s="13">
        <v>2.5350000000000001E-2</v>
      </c>
      <c r="J2082" s="15">
        <v>0</v>
      </c>
      <c r="K2082" s="17" t="s">
        <v>121</v>
      </c>
      <c r="L2082" s="15">
        <v>18.996865</v>
      </c>
      <c r="M2082" s="15">
        <v>6.0921440000000002</v>
      </c>
      <c r="N2082" s="15">
        <v>0.31535800000000003</v>
      </c>
      <c r="O2082" s="15" t="s">
        <v>142</v>
      </c>
      <c r="P2082" s="15" t="s">
        <v>122</v>
      </c>
    </row>
    <row r="2083" spans="1:16" s="10" customFormat="1" hidden="1">
      <c r="A2083" s="10" t="s">
        <v>8425</v>
      </c>
      <c r="B2083" s="10" t="s">
        <v>8426</v>
      </c>
      <c r="C2083" s="13" t="s">
        <v>8427</v>
      </c>
      <c r="D2083" s="13" t="s">
        <v>8428</v>
      </c>
      <c r="E2083" s="13" t="s">
        <v>69</v>
      </c>
      <c r="F2083" s="18" t="s">
        <v>89</v>
      </c>
      <c r="G2083" s="58">
        <v>0</v>
      </c>
      <c r="H2083" s="58">
        <v>0</v>
      </c>
      <c r="I2083" s="13">
        <v>8.541E-2</v>
      </c>
      <c r="J2083" s="15">
        <v>0</v>
      </c>
      <c r="K2083" s="17" t="s">
        <v>121</v>
      </c>
      <c r="L2083" s="15">
        <v>17.651292999999999</v>
      </c>
      <c r="M2083" s="15">
        <v>5.9388719999999999</v>
      </c>
      <c r="N2083" s="15">
        <v>0.31535800000000003</v>
      </c>
      <c r="O2083" s="15" t="s">
        <v>142</v>
      </c>
      <c r="P2083" s="15" t="s">
        <v>157</v>
      </c>
    </row>
    <row r="2084" spans="1:16" s="10" customFormat="1" hidden="1">
      <c r="A2084" s="10" t="s">
        <v>8429</v>
      </c>
      <c r="B2084" s="10" t="s">
        <v>8430</v>
      </c>
      <c r="C2084" s="13" t="s">
        <v>8431</v>
      </c>
      <c r="D2084" s="13" t="s">
        <v>8432</v>
      </c>
      <c r="E2084" s="13" t="s">
        <v>69</v>
      </c>
      <c r="F2084" s="18" t="s">
        <v>83</v>
      </c>
      <c r="G2084" s="58">
        <v>0</v>
      </c>
      <c r="H2084" s="58">
        <v>0</v>
      </c>
      <c r="I2084" s="13">
        <v>2.2200000000000002E-3</v>
      </c>
      <c r="J2084" s="15">
        <v>0.98421052630000005</v>
      </c>
      <c r="K2084" s="17">
        <v>1.6042780764963238E-2</v>
      </c>
      <c r="L2084" s="15">
        <v>16.345946999999999</v>
      </c>
      <c r="M2084" s="15">
        <v>2.086678</v>
      </c>
      <c r="N2084" s="15">
        <v>9.9715999999999999E-2</v>
      </c>
      <c r="O2084" s="15" t="s">
        <v>263</v>
      </c>
      <c r="P2084" s="15" t="s">
        <v>157</v>
      </c>
    </row>
    <row r="2085" spans="1:16" s="10" customFormat="1" hidden="1">
      <c r="A2085" s="10" t="s">
        <v>8433</v>
      </c>
      <c r="B2085" s="10" t="s">
        <v>8434</v>
      </c>
      <c r="C2085" s="13" t="s">
        <v>8435</v>
      </c>
      <c r="D2085" s="13" t="s">
        <v>8436</v>
      </c>
      <c r="E2085" s="13" t="s">
        <v>69</v>
      </c>
      <c r="F2085" s="18" t="s">
        <v>87</v>
      </c>
      <c r="G2085" s="58">
        <v>0</v>
      </c>
      <c r="H2085" s="58">
        <v>0</v>
      </c>
      <c r="I2085" s="13">
        <v>1.91E-3</v>
      </c>
      <c r="J2085" s="15">
        <v>0</v>
      </c>
      <c r="K2085" s="17" t="s">
        <v>121</v>
      </c>
      <c r="L2085" s="15">
        <v>15.210526</v>
      </c>
      <c r="M2085" s="15">
        <v>1.386425</v>
      </c>
      <c r="N2085" s="15">
        <v>7.0652999999999994E-2</v>
      </c>
      <c r="O2085" s="15" t="s">
        <v>142</v>
      </c>
      <c r="P2085" s="15" t="s">
        <v>122</v>
      </c>
    </row>
    <row r="2086" spans="1:16" s="10" customFormat="1" hidden="1">
      <c r="A2086" s="10" t="s">
        <v>8437</v>
      </c>
      <c r="B2086" s="10" t="s">
        <v>8438</v>
      </c>
      <c r="C2086" s="13" t="s">
        <v>8439</v>
      </c>
      <c r="D2086" s="13" t="s">
        <v>8440</v>
      </c>
      <c r="E2086" s="13" t="s">
        <v>69</v>
      </c>
      <c r="F2086" s="18" t="s">
        <v>87</v>
      </c>
      <c r="G2086" s="58">
        <v>0</v>
      </c>
      <c r="H2086" s="58">
        <v>0</v>
      </c>
      <c r="I2086" s="13">
        <v>5.0499999999999998E-3</v>
      </c>
      <c r="J2086" s="15">
        <v>0</v>
      </c>
      <c r="K2086" s="17" t="s">
        <v>121</v>
      </c>
      <c r="L2086" s="15">
        <v>12.962453999999999</v>
      </c>
      <c r="M2086" s="15">
        <v>1.2749980000000001</v>
      </c>
      <c r="N2086" s="15">
        <v>7.0652999999999994E-2</v>
      </c>
      <c r="O2086" s="15" t="s">
        <v>142</v>
      </c>
      <c r="P2086" s="15" t="s">
        <v>157</v>
      </c>
    </row>
    <row r="2087" spans="1:16" s="10" customFormat="1" hidden="1">
      <c r="A2087" s="10" t="s">
        <v>8441</v>
      </c>
      <c r="B2087" s="10" t="s">
        <v>8442</v>
      </c>
      <c r="C2087" s="13" t="s">
        <v>8443</v>
      </c>
      <c r="D2087" s="13" t="s">
        <v>8444</v>
      </c>
      <c r="E2087" s="13" t="s">
        <v>24</v>
      </c>
      <c r="F2087" s="18" t="s">
        <v>82</v>
      </c>
      <c r="G2087" s="58">
        <v>0</v>
      </c>
      <c r="H2087" s="58">
        <v>0</v>
      </c>
      <c r="I2087" s="13">
        <v>9.6200000000000001E-3</v>
      </c>
      <c r="J2087" s="15">
        <v>0.63222222220000002</v>
      </c>
      <c r="K2087" s="17">
        <v>0.58172231991499901</v>
      </c>
      <c r="L2087" s="15">
        <v>19.735417000000002</v>
      </c>
      <c r="M2087" s="15">
        <v>10.529662</v>
      </c>
      <c r="N2087" s="15">
        <v>0.49824000000000002</v>
      </c>
      <c r="O2087" s="15" t="s">
        <v>176</v>
      </c>
      <c r="P2087" s="15" t="s">
        <v>294</v>
      </c>
    </row>
    <row r="2088" spans="1:16" s="10" customFormat="1" hidden="1">
      <c r="A2088" s="10" t="s">
        <v>8445</v>
      </c>
      <c r="B2088" s="10" t="s">
        <v>8446</v>
      </c>
      <c r="C2088" s="13" t="s">
        <v>8447</v>
      </c>
      <c r="D2088" s="13" t="s">
        <v>8448</v>
      </c>
      <c r="E2088" s="13" t="s">
        <v>69</v>
      </c>
      <c r="F2088" s="18" t="s">
        <v>88</v>
      </c>
      <c r="G2088" s="58">
        <v>0</v>
      </c>
      <c r="H2088" s="58">
        <v>0</v>
      </c>
      <c r="I2088" s="13">
        <v>4.7600000000000003E-3</v>
      </c>
      <c r="J2088" s="15">
        <v>0</v>
      </c>
      <c r="K2088" s="17" t="s">
        <v>121</v>
      </c>
      <c r="L2088" s="15">
        <v>19.020982</v>
      </c>
      <c r="M2088" s="15">
        <v>2.373567</v>
      </c>
      <c r="N2088" s="15">
        <v>0.117886</v>
      </c>
      <c r="O2088" s="15">
        <v>0</v>
      </c>
      <c r="P2088" s="15" t="s">
        <v>122</v>
      </c>
    </row>
    <row r="2089" spans="1:16" s="10" customFormat="1" hidden="1">
      <c r="A2089" s="10" t="s">
        <v>8449</v>
      </c>
      <c r="B2089" s="10" t="s">
        <v>8450</v>
      </c>
      <c r="C2089" s="13" t="s">
        <v>8451</v>
      </c>
      <c r="D2089" s="13" t="s">
        <v>8452</v>
      </c>
      <c r="E2089" s="13" t="s">
        <v>69</v>
      </c>
      <c r="F2089" s="18" t="s">
        <v>88</v>
      </c>
      <c r="G2089" s="58">
        <v>0</v>
      </c>
      <c r="H2089" s="58">
        <v>0</v>
      </c>
      <c r="I2089" s="13">
        <v>7.79E-3</v>
      </c>
      <c r="J2089" s="15">
        <v>0</v>
      </c>
      <c r="K2089" s="17" t="s">
        <v>121</v>
      </c>
      <c r="L2089" s="15">
        <v>12.275997</v>
      </c>
      <c r="M2089" s="15">
        <v>1.6071249999999999</v>
      </c>
      <c r="N2089" s="15">
        <v>0.117886</v>
      </c>
      <c r="O2089" s="15">
        <v>0</v>
      </c>
      <c r="P2089" s="15" t="s">
        <v>157</v>
      </c>
    </row>
    <row r="2090" spans="1:16" s="10" customFormat="1" hidden="1">
      <c r="A2090" s="10" t="s">
        <v>8453</v>
      </c>
      <c r="B2090" s="10" t="s">
        <v>8454</v>
      </c>
      <c r="C2090" s="13" t="s">
        <v>8455</v>
      </c>
      <c r="D2090" s="13" t="s">
        <v>8456</v>
      </c>
      <c r="E2090" s="13" t="s">
        <v>69</v>
      </c>
      <c r="F2090" s="18" t="s">
        <v>87</v>
      </c>
      <c r="G2090" s="58">
        <v>0</v>
      </c>
      <c r="H2090" s="58">
        <v>0</v>
      </c>
      <c r="I2090" s="13">
        <v>2.6009999999999998E-2</v>
      </c>
      <c r="J2090" s="15">
        <v>1.0221962617</v>
      </c>
      <c r="K2090" s="17">
        <v>-2.1714285731279981E-2</v>
      </c>
      <c r="L2090" s="15">
        <v>13.614447</v>
      </c>
      <c r="M2090" s="15">
        <v>1.9637560000000001</v>
      </c>
      <c r="N2090" s="15">
        <v>0.14776900000000001</v>
      </c>
      <c r="O2090" s="15" t="s">
        <v>263</v>
      </c>
      <c r="P2090" s="15" t="s">
        <v>157</v>
      </c>
    </row>
    <row r="2091" spans="1:16" s="10" customFormat="1" hidden="1">
      <c r="A2091" s="10" t="s">
        <v>8457</v>
      </c>
      <c r="B2091" s="10" t="s">
        <v>8458</v>
      </c>
      <c r="C2091" s="13" t="s">
        <v>8459</v>
      </c>
      <c r="D2091" s="13" t="s">
        <v>8460</v>
      </c>
      <c r="E2091" s="13" t="s">
        <v>30</v>
      </c>
      <c r="F2091" s="18" t="s">
        <v>85</v>
      </c>
      <c r="G2091" s="58">
        <v>0</v>
      </c>
      <c r="H2091" s="58">
        <v>0</v>
      </c>
      <c r="I2091" s="13">
        <v>0.28781000000000001</v>
      </c>
      <c r="J2091" s="15">
        <v>1.0303703704</v>
      </c>
      <c r="K2091" s="17">
        <v>-2.9475197727405478E-2</v>
      </c>
      <c r="L2091" s="15">
        <v>16.216260999999999</v>
      </c>
      <c r="M2091" s="15">
        <v>4.0100249999999997</v>
      </c>
      <c r="N2091" s="15">
        <v>0.24998999999999999</v>
      </c>
      <c r="O2091" s="15" t="s">
        <v>263</v>
      </c>
      <c r="P2091" s="15" t="s">
        <v>177</v>
      </c>
    </row>
    <row r="2092" spans="1:16" hidden="1">
      <c r="A2092" s="10" t="s">
        <v>8461</v>
      </c>
      <c r="B2092" s="10" t="s">
        <v>8462</v>
      </c>
      <c r="C2092" s="13" t="s">
        <v>8463</v>
      </c>
      <c r="D2092" s="13" t="s">
        <v>8464</v>
      </c>
      <c r="E2092" s="13" t="s">
        <v>71</v>
      </c>
      <c r="F2092" s="18" t="s">
        <v>86</v>
      </c>
      <c r="G2092" s="58">
        <v>0</v>
      </c>
      <c r="H2092" s="58">
        <v>0</v>
      </c>
      <c r="I2092" s="13">
        <v>6.9199999999999999E-3</v>
      </c>
      <c r="J2092" s="15">
        <v>0</v>
      </c>
      <c r="K2092" s="17" t="s">
        <v>121</v>
      </c>
      <c r="L2092" s="15">
        <v>14.892018999999999</v>
      </c>
      <c r="M2092" s="15">
        <v>3.5909369999999998</v>
      </c>
      <c r="N2092" s="15">
        <v>0.21366299999999999</v>
      </c>
      <c r="O2092" s="15">
        <v>0</v>
      </c>
      <c r="P2092" s="15" t="s">
        <v>171</v>
      </c>
    </row>
    <row r="2095" spans="1:16">
      <c r="C2095" s="14" t="s">
        <v>65</v>
      </c>
      <c r="D2095" s="7" t="s">
        <v>65</v>
      </c>
    </row>
  </sheetData>
  <autoFilter ref="A3:P2092" xr:uid="{EBB50BCF-B5D6-4A4A-94E1-61CBFE1F8B32}">
    <filterColumn colId="6">
      <filters>
        <filter val="0.50"/>
        <filter val="0.75"/>
        <filter val="1.00"/>
        <filter val="1.25"/>
        <filter val="1.50"/>
        <filter val="1.75"/>
        <filter val="2.00"/>
        <filter val="4.25"/>
      </filters>
    </filterColumn>
    <sortState xmlns:xlrd2="http://schemas.microsoft.com/office/spreadsheetml/2017/richdata2" ref="A42:P2048">
      <sortCondition ref="E3:E2092"/>
    </sortState>
  </autoFilter>
  <conditionalFormatting sqref="G4:H2092">
    <cfRule type="cellIs" dxfId="4" priority="4" operator="equal">
      <formula>0</formula>
    </cfRule>
  </conditionalFormatting>
  <conditionalFormatting sqref="K4:K2092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L4:L2092">
    <cfRule type="cellIs" dxfId="3" priority="1" operator="equal">
      <formula>0</formula>
    </cfRule>
  </conditionalFormatting>
  <conditionalFormatting sqref="O1:O1048576 J4:J2092">
    <cfRule type="cellIs" dxfId="2" priority="3" operator="equal">
      <formula>0</formula>
    </cfRule>
  </conditionalFormatting>
  <pageMargins left="0.7" right="0.7" top="0.75" bottom="0.75" header="0.3" footer="0.3"/>
  <pageSetup paperSize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50BCF-B5D6-4A4A-94E1-61CBFE1F8B32}">
  <sheetPr filterMode="1"/>
  <dimension ref="A1:BT2202"/>
  <sheetViews>
    <sheetView tabSelected="1" topLeftCell="G1" zoomScaleNormal="100" workbookViewId="0">
      <pane ySplit="3" topLeftCell="A577" activePane="bottomLeft" state="frozen"/>
      <selection pane="bottomLeft" activeCell="Q1606" sqref="Q1606"/>
    </sheetView>
  </sheetViews>
  <sheetFormatPr defaultColWidth="8.7265625" defaultRowHeight="14.5"/>
  <cols>
    <col min="1" max="1" width="31.7265625" style="7" customWidth="1"/>
    <col min="2" max="2" width="18.1796875" style="7" bestFit="1" customWidth="1"/>
    <col min="3" max="3" width="12.1796875" style="14" customWidth="1"/>
    <col min="4" max="4" width="11.81640625" style="7" hidden="1" customWidth="1"/>
    <col min="5" max="5" width="18.81640625" style="7" customWidth="1"/>
    <col min="6" max="6" width="24.26953125" style="19" customWidth="1"/>
    <col min="7" max="8" width="14.54296875" style="51" customWidth="1"/>
    <col min="9" max="9" width="14.453125" style="14" customWidth="1"/>
    <col min="10" max="10" width="31.1796875" style="14" customWidth="1"/>
    <col min="11" max="11" width="14" style="7" bestFit="1" customWidth="1"/>
    <col min="12" max="12" width="13.453125" style="7" bestFit="1" customWidth="1"/>
    <col min="13" max="13" width="8.81640625" style="7" bestFit="1" customWidth="1"/>
    <col min="14" max="14" width="9.81640625" style="7" bestFit="1" customWidth="1"/>
    <col min="15" max="15" width="14.54296875" style="7" bestFit="1" customWidth="1"/>
    <col min="16" max="17" width="15.453125" style="7" bestFit="1" customWidth="1"/>
    <col min="18" max="16384" width="8.7265625" style="7"/>
  </cols>
  <sheetData>
    <row r="1" spans="1:17">
      <c r="A1" s="10"/>
      <c r="B1" s="10"/>
      <c r="C1" s="13"/>
      <c r="D1" s="10"/>
      <c r="E1" s="10"/>
      <c r="F1" s="18"/>
      <c r="G1" s="50"/>
      <c r="H1" s="50">
        <f>SUM(G:G)</f>
        <v>99</v>
      </c>
      <c r="I1" s="13"/>
      <c r="J1" s="13"/>
      <c r="K1" s="10"/>
    </row>
    <row r="2" spans="1:17" ht="15" thickBot="1">
      <c r="A2" s="11" t="s">
        <v>9336</v>
      </c>
      <c r="B2" s="10"/>
      <c r="C2" s="13"/>
      <c r="D2" s="10"/>
      <c r="E2" s="10"/>
      <c r="F2" s="18"/>
      <c r="G2" s="50"/>
      <c r="H2" s="50"/>
      <c r="I2" s="13"/>
      <c r="J2" s="13"/>
      <c r="K2" s="10"/>
    </row>
    <row r="3" spans="1:17" ht="29.5" thickBot="1">
      <c r="A3" s="361" t="s">
        <v>102</v>
      </c>
      <c r="B3" s="362" t="s">
        <v>103</v>
      </c>
      <c r="C3" s="362" t="s">
        <v>104</v>
      </c>
      <c r="D3" s="363" t="s">
        <v>105</v>
      </c>
      <c r="E3" s="362" t="s">
        <v>106</v>
      </c>
      <c r="F3" s="362" t="s">
        <v>80</v>
      </c>
      <c r="G3" s="12" t="s">
        <v>107</v>
      </c>
      <c r="H3" s="12" t="s">
        <v>108</v>
      </c>
      <c r="I3" s="363" t="s">
        <v>109</v>
      </c>
      <c r="J3" s="364" t="s">
        <v>110</v>
      </c>
      <c r="K3" s="363" t="s">
        <v>111</v>
      </c>
      <c r="L3" s="369" t="s">
        <v>112</v>
      </c>
      <c r="M3" s="370" t="s">
        <v>113</v>
      </c>
      <c r="N3" s="370" t="s">
        <v>114</v>
      </c>
      <c r="O3" s="370" t="s">
        <v>115</v>
      </c>
      <c r="P3" s="359" t="s">
        <v>116</v>
      </c>
      <c r="Q3" s="359" t="s">
        <v>8465</v>
      </c>
    </row>
    <row r="4" spans="1:17" hidden="1">
      <c r="A4" s="10" t="s">
        <v>3516</v>
      </c>
      <c r="B4" s="10" t="str">
        <f>INDEX('xUS TME'!B:B,MATCH('xUS Opp Value'!A4,'xUS TME'!A:A,0))</f>
        <v>JP3788600009</v>
      </c>
      <c r="C4" s="13" t="str">
        <f>INDEX('xUS TME'!C:C,MATCH($B4,'xUS TME'!$B:$B,0))</f>
        <v>6501</v>
      </c>
      <c r="D4" s="13" t="str">
        <f>INDEX('xUS TME'!D:D,MATCH(B4,'xUS TME'!$B:$B,0))</f>
        <v>0P0000AEUO</v>
      </c>
      <c r="E4" s="13" t="str">
        <f>INDEX('xUS TME'!F:F,MATCH(B4,'xUS TME'!$B:$B,0))</f>
        <v>Japan</v>
      </c>
      <c r="F4" s="18" t="str">
        <f>INDEX('xUS TME'!G:G,MATCH(B4,'xUS TME'!$B:$B,0))</f>
        <v>Industrials</v>
      </c>
      <c r="G4" s="58">
        <f>IFERROR(INDEX(CRIMs!G:G,MATCH(C4,CRIMs!D:D,0)),0)</f>
        <v>0</v>
      </c>
      <c r="H4" s="58">
        <f>IFERROR(INDEX(CRIMs!I:I,MATCH(C4,CRIMs!D:D,0)),0)</f>
        <v>0</v>
      </c>
      <c r="I4" s="13">
        <f>INDEX('xUS TME'!E:E,MATCH($B4,'xUS TME'!$B:$B,0))</f>
        <v>0.39</v>
      </c>
      <c r="J4" s="15">
        <f>INDEX('xUS TME'!H:H,MATCH(B4,'xUS TME'!$B:$B,0))</f>
        <v>0</v>
      </c>
      <c r="K4" s="17" t="str">
        <f>IFERROR((1/J4)-1,"")</f>
        <v/>
      </c>
      <c r="L4" s="15">
        <f>INDEX('xUS TME'!J:J,MATCH('xUS Opp Value'!B4,'xUS TME'!$B:$B,0))</f>
        <v>23.03</v>
      </c>
      <c r="M4" s="15">
        <f>INDEX('xUS TME'!L:L,MATCH('xUS Opp Value'!$B4,'xUS TME'!$B:$B,0))</f>
        <v>3.41</v>
      </c>
      <c r="N4" s="15">
        <f>INDEX('xUS TME'!K:K,MATCH('xUS Opp Value'!$B4,'xUS TME'!$B:$B,0))</f>
        <v>0.12</v>
      </c>
      <c r="O4" s="15" t="str">
        <f>INDEX('xUS TME'!I:I,MATCH('xUS Opp Value'!$B4,'xUS TME'!$B:$B,0))</f>
        <v>None</v>
      </c>
      <c r="P4" s="15" t="str">
        <f>INDEX('xUS TME'!M:M,MATCH('xUS Opp Value'!$B4,'xUS TME'!$B:$B,0))</f>
        <v>Yen</v>
      </c>
      <c r="Q4" s="15" t="str">
        <f>INDEX('xUS TME'!N:N,MATCH('xUS Opp Value'!$B4,'xUS TME'!$B:$B,0))</f>
        <v>Medium</v>
      </c>
    </row>
    <row r="5" spans="1:17" hidden="1">
      <c r="A5" s="10" t="s">
        <v>3591</v>
      </c>
      <c r="B5" s="10" t="str">
        <f>INDEX('xUS TME'!B:B,MATCH('xUS Opp Value'!A5,'xUS TME'!A:A,0))</f>
        <v>INE040A01034</v>
      </c>
      <c r="C5" s="13" t="str">
        <f>INDEX('xUS TME'!C:C,MATCH($B5,'xUS TME'!$B:$B,0))</f>
        <v>HDFCBANK</v>
      </c>
      <c r="D5" s="13" t="str">
        <f>INDEX('xUS TME'!D:D,MATCH(B5,'xUS TME'!$B:$B,0))</f>
        <v>0P0000C3NZ</v>
      </c>
      <c r="E5" s="13" t="str">
        <f>INDEX('xUS TME'!F:F,MATCH(B5,'xUS TME'!$B:$B,0))</f>
        <v>India</v>
      </c>
      <c r="F5" s="18" t="str">
        <f>INDEX('xUS TME'!G:G,MATCH(B5,'xUS TME'!$B:$B,0))</f>
        <v>Financials</v>
      </c>
      <c r="G5" s="58">
        <f>IFERROR(INDEX(CRIMs!G:G,MATCH(C5,CRIMs!D:D,0)),0)</f>
        <v>0.75</v>
      </c>
      <c r="H5" s="58">
        <f>IFERROR(INDEX(CRIMs!I:I,MATCH(C5,CRIMs!D:D,0)),0)</f>
        <v>0.79836768788482404</v>
      </c>
      <c r="I5" s="13">
        <f>INDEX('xUS TME'!E:E,MATCH($B5,'xUS TME'!$B:$B,0))</f>
        <v>0.27</v>
      </c>
      <c r="J5" s="15">
        <f>INDEX('xUS TME'!H:H,MATCH(B5,'xUS TME'!$B:$B,0))</f>
        <v>0</v>
      </c>
      <c r="K5" s="17" t="str">
        <f t="shared" ref="K5:K64" si="0">IFERROR((1/J5)-1,"")</f>
        <v/>
      </c>
      <c r="L5" s="15">
        <f>INDEX('xUS TME'!J:J,MATCH('xUS Opp Value'!B5,'xUS TME'!$B:$B,0))</f>
        <v>16.38</v>
      </c>
      <c r="M5" s="15">
        <f>INDEX('xUS TME'!L:L,MATCH('xUS Opp Value'!$B5,'xUS TME'!$B:$B,0))</f>
        <v>1.62</v>
      </c>
      <c r="N5" s="15">
        <f>INDEX('xUS TME'!K:K,MATCH('xUS Opp Value'!$B5,'xUS TME'!$B:$B,0))</f>
        <v>0.09</v>
      </c>
      <c r="O5" s="15" t="str">
        <f>INDEX('xUS TME'!I:I,MATCH('xUS Opp Value'!$B5,'xUS TME'!$B:$B,0))</f>
        <v>Narrow</v>
      </c>
      <c r="P5" s="15" t="str">
        <f>INDEX('xUS TME'!M:M,MATCH('xUS Opp Value'!$B5,'xUS TME'!$B:$B,0))</f>
        <v>Indian Rupee</v>
      </c>
      <c r="Q5" s="15" t="str">
        <f>INDEX('xUS TME'!N:N,MATCH('xUS Opp Value'!$B5,'xUS TME'!$B:$B,0))</f>
        <v>High</v>
      </c>
    </row>
    <row r="6" spans="1:17" hidden="1">
      <c r="A6" s="10" t="s">
        <v>6094</v>
      </c>
      <c r="B6" s="10" t="str">
        <f>INDEX('xUS TME'!B:B,MATCH('xUS Opp Value'!A6,'xUS TME'!A:A,0))</f>
        <v>INE002A01018</v>
      </c>
      <c r="C6" s="13" t="str">
        <f>INDEX('xUS TME'!C:C,MATCH($B6,'xUS TME'!$B:$B,0))</f>
        <v>RELIANCE</v>
      </c>
      <c r="D6" s="13" t="str">
        <f>INDEX('xUS TME'!D:D,MATCH(B6,'xUS TME'!$B:$B,0))</f>
        <v>0P0000B1W1</v>
      </c>
      <c r="E6" s="13" t="str">
        <f>INDEX('xUS TME'!F:F,MATCH(B6,'xUS TME'!$B:$B,0))</f>
        <v>India</v>
      </c>
      <c r="F6" s="18" t="str">
        <f>INDEX('xUS TME'!G:G,MATCH(B6,'xUS TME'!$B:$B,0))</f>
        <v>Energy</v>
      </c>
      <c r="G6" s="58">
        <f>IFERROR(INDEX(CRIMs!G:G,MATCH(C6,CRIMs!D:D,0)),0)</f>
        <v>0</v>
      </c>
      <c r="H6" s="58">
        <f>IFERROR(INDEX(CRIMs!I:I,MATCH(C6,CRIMs!D:D,0)),0)</f>
        <v>0</v>
      </c>
      <c r="I6" s="13">
        <f>INDEX('xUS TME'!E:E,MATCH($B6,'xUS TME'!$B:$B,0))</f>
        <v>0.31</v>
      </c>
      <c r="J6" s="15">
        <f>INDEX('xUS TME'!H:H,MATCH(B6,'xUS TME'!$B:$B,0))</f>
        <v>0</v>
      </c>
      <c r="K6" s="17" t="str">
        <f t="shared" si="0"/>
        <v/>
      </c>
      <c r="L6" s="15">
        <f>INDEX('xUS TME'!J:J,MATCH('xUS Opp Value'!B6,'xUS TME'!$B:$B,0))</f>
        <v>18.52</v>
      </c>
      <c r="M6" s="15">
        <f>INDEX('xUS TME'!L:L,MATCH('xUS Opp Value'!$B6,'xUS TME'!$B:$B,0))</f>
        <v>2.08</v>
      </c>
      <c r="N6" s="15">
        <f>INDEX('xUS TME'!K:K,MATCH('xUS Opp Value'!$B6,'xUS TME'!$B:$B,0))</f>
        <v>0.1</v>
      </c>
      <c r="O6" s="15" t="str">
        <f>INDEX('xUS TME'!I:I,MATCH('xUS Opp Value'!$B6,'xUS TME'!$B:$B,0))</f>
        <v>None</v>
      </c>
      <c r="P6" s="15" t="str">
        <f>INDEX('xUS TME'!M:M,MATCH('xUS Opp Value'!$B6,'xUS TME'!$B:$B,0))</f>
        <v>Indian Rupee</v>
      </c>
      <c r="Q6" s="15" t="str">
        <f>INDEX('xUS TME'!N:N,MATCH('xUS Opp Value'!$B6,'xUS TME'!$B:$B,0))</f>
        <v>High</v>
      </c>
    </row>
    <row r="7" spans="1:17" hidden="1">
      <c r="A7" s="10" t="s">
        <v>4971</v>
      </c>
      <c r="B7" s="10" t="str">
        <f>INDEX('xUS TME'!B:B,MATCH('xUS Opp Value'!A7,'xUS TME'!A:A,0))</f>
        <v>JP3900000005</v>
      </c>
      <c r="C7" s="13" t="str">
        <f>INDEX('xUS TME'!C:C,MATCH($B7,'xUS TME'!$B:$B,0))</f>
        <v>7011</v>
      </c>
      <c r="D7" s="13" t="str">
        <f>INDEX('xUS TME'!D:D,MATCH(B7,'xUS TME'!$B:$B,0))</f>
        <v>0P0000AEVY</v>
      </c>
      <c r="E7" s="13" t="str">
        <f>INDEX('xUS TME'!F:F,MATCH(B7,'xUS TME'!$B:$B,0))</f>
        <v>Japan</v>
      </c>
      <c r="F7" s="18" t="str">
        <f>INDEX('xUS TME'!G:G,MATCH(B7,'xUS TME'!$B:$B,0))</f>
        <v>Industrials</v>
      </c>
      <c r="G7" s="58">
        <f>IFERROR(INDEX(CRIMs!G:G,MATCH(C7,CRIMs!D:D,0)),0)</f>
        <v>0</v>
      </c>
      <c r="H7" s="58">
        <f>IFERROR(INDEX(CRIMs!I:I,MATCH(C7,CRIMs!D:D,0)),0)</f>
        <v>0</v>
      </c>
      <c r="I7" s="13">
        <f>INDEX('xUS TME'!E:E,MATCH($B7,'xUS TME'!$B:$B,0))</f>
        <v>0.27</v>
      </c>
      <c r="J7" s="15">
        <f>INDEX('xUS TME'!H:H,MATCH(B7,'xUS TME'!$B:$B,0))</f>
        <v>1.79</v>
      </c>
      <c r="K7" s="17">
        <f t="shared" si="0"/>
        <v>-0.44134078212290506</v>
      </c>
      <c r="L7" s="15">
        <f>INDEX('xUS TME'!J:J,MATCH('xUS Opp Value'!B7,'xUS TME'!$B:$B,0))</f>
        <v>45.26</v>
      </c>
      <c r="M7" s="15">
        <f>INDEX('xUS TME'!L:L,MATCH('xUS Opp Value'!$B7,'xUS TME'!$B:$B,0))</f>
        <v>6.01</v>
      </c>
      <c r="N7" s="15">
        <f>INDEX('xUS TME'!K:K,MATCH('xUS Opp Value'!$B7,'xUS TME'!$B:$B,0))</f>
        <v>0.11</v>
      </c>
      <c r="O7" s="15" t="str">
        <f>INDEX('xUS TME'!I:I,MATCH('xUS Opp Value'!$B7,'xUS TME'!$B:$B,0))</f>
        <v>Narrow</v>
      </c>
      <c r="P7" s="15" t="str">
        <f>INDEX('xUS TME'!M:M,MATCH('xUS Opp Value'!$B7,'xUS TME'!$B:$B,0))</f>
        <v>Yen</v>
      </c>
      <c r="Q7" s="15" t="str">
        <f>INDEX('xUS TME'!N:N,MATCH('xUS Opp Value'!$B7,'xUS TME'!$B:$B,0))</f>
        <v>High</v>
      </c>
    </row>
    <row r="8" spans="1:17" hidden="1">
      <c r="A8" s="10" t="s">
        <v>1260</v>
      </c>
      <c r="B8" s="10" t="str">
        <f>INDEX('xUS TME'!B:B,MATCH('xUS Opp Value'!A8,'xUS TME'!A:A,0))</f>
        <v>CA11271J1075</v>
      </c>
      <c r="C8" s="13" t="str">
        <f>INDEX('xUS TME'!C:C,MATCH($B8,'xUS TME'!$B:$B,0))</f>
        <v>BN</v>
      </c>
      <c r="D8" s="13" t="str">
        <f>INDEX('xUS TME'!D:D,MATCH(B8,'xUS TME'!$B:$B,0))</f>
        <v>0P000067ZL</v>
      </c>
      <c r="E8" s="13" t="str">
        <f>INDEX('xUS TME'!F:F,MATCH(B8,'xUS TME'!$B:$B,0))</f>
        <v>Canada</v>
      </c>
      <c r="F8" s="18" t="str">
        <f>INDEX('xUS TME'!G:G,MATCH(B8,'xUS TME'!$B:$B,0))</f>
        <v>Financials</v>
      </c>
      <c r="G8" s="58">
        <f>IFERROR(INDEX(CRIMs!G:G,MATCH(C8,CRIMs!D:D,0)),0)</f>
        <v>0</v>
      </c>
      <c r="H8" s="58">
        <f>IFERROR(INDEX(CRIMs!I:I,MATCH(C8,CRIMs!D:D,0)),0)</f>
        <v>0</v>
      </c>
      <c r="I8" s="13">
        <f>INDEX('xUS TME'!E:E,MATCH($B8,'xUS TME'!$B:$B,0))</f>
        <v>0.23</v>
      </c>
      <c r="J8" s="15">
        <f>INDEX('xUS TME'!H:H,MATCH(B8,'xUS TME'!$B:$B,0))</f>
        <v>0</v>
      </c>
      <c r="K8" s="17" t="str">
        <f t="shared" si="0"/>
        <v/>
      </c>
      <c r="L8" s="15">
        <f>INDEX('xUS TME'!J:J,MATCH('xUS Opp Value'!B8,'xUS TME'!$B:$B,0))</f>
        <v>11.95</v>
      </c>
      <c r="M8" s="15">
        <f>INDEX('xUS TME'!L:L,MATCH('xUS Opp Value'!$B8,'xUS TME'!$B:$B,0))</f>
        <v>2.1800000000000002</v>
      </c>
      <c r="N8" s="15">
        <f>INDEX('xUS TME'!K:K,MATCH('xUS Opp Value'!$B8,'xUS TME'!$B:$B,0))</f>
        <v>0.08</v>
      </c>
      <c r="O8" s="15" t="str">
        <f>INDEX('xUS TME'!I:I,MATCH('xUS Opp Value'!$B8,'xUS TME'!$B:$B,0))</f>
        <v>Narrow</v>
      </c>
      <c r="P8" s="15" t="str">
        <f>INDEX('xUS TME'!M:M,MATCH('xUS Opp Value'!$B8,'xUS TME'!$B:$B,0))</f>
        <v>Canadian Dollar</v>
      </c>
      <c r="Q8" s="15" t="str">
        <f>INDEX('xUS TME'!N:N,MATCH('xUS Opp Value'!$B8,'xUS TME'!$B:$B,0))</f>
        <v>Very High</v>
      </c>
    </row>
    <row r="9" spans="1:17" hidden="1">
      <c r="A9" s="10" t="s">
        <v>3971</v>
      </c>
      <c r="B9" s="10" t="str">
        <f>INDEX('xUS TME'!B:B,MATCH('xUS Opp Value'!A9,'xUS TME'!A:A,0))</f>
        <v>AEI000201014</v>
      </c>
      <c r="C9" s="13" t="str">
        <f>INDEX('xUS TME'!C:C,MATCH($B9,'xUS TME'!$B:$B,0))</f>
        <v>IHC</v>
      </c>
      <c r="D9" s="13" t="str">
        <f>INDEX('xUS TME'!D:D,MATCH(B9,'xUS TME'!$B:$B,0))</f>
        <v>0P0000RUHY</v>
      </c>
      <c r="E9" s="13" t="str">
        <f>INDEX('xUS TME'!F:F,MATCH(B9,'xUS TME'!$B:$B,0))</f>
        <v>United Arab Emirates</v>
      </c>
      <c r="F9" s="18" t="str">
        <f>INDEX('xUS TME'!G:G,MATCH(B9,'xUS TME'!$B:$B,0))</f>
        <v>Industrials</v>
      </c>
      <c r="G9" s="58">
        <f>IFERROR(INDEX(CRIMs!G:G,MATCH(C9,CRIMs!D:D,0)),0)</f>
        <v>0</v>
      </c>
      <c r="H9" s="58">
        <f>IFERROR(INDEX(CRIMs!I:I,MATCH(C9,CRIMs!D:D,0)),0)</f>
        <v>0</v>
      </c>
      <c r="I9" s="13">
        <f>INDEX('xUS TME'!E:E,MATCH($B9,'xUS TME'!$B:$B,0))</f>
        <v>0.24</v>
      </c>
      <c r="J9" s="15">
        <f>INDEX('xUS TME'!H:H,MATCH(B9,'xUS TME'!$B:$B,0))</f>
        <v>0</v>
      </c>
      <c r="K9" s="17" t="str">
        <f t="shared" si="0"/>
        <v/>
      </c>
      <c r="L9" s="15">
        <f>INDEX('xUS TME'!J:J,MATCH('xUS Opp Value'!B9,'xUS TME'!$B:$B,0))</f>
        <v>0</v>
      </c>
      <c r="M9" s="15">
        <f>INDEX('xUS TME'!L:L,MATCH('xUS Opp Value'!$B9,'xUS TME'!$B:$B,0))</f>
        <v>5.57</v>
      </c>
      <c r="N9" s="15">
        <f>INDEX('xUS TME'!K:K,MATCH('xUS Opp Value'!$B9,'xUS TME'!$B:$B,0))</f>
        <v>0.23</v>
      </c>
      <c r="O9" s="15">
        <f>INDEX('xUS TME'!I:I,MATCH('xUS Opp Value'!$B9,'xUS TME'!$B:$B,0))</f>
        <v>0</v>
      </c>
      <c r="P9" s="15" t="str">
        <f>INDEX('xUS TME'!M:M,MATCH('xUS Opp Value'!$B9,'xUS TME'!$B:$B,0))</f>
        <v>UAE Dirham</v>
      </c>
      <c r="Q9" s="15">
        <f>INDEX('xUS TME'!N:N,MATCH('xUS Opp Value'!$B9,'xUS TME'!$B:$B,0))</f>
        <v>0</v>
      </c>
    </row>
    <row r="10" spans="1:17" hidden="1">
      <c r="A10" s="10" t="s">
        <v>3739</v>
      </c>
      <c r="B10" s="10" t="str">
        <f>INDEX('xUS TME'!B:B,MATCH('xUS Opp Value'!A10,'xUS TME'!A:A,0))</f>
        <v>INE090A01021</v>
      </c>
      <c r="C10" s="13" t="str">
        <f>INDEX('xUS TME'!C:C,MATCH($B10,'xUS TME'!$B:$B,0))</f>
        <v>ICICIBANK</v>
      </c>
      <c r="D10" s="13" t="str">
        <f>INDEX('xUS TME'!D:D,MATCH(B10,'xUS TME'!$B:$B,0))</f>
        <v>0P0000BIOD</v>
      </c>
      <c r="E10" s="13" t="str">
        <f>INDEX('xUS TME'!F:F,MATCH(B10,'xUS TME'!$B:$B,0))</f>
        <v>India</v>
      </c>
      <c r="F10" s="18" t="str">
        <f>INDEX('xUS TME'!G:G,MATCH(B10,'xUS TME'!$B:$B,0))</f>
        <v>Financials</v>
      </c>
      <c r="G10" s="58">
        <f>IFERROR(INDEX(CRIMs!G:G,MATCH(C10,CRIMs!D:D,0)),0)</f>
        <v>0.5</v>
      </c>
      <c r="H10" s="58">
        <f>IFERROR(INDEX(CRIMs!I:I,MATCH(C10,CRIMs!D:D,0)),0)</f>
        <v>0.5362658223819381</v>
      </c>
      <c r="I10" s="13">
        <f>INDEX('xUS TME'!E:E,MATCH($B10,'xUS TME'!$B:$B,0))</f>
        <v>0.2</v>
      </c>
      <c r="J10" s="15">
        <f>INDEX('xUS TME'!H:H,MATCH(B10,'xUS TME'!$B:$B,0))</f>
        <v>0</v>
      </c>
      <c r="K10" s="17" t="str">
        <f t="shared" si="0"/>
        <v/>
      </c>
      <c r="L10" s="15">
        <f>INDEX('xUS TME'!J:J,MATCH('xUS Opp Value'!B10,'xUS TME'!$B:$B,0))</f>
        <v>16.760000000000002</v>
      </c>
      <c r="M10" s="15">
        <f>INDEX('xUS TME'!L:L,MATCH('xUS Opp Value'!$B10,'xUS TME'!$B:$B,0))</f>
        <v>2.73</v>
      </c>
      <c r="N10" s="15">
        <f>INDEX('xUS TME'!K:K,MATCH('xUS Opp Value'!$B10,'xUS TME'!$B:$B,0))</f>
        <v>0.19</v>
      </c>
      <c r="O10" s="15" t="str">
        <f>INDEX('xUS TME'!I:I,MATCH('xUS Opp Value'!$B10,'xUS TME'!$B:$B,0))</f>
        <v>Narrow</v>
      </c>
      <c r="P10" s="15" t="str">
        <f>INDEX('xUS TME'!M:M,MATCH('xUS Opp Value'!$B10,'xUS TME'!$B:$B,0))</f>
        <v>Indian Rupee</v>
      </c>
      <c r="Q10" s="15" t="str">
        <f>INDEX('xUS TME'!N:N,MATCH('xUS Opp Value'!$B10,'xUS TME'!$B:$B,0))</f>
        <v>High</v>
      </c>
    </row>
    <row r="11" spans="1:17" hidden="1">
      <c r="A11" s="10" t="s">
        <v>3995</v>
      </c>
      <c r="B11" s="10" t="str">
        <f>INDEX('xUS TME'!B:B,MATCH('xUS Opp Value'!A11,'xUS TME'!A:A,0))</f>
        <v>SE0015811963</v>
      </c>
      <c r="C11" s="13" t="str">
        <f>INDEX('xUS TME'!C:C,MATCH($B11,'xUS TME'!$B:$B,0))</f>
        <v>INVE B</v>
      </c>
      <c r="D11" s="13" t="str">
        <f>INDEX('xUS TME'!D:D,MATCH(B11,'xUS TME'!$B:$B,0))</f>
        <v>0P0000A6GL</v>
      </c>
      <c r="E11" s="13" t="str">
        <f>INDEX('xUS TME'!F:F,MATCH(B11,'xUS TME'!$B:$B,0))</f>
        <v>Sweden</v>
      </c>
      <c r="F11" s="18" t="str">
        <f>INDEX('xUS TME'!G:G,MATCH(B11,'xUS TME'!$B:$B,0))</f>
        <v>Financials</v>
      </c>
      <c r="G11" s="58">
        <f>IFERROR(INDEX(CRIMs!G:G,MATCH(C11,CRIMs!D:D,0)),0)</f>
        <v>0</v>
      </c>
      <c r="H11" s="58">
        <f>IFERROR(INDEX(CRIMs!I:I,MATCH(C11,CRIMs!D:D,0)),0)</f>
        <v>0</v>
      </c>
      <c r="I11" s="13">
        <f>INDEX('xUS TME'!E:E,MATCH($B11,'xUS TME'!$B:$B,0))</f>
        <v>0.21</v>
      </c>
      <c r="J11" s="15">
        <f>INDEX('xUS TME'!H:H,MATCH(B11,'xUS TME'!$B:$B,0))</f>
        <v>0</v>
      </c>
      <c r="K11" s="17" t="str">
        <f t="shared" si="0"/>
        <v/>
      </c>
      <c r="L11" s="15">
        <f>INDEX('xUS TME'!J:J,MATCH('xUS Opp Value'!B11,'xUS TME'!$B:$B,0))</f>
        <v>0</v>
      </c>
      <c r="M11" s="15">
        <f>INDEX('xUS TME'!L:L,MATCH('xUS Opp Value'!$B11,'xUS TME'!$B:$B,0))</f>
        <v>1.2</v>
      </c>
      <c r="N11" s="15">
        <f>INDEX('xUS TME'!K:K,MATCH('xUS Opp Value'!$B11,'xUS TME'!$B:$B,0))</f>
        <v>0.18</v>
      </c>
      <c r="O11" s="15">
        <f>INDEX('xUS TME'!I:I,MATCH('xUS Opp Value'!$B11,'xUS TME'!$B:$B,0))</f>
        <v>0</v>
      </c>
      <c r="P11" s="15" t="str">
        <f>INDEX('xUS TME'!M:M,MATCH('xUS Opp Value'!$B11,'xUS TME'!$B:$B,0))</f>
        <v>Swedish Krona</v>
      </c>
      <c r="Q11" s="15">
        <f>INDEX('xUS TME'!N:N,MATCH('xUS Opp Value'!$B11,'xUS TME'!$B:$B,0))</f>
        <v>0</v>
      </c>
    </row>
    <row r="12" spans="1:17" hidden="1">
      <c r="A12" s="10" t="s">
        <v>6250</v>
      </c>
      <c r="B12" s="10" t="str">
        <f>INDEX('xUS TME'!B:B,MATCH('xUS Opp Value'!A12,'xUS TME'!A:A,0))</f>
        <v>KR7005931001</v>
      </c>
      <c r="C12" s="13">
        <f>INDEX('xUS TME'!C:C,MATCH($B12,'xUS TME'!$B:$B,0))</f>
        <v>5935</v>
      </c>
      <c r="D12" s="13" t="str">
        <f>INDEX('xUS TME'!D:D,MATCH(B12,'xUS TME'!$B:$B,0))</f>
        <v>0P0000D5B8</v>
      </c>
      <c r="E12" s="13" t="str">
        <f>INDEX('xUS TME'!F:F,MATCH(B12,'xUS TME'!$B:$B,0))</f>
        <v>South Korea</v>
      </c>
      <c r="F12" s="18" t="str">
        <f>INDEX('xUS TME'!G:G,MATCH(B12,'xUS TME'!$B:$B,0))</f>
        <v>Information Technology</v>
      </c>
      <c r="G12" s="58">
        <f>IFERROR(INDEX(CRIMs!G:G,MATCH(C12,CRIMs!D:D,0)),0)</f>
        <v>0</v>
      </c>
      <c r="H12" s="58">
        <f>IFERROR(INDEX(CRIMs!I:I,MATCH(C12,CRIMs!D:D,0)),0)</f>
        <v>0</v>
      </c>
      <c r="I12" s="13">
        <f>INDEX('xUS TME'!E:E,MATCH($B12,'xUS TME'!$B:$B,0))</f>
        <v>0.18</v>
      </c>
      <c r="J12" s="15">
        <f>INDEX('xUS TME'!H:H,MATCH(B12,'xUS TME'!$B:$B,0))</f>
        <v>0</v>
      </c>
      <c r="K12" s="17" t="str">
        <f t="shared" si="0"/>
        <v/>
      </c>
      <c r="L12" s="15">
        <f>INDEX('xUS TME'!J:J,MATCH('xUS Opp Value'!B12,'xUS TME'!$B:$B,0))</f>
        <v>5.07</v>
      </c>
      <c r="M12" s="15">
        <f>INDEX('xUS TME'!L:L,MATCH('xUS Opp Value'!$B12,'xUS TME'!$B:$B,0))</f>
        <v>2.21</v>
      </c>
      <c r="N12" s="15">
        <f>INDEX('xUS TME'!K:K,MATCH('xUS Opp Value'!$B12,'xUS TME'!$B:$B,0))</f>
        <v>0.11</v>
      </c>
      <c r="O12" s="15" t="str">
        <f>INDEX('xUS TME'!I:I,MATCH('xUS Opp Value'!$B12,'xUS TME'!$B:$B,0))</f>
        <v>None</v>
      </c>
      <c r="P12" s="15" t="str">
        <f>INDEX('xUS TME'!M:M,MATCH('xUS Opp Value'!$B12,'xUS TME'!$B:$B,0))</f>
        <v>Won</v>
      </c>
      <c r="Q12" s="15" t="str">
        <f>INDEX('xUS TME'!N:N,MATCH('xUS Opp Value'!$B12,'xUS TME'!$B:$B,0))</f>
        <v>High</v>
      </c>
    </row>
    <row r="13" spans="1:17" hidden="1">
      <c r="A13" s="10" t="s">
        <v>7196</v>
      </c>
      <c r="B13" s="10" t="str">
        <f>INDEX('xUS TME'!B:B,MATCH('xUS Opp Value'!A13,'xUS TME'!A:A,0))</f>
        <v>CA8672241079</v>
      </c>
      <c r="C13" s="13" t="str">
        <f>INDEX('xUS TME'!C:C,MATCH($B13,'xUS TME'!$B:$B,0))</f>
        <v>SU</v>
      </c>
      <c r="D13" s="13" t="str">
        <f>INDEX('xUS TME'!D:D,MATCH(B13,'xUS TME'!$B:$B,0))</f>
        <v>0P0000688T</v>
      </c>
      <c r="E13" s="13" t="str">
        <f>INDEX('xUS TME'!F:F,MATCH(B13,'xUS TME'!$B:$B,0))</f>
        <v>Canada</v>
      </c>
      <c r="F13" s="18" t="str">
        <f>INDEX('xUS TME'!G:G,MATCH(B13,'xUS TME'!$B:$B,0))</f>
        <v>Energy</v>
      </c>
      <c r="G13" s="58">
        <f>IFERROR(INDEX(CRIMs!G:G,MATCH(C13,CRIMs!D:D,0)),0)</f>
        <v>0</v>
      </c>
      <c r="H13" s="58">
        <f>IFERROR(INDEX(CRIMs!I:I,MATCH(C13,CRIMs!D:D,0)),0)</f>
        <v>0</v>
      </c>
      <c r="I13" s="13">
        <f>INDEX('xUS TME'!E:E,MATCH($B13,'xUS TME'!$B:$B,0))</f>
        <v>0.24</v>
      </c>
      <c r="J13" s="15">
        <f>INDEX('xUS TME'!H:H,MATCH(B13,'xUS TME'!$B:$B,0))</f>
        <v>0</v>
      </c>
      <c r="K13" s="17" t="str">
        <f t="shared" si="0"/>
        <v/>
      </c>
      <c r="L13" s="15">
        <f>INDEX('xUS TME'!J:J,MATCH('xUS Opp Value'!B13,'xUS TME'!$B:$B,0))</f>
        <v>9.02</v>
      </c>
      <c r="M13" s="15">
        <f>INDEX('xUS TME'!L:L,MATCH('xUS Opp Value'!$B13,'xUS TME'!$B:$B,0))</f>
        <v>2.36</v>
      </c>
      <c r="N13" s="15">
        <f>INDEX('xUS TME'!K:K,MATCH('xUS Opp Value'!$B13,'xUS TME'!$B:$B,0))</f>
        <v>0.13</v>
      </c>
      <c r="O13" s="15" t="str">
        <f>INDEX('xUS TME'!I:I,MATCH('xUS Opp Value'!$B13,'xUS TME'!$B:$B,0))</f>
        <v>None</v>
      </c>
      <c r="P13" s="15" t="str">
        <f>INDEX('xUS TME'!M:M,MATCH('xUS Opp Value'!$B13,'xUS TME'!$B:$B,0))</f>
        <v>Canadian Dollar</v>
      </c>
      <c r="Q13" s="15" t="str">
        <f>INDEX('xUS TME'!N:N,MATCH('xUS Opp Value'!$B13,'xUS TME'!$B:$B,0))</f>
        <v>High</v>
      </c>
    </row>
    <row r="14" spans="1:17" hidden="1">
      <c r="A14" s="10" t="s">
        <v>1140</v>
      </c>
      <c r="B14" s="10" t="str">
        <f>INDEX('xUS TME'!B:B,MATCH('xUS Opp Value'!A14,'xUS TME'!A:A,0))</f>
        <v>INE397D01024</v>
      </c>
      <c r="C14" s="13" t="str">
        <f>INDEX('xUS TME'!C:C,MATCH($B14,'xUS TME'!$B:$B,0))</f>
        <v>BHARTIARTL</v>
      </c>
      <c r="D14" s="13" t="str">
        <f>INDEX('xUS TME'!D:D,MATCH(B14,'xUS TME'!$B:$B,0))</f>
        <v>0P0000BJR2</v>
      </c>
      <c r="E14" s="13" t="str">
        <f>INDEX('xUS TME'!F:F,MATCH(B14,'xUS TME'!$B:$B,0))</f>
        <v>India</v>
      </c>
      <c r="F14" s="18" t="str">
        <f>INDEX('xUS TME'!G:G,MATCH(B14,'xUS TME'!$B:$B,0))</f>
        <v>Communication Services</v>
      </c>
      <c r="G14" s="58">
        <f>IFERROR(INDEX(CRIMs!G:G,MATCH(C14,CRIMs!D:D,0)),0)</f>
        <v>0</v>
      </c>
      <c r="H14" s="58">
        <f>IFERROR(INDEX(CRIMs!I:I,MATCH(C14,CRIMs!D:D,0)),0)</f>
        <v>0</v>
      </c>
      <c r="I14" s="13">
        <f>INDEX('xUS TME'!E:E,MATCH($B14,'xUS TME'!$B:$B,0))</f>
        <v>0.19</v>
      </c>
      <c r="J14" s="15">
        <f>INDEX('xUS TME'!H:H,MATCH(B14,'xUS TME'!$B:$B,0))</f>
        <v>0</v>
      </c>
      <c r="K14" s="17" t="str">
        <f t="shared" si="0"/>
        <v/>
      </c>
      <c r="L14" s="15">
        <f>INDEX('xUS TME'!J:J,MATCH('xUS Opp Value'!B14,'xUS TME'!$B:$B,0))</f>
        <v>25.82</v>
      </c>
      <c r="M14" s="15">
        <f>INDEX('xUS TME'!L:L,MATCH('xUS Opp Value'!$B14,'xUS TME'!$B:$B,0))</f>
        <v>9.67</v>
      </c>
      <c r="N14" s="15">
        <f>INDEX('xUS TME'!K:K,MATCH('xUS Opp Value'!$B14,'xUS TME'!$B:$B,0))</f>
        <v>0.4</v>
      </c>
      <c r="O14" s="15" t="str">
        <f>INDEX('xUS TME'!I:I,MATCH('xUS Opp Value'!$B14,'xUS TME'!$B:$B,0))</f>
        <v>Narrow</v>
      </c>
      <c r="P14" s="15" t="str">
        <f>INDEX('xUS TME'!M:M,MATCH('xUS Opp Value'!$B14,'xUS TME'!$B:$B,0))</f>
        <v>Indian Rupee</v>
      </c>
      <c r="Q14" s="15" t="str">
        <f>INDEX('xUS TME'!N:N,MATCH('xUS Opp Value'!$B14,'xUS TME'!$B:$B,0))</f>
        <v>Medium</v>
      </c>
    </row>
    <row r="15" spans="1:17" hidden="1">
      <c r="A15" s="10" t="s">
        <v>8057</v>
      </c>
      <c r="B15" s="10" t="str">
        <f>INDEX('xUS TME'!B:B,MATCH('xUS Opp Value'!A15,'xUS TME'!A:A,0))</f>
        <v>CA9628791027</v>
      </c>
      <c r="C15" s="13" t="str">
        <f>INDEX('xUS TME'!C:C,MATCH($B15,'xUS TME'!$B:$B,0))</f>
        <v>WPM</v>
      </c>
      <c r="D15" s="13" t="str">
        <f>INDEX('xUS TME'!D:D,MATCH(B15,'xUS TME'!$B:$B,0))</f>
        <v>0P00006888</v>
      </c>
      <c r="E15" s="13" t="str">
        <f>INDEX('xUS TME'!F:F,MATCH(B15,'xUS TME'!$B:$B,0))</f>
        <v>Canada</v>
      </c>
      <c r="F15" s="18" t="str">
        <f>INDEX('xUS TME'!G:G,MATCH(B15,'xUS TME'!$B:$B,0))</f>
        <v>Materials</v>
      </c>
      <c r="G15" s="58">
        <f>IFERROR(INDEX(CRIMs!G:G,MATCH(C15,CRIMs!D:D,0)),0)</f>
        <v>0</v>
      </c>
      <c r="H15" s="58">
        <f>IFERROR(INDEX(CRIMs!I:I,MATCH(C15,CRIMs!D:D,0)),0)</f>
        <v>0</v>
      </c>
      <c r="I15" s="13">
        <f>INDEX('xUS TME'!E:E,MATCH($B15,'xUS TME'!$B:$B,0))</f>
        <v>0.18</v>
      </c>
      <c r="J15" s="15">
        <f>INDEX('xUS TME'!H:H,MATCH(B15,'xUS TME'!$B:$B,0))</f>
        <v>0</v>
      </c>
      <c r="K15" s="17" t="str">
        <f t="shared" si="0"/>
        <v/>
      </c>
      <c r="L15" s="15">
        <f>INDEX('xUS TME'!J:J,MATCH('xUS Opp Value'!B15,'xUS TME'!$B:$B,0))</f>
        <v>24.58</v>
      </c>
      <c r="M15" s="15">
        <f>INDEX('xUS TME'!L:L,MATCH('xUS Opp Value'!$B15,'xUS TME'!$B:$B,0))</f>
        <v>7.67</v>
      </c>
      <c r="N15" s="15">
        <f>INDEX('xUS TME'!K:K,MATCH('xUS Opp Value'!$B15,'xUS TME'!$B:$B,0))</f>
        <v>0.19</v>
      </c>
      <c r="O15" s="15" t="str">
        <f>INDEX('xUS TME'!I:I,MATCH('xUS Opp Value'!$B15,'xUS TME'!$B:$B,0))</f>
        <v>None</v>
      </c>
      <c r="P15" s="15" t="str">
        <f>INDEX('xUS TME'!M:M,MATCH('xUS Opp Value'!$B15,'xUS TME'!$B:$B,0))</f>
        <v>Canadian Dollar</v>
      </c>
      <c r="Q15" s="15" t="str">
        <f>INDEX('xUS TME'!N:N,MATCH('xUS Opp Value'!$B15,'xUS TME'!$B:$B,0))</f>
        <v>Very High</v>
      </c>
    </row>
    <row r="16" spans="1:17" hidden="1">
      <c r="A16" s="10" t="s">
        <v>392</v>
      </c>
      <c r="B16" s="10" t="str">
        <f>INDEX('xUS TME'!B:B,MATCH('xUS Opp Value'!A16,'xUS TME'!A:A,0))</f>
        <v>SA0007879113</v>
      </c>
      <c r="C16" s="13" t="str">
        <f>INDEX('xUS TME'!C:C,MATCH($B16,'xUS TME'!$B:$B,0))</f>
        <v>1120</v>
      </c>
      <c r="D16" s="13" t="str">
        <f>INDEX('xUS TME'!D:D,MATCH(B16,'xUS TME'!$B:$B,0))</f>
        <v>0P0000Q2IB</v>
      </c>
      <c r="E16" s="13" t="str">
        <f>INDEX('xUS TME'!F:F,MATCH(B16,'xUS TME'!$B:$B,0))</f>
        <v>Saudi Arabia</v>
      </c>
      <c r="F16" s="18" t="str">
        <f>INDEX('xUS TME'!G:G,MATCH(B16,'xUS TME'!$B:$B,0))</f>
        <v>Financials</v>
      </c>
      <c r="G16" s="58">
        <f>IFERROR(INDEX(CRIMs!G:G,MATCH(C16,CRIMs!D:D,0)),0)</f>
        <v>0</v>
      </c>
      <c r="H16" s="58">
        <f>IFERROR(INDEX(CRIMs!I:I,MATCH(C16,CRIMs!D:D,0)),0)</f>
        <v>0</v>
      </c>
      <c r="I16" s="13">
        <f>INDEX('xUS TME'!E:E,MATCH($B16,'xUS TME'!$B:$B,0))</f>
        <v>0.17</v>
      </c>
      <c r="J16" s="15">
        <f>INDEX('xUS TME'!H:H,MATCH(B16,'xUS TME'!$B:$B,0))</f>
        <v>0</v>
      </c>
      <c r="K16" s="17" t="str">
        <f t="shared" si="0"/>
        <v/>
      </c>
      <c r="L16" s="15">
        <f>INDEX('xUS TME'!J:J,MATCH('xUS Opp Value'!B16,'xUS TME'!$B:$B,0))</f>
        <v>15.3</v>
      </c>
      <c r="M16" s="15">
        <f>INDEX('xUS TME'!L:L,MATCH('xUS Opp Value'!$B16,'xUS TME'!$B:$B,0))</f>
        <v>3.76</v>
      </c>
      <c r="N16" s="15">
        <f>INDEX('xUS TME'!K:K,MATCH('xUS Opp Value'!$B16,'xUS TME'!$B:$B,0))</f>
        <v>0.23</v>
      </c>
      <c r="O16" s="15">
        <f>INDEX('xUS TME'!I:I,MATCH('xUS Opp Value'!$B16,'xUS TME'!$B:$B,0))</f>
        <v>0</v>
      </c>
      <c r="P16" s="15" t="str">
        <f>INDEX('xUS TME'!M:M,MATCH('xUS Opp Value'!$B16,'xUS TME'!$B:$B,0))</f>
        <v>Saudi Riyal</v>
      </c>
      <c r="Q16" s="15">
        <f>INDEX('xUS TME'!N:N,MATCH('xUS Opp Value'!$B16,'xUS TME'!$B:$B,0))</f>
        <v>0</v>
      </c>
    </row>
    <row r="17" spans="1:17" hidden="1">
      <c r="A17" s="10" t="s">
        <v>1332</v>
      </c>
      <c r="B17" s="10" t="str">
        <f>INDEX('xUS TME'!B:B,MATCH('xUS Opp Value'!A17,'xUS TME'!A:A,0))</f>
        <v>CA13321L1085</v>
      </c>
      <c r="C17" s="13" t="str">
        <f>INDEX('xUS TME'!C:C,MATCH($B17,'xUS TME'!$B:$B,0))</f>
        <v>CCO</v>
      </c>
      <c r="D17" s="13" t="str">
        <f>INDEX('xUS TME'!D:D,MATCH(B17,'xUS TME'!$B:$B,0))</f>
        <v>0P000067ZV</v>
      </c>
      <c r="E17" s="13" t="str">
        <f>INDEX('xUS TME'!F:F,MATCH(B17,'xUS TME'!$B:$B,0))</f>
        <v>Canada</v>
      </c>
      <c r="F17" s="18" t="str">
        <f>INDEX('xUS TME'!G:G,MATCH(B17,'xUS TME'!$B:$B,0))</f>
        <v>Energy</v>
      </c>
      <c r="G17" s="58">
        <f>IFERROR(INDEX(CRIMs!G:G,MATCH(C17,CRIMs!D:D,0)),0)</f>
        <v>0</v>
      </c>
      <c r="H17" s="58">
        <f>IFERROR(INDEX(CRIMs!I:I,MATCH(C17,CRIMs!D:D,0)),0)</f>
        <v>0</v>
      </c>
      <c r="I17" s="13">
        <f>INDEX('xUS TME'!E:E,MATCH($B17,'xUS TME'!$B:$B,0))</f>
        <v>0.14000000000000001</v>
      </c>
      <c r="J17" s="15">
        <f>INDEX('xUS TME'!H:H,MATCH(B17,'xUS TME'!$B:$B,0))</f>
        <v>0</v>
      </c>
      <c r="K17" s="17" t="str">
        <f t="shared" si="0"/>
        <v/>
      </c>
      <c r="L17" s="15">
        <f>INDEX('xUS TME'!J:J,MATCH('xUS Opp Value'!B17,'xUS TME'!$B:$B,0))</f>
        <v>108.97</v>
      </c>
      <c r="M17" s="15">
        <f>INDEX('xUS TME'!L:L,MATCH('xUS Opp Value'!$B17,'xUS TME'!$B:$B,0))</f>
        <v>10.14</v>
      </c>
      <c r="N17" s="15">
        <f>INDEX('xUS TME'!K:K,MATCH('xUS Opp Value'!$B17,'xUS TME'!$B:$B,0))</f>
        <v>0.09</v>
      </c>
      <c r="O17" s="15" t="str">
        <f>INDEX('xUS TME'!I:I,MATCH('xUS Opp Value'!$B17,'xUS TME'!$B:$B,0))</f>
        <v>Narrow</v>
      </c>
      <c r="P17" s="15" t="str">
        <f>INDEX('xUS TME'!M:M,MATCH('xUS Opp Value'!$B17,'xUS TME'!$B:$B,0))</f>
        <v>Canadian Dollar</v>
      </c>
      <c r="Q17" s="15" t="str">
        <f>INDEX('xUS TME'!N:N,MATCH('xUS Opp Value'!$B17,'xUS TME'!$B:$B,0))</f>
        <v>High</v>
      </c>
    </row>
    <row r="18" spans="1:17" hidden="1">
      <c r="A18" s="10" t="s">
        <v>3711</v>
      </c>
      <c r="B18" s="10" t="str">
        <f>INDEX('xUS TME'!B:B,MATCH('xUS Opp Value'!A18,'xUS TME'!A:A,0))</f>
        <v>KR7005380001</v>
      </c>
      <c r="C18" s="13" t="str">
        <f>INDEX('xUS TME'!C:C,MATCH($B18,'xUS TME'!$B:$B,0))</f>
        <v>005380</v>
      </c>
      <c r="D18" s="13" t="str">
        <f>INDEX('xUS TME'!D:D,MATCH(B18,'xUS TME'!$B:$B,0))</f>
        <v>0P0000CBHC</v>
      </c>
      <c r="E18" s="13" t="str">
        <f>INDEX('xUS TME'!F:F,MATCH(B18,'xUS TME'!$B:$B,0))</f>
        <v>South Korea</v>
      </c>
      <c r="F18" s="18" t="str">
        <f>INDEX('xUS TME'!G:G,MATCH(B18,'xUS TME'!$B:$B,0))</f>
        <v>Consumer Discretionary</v>
      </c>
      <c r="G18" s="58">
        <f>IFERROR(INDEX(CRIMs!G:G,MATCH(C18,CRIMs!D:D,0)),0)</f>
        <v>0</v>
      </c>
      <c r="H18" s="58">
        <f>IFERROR(INDEX(CRIMs!I:I,MATCH(C18,CRIMs!D:D,0)),0)</f>
        <v>0</v>
      </c>
      <c r="I18" s="13">
        <f>INDEX('xUS TME'!E:E,MATCH($B18,'xUS TME'!$B:$B,0))</f>
        <v>0.13</v>
      </c>
      <c r="J18" s="15">
        <f>INDEX('xUS TME'!H:H,MATCH(B18,'xUS TME'!$B:$B,0))</f>
        <v>0</v>
      </c>
      <c r="K18" s="17" t="str">
        <f t="shared" si="0"/>
        <v/>
      </c>
      <c r="L18" s="15">
        <f>INDEX('xUS TME'!J:J,MATCH('xUS Opp Value'!B18,'xUS TME'!$B:$B,0))</f>
        <v>10.91</v>
      </c>
      <c r="M18" s="15">
        <f>INDEX('xUS TME'!L:L,MATCH('xUS Opp Value'!$B18,'xUS TME'!$B:$B,0))</f>
        <v>1.1100000000000001</v>
      </c>
      <c r="N18" s="15">
        <f>INDEX('xUS TME'!K:K,MATCH('xUS Opp Value'!$B18,'xUS TME'!$B:$B,0))</f>
        <v>0.09</v>
      </c>
      <c r="O18" s="15" t="str">
        <f>INDEX('xUS TME'!I:I,MATCH('xUS Opp Value'!$B18,'xUS TME'!$B:$B,0))</f>
        <v>None</v>
      </c>
      <c r="P18" s="15" t="str">
        <f>INDEX('xUS TME'!M:M,MATCH('xUS Opp Value'!$B18,'xUS TME'!$B:$B,0))</f>
        <v>Won</v>
      </c>
      <c r="Q18" s="15" t="str">
        <f>INDEX('xUS TME'!N:N,MATCH('xUS Opp Value'!$B18,'xUS TME'!$B:$B,0))</f>
        <v>High</v>
      </c>
    </row>
    <row r="19" spans="1:17" hidden="1">
      <c r="A19" s="10" t="s">
        <v>2836</v>
      </c>
      <c r="B19" s="10" t="str">
        <f>INDEX('xUS TME'!B:B,MATCH('xUS Opp Value'!A19,'xUS TME'!A:A,0))</f>
        <v>JP3818000006</v>
      </c>
      <c r="C19" s="13" t="str">
        <f>INDEX('xUS TME'!C:C,MATCH($B19,'xUS TME'!$B:$B,0))</f>
        <v>6702</v>
      </c>
      <c r="D19" s="13" t="str">
        <f>INDEX('xUS TME'!D:D,MATCH(B19,'xUS TME'!$B:$B,0))</f>
        <v>0P0000AEUI</v>
      </c>
      <c r="E19" s="13" t="str">
        <f>INDEX('xUS TME'!F:F,MATCH(B19,'xUS TME'!$B:$B,0))</f>
        <v>Japan</v>
      </c>
      <c r="F19" s="18" t="str">
        <f>INDEX('xUS TME'!G:G,MATCH(B19,'xUS TME'!$B:$B,0))</f>
        <v>Information Technology</v>
      </c>
      <c r="G19" s="58">
        <f>IFERROR(INDEX(CRIMs!G:G,MATCH(C19,CRIMs!D:D,0)),0)</f>
        <v>0</v>
      </c>
      <c r="H19" s="58">
        <f>IFERROR(INDEX(CRIMs!I:I,MATCH(C19,CRIMs!D:D,0)),0)</f>
        <v>0</v>
      </c>
      <c r="I19" s="13">
        <f>INDEX('xUS TME'!E:E,MATCH($B19,'xUS TME'!$B:$B,0))</f>
        <v>0.11</v>
      </c>
      <c r="J19" s="15">
        <f>INDEX('xUS TME'!H:H,MATCH(B19,'xUS TME'!$B:$B,0))</f>
        <v>0</v>
      </c>
      <c r="K19" s="17" t="str">
        <f t="shared" si="0"/>
        <v/>
      </c>
      <c r="L19" s="15">
        <f>INDEX('xUS TME'!J:J,MATCH('xUS Opp Value'!B19,'xUS TME'!$B:$B,0))</f>
        <v>14.93</v>
      </c>
      <c r="M19" s="15">
        <f>INDEX('xUS TME'!L:L,MATCH('xUS Opp Value'!$B19,'xUS TME'!$B:$B,0))</f>
        <v>2.92</v>
      </c>
      <c r="N19" s="15">
        <f>INDEX('xUS TME'!K:K,MATCH('xUS Opp Value'!$B19,'xUS TME'!$B:$B,0))</f>
        <v>0.12</v>
      </c>
      <c r="O19" s="15">
        <f>INDEX('xUS TME'!I:I,MATCH('xUS Opp Value'!$B19,'xUS TME'!$B:$B,0))</f>
        <v>0</v>
      </c>
      <c r="P19" s="15" t="str">
        <f>INDEX('xUS TME'!M:M,MATCH('xUS Opp Value'!$B19,'xUS TME'!$B:$B,0))</f>
        <v>Yen</v>
      </c>
      <c r="Q19" s="15">
        <f>INDEX('xUS TME'!N:N,MATCH('xUS Opp Value'!$B19,'xUS TME'!$B:$B,0))</f>
        <v>0</v>
      </c>
    </row>
    <row r="20" spans="1:17" hidden="1">
      <c r="A20" s="10" t="s">
        <v>8466</v>
      </c>
      <c r="B20" s="10" t="str">
        <f>INDEX('xUS TME'!B:B,MATCH('xUS Opp Value'!A20,'xUS TME'!A:A,0))</f>
        <v>ZAE000351946</v>
      </c>
      <c r="C20" s="13" t="str">
        <f>INDEX('xUS TME'!C:C,MATCH($B20,'xUS TME'!$B:$B,0))</f>
        <v>NPN</v>
      </c>
      <c r="D20" s="13" t="str">
        <f>INDEX('xUS TME'!D:D,MATCH(B20,'xUS TME'!$B:$B,0))</f>
        <v>0P0000DLK0</v>
      </c>
      <c r="E20" s="13" t="str">
        <f>INDEX('xUS TME'!F:F,MATCH(B20,'xUS TME'!$B:$B,0))</f>
        <v>South Africa</v>
      </c>
      <c r="F20" s="18" t="str">
        <f>INDEX('xUS TME'!G:G,MATCH(B20,'xUS TME'!$B:$B,0))</f>
        <v>Consumer Discretionary</v>
      </c>
      <c r="G20" s="58">
        <f>IFERROR(INDEX(CRIMs!G:G,MATCH(C20,CRIMs!D:D,0)),0)</f>
        <v>0</v>
      </c>
      <c r="H20" s="58">
        <f>IFERROR(INDEX(CRIMs!I:I,MATCH(C20,CRIMs!D:D,0)),0)</f>
        <v>0</v>
      </c>
      <c r="I20" s="13">
        <f>INDEX('xUS TME'!E:E,MATCH($B20,'xUS TME'!$B:$B,0))</f>
        <v>0.12</v>
      </c>
      <c r="J20" s="15">
        <f>INDEX('xUS TME'!H:H,MATCH(B20,'xUS TME'!$B:$B,0))</f>
        <v>0</v>
      </c>
      <c r="K20" s="17" t="str">
        <f t="shared" si="0"/>
        <v/>
      </c>
      <c r="L20" s="15">
        <f>INDEX('xUS TME'!J:J,MATCH('xUS Opp Value'!B20,'xUS TME'!$B:$B,0))</f>
        <v>0</v>
      </c>
      <c r="M20" s="15">
        <f>INDEX('xUS TME'!L:L,MATCH('xUS Opp Value'!$B20,'xUS TME'!$B:$B,0))</f>
        <v>1.59</v>
      </c>
      <c r="N20" s="15">
        <f>INDEX('xUS TME'!K:K,MATCH('xUS Opp Value'!$B20,'xUS TME'!$B:$B,0))</f>
        <v>0.65</v>
      </c>
      <c r="O20" s="15">
        <f>INDEX('xUS TME'!I:I,MATCH('xUS Opp Value'!$B20,'xUS TME'!$B:$B,0))</f>
        <v>0</v>
      </c>
      <c r="P20" s="15" t="str">
        <f>INDEX('xUS TME'!M:M,MATCH('xUS Opp Value'!$B20,'xUS TME'!$B:$B,0))</f>
        <v>Rand</v>
      </c>
      <c r="Q20" s="15">
        <f>INDEX('xUS TME'!N:N,MATCH('xUS Opp Value'!$B20,'xUS TME'!$B:$B,0))</f>
        <v>0</v>
      </c>
    </row>
    <row r="21" spans="1:17" hidden="1">
      <c r="A21" s="10" t="s">
        <v>3010</v>
      </c>
      <c r="B21" s="10" t="str">
        <f>INDEX('xUS TME'!B:B,MATCH('xUS Opp Value'!A21,'xUS TME'!A:A,0))</f>
        <v>ZAE000018123</v>
      </c>
      <c r="C21" s="383" t="str">
        <f>INDEX('xUS TME'!C:C,MATCH($B21,'xUS TME'!$B:$B,0))</f>
        <v>GFI</v>
      </c>
      <c r="D21" s="13" t="str">
        <f>INDEX('xUS TME'!D:D,MATCH(B21,'xUS TME'!$B:$B,0))</f>
        <v>0P0000DLL3</v>
      </c>
      <c r="E21" s="13" t="str">
        <f>INDEX('xUS TME'!F:F,MATCH(B21,'xUS TME'!$B:$B,0))</f>
        <v>South Africa</v>
      </c>
      <c r="F21" s="18" t="str">
        <f>INDEX('xUS TME'!G:G,MATCH(B21,'xUS TME'!$B:$B,0))</f>
        <v>Materials</v>
      </c>
      <c r="G21" s="58">
        <f>IFERROR(INDEX(CRIMs!G:G,MATCH(C21,CRIMs!D:D,0)),0)</f>
        <v>0</v>
      </c>
      <c r="H21" s="58">
        <f>IFERROR(INDEX(CRIMs!I:I,MATCH(C21,CRIMs!D:D,0)),0)</f>
        <v>0</v>
      </c>
      <c r="I21" s="13">
        <f>INDEX('xUS TME'!E:E,MATCH($B21,'xUS TME'!$B:$B,0))</f>
        <v>0.12</v>
      </c>
      <c r="J21" s="15">
        <f>INDEX('xUS TME'!H:H,MATCH(B21,'xUS TME'!$B:$B,0))</f>
        <v>0</v>
      </c>
      <c r="K21" s="17" t="str">
        <f t="shared" si="0"/>
        <v/>
      </c>
      <c r="L21" s="15">
        <f>INDEX('xUS TME'!J:J,MATCH('xUS Opp Value'!B21,'xUS TME'!$B:$B,0))</f>
        <v>10.02</v>
      </c>
      <c r="M21" s="15">
        <f>INDEX('xUS TME'!L:L,MATCH('xUS Opp Value'!$B21,'xUS TME'!$B:$B,0))</f>
        <v>5.15</v>
      </c>
      <c r="N21" s="15">
        <f>INDEX('xUS TME'!K:K,MATCH('xUS Opp Value'!$B21,'xUS TME'!$B:$B,0))</f>
        <v>0.55000000000000004</v>
      </c>
      <c r="O21" s="15" t="str">
        <f>INDEX('xUS TME'!I:I,MATCH('xUS Opp Value'!$B21,'xUS TME'!$B:$B,0))</f>
        <v>None</v>
      </c>
      <c r="P21" s="15" t="str">
        <f>INDEX('xUS TME'!M:M,MATCH('xUS Opp Value'!$B21,'xUS TME'!$B:$B,0))</f>
        <v>Rand</v>
      </c>
      <c r="Q21" s="15" t="str">
        <f>INDEX('xUS TME'!N:N,MATCH('xUS Opp Value'!$B21,'xUS TME'!$B:$B,0))</f>
        <v>Very High</v>
      </c>
    </row>
    <row r="22" spans="1:17" hidden="1">
      <c r="A22" s="10" t="s">
        <v>1324</v>
      </c>
      <c r="B22" s="10" t="str">
        <f>INDEX('xUS TME'!B:B,MATCH('xUS Opp Value'!A22,'xUS TME'!A:A,0))</f>
        <v>ES0140609019</v>
      </c>
      <c r="C22" s="13" t="str">
        <f>INDEX('xUS TME'!C:C,MATCH($B22,'xUS TME'!$B:$B,0))</f>
        <v>CABK</v>
      </c>
      <c r="D22" s="13" t="str">
        <f>INDEX('xUS TME'!D:D,MATCH(B22,'xUS TME'!$B:$B,0))</f>
        <v>0P0000AYAS</v>
      </c>
      <c r="E22" s="13" t="str">
        <f>INDEX('xUS TME'!F:F,MATCH(B22,'xUS TME'!$B:$B,0))</f>
        <v>Spain</v>
      </c>
      <c r="F22" s="18" t="str">
        <f>INDEX('xUS TME'!G:G,MATCH(B22,'xUS TME'!$B:$B,0))</f>
        <v>Financials</v>
      </c>
      <c r="G22" s="58">
        <f>IFERROR(INDEX(CRIMs!G:G,MATCH(C22,CRIMs!D:D,0)),0)</f>
        <v>0</v>
      </c>
      <c r="H22" s="58">
        <f>IFERROR(INDEX(CRIMs!I:I,MATCH(C22,CRIMs!D:D,0)),0)</f>
        <v>0</v>
      </c>
      <c r="I22" s="13">
        <f>INDEX('xUS TME'!E:E,MATCH($B22,'xUS TME'!$B:$B,0))</f>
        <v>0.13</v>
      </c>
      <c r="J22" s="15">
        <f>INDEX('xUS TME'!H:H,MATCH(B22,'xUS TME'!$B:$B,0))</f>
        <v>0</v>
      </c>
      <c r="K22" s="17" t="str">
        <f t="shared" si="0"/>
        <v/>
      </c>
      <c r="L22" s="15">
        <f>INDEX('xUS TME'!J:J,MATCH('xUS Opp Value'!B22,'xUS TME'!$B:$B,0))</f>
        <v>12.54</v>
      </c>
      <c r="M22" s="15">
        <f>INDEX('xUS TME'!L:L,MATCH('xUS Opp Value'!$B22,'xUS TME'!$B:$B,0))</f>
        <v>1.94</v>
      </c>
      <c r="N22" s="15">
        <f>INDEX('xUS TME'!K:K,MATCH('xUS Opp Value'!$B22,'xUS TME'!$B:$B,0))</f>
        <v>0.16</v>
      </c>
      <c r="O22" s="15">
        <f>INDEX('xUS TME'!I:I,MATCH('xUS Opp Value'!$B22,'xUS TME'!$B:$B,0))</f>
        <v>0</v>
      </c>
      <c r="P22" s="15" t="str">
        <f>INDEX('xUS TME'!M:M,MATCH('xUS Opp Value'!$B22,'xUS TME'!$B:$B,0))</f>
        <v>Euro</v>
      </c>
      <c r="Q22" s="15">
        <f>INDEX('xUS TME'!N:N,MATCH('xUS Opp Value'!$B22,'xUS TME'!$B:$B,0))</f>
        <v>0</v>
      </c>
    </row>
    <row r="23" spans="1:17" hidden="1">
      <c r="A23" s="10" t="s">
        <v>127</v>
      </c>
      <c r="B23" s="10" t="str">
        <f>INDEX('xUS TME'!B:B,MATCH('xUS Opp Value'!A23,'xUS TME'!A:A,0))</f>
        <v>GB00B1YW4409</v>
      </c>
      <c r="C23" s="13" t="str">
        <f>INDEX('xUS TME'!C:C,MATCH($B23,'xUS TME'!$B:$B,0))</f>
        <v>III</v>
      </c>
      <c r="D23" s="13" t="str">
        <f>INDEX('xUS TME'!D:D,MATCH(B23,'xUS TME'!$B:$B,0))</f>
        <v>E0GBR00IH4</v>
      </c>
      <c r="E23" s="13">
        <f>INDEX('xUS TME'!F:F,MATCH(B23,'xUS TME'!$B:$B,0))</f>
        <v>0</v>
      </c>
      <c r="F23" s="18" t="str">
        <f>INDEX('xUS TME'!G:G,MATCH(B23,'xUS TME'!$B:$B,0))</f>
        <v>Financials</v>
      </c>
      <c r="G23" s="58">
        <f>IFERROR(INDEX(CRIMs!G:G,MATCH(C23,CRIMs!D:D,0)),0)</f>
        <v>0</v>
      </c>
      <c r="H23" s="58">
        <f>IFERROR(INDEX(CRIMs!I:I,MATCH(C23,CRIMs!D:D,0)),0)</f>
        <v>0</v>
      </c>
      <c r="I23" s="13">
        <f>INDEX('xUS TME'!E:E,MATCH($B23,'xUS TME'!$B:$B,0))</f>
        <v>0.09</v>
      </c>
      <c r="J23" s="15">
        <f>INDEX('xUS TME'!H:H,MATCH(B23,'xUS TME'!$B:$B,0))</f>
        <v>0</v>
      </c>
      <c r="K23" s="17" t="str">
        <f t="shared" si="0"/>
        <v/>
      </c>
      <c r="L23" s="15">
        <f>INDEX('xUS TME'!J:J,MATCH('xUS Opp Value'!B23,'xUS TME'!$B:$B,0))</f>
        <v>0</v>
      </c>
      <c r="M23" s="15">
        <f>INDEX('xUS TME'!L:L,MATCH('xUS Opp Value'!$B23,'xUS TME'!$B:$B,0))</f>
        <v>0</v>
      </c>
      <c r="N23" s="15">
        <f>INDEX('xUS TME'!K:K,MATCH('xUS Opp Value'!$B23,'xUS TME'!$B:$B,0))</f>
        <v>0</v>
      </c>
      <c r="O23" s="15">
        <f>INDEX('xUS TME'!I:I,MATCH('xUS Opp Value'!$B23,'xUS TME'!$B:$B,0))</f>
        <v>0</v>
      </c>
      <c r="P23" s="15" t="str">
        <f>INDEX('xUS TME'!M:M,MATCH('xUS Opp Value'!$B23,'xUS TME'!$B:$B,0))</f>
        <v>Pound Sterling</v>
      </c>
      <c r="Q23" s="15">
        <f>INDEX('xUS TME'!N:N,MATCH('xUS Opp Value'!$B23,'xUS TME'!$B:$B,0))</f>
        <v>0</v>
      </c>
    </row>
    <row r="24" spans="1:17" hidden="1">
      <c r="A24" s="10" t="s">
        <v>2800</v>
      </c>
      <c r="B24" s="10" t="str">
        <f>INDEX('xUS TME'!B:B,MATCH('xUS Opp Value'!A24,'xUS TME'!A:A,0))</f>
        <v>CA3518581051</v>
      </c>
      <c r="C24" s="13" t="str">
        <f>INDEX('xUS TME'!C:C,MATCH($B24,'xUS TME'!$B:$B,0))</f>
        <v>FNV</v>
      </c>
      <c r="D24" s="13" t="str">
        <f>INDEX('xUS TME'!D:D,MATCH(B24,'xUS TME'!$B:$B,0))</f>
        <v>0P0000A2JG</v>
      </c>
      <c r="E24" s="13" t="str">
        <f>INDEX('xUS TME'!F:F,MATCH(B24,'xUS TME'!$B:$B,0))</f>
        <v>Canada</v>
      </c>
      <c r="F24" s="18" t="str">
        <f>INDEX('xUS TME'!G:G,MATCH(B24,'xUS TME'!$B:$B,0))</f>
        <v>Materials</v>
      </c>
      <c r="G24" s="58">
        <f>IFERROR(INDEX(CRIMs!G:G,MATCH(C24,CRIMs!D:D,0)),0)</f>
        <v>0</v>
      </c>
      <c r="H24" s="58">
        <f>IFERROR(INDEX(CRIMs!I:I,MATCH(C24,CRIMs!D:D,0)),0)</f>
        <v>0</v>
      </c>
      <c r="I24" s="13">
        <f>INDEX('xUS TME'!E:E,MATCH($B24,'xUS TME'!$B:$B,0))</f>
        <v>0.14000000000000001</v>
      </c>
      <c r="J24" s="15">
        <f>INDEX('xUS TME'!H:H,MATCH(B24,'xUS TME'!$B:$B,0))</f>
        <v>0</v>
      </c>
      <c r="K24" s="17" t="str">
        <f t="shared" si="0"/>
        <v/>
      </c>
      <c r="L24" s="15">
        <f>INDEX('xUS TME'!J:J,MATCH('xUS Opp Value'!B24,'xUS TME'!$B:$B,0))</f>
        <v>30.45</v>
      </c>
      <c r="M24" s="15">
        <f>INDEX('xUS TME'!L:L,MATCH('xUS Opp Value'!$B24,'xUS TME'!$B:$B,0))</f>
        <v>6.66</v>
      </c>
      <c r="N24" s="15">
        <f>INDEX('xUS TME'!K:K,MATCH('xUS Opp Value'!$B24,'xUS TME'!$B:$B,0))</f>
        <v>0.17</v>
      </c>
      <c r="O24" s="15">
        <f>INDEX('xUS TME'!I:I,MATCH('xUS Opp Value'!$B24,'xUS TME'!$B:$B,0))</f>
        <v>0</v>
      </c>
      <c r="P24" s="15" t="str">
        <f>INDEX('xUS TME'!M:M,MATCH('xUS Opp Value'!$B24,'xUS TME'!$B:$B,0))</f>
        <v>Canadian Dollar</v>
      </c>
      <c r="Q24" s="15">
        <f>INDEX('xUS TME'!N:N,MATCH('xUS Opp Value'!$B24,'xUS TME'!$B:$B,0))</f>
        <v>0</v>
      </c>
    </row>
    <row r="25" spans="1:17" hidden="1">
      <c r="A25" s="10" t="s">
        <v>5159</v>
      </c>
      <c r="B25" s="10" t="str">
        <f>INDEX('xUS TME'!B:B,MATCH('xUS Opp Value'!A25,'xUS TME'!A:A,0))</f>
        <v>JP3733000008</v>
      </c>
      <c r="C25" s="13">
        <f>INDEX('xUS TME'!C:C,MATCH($B25,'xUS TME'!$B:$B,0))</f>
        <v>6701</v>
      </c>
      <c r="D25" s="13" t="str">
        <f>INDEX('xUS TME'!D:D,MATCH(B25,'xUS TME'!$B:$B,0))</f>
        <v>0P0000AEWH</v>
      </c>
      <c r="E25" s="13" t="str">
        <f>INDEX('xUS TME'!F:F,MATCH(B25,'xUS TME'!$B:$B,0))</f>
        <v>Japan</v>
      </c>
      <c r="F25" s="18" t="str">
        <f>INDEX('xUS TME'!G:G,MATCH(B25,'xUS TME'!$B:$B,0))</f>
        <v>Information Technology</v>
      </c>
      <c r="G25" s="58">
        <f>IFERROR(INDEX(CRIMs!G:G,MATCH(C25,CRIMs!D:D,0)),0)</f>
        <v>0</v>
      </c>
      <c r="H25" s="58">
        <f>IFERROR(INDEX(CRIMs!I:I,MATCH(C25,CRIMs!D:D,0)),0)</f>
        <v>0</v>
      </c>
      <c r="I25" s="13">
        <f>INDEX('xUS TME'!E:E,MATCH($B25,'xUS TME'!$B:$B,0))</f>
        <v>0.09</v>
      </c>
      <c r="J25" s="15">
        <f>INDEX('xUS TME'!H:H,MATCH(B25,'xUS TME'!$B:$B,0))</f>
        <v>0</v>
      </c>
      <c r="K25" s="17" t="str">
        <f>IFERROR((1/J25)-1,"")</f>
        <v/>
      </c>
      <c r="L25" s="15">
        <f>INDEX('xUS TME'!J:J,MATCH('xUS Opp Value'!B25,'xUS TME'!$B:$B,0))</f>
        <v>10.9</v>
      </c>
      <c r="M25" s="15">
        <f>INDEX('xUS TME'!L:L,MATCH('xUS Opp Value'!$B25,'xUS TME'!$B:$B,0))</f>
        <v>2.4900000000000002</v>
      </c>
      <c r="N25" s="15">
        <f>INDEX('xUS TME'!K:K,MATCH('xUS Opp Value'!$B25,'xUS TME'!$B:$B,0))</f>
        <v>0.1</v>
      </c>
      <c r="O25" s="15" t="str">
        <f>INDEX('xUS TME'!I:I,MATCH('xUS Opp Value'!$B25,'xUS TME'!$B:$B,0))</f>
        <v>None</v>
      </c>
      <c r="P25" s="15" t="str">
        <f>INDEX('xUS TME'!M:M,MATCH('xUS Opp Value'!$B25,'xUS TME'!$B:$B,0))</f>
        <v>Yen</v>
      </c>
      <c r="Q25" s="15" t="str">
        <f>INDEX('xUS TME'!N:N,MATCH('xUS Opp Value'!$B25,'xUS TME'!$B:$B,0))</f>
        <v>High</v>
      </c>
    </row>
    <row r="26" spans="1:17" hidden="1">
      <c r="A26" s="10" t="s">
        <v>2315</v>
      </c>
      <c r="B26" s="10" t="str">
        <f>INDEX('xUS TME'!B:B,MATCH('xUS Opp Value'!A26,'xUS TME'!A:A,0))</f>
        <v>JP3548600000</v>
      </c>
      <c r="C26" s="13" t="str">
        <f>INDEX('xUS TME'!C:C,MATCH($B26,'xUS TME'!$B:$B,0))</f>
        <v>6146</v>
      </c>
      <c r="D26" s="13" t="str">
        <f>INDEX('xUS TME'!D:D,MATCH(B26,'xUS TME'!$B:$B,0))</f>
        <v>0P0000ECYP</v>
      </c>
      <c r="E26" s="13" t="str">
        <f>INDEX('xUS TME'!F:F,MATCH(B26,'xUS TME'!$B:$B,0))</f>
        <v>Japan</v>
      </c>
      <c r="F26" s="18" t="str">
        <f>INDEX('xUS TME'!G:G,MATCH(B26,'xUS TME'!$B:$B,0))</f>
        <v>Information Technology</v>
      </c>
      <c r="G26" s="58">
        <f>IFERROR(INDEX(CRIMs!G:G,MATCH(C26,CRIMs!D:D,0)),0)</f>
        <v>0</v>
      </c>
      <c r="H26" s="58">
        <f>IFERROR(INDEX(CRIMs!I:I,MATCH(C26,CRIMs!D:D,0)),0)</f>
        <v>0</v>
      </c>
      <c r="I26" s="13">
        <f>INDEX('xUS TME'!E:E,MATCH($B26,'xUS TME'!$B:$B,0))</f>
        <v>0.11</v>
      </c>
      <c r="J26" s="15">
        <f>INDEX('xUS TME'!H:H,MATCH(B26,'xUS TME'!$B:$B,0))</f>
        <v>1.05</v>
      </c>
      <c r="K26" s="17">
        <f t="shared" si="0"/>
        <v>-4.7619047619047672E-2</v>
      </c>
      <c r="L26" s="15">
        <f>INDEX('xUS TME'!J:J,MATCH('xUS Opp Value'!B26,'xUS TME'!$B:$B,0))</f>
        <v>44.19</v>
      </c>
      <c r="M26" s="15">
        <f>INDEX('xUS TME'!L:L,MATCH('xUS Opp Value'!$B26,'xUS TME'!$B:$B,0))</f>
        <v>13.37</v>
      </c>
      <c r="N26" s="15">
        <f>INDEX('xUS TME'!K:K,MATCH('xUS Opp Value'!$B26,'xUS TME'!$B:$B,0))</f>
        <v>0.28000000000000003</v>
      </c>
      <c r="O26" s="15" t="str">
        <f>INDEX('xUS TME'!I:I,MATCH('xUS Opp Value'!$B26,'xUS TME'!$B:$B,0))</f>
        <v>Wide</v>
      </c>
      <c r="P26" s="15" t="str">
        <f>INDEX('xUS TME'!M:M,MATCH('xUS Opp Value'!$B26,'xUS TME'!$B:$B,0))</f>
        <v>Yen</v>
      </c>
      <c r="Q26" s="15" t="str">
        <f>INDEX('xUS TME'!N:N,MATCH('xUS Opp Value'!$B26,'xUS TME'!$B:$B,0))</f>
        <v>High</v>
      </c>
    </row>
    <row r="27" spans="1:17" hidden="1">
      <c r="A27" s="10" t="s">
        <v>2608</v>
      </c>
      <c r="B27" s="10" t="str">
        <f>INDEX('xUS TME'!B:B,MATCH('xUS Opp Value'!A27,'xUS TME'!A:A,0))</f>
        <v>AT0000652011</v>
      </c>
      <c r="C27" s="13" t="str">
        <f>INDEX('xUS TME'!C:C,MATCH($B27,'xUS TME'!$B:$B,0))</f>
        <v>EBS</v>
      </c>
      <c r="D27" s="13" t="str">
        <f>INDEX('xUS TME'!D:D,MATCH(B27,'xUS TME'!$B:$B,0))</f>
        <v>0P0000DLCH</v>
      </c>
      <c r="E27" s="13" t="str">
        <f>INDEX('xUS TME'!F:F,MATCH(B27,'xUS TME'!$B:$B,0))</f>
        <v>Austria</v>
      </c>
      <c r="F27" s="18" t="str">
        <f>INDEX('xUS TME'!G:G,MATCH(B27,'xUS TME'!$B:$B,0))</f>
        <v>Financials</v>
      </c>
      <c r="G27" s="58">
        <f>IFERROR(INDEX(CRIMs!G:G,MATCH(C27,CRIMs!D:D,0)),0)</f>
        <v>0</v>
      </c>
      <c r="H27" s="58">
        <f>IFERROR(INDEX(CRIMs!I:I,MATCH(C27,CRIMs!D:D,0)),0)</f>
        <v>0</v>
      </c>
      <c r="I27" s="13">
        <f>INDEX('xUS TME'!E:E,MATCH($B27,'xUS TME'!$B:$B,0))</f>
        <v>0.1</v>
      </c>
      <c r="J27" s="15">
        <f>INDEX('xUS TME'!H:H,MATCH(B27,'xUS TME'!$B:$B,0))</f>
        <v>0</v>
      </c>
      <c r="K27" s="17" t="str">
        <f t="shared" si="0"/>
        <v/>
      </c>
      <c r="L27" s="15">
        <f>INDEX('xUS TME'!J:J,MATCH('xUS Opp Value'!B27,'xUS TME'!$B:$B,0))</f>
        <v>6.8</v>
      </c>
      <c r="M27" s="15">
        <f>INDEX('xUS TME'!L:L,MATCH('xUS Opp Value'!$B27,'xUS TME'!$B:$B,0))</f>
        <v>1.77</v>
      </c>
      <c r="N27" s="15">
        <f>INDEX('xUS TME'!K:K,MATCH('xUS Opp Value'!$B27,'xUS TME'!$B:$B,0))</f>
        <v>0.2</v>
      </c>
      <c r="O27" s="15" t="str">
        <f>INDEX('xUS TME'!I:I,MATCH('xUS Opp Value'!$B27,'xUS TME'!$B:$B,0))</f>
        <v>None</v>
      </c>
      <c r="P27" s="15" t="str">
        <f>INDEX('xUS TME'!M:M,MATCH('xUS Opp Value'!$B27,'xUS TME'!$B:$B,0))</f>
        <v>Euro</v>
      </c>
      <c r="Q27" s="15" t="str">
        <f>INDEX('xUS TME'!N:N,MATCH('xUS Opp Value'!$B27,'xUS TME'!$B:$B,0))</f>
        <v>Medium</v>
      </c>
    </row>
    <row r="28" spans="1:17" hidden="1">
      <c r="A28" s="10" t="s">
        <v>7490</v>
      </c>
      <c r="B28" s="10" t="str">
        <f>INDEX('xUS TME'!B:B,MATCH('xUS Opp Value'!A28,'xUS TME'!A:A,0))</f>
        <v>IL0006290147</v>
      </c>
      <c r="C28" s="13" t="str">
        <f>INDEX('xUS TME'!C:C,MATCH($B28,'xUS TME'!$B:$B,0))</f>
        <v>TEVA</v>
      </c>
      <c r="D28" s="13" t="str">
        <f>INDEX('xUS TME'!D:D,MATCH(B28,'xUS TME'!$B:$B,0))</f>
        <v>0P0000BOLY</v>
      </c>
      <c r="E28" s="13" t="str">
        <f>INDEX('xUS TME'!F:F,MATCH(B28,'xUS TME'!$B:$B,0))</f>
        <v>Israel</v>
      </c>
      <c r="F28" s="18" t="str">
        <f>INDEX('xUS TME'!G:G,MATCH(B28,'xUS TME'!$B:$B,0))</f>
        <v>Health Care</v>
      </c>
      <c r="G28" s="58">
        <f>IFERROR(INDEX(CRIMs!G:G,MATCH(C28,CRIMs!D:D,0)),0)</f>
        <v>0</v>
      </c>
      <c r="H28" s="58">
        <f>IFERROR(INDEX(CRIMs!I:I,MATCH(C28,CRIMs!D:D,0)),0)</f>
        <v>0</v>
      </c>
      <c r="I28" s="13">
        <f>INDEX('xUS TME'!E:E,MATCH($B28,'xUS TME'!$B:$B,0))</f>
        <v>0.1</v>
      </c>
      <c r="J28" s="15">
        <f>INDEX('xUS TME'!H:H,MATCH(B28,'xUS TME'!$B:$B,0))</f>
        <v>0</v>
      </c>
      <c r="K28" s="17" t="str">
        <f t="shared" si="0"/>
        <v/>
      </c>
      <c r="L28" s="15">
        <f>INDEX('xUS TME'!J:J,MATCH('xUS Opp Value'!B28,'xUS TME'!$B:$B,0))</f>
        <v>11.45</v>
      </c>
      <c r="M28" s="15">
        <f>INDEX('xUS TME'!L:L,MATCH('xUS Opp Value'!$B28,'xUS TME'!$B:$B,0))</f>
        <v>4.3899999999999997</v>
      </c>
      <c r="N28" s="15">
        <f>INDEX('xUS TME'!K:K,MATCH('xUS Opp Value'!$B28,'xUS TME'!$B:$B,0))</f>
        <v>0.21</v>
      </c>
      <c r="O28" s="15" t="str">
        <f>INDEX('xUS TME'!I:I,MATCH('xUS Opp Value'!$B28,'xUS TME'!$B:$B,0))</f>
        <v>None</v>
      </c>
      <c r="P28" s="15" t="str">
        <f>INDEX('xUS TME'!M:M,MATCH('xUS Opp Value'!$B28,'xUS TME'!$B:$B,0))</f>
        <v>New Israeli Sheqel</v>
      </c>
      <c r="Q28" s="15" t="str">
        <f>INDEX('xUS TME'!N:N,MATCH('xUS Opp Value'!$B28,'xUS TME'!$B:$B,0))</f>
        <v>High</v>
      </c>
    </row>
    <row r="29" spans="1:17" hidden="1">
      <c r="A29" s="10" t="s">
        <v>420</v>
      </c>
      <c r="B29" s="10" t="str">
        <f>INDEX('xUS TME'!B:B,MATCH('xUS Opp Value'!A29,'xUS TME'!A:A,0))</f>
        <v>CA01626P1484</v>
      </c>
      <c r="C29" s="13" t="str">
        <f>INDEX('xUS TME'!C:C,MATCH($B29,'xUS TME'!$B:$B,0))</f>
        <v>ATD</v>
      </c>
      <c r="D29" s="13" t="str">
        <f>INDEX('xUS TME'!D:D,MATCH(B29,'xUS TME'!$B:$B,0))</f>
        <v>0P00005RPW</v>
      </c>
      <c r="E29" s="13" t="str">
        <f>INDEX('xUS TME'!F:F,MATCH(B29,'xUS TME'!$B:$B,0))</f>
        <v>Canada</v>
      </c>
      <c r="F29" s="18" t="str">
        <f>INDEX('xUS TME'!G:G,MATCH(B29,'xUS TME'!$B:$B,0))</f>
        <v>Consumer Staples</v>
      </c>
      <c r="G29" s="58">
        <f>IFERROR(INDEX(CRIMs!G:G,MATCH(C29,CRIMs!D:D,0)),0)</f>
        <v>0</v>
      </c>
      <c r="H29" s="58">
        <f>IFERROR(INDEX(CRIMs!I:I,MATCH(C29,CRIMs!D:D,0)),0)</f>
        <v>0</v>
      </c>
      <c r="I29" s="13">
        <f>INDEX('xUS TME'!E:E,MATCH($B29,'xUS TME'!$B:$B,0))</f>
        <v>0.12</v>
      </c>
      <c r="J29" s="15">
        <f>INDEX('xUS TME'!H:H,MATCH(B29,'xUS TME'!$B:$B,0))</f>
        <v>0</v>
      </c>
      <c r="K29" s="17" t="str">
        <f t="shared" si="0"/>
        <v/>
      </c>
      <c r="L29" s="15">
        <f>INDEX('xUS TME'!J:J,MATCH('xUS Opp Value'!B29,'xUS TME'!$B:$B,0))</f>
        <v>17.649999999999999</v>
      </c>
      <c r="M29" s="15">
        <f>INDEX('xUS TME'!L:L,MATCH('xUS Opp Value'!$B29,'xUS TME'!$B:$B,0))</f>
        <v>3.39</v>
      </c>
      <c r="N29" s="15">
        <f>INDEX('xUS TME'!K:K,MATCH('xUS Opp Value'!$B29,'xUS TME'!$B:$B,0))</f>
        <v>0.18</v>
      </c>
      <c r="O29" s="15">
        <f>INDEX('xUS TME'!I:I,MATCH('xUS Opp Value'!$B29,'xUS TME'!$B:$B,0))</f>
        <v>0</v>
      </c>
      <c r="P29" s="15" t="str">
        <f>INDEX('xUS TME'!M:M,MATCH('xUS Opp Value'!$B29,'xUS TME'!$B:$B,0))</f>
        <v>Canadian Dollar</v>
      </c>
      <c r="Q29" s="15">
        <f>INDEX('xUS TME'!N:N,MATCH('xUS Opp Value'!$B29,'xUS TME'!$B:$B,0))</f>
        <v>0</v>
      </c>
    </row>
    <row r="30" spans="1:17" hidden="1">
      <c r="A30" s="10" t="s">
        <v>4769</v>
      </c>
      <c r="B30" s="10" t="str">
        <f>INDEX('xUS TME'!B:B,MATCH('xUS Opp Value'!A30,'xUS TME'!A:A,0))</f>
        <v>INE101A01026</v>
      </c>
      <c r="C30" s="13" t="str">
        <f>INDEX('xUS TME'!C:C,MATCH($B30,'xUS TME'!$B:$B,0))</f>
        <v>M&amp;M</v>
      </c>
      <c r="D30" s="13" t="str">
        <f>INDEX('xUS TME'!D:D,MATCH(B30,'xUS TME'!$B:$B,0))</f>
        <v>0P0000CA2F</v>
      </c>
      <c r="E30" s="13" t="str">
        <f>INDEX('xUS TME'!F:F,MATCH(B30,'xUS TME'!$B:$B,0))</f>
        <v>India</v>
      </c>
      <c r="F30" s="18" t="str">
        <f>INDEX('xUS TME'!G:G,MATCH(B30,'xUS TME'!$B:$B,0))</f>
        <v>Consumer Discretionary</v>
      </c>
      <c r="G30" s="58">
        <f>IFERROR(INDEX(CRIMs!G:G,MATCH(C30,CRIMs!D:D,0)),0)</f>
        <v>0</v>
      </c>
      <c r="H30" s="58">
        <f>IFERROR(INDEX(CRIMs!I:I,MATCH(C30,CRIMs!D:D,0)),0)</f>
        <v>0</v>
      </c>
      <c r="I30" s="13">
        <f>INDEX('xUS TME'!E:E,MATCH($B30,'xUS TME'!$B:$B,0))</f>
        <v>0.09</v>
      </c>
      <c r="J30" s="15">
        <f>INDEX('xUS TME'!H:H,MATCH(B30,'xUS TME'!$B:$B,0))</f>
        <v>0</v>
      </c>
      <c r="K30" s="17" t="str">
        <f t="shared" si="0"/>
        <v/>
      </c>
      <c r="L30" s="15">
        <f>INDEX('xUS TME'!J:J,MATCH('xUS Opp Value'!B30,'xUS TME'!$B:$B,0))</f>
        <v>22.69</v>
      </c>
      <c r="M30" s="15">
        <f>INDEX('xUS TME'!L:L,MATCH('xUS Opp Value'!$B30,'xUS TME'!$B:$B,0))</f>
        <v>4.72</v>
      </c>
      <c r="N30" s="15">
        <f>INDEX('xUS TME'!K:K,MATCH('xUS Opp Value'!$B30,'xUS TME'!$B:$B,0))</f>
        <v>0.2</v>
      </c>
      <c r="O30" s="15" t="str">
        <f>INDEX('xUS TME'!I:I,MATCH('xUS Opp Value'!$B30,'xUS TME'!$B:$B,0))</f>
        <v>None</v>
      </c>
      <c r="P30" s="15" t="str">
        <f>INDEX('xUS TME'!M:M,MATCH('xUS Opp Value'!$B30,'xUS TME'!$B:$B,0))</f>
        <v>Indian Rupee</v>
      </c>
      <c r="Q30" s="15" t="str">
        <f>INDEX('xUS TME'!N:N,MATCH('xUS Opp Value'!$B30,'xUS TME'!$B:$B,0))</f>
        <v>High</v>
      </c>
    </row>
    <row r="31" spans="1:17" hidden="1">
      <c r="A31" s="10" t="s">
        <v>907</v>
      </c>
      <c r="B31" s="10" t="str">
        <f>INDEX('xUS TME'!B:B,MATCH('xUS Opp Value'!A31,'xUS TME'!A:A,0))</f>
        <v>IL0006046119</v>
      </c>
      <c r="C31" s="13" t="str">
        <f>INDEX('xUS TME'!C:C,MATCH($B31,'xUS TME'!$B:$B,0))</f>
        <v>LUMI</v>
      </c>
      <c r="D31" s="13" t="str">
        <f>INDEX('xUS TME'!D:D,MATCH(B31,'xUS TME'!$B:$B,0))</f>
        <v>0P0000B9FD</v>
      </c>
      <c r="E31" s="13" t="str">
        <f>INDEX('xUS TME'!F:F,MATCH(B31,'xUS TME'!$B:$B,0))</f>
        <v>Israel</v>
      </c>
      <c r="F31" s="18" t="str">
        <f>INDEX('xUS TME'!G:G,MATCH(B31,'xUS TME'!$B:$B,0))</f>
        <v>Financials</v>
      </c>
      <c r="G31" s="58">
        <f>IFERROR(INDEX(CRIMs!G:G,MATCH(C31,CRIMs!D:D,0)),0)</f>
        <v>0</v>
      </c>
      <c r="H31" s="58">
        <f>IFERROR(INDEX(CRIMs!I:I,MATCH(C31,CRIMs!D:D,0)),0)</f>
        <v>0</v>
      </c>
      <c r="I31" s="13">
        <f>INDEX('xUS TME'!E:E,MATCH($B31,'xUS TME'!$B:$B,0))</f>
        <v>0.1</v>
      </c>
      <c r="J31" s="15">
        <f>INDEX('xUS TME'!H:H,MATCH(B31,'xUS TME'!$B:$B,0))</f>
        <v>0</v>
      </c>
      <c r="K31" s="17" t="str">
        <f t="shared" si="0"/>
        <v/>
      </c>
      <c r="L31" s="15">
        <f>INDEX('xUS TME'!J:J,MATCH('xUS Opp Value'!B31,'xUS TME'!$B:$B,0))</f>
        <v>0</v>
      </c>
      <c r="M31" s="15">
        <f>INDEX('xUS TME'!L:L,MATCH('xUS Opp Value'!$B31,'xUS TME'!$B:$B,0))</f>
        <v>1.64</v>
      </c>
      <c r="N31" s="15">
        <f>INDEX('xUS TME'!K:K,MATCH('xUS Opp Value'!$B31,'xUS TME'!$B:$B,0))</f>
        <v>0.16</v>
      </c>
      <c r="O31" s="15">
        <f>INDEX('xUS TME'!I:I,MATCH('xUS Opp Value'!$B31,'xUS TME'!$B:$B,0))</f>
        <v>0</v>
      </c>
      <c r="P31" s="15" t="str">
        <f>INDEX('xUS TME'!M:M,MATCH('xUS Opp Value'!$B31,'xUS TME'!$B:$B,0))</f>
        <v>New Israeli Sheqel</v>
      </c>
      <c r="Q31" s="15">
        <f>INDEX('xUS TME'!N:N,MATCH('xUS Opp Value'!$B31,'xUS TME'!$B:$B,0))</f>
        <v>0</v>
      </c>
    </row>
    <row r="32" spans="1:17" hidden="1">
      <c r="A32" s="10" t="s">
        <v>312</v>
      </c>
      <c r="B32" s="10" t="str">
        <f>INDEX('xUS TME'!B:B,MATCH('xUS Opp Value'!A32,'xUS TME'!A:A,0))</f>
        <v>JP3388200002</v>
      </c>
      <c r="C32" s="13" t="str">
        <f>INDEX('xUS TME'!C:C,MATCH($B32,'xUS TME'!$B:$B,0))</f>
        <v>8267</v>
      </c>
      <c r="D32" s="13" t="str">
        <f>INDEX('xUS TME'!D:D,MATCH(B32,'xUS TME'!$B:$B,0))</f>
        <v>0P0000AETF</v>
      </c>
      <c r="E32" s="13" t="str">
        <f>INDEX('xUS TME'!F:F,MATCH(B32,'xUS TME'!$B:$B,0))</f>
        <v>Japan</v>
      </c>
      <c r="F32" s="18" t="str">
        <f>INDEX('xUS TME'!G:G,MATCH(B32,'xUS TME'!$B:$B,0))</f>
        <v>Consumer Staples</v>
      </c>
      <c r="G32" s="58">
        <f>IFERROR(INDEX(CRIMs!G:G,MATCH(C32,CRIMs!D:D,0)),0)</f>
        <v>0</v>
      </c>
      <c r="H32" s="58">
        <f>IFERROR(INDEX(CRIMs!I:I,MATCH(C32,CRIMs!D:D,0)),0)</f>
        <v>0</v>
      </c>
      <c r="I32" s="13">
        <f>INDEX('xUS TME'!E:E,MATCH($B32,'xUS TME'!$B:$B,0))</f>
        <v>0.1</v>
      </c>
      <c r="J32" s="15">
        <f>INDEX('xUS TME'!H:H,MATCH(B32,'xUS TME'!$B:$B,0))</f>
        <v>0</v>
      </c>
      <c r="K32" s="17" t="str">
        <f t="shared" si="0"/>
        <v/>
      </c>
      <c r="L32" s="15">
        <f>INDEX('xUS TME'!J:J,MATCH('xUS Opp Value'!B32,'xUS TME'!$B:$B,0))</f>
        <v>0</v>
      </c>
      <c r="M32" s="15">
        <f>INDEX('xUS TME'!L:L,MATCH('xUS Opp Value'!$B32,'xUS TME'!$B:$B,0))</f>
        <v>4</v>
      </c>
      <c r="N32" s="15">
        <f>INDEX('xUS TME'!K:K,MATCH('xUS Opp Value'!$B32,'xUS TME'!$B:$B,0))</f>
        <v>0</v>
      </c>
      <c r="O32" s="15">
        <f>INDEX('xUS TME'!I:I,MATCH('xUS Opp Value'!$B32,'xUS TME'!$B:$B,0))</f>
        <v>0</v>
      </c>
      <c r="P32" s="15" t="str">
        <f>INDEX('xUS TME'!M:M,MATCH('xUS Opp Value'!$B32,'xUS TME'!$B:$B,0))</f>
        <v>Yen</v>
      </c>
      <c r="Q32" s="15">
        <f>INDEX('xUS TME'!N:N,MATCH('xUS Opp Value'!$B32,'xUS TME'!$B:$B,0))</f>
        <v>0</v>
      </c>
    </row>
    <row r="33" spans="1:17" hidden="1">
      <c r="A33" s="10" t="s">
        <v>4529</v>
      </c>
      <c r="B33" s="10" t="str">
        <f>INDEX('xUS TME'!B:B,MATCH('xUS Opp Value'!A33,'xUS TME'!A:A,0))</f>
        <v>KW0EQ0100085</v>
      </c>
      <c r="C33" s="13" t="str">
        <f>INDEX('xUS TME'!C:C,MATCH($B33,'xUS TME'!$B:$B,0))</f>
        <v>KFH</v>
      </c>
      <c r="D33" s="13" t="str">
        <f>INDEX('xUS TME'!D:D,MATCH(B33,'xUS TME'!$B:$B,0))</f>
        <v>0P0000C088</v>
      </c>
      <c r="E33" s="13" t="str">
        <f>INDEX('xUS TME'!F:F,MATCH(B33,'xUS TME'!$B:$B,0))</f>
        <v>Kuwait</v>
      </c>
      <c r="F33" s="18" t="str">
        <f>INDEX('xUS TME'!G:G,MATCH(B33,'xUS TME'!$B:$B,0))</f>
        <v>Financials</v>
      </c>
      <c r="G33" s="58">
        <f>IFERROR(INDEX(CRIMs!G:G,MATCH(C33,CRIMs!D:D,0)),0)</f>
        <v>0</v>
      </c>
      <c r="H33" s="58">
        <f>IFERROR(INDEX(CRIMs!I:I,MATCH(C33,CRIMs!D:D,0)),0)</f>
        <v>0</v>
      </c>
      <c r="I33" s="13">
        <f>INDEX('xUS TME'!E:E,MATCH($B33,'xUS TME'!$B:$B,0))</f>
        <v>0.11</v>
      </c>
      <c r="J33" s="15">
        <f>INDEX('xUS TME'!H:H,MATCH(B33,'xUS TME'!$B:$B,0))</f>
        <v>0</v>
      </c>
      <c r="K33" s="17" t="str">
        <f t="shared" si="0"/>
        <v/>
      </c>
      <c r="L33" s="15">
        <f>INDEX('xUS TME'!J:J,MATCH('xUS Opp Value'!B33,'xUS TME'!$B:$B,0))</f>
        <v>0</v>
      </c>
      <c r="M33" s="15">
        <f>INDEX('xUS TME'!L:L,MATCH('xUS Opp Value'!$B33,'xUS TME'!$B:$B,0))</f>
        <v>2.5099999999999998</v>
      </c>
      <c r="N33" s="15">
        <f>INDEX('xUS TME'!K:K,MATCH('xUS Opp Value'!$B33,'xUS TME'!$B:$B,0))</f>
        <v>0.13</v>
      </c>
      <c r="O33" s="15">
        <f>INDEX('xUS TME'!I:I,MATCH('xUS Opp Value'!$B33,'xUS TME'!$B:$B,0))</f>
        <v>0</v>
      </c>
      <c r="P33" s="15" t="str">
        <f>INDEX('xUS TME'!M:M,MATCH('xUS Opp Value'!$B33,'xUS TME'!$B:$B,0))</f>
        <v>Kuwaiti Dinar</v>
      </c>
      <c r="Q33" s="15">
        <f>INDEX('xUS TME'!N:N,MATCH('xUS Opp Value'!$B33,'xUS TME'!$B:$B,0))</f>
        <v>0</v>
      </c>
    </row>
    <row r="34" spans="1:17" hidden="1">
      <c r="A34" s="10" t="s">
        <v>3126</v>
      </c>
      <c r="B34" s="10" t="str">
        <f>INDEX('xUS TME'!B:B,MATCH('xUS Opp Value'!A34,'xUS TME'!A:A,0))</f>
        <v>MXP370841019</v>
      </c>
      <c r="C34" s="13" t="str">
        <f>INDEX('xUS TME'!C:C,MATCH($B34,'xUS TME'!$B:$B,0))</f>
        <v>GMEXICOB</v>
      </c>
      <c r="D34" s="13" t="str">
        <f>INDEX('xUS TME'!D:D,MATCH(B34,'xUS TME'!$B:$B,0))</f>
        <v>0P0000J4J2</v>
      </c>
      <c r="E34" s="13" t="str">
        <f>INDEX('xUS TME'!F:F,MATCH(B34,'xUS TME'!$B:$B,0))</f>
        <v>Mexico</v>
      </c>
      <c r="F34" s="18" t="str">
        <f>INDEX('xUS TME'!G:G,MATCH(B34,'xUS TME'!$B:$B,0))</f>
        <v>Materials</v>
      </c>
      <c r="G34" s="58">
        <f>IFERROR(INDEX(CRIMs!G:G,MATCH(C34,CRIMs!D:D,0)),0)</f>
        <v>0</v>
      </c>
      <c r="H34" s="58">
        <f>IFERROR(INDEX(CRIMs!I:I,MATCH(C34,CRIMs!D:D,0)),0)</f>
        <v>0</v>
      </c>
      <c r="I34" s="13">
        <f>INDEX('xUS TME'!E:E,MATCH($B34,'xUS TME'!$B:$B,0))</f>
        <v>0.1</v>
      </c>
      <c r="J34" s="15">
        <f>INDEX('xUS TME'!H:H,MATCH(B34,'xUS TME'!$B:$B,0))</f>
        <v>0</v>
      </c>
      <c r="K34" s="17" t="str">
        <f t="shared" si="0"/>
        <v/>
      </c>
      <c r="L34" s="15">
        <f>INDEX('xUS TME'!J:J,MATCH('xUS Opp Value'!B34,'xUS TME'!$B:$B,0))</f>
        <v>13.47</v>
      </c>
      <c r="M34" s="15">
        <f>INDEX('xUS TME'!L:L,MATCH('xUS Opp Value'!$B34,'xUS TME'!$B:$B,0))</f>
        <v>3.83</v>
      </c>
      <c r="N34" s="15">
        <f>INDEX('xUS TME'!K:K,MATCH('xUS Opp Value'!$B34,'xUS TME'!$B:$B,0))</f>
        <v>0.27</v>
      </c>
      <c r="O34" s="15">
        <f>INDEX('xUS TME'!I:I,MATCH('xUS Opp Value'!$B34,'xUS TME'!$B:$B,0))</f>
        <v>0</v>
      </c>
      <c r="P34" s="15" t="str">
        <f>INDEX('xUS TME'!M:M,MATCH('xUS Opp Value'!$B34,'xUS TME'!$B:$B,0))</f>
        <v>Mexican Peso</v>
      </c>
      <c r="Q34" s="15">
        <f>INDEX('xUS TME'!N:N,MATCH('xUS Opp Value'!$B34,'xUS TME'!$B:$B,0))</f>
        <v>0</v>
      </c>
    </row>
    <row r="35" spans="1:17" hidden="1">
      <c r="A35" s="10" t="s">
        <v>6377</v>
      </c>
      <c r="B35" s="10" t="str">
        <f>INDEX('xUS TME'!B:B,MATCH('xUS Opp Value'!A35,'xUS TME'!A:A,0))</f>
        <v>SA13L050IE10</v>
      </c>
      <c r="C35" s="13" t="str">
        <f>INDEX('xUS TME'!C:C,MATCH($B35,'xUS TME'!$B:$B,0))</f>
        <v>1180</v>
      </c>
      <c r="D35" s="13" t="str">
        <f>INDEX('xUS TME'!D:D,MATCH(B35,'xUS TME'!$B:$B,0))</f>
        <v>0P00015WLM</v>
      </c>
      <c r="E35" s="13" t="str">
        <f>INDEX('xUS TME'!F:F,MATCH(B35,'xUS TME'!$B:$B,0))</f>
        <v>Saudi Arabia</v>
      </c>
      <c r="F35" s="18" t="str">
        <f>INDEX('xUS TME'!G:G,MATCH(B35,'xUS TME'!$B:$B,0))</f>
        <v>Financials</v>
      </c>
      <c r="G35" s="58">
        <f>IFERROR(INDEX(CRIMs!G:G,MATCH(C35,CRIMs!D:D,0)),0)</f>
        <v>0</v>
      </c>
      <c r="H35" s="58">
        <f>IFERROR(INDEX(CRIMs!I:I,MATCH(C35,CRIMs!D:D,0)),0)</f>
        <v>0</v>
      </c>
      <c r="I35" s="13">
        <f>INDEX('xUS TME'!E:E,MATCH($B35,'xUS TME'!$B:$B,0))</f>
        <v>0.1</v>
      </c>
      <c r="J35" s="15">
        <f>INDEX('xUS TME'!H:H,MATCH(B35,'xUS TME'!$B:$B,0))</f>
        <v>0</v>
      </c>
      <c r="K35" s="17" t="str">
        <f t="shared" si="0"/>
        <v/>
      </c>
      <c r="L35" s="15">
        <f>INDEX('xUS TME'!J:J,MATCH('xUS Opp Value'!B35,'xUS TME'!$B:$B,0))</f>
        <v>8.9</v>
      </c>
      <c r="M35" s="15">
        <f>INDEX('xUS TME'!L:L,MATCH('xUS Opp Value'!$B35,'xUS TME'!$B:$B,0))</f>
        <v>1.37</v>
      </c>
      <c r="N35" s="15">
        <f>INDEX('xUS TME'!K:K,MATCH('xUS Opp Value'!$B35,'xUS TME'!$B:$B,0))</f>
        <v>0.14000000000000001</v>
      </c>
      <c r="O35" s="15">
        <f>INDEX('xUS TME'!I:I,MATCH('xUS Opp Value'!$B35,'xUS TME'!$B:$B,0))</f>
        <v>0</v>
      </c>
      <c r="P35" s="15" t="str">
        <f>INDEX('xUS TME'!M:M,MATCH('xUS Opp Value'!$B35,'xUS TME'!$B:$B,0))</f>
        <v>Saudi Riyal</v>
      </c>
      <c r="Q35" s="15">
        <f>INDEX('xUS TME'!N:N,MATCH('xUS Opp Value'!$B35,'xUS TME'!$B:$B,0))</f>
        <v>0</v>
      </c>
    </row>
    <row r="36" spans="1:17" hidden="1">
      <c r="A36" s="10" t="s">
        <v>4314</v>
      </c>
      <c r="B36" s="10" t="str">
        <f>INDEX('xUS TME'!B:B,MATCH('xUS Opp Value'!A36,'xUS TME'!A:A,0))</f>
        <v>KR7105560007</v>
      </c>
      <c r="C36" s="13" t="str">
        <f>INDEX('xUS TME'!C:C,MATCH($B36,'xUS TME'!$B:$B,0))</f>
        <v>105560</v>
      </c>
      <c r="D36" s="13" t="str">
        <f>INDEX('xUS TME'!D:D,MATCH(B36,'xUS TME'!$B:$B,0))</f>
        <v>0P0000JD8O</v>
      </c>
      <c r="E36" s="13" t="str">
        <f>INDEX('xUS TME'!F:F,MATCH(B36,'xUS TME'!$B:$B,0))</f>
        <v>South Korea</v>
      </c>
      <c r="F36" s="18" t="str">
        <f>INDEX('xUS TME'!G:G,MATCH(B36,'xUS TME'!$B:$B,0))</f>
        <v>Financials</v>
      </c>
      <c r="G36" s="58">
        <f>IFERROR(INDEX(CRIMs!G:G,MATCH(C36,CRIMs!D:D,0)),0)</f>
        <v>0</v>
      </c>
      <c r="H36" s="58">
        <f>IFERROR(INDEX(CRIMs!I:I,MATCH(C36,CRIMs!D:D,0)),0)</f>
        <v>0</v>
      </c>
      <c r="I36" s="13">
        <f>INDEX('xUS TME'!E:E,MATCH($B36,'xUS TME'!$B:$B,0))</f>
        <v>0.1</v>
      </c>
      <c r="J36" s="15">
        <f>INDEX('xUS TME'!H:H,MATCH(B36,'xUS TME'!$B:$B,0))</f>
        <v>0</v>
      </c>
      <c r="K36" s="17" t="str">
        <f t="shared" si="0"/>
        <v/>
      </c>
      <c r="L36" s="15">
        <f>INDEX('xUS TME'!J:J,MATCH('xUS Opp Value'!B36,'xUS TME'!$B:$B,0))</f>
        <v>3.9</v>
      </c>
      <c r="M36" s="15">
        <f>INDEX('xUS TME'!L:L,MATCH('xUS Opp Value'!$B36,'xUS TME'!$B:$B,0))</f>
        <v>1.04</v>
      </c>
      <c r="N36" s="15">
        <f>INDEX('xUS TME'!K:K,MATCH('xUS Opp Value'!$B36,'xUS TME'!$B:$B,0))</f>
        <v>0</v>
      </c>
      <c r="O36" s="15" t="str">
        <f>INDEX('xUS TME'!I:I,MATCH('xUS Opp Value'!$B36,'xUS TME'!$B:$B,0))</f>
        <v>None</v>
      </c>
      <c r="P36" s="15" t="str">
        <f>INDEX('xUS TME'!M:M,MATCH('xUS Opp Value'!$B36,'xUS TME'!$B:$B,0))</f>
        <v>Won</v>
      </c>
      <c r="Q36" s="15" t="str">
        <f>INDEX('xUS TME'!N:N,MATCH('xUS Opp Value'!$B36,'xUS TME'!$B:$B,0))</f>
        <v>Medium</v>
      </c>
    </row>
    <row r="37" spans="1:17" hidden="1">
      <c r="A37" s="10" t="s">
        <v>5811</v>
      </c>
      <c r="B37" s="10" t="str">
        <f>INDEX('xUS TME'!B:B,MATCH('xUS Opp Value'!A37,'xUS TME'!A:A,0))</f>
        <v>IT0004176001</v>
      </c>
      <c r="C37" s="13" t="str">
        <f>INDEX('xUS TME'!C:C,MATCH($B37,'xUS TME'!$B:$B,0))</f>
        <v>PRY</v>
      </c>
      <c r="D37" s="13" t="str">
        <f>INDEX('xUS TME'!D:D,MATCH(B37,'xUS TME'!$B:$B,0))</f>
        <v>0P00009DN8</v>
      </c>
      <c r="E37" s="13" t="str">
        <f>INDEX('xUS TME'!F:F,MATCH(B37,'xUS TME'!$B:$B,0))</f>
        <v>Italy</v>
      </c>
      <c r="F37" s="18" t="str">
        <f>INDEX('xUS TME'!G:G,MATCH(B37,'xUS TME'!$B:$B,0))</f>
        <v>Industrials</v>
      </c>
      <c r="G37" s="58">
        <f>IFERROR(INDEX(CRIMs!G:G,MATCH(C37,CRIMs!D:D,0)),0)</f>
        <v>0</v>
      </c>
      <c r="H37" s="58">
        <f>IFERROR(INDEX(CRIMs!I:I,MATCH(C37,CRIMs!D:D,0)),0)</f>
        <v>0</v>
      </c>
      <c r="I37" s="13">
        <f>INDEX('xUS TME'!E:E,MATCH($B37,'xUS TME'!$B:$B,0))</f>
        <v>0.1</v>
      </c>
      <c r="J37" s="15">
        <f>INDEX('xUS TME'!H:H,MATCH(B37,'xUS TME'!$B:$B,0))</f>
        <v>1.38</v>
      </c>
      <c r="K37" s="17">
        <f t="shared" si="0"/>
        <v>-0.2753623188405796</v>
      </c>
      <c r="L37" s="15">
        <f>INDEX('xUS TME'!J:J,MATCH('xUS Opp Value'!B37,'xUS TME'!$B:$B,0))</f>
        <v>27.01</v>
      </c>
      <c r="M37" s="15">
        <f>INDEX('xUS TME'!L:L,MATCH('xUS Opp Value'!$B37,'xUS TME'!$B:$B,0))</f>
        <v>5.31</v>
      </c>
      <c r="N37" s="15">
        <f>INDEX('xUS TME'!K:K,MATCH('xUS Opp Value'!$B37,'xUS TME'!$B:$B,0))</f>
        <v>0.23</v>
      </c>
      <c r="O37" s="15" t="str">
        <f>INDEX('xUS TME'!I:I,MATCH('xUS Opp Value'!$B37,'xUS TME'!$B:$B,0))</f>
        <v>Narrow</v>
      </c>
      <c r="P37" s="15" t="str">
        <f>INDEX('xUS TME'!M:M,MATCH('xUS Opp Value'!$B37,'xUS TME'!$B:$B,0))</f>
        <v>Euro</v>
      </c>
      <c r="Q37" s="15" t="str">
        <f>INDEX('xUS TME'!N:N,MATCH('xUS Opp Value'!$B37,'xUS TME'!$B:$B,0))</f>
        <v>High</v>
      </c>
    </row>
    <row r="38" spans="1:17" hidden="1">
      <c r="A38" s="10" t="s">
        <v>7164</v>
      </c>
      <c r="B38" s="10" t="str">
        <f>INDEX('xUS TME'!B:B,MATCH('xUS Opp Value'!A38,'xUS TME'!A:A,0))</f>
        <v>JP3407400005</v>
      </c>
      <c r="C38" s="13" t="str">
        <f>INDEX('xUS TME'!C:C,MATCH($B38,'xUS TME'!$B:$B,0))</f>
        <v>5802</v>
      </c>
      <c r="D38" s="13" t="str">
        <f>INDEX('xUS TME'!D:D,MATCH(B38,'xUS TME'!$B:$B,0))</f>
        <v>0P0000AEY5</v>
      </c>
      <c r="E38" s="13" t="str">
        <f>INDEX('xUS TME'!F:F,MATCH(B38,'xUS TME'!$B:$B,0))</f>
        <v>Japan</v>
      </c>
      <c r="F38" s="18" t="str">
        <f>INDEX('xUS TME'!G:G,MATCH(B38,'xUS TME'!$B:$B,0))</f>
        <v>Consumer Discretionary</v>
      </c>
      <c r="G38" s="58">
        <f>IFERROR(INDEX(CRIMs!G:G,MATCH(C38,CRIMs!D:D,0)),0)</f>
        <v>0</v>
      </c>
      <c r="H38" s="58">
        <f>IFERROR(INDEX(CRIMs!I:I,MATCH(C38,CRIMs!D:D,0)),0)</f>
        <v>0</v>
      </c>
      <c r="I38" s="13">
        <f>INDEX('xUS TME'!E:E,MATCH($B38,'xUS TME'!$B:$B,0))</f>
        <v>0.13</v>
      </c>
      <c r="J38" s="15">
        <f>INDEX('xUS TME'!H:H,MATCH(B38,'xUS TME'!$B:$B,0))</f>
        <v>0</v>
      </c>
      <c r="K38" s="17" t="str">
        <f t="shared" si="0"/>
        <v/>
      </c>
      <c r="L38" s="15">
        <f>INDEX('xUS TME'!J:J,MATCH('xUS Opp Value'!B38,'xUS TME'!$B:$B,0))</f>
        <v>9.48</v>
      </c>
      <c r="M38" s="15">
        <f>INDEX('xUS TME'!L:L,MATCH('xUS Opp Value'!$B38,'xUS TME'!$B:$B,0))</f>
        <v>3.32</v>
      </c>
      <c r="N38" s="15">
        <f>INDEX('xUS TME'!K:K,MATCH('xUS Opp Value'!$B38,'xUS TME'!$B:$B,0))</f>
        <v>0.1</v>
      </c>
      <c r="O38" s="15">
        <f>INDEX('xUS TME'!I:I,MATCH('xUS Opp Value'!$B38,'xUS TME'!$B:$B,0))</f>
        <v>0</v>
      </c>
      <c r="P38" s="15" t="str">
        <f>INDEX('xUS TME'!M:M,MATCH('xUS Opp Value'!$B38,'xUS TME'!$B:$B,0))</f>
        <v>Yen</v>
      </c>
      <c r="Q38" s="15">
        <f>INDEX('xUS TME'!N:N,MATCH('xUS Opp Value'!$B38,'xUS TME'!$B:$B,0))</f>
        <v>0</v>
      </c>
    </row>
    <row r="39" spans="1:17" hidden="1">
      <c r="A39" s="10" t="s">
        <v>769</v>
      </c>
      <c r="B39" s="10" t="str">
        <f>INDEX('xUS TME'!B:B,MATCH('xUS Opp Value'!A39,'xUS TME'!A:A,0))</f>
        <v>INE238A01034</v>
      </c>
      <c r="C39" s="13" t="str">
        <f>INDEX('xUS TME'!C:C,MATCH($B39,'xUS TME'!$B:$B,0))</f>
        <v>532215</v>
      </c>
      <c r="D39" s="13" t="str">
        <f>INDEX('xUS TME'!D:D,MATCH(B39,'xUS TME'!$B:$B,0))</f>
        <v>0P0000CM8C</v>
      </c>
      <c r="E39" s="13" t="str">
        <f>INDEX('xUS TME'!F:F,MATCH(B39,'xUS TME'!$B:$B,0))</f>
        <v>India</v>
      </c>
      <c r="F39" s="18" t="str">
        <f>INDEX('xUS TME'!G:G,MATCH(B39,'xUS TME'!$B:$B,0))</f>
        <v>Financials</v>
      </c>
      <c r="G39" s="58">
        <f>IFERROR(INDEX(CRIMs!G:G,MATCH(C39,CRIMs!D:D,0)),0)</f>
        <v>0</v>
      </c>
      <c r="H39" s="58">
        <f>IFERROR(INDEX(CRIMs!I:I,MATCH(C39,CRIMs!D:D,0)),0)</f>
        <v>0</v>
      </c>
      <c r="I39" s="13">
        <f>INDEX('xUS TME'!E:E,MATCH($B39,'xUS TME'!$B:$B,0))</f>
        <v>0.09</v>
      </c>
      <c r="J39" s="15">
        <f>INDEX('xUS TME'!H:H,MATCH(B39,'xUS TME'!$B:$B,0))</f>
        <v>0</v>
      </c>
      <c r="K39" s="17" t="str">
        <f t="shared" si="0"/>
        <v/>
      </c>
      <c r="L39" s="15">
        <f>INDEX('xUS TME'!J:J,MATCH('xUS Opp Value'!B39,'xUS TME'!$B:$B,0))</f>
        <v>13.66</v>
      </c>
      <c r="M39" s="15">
        <f>INDEX('xUS TME'!L:L,MATCH('xUS Opp Value'!$B39,'xUS TME'!$B:$B,0))</f>
        <v>2.04</v>
      </c>
      <c r="N39" s="15">
        <f>INDEX('xUS TME'!K:K,MATCH('xUS Opp Value'!$B39,'xUS TME'!$B:$B,0))</f>
        <v>0.16</v>
      </c>
      <c r="O39" s="15" t="str">
        <f>INDEX('xUS TME'!I:I,MATCH('xUS Opp Value'!$B39,'xUS TME'!$B:$B,0))</f>
        <v>Narrow</v>
      </c>
      <c r="P39" s="15" t="str">
        <f>INDEX('xUS TME'!M:M,MATCH('xUS Opp Value'!$B39,'xUS TME'!$B:$B,0))</f>
        <v>Indian Rupee</v>
      </c>
      <c r="Q39" s="15" t="str">
        <f>INDEX('xUS TME'!N:N,MATCH('xUS Opp Value'!$B39,'xUS TME'!$B:$B,0))</f>
        <v>High</v>
      </c>
    </row>
    <row r="40" spans="1:17" hidden="1">
      <c r="A40" s="10" t="s">
        <v>5499</v>
      </c>
      <c r="B40" s="10" t="str">
        <f>INDEX('xUS TME'!B:B,MATCH('xUS Opp Value'!A40,'xUS TME'!A:A,0))</f>
        <v>JP3200450009</v>
      </c>
      <c r="C40" s="13">
        <f>INDEX('xUS TME'!C:C,MATCH($B40,'xUS TME'!$B:$B,0))</f>
        <v>8591</v>
      </c>
      <c r="D40" s="13" t="str">
        <f>INDEX('xUS TME'!D:D,MATCH(B40,'xUS TME'!$B:$B,0))</f>
        <v>0P0000EDUD</v>
      </c>
      <c r="E40" s="13" t="str">
        <f>INDEX('xUS TME'!F:F,MATCH(B40,'xUS TME'!$B:$B,0))</f>
        <v>Japan</v>
      </c>
      <c r="F40" s="18" t="str">
        <f>INDEX('xUS TME'!G:G,MATCH(B40,'xUS TME'!$B:$B,0))</f>
        <v>Financials</v>
      </c>
      <c r="G40" s="58">
        <f>IFERROR(INDEX(CRIMs!G:G,MATCH(C40,CRIMs!D:D,0)),0)</f>
        <v>0</v>
      </c>
      <c r="H40" s="58">
        <f>IFERROR(INDEX(CRIMs!I:I,MATCH(C40,CRIMs!D:D,0)),0)</f>
        <v>0</v>
      </c>
      <c r="I40" s="13">
        <f>INDEX('xUS TME'!E:E,MATCH($B40,'xUS TME'!$B:$B,0))</f>
        <v>0.1</v>
      </c>
      <c r="J40" s="15">
        <f>INDEX('xUS TME'!H:H,MATCH(B40,'xUS TME'!$B:$B,0))</f>
        <v>0</v>
      </c>
      <c r="K40" s="17" t="str">
        <f t="shared" si="0"/>
        <v/>
      </c>
      <c r="L40" s="15">
        <f>INDEX('xUS TME'!J:J,MATCH('xUS Opp Value'!B40,'xUS TME'!$B:$B,0))</f>
        <v>0</v>
      </c>
      <c r="M40" s="15">
        <f>INDEX('xUS TME'!L:L,MATCH('xUS Opp Value'!$B40,'xUS TME'!$B:$B,0))</f>
        <v>1.18</v>
      </c>
      <c r="N40" s="15">
        <f>INDEX('xUS TME'!K:K,MATCH('xUS Opp Value'!$B40,'xUS TME'!$B:$B,0))</f>
        <v>0.09</v>
      </c>
      <c r="O40" s="15" t="str">
        <f>INDEX('xUS TME'!I:I,MATCH('xUS Opp Value'!$B40,'xUS TME'!$B:$B,0))</f>
        <v>None</v>
      </c>
      <c r="P40" s="15" t="str">
        <f>INDEX('xUS TME'!M:M,MATCH('xUS Opp Value'!$B40,'xUS TME'!$B:$B,0))</f>
        <v>Yen</v>
      </c>
      <c r="Q40" s="15" t="str">
        <f>INDEX('xUS TME'!N:N,MATCH('xUS Opp Value'!$B40,'xUS TME'!$B:$B,0))</f>
        <v>Very High</v>
      </c>
    </row>
    <row r="41" spans="1:17" hidden="1">
      <c r="A41" s="10" t="s">
        <v>903</v>
      </c>
      <c r="B41" s="10" t="str">
        <f>INDEX('xUS TME'!B:B,MATCH('xUS Opp Value'!A41,'xUS TME'!A:A,0))</f>
        <v>IL0006625771</v>
      </c>
      <c r="C41" s="13" t="str">
        <f>INDEX('xUS TME'!C:C,MATCH($B41,'xUS TME'!$B:$B,0))</f>
        <v>POLI</v>
      </c>
      <c r="D41" s="13" t="str">
        <f>INDEX('xUS TME'!D:D,MATCH(B41,'xUS TME'!$B:$B,0))</f>
        <v>0P0000BG93</v>
      </c>
      <c r="E41" s="13" t="str">
        <f>INDEX('xUS TME'!F:F,MATCH(B41,'xUS TME'!$B:$B,0))</f>
        <v>Israel</v>
      </c>
      <c r="F41" s="18" t="str">
        <f>INDEX('xUS TME'!G:G,MATCH(B41,'xUS TME'!$B:$B,0))</f>
        <v>Financials</v>
      </c>
      <c r="G41" s="58">
        <f>IFERROR(INDEX(CRIMs!G:G,MATCH(C41,CRIMs!D:D,0)),0)</f>
        <v>0</v>
      </c>
      <c r="H41" s="58">
        <f>IFERROR(INDEX(CRIMs!I:I,MATCH(C41,CRIMs!D:D,0)),0)</f>
        <v>0</v>
      </c>
      <c r="I41" s="13">
        <f>INDEX('xUS TME'!E:E,MATCH($B41,'xUS TME'!$B:$B,0))</f>
        <v>0.09</v>
      </c>
      <c r="J41" s="15">
        <f>INDEX('xUS TME'!H:H,MATCH(B41,'xUS TME'!$B:$B,0))</f>
        <v>0</v>
      </c>
      <c r="K41" s="17" t="str">
        <f t="shared" si="0"/>
        <v/>
      </c>
      <c r="L41" s="15">
        <f>INDEX('xUS TME'!J:J,MATCH('xUS Opp Value'!B41,'xUS TME'!$B:$B,0))</f>
        <v>0</v>
      </c>
      <c r="M41" s="15">
        <f>INDEX('xUS TME'!L:L,MATCH('xUS Opp Value'!$B41,'xUS TME'!$B:$B,0))</f>
        <v>1.63</v>
      </c>
      <c r="N41" s="15">
        <f>INDEX('xUS TME'!K:K,MATCH('xUS Opp Value'!$B41,'xUS TME'!$B:$B,0))</f>
        <v>0.16</v>
      </c>
      <c r="O41" s="15">
        <f>INDEX('xUS TME'!I:I,MATCH('xUS Opp Value'!$B41,'xUS TME'!$B:$B,0))</f>
        <v>0</v>
      </c>
      <c r="P41" s="15" t="str">
        <f>INDEX('xUS TME'!M:M,MATCH('xUS Opp Value'!$B41,'xUS TME'!$B:$B,0))</f>
        <v>New Israeli Sheqel</v>
      </c>
      <c r="Q41" s="15">
        <f>INDEX('xUS TME'!N:N,MATCH('xUS Opp Value'!$B41,'xUS TME'!$B:$B,0))</f>
        <v>0</v>
      </c>
    </row>
    <row r="42" spans="1:17" hidden="1">
      <c r="A42" s="10" t="s">
        <v>6966</v>
      </c>
      <c r="B42" s="10" t="str">
        <f>INDEX('xUS TME'!B:B,MATCH('xUS Opp Value'!A42,'xUS TME'!A:A,0))</f>
        <v>KR7402340004</v>
      </c>
      <c r="C42" s="13">
        <f>INDEX('xUS TME'!C:C,MATCH($B42,'xUS TME'!$B:$B,0))</f>
        <v>402340</v>
      </c>
      <c r="D42" s="13" t="str">
        <f>INDEX('xUS TME'!D:D,MATCH(B42,'xUS TME'!$B:$B,0))</f>
        <v>0P0001NYOB</v>
      </c>
      <c r="E42" s="13" t="str">
        <f>INDEX('xUS TME'!F:F,MATCH(B42,'xUS TME'!$B:$B,0))</f>
        <v>South Korea</v>
      </c>
      <c r="F42" s="18" t="str">
        <f>INDEX('xUS TME'!G:G,MATCH(B42,'xUS TME'!$B:$B,0))</f>
        <v>Industrials</v>
      </c>
      <c r="G42" s="58">
        <f>IFERROR(INDEX(CRIMs!G:G,MATCH(C42,CRIMs!D:D,0)),0)</f>
        <v>0</v>
      </c>
      <c r="H42" s="58">
        <f>IFERROR(INDEX(CRIMs!I:I,MATCH(C42,CRIMs!D:D,0)),0)</f>
        <v>0</v>
      </c>
      <c r="I42" s="13">
        <f>INDEX('xUS TME'!E:E,MATCH($B42,'xUS TME'!$B:$B,0))</f>
        <v>0.08</v>
      </c>
      <c r="J42" s="15">
        <f>INDEX('xUS TME'!H:H,MATCH(B42,'xUS TME'!$B:$B,0))</f>
        <v>0</v>
      </c>
      <c r="K42" s="17" t="str">
        <f t="shared" si="0"/>
        <v/>
      </c>
      <c r="L42" s="15">
        <f>INDEX('xUS TME'!J:J,MATCH('xUS Opp Value'!B42,'xUS TME'!$B:$B,0))</f>
        <v>0</v>
      </c>
      <c r="M42" s="15">
        <f>INDEX('xUS TME'!L:L,MATCH('xUS Opp Value'!$B42,'xUS TME'!$B:$B,0))</f>
        <v>2.71</v>
      </c>
      <c r="N42" s="15">
        <f>INDEX('xUS TME'!K:K,MATCH('xUS Opp Value'!$B42,'xUS TME'!$B:$B,0))</f>
        <v>0.39</v>
      </c>
      <c r="O42" s="15">
        <f>INDEX('xUS TME'!I:I,MATCH('xUS Opp Value'!$B42,'xUS TME'!$B:$B,0))</f>
        <v>0</v>
      </c>
      <c r="P42" s="15" t="str">
        <f>INDEX('xUS TME'!M:M,MATCH('xUS Opp Value'!$B42,'xUS TME'!$B:$B,0))</f>
        <v>Won</v>
      </c>
      <c r="Q42" s="15">
        <f>INDEX('xUS TME'!N:N,MATCH('xUS Opp Value'!$B42,'xUS TME'!$B:$B,0))</f>
        <v>0</v>
      </c>
    </row>
    <row r="43" spans="1:17" hidden="1">
      <c r="A43" s="10" t="s">
        <v>2832</v>
      </c>
      <c r="B43" s="10" t="str">
        <f>INDEX('xUS TME'!B:B,MATCH('xUS Opp Value'!A43,'xUS TME'!A:A,0))</f>
        <v>JP3811000003</v>
      </c>
      <c r="C43" s="13" t="str">
        <f>INDEX('xUS TME'!C:C,MATCH($B43,'xUS TME'!$B:$B,0))</f>
        <v>5803</v>
      </c>
      <c r="D43" s="13" t="str">
        <f>INDEX('xUS TME'!D:D,MATCH(B43,'xUS TME'!$B:$B,0))</f>
        <v>0P0000AEUH</v>
      </c>
      <c r="E43" s="13" t="str">
        <f>INDEX('xUS TME'!F:F,MATCH(B43,'xUS TME'!$B:$B,0))</f>
        <v>Japan</v>
      </c>
      <c r="F43" s="18" t="str">
        <f>INDEX('xUS TME'!G:G,MATCH(B43,'xUS TME'!$B:$B,0))</f>
        <v>Industrials</v>
      </c>
      <c r="G43" s="58">
        <f>IFERROR(INDEX(CRIMs!G:G,MATCH(C43,CRIMs!D:D,0)),0)</f>
        <v>0</v>
      </c>
      <c r="H43" s="58">
        <f>IFERROR(INDEX(CRIMs!I:I,MATCH(C43,CRIMs!D:D,0)),0)</f>
        <v>0</v>
      </c>
      <c r="I43" s="13">
        <f>INDEX('xUS TME'!E:E,MATCH($B43,'xUS TME'!$B:$B,0))</f>
        <v>0.12</v>
      </c>
      <c r="J43" s="15">
        <f>INDEX('xUS TME'!H:H,MATCH(B43,'xUS TME'!$B:$B,0))</f>
        <v>0</v>
      </c>
      <c r="K43" s="17" t="str">
        <f t="shared" si="0"/>
        <v/>
      </c>
      <c r="L43" s="15">
        <f>INDEX('xUS TME'!J:J,MATCH('xUS Opp Value'!B43,'xUS TME'!$B:$B,0))</f>
        <v>0</v>
      </c>
      <c r="M43" s="15">
        <f>INDEX('xUS TME'!L:L,MATCH('xUS Opp Value'!$B43,'xUS TME'!$B:$B,0))</f>
        <v>18.38</v>
      </c>
      <c r="N43" s="15">
        <f>INDEX('xUS TME'!K:K,MATCH('xUS Opp Value'!$B43,'xUS TME'!$B:$B,0))</f>
        <v>0.26</v>
      </c>
      <c r="O43" s="15">
        <f>INDEX('xUS TME'!I:I,MATCH('xUS Opp Value'!$B43,'xUS TME'!$B:$B,0))</f>
        <v>0</v>
      </c>
      <c r="P43" s="15" t="str">
        <f>INDEX('xUS TME'!M:M,MATCH('xUS Opp Value'!$B43,'xUS TME'!$B:$B,0))</f>
        <v>Yen</v>
      </c>
      <c r="Q43" s="15">
        <f>INDEX('xUS TME'!N:N,MATCH('xUS Opp Value'!$B43,'xUS TME'!$B:$B,0))</f>
        <v>0</v>
      </c>
    </row>
    <row r="44" spans="1:17" hidden="1">
      <c r="A44" s="10" t="s">
        <v>3944</v>
      </c>
      <c r="B44" s="10" t="str">
        <f>INDEX('xUS TME'!B:B,MATCH('xUS Opp Value'!A44,'xUS TME'!A:A,0))</f>
        <v>CA45823T1066</v>
      </c>
      <c r="C44" s="13" t="str">
        <f>INDEX('xUS TME'!C:C,MATCH($B44,'xUS TME'!$B:$B,0))</f>
        <v>IFC</v>
      </c>
      <c r="D44" s="13" t="str">
        <f>INDEX('xUS TME'!D:D,MATCH(B44,'xUS TME'!$B:$B,0))</f>
        <v>0P00005SBY</v>
      </c>
      <c r="E44" s="13" t="str">
        <f>INDEX('xUS TME'!F:F,MATCH(B44,'xUS TME'!$B:$B,0))</f>
        <v>Canada</v>
      </c>
      <c r="F44" s="18" t="str">
        <f>INDEX('xUS TME'!G:G,MATCH(B44,'xUS TME'!$B:$B,0))</f>
        <v>Financials</v>
      </c>
      <c r="G44" s="58">
        <f>IFERROR(INDEX(CRIMs!G:G,MATCH(C44,CRIMs!D:D,0)),0)</f>
        <v>0</v>
      </c>
      <c r="H44" s="58">
        <f>IFERROR(INDEX(CRIMs!I:I,MATCH(C44,CRIMs!D:D,0)),0)</f>
        <v>0</v>
      </c>
      <c r="I44" s="13">
        <f>INDEX('xUS TME'!E:E,MATCH($B44,'xUS TME'!$B:$B,0))</f>
        <v>0.1</v>
      </c>
      <c r="J44" s="15">
        <f>INDEX('xUS TME'!H:H,MATCH(B44,'xUS TME'!$B:$B,0))</f>
        <v>0</v>
      </c>
      <c r="K44" s="17" t="str">
        <f t="shared" si="0"/>
        <v/>
      </c>
      <c r="L44" s="15">
        <f>INDEX('xUS TME'!J:J,MATCH('xUS Opp Value'!B44,'xUS TME'!$B:$B,0))</f>
        <v>14.18</v>
      </c>
      <c r="M44" s="15">
        <f>INDEX('xUS TME'!L:L,MATCH('xUS Opp Value'!$B44,'xUS TME'!$B:$B,0))</f>
        <v>2.34</v>
      </c>
      <c r="N44" s="15">
        <f>INDEX('xUS TME'!K:K,MATCH('xUS Opp Value'!$B44,'xUS TME'!$B:$B,0))</f>
        <v>0.19</v>
      </c>
      <c r="O44" s="15" t="str">
        <f>INDEX('xUS TME'!I:I,MATCH('xUS Opp Value'!$B44,'xUS TME'!$B:$B,0))</f>
        <v>Narrow</v>
      </c>
      <c r="P44" s="15" t="str">
        <f>INDEX('xUS TME'!M:M,MATCH('xUS Opp Value'!$B44,'xUS TME'!$B:$B,0))</f>
        <v>Canadian Dollar</v>
      </c>
      <c r="Q44" s="15" t="str">
        <f>INDEX('xUS TME'!N:N,MATCH('xUS Opp Value'!$B44,'xUS TME'!$B:$B,0))</f>
        <v>Medium</v>
      </c>
    </row>
    <row r="45" spans="1:17" hidden="1">
      <c r="A45" s="10" t="s">
        <v>2724</v>
      </c>
      <c r="B45" s="10" t="str">
        <f>INDEX('xUS TME'!B:B,MATCH('xUS Opp Value'!A45,'xUS TME'!A:A,0))</f>
        <v>ZAE000066304</v>
      </c>
      <c r="C45" s="13" t="str">
        <f>INDEX('xUS TME'!C:C,MATCH($B45,'xUS TME'!$B:$B,0))</f>
        <v>FSR</v>
      </c>
      <c r="D45" s="13" t="str">
        <f>INDEX('xUS TME'!D:D,MATCH(B45,'xUS TME'!$B:$B,0))</f>
        <v>0P0000DLRB</v>
      </c>
      <c r="E45" s="13" t="str">
        <f>INDEX('xUS TME'!F:F,MATCH(B45,'xUS TME'!$B:$B,0))</f>
        <v>South Africa</v>
      </c>
      <c r="F45" s="18" t="str">
        <f>INDEX('xUS TME'!G:G,MATCH(B45,'xUS TME'!$B:$B,0))</f>
        <v>Financials</v>
      </c>
      <c r="G45" s="58">
        <f>IFERROR(INDEX(CRIMs!G:G,MATCH(C45,CRIMs!D:D,0)),0)</f>
        <v>0</v>
      </c>
      <c r="H45" s="58">
        <f>IFERROR(INDEX(CRIMs!I:I,MATCH(C45,CRIMs!D:D,0)),0)</f>
        <v>0</v>
      </c>
      <c r="I45" s="13">
        <f>INDEX('xUS TME'!E:E,MATCH($B45,'xUS TME'!$B:$B,0))</f>
        <v>0.09</v>
      </c>
      <c r="J45" s="15">
        <f>INDEX('xUS TME'!H:H,MATCH(B45,'xUS TME'!$B:$B,0))</f>
        <v>0</v>
      </c>
      <c r="K45" s="17" t="str">
        <f t="shared" si="0"/>
        <v/>
      </c>
      <c r="L45" s="15">
        <f>INDEX('xUS TME'!J:J,MATCH('xUS Opp Value'!B45,'xUS TME'!$B:$B,0))</f>
        <v>0</v>
      </c>
      <c r="M45" s="15">
        <f>INDEX('xUS TME'!L:L,MATCH('xUS Opp Value'!$B45,'xUS TME'!$B:$B,0))</f>
        <v>2.0299999999999998</v>
      </c>
      <c r="N45" s="15">
        <f>INDEX('xUS TME'!K:K,MATCH('xUS Opp Value'!$B45,'xUS TME'!$B:$B,0))</f>
        <v>0.2</v>
      </c>
      <c r="O45" s="15">
        <f>INDEX('xUS TME'!I:I,MATCH('xUS Opp Value'!$B45,'xUS TME'!$B:$B,0))</f>
        <v>0</v>
      </c>
      <c r="P45" s="15" t="str">
        <f>INDEX('xUS TME'!M:M,MATCH('xUS Opp Value'!$B45,'xUS TME'!$B:$B,0))</f>
        <v>Rand</v>
      </c>
      <c r="Q45" s="15">
        <f>INDEX('xUS TME'!N:N,MATCH('xUS Opp Value'!$B45,'xUS TME'!$B:$B,0))</f>
        <v>0</v>
      </c>
    </row>
    <row r="46" spans="1:17" hidden="1">
      <c r="A46" s="10" t="s">
        <v>8467</v>
      </c>
      <c r="B46" s="10" t="str">
        <f>INDEX('xUS TME'!B:B,MATCH('xUS Opp Value'!A46,'xUS TME'!A:A,0))</f>
        <v>CA15101Q2071</v>
      </c>
      <c r="C46" s="13" t="str">
        <f>INDEX('xUS TME'!C:C,MATCH($B46,'xUS TME'!$B:$B,0))</f>
        <v>CLS</v>
      </c>
      <c r="D46" s="13" t="str">
        <f>INDEX('xUS TME'!D:D,MATCH(B46,'xUS TME'!$B:$B,0))</f>
        <v>0P0000680B</v>
      </c>
      <c r="E46" s="13" t="str">
        <f>INDEX('xUS TME'!F:F,MATCH(B46,'xUS TME'!$B:$B,0))</f>
        <v>Canada</v>
      </c>
      <c r="F46" s="18" t="str">
        <f>INDEX('xUS TME'!G:G,MATCH(B46,'xUS TME'!$B:$B,0))</f>
        <v>Information Technology</v>
      </c>
      <c r="G46" s="58">
        <f>IFERROR(INDEX(CRIMs!G:G,MATCH(C46,CRIMs!D:D,0)),0)</f>
        <v>0</v>
      </c>
      <c r="H46" s="58">
        <f>IFERROR(INDEX(CRIMs!I:I,MATCH(C46,CRIMs!D:D,0)),0)</f>
        <v>0</v>
      </c>
      <c r="I46" s="13">
        <f>INDEX('xUS TME'!E:E,MATCH($B46,'xUS TME'!$B:$B,0))</f>
        <v>0.1</v>
      </c>
      <c r="J46" s="15">
        <f>INDEX('xUS TME'!H:H,MATCH(B46,'xUS TME'!$B:$B,0))</f>
        <v>0</v>
      </c>
      <c r="K46" s="17" t="str">
        <f t="shared" si="0"/>
        <v/>
      </c>
      <c r="L46" s="15">
        <f>INDEX('xUS TME'!J:J,MATCH('xUS Opp Value'!B46,'xUS TME'!$B:$B,0))</f>
        <v>39.159999999999997</v>
      </c>
      <c r="M46" s="15">
        <f>INDEX('xUS TME'!L:L,MATCH('xUS Opp Value'!$B46,'xUS TME'!$B:$B,0))</f>
        <v>18.41</v>
      </c>
      <c r="N46" s="15">
        <f>INDEX('xUS TME'!K:K,MATCH('xUS Opp Value'!$B46,'xUS TME'!$B:$B,0))</f>
        <v>0.44</v>
      </c>
      <c r="O46" s="15" t="str">
        <f>INDEX('xUS TME'!I:I,MATCH('xUS Opp Value'!$B46,'xUS TME'!$B:$B,0))</f>
        <v>None</v>
      </c>
      <c r="P46" s="15" t="str">
        <f>INDEX('xUS TME'!M:M,MATCH('xUS Opp Value'!$B46,'xUS TME'!$B:$B,0))</f>
        <v>Canadian Dollar</v>
      </c>
      <c r="Q46" s="15" t="str">
        <f>INDEX('xUS TME'!N:N,MATCH('xUS Opp Value'!$B46,'xUS TME'!$B:$B,0))</f>
        <v>Medium</v>
      </c>
    </row>
    <row r="47" spans="1:17" hidden="1">
      <c r="A47" s="10" t="s">
        <v>4066</v>
      </c>
      <c r="B47" s="10" t="str">
        <f>INDEX('xUS TME'!B:B,MATCH('xUS Opp Value'!A47,'xUS TME'!A:A,0))</f>
        <v>JP3946750001</v>
      </c>
      <c r="C47" s="13" t="str">
        <f>INDEX('xUS TME'!C:C,MATCH($B47,'xUS TME'!$B:$B,0))</f>
        <v>7182</v>
      </c>
      <c r="D47" s="13" t="str">
        <f>INDEX('xUS TME'!D:D,MATCH(B47,'xUS TME'!$B:$B,0))</f>
        <v>0P00016WOM</v>
      </c>
      <c r="E47" s="13" t="str">
        <f>INDEX('xUS TME'!F:F,MATCH(B47,'xUS TME'!$B:$B,0))</f>
        <v>Japan</v>
      </c>
      <c r="F47" s="18" t="str">
        <f>INDEX('xUS TME'!G:G,MATCH(B47,'xUS TME'!$B:$B,0))</f>
        <v>Financials</v>
      </c>
      <c r="G47" s="58">
        <f>IFERROR(INDEX(CRIMs!G:G,MATCH(C47,CRIMs!D:D,0)),0)</f>
        <v>0</v>
      </c>
      <c r="H47" s="58">
        <f>IFERROR(INDEX(CRIMs!I:I,MATCH(C47,CRIMs!D:D,0)),0)</f>
        <v>0</v>
      </c>
      <c r="I47" s="13">
        <f>INDEX('xUS TME'!E:E,MATCH($B47,'xUS TME'!$B:$B,0))</f>
        <v>0.09</v>
      </c>
      <c r="J47" s="15">
        <f>INDEX('xUS TME'!H:H,MATCH(B47,'xUS TME'!$B:$B,0))</f>
        <v>0</v>
      </c>
      <c r="K47" s="17" t="str">
        <f t="shared" si="0"/>
        <v/>
      </c>
      <c r="L47" s="15">
        <f>INDEX('xUS TME'!J:J,MATCH('xUS Opp Value'!B47,'xUS TME'!$B:$B,0))</f>
        <v>13.04</v>
      </c>
      <c r="M47" s="15">
        <f>INDEX('xUS TME'!L:L,MATCH('xUS Opp Value'!$B47,'xUS TME'!$B:$B,0))</f>
        <v>1.03</v>
      </c>
      <c r="N47" s="15">
        <f>INDEX('xUS TME'!K:K,MATCH('xUS Opp Value'!$B47,'xUS TME'!$B:$B,0))</f>
        <v>0.04</v>
      </c>
      <c r="O47" s="15" t="str">
        <f>INDEX('xUS TME'!I:I,MATCH('xUS Opp Value'!$B47,'xUS TME'!$B:$B,0))</f>
        <v>None</v>
      </c>
      <c r="P47" s="15" t="str">
        <f>INDEX('xUS TME'!M:M,MATCH('xUS Opp Value'!$B47,'xUS TME'!$B:$B,0))</f>
        <v>Yen</v>
      </c>
      <c r="Q47" s="15" t="str">
        <f>INDEX('xUS TME'!N:N,MATCH('xUS Opp Value'!$B47,'xUS TME'!$B:$B,0))</f>
        <v>Medium</v>
      </c>
    </row>
    <row r="48" spans="1:17" hidden="1">
      <c r="A48" s="10" t="s">
        <v>5551</v>
      </c>
      <c r="B48" s="10" t="str">
        <f>INDEX('xUS TME'!B:B,MATCH('xUS Opp Value'!A48,'xUS TME'!A:A,0))</f>
        <v>MXP370711014</v>
      </c>
      <c r="C48" s="13" t="str">
        <f>INDEX('xUS TME'!C:C,MATCH($B48,'xUS TME'!$B:$B,0))</f>
        <v>GFNORTEO</v>
      </c>
      <c r="D48" s="13" t="str">
        <f>INDEX('xUS TME'!D:D,MATCH(B48,'xUS TME'!$B:$B,0))</f>
        <v>0P0000C4F9</v>
      </c>
      <c r="E48" s="13" t="str">
        <f>INDEX('xUS TME'!F:F,MATCH(B48,'xUS TME'!$B:$B,0))</f>
        <v>Mexico</v>
      </c>
      <c r="F48" s="18" t="str">
        <f>INDEX('xUS TME'!G:G,MATCH(B48,'xUS TME'!$B:$B,0))</f>
        <v>Financials</v>
      </c>
      <c r="G48" s="58">
        <f>IFERROR(INDEX(CRIMs!G:G,MATCH(C48,CRIMs!D:D,0)),0)</f>
        <v>0.75</v>
      </c>
      <c r="H48" s="58">
        <f>IFERROR(INDEX(CRIMs!I:I,MATCH(C48,CRIMs!D:D,0)),0)</f>
        <v>0.84432058997533055</v>
      </c>
      <c r="I48" s="13">
        <f>INDEX('xUS TME'!E:E,MATCH($B48,'xUS TME'!$B:$B,0))</f>
        <v>0.09</v>
      </c>
      <c r="J48" s="15">
        <f>INDEX('xUS TME'!H:H,MATCH(B48,'xUS TME'!$B:$B,0))</f>
        <v>0</v>
      </c>
      <c r="K48" s="17" t="str">
        <f t="shared" si="0"/>
        <v/>
      </c>
      <c r="L48" s="15">
        <f>INDEX('xUS TME'!J:J,MATCH('xUS Opp Value'!B48,'xUS TME'!$B:$B,0))</f>
        <v>8.84</v>
      </c>
      <c r="M48" s="15">
        <f>INDEX('xUS TME'!L:L,MATCH('xUS Opp Value'!$B48,'xUS TME'!$B:$B,0))</f>
        <v>2.2200000000000002</v>
      </c>
      <c r="N48" s="15">
        <f>INDEX('xUS TME'!K:K,MATCH('xUS Opp Value'!$B48,'xUS TME'!$B:$B,0))</f>
        <v>0.24</v>
      </c>
      <c r="O48" s="15">
        <f>INDEX('xUS TME'!I:I,MATCH('xUS Opp Value'!$B48,'xUS TME'!$B:$B,0))</f>
        <v>0</v>
      </c>
      <c r="P48" s="15" t="str">
        <f>INDEX('xUS TME'!M:M,MATCH('xUS Opp Value'!$B48,'xUS TME'!$B:$B,0))</f>
        <v>Mexican Peso</v>
      </c>
      <c r="Q48" s="15">
        <f>INDEX('xUS TME'!N:N,MATCH('xUS Opp Value'!$B48,'xUS TME'!$B:$B,0))</f>
        <v>0</v>
      </c>
    </row>
    <row r="49" spans="1:70" hidden="1">
      <c r="A49" s="10" t="s">
        <v>4983</v>
      </c>
      <c r="B49" s="10" t="str">
        <f>INDEX('xUS TME'!B:B,MATCH('xUS Opp Value'!A49,'xUS TME'!A:A,0))</f>
        <v>JP3893200000</v>
      </c>
      <c r="C49" s="13">
        <f>INDEX('xUS TME'!C:C,MATCH($B49,'xUS TME'!$B:$B,0))</f>
        <v>8801</v>
      </c>
      <c r="D49" s="13" t="str">
        <f>INDEX('xUS TME'!D:D,MATCH(B49,'xUS TME'!$B:$B,0))</f>
        <v>0P0000AEW9</v>
      </c>
      <c r="E49" s="13" t="str">
        <f>INDEX('xUS TME'!F:F,MATCH(B49,'xUS TME'!$B:$B,0))</f>
        <v>Japan</v>
      </c>
      <c r="F49" s="18" t="str">
        <f>INDEX('xUS TME'!G:G,MATCH(B49,'xUS TME'!$B:$B,0))</f>
        <v>Real Estate</v>
      </c>
      <c r="G49" s="58">
        <f>IFERROR(INDEX(CRIMs!G:G,MATCH(C49,CRIMs!D:D,0)),0)</f>
        <v>0</v>
      </c>
      <c r="H49" s="58">
        <f>IFERROR(INDEX(CRIMs!I:I,MATCH(C49,CRIMs!D:D,0)),0)</f>
        <v>0</v>
      </c>
      <c r="I49" s="13">
        <f>INDEX('xUS TME'!E:E,MATCH($B49,'xUS TME'!$B:$B,0))</f>
        <v>0.09</v>
      </c>
      <c r="J49" s="15">
        <f>INDEX('xUS TME'!H:H,MATCH(B49,'xUS TME'!$B:$B,0))</f>
        <v>0</v>
      </c>
      <c r="K49" s="17" t="str">
        <f t="shared" si="0"/>
        <v/>
      </c>
      <c r="L49" s="15">
        <f>INDEX('xUS TME'!J:J,MATCH('xUS Opp Value'!B49,'xUS TME'!$B:$B,0))</f>
        <v>13.42</v>
      </c>
      <c r="M49" s="15">
        <f>INDEX('xUS TME'!L:L,MATCH('xUS Opp Value'!$B49,'xUS TME'!$B:$B,0))</f>
        <v>1.48</v>
      </c>
      <c r="N49" s="15">
        <f>INDEX('xUS TME'!K:K,MATCH('xUS Opp Value'!$B49,'xUS TME'!$B:$B,0))</f>
        <v>0.08</v>
      </c>
      <c r="O49" s="15" t="str">
        <f>INDEX('xUS TME'!I:I,MATCH('xUS Opp Value'!$B49,'xUS TME'!$B:$B,0))</f>
        <v>None</v>
      </c>
      <c r="P49" s="15" t="str">
        <f>INDEX('xUS TME'!M:M,MATCH('xUS Opp Value'!$B49,'xUS TME'!$B:$B,0))</f>
        <v>Yen</v>
      </c>
      <c r="Q49" s="15" t="str">
        <f>INDEX('xUS TME'!N:N,MATCH('xUS Opp Value'!$B49,'xUS TME'!$B:$B,0))</f>
        <v>Medium</v>
      </c>
    </row>
    <row r="50" spans="1:70" hidden="1">
      <c r="A50" s="10" t="s">
        <v>624</v>
      </c>
      <c r="B50" s="10" t="str">
        <f>INDEX('xUS TME'!B:B,MATCH('xUS Opp Value'!A50,'xUS TME'!A:A,0))</f>
        <v>TW0003711008</v>
      </c>
      <c r="C50" s="13" t="str">
        <f>INDEX('xUS TME'!C:C,MATCH($B50,'xUS TME'!$B:$B,0))</f>
        <v>3711</v>
      </c>
      <c r="D50" s="13" t="str">
        <f>INDEX('xUS TME'!D:D,MATCH(B50,'xUS TME'!$B:$B,0))</f>
        <v>0P0000C9ZX</v>
      </c>
      <c r="E50" s="13" t="str">
        <f>INDEX('xUS TME'!F:F,MATCH(B50,'xUS TME'!$B:$B,0))</f>
        <v>Taiwan</v>
      </c>
      <c r="F50" s="18" t="str">
        <f>INDEX('xUS TME'!G:G,MATCH(B50,'xUS TME'!$B:$B,0))</f>
        <v>Information Technology</v>
      </c>
      <c r="G50" s="58">
        <f>IFERROR(INDEX(CRIMs!G:G,MATCH(C50,CRIMs!D:D,0)),0)</f>
        <v>0</v>
      </c>
      <c r="H50" s="58">
        <f>IFERROR(INDEX(CRIMs!I:I,MATCH(C50,CRIMs!D:D,0)),0)</f>
        <v>0</v>
      </c>
      <c r="I50" s="13">
        <f>INDEX('xUS TME'!E:E,MATCH($B50,'xUS TME'!$B:$B,0))</f>
        <v>0.11</v>
      </c>
      <c r="J50" s="15">
        <f>INDEX('xUS TME'!H:H,MATCH(B50,'xUS TME'!$B:$B,0))</f>
        <v>0</v>
      </c>
      <c r="K50" s="17" t="str">
        <f t="shared" si="0"/>
        <v/>
      </c>
      <c r="L50" s="15">
        <f>INDEX('xUS TME'!J:J,MATCH('xUS Opp Value'!B50,'xUS TME'!$B:$B,0))</f>
        <v>11.41</v>
      </c>
      <c r="M50" s="15">
        <f>INDEX('xUS TME'!L:L,MATCH('xUS Opp Value'!$B50,'xUS TME'!$B:$B,0))</f>
        <v>5.0199999999999996</v>
      </c>
      <c r="N50" s="15">
        <f>INDEX('xUS TME'!K:K,MATCH('xUS Opp Value'!$B50,'xUS TME'!$B:$B,0))</f>
        <v>0.13</v>
      </c>
      <c r="O50" s="15" t="str">
        <f>INDEX('xUS TME'!I:I,MATCH('xUS Opp Value'!$B50,'xUS TME'!$B:$B,0))</f>
        <v>None</v>
      </c>
      <c r="P50" s="15" t="str">
        <f>INDEX('xUS TME'!M:M,MATCH('xUS Opp Value'!$B50,'xUS TME'!$B:$B,0))</f>
        <v>New Taiwan Dollar</v>
      </c>
      <c r="Q50" s="15" t="str">
        <f>INDEX('xUS TME'!N:N,MATCH('xUS Opp Value'!$B50,'xUS TME'!$B:$B,0))</f>
        <v>Very High</v>
      </c>
    </row>
    <row r="51" spans="1:70" hidden="1">
      <c r="A51" s="10" t="s">
        <v>3331</v>
      </c>
      <c r="B51" s="10" t="str">
        <f>INDEX('xUS TME'!B:B,MATCH('xUS Opp Value'!A51,'xUS TME'!A:A,0))</f>
        <v>KR7012450003</v>
      </c>
      <c r="C51" s="13">
        <f>INDEX('xUS TME'!C:C,MATCH($B51,'xUS TME'!$B:$B,0))</f>
        <v>12450</v>
      </c>
      <c r="D51" s="13" t="str">
        <f>INDEX('xUS TME'!D:D,MATCH(B51,'xUS TME'!$B:$B,0))</f>
        <v>0P0000ANC2</v>
      </c>
      <c r="E51" s="13" t="str">
        <f>INDEX('xUS TME'!F:F,MATCH(B51,'xUS TME'!$B:$B,0))</f>
        <v>South Korea</v>
      </c>
      <c r="F51" s="18" t="str">
        <f>INDEX('xUS TME'!G:G,MATCH(B51,'xUS TME'!$B:$B,0))</f>
        <v>Industrials</v>
      </c>
      <c r="G51" s="58">
        <f>IFERROR(INDEX(CRIMs!G:G,MATCH(C51,CRIMs!D:D,0)),0)</f>
        <v>0</v>
      </c>
      <c r="H51" s="58">
        <f>IFERROR(INDEX(CRIMs!I:I,MATCH(C51,CRIMs!D:D,0)),0)</f>
        <v>0</v>
      </c>
      <c r="I51" s="13">
        <f>INDEX('xUS TME'!E:E,MATCH($B51,'xUS TME'!$B:$B,0))</f>
        <v>0.09</v>
      </c>
      <c r="J51" s="15">
        <f>INDEX('xUS TME'!H:H,MATCH(B51,'xUS TME'!$B:$B,0))</f>
        <v>0</v>
      </c>
      <c r="K51" s="17" t="str">
        <f t="shared" si="0"/>
        <v/>
      </c>
      <c r="L51" s="15">
        <f>INDEX('xUS TME'!J:J,MATCH('xUS Opp Value'!B51,'xUS TME'!$B:$B,0))</f>
        <v>0</v>
      </c>
      <c r="M51" s="15">
        <f>INDEX('xUS TME'!L:L,MATCH('xUS Opp Value'!$B51,'xUS TME'!$B:$B,0))</f>
        <v>8.01</v>
      </c>
      <c r="N51" s="15">
        <f>INDEX('xUS TME'!K:K,MATCH('xUS Opp Value'!$B51,'xUS TME'!$B:$B,0))</f>
        <v>0.33</v>
      </c>
      <c r="O51" s="15">
        <f>INDEX('xUS TME'!I:I,MATCH('xUS Opp Value'!$B51,'xUS TME'!$B:$B,0))</f>
        <v>0</v>
      </c>
      <c r="P51" s="15" t="str">
        <f>INDEX('xUS TME'!M:M,MATCH('xUS Opp Value'!$B51,'xUS TME'!$B:$B,0))</f>
        <v>Won</v>
      </c>
      <c r="Q51" s="15">
        <f>INDEX('xUS TME'!N:N,MATCH('xUS Opp Value'!$B51,'xUS TME'!$B:$B,0))</f>
        <v>0</v>
      </c>
    </row>
    <row r="52" spans="1:70" hidden="1">
      <c r="A52" s="10" t="s">
        <v>4963</v>
      </c>
      <c r="B52" s="10" t="str">
        <f>INDEX('xUS TME'!B:B,MATCH('xUS Opp Value'!A52,'xUS TME'!A:A,0))</f>
        <v>JP3899600005</v>
      </c>
      <c r="C52" s="13" t="str">
        <f>INDEX('xUS TME'!C:C,MATCH($B52,'xUS TME'!$B:$B,0))</f>
        <v>8802</v>
      </c>
      <c r="D52" s="13" t="str">
        <f>INDEX('xUS TME'!D:D,MATCH(B52,'xUS TME'!$B:$B,0))</f>
        <v>0P0000AEVX</v>
      </c>
      <c r="E52" s="13" t="str">
        <f>INDEX('xUS TME'!F:F,MATCH(B52,'xUS TME'!$B:$B,0))</f>
        <v>Japan</v>
      </c>
      <c r="F52" s="18" t="str">
        <f>INDEX('xUS TME'!G:G,MATCH(B52,'xUS TME'!$B:$B,0))</f>
        <v>Real Estate</v>
      </c>
      <c r="G52" s="58">
        <f>IFERROR(INDEX(CRIMs!G:G,MATCH(C52,CRIMs!D:D,0)),0)</f>
        <v>0</v>
      </c>
      <c r="H52" s="58">
        <f>IFERROR(INDEX(CRIMs!I:I,MATCH(C52,CRIMs!D:D,0)),0)</f>
        <v>0</v>
      </c>
      <c r="I52" s="13">
        <f>INDEX('xUS TME'!E:E,MATCH($B52,'xUS TME'!$B:$B,0))</f>
        <v>0.1</v>
      </c>
      <c r="J52" s="15">
        <f>INDEX('xUS TME'!H:H,MATCH(B52,'xUS TME'!$B:$B,0))</f>
        <v>0</v>
      </c>
      <c r="K52" s="17" t="str">
        <f t="shared" si="0"/>
        <v/>
      </c>
      <c r="L52" s="15">
        <f>INDEX('xUS TME'!J:J,MATCH('xUS Opp Value'!B52,'xUS TME'!$B:$B,0))</f>
        <v>19.79</v>
      </c>
      <c r="M52" s="15">
        <f>INDEX('xUS TME'!L:L,MATCH('xUS Opp Value'!$B52,'xUS TME'!$B:$B,0))</f>
        <v>2.19</v>
      </c>
      <c r="N52" s="15">
        <f>INDEX('xUS TME'!K:K,MATCH('xUS Opp Value'!$B52,'xUS TME'!$B:$B,0))</f>
        <v>0.08</v>
      </c>
      <c r="O52" s="15" t="str">
        <f>INDEX('xUS TME'!I:I,MATCH('xUS Opp Value'!$B52,'xUS TME'!$B:$B,0))</f>
        <v>None</v>
      </c>
      <c r="P52" s="15" t="str">
        <f>INDEX('xUS TME'!M:M,MATCH('xUS Opp Value'!$B52,'xUS TME'!$B:$B,0))</f>
        <v>Yen</v>
      </c>
      <c r="Q52" s="15" t="str">
        <f>INDEX('xUS TME'!N:N,MATCH('xUS Opp Value'!$B52,'xUS TME'!$B:$B,0))</f>
        <v>Medium</v>
      </c>
    </row>
    <row r="53" spans="1:70" hidden="1">
      <c r="A53" s="10" t="s">
        <v>2172</v>
      </c>
      <c r="B53" s="10" t="str">
        <f>INDEX('xUS TME'!B:B,MATCH('xUS Opp Value'!A53,'xUS TME'!A:A,0))</f>
        <v>TW0002891009</v>
      </c>
      <c r="C53" s="13" t="str">
        <f>INDEX('xUS TME'!C:C,MATCH($B53,'xUS TME'!$B:$B,0))</f>
        <v>2891</v>
      </c>
      <c r="D53" s="13" t="str">
        <f>INDEX('xUS TME'!D:D,MATCH(B53,'xUS TME'!$B:$B,0))</f>
        <v>0P0000C7LO</v>
      </c>
      <c r="E53" s="13" t="str">
        <f>INDEX('xUS TME'!F:F,MATCH(B53,'xUS TME'!$B:$B,0))</f>
        <v>Taiwan</v>
      </c>
      <c r="F53" s="18" t="str">
        <f>INDEX('xUS TME'!G:G,MATCH(B53,'xUS TME'!$B:$B,0))</f>
        <v>Financials</v>
      </c>
      <c r="G53" s="58">
        <f>IFERROR(INDEX(CRIMs!G:G,MATCH(C53,CRIMs!D:D,0)),0)</f>
        <v>0</v>
      </c>
      <c r="H53" s="58">
        <f>IFERROR(INDEX(CRIMs!I:I,MATCH(C53,CRIMs!D:D,0)),0)</f>
        <v>0</v>
      </c>
      <c r="I53" s="13">
        <f>INDEX('xUS TME'!E:E,MATCH($B53,'xUS TME'!$B:$B,0))</f>
        <v>0.09</v>
      </c>
      <c r="J53" s="15">
        <f>INDEX('xUS TME'!H:H,MATCH(B53,'xUS TME'!$B:$B,0))</f>
        <v>0</v>
      </c>
      <c r="K53" s="17" t="str">
        <f t="shared" si="0"/>
        <v/>
      </c>
      <c r="L53" s="15">
        <f>INDEX('xUS TME'!J:J,MATCH('xUS Opp Value'!B53,'xUS TME'!$B:$B,0))</f>
        <v>7.41</v>
      </c>
      <c r="M53" s="15">
        <f>INDEX('xUS TME'!L:L,MATCH('xUS Opp Value'!$B53,'xUS TME'!$B:$B,0))</f>
        <v>2.0699999999999998</v>
      </c>
      <c r="N53" s="15">
        <f>INDEX('xUS TME'!K:K,MATCH('xUS Opp Value'!$B53,'xUS TME'!$B:$B,0))</f>
        <v>0.17</v>
      </c>
      <c r="O53" s="15">
        <f>INDEX('xUS TME'!I:I,MATCH('xUS Opp Value'!$B53,'xUS TME'!$B:$B,0))</f>
        <v>0</v>
      </c>
      <c r="P53" s="15" t="str">
        <f>INDEX('xUS TME'!M:M,MATCH('xUS Opp Value'!$B53,'xUS TME'!$B:$B,0))</f>
        <v>New Taiwan Dollar</v>
      </c>
      <c r="Q53" s="15">
        <f>INDEX('xUS TME'!N:N,MATCH('xUS Opp Value'!$B53,'xUS TME'!$B:$B,0))</f>
        <v>0</v>
      </c>
    </row>
    <row r="54" spans="1:70" hidden="1">
      <c r="A54" s="10" t="s">
        <v>5547</v>
      </c>
      <c r="B54" s="10" t="str">
        <f>INDEX('xUS TME'!B:B,MATCH('xUS Opp Value'!A54,'xUS TME'!A:A,0))</f>
        <v>JP3866800000</v>
      </c>
      <c r="C54" s="13">
        <f>INDEX('xUS TME'!C:C,MATCH($B54,'xUS TME'!$B:$B,0))</f>
        <v>6752</v>
      </c>
      <c r="D54" s="13" t="str">
        <f>INDEX('xUS TME'!D:D,MATCH(B54,'xUS TME'!$B:$B,0))</f>
        <v>0P0000AEVM</v>
      </c>
      <c r="E54" s="13" t="str">
        <f>INDEX('xUS TME'!F:F,MATCH(B54,'xUS TME'!$B:$B,0))</f>
        <v>Japan</v>
      </c>
      <c r="F54" s="18" t="str">
        <f>INDEX('xUS TME'!G:G,MATCH(B54,'xUS TME'!$B:$B,0))</f>
        <v>Consumer Discretionary</v>
      </c>
      <c r="G54" s="58">
        <f>IFERROR(INDEX(CRIMs!G:G,MATCH(C54,CRIMs!D:D,0)),0)</f>
        <v>0</v>
      </c>
      <c r="H54" s="58">
        <f>IFERROR(INDEX(CRIMs!I:I,MATCH(C54,CRIMs!D:D,0)),0)</f>
        <v>0</v>
      </c>
      <c r="I54" s="13">
        <f>INDEX('xUS TME'!E:E,MATCH($B54,'xUS TME'!$B:$B,0))</f>
        <v>0.11</v>
      </c>
      <c r="J54" s="15">
        <f>INDEX('xUS TME'!H:H,MATCH(B54,'xUS TME'!$B:$B,0))</f>
        <v>0</v>
      </c>
      <c r="K54" s="17" t="str">
        <f t="shared" si="0"/>
        <v/>
      </c>
      <c r="L54" s="15">
        <f>INDEX('xUS TME'!J:J,MATCH('xUS Opp Value'!B54,'xUS TME'!$B:$B,0))</f>
        <v>11.15</v>
      </c>
      <c r="M54" s="15">
        <f>INDEX('xUS TME'!L:L,MATCH('xUS Opp Value'!$B54,'xUS TME'!$B:$B,0))</f>
        <v>1.33</v>
      </c>
      <c r="N54" s="15">
        <f>INDEX('xUS TME'!K:K,MATCH('xUS Opp Value'!$B54,'xUS TME'!$B:$B,0))</f>
        <v>0.08</v>
      </c>
      <c r="O54" s="15" t="str">
        <f>INDEX('xUS TME'!I:I,MATCH('xUS Opp Value'!$B54,'xUS TME'!$B:$B,0))</f>
        <v>None</v>
      </c>
      <c r="P54" s="15" t="str">
        <f>INDEX('xUS TME'!M:M,MATCH('xUS Opp Value'!$B54,'xUS TME'!$B:$B,0))</f>
        <v>Yen</v>
      </c>
      <c r="Q54" s="15" t="str">
        <f>INDEX('xUS TME'!N:N,MATCH('xUS Opp Value'!$B54,'xUS TME'!$B:$B,0))</f>
        <v>Medium</v>
      </c>
    </row>
    <row r="55" spans="1:70" hidden="1">
      <c r="A55" s="10" t="s">
        <v>8425</v>
      </c>
      <c r="B55" s="10" t="str">
        <f>INDEX('xUS TME'!B:B,MATCH('xUS Opp Value'!A55,'xUS TME'!A:A,0))</f>
        <v>CNE100000502</v>
      </c>
      <c r="C55" s="13" t="str">
        <f>INDEX('xUS TME'!C:C,MATCH($B55,'xUS TME'!$B:$B,0))</f>
        <v>02899</v>
      </c>
      <c r="D55" s="13" t="str">
        <f>INDEX('xUS TME'!D:D,MATCH(B55,'xUS TME'!$B:$B,0))</f>
        <v>0P00009SAK</v>
      </c>
      <c r="E55" s="13" t="str">
        <f>INDEX('xUS TME'!F:F,MATCH(B55,'xUS TME'!$B:$B,0))</f>
        <v>China</v>
      </c>
      <c r="F55" s="18" t="str">
        <f>INDEX('xUS TME'!G:G,MATCH(B55,'xUS TME'!$B:$B,0))</f>
        <v>Materials</v>
      </c>
      <c r="G55" s="58">
        <f>IFERROR(INDEX(CRIMs!G:G,MATCH(C55,CRIMs!D:D,0)),0)</f>
        <v>0</v>
      </c>
      <c r="H55" s="58">
        <f>IFERROR(INDEX(CRIMs!I:I,MATCH(C55,CRIMs!D:D,0)),0)</f>
        <v>0</v>
      </c>
      <c r="I55" s="13">
        <f>INDEX('xUS TME'!E:E,MATCH($B55,'xUS TME'!$B:$B,0))</f>
        <v>0.08</v>
      </c>
      <c r="J55" s="15">
        <f>INDEX('xUS TME'!H:H,MATCH(B55,'xUS TME'!$B:$B,0))</f>
        <v>0</v>
      </c>
      <c r="K55" s="17" t="str">
        <f t="shared" si="0"/>
        <v/>
      </c>
      <c r="L55" s="15">
        <f>INDEX('xUS TME'!J:J,MATCH('xUS Opp Value'!B55,'xUS TME'!$B:$B,0))</f>
        <v>17.649999999999999</v>
      </c>
      <c r="M55" s="15">
        <f>INDEX('xUS TME'!L:L,MATCH('xUS Opp Value'!$B55,'xUS TME'!$B:$B,0))</f>
        <v>4.7</v>
      </c>
      <c r="N55" s="15">
        <f>INDEX('xUS TME'!K:K,MATCH('xUS Opp Value'!$B55,'xUS TME'!$B:$B,0))</f>
        <v>0.41</v>
      </c>
      <c r="O55" s="15" t="str">
        <f>INDEX('xUS TME'!I:I,MATCH('xUS Opp Value'!$B55,'xUS TME'!$B:$B,0))</f>
        <v>None</v>
      </c>
      <c r="P55" s="15" t="str">
        <f>INDEX('xUS TME'!M:M,MATCH('xUS Opp Value'!$B55,'xUS TME'!$B:$B,0))</f>
        <v>Hong Kong Dollar</v>
      </c>
      <c r="Q55" s="15" t="str">
        <f>INDEX('xUS TME'!N:N,MATCH('xUS Opp Value'!$B55,'xUS TME'!$B:$B,0))</f>
        <v>Very High</v>
      </c>
    </row>
    <row r="56" spans="1:70" hidden="1">
      <c r="A56" s="10" t="s">
        <v>2271</v>
      </c>
      <c r="B56" s="10" t="str">
        <f>INDEX('xUS TME'!B:B,MATCH('xUS Opp Value'!A56,'xUS TME'!A:A,0))</f>
        <v>TH0528A10Z06</v>
      </c>
      <c r="C56" s="13" t="str">
        <f>INDEX('xUS TME'!C:C,MATCH($B56,'xUS TME'!$B:$B,0))</f>
        <v>DELTA</v>
      </c>
      <c r="D56" s="13" t="str">
        <f>INDEX('xUS TME'!D:D,MATCH(B56,'xUS TME'!$B:$B,0))</f>
        <v>0P0000B4HF</v>
      </c>
      <c r="E56" s="13" t="str">
        <f>INDEX('xUS TME'!F:F,MATCH(B56,'xUS TME'!$B:$B,0))</f>
        <v>Thailand</v>
      </c>
      <c r="F56" s="18" t="str">
        <f>INDEX('xUS TME'!G:G,MATCH(B56,'xUS TME'!$B:$B,0))</f>
        <v>Information Technology</v>
      </c>
      <c r="G56" s="58">
        <f>IFERROR(INDEX(CRIMs!G:G,MATCH(C56,CRIMs!D:D,0)),0)</f>
        <v>0</v>
      </c>
      <c r="H56" s="58">
        <f>IFERROR(INDEX(CRIMs!I:I,MATCH(C56,CRIMs!D:D,0)),0)</f>
        <v>0</v>
      </c>
      <c r="I56" s="13">
        <f>INDEX('xUS TME'!E:E,MATCH($B56,'xUS TME'!$B:$B,0))</f>
        <v>0.11</v>
      </c>
      <c r="J56" s="15">
        <f>INDEX('xUS TME'!H:H,MATCH(B56,'xUS TME'!$B:$B,0))</f>
        <v>0</v>
      </c>
      <c r="K56" s="17" t="str">
        <f t="shared" si="0"/>
        <v/>
      </c>
      <c r="L56" s="15">
        <f>INDEX('xUS TME'!J:J,MATCH('xUS Opp Value'!B56,'xUS TME'!$B:$B,0))</f>
        <v>117.41</v>
      </c>
      <c r="M56" s="15">
        <f>INDEX('xUS TME'!L:L,MATCH('xUS Opp Value'!$B56,'xUS TME'!$B:$B,0))</f>
        <v>40.880000000000003</v>
      </c>
      <c r="N56" s="15">
        <f>INDEX('xUS TME'!K:K,MATCH('xUS Opp Value'!$B56,'xUS TME'!$B:$B,0))</f>
        <v>0.28000000000000003</v>
      </c>
      <c r="O56" s="15">
        <f>INDEX('xUS TME'!I:I,MATCH('xUS Opp Value'!$B56,'xUS TME'!$B:$B,0))</f>
        <v>0</v>
      </c>
      <c r="P56" s="15" t="str">
        <f>INDEX('xUS TME'!M:M,MATCH('xUS Opp Value'!$B56,'xUS TME'!$B:$B,0))</f>
        <v>Baht</v>
      </c>
      <c r="Q56" s="15">
        <f>INDEX('xUS TME'!N:N,MATCH('xUS Opp Value'!$B56,'xUS TME'!$B:$B,0))</f>
        <v>0</v>
      </c>
    </row>
    <row r="57" spans="1:70" hidden="1">
      <c r="A57" s="10" t="s">
        <v>4559</v>
      </c>
      <c r="B57" s="10" t="str">
        <f>INDEX('xUS TME'!B:B,MATCH('xUS Opp Value'!A57,'xUS TME'!A:A,0))</f>
        <v>INE018A01030</v>
      </c>
      <c r="C57" s="13" t="str">
        <f>INDEX('xUS TME'!C:C,MATCH($B57,'xUS TME'!$B:$B,0))</f>
        <v>LT</v>
      </c>
      <c r="D57" s="13" t="str">
        <f>INDEX('xUS TME'!D:D,MATCH(B57,'xUS TME'!$B:$B,0))</f>
        <v>0P0000C9DZ</v>
      </c>
      <c r="E57" s="13" t="str">
        <f>INDEX('xUS TME'!F:F,MATCH(B57,'xUS TME'!$B:$B,0))</f>
        <v>India</v>
      </c>
      <c r="F57" s="18" t="str">
        <f>INDEX('xUS TME'!G:G,MATCH(B57,'xUS TME'!$B:$B,0))</f>
        <v>Industrials</v>
      </c>
      <c r="G57" s="58">
        <f>IFERROR(INDEX(CRIMs!G:G,MATCH(C57,CRIMs!D:D,0)),0)</f>
        <v>0</v>
      </c>
      <c r="H57" s="58">
        <f>IFERROR(INDEX(CRIMs!I:I,MATCH(C57,CRIMs!D:D,0)),0)</f>
        <v>0</v>
      </c>
      <c r="I57" s="13">
        <f>INDEX('xUS TME'!E:E,MATCH($B57,'xUS TME'!$B:$B,0))</f>
        <v>0.08</v>
      </c>
      <c r="J57" s="15">
        <f>INDEX('xUS TME'!H:H,MATCH(B57,'xUS TME'!$B:$B,0))</f>
        <v>0</v>
      </c>
      <c r="K57" s="17" t="str">
        <f t="shared" si="0"/>
        <v/>
      </c>
      <c r="L57" s="15">
        <f>INDEX('xUS TME'!J:J,MATCH('xUS Opp Value'!B57,'xUS TME'!$B:$B,0))</f>
        <v>28.32</v>
      </c>
      <c r="M57" s="15">
        <f>INDEX('xUS TME'!L:L,MATCH('xUS Opp Value'!$B57,'xUS TME'!$B:$B,0))</f>
        <v>5.37</v>
      </c>
      <c r="N57" s="15">
        <f>INDEX('xUS TME'!K:K,MATCH('xUS Opp Value'!$B57,'xUS TME'!$B:$B,0))</f>
        <v>0.19</v>
      </c>
      <c r="O57" s="15" t="str">
        <f>INDEX('xUS TME'!I:I,MATCH('xUS Opp Value'!$B57,'xUS TME'!$B:$B,0))</f>
        <v>None</v>
      </c>
      <c r="P57" s="15" t="str">
        <f>INDEX('xUS TME'!M:M,MATCH('xUS Opp Value'!$B57,'xUS TME'!$B:$B,0))</f>
        <v>Indian Rupee</v>
      </c>
      <c r="Q57" s="15" t="str">
        <f>INDEX('xUS TME'!N:N,MATCH('xUS Opp Value'!$B57,'xUS TME'!$B:$B,0))</f>
        <v>High</v>
      </c>
    </row>
    <row r="58" spans="1:70" hidden="1">
      <c r="A58" s="10" t="s">
        <v>660</v>
      </c>
      <c r="B58" s="10" t="str">
        <f>INDEX('xUS TME'!B:B,MATCH('xUS Opp Value'!A58,'xUS TME'!A:A,0))</f>
        <v>BRPETRACNOR9</v>
      </c>
      <c r="C58" s="13" t="str">
        <f>INDEX('xUS TME'!C:C,MATCH($B58,'xUS TME'!$B:$B,0))</f>
        <v>PETR3</v>
      </c>
      <c r="D58" s="13" t="str">
        <f>INDEX('xUS TME'!D:D,MATCH(B58,'xUS TME'!$B:$B,0))</f>
        <v>0P0000CGWR</v>
      </c>
      <c r="E58" s="13" t="str">
        <f>INDEX('xUS TME'!F:F,MATCH(B58,'xUS TME'!$B:$B,0))</f>
        <v>Brazil</v>
      </c>
      <c r="F58" s="18" t="str">
        <f>INDEX('xUS TME'!G:G,MATCH(B58,'xUS TME'!$B:$B,0))</f>
        <v>Energy</v>
      </c>
      <c r="G58" s="58">
        <f>IFERROR(INDEX(CRIMs!G:G,MATCH(C58,CRIMs!D:D,0)),0)</f>
        <v>0.75</v>
      </c>
      <c r="H58" s="58">
        <f>IFERROR(INDEX(CRIMs!I:I,MATCH(C58,CRIMs!D:D,0)),0)</f>
        <v>0.94944267203333621</v>
      </c>
      <c r="I58" s="13">
        <f>INDEX('xUS TME'!E:E,MATCH($B58,'xUS TME'!$B:$B,0))</f>
        <v>0.12</v>
      </c>
      <c r="J58" s="15">
        <f>INDEX('xUS TME'!H:H,MATCH(B58,'xUS TME'!$B:$B,0))</f>
        <v>0</v>
      </c>
      <c r="K58" s="17" t="str">
        <f t="shared" si="0"/>
        <v/>
      </c>
      <c r="L58" s="15">
        <f>INDEX('xUS TME'!J:J,MATCH('xUS Opp Value'!B58,'xUS TME'!$B:$B,0))</f>
        <v>7.67</v>
      </c>
      <c r="M58" s="15">
        <f>INDEX('xUS TME'!L:L,MATCH('xUS Opp Value'!$B58,'xUS TME'!$B:$B,0))</f>
        <v>1.68</v>
      </c>
      <c r="N58" s="15">
        <f>INDEX('xUS TME'!K:K,MATCH('xUS Opp Value'!$B58,'xUS TME'!$B:$B,0))</f>
        <v>0.28000000000000003</v>
      </c>
      <c r="O58" s="15" t="str">
        <f>INDEX('xUS TME'!I:I,MATCH('xUS Opp Value'!$B58,'xUS TME'!$B:$B,0))</f>
        <v>None</v>
      </c>
      <c r="P58" s="15" t="str">
        <f>INDEX('xUS TME'!M:M,MATCH('xUS Opp Value'!$B58,'xUS TME'!$B:$B,0))</f>
        <v>Brazilian Real</v>
      </c>
      <c r="Q58" s="15" t="str">
        <f>INDEX('xUS TME'!N:N,MATCH('xUS Opp Value'!$B58,'xUS TME'!$B:$B,0))</f>
        <v>Very High</v>
      </c>
    </row>
    <row r="59" spans="1:70" hidden="1">
      <c r="A59" s="10" t="s">
        <v>813</v>
      </c>
      <c r="B59" s="10" t="str">
        <f>INDEX('xUS TME'!B:B,MATCH('xUS Opp Value'!A59,'xUS TME'!A:A,0))</f>
        <v>INE296A01032</v>
      </c>
      <c r="C59" s="13" t="str">
        <f>INDEX('xUS TME'!C:C,MATCH($B59,'xUS TME'!$B:$B,0))</f>
        <v>500034</v>
      </c>
      <c r="D59" s="13" t="str">
        <f>INDEX('xUS TME'!D:D,MATCH(B59,'xUS TME'!$B:$B,0))</f>
        <v>0P0000BEJ2</v>
      </c>
      <c r="E59" s="13" t="str">
        <f>INDEX('xUS TME'!F:F,MATCH(B59,'xUS TME'!$B:$B,0))</f>
        <v>India</v>
      </c>
      <c r="F59" s="18" t="str">
        <f>INDEX('xUS TME'!G:G,MATCH(B59,'xUS TME'!$B:$B,0))</f>
        <v>Financials</v>
      </c>
      <c r="G59" s="58">
        <f>IFERROR(INDEX(CRIMs!G:G,MATCH(C59,CRIMs!D:D,0)),0)</f>
        <v>0</v>
      </c>
      <c r="H59" s="58">
        <f>IFERROR(INDEX(CRIMs!I:I,MATCH(C59,CRIMs!D:D,0)),0)</f>
        <v>0</v>
      </c>
      <c r="I59" s="13">
        <f>INDEX('xUS TME'!E:E,MATCH($B59,'xUS TME'!$B:$B,0))</f>
        <v>7.0000000000000007E-2</v>
      </c>
      <c r="J59" s="15">
        <f>INDEX('xUS TME'!H:H,MATCH(B59,'xUS TME'!$B:$B,0))</f>
        <v>0</v>
      </c>
      <c r="K59" s="17" t="str">
        <f t="shared" si="0"/>
        <v/>
      </c>
      <c r="L59" s="15">
        <f>INDEX('xUS TME'!J:J,MATCH('xUS Opp Value'!B59,'xUS TME'!$B:$B,0))</f>
        <v>32.33</v>
      </c>
      <c r="M59" s="15">
        <f>INDEX('xUS TME'!L:L,MATCH('xUS Opp Value'!$B59,'xUS TME'!$B:$B,0))</f>
        <v>5.57</v>
      </c>
      <c r="N59" s="15">
        <f>INDEX('xUS TME'!K:K,MATCH('xUS Opp Value'!$B59,'xUS TME'!$B:$B,0))</f>
        <v>0.19</v>
      </c>
      <c r="O59" s="15">
        <f>INDEX('xUS TME'!I:I,MATCH('xUS Opp Value'!$B59,'xUS TME'!$B:$B,0))</f>
        <v>0</v>
      </c>
      <c r="P59" s="15" t="str">
        <f>INDEX('xUS TME'!M:M,MATCH('xUS Opp Value'!$B59,'xUS TME'!$B:$B,0))</f>
        <v>Indian Rupee</v>
      </c>
      <c r="Q59" s="15">
        <f>INDEX('xUS TME'!N:N,MATCH('xUS Opp Value'!$B59,'xUS TME'!$B:$B,0))</f>
        <v>0</v>
      </c>
    </row>
    <row r="60" spans="1:70" hidden="1">
      <c r="A60" s="10" t="s">
        <v>1425</v>
      </c>
      <c r="B60" s="10" t="str">
        <f>INDEX('xUS TME'!B:B,MATCH('xUS Opp Value'!A60,'xUS TME'!A:A,0))</f>
        <v>CA15135U1093</v>
      </c>
      <c r="C60" s="13" t="str">
        <f>INDEX('xUS TME'!C:C,MATCH($B60,'xUS TME'!$B:$B,0))</f>
        <v>CVE</v>
      </c>
      <c r="D60" s="13" t="str">
        <f>INDEX('xUS TME'!D:D,MATCH(B60,'xUS TME'!$B:$B,0))</f>
        <v>0P0000MLJ8</v>
      </c>
      <c r="E60" s="13" t="str">
        <f>INDEX('xUS TME'!F:F,MATCH(B60,'xUS TME'!$B:$B,0))</f>
        <v>Canada</v>
      </c>
      <c r="F60" s="18" t="str">
        <f>INDEX('xUS TME'!G:G,MATCH(B60,'xUS TME'!$B:$B,0))</f>
        <v>Energy</v>
      </c>
      <c r="G60" s="58">
        <f>IFERROR(INDEX(CRIMs!G:G,MATCH(C60,CRIMs!D:D,0)),0)</f>
        <v>0</v>
      </c>
      <c r="H60" s="58">
        <f>IFERROR(INDEX(CRIMs!I:I,MATCH(C60,CRIMs!D:D,0)),0)</f>
        <v>0</v>
      </c>
      <c r="I60" s="13">
        <f>INDEX('xUS TME'!E:E,MATCH($B60,'xUS TME'!$B:$B,0))</f>
        <v>0.11</v>
      </c>
      <c r="J60" s="15">
        <f>INDEX('xUS TME'!H:H,MATCH(B60,'xUS TME'!$B:$B,0))</f>
        <v>0</v>
      </c>
      <c r="K60" s="17" t="str">
        <f t="shared" si="0"/>
        <v/>
      </c>
      <c r="L60" s="15">
        <f>INDEX('xUS TME'!J:J,MATCH('xUS Opp Value'!B60,'xUS TME'!$B:$B,0))</f>
        <v>11.07</v>
      </c>
      <c r="M60" s="15">
        <f>INDEX('xUS TME'!L:L,MATCH('xUS Opp Value'!$B60,'xUS TME'!$B:$B,0))</f>
        <v>2.14</v>
      </c>
      <c r="N60" s="15">
        <f>INDEX('xUS TME'!K:K,MATCH('xUS Opp Value'!$B60,'xUS TME'!$B:$B,0))</f>
        <v>0.13</v>
      </c>
      <c r="O60" s="15" t="str">
        <f>INDEX('xUS TME'!I:I,MATCH('xUS Opp Value'!$B60,'xUS TME'!$B:$B,0))</f>
        <v>None</v>
      </c>
      <c r="P60" s="15" t="str">
        <f>INDEX('xUS TME'!M:M,MATCH('xUS Opp Value'!$B60,'xUS TME'!$B:$B,0))</f>
        <v>Canadian Dollar</v>
      </c>
      <c r="Q60" s="15" t="str">
        <f>INDEX('xUS TME'!N:N,MATCH('xUS Opp Value'!$B60,'xUS TME'!$B:$B,0))</f>
        <v>Very High</v>
      </c>
    </row>
    <row r="61" spans="1:70" hidden="1">
      <c r="A61" s="10" t="s">
        <v>706</v>
      </c>
      <c r="B61" s="10" t="str">
        <f>INDEX('xUS TME'!B:B,MATCH('xUS Opp Value'!A61,'xUS TME'!A:A,0))</f>
        <v>SE0017486897</v>
      </c>
      <c r="C61" s="13" t="str">
        <f>INDEX('xUS TME'!C:C,MATCH($B61,'xUS TME'!$B:$B,0))</f>
        <v>ATCO B</v>
      </c>
      <c r="D61" s="13" t="str">
        <f>INDEX('xUS TME'!D:D,MATCH(B61,'xUS TME'!$B:$B,0))</f>
        <v>0P0000A6PY</v>
      </c>
      <c r="E61" s="13" t="str">
        <f>INDEX('xUS TME'!F:F,MATCH(B61,'xUS TME'!$B:$B,0))</f>
        <v>Sweden</v>
      </c>
      <c r="F61" s="18" t="str">
        <f>INDEX('xUS TME'!G:G,MATCH(B61,'xUS TME'!$B:$B,0))</f>
        <v>Industrials</v>
      </c>
      <c r="G61" s="58">
        <f>IFERROR(INDEX(CRIMs!G:G,MATCH(C61,CRIMs!D:D,0)),0)</f>
        <v>0</v>
      </c>
      <c r="H61" s="58">
        <f>IFERROR(INDEX(CRIMs!I:I,MATCH(C61,CRIMs!D:D,0)),0)</f>
        <v>0</v>
      </c>
      <c r="I61" s="13">
        <f>INDEX('xUS TME'!E:E,MATCH($B61,'xUS TME'!$B:$B,0))</f>
        <v>7.0000000000000007E-2</v>
      </c>
      <c r="J61" s="15">
        <f>INDEX('xUS TME'!H:H,MATCH(B61,'xUS TME'!$B:$B,0))</f>
        <v>0</v>
      </c>
      <c r="K61" s="17" t="str">
        <f t="shared" si="0"/>
        <v/>
      </c>
      <c r="L61" s="15">
        <f>INDEX('xUS TME'!J:J,MATCH('xUS Opp Value'!B61,'xUS TME'!$B:$B,0))</f>
        <v>24.85</v>
      </c>
      <c r="M61" s="15">
        <f>INDEX('xUS TME'!L:L,MATCH('xUS Opp Value'!$B61,'xUS TME'!$B:$B,0))</f>
        <v>7</v>
      </c>
      <c r="N61" s="15">
        <f>INDEX('xUS TME'!K:K,MATCH('xUS Opp Value'!$B61,'xUS TME'!$B:$B,0))</f>
        <v>0.24</v>
      </c>
      <c r="O61" s="15" t="str">
        <f>INDEX('xUS TME'!I:I,MATCH('xUS Opp Value'!$B61,'xUS TME'!$B:$B,0))</f>
        <v>Wide</v>
      </c>
      <c r="P61" s="15" t="str">
        <f>INDEX('xUS TME'!M:M,MATCH('xUS Opp Value'!$B61,'xUS TME'!$B:$B,0))</f>
        <v>Swedish Krona</v>
      </c>
      <c r="Q61" s="15" t="str">
        <f>INDEX('xUS TME'!N:N,MATCH('xUS Opp Value'!$B61,'xUS TME'!$B:$B,0))</f>
        <v>Medium</v>
      </c>
    </row>
    <row r="62" spans="1:70" hidden="1">
      <c r="A62" s="10" t="s">
        <v>2362</v>
      </c>
      <c r="B62" s="10" t="str">
        <f>INDEX('xUS TME'!B:B,MATCH('xUS Opp Value'!A62,'xUS TME'!A:A,0))</f>
        <v>KR7034020008</v>
      </c>
      <c r="C62" s="13" t="str">
        <f>INDEX('xUS TME'!C:C,MATCH($B62,'xUS TME'!$B:$B,0))</f>
        <v>034020</v>
      </c>
      <c r="D62" s="13" t="str">
        <f>INDEX('xUS TME'!D:D,MATCH(B62,'xUS TME'!$B:$B,0))</f>
        <v>0P0000AKMN</v>
      </c>
      <c r="E62" s="13" t="str">
        <f>INDEX('xUS TME'!F:F,MATCH(B62,'xUS TME'!$B:$B,0))</f>
        <v>South Korea</v>
      </c>
      <c r="F62" s="18" t="str">
        <f>INDEX('xUS TME'!G:G,MATCH(B62,'xUS TME'!$B:$B,0))</f>
        <v>Industrials</v>
      </c>
      <c r="G62" s="58">
        <f>IFERROR(INDEX(CRIMs!G:G,MATCH(C62,CRIMs!D:D,0)),0)</f>
        <v>0</v>
      </c>
      <c r="H62" s="58">
        <f>IFERROR(INDEX(CRIMs!I:I,MATCH(C62,CRIMs!D:D,0)),0)</f>
        <v>0</v>
      </c>
      <c r="I62" s="13">
        <f>INDEX('xUS TME'!E:E,MATCH($B62,'xUS TME'!$B:$B,0))</f>
        <v>0.08</v>
      </c>
      <c r="J62" s="15">
        <f>INDEX('xUS TME'!H:H,MATCH(B62,'xUS TME'!$B:$B,0))</f>
        <v>0</v>
      </c>
      <c r="K62" s="17" t="str">
        <f t="shared" si="0"/>
        <v/>
      </c>
      <c r="L62" s="15">
        <f>INDEX('xUS TME'!J:J,MATCH('xUS Opp Value'!B62,'xUS TME'!$B:$B,0))</f>
        <v>0</v>
      </c>
      <c r="M62" s="15">
        <f>INDEX('xUS TME'!L:L,MATCH('xUS Opp Value'!$B62,'xUS TME'!$B:$B,0))</f>
        <v>8.24</v>
      </c>
      <c r="N62" s="15">
        <f>INDEX('xUS TME'!K:K,MATCH('xUS Opp Value'!$B62,'xUS TME'!$B:$B,0))</f>
        <v>0.03</v>
      </c>
      <c r="O62" s="15">
        <f>INDEX('xUS TME'!I:I,MATCH('xUS Opp Value'!$B62,'xUS TME'!$B:$B,0))</f>
        <v>0</v>
      </c>
      <c r="P62" s="15" t="str">
        <f>INDEX('xUS TME'!M:M,MATCH('xUS Opp Value'!$B62,'xUS TME'!$B:$B,0))</f>
        <v>Won</v>
      </c>
      <c r="Q62" s="15">
        <f>INDEX('xUS TME'!N:N,MATCH('xUS Opp Value'!$B62,'xUS TME'!$B:$B,0))</f>
        <v>0</v>
      </c>
    </row>
    <row r="63" spans="1:70" hidden="1">
      <c r="A63" s="10" t="s">
        <v>5527</v>
      </c>
      <c r="B63" s="10" t="str">
        <f>INDEX('xUS TME'!B:B,MATCH('xUS Opp Value'!A63,'xUS TME'!A:A,0))</f>
        <v>JP3188220002</v>
      </c>
      <c r="C63" s="13">
        <f>INDEX('xUS TME'!C:C,MATCH($B63,'xUS TME'!$B:$B,0))</f>
        <v>4578</v>
      </c>
      <c r="D63" s="13" t="str">
        <f>INDEX('xUS TME'!D:D,MATCH(B63,'xUS TME'!$B:$B,0))</f>
        <v>0P0000RYVL</v>
      </c>
      <c r="E63" s="13" t="str">
        <f>INDEX('xUS TME'!F:F,MATCH(B63,'xUS TME'!$B:$B,0))</f>
        <v>Japan</v>
      </c>
      <c r="F63" s="18" t="str">
        <f>INDEX('xUS TME'!G:G,MATCH(B63,'xUS TME'!$B:$B,0))</f>
        <v>Health Care</v>
      </c>
      <c r="G63" s="58">
        <f>IFERROR(INDEX(CRIMs!G:G,MATCH(C63,CRIMs!D:D,0)),0)</f>
        <v>0</v>
      </c>
      <c r="H63" s="58">
        <f>IFERROR(INDEX(CRIMs!I:I,MATCH(C63,CRIMs!D:D,0)),0)</f>
        <v>0</v>
      </c>
      <c r="I63" s="13">
        <f>INDEX('xUS TME'!E:E,MATCH($B63,'xUS TME'!$B:$B,0))</f>
        <v>0.1</v>
      </c>
      <c r="J63" s="15">
        <f>INDEX('xUS TME'!H:H,MATCH(B63,'xUS TME'!$B:$B,0))</f>
        <v>0</v>
      </c>
      <c r="K63" s="17" t="str">
        <f t="shared" si="0"/>
        <v/>
      </c>
      <c r="L63" s="15">
        <f>INDEX('xUS TME'!J:J,MATCH('xUS Opp Value'!B63,'xUS TME'!$B:$B,0))</f>
        <v>14.58</v>
      </c>
      <c r="M63" s="15">
        <f>INDEX('xUS TME'!L:L,MATCH('xUS Opp Value'!$B63,'xUS TME'!$B:$B,0))</f>
        <v>1.85</v>
      </c>
      <c r="N63" s="15">
        <f>INDEX('xUS TME'!K:K,MATCH('xUS Opp Value'!$B63,'xUS TME'!$B:$B,0))</f>
        <v>0.13</v>
      </c>
      <c r="O63" s="15">
        <f>INDEX('xUS TME'!I:I,MATCH('xUS Opp Value'!$B63,'xUS TME'!$B:$B,0))</f>
        <v>0</v>
      </c>
      <c r="P63" s="15" t="str">
        <f>INDEX('xUS TME'!M:M,MATCH('xUS Opp Value'!$B63,'xUS TME'!$B:$B,0))</f>
        <v>Yen</v>
      </c>
      <c r="Q63" s="15">
        <f>INDEX('xUS TME'!N:N,MATCH('xUS Opp Value'!$B63,'xUS TME'!$B:$B,0))</f>
        <v>0</v>
      </c>
    </row>
    <row r="64" spans="1:70" s="332" customFormat="1" hidden="1">
      <c r="A64" s="10" t="s">
        <v>5131</v>
      </c>
      <c r="B64" s="10" t="str">
        <f>INDEX('xUS TME'!B:B,MATCH('xUS Opp Value'!A64,'xUS TME'!A:A,0))</f>
        <v>KW0EQ0100010</v>
      </c>
      <c r="C64" s="13" t="str">
        <f>INDEX('xUS TME'!C:C,MATCH($B64,'xUS TME'!$B:$B,0))</f>
        <v>NBK</v>
      </c>
      <c r="D64" s="13" t="str">
        <f>INDEX('xUS TME'!D:D,MATCH(B64,'xUS TME'!$B:$B,0))</f>
        <v>0P0000AHRO</v>
      </c>
      <c r="E64" s="13" t="str">
        <f>INDEX('xUS TME'!F:F,MATCH(B64,'xUS TME'!$B:$B,0))</f>
        <v>Kuwait</v>
      </c>
      <c r="F64" s="18" t="str">
        <f>INDEX('xUS TME'!G:G,MATCH(B64,'xUS TME'!$B:$B,0))</f>
        <v>Financials</v>
      </c>
      <c r="G64" s="58">
        <f>IFERROR(INDEX(CRIMs!G:G,MATCH(C64,CRIMs!D:D,0)),0)</f>
        <v>0</v>
      </c>
      <c r="H64" s="58">
        <f>IFERROR(INDEX(CRIMs!I:I,MATCH(C64,CRIMs!D:D,0)),0)</f>
        <v>0</v>
      </c>
      <c r="I64" s="13">
        <f>INDEX('xUS TME'!E:E,MATCH($B64,'xUS TME'!$B:$B,0))</f>
        <v>0.08</v>
      </c>
      <c r="J64" s="15">
        <f>INDEX('xUS TME'!H:H,MATCH(B64,'xUS TME'!$B:$B,0))</f>
        <v>0</v>
      </c>
      <c r="K64" s="17" t="str">
        <f t="shared" si="0"/>
        <v/>
      </c>
      <c r="L64" s="15">
        <f>INDEX('xUS TME'!J:J,MATCH('xUS Opp Value'!B64,'xUS TME'!$B:$B,0))</f>
        <v>0</v>
      </c>
      <c r="M64" s="15">
        <f>INDEX('xUS TME'!L:L,MATCH('xUS Opp Value'!$B64,'xUS TME'!$B:$B,0))</f>
        <v>1.77</v>
      </c>
      <c r="N64" s="15">
        <f>INDEX('xUS TME'!K:K,MATCH('xUS Opp Value'!$B64,'xUS TME'!$B:$B,0))</f>
        <v>0.14000000000000001</v>
      </c>
      <c r="O64" s="15">
        <f>INDEX('xUS TME'!I:I,MATCH('xUS Opp Value'!$B64,'xUS TME'!$B:$B,0))</f>
        <v>0</v>
      </c>
      <c r="P64" s="15" t="str">
        <f>INDEX('xUS TME'!M:M,MATCH('xUS Opp Value'!$B64,'xUS TME'!$B:$B,0))</f>
        <v>Kuwaiti Dinar</v>
      </c>
      <c r="Q64" s="15">
        <f>INDEX('xUS TME'!N:N,MATCH('xUS Opp Value'!$B64,'xUS TME'!$B:$B,0))</f>
        <v>0</v>
      </c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</row>
    <row r="65" spans="1:17" hidden="1">
      <c r="A65" s="10" t="s">
        <v>5327</v>
      </c>
      <c r="B65" s="10" t="str">
        <f>INDEX('xUS TME'!B:B,MATCH('xUS Opp Value'!A65,'xUS TME'!A:A,0))</f>
        <v>JP3762600009</v>
      </c>
      <c r="C65" s="13" t="str">
        <f>INDEX('xUS TME'!C:C,MATCH($B65,'xUS TME'!$B:$B,0))</f>
        <v>8604</v>
      </c>
      <c r="D65" s="13" t="str">
        <f>INDEX('xUS TME'!D:D,MATCH(B65,'xUS TME'!$B:$B,0))</f>
        <v>0P0000AEX8</v>
      </c>
      <c r="E65" s="13" t="str">
        <f>INDEX('xUS TME'!F:F,MATCH(B65,'xUS TME'!$B:$B,0))</f>
        <v>Japan</v>
      </c>
      <c r="F65" s="18" t="str">
        <f>INDEX('xUS TME'!G:G,MATCH(B65,'xUS TME'!$B:$B,0))</f>
        <v>Financials</v>
      </c>
      <c r="G65" s="58">
        <f>IFERROR(INDEX(CRIMs!G:G,MATCH(C65,CRIMs!D:D,0)),0)</f>
        <v>0</v>
      </c>
      <c r="H65" s="58">
        <f>IFERROR(INDEX(CRIMs!I:I,MATCH(C65,CRIMs!D:D,0)),0)</f>
        <v>0</v>
      </c>
      <c r="I65" s="13">
        <f>INDEX('xUS TME'!E:E,MATCH($B65,'xUS TME'!$B:$B,0))</f>
        <v>7.0000000000000007E-2</v>
      </c>
      <c r="J65" s="15">
        <f>INDEX('xUS TME'!H:H,MATCH(B65,'xUS TME'!$B:$B,0))</f>
        <v>0</v>
      </c>
      <c r="K65" s="17" t="str">
        <f t="shared" ref="K65:K126" si="1">IFERROR((1/J65)-1,"")</f>
        <v/>
      </c>
      <c r="L65" s="15">
        <f>INDEX('xUS TME'!J:J,MATCH('xUS Opp Value'!B65,'xUS TME'!$B:$B,0))</f>
        <v>15.14</v>
      </c>
      <c r="M65" s="15">
        <f>INDEX('xUS TME'!L:L,MATCH('xUS Opp Value'!$B65,'xUS TME'!$B:$B,0))</f>
        <v>1.05</v>
      </c>
      <c r="N65" s="15">
        <f>INDEX('xUS TME'!K:K,MATCH('xUS Opp Value'!$B65,'xUS TME'!$B:$B,0))</f>
        <v>0.1</v>
      </c>
      <c r="O65" s="15" t="str">
        <f>INDEX('xUS TME'!I:I,MATCH('xUS Opp Value'!$B65,'xUS TME'!$B:$B,0))</f>
        <v>None</v>
      </c>
      <c r="P65" s="15" t="str">
        <f>INDEX('xUS TME'!M:M,MATCH('xUS Opp Value'!$B65,'xUS TME'!$B:$B,0))</f>
        <v>Yen</v>
      </c>
      <c r="Q65" s="15" t="str">
        <f>INDEX('xUS TME'!N:N,MATCH('xUS Opp Value'!$B65,'xUS TME'!$B:$B,0))</f>
        <v>Medium</v>
      </c>
    </row>
    <row r="66" spans="1:17" hidden="1">
      <c r="A66" s="10" t="s">
        <v>5519</v>
      </c>
      <c r="B66" s="10" t="str">
        <f>INDEX('xUS TME'!B:B,MATCH('xUS Opp Value'!A66,'xUS TME'!A:A,0))</f>
        <v>HU0000061726</v>
      </c>
      <c r="C66" s="13" t="str">
        <f>INDEX('xUS TME'!C:C,MATCH($B66,'xUS TME'!$B:$B,0))</f>
        <v>OTP</v>
      </c>
      <c r="D66" s="13" t="str">
        <f>INDEX('xUS TME'!D:D,MATCH(B66,'xUS TME'!$B:$B,0))</f>
        <v>0P0000CGIW</v>
      </c>
      <c r="E66" s="13" t="str">
        <f>INDEX('xUS TME'!F:F,MATCH(B66,'xUS TME'!$B:$B,0))</f>
        <v>Hungary</v>
      </c>
      <c r="F66" s="18" t="str">
        <f>INDEX('xUS TME'!G:G,MATCH(B66,'xUS TME'!$B:$B,0))</f>
        <v>Financials</v>
      </c>
      <c r="G66" s="58">
        <f>IFERROR(INDEX(CRIMs!G:G,MATCH(C66,CRIMs!D:D,0)),0)</f>
        <v>0</v>
      </c>
      <c r="H66" s="58">
        <f>IFERROR(INDEX(CRIMs!I:I,MATCH(C66,CRIMs!D:D,0)),0)</f>
        <v>0</v>
      </c>
      <c r="I66" s="13">
        <f>INDEX('xUS TME'!E:E,MATCH($B66,'xUS TME'!$B:$B,0))</f>
        <v>0.06</v>
      </c>
      <c r="J66" s="15">
        <f>INDEX('xUS TME'!H:H,MATCH(B66,'xUS TME'!$B:$B,0))</f>
        <v>0</v>
      </c>
      <c r="K66" s="17" t="str">
        <f t="shared" si="1"/>
        <v/>
      </c>
      <c r="L66" s="15">
        <f>INDEX('xUS TME'!J:J,MATCH('xUS Opp Value'!B66,'xUS TME'!$B:$B,0))</f>
        <v>4.84</v>
      </c>
      <c r="M66" s="15">
        <f>INDEX('xUS TME'!L:L,MATCH('xUS Opp Value'!$B66,'xUS TME'!$B:$B,0))</f>
        <v>1.87</v>
      </c>
      <c r="N66" s="15">
        <f>INDEX('xUS TME'!K:K,MATCH('xUS Opp Value'!$B66,'xUS TME'!$B:$B,0))</f>
        <v>0.22</v>
      </c>
      <c r="O66" s="15">
        <f>INDEX('xUS TME'!I:I,MATCH('xUS Opp Value'!$B66,'xUS TME'!$B:$B,0))</f>
        <v>0</v>
      </c>
      <c r="P66" s="15" t="str">
        <f>INDEX('xUS TME'!M:M,MATCH('xUS Opp Value'!$B66,'xUS TME'!$B:$B,0))</f>
        <v>Forint</v>
      </c>
      <c r="Q66" s="15">
        <f>INDEX('xUS TME'!N:N,MATCH('xUS Opp Value'!$B66,'xUS TME'!$B:$B,0))</f>
        <v>0</v>
      </c>
    </row>
    <row r="67" spans="1:17" hidden="1">
      <c r="A67" s="10" t="s">
        <v>1360</v>
      </c>
      <c r="B67" s="10" t="str">
        <f>INDEX('xUS TME'!B:B,MATCH('xUS Opp Value'!A67,'xUS TME'!A:A,0))</f>
        <v>JP3242800005</v>
      </c>
      <c r="C67" s="13">
        <f>INDEX('xUS TME'!C:C,MATCH($B67,'xUS TME'!$B:$B,0))</f>
        <v>7751</v>
      </c>
      <c r="D67" s="13" t="str">
        <f>INDEX('xUS TME'!D:D,MATCH(B67,'xUS TME'!$B:$B,0))</f>
        <v>0P0000AETP</v>
      </c>
      <c r="E67" s="13" t="str">
        <f>INDEX('xUS TME'!F:F,MATCH(B67,'xUS TME'!$B:$B,0))</f>
        <v>Japan</v>
      </c>
      <c r="F67" s="18" t="str">
        <f>INDEX('xUS TME'!G:G,MATCH(B67,'xUS TME'!$B:$B,0))</f>
        <v>Information Technology</v>
      </c>
      <c r="G67" s="58">
        <f>IFERROR(INDEX(CRIMs!G:G,MATCH(C67,CRIMs!D:D,0)),0)</f>
        <v>0</v>
      </c>
      <c r="H67" s="58">
        <f>IFERROR(INDEX(CRIMs!I:I,MATCH(C67,CRIMs!D:D,0)),0)</f>
        <v>0</v>
      </c>
      <c r="I67" s="13">
        <f>INDEX('xUS TME'!E:E,MATCH($B67,'xUS TME'!$B:$B,0))</f>
        <v>7.0000000000000007E-2</v>
      </c>
      <c r="J67" s="15">
        <f>INDEX('xUS TME'!H:H,MATCH(B67,'xUS TME'!$B:$B,0))</f>
        <v>0</v>
      </c>
      <c r="K67" s="17" t="str">
        <f t="shared" si="1"/>
        <v/>
      </c>
      <c r="L67" s="15">
        <f>INDEX('xUS TME'!J:J,MATCH('xUS Opp Value'!B67,'xUS TME'!$B:$B,0))</f>
        <v>10.1</v>
      </c>
      <c r="M67" s="15">
        <f>INDEX('xUS TME'!L:L,MATCH('xUS Opp Value'!$B67,'xUS TME'!$B:$B,0))</f>
        <v>1.1000000000000001</v>
      </c>
      <c r="N67" s="15">
        <f>INDEX('xUS TME'!K:K,MATCH('xUS Opp Value'!$B67,'xUS TME'!$B:$B,0))</f>
        <v>0.11</v>
      </c>
      <c r="O67" s="15" t="str">
        <f>INDEX('xUS TME'!I:I,MATCH('xUS Opp Value'!$B67,'xUS TME'!$B:$B,0))</f>
        <v>None</v>
      </c>
      <c r="P67" s="15" t="str">
        <f>INDEX('xUS TME'!M:M,MATCH('xUS Opp Value'!$B67,'xUS TME'!$B:$B,0))</f>
        <v>Yen</v>
      </c>
      <c r="Q67" s="15" t="str">
        <f>INDEX('xUS TME'!N:N,MATCH('xUS Opp Value'!$B67,'xUS TME'!$B:$B,0))</f>
        <v>High</v>
      </c>
    </row>
    <row r="68" spans="1:17" hidden="1">
      <c r="A68" s="10" t="s">
        <v>2816</v>
      </c>
      <c r="B68" s="10" t="str">
        <f>INDEX('xUS TME'!B:B,MATCH('xUS Opp Value'!A68,'xUS TME'!A:A,0))</f>
        <v>TW0002881000</v>
      </c>
      <c r="C68" s="13">
        <f>INDEX('xUS TME'!C:C,MATCH($B68,'xUS TME'!$B:$B,0))</f>
        <v>2881</v>
      </c>
      <c r="D68" s="13" t="str">
        <f>INDEX('xUS TME'!D:D,MATCH(B68,'xUS TME'!$B:$B,0))</f>
        <v>0P0000B39R</v>
      </c>
      <c r="E68" s="13" t="str">
        <f>INDEX('xUS TME'!F:F,MATCH(B68,'xUS TME'!$B:$B,0))</f>
        <v>Taiwan</v>
      </c>
      <c r="F68" s="18" t="str">
        <f>INDEX('xUS TME'!G:G,MATCH(B68,'xUS TME'!$B:$B,0))</f>
        <v>Financials</v>
      </c>
      <c r="G68" s="58">
        <f>IFERROR(INDEX(CRIMs!G:G,MATCH(C68,CRIMs!D:D,0)),0)</f>
        <v>0</v>
      </c>
      <c r="H68" s="58">
        <f>IFERROR(INDEX(CRIMs!I:I,MATCH(C68,CRIMs!D:D,0)),0)</f>
        <v>0</v>
      </c>
      <c r="I68" s="13">
        <f>INDEX('xUS TME'!E:E,MATCH($B68,'xUS TME'!$B:$B,0))</f>
        <v>0.08</v>
      </c>
      <c r="J68" s="15">
        <f>INDEX('xUS TME'!H:H,MATCH(B68,'xUS TME'!$B:$B,0))</f>
        <v>0</v>
      </c>
      <c r="K68" s="17" t="str">
        <f t="shared" si="1"/>
        <v/>
      </c>
      <c r="L68" s="15">
        <f>INDEX('xUS TME'!J:J,MATCH('xUS Opp Value'!B68,'xUS TME'!$B:$B,0))</f>
        <v>6.88</v>
      </c>
      <c r="M68" s="15">
        <f>INDEX('xUS TME'!L:L,MATCH('xUS Opp Value'!$B68,'xUS TME'!$B:$B,0))</f>
        <v>1.24</v>
      </c>
      <c r="N68" s="15">
        <f>INDEX('xUS TME'!K:K,MATCH('xUS Opp Value'!$B68,'xUS TME'!$B:$B,0))</f>
        <v>0.13</v>
      </c>
      <c r="O68" s="15">
        <f>INDEX('xUS TME'!I:I,MATCH('xUS Opp Value'!$B68,'xUS TME'!$B:$B,0))</f>
        <v>0</v>
      </c>
      <c r="P68" s="15" t="str">
        <f>INDEX('xUS TME'!M:M,MATCH('xUS Opp Value'!$B68,'xUS TME'!$B:$B,0))</f>
        <v>New Taiwan Dollar</v>
      </c>
      <c r="Q68" s="15">
        <f>INDEX('xUS TME'!N:N,MATCH('xUS Opp Value'!$B68,'xUS TME'!$B:$B,0))</f>
        <v>0</v>
      </c>
    </row>
    <row r="69" spans="1:17" hidden="1">
      <c r="A69" s="10" t="s">
        <v>7180</v>
      </c>
      <c r="B69" s="10" t="str">
        <f>INDEX('xUS TME'!B:B,MATCH('xUS Opp Value'!A69,'xUS TME'!A:A,0))</f>
        <v>JP3409000001</v>
      </c>
      <c r="C69" s="13" t="str">
        <f>INDEX('xUS TME'!C:C,MATCH($B69,'xUS TME'!$B:$B,0))</f>
        <v>8830</v>
      </c>
      <c r="D69" s="13" t="str">
        <f>INDEX('xUS TME'!D:D,MATCH(B69,'xUS TME'!$B:$B,0))</f>
        <v>0P0000AEYB</v>
      </c>
      <c r="E69" s="13" t="str">
        <f>INDEX('xUS TME'!F:F,MATCH(B69,'xUS TME'!$B:$B,0))</f>
        <v>Japan</v>
      </c>
      <c r="F69" s="18" t="str">
        <f>INDEX('xUS TME'!G:G,MATCH(B69,'xUS TME'!$B:$B,0))</f>
        <v>Real Estate</v>
      </c>
      <c r="G69" s="58">
        <f>IFERROR(INDEX(CRIMs!G:G,MATCH(C69,CRIMs!D:D,0)),0)</f>
        <v>0</v>
      </c>
      <c r="H69" s="58">
        <f>IFERROR(INDEX(CRIMs!I:I,MATCH(C69,CRIMs!D:D,0)),0)</f>
        <v>0</v>
      </c>
      <c r="I69" s="13">
        <f>INDEX('xUS TME'!E:E,MATCH($B69,'xUS TME'!$B:$B,0))</f>
        <v>0.08</v>
      </c>
      <c r="J69" s="15">
        <f>INDEX('xUS TME'!H:H,MATCH(B69,'xUS TME'!$B:$B,0))</f>
        <v>0</v>
      </c>
      <c r="K69" s="17" t="str">
        <f t="shared" si="1"/>
        <v/>
      </c>
      <c r="L69" s="15">
        <f>INDEX('xUS TME'!J:J,MATCH('xUS Opp Value'!B69,'xUS TME'!$B:$B,0))</f>
        <v>11.43</v>
      </c>
      <c r="M69" s="15">
        <f>INDEX('xUS TME'!L:L,MATCH('xUS Opp Value'!$B69,'xUS TME'!$B:$B,0))</f>
        <v>1.85</v>
      </c>
      <c r="N69" s="15">
        <f>INDEX('xUS TME'!K:K,MATCH('xUS Opp Value'!$B69,'xUS TME'!$B:$B,0))</f>
        <v>0.09</v>
      </c>
      <c r="O69" s="15" t="str">
        <f>INDEX('xUS TME'!I:I,MATCH('xUS Opp Value'!$B69,'xUS TME'!$B:$B,0))</f>
        <v>None</v>
      </c>
      <c r="P69" s="15" t="str">
        <f>INDEX('xUS TME'!M:M,MATCH('xUS Opp Value'!$B69,'xUS TME'!$B:$B,0))</f>
        <v>Yen</v>
      </c>
      <c r="Q69" s="15" t="str">
        <f>INDEX('xUS TME'!N:N,MATCH('xUS Opp Value'!$B69,'xUS TME'!$B:$B,0))</f>
        <v>Medium</v>
      </c>
    </row>
    <row r="70" spans="1:17" hidden="1">
      <c r="A70" s="10" t="s">
        <v>6345</v>
      </c>
      <c r="B70" s="10" t="str">
        <f>INDEX('xUS TME'!B:B,MATCH('xUS Opp Value'!A70,'xUS TME'!A:A,0))</f>
        <v>SA123GA0ITH7</v>
      </c>
      <c r="C70" s="13" t="str">
        <f>INDEX('xUS TME'!C:C,MATCH($B70,'xUS TME'!$B:$B,0))</f>
        <v>1211</v>
      </c>
      <c r="D70" s="13" t="str">
        <f>INDEX('xUS TME'!D:D,MATCH(B70,'xUS TME'!$B:$B,0))</f>
        <v>0P0000Q2KJ</v>
      </c>
      <c r="E70" s="13" t="str">
        <f>INDEX('xUS TME'!F:F,MATCH(B70,'xUS TME'!$B:$B,0))</f>
        <v>Saudi Arabia</v>
      </c>
      <c r="F70" s="18" t="str">
        <f>INDEX('xUS TME'!G:G,MATCH(B70,'xUS TME'!$B:$B,0))</f>
        <v>Materials</v>
      </c>
      <c r="G70" s="58">
        <f>IFERROR(INDEX(CRIMs!G:G,MATCH(C70,CRIMs!D:D,0)),0)</f>
        <v>0</v>
      </c>
      <c r="H70" s="58">
        <f>IFERROR(INDEX(CRIMs!I:I,MATCH(C70,CRIMs!D:D,0)),0)</f>
        <v>0</v>
      </c>
      <c r="I70" s="13">
        <f>INDEX('xUS TME'!E:E,MATCH($B70,'xUS TME'!$B:$B,0))</f>
        <v>7.0000000000000007E-2</v>
      </c>
      <c r="J70" s="15">
        <f>INDEX('xUS TME'!H:H,MATCH(B70,'xUS TME'!$B:$B,0))</f>
        <v>0</v>
      </c>
      <c r="K70" s="17" t="str">
        <f t="shared" si="1"/>
        <v/>
      </c>
      <c r="L70" s="15">
        <f>INDEX('xUS TME'!J:J,MATCH('xUS Opp Value'!B70,'xUS TME'!$B:$B,0))</f>
        <v>0</v>
      </c>
      <c r="M70" s="15">
        <f>INDEX('xUS TME'!L:L,MATCH('xUS Opp Value'!$B70,'xUS TME'!$B:$B,0))</f>
        <v>4.4000000000000004</v>
      </c>
      <c r="N70" s="15">
        <f>INDEX('xUS TME'!K:K,MATCH('xUS Opp Value'!$B70,'xUS TME'!$B:$B,0))</f>
        <v>0.17</v>
      </c>
      <c r="O70" s="15">
        <f>INDEX('xUS TME'!I:I,MATCH('xUS Opp Value'!$B70,'xUS TME'!$B:$B,0))</f>
        <v>0</v>
      </c>
      <c r="P70" s="15" t="str">
        <f>INDEX('xUS TME'!M:M,MATCH('xUS Opp Value'!$B70,'xUS TME'!$B:$B,0))</f>
        <v>Saudi Riyal</v>
      </c>
      <c r="Q70" s="15">
        <f>INDEX('xUS TME'!N:N,MATCH('xUS Opp Value'!$B70,'xUS TME'!$B:$B,0))</f>
        <v>0</v>
      </c>
    </row>
    <row r="71" spans="1:17" hidden="1">
      <c r="A71" s="10" t="s">
        <v>1385</v>
      </c>
      <c r="B71" s="10" t="str">
        <f>INDEX('xUS TME'!B:B,MATCH('xUS Opp Value'!A71,'xUS TME'!A:A,0))</f>
        <v>ZAE000035861</v>
      </c>
      <c r="C71" s="13" t="str">
        <f>INDEX('xUS TME'!C:C,MATCH($B71,'xUS TME'!$B:$B,0))</f>
        <v>CPI</v>
      </c>
      <c r="D71" s="13" t="str">
        <f>INDEX('xUS TME'!D:D,MATCH(B71,'xUS TME'!$B:$B,0))</f>
        <v>0P0000DLPY</v>
      </c>
      <c r="E71" s="13" t="str">
        <f>INDEX('xUS TME'!F:F,MATCH(B71,'xUS TME'!$B:$B,0))</f>
        <v>South Africa</v>
      </c>
      <c r="F71" s="18" t="str">
        <f>INDEX('xUS TME'!G:G,MATCH(B71,'xUS TME'!$B:$B,0))</f>
        <v>Financials</v>
      </c>
      <c r="G71" s="58">
        <f>IFERROR(INDEX(CRIMs!G:G,MATCH(C71,CRIMs!D:D,0)),0)</f>
        <v>0</v>
      </c>
      <c r="H71" s="58">
        <f>IFERROR(INDEX(CRIMs!I:I,MATCH(C71,CRIMs!D:D,0)),0)</f>
        <v>0</v>
      </c>
      <c r="I71" s="13">
        <f>INDEX('xUS TME'!E:E,MATCH($B71,'xUS TME'!$B:$B,0))</f>
        <v>7.0000000000000007E-2</v>
      </c>
      <c r="J71" s="15">
        <f>INDEX('xUS TME'!H:H,MATCH(B71,'xUS TME'!$B:$B,0))</f>
        <v>0</v>
      </c>
      <c r="K71" s="17" t="str">
        <f t="shared" si="1"/>
        <v/>
      </c>
      <c r="L71" s="15">
        <f>INDEX('xUS TME'!J:J,MATCH('xUS Opp Value'!B71,'xUS TME'!$B:$B,0))</f>
        <v>0</v>
      </c>
      <c r="M71" s="15">
        <f>INDEX('xUS TME'!L:L,MATCH('xUS Opp Value'!$B71,'xUS TME'!$B:$B,0))</f>
        <v>9.44</v>
      </c>
      <c r="N71" s="15">
        <f>INDEX('xUS TME'!K:K,MATCH('xUS Opp Value'!$B71,'xUS TME'!$B:$B,0))</f>
        <v>0.3</v>
      </c>
      <c r="O71" s="15">
        <f>INDEX('xUS TME'!I:I,MATCH('xUS Opp Value'!$B71,'xUS TME'!$B:$B,0))</f>
        <v>0</v>
      </c>
      <c r="P71" s="15" t="str">
        <f>INDEX('xUS TME'!M:M,MATCH('xUS Opp Value'!$B71,'xUS TME'!$B:$B,0))</f>
        <v>Rand</v>
      </c>
      <c r="Q71" s="15">
        <f>INDEX('xUS TME'!N:N,MATCH('xUS Opp Value'!$B71,'xUS TME'!$B:$B,0))</f>
        <v>0</v>
      </c>
    </row>
    <row r="72" spans="1:17" hidden="1">
      <c r="A72" s="10" t="s">
        <v>6782</v>
      </c>
      <c r="B72" s="10" t="str">
        <f>INDEX('xUS TME'!B:B,MATCH('xUS Opp Value'!A72,'xUS TME'!A:A,0))</f>
        <v>KR7055550008</v>
      </c>
      <c r="C72" s="13" t="str">
        <f>INDEX('xUS TME'!C:C,MATCH($B72,'xUS TME'!$B:$B,0))</f>
        <v>055550</v>
      </c>
      <c r="D72" s="13" t="str">
        <f>INDEX('xUS TME'!D:D,MATCH(B72,'xUS TME'!$B:$B,0))</f>
        <v>0P0000B09Y</v>
      </c>
      <c r="E72" s="13" t="str">
        <f>INDEX('xUS TME'!F:F,MATCH(B72,'xUS TME'!$B:$B,0))</f>
        <v>South Korea</v>
      </c>
      <c r="F72" s="18" t="str">
        <f>INDEX('xUS TME'!G:G,MATCH(B72,'xUS TME'!$B:$B,0))</f>
        <v>Financials</v>
      </c>
      <c r="G72" s="58">
        <f>IFERROR(INDEX(CRIMs!G:G,MATCH(C72,CRIMs!D:D,0)),0)</f>
        <v>0</v>
      </c>
      <c r="H72" s="58">
        <f>IFERROR(INDEX(CRIMs!I:I,MATCH(C72,CRIMs!D:D,0)),0)</f>
        <v>0</v>
      </c>
      <c r="I72" s="13">
        <f>INDEX('xUS TME'!E:E,MATCH($B72,'xUS TME'!$B:$B,0))</f>
        <v>0.08</v>
      </c>
      <c r="J72" s="15">
        <f>INDEX('xUS TME'!H:H,MATCH(B72,'xUS TME'!$B:$B,0))</f>
        <v>0</v>
      </c>
      <c r="K72" s="17" t="str">
        <f t="shared" si="1"/>
        <v/>
      </c>
      <c r="L72" s="15">
        <f>INDEX('xUS TME'!J:J,MATCH('xUS Opp Value'!B72,'xUS TME'!$B:$B,0))</f>
        <v>4.0599999999999996</v>
      </c>
      <c r="M72" s="15">
        <f>INDEX('xUS TME'!L:L,MATCH('xUS Opp Value'!$B72,'xUS TME'!$B:$B,0))</f>
        <v>0.89</v>
      </c>
      <c r="N72" s="15">
        <f>INDEX('xUS TME'!K:K,MATCH('xUS Opp Value'!$B72,'xUS TME'!$B:$B,0))</f>
        <v>0</v>
      </c>
      <c r="O72" s="15" t="str">
        <f>INDEX('xUS TME'!I:I,MATCH('xUS Opp Value'!$B72,'xUS TME'!$B:$B,0))</f>
        <v>None</v>
      </c>
      <c r="P72" s="15" t="str">
        <f>INDEX('xUS TME'!M:M,MATCH('xUS Opp Value'!$B72,'xUS TME'!$B:$B,0))</f>
        <v>Won</v>
      </c>
      <c r="Q72" s="15" t="str">
        <f>INDEX('xUS TME'!N:N,MATCH('xUS Opp Value'!$B72,'xUS TME'!$B:$B,0))</f>
        <v>Medium</v>
      </c>
    </row>
    <row r="73" spans="1:17" hidden="1">
      <c r="A73" s="10" t="s">
        <v>4370</v>
      </c>
      <c r="B73" s="10" t="str">
        <f>INDEX('xUS TME'!B:B,MATCH('xUS Opp Value'!A73,'xUS TME'!A:A,0))</f>
        <v>KR7000270009</v>
      </c>
      <c r="C73" s="13">
        <f>INDEX('xUS TME'!C:C,MATCH($B73,'xUS TME'!$B:$B,0))</f>
        <v>270</v>
      </c>
      <c r="D73" s="13" t="str">
        <f>INDEX('xUS TME'!D:D,MATCH(B73,'xUS TME'!$B:$B,0))</f>
        <v>0P0000C6A6</v>
      </c>
      <c r="E73" s="13" t="str">
        <f>INDEX('xUS TME'!F:F,MATCH(B73,'xUS TME'!$B:$B,0))</f>
        <v>South Korea</v>
      </c>
      <c r="F73" s="18" t="str">
        <f>INDEX('xUS TME'!G:G,MATCH(B73,'xUS TME'!$B:$B,0))</f>
        <v>Consumer Discretionary</v>
      </c>
      <c r="G73" s="58">
        <f>IFERROR(INDEX(CRIMs!G:G,MATCH(C73,CRIMs!D:D,0)),0)</f>
        <v>0</v>
      </c>
      <c r="H73" s="58">
        <f>IFERROR(INDEX(CRIMs!I:I,MATCH(C73,CRIMs!D:D,0)),0)</f>
        <v>0</v>
      </c>
      <c r="I73" s="13">
        <f>INDEX('xUS TME'!E:E,MATCH($B73,'xUS TME'!$B:$B,0))</f>
        <v>7.0000000000000007E-2</v>
      </c>
      <c r="J73" s="15">
        <f>INDEX('xUS TME'!H:H,MATCH(B73,'xUS TME'!$B:$B,0))</f>
        <v>0</v>
      </c>
      <c r="K73" s="17" t="str">
        <f t="shared" si="1"/>
        <v/>
      </c>
      <c r="L73" s="15">
        <f>INDEX('xUS TME'!J:J,MATCH('xUS Opp Value'!B73,'xUS TME'!$B:$B,0))</f>
        <v>6.93</v>
      </c>
      <c r="M73" s="15">
        <f>INDEX('xUS TME'!L:L,MATCH('xUS Opp Value'!$B73,'xUS TME'!$B:$B,0))</f>
        <v>0.94</v>
      </c>
      <c r="N73" s="15">
        <f>INDEX('xUS TME'!K:K,MATCH('xUS Opp Value'!$B73,'xUS TME'!$B:$B,0))</f>
        <v>0.13</v>
      </c>
      <c r="O73" s="15">
        <f>INDEX('xUS TME'!I:I,MATCH('xUS Opp Value'!$B73,'xUS TME'!$B:$B,0))</f>
        <v>0</v>
      </c>
      <c r="P73" s="15" t="str">
        <f>INDEX('xUS TME'!M:M,MATCH('xUS Opp Value'!$B73,'xUS TME'!$B:$B,0))</f>
        <v>Won</v>
      </c>
      <c r="Q73" s="15">
        <f>INDEX('xUS TME'!N:N,MATCH('xUS Opp Value'!$B73,'xUS TME'!$B:$B,0))</f>
        <v>0</v>
      </c>
    </row>
    <row r="74" spans="1:17" hidden="1">
      <c r="A74" s="10" t="s">
        <v>7693</v>
      </c>
      <c r="B74" s="10" t="str">
        <f>INDEX('xUS TME'!B:B,MATCH('xUS Opp Value'!A74,'xUS TME'!A:A,0))</f>
        <v>JP3635000007</v>
      </c>
      <c r="C74" s="13" t="str">
        <f>INDEX('xUS TME'!C:C,MATCH($B74,'xUS TME'!$B:$B,0))</f>
        <v>8015</v>
      </c>
      <c r="D74" s="13" t="str">
        <f>INDEX('xUS TME'!D:D,MATCH(B74,'xUS TME'!$B:$B,0))</f>
        <v>0P0000AEZE</v>
      </c>
      <c r="E74" s="13" t="str">
        <f>INDEX('xUS TME'!F:F,MATCH(B74,'xUS TME'!$B:$B,0))</f>
        <v>Japan</v>
      </c>
      <c r="F74" s="18" t="str">
        <f>INDEX('xUS TME'!G:G,MATCH(B74,'xUS TME'!$B:$B,0))</f>
        <v>Industrials</v>
      </c>
      <c r="G74" s="58">
        <f>IFERROR(INDEX(CRIMs!G:G,MATCH(C74,CRIMs!D:D,0)),0)</f>
        <v>0</v>
      </c>
      <c r="H74" s="58">
        <f>IFERROR(INDEX(CRIMs!I:I,MATCH(C74,CRIMs!D:D,0)),0)</f>
        <v>0</v>
      </c>
      <c r="I74" s="13">
        <f>INDEX('xUS TME'!E:E,MATCH($B74,'xUS TME'!$B:$B,0))</f>
        <v>0.08</v>
      </c>
      <c r="J74" s="15">
        <f>INDEX('xUS TME'!H:H,MATCH(B74,'xUS TME'!$B:$B,0))</f>
        <v>0</v>
      </c>
      <c r="K74" s="17" t="str">
        <f t="shared" si="1"/>
        <v/>
      </c>
      <c r="L74" s="15">
        <f>INDEX('xUS TME'!J:J,MATCH('xUS Opp Value'!B74,'xUS TME'!$B:$B,0))</f>
        <v>0</v>
      </c>
      <c r="M74" s="15">
        <f>INDEX('xUS TME'!L:L,MATCH('xUS Opp Value'!$B74,'xUS TME'!$B:$B,0))</f>
        <v>2.3199999999999998</v>
      </c>
      <c r="N74" s="15">
        <f>INDEX('xUS TME'!K:K,MATCH('xUS Opp Value'!$B74,'xUS TME'!$B:$B,0))</f>
        <v>0.15</v>
      </c>
      <c r="O74" s="15">
        <f>INDEX('xUS TME'!I:I,MATCH('xUS Opp Value'!$B74,'xUS TME'!$B:$B,0))</f>
        <v>0</v>
      </c>
      <c r="P74" s="15" t="str">
        <f>INDEX('xUS TME'!M:M,MATCH('xUS Opp Value'!$B74,'xUS TME'!$B:$B,0))</f>
        <v>Yen</v>
      </c>
      <c r="Q74" s="15">
        <f>INDEX('xUS TME'!N:N,MATCH('xUS Opp Value'!$B74,'xUS TME'!$B:$B,0))</f>
        <v>0</v>
      </c>
    </row>
    <row r="75" spans="1:17" hidden="1">
      <c r="A75" s="10" t="s">
        <v>6018</v>
      </c>
      <c r="B75" s="10" t="str">
        <f>INDEX('xUS TME'!B:B,MATCH('xUS Opp Value'!A75,'xUS TME'!A:A,0))</f>
        <v>TW0002382009</v>
      </c>
      <c r="C75" s="13" t="str">
        <f>INDEX('xUS TME'!C:C,MATCH($B75,'xUS TME'!$B:$B,0))</f>
        <v>2382</v>
      </c>
      <c r="D75" s="13" t="str">
        <f>INDEX('xUS TME'!D:D,MATCH(B75,'xUS TME'!$B:$B,0))</f>
        <v>0P0000BQSW</v>
      </c>
      <c r="E75" s="13" t="str">
        <f>INDEX('xUS TME'!F:F,MATCH(B75,'xUS TME'!$B:$B,0))</f>
        <v>Taiwan</v>
      </c>
      <c r="F75" s="18" t="str">
        <f>INDEX('xUS TME'!G:G,MATCH(B75,'xUS TME'!$B:$B,0))</f>
        <v>Information Technology</v>
      </c>
      <c r="G75" s="58">
        <f>IFERROR(INDEX(CRIMs!G:G,MATCH(C75,CRIMs!D:D,0)),0)</f>
        <v>0</v>
      </c>
      <c r="H75" s="58">
        <f>IFERROR(INDEX(CRIMs!I:I,MATCH(C75,CRIMs!D:D,0)),0)</f>
        <v>0</v>
      </c>
      <c r="I75" s="13">
        <f>INDEX('xUS TME'!E:E,MATCH($B75,'xUS TME'!$B:$B,0))</f>
        <v>0.08</v>
      </c>
      <c r="J75" s="15">
        <f>INDEX('xUS TME'!H:H,MATCH(B75,'xUS TME'!$B:$B,0))</f>
        <v>0</v>
      </c>
      <c r="K75" s="17" t="str">
        <f t="shared" si="1"/>
        <v/>
      </c>
      <c r="L75" s="15">
        <f>INDEX('xUS TME'!J:J,MATCH('xUS Opp Value'!B75,'xUS TME'!$B:$B,0))</f>
        <v>20.2</v>
      </c>
      <c r="M75" s="15">
        <f>INDEX('xUS TME'!L:L,MATCH('xUS Opp Value'!$B75,'xUS TME'!$B:$B,0))</f>
        <v>5.09</v>
      </c>
      <c r="N75" s="15">
        <f>INDEX('xUS TME'!K:K,MATCH('xUS Opp Value'!$B75,'xUS TME'!$B:$B,0))</f>
        <v>0.36</v>
      </c>
      <c r="O75" s="15">
        <f>INDEX('xUS TME'!I:I,MATCH('xUS Opp Value'!$B75,'xUS TME'!$B:$B,0))</f>
        <v>0</v>
      </c>
      <c r="P75" s="15" t="str">
        <f>INDEX('xUS TME'!M:M,MATCH('xUS Opp Value'!$B75,'xUS TME'!$B:$B,0))</f>
        <v>New Taiwan Dollar</v>
      </c>
      <c r="Q75" s="15">
        <f>INDEX('xUS TME'!N:N,MATCH('xUS Opp Value'!$B75,'xUS TME'!$B:$B,0))</f>
        <v>0</v>
      </c>
    </row>
    <row r="76" spans="1:17" hidden="1">
      <c r="A76" s="10" t="s">
        <v>2484</v>
      </c>
      <c r="B76" s="10" t="str">
        <f>INDEX('xUS TME'!B:B,MATCH('xUS Opp Value'!A76,'xUS TME'!A:A,0))</f>
        <v>AEE000301011</v>
      </c>
      <c r="C76" s="13" t="str">
        <f>INDEX('xUS TME'!C:C,MATCH($B76,'xUS TME'!$B:$B,0))</f>
        <v>EMAAR</v>
      </c>
      <c r="D76" s="13" t="str">
        <f>INDEX('xUS TME'!D:D,MATCH(B76,'xUS TME'!$B:$B,0))</f>
        <v>0P0000JM1F</v>
      </c>
      <c r="E76" s="13" t="str">
        <f>INDEX('xUS TME'!F:F,MATCH(B76,'xUS TME'!$B:$B,0))</f>
        <v>United Arab Emirates</v>
      </c>
      <c r="F76" s="18" t="str">
        <f>INDEX('xUS TME'!G:G,MATCH(B76,'xUS TME'!$B:$B,0))</f>
        <v>Real Estate</v>
      </c>
      <c r="G76" s="58">
        <f>IFERROR(INDEX(CRIMs!G:G,MATCH(C76,CRIMs!D:D,0)),0)</f>
        <v>0</v>
      </c>
      <c r="H76" s="58">
        <f>IFERROR(INDEX(CRIMs!I:I,MATCH(C76,CRIMs!D:D,0)),0)</f>
        <v>0</v>
      </c>
      <c r="I76" s="13">
        <f>INDEX('xUS TME'!E:E,MATCH($B76,'xUS TME'!$B:$B,0))</f>
        <v>0.06</v>
      </c>
      <c r="J76" s="15">
        <f>INDEX('xUS TME'!H:H,MATCH(B76,'xUS TME'!$B:$B,0))</f>
        <v>0</v>
      </c>
      <c r="K76" s="17" t="str">
        <f t="shared" si="1"/>
        <v/>
      </c>
      <c r="L76" s="15">
        <f>INDEX('xUS TME'!J:J,MATCH('xUS Opp Value'!B76,'xUS TME'!$B:$B,0))</f>
        <v>0</v>
      </c>
      <c r="M76" s="15">
        <f>INDEX('xUS TME'!L:L,MATCH('xUS Opp Value'!$B76,'xUS TME'!$B:$B,0))</f>
        <v>1.1200000000000001</v>
      </c>
      <c r="N76" s="15">
        <f>INDEX('xUS TME'!K:K,MATCH('xUS Opp Value'!$B76,'xUS TME'!$B:$B,0))</f>
        <v>0.26</v>
      </c>
      <c r="O76" s="15">
        <f>INDEX('xUS TME'!I:I,MATCH('xUS Opp Value'!$B76,'xUS TME'!$B:$B,0))</f>
        <v>0</v>
      </c>
      <c r="P76" s="15" t="str">
        <f>INDEX('xUS TME'!M:M,MATCH('xUS Opp Value'!$B76,'xUS TME'!$B:$B,0))</f>
        <v>UAE Dirham</v>
      </c>
      <c r="Q76" s="15">
        <f>INDEX('xUS TME'!N:N,MATCH('xUS Opp Value'!$B76,'xUS TME'!$B:$B,0))</f>
        <v>0</v>
      </c>
    </row>
    <row r="77" spans="1:17" hidden="1">
      <c r="A77" s="10" t="s">
        <v>8109</v>
      </c>
      <c r="B77" s="10" t="str">
        <f>INDEX('xUS TME'!B:B,MATCH('xUS Opp Value'!A77,'xUS TME'!A:A,0))</f>
        <v>CA92938W2022</v>
      </c>
      <c r="C77" s="13" t="str">
        <f>INDEX('xUS TME'!C:C,MATCH($B77,'xUS TME'!$B:$B,0))</f>
        <v>WSP</v>
      </c>
      <c r="D77" s="13" t="str">
        <f>INDEX('xUS TME'!D:D,MATCH(B77,'xUS TME'!$B:$B,0))</f>
        <v>0P0000830N</v>
      </c>
      <c r="E77" s="13" t="str">
        <f>INDEX('xUS TME'!F:F,MATCH(B77,'xUS TME'!$B:$B,0))</f>
        <v>Canada</v>
      </c>
      <c r="F77" s="18" t="str">
        <f>INDEX('xUS TME'!G:G,MATCH(B77,'xUS TME'!$B:$B,0))</f>
        <v>Industrials</v>
      </c>
      <c r="G77" s="58">
        <f>IFERROR(INDEX(CRIMs!G:G,MATCH(C77,CRIMs!D:D,0)),0)</f>
        <v>0</v>
      </c>
      <c r="H77" s="58">
        <f>IFERROR(INDEX(CRIMs!I:I,MATCH(C77,CRIMs!D:D,0)),0)</f>
        <v>0</v>
      </c>
      <c r="I77" s="13">
        <f>INDEX('xUS TME'!E:E,MATCH($B77,'xUS TME'!$B:$B,0))</f>
        <v>0.06</v>
      </c>
      <c r="J77" s="15">
        <f>INDEX('xUS TME'!H:H,MATCH(B77,'xUS TME'!$B:$B,0))</f>
        <v>0</v>
      </c>
      <c r="K77" s="17" t="str">
        <f t="shared" si="1"/>
        <v/>
      </c>
      <c r="L77" s="15">
        <f>INDEX('xUS TME'!J:J,MATCH('xUS Opp Value'!B77,'xUS TME'!$B:$B,0))</f>
        <v>19.12</v>
      </c>
      <c r="M77" s="15">
        <f>INDEX('xUS TME'!L:L,MATCH('xUS Opp Value'!$B77,'xUS TME'!$B:$B,0))</f>
        <v>3</v>
      </c>
      <c r="N77" s="15">
        <f>INDEX('xUS TME'!K:K,MATCH('xUS Opp Value'!$B77,'xUS TME'!$B:$B,0))</f>
        <v>0.11</v>
      </c>
      <c r="O77" s="15">
        <f>INDEX('xUS TME'!I:I,MATCH('xUS Opp Value'!$B77,'xUS TME'!$B:$B,0))</f>
        <v>0</v>
      </c>
      <c r="P77" s="15" t="str">
        <f>INDEX('xUS TME'!M:M,MATCH('xUS Opp Value'!$B77,'xUS TME'!$B:$B,0))</f>
        <v>Canadian Dollar</v>
      </c>
      <c r="Q77" s="15">
        <f>INDEX('xUS TME'!N:N,MATCH('xUS Opp Value'!$B77,'xUS TME'!$B:$B,0))</f>
        <v>0</v>
      </c>
    </row>
    <row r="78" spans="1:17">
      <c r="A78" s="10" t="s">
        <v>4907</v>
      </c>
      <c r="B78" s="10" t="str">
        <f>INDEX('xUS TME'!B:B,MATCH('xUS Opp Value'!A78,'xUS TME'!A:A,0))</f>
        <v>FR001400AJ45</v>
      </c>
      <c r="C78" s="13" t="str">
        <f>INDEX('xUS TME'!C:C,MATCH($B78,'xUS TME'!$B:$B,0))</f>
        <v>ML</v>
      </c>
      <c r="D78" s="13" t="str">
        <f>INDEX('xUS TME'!D:D,MATCH(B78,'xUS TME'!$B:$B,0))</f>
        <v>0P00009WLR</v>
      </c>
      <c r="E78" s="13" t="str">
        <f>INDEX('xUS TME'!F:F,MATCH(B78,'xUS TME'!$B:$B,0))</f>
        <v>France</v>
      </c>
      <c r="F78" s="18" t="str">
        <f>INDEX('xUS TME'!G:G,MATCH(B78,'xUS TME'!$B:$B,0))</f>
        <v>Consumer Discretionary</v>
      </c>
      <c r="G78" s="58">
        <f>IFERROR(INDEX(CRIMs!G:G,MATCH(C78,CRIMs!D:D,0)),0)</f>
        <v>0</v>
      </c>
      <c r="H78" s="58">
        <f>IFERROR(INDEX(CRIMs!I:I,MATCH(C78,CRIMs!D:D,0)),0)</f>
        <v>0</v>
      </c>
      <c r="I78" s="13">
        <f>INDEX('xUS TME'!E:E,MATCH($B78,'xUS TME'!$B:$B,0))</f>
        <v>7.0000000000000007E-2</v>
      </c>
      <c r="J78" s="15">
        <f>INDEX('xUS TME'!H:H,MATCH(B78,'xUS TME'!$B:$B,0))</f>
        <v>0</v>
      </c>
      <c r="K78" s="17" t="str">
        <f t="shared" si="1"/>
        <v/>
      </c>
      <c r="L78" s="15">
        <f>INDEX('xUS TME'!J:J,MATCH('xUS Opp Value'!B78,'xUS TME'!$B:$B,0))</f>
        <v>10.88</v>
      </c>
      <c r="M78" s="15">
        <f>INDEX('xUS TME'!L:L,MATCH('xUS Opp Value'!$B78,'xUS TME'!$B:$B,0))</f>
        <v>1.1599999999999999</v>
      </c>
      <c r="N78" s="15">
        <f>INDEX('xUS TME'!K:K,MATCH('xUS Opp Value'!$B78,'xUS TME'!$B:$B,0))</f>
        <v>0.09</v>
      </c>
      <c r="O78" s="15" t="str">
        <f>INDEX('xUS TME'!I:I,MATCH('xUS Opp Value'!$B78,'xUS TME'!$B:$B,0))</f>
        <v>None</v>
      </c>
      <c r="P78" s="15" t="str">
        <f>INDEX('xUS TME'!M:M,MATCH('xUS Opp Value'!$B78,'xUS TME'!$B:$B,0))</f>
        <v>Euro</v>
      </c>
      <c r="Q78" s="15" t="str">
        <f>INDEX('xUS TME'!N:N,MATCH('xUS Opp Value'!$B78,'xUS TME'!$B:$B,0))</f>
        <v>High</v>
      </c>
    </row>
    <row r="79" spans="1:17" hidden="1">
      <c r="A79" s="10" t="s">
        <v>7239</v>
      </c>
      <c r="B79" s="10" t="str">
        <f>INDEX('xUS TME'!B:B,MATCH('xUS Opp Value'!A79,'xUS TME'!A:A,0))</f>
        <v>JP3397200001</v>
      </c>
      <c r="C79" s="13">
        <f>INDEX('xUS TME'!C:C,MATCH($B79,'xUS TME'!$B:$B,0))</f>
        <v>7269</v>
      </c>
      <c r="D79" s="13" t="str">
        <f>INDEX('xUS TME'!D:D,MATCH(B79,'xUS TME'!$B:$B,0))</f>
        <v>0P0000AEYC</v>
      </c>
      <c r="E79" s="13" t="str">
        <f>INDEX('xUS TME'!F:F,MATCH(B79,'xUS TME'!$B:$B,0))</f>
        <v>Japan</v>
      </c>
      <c r="F79" s="18" t="str">
        <f>INDEX('xUS TME'!G:G,MATCH(B79,'xUS TME'!$B:$B,0))</f>
        <v>Consumer Discretionary</v>
      </c>
      <c r="G79" s="58">
        <f>IFERROR(INDEX(CRIMs!G:G,MATCH(C79,CRIMs!D:D,0)),0)</f>
        <v>0</v>
      </c>
      <c r="H79" s="58">
        <f>IFERROR(INDEX(CRIMs!I:I,MATCH(C79,CRIMs!D:D,0)),0)</f>
        <v>0</v>
      </c>
      <c r="I79" s="13">
        <f>INDEX('xUS TME'!E:E,MATCH($B79,'xUS TME'!$B:$B,0))</f>
        <v>7.0000000000000007E-2</v>
      </c>
      <c r="J79" s="15">
        <f>INDEX('xUS TME'!H:H,MATCH(B79,'xUS TME'!$B:$B,0))</f>
        <v>0</v>
      </c>
      <c r="K79" s="17" t="str">
        <f t="shared" si="1"/>
        <v/>
      </c>
      <c r="L79" s="15">
        <f>INDEX('xUS TME'!J:J,MATCH('xUS Opp Value'!B79,'xUS TME'!$B:$B,0))</f>
        <v>9.9600000000000009</v>
      </c>
      <c r="M79" s="15">
        <f>INDEX('xUS TME'!L:L,MATCH('xUS Opp Value'!$B79,'xUS TME'!$B:$B,0))</f>
        <v>1.07</v>
      </c>
      <c r="N79" s="15">
        <f>INDEX('xUS TME'!K:K,MATCH('xUS Opp Value'!$B79,'xUS TME'!$B:$B,0))</f>
        <v>0.19</v>
      </c>
      <c r="O79" s="15">
        <f>INDEX('xUS TME'!I:I,MATCH('xUS Opp Value'!$B79,'xUS TME'!$B:$B,0))</f>
        <v>0</v>
      </c>
      <c r="P79" s="15" t="str">
        <f>INDEX('xUS TME'!M:M,MATCH('xUS Opp Value'!$B79,'xUS TME'!$B:$B,0))</f>
        <v>Yen</v>
      </c>
      <c r="Q79" s="15">
        <f>INDEX('xUS TME'!N:N,MATCH('xUS Opp Value'!$B79,'xUS TME'!$B:$B,0))</f>
        <v>0</v>
      </c>
    </row>
    <row r="80" spans="1:17" hidden="1">
      <c r="A80" s="10" t="s">
        <v>680</v>
      </c>
      <c r="B80" s="10" t="str">
        <f>INDEX('xUS TME'!B:B,MATCH('xUS Opp Value'!A80,'xUS TME'!A:A,0))</f>
        <v>JP3942400007</v>
      </c>
      <c r="C80" s="13" t="str">
        <f>INDEX('xUS TME'!C:C,MATCH($B80,'xUS TME'!$B:$B,0))</f>
        <v>4503</v>
      </c>
      <c r="D80" s="13" t="str">
        <f>INDEX('xUS TME'!D:D,MATCH(B80,'xUS TME'!$B:$B,0))</f>
        <v>0P0000AETM</v>
      </c>
      <c r="E80" s="13" t="str">
        <f>INDEX('xUS TME'!F:F,MATCH(B80,'xUS TME'!$B:$B,0))</f>
        <v>Japan</v>
      </c>
      <c r="F80" s="18" t="str">
        <f>INDEX('xUS TME'!G:G,MATCH(B80,'xUS TME'!$B:$B,0))</f>
        <v>Health Care</v>
      </c>
      <c r="G80" s="58">
        <f>IFERROR(INDEX(CRIMs!G:G,MATCH(C80,CRIMs!D:D,0)),0)</f>
        <v>0</v>
      </c>
      <c r="H80" s="58">
        <f>IFERROR(INDEX(CRIMs!I:I,MATCH(C80,CRIMs!D:D,0)),0)</f>
        <v>0</v>
      </c>
      <c r="I80" s="13">
        <f>INDEX('xUS TME'!E:E,MATCH($B80,'xUS TME'!$B:$B,0))</f>
        <v>0.09</v>
      </c>
      <c r="J80" s="15">
        <f>INDEX('xUS TME'!H:H,MATCH(B80,'xUS TME'!$B:$B,0))</f>
        <v>0</v>
      </c>
      <c r="K80" s="17" t="str">
        <f t="shared" si="1"/>
        <v/>
      </c>
      <c r="L80" s="15">
        <f>INDEX('xUS TME'!J:J,MATCH('xUS Opp Value'!B80,'xUS TME'!$B:$B,0))</f>
        <v>12.34</v>
      </c>
      <c r="M80" s="15">
        <f>INDEX('xUS TME'!L:L,MATCH('xUS Opp Value'!$B80,'xUS TME'!$B:$B,0))</f>
        <v>2.65</v>
      </c>
      <c r="N80" s="15">
        <f>INDEX('xUS TME'!K:K,MATCH('xUS Opp Value'!$B80,'xUS TME'!$B:$B,0))</f>
        <v>0.03</v>
      </c>
      <c r="O80" s="15">
        <f>INDEX('xUS TME'!I:I,MATCH('xUS Opp Value'!$B80,'xUS TME'!$B:$B,0))</f>
        <v>0</v>
      </c>
      <c r="P80" s="15" t="str">
        <f>INDEX('xUS TME'!M:M,MATCH('xUS Opp Value'!$B80,'xUS TME'!$B:$B,0))</f>
        <v>Yen</v>
      </c>
      <c r="Q80" s="15">
        <f>INDEX('xUS TME'!N:N,MATCH('xUS Opp Value'!$B80,'xUS TME'!$B:$B,0))</f>
        <v>0</v>
      </c>
    </row>
    <row r="81" spans="1:17" hidden="1">
      <c r="A81" s="10" t="s">
        <v>1244</v>
      </c>
      <c r="B81" s="10" t="str">
        <f>INDEX('xUS TME'!B:B,MATCH('xUS Opp Value'!A81,'xUS TME'!A:A,0))</f>
        <v>JP3830800003</v>
      </c>
      <c r="C81" s="13">
        <f>INDEX('xUS TME'!C:C,MATCH($B81,'xUS TME'!$B:$B,0))</f>
        <v>5108</v>
      </c>
      <c r="D81" s="13" t="str">
        <f>INDEX('xUS TME'!D:D,MATCH(B81,'xUS TME'!$B:$B,0))</f>
        <v>0P0000AETN</v>
      </c>
      <c r="E81" s="13" t="str">
        <f>INDEX('xUS TME'!F:F,MATCH(B81,'xUS TME'!$B:$B,0))</f>
        <v>Japan</v>
      </c>
      <c r="F81" s="18" t="str">
        <f>INDEX('xUS TME'!G:G,MATCH(B81,'xUS TME'!$B:$B,0))</f>
        <v>Consumer Discretionary</v>
      </c>
      <c r="G81" s="58">
        <f>IFERROR(INDEX(CRIMs!G:G,MATCH(C81,CRIMs!D:D,0)),0)</f>
        <v>0</v>
      </c>
      <c r="H81" s="58">
        <f>IFERROR(INDEX(CRIMs!I:I,MATCH(C81,CRIMs!D:D,0)),0)</f>
        <v>0</v>
      </c>
      <c r="I81" s="13">
        <f>INDEX('xUS TME'!E:E,MATCH($B81,'xUS TME'!$B:$B,0))</f>
        <v>7.0000000000000007E-2</v>
      </c>
      <c r="J81" s="15">
        <f>INDEX('xUS TME'!H:H,MATCH(B81,'xUS TME'!$B:$B,0))</f>
        <v>0</v>
      </c>
      <c r="K81" s="17" t="str">
        <f t="shared" si="1"/>
        <v/>
      </c>
      <c r="L81" s="15">
        <f>INDEX('xUS TME'!J:J,MATCH('xUS Opp Value'!B81,'xUS TME'!$B:$B,0))</f>
        <v>12.2</v>
      </c>
      <c r="M81" s="15">
        <f>INDEX('xUS TME'!L:L,MATCH('xUS Opp Value'!$B81,'xUS TME'!$B:$B,0))</f>
        <v>1.2</v>
      </c>
      <c r="N81" s="15">
        <f>INDEX('xUS TME'!K:K,MATCH('xUS Opp Value'!$B81,'xUS TME'!$B:$B,0))</f>
        <v>0.09</v>
      </c>
      <c r="O81" s="15">
        <f>INDEX('xUS TME'!I:I,MATCH('xUS Opp Value'!$B81,'xUS TME'!$B:$B,0))</f>
        <v>0</v>
      </c>
      <c r="P81" s="15" t="str">
        <f>INDEX('xUS TME'!M:M,MATCH('xUS Opp Value'!$B81,'xUS TME'!$B:$B,0))</f>
        <v>Yen</v>
      </c>
      <c r="Q81" s="15">
        <f>INDEX('xUS TME'!N:N,MATCH('xUS Opp Value'!$B81,'xUS TME'!$B:$B,0))</f>
        <v>0</v>
      </c>
    </row>
    <row r="82" spans="1:17" hidden="1">
      <c r="A82" s="10" t="s">
        <v>221</v>
      </c>
      <c r="B82" s="10" t="str">
        <f>INDEX('xUS TME'!B:B,MATCH('xUS Opp Value'!A82,'xUS TME'!A:A,0))</f>
        <v>ES0167050915</v>
      </c>
      <c r="C82" s="13" t="str">
        <f>INDEX('xUS TME'!C:C,MATCH($B82,'xUS TME'!$B:$B,0))</f>
        <v>ACS</v>
      </c>
      <c r="D82" s="13" t="str">
        <f>INDEX('xUS TME'!D:D,MATCH(B82,'xUS TME'!$B:$B,0))</f>
        <v>0P0000A5SO</v>
      </c>
      <c r="E82" s="13" t="str">
        <f>INDEX('xUS TME'!F:F,MATCH(B82,'xUS TME'!$B:$B,0))</f>
        <v>Spain</v>
      </c>
      <c r="F82" s="18" t="str">
        <f>INDEX('xUS TME'!G:G,MATCH(B82,'xUS TME'!$B:$B,0))</f>
        <v>Industrials</v>
      </c>
      <c r="G82" s="58">
        <f>IFERROR(INDEX(CRIMs!G:G,MATCH(C82,CRIMs!D:D,0)),0)</f>
        <v>0</v>
      </c>
      <c r="H82" s="58">
        <f>IFERROR(INDEX(CRIMs!I:I,MATCH(C82,CRIMs!D:D,0)),0)</f>
        <v>0</v>
      </c>
      <c r="I82" s="13">
        <f>INDEX('xUS TME'!E:E,MATCH($B82,'xUS TME'!$B:$B,0))</f>
        <v>0.08</v>
      </c>
      <c r="J82" s="15">
        <f>INDEX('xUS TME'!H:H,MATCH(B82,'xUS TME'!$B:$B,0))</f>
        <v>0</v>
      </c>
      <c r="K82" s="17" t="str">
        <f t="shared" si="1"/>
        <v/>
      </c>
      <c r="L82" s="15">
        <f>INDEX('xUS TME'!J:J,MATCH('xUS Opp Value'!B82,'xUS TME'!$B:$B,0))</f>
        <v>30.77</v>
      </c>
      <c r="M82" s="15">
        <f>INDEX('xUS TME'!L:L,MATCH('xUS Opp Value'!$B82,'xUS TME'!$B:$B,0))</f>
        <v>6.47</v>
      </c>
      <c r="N82" s="15">
        <f>INDEX('xUS TME'!K:K,MATCH('xUS Opp Value'!$B82,'xUS TME'!$B:$B,0))</f>
        <v>0.27</v>
      </c>
      <c r="O82" s="15">
        <f>INDEX('xUS TME'!I:I,MATCH('xUS Opp Value'!$B82,'xUS TME'!$B:$B,0))</f>
        <v>0</v>
      </c>
      <c r="P82" s="15" t="str">
        <f>INDEX('xUS TME'!M:M,MATCH('xUS Opp Value'!$B82,'xUS TME'!$B:$B,0))</f>
        <v>Euro</v>
      </c>
      <c r="Q82" s="15">
        <f>INDEX('xUS TME'!N:N,MATCH('xUS Opp Value'!$B82,'xUS TME'!$B:$B,0))</f>
        <v>0</v>
      </c>
    </row>
    <row r="83" spans="1:17" hidden="1">
      <c r="A83" s="10" t="s">
        <v>7104</v>
      </c>
      <c r="B83" s="10" t="str">
        <f>INDEX('xUS TME'!B:B,MATCH('xUS Opp Value'!A83,'xUS TME'!A:A,0))</f>
        <v>ZAE000109815</v>
      </c>
      <c r="C83" s="13" t="str">
        <f>INDEX('xUS TME'!C:C,MATCH($B83,'xUS TME'!$B:$B,0))</f>
        <v>SBK</v>
      </c>
      <c r="D83" s="13" t="str">
        <f>INDEX('xUS TME'!D:D,MATCH(B83,'xUS TME'!$B:$B,0))</f>
        <v>0P0000D84N</v>
      </c>
      <c r="E83" s="13" t="str">
        <f>INDEX('xUS TME'!F:F,MATCH(B83,'xUS TME'!$B:$B,0))</f>
        <v>South Africa</v>
      </c>
      <c r="F83" s="18" t="str">
        <f>INDEX('xUS TME'!G:G,MATCH(B83,'xUS TME'!$B:$B,0))</f>
        <v>Financials</v>
      </c>
      <c r="G83" s="58">
        <f>IFERROR(INDEX(CRIMs!G:G,MATCH(C83,CRIMs!D:D,0)),0)</f>
        <v>0</v>
      </c>
      <c r="H83" s="58">
        <f>IFERROR(INDEX(CRIMs!I:I,MATCH(C83,CRIMs!D:D,0)),0)</f>
        <v>0</v>
      </c>
      <c r="I83" s="13">
        <f>INDEX('xUS TME'!E:E,MATCH($B83,'xUS TME'!$B:$B,0))</f>
        <v>7.0000000000000007E-2</v>
      </c>
      <c r="J83" s="15">
        <f>INDEX('xUS TME'!H:H,MATCH(B83,'xUS TME'!$B:$B,0))</f>
        <v>0</v>
      </c>
      <c r="K83" s="17" t="str">
        <f t="shared" si="1"/>
        <v/>
      </c>
      <c r="L83" s="15">
        <f>INDEX('xUS TME'!J:J,MATCH('xUS Opp Value'!B83,'xUS TME'!$B:$B,0))</f>
        <v>0</v>
      </c>
      <c r="M83" s="15">
        <f>INDEX('xUS TME'!L:L,MATCH('xUS Opp Value'!$B83,'xUS TME'!$B:$B,0))</f>
        <v>2</v>
      </c>
      <c r="N83" s="15">
        <f>INDEX('xUS TME'!K:K,MATCH('xUS Opp Value'!$B83,'xUS TME'!$B:$B,0))</f>
        <v>0.22</v>
      </c>
      <c r="O83" s="15">
        <f>INDEX('xUS TME'!I:I,MATCH('xUS Opp Value'!$B83,'xUS TME'!$B:$B,0))</f>
        <v>0</v>
      </c>
      <c r="P83" s="15" t="str">
        <f>INDEX('xUS TME'!M:M,MATCH('xUS Opp Value'!$B83,'xUS TME'!$B:$B,0))</f>
        <v>Rand</v>
      </c>
      <c r="Q83" s="15">
        <f>INDEX('xUS TME'!N:N,MATCH('xUS Opp Value'!$B83,'xUS TME'!$B:$B,0))</f>
        <v>0</v>
      </c>
    </row>
    <row r="84" spans="1:17" hidden="1">
      <c r="A84" s="10" t="s">
        <v>3779</v>
      </c>
      <c r="B84" s="10" t="str">
        <f>INDEX('xUS TME'!B:B,MATCH('xUS Opp Value'!A84,'xUS TME'!A:A,0))</f>
        <v>JP3134800006</v>
      </c>
      <c r="C84" s="13">
        <f>INDEX('xUS TME'!C:C,MATCH($B84,'xUS TME'!$B:$B,0))</f>
        <v>7013</v>
      </c>
      <c r="D84" s="13" t="str">
        <f>INDEX('xUS TME'!D:D,MATCH(B84,'xUS TME'!$B:$B,0))</f>
        <v>0P0000AEUR</v>
      </c>
      <c r="E84" s="13" t="str">
        <f>INDEX('xUS TME'!F:F,MATCH(B84,'xUS TME'!$B:$B,0))</f>
        <v>Japan</v>
      </c>
      <c r="F84" s="18" t="str">
        <f>INDEX('xUS TME'!G:G,MATCH(B84,'xUS TME'!$B:$B,0))</f>
        <v>Industrials</v>
      </c>
      <c r="G84" s="58">
        <f>IFERROR(INDEX(CRIMs!G:G,MATCH(C84,CRIMs!D:D,0)),0)</f>
        <v>0</v>
      </c>
      <c r="H84" s="58">
        <f>IFERROR(INDEX(CRIMs!I:I,MATCH(C84,CRIMs!D:D,0)),0)</f>
        <v>0</v>
      </c>
      <c r="I84" s="13">
        <f>INDEX('xUS TME'!E:E,MATCH($B84,'xUS TME'!$B:$B,0))</f>
        <v>0.06</v>
      </c>
      <c r="J84" s="15">
        <f>INDEX('xUS TME'!H:H,MATCH(B84,'xUS TME'!$B:$B,0))</f>
        <v>0</v>
      </c>
      <c r="K84" s="17" t="str">
        <f t="shared" si="1"/>
        <v/>
      </c>
      <c r="L84" s="15">
        <f>INDEX('xUS TME'!J:J,MATCH('xUS Opp Value'!B84,'xUS TME'!$B:$B,0))</f>
        <v>0</v>
      </c>
      <c r="M84" s="15">
        <f>INDEX('xUS TME'!L:L,MATCH('xUS Opp Value'!$B84,'xUS TME'!$B:$B,0))</f>
        <v>6.21</v>
      </c>
      <c r="N84" s="15">
        <f>INDEX('xUS TME'!K:K,MATCH('xUS Opp Value'!$B84,'xUS TME'!$B:$B,0))</f>
        <v>0.28000000000000003</v>
      </c>
      <c r="O84" s="15">
        <f>INDEX('xUS TME'!I:I,MATCH('xUS Opp Value'!$B84,'xUS TME'!$B:$B,0))</f>
        <v>0</v>
      </c>
      <c r="P84" s="15" t="str">
        <f>INDEX('xUS TME'!M:M,MATCH('xUS Opp Value'!$B84,'xUS TME'!$B:$B,0))</f>
        <v>Yen</v>
      </c>
      <c r="Q84" s="15">
        <f>INDEX('xUS TME'!N:N,MATCH('xUS Opp Value'!$B84,'xUS TME'!$B:$B,0))</f>
        <v>0</v>
      </c>
    </row>
    <row r="85" spans="1:17" hidden="1">
      <c r="A85" s="10" t="s">
        <v>5831</v>
      </c>
      <c r="B85" s="10" t="str">
        <f>INDEX('xUS TME'!B:B,MATCH('xUS Opp Value'!A85,'xUS TME'!A:A,0))</f>
        <v>ID1000109507</v>
      </c>
      <c r="C85" s="13" t="str">
        <f>INDEX('xUS TME'!C:C,MATCH($B85,'xUS TME'!$B:$B,0))</f>
        <v>BBCA</v>
      </c>
      <c r="D85" s="13" t="str">
        <f>INDEX('xUS TME'!D:D,MATCH(B85,'xUS TME'!$B:$B,0))</f>
        <v>0P0000EP1E</v>
      </c>
      <c r="E85" s="13" t="str">
        <f>INDEX('xUS TME'!F:F,MATCH(B85,'xUS TME'!$B:$B,0))</f>
        <v>Indonesia</v>
      </c>
      <c r="F85" s="18" t="str">
        <f>INDEX('xUS TME'!G:G,MATCH(B85,'xUS TME'!$B:$B,0))</f>
        <v>Financials</v>
      </c>
      <c r="G85" s="58">
        <f>IFERROR(INDEX(CRIMs!G:G,MATCH(C85,CRIMs!D:D,0)),0)</f>
        <v>0</v>
      </c>
      <c r="H85" s="58">
        <f>IFERROR(INDEX(CRIMs!I:I,MATCH(C85,CRIMs!D:D,0)),0)</f>
        <v>0</v>
      </c>
      <c r="I85" s="13">
        <f>INDEX('xUS TME'!E:E,MATCH($B85,'xUS TME'!$B:$B,0))</f>
        <v>0.06</v>
      </c>
      <c r="J85" s="15">
        <f>INDEX('xUS TME'!H:H,MATCH(B85,'xUS TME'!$B:$B,0))</f>
        <v>0</v>
      </c>
      <c r="K85" s="17" t="str">
        <f t="shared" si="1"/>
        <v/>
      </c>
      <c r="L85" s="15">
        <f>INDEX('xUS TME'!J:J,MATCH('xUS Opp Value'!B85,'xUS TME'!$B:$B,0))</f>
        <v>13.46</v>
      </c>
      <c r="M85" s="15">
        <f>INDEX('xUS TME'!L:L,MATCH('xUS Opp Value'!$B85,'xUS TME'!$B:$B,0))</f>
        <v>2.93</v>
      </c>
      <c r="N85" s="15">
        <f>INDEX('xUS TME'!K:K,MATCH('xUS Opp Value'!$B85,'xUS TME'!$B:$B,0))</f>
        <v>0.22</v>
      </c>
      <c r="O85" s="15">
        <f>INDEX('xUS TME'!I:I,MATCH('xUS Opp Value'!$B85,'xUS TME'!$B:$B,0))</f>
        <v>0</v>
      </c>
      <c r="P85" s="15" t="str">
        <f>INDEX('xUS TME'!M:M,MATCH('xUS Opp Value'!$B85,'xUS TME'!$B:$B,0))</f>
        <v>Rupiah</v>
      </c>
      <c r="Q85" s="15">
        <f>INDEX('xUS TME'!N:N,MATCH('xUS Opp Value'!$B85,'xUS TME'!$B:$B,0))</f>
        <v>0</v>
      </c>
    </row>
    <row r="86" spans="1:17" hidden="1">
      <c r="A86" s="10" t="s">
        <v>4485</v>
      </c>
      <c r="B86" s="10" t="str">
        <f>INDEX('xUS TME'!B:B,MATCH('xUS Opp Value'!A86,'xUS TME'!A:A,0))</f>
        <v>INE237A01036</v>
      </c>
      <c r="C86" s="13" t="str">
        <f>INDEX('xUS TME'!C:C,MATCH($B86,'xUS TME'!$B:$B,0))</f>
        <v>KOTAKBANK</v>
      </c>
      <c r="D86" s="13" t="str">
        <f>INDEX('xUS TME'!D:D,MATCH(B86,'xUS TME'!$B:$B,0))</f>
        <v>0P0000BHY1</v>
      </c>
      <c r="E86" s="13" t="str">
        <f>INDEX('xUS TME'!F:F,MATCH(B86,'xUS TME'!$B:$B,0))</f>
        <v>India</v>
      </c>
      <c r="F86" s="18" t="str">
        <f>INDEX('xUS TME'!G:G,MATCH(B86,'xUS TME'!$B:$B,0))</f>
        <v>Financials</v>
      </c>
      <c r="G86" s="58">
        <f>IFERROR(INDEX(CRIMs!G:G,MATCH(C86,CRIMs!D:D,0)),0)</f>
        <v>0</v>
      </c>
      <c r="H86" s="58">
        <f>IFERROR(INDEX(CRIMs!I:I,MATCH(C86,CRIMs!D:D,0)),0)</f>
        <v>0</v>
      </c>
      <c r="I86" s="13">
        <f>INDEX('xUS TME'!E:E,MATCH($B86,'xUS TME'!$B:$B,0))</f>
        <v>0.06</v>
      </c>
      <c r="J86" s="15">
        <f>INDEX('xUS TME'!H:H,MATCH(B86,'xUS TME'!$B:$B,0))</f>
        <v>0</v>
      </c>
      <c r="K86" s="17" t="str">
        <f t="shared" si="1"/>
        <v/>
      </c>
      <c r="L86" s="15">
        <f>INDEX('xUS TME'!J:J,MATCH('xUS Opp Value'!B86,'xUS TME'!$B:$B,0))</f>
        <v>21.2</v>
      </c>
      <c r="M86" s="15">
        <f>INDEX('xUS TME'!L:L,MATCH('xUS Opp Value'!$B86,'xUS TME'!$B:$B,0))</f>
        <v>2.2200000000000002</v>
      </c>
      <c r="N86" s="15">
        <f>INDEX('xUS TME'!K:K,MATCH('xUS Opp Value'!$B86,'xUS TME'!$B:$B,0))</f>
        <v>0.15</v>
      </c>
      <c r="O86" s="15" t="str">
        <f>INDEX('xUS TME'!I:I,MATCH('xUS Opp Value'!$B86,'xUS TME'!$B:$B,0))</f>
        <v>Narrow</v>
      </c>
      <c r="P86" s="15" t="str">
        <f>INDEX('xUS TME'!M:M,MATCH('xUS Opp Value'!$B86,'xUS TME'!$B:$B,0))</f>
        <v>Indian Rupee</v>
      </c>
      <c r="Q86" s="15" t="str">
        <f>INDEX('xUS TME'!N:N,MATCH('xUS Opp Value'!$B86,'xUS TME'!$B:$B,0))</f>
        <v>High</v>
      </c>
    </row>
    <row r="87" spans="1:17" hidden="1">
      <c r="A87" s="10" t="s">
        <v>7962</v>
      </c>
      <c r="B87" s="10" t="str">
        <f>INDEX('xUS TME'!B:B,MATCH('xUS Opp Value'!A87,'xUS TME'!A:A,0))</f>
        <v>DE000A1ML7J1</v>
      </c>
      <c r="C87" s="13" t="str">
        <f>INDEX('xUS TME'!C:C,MATCH($B87,'xUS TME'!$B:$B,0))</f>
        <v>VNA</v>
      </c>
      <c r="D87" s="13" t="str">
        <f>INDEX('xUS TME'!D:D,MATCH(B87,'xUS TME'!$B:$B,0))</f>
        <v>0P00011LYO</v>
      </c>
      <c r="E87" s="13" t="str">
        <f>INDEX('xUS TME'!F:F,MATCH(B87,'xUS TME'!$B:$B,0))</f>
        <v>Germany</v>
      </c>
      <c r="F87" s="18" t="str">
        <f>INDEX('xUS TME'!G:G,MATCH(B87,'xUS TME'!$B:$B,0))</f>
        <v>Real Estate</v>
      </c>
      <c r="G87" s="58">
        <f>IFERROR(INDEX(CRIMs!G:G,MATCH(C87,CRIMs!D:D,0)),0)</f>
        <v>0</v>
      </c>
      <c r="H87" s="58">
        <f>IFERROR(INDEX(CRIMs!I:I,MATCH(C87,CRIMs!D:D,0)),0)</f>
        <v>0</v>
      </c>
      <c r="I87" s="13">
        <f>INDEX('xUS TME'!E:E,MATCH($B87,'xUS TME'!$B:$B,0))</f>
        <v>0.06</v>
      </c>
      <c r="J87" s="15">
        <f>INDEX('xUS TME'!H:H,MATCH(B87,'xUS TME'!$B:$B,0))</f>
        <v>0</v>
      </c>
      <c r="K87" s="17" t="str">
        <f t="shared" si="1"/>
        <v/>
      </c>
      <c r="L87" s="15">
        <f>INDEX('xUS TME'!J:J,MATCH('xUS Opp Value'!B87,'xUS TME'!$B:$B,0))</f>
        <v>11.98</v>
      </c>
      <c r="M87" s="15">
        <f>INDEX('xUS TME'!L:L,MATCH('xUS Opp Value'!$B87,'xUS TME'!$B:$B,0))</f>
        <v>0.75</v>
      </c>
      <c r="N87" s="15">
        <f>INDEX('xUS TME'!K:K,MATCH('xUS Opp Value'!$B87,'xUS TME'!$B:$B,0))</f>
        <v>0</v>
      </c>
      <c r="O87" s="15">
        <f>INDEX('xUS TME'!I:I,MATCH('xUS Opp Value'!$B87,'xUS TME'!$B:$B,0))</f>
        <v>0</v>
      </c>
      <c r="P87" s="15" t="str">
        <f>INDEX('xUS TME'!M:M,MATCH('xUS Opp Value'!$B87,'xUS TME'!$B:$B,0))</f>
        <v>Euro</v>
      </c>
      <c r="Q87" s="15">
        <f>INDEX('xUS TME'!N:N,MATCH('xUS Opp Value'!$B87,'xUS TME'!$B:$B,0))</f>
        <v>0</v>
      </c>
    </row>
    <row r="88" spans="1:17" hidden="1">
      <c r="A88" s="10" t="s">
        <v>2828</v>
      </c>
      <c r="B88" s="10" t="str">
        <f>INDEX('xUS TME'!B:B,MATCH('xUS Opp Value'!A88,'xUS TME'!A:A,0))</f>
        <v>JP3814000000</v>
      </c>
      <c r="C88" s="13">
        <f>INDEX('xUS TME'!C:C,MATCH($B88,'xUS TME'!$B:$B,0))</f>
        <v>4901</v>
      </c>
      <c r="D88" s="13" t="str">
        <f>INDEX('xUS TME'!D:D,MATCH(B88,'xUS TME'!$B:$B,0))</f>
        <v>0P0000AEUG</v>
      </c>
      <c r="E88" s="13" t="str">
        <f>INDEX('xUS TME'!F:F,MATCH(B88,'xUS TME'!$B:$B,0))</f>
        <v>Japan</v>
      </c>
      <c r="F88" s="18" t="str">
        <f>INDEX('xUS TME'!G:G,MATCH(B88,'xUS TME'!$B:$B,0))</f>
        <v>Information Technology</v>
      </c>
      <c r="G88" s="58">
        <f>IFERROR(INDEX(CRIMs!G:G,MATCH(C88,CRIMs!D:D,0)),0)</f>
        <v>0</v>
      </c>
      <c r="H88" s="58">
        <f>IFERROR(INDEX(CRIMs!I:I,MATCH(C88,CRIMs!D:D,0)),0)</f>
        <v>0</v>
      </c>
      <c r="I88" s="13">
        <f>INDEX('xUS TME'!E:E,MATCH($B88,'xUS TME'!$B:$B,0))</f>
        <v>7.0000000000000007E-2</v>
      </c>
      <c r="J88" s="15">
        <f>INDEX('xUS TME'!H:H,MATCH(B88,'xUS TME'!$B:$B,0))</f>
        <v>0</v>
      </c>
      <c r="K88" s="17" t="str">
        <f t="shared" si="1"/>
        <v/>
      </c>
      <c r="L88" s="15">
        <f>INDEX('xUS TME'!J:J,MATCH('xUS Opp Value'!B88,'xUS TME'!$B:$B,0))</f>
        <v>13.16</v>
      </c>
      <c r="M88" s="15">
        <f>INDEX('xUS TME'!L:L,MATCH('xUS Opp Value'!$B88,'xUS TME'!$B:$B,0))</f>
        <v>1.01</v>
      </c>
      <c r="N88" s="15">
        <f>INDEX('xUS TME'!K:K,MATCH('xUS Opp Value'!$B88,'xUS TME'!$B:$B,0))</f>
        <v>0.08</v>
      </c>
      <c r="O88" s="15" t="str">
        <f>INDEX('xUS TME'!I:I,MATCH('xUS Opp Value'!$B88,'xUS TME'!$B:$B,0))</f>
        <v>None</v>
      </c>
      <c r="P88" s="15" t="str">
        <f>INDEX('xUS TME'!M:M,MATCH('xUS Opp Value'!$B88,'xUS TME'!$B:$B,0))</f>
        <v>Yen</v>
      </c>
      <c r="Q88" s="15" t="str">
        <f>INDEX('xUS TME'!N:N,MATCH('xUS Opp Value'!$B88,'xUS TME'!$B:$B,0))</f>
        <v>Medium</v>
      </c>
    </row>
    <row r="89" spans="1:17" hidden="1">
      <c r="A89" s="10" t="s">
        <v>5990</v>
      </c>
      <c r="B89" s="10" t="str">
        <f>INDEX('xUS TME'!B:B,MATCH('xUS Opp Value'!A89,'xUS TME'!A:A,0))</f>
        <v>QA0006929895</v>
      </c>
      <c r="C89" s="13" t="str">
        <f>INDEX('xUS TME'!C:C,MATCH($B89,'xUS TME'!$B:$B,0))</f>
        <v>QNBK</v>
      </c>
      <c r="D89" s="13" t="str">
        <f>INDEX('xUS TME'!D:D,MATCH(B89,'xUS TME'!$B:$B,0))</f>
        <v>0P0000Q2I1</v>
      </c>
      <c r="E89" s="13" t="str">
        <f>INDEX('xUS TME'!F:F,MATCH(B89,'xUS TME'!$B:$B,0))</f>
        <v>Qatar</v>
      </c>
      <c r="F89" s="18" t="str">
        <f>INDEX('xUS TME'!G:G,MATCH(B89,'xUS TME'!$B:$B,0))</f>
        <v>Financials</v>
      </c>
      <c r="G89" s="58">
        <f>IFERROR(INDEX(CRIMs!G:G,MATCH(C89,CRIMs!D:D,0)),0)</f>
        <v>0</v>
      </c>
      <c r="H89" s="58">
        <f>IFERROR(INDEX(CRIMs!I:I,MATCH(C89,CRIMs!D:D,0)),0)</f>
        <v>0</v>
      </c>
      <c r="I89" s="13">
        <f>INDEX('xUS TME'!E:E,MATCH($B89,'xUS TME'!$B:$B,0))</f>
        <v>0.06</v>
      </c>
      <c r="J89" s="15">
        <f>INDEX('xUS TME'!H:H,MATCH(B89,'xUS TME'!$B:$B,0))</f>
        <v>0</v>
      </c>
      <c r="K89" s="17" t="str">
        <f t="shared" si="1"/>
        <v/>
      </c>
      <c r="L89" s="15">
        <f>INDEX('xUS TME'!J:J,MATCH('xUS Opp Value'!B89,'xUS TME'!$B:$B,0))</f>
        <v>9.18</v>
      </c>
      <c r="M89" s="15">
        <f>INDEX('xUS TME'!L:L,MATCH('xUS Opp Value'!$B89,'xUS TME'!$B:$B,0))</f>
        <v>1.57</v>
      </c>
      <c r="N89" s="15">
        <f>INDEX('xUS TME'!K:K,MATCH('xUS Opp Value'!$B89,'xUS TME'!$B:$B,0))</f>
        <v>0.18</v>
      </c>
      <c r="O89" s="15">
        <f>INDEX('xUS TME'!I:I,MATCH('xUS Opp Value'!$B89,'xUS TME'!$B:$B,0))</f>
        <v>0</v>
      </c>
      <c r="P89" s="15" t="str">
        <f>INDEX('xUS TME'!M:M,MATCH('xUS Opp Value'!$B89,'xUS TME'!$B:$B,0))</f>
        <v>Qatari Rial</v>
      </c>
      <c r="Q89" s="15">
        <f>INDEX('xUS TME'!N:N,MATCH('xUS Opp Value'!$B89,'xUS TME'!$B:$B,0))</f>
        <v>0</v>
      </c>
    </row>
    <row r="90" spans="1:17" hidden="1">
      <c r="A90" s="10" t="s">
        <v>1413</v>
      </c>
      <c r="B90" s="10" t="str">
        <f>INDEX('xUS TME'!B:B,MATCH('xUS Opp Value'!A90,'xUS TME'!A:A,0))</f>
        <v>KR7068270008</v>
      </c>
      <c r="C90" s="13" t="str">
        <f>INDEX('xUS TME'!C:C,MATCH($B90,'xUS TME'!$B:$B,0))</f>
        <v>068270</v>
      </c>
      <c r="D90" s="13" t="str">
        <f>INDEX('xUS TME'!D:D,MATCH(B90,'xUS TME'!$B:$B,0))</f>
        <v>0P0000BE98</v>
      </c>
      <c r="E90" s="13" t="str">
        <f>INDEX('xUS TME'!F:F,MATCH(B90,'xUS TME'!$B:$B,0))</f>
        <v>South Korea</v>
      </c>
      <c r="F90" s="18" t="str">
        <f>INDEX('xUS TME'!G:G,MATCH(B90,'xUS TME'!$B:$B,0))</f>
        <v>Health Care</v>
      </c>
      <c r="G90" s="58">
        <f>IFERROR(INDEX(CRIMs!G:G,MATCH(C90,CRIMs!D:D,0)),0)</f>
        <v>0</v>
      </c>
      <c r="H90" s="58">
        <f>IFERROR(INDEX(CRIMs!I:I,MATCH(C90,CRIMs!D:D,0)),0)</f>
        <v>0</v>
      </c>
      <c r="I90" s="13">
        <f>INDEX('xUS TME'!E:E,MATCH($B90,'xUS TME'!$B:$B,0))</f>
        <v>0.06</v>
      </c>
      <c r="J90" s="15">
        <f>INDEX('xUS TME'!H:H,MATCH(B90,'xUS TME'!$B:$B,0))</f>
        <v>0</v>
      </c>
      <c r="K90" s="17" t="str">
        <f t="shared" si="1"/>
        <v/>
      </c>
      <c r="L90" s="15">
        <f>INDEX('xUS TME'!J:J,MATCH('xUS Opp Value'!B90,'xUS TME'!$B:$B,0))</f>
        <v>34.619999999999997</v>
      </c>
      <c r="M90" s="15">
        <f>INDEX('xUS TME'!L:L,MATCH('xUS Opp Value'!$B90,'xUS TME'!$B:$B,0))</f>
        <v>2.57</v>
      </c>
      <c r="N90" s="15">
        <f>INDEX('xUS TME'!K:K,MATCH('xUS Opp Value'!$B90,'xUS TME'!$B:$B,0))</f>
        <v>0.06</v>
      </c>
      <c r="O90" s="15" t="str">
        <f>INDEX('xUS TME'!I:I,MATCH('xUS Opp Value'!$B90,'xUS TME'!$B:$B,0))</f>
        <v>None</v>
      </c>
      <c r="P90" s="15" t="str">
        <f>INDEX('xUS TME'!M:M,MATCH('xUS Opp Value'!$B90,'xUS TME'!$B:$B,0))</f>
        <v>Won</v>
      </c>
      <c r="Q90" s="15" t="str">
        <f>INDEX('xUS TME'!N:N,MATCH('xUS Opp Value'!$B90,'xUS TME'!$B:$B,0))</f>
        <v>High</v>
      </c>
    </row>
    <row r="91" spans="1:17" hidden="1">
      <c r="A91" s="10" t="s">
        <v>2143</v>
      </c>
      <c r="B91" s="10" t="str">
        <f>INDEX('xUS TME'!B:B,MATCH('xUS Opp Value'!A91,'xUS TME'!A:A,0))</f>
        <v>BMG2519Y1084</v>
      </c>
      <c r="C91" s="13" t="str">
        <f>INDEX('xUS TME'!C:C,MATCH($B91,'xUS TME'!$B:$B,0))</f>
        <v>BAP</v>
      </c>
      <c r="D91" s="13" t="str">
        <f>INDEX('xUS TME'!D:D,MATCH(B91,'xUS TME'!$B:$B,0))</f>
        <v>0P000001JE</v>
      </c>
      <c r="E91" s="13" t="str">
        <f>INDEX('xUS TME'!F:F,MATCH(B91,'xUS TME'!$B:$B,0))</f>
        <v>Peru</v>
      </c>
      <c r="F91" s="18" t="str">
        <f>INDEX('xUS TME'!G:G,MATCH(B91,'xUS TME'!$B:$B,0))</f>
        <v>Financials</v>
      </c>
      <c r="G91" s="58">
        <f>IFERROR(INDEX(CRIMs!G:G,MATCH(C91,CRIMs!D:D,0)),0)</f>
        <v>0</v>
      </c>
      <c r="H91" s="58">
        <f>IFERROR(INDEX(CRIMs!I:I,MATCH(C91,CRIMs!D:D,0)),0)</f>
        <v>0</v>
      </c>
      <c r="I91" s="13">
        <f>INDEX('xUS TME'!E:E,MATCH($B91,'xUS TME'!$B:$B,0))</f>
        <v>7.0000000000000007E-2</v>
      </c>
      <c r="J91" s="15">
        <f>INDEX('xUS TME'!H:H,MATCH(B91,'xUS TME'!$B:$B,0))</f>
        <v>0</v>
      </c>
      <c r="K91" s="17" t="str">
        <f t="shared" si="1"/>
        <v/>
      </c>
      <c r="L91" s="15">
        <f>INDEX('xUS TME'!J:J,MATCH('xUS Opp Value'!B91,'xUS TME'!$B:$B,0))</f>
        <v>12.64</v>
      </c>
      <c r="M91" s="15">
        <f>INDEX('xUS TME'!L:L,MATCH('xUS Opp Value'!$B91,'xUS TME'!$B:$B,0))</f>
        <v>2.48</v>
      </c>
      <c r="N91" s="15">
        <f>INDEX('xUS TME'!K:K,MATCH('xUS Opp Value'!$B91,'xUS TME'!$B:$B,0))</f>
        <v>0</v>
      </c>
      <c r="O91" s="15" t="str">
        <f>INDEX('xUS TME'!I:I,MATCH('xUS Opp Value'!$B91,'xUS TME'!$B:$B,0))</f>
        <v>None</v>
      </c>
      <c r="P91" s="15" t="str">
        <f>INDEX('xUS TME'!M:M,MATCH('xUS Opp Value'!$B91,'xUS TME'!$B:$B,0))</f>
        <v>US Dollar</v>
      </c>
      <c r="Q91" s="15" t="str">
        <f>INDEX('xUS TME'!N:N,MATCH('xUS Opp Value'!$B91,'xUS TME'!$B:$B,0))</f>
        <v>Extreme</v>
      </c>
    </row>
    <row r="92" spans="1:17" hidden="1">
      <c r="A92" s="10" t="s">
        <v>8468</v>
      </c>
      <c r="B92" s="10" t="str">
        <f>INDEX('xUS TME'!B:B,MATCH('xUS Opp Value'!A92,'xUS TME'!A:A,0))</f>
        <v>CA6979001089</v>
      </c>
      <c r="C92" s="13" t="str">
        <f>INDEX('xUS TME'!C:C,MATCH($B92,'xUS TME'!$B:$B,0))</f>
        <v>PAAS</v>
      </c>
      <c r="D92" s="13" t="str">
        <f>INDEX('xUS TME'!D:D,MATCH(B92,'xUS TME'!$B:$B,0))</f>
        <v>0P0000686K</v>
      </c>
      <c r="E92" s="13" t="str">
        <f>INDEX('xUS TME'!F:F,MATCH(B92,'xUS TME'!$B:$B,0))</f>
        <v>Canada</v>
      </c>
      <c r="F92" s="18" t="str">
        <f>INDEX('xUS TME'!G:G,MATCH(B92,'xUS TME'!$B:$B,0))</f>
        <v>Materials</v>
      </c>
      <c r="G92" s="58">
        <f>IFERROR(INDEX(CRIMs!G:G,MATCH(C92,CRIMs!D:D,0)),0)</f>
        <v>0</v>
      </c>
      <c r="H92" s="58">
        <f>IFERROR(INDEX(CRIMs!I:I,MATCH(C92,CRIMs!D:D,0)),0)</f>
        <v>0</v>
      </c>
      <c r="I92" s="13">
        <f>INDEX('xUS TME'!E:E,MATCH($B92,'xUS TME'!$B:$B,0))</f>
        <v>7.0000000000000007E-2</v>
      </c>
      <c r="J92" s="15">
        <f>INDEX('xUS TME'!H:H,MATCH(B92,'xUS TME'!$B:$B,0))</f>
        <v>0</v>
      </c>
      <c r="K92" s="17" t="str">
        <f t="shared" si="1"/>
        <v/>
      </c>
      <c r="L92" s="15">
        <f>INDEX('xUS TME'!J:J,MATCH('xUS Opp Value'!B92,'xUS TME'!$B:$B,0))</f>
        <v>10.39</v>
      </c>
      <c r="M92" s="15">
        <f>INDEX('xUS TME'!L:L,MATCH('xUS Opp Value'!$B92,'xUS TME'!$B:$B,0))</f>
        <v>3.56</v>
      </c>
      <c r="N92" s="15">
        <f>INDEX('xUS TME'!K:K,MATCH('xUS Opp Value'!$B92,'xUS TME'!$B:$B,0))</f>
        <v>0.18</v>
      </c>
      <c r="O92" s="15" t="str">
        <f>INDEX('xUS TME'!I:I,MATCH('xUS Opp Value'!$B92,'xUS TME'!$B:$B,0))</f>
        <v>None</v>
      </c>
      <c r="P92" s="15" t="str">
        <f>INDEX('xUS TME'!M:M,MATCH('xUS Opp Value'!$B92,'xUS TME'!$B:$B,0))</f>
        <v>Canadian Dollar</v>
      </c>
      <c r="Q92" s="15" t="str">
        <f>INDEX('xUS TME'!N:N,MATCH('xUS Opp Value'!$B92,'xUS TME'!$B:$B,0))</f>
        <v>Very High</v>
      </c>
    </row>
    <row r="93" spans="1:17" hidden="1">
      <c r="A93" s="10" t="s">
        <v>3492</v>
      </c>
      <c r="B93" s="10" t="str">
        <f>INDEX('xUS TME'!B:B,MATCH('xUS Opp Value'!A93,'xUS TME'!A:A,0))</f>
        <v>INE030A01027</v>
      </c>
      <c r="C93" s="13">
        <f>INDEX('xUS TME'!C:C,MATCH($B93,'xUS TME'!$B:$B,0))</f>
        <v>500696</v>
      </c>
      <c r="D93" s="13" t="str">
        <f>INDEX('xUS TME'!D:D,MATCH(B93,'xUS TME'!$B:$B,0))</f>
        <v>0P0000C9F2</v>
      </c>
      <c r="E93" s="13" t="str">
        <f>INDEX('xUS TME'!F:F,MATCH(B93,'xUS TME'!$B:$B,0))</f>
        <v>India</v>
      </c>
      <c r="F93" s="18" t="str">
        <f>INDEX('xUS TME'!G:G,MATCH(B93,'xUS TME'!$B:$B,0))</f>
        <v>Consumer Staples</v>
      </c>
      <c r="G93" s="58">
        <f>IFERROR(INDEX(CRIMs!G:G,MATCH(C93,CRIMs!D:D,0)),0)</f>
        <v>0</v>
      </c>
      <c r="H93" s="58">
        <f>IFERROR(INDEX(CRIMs!I:I,MATCH(C93,CRIMs!D:D,0)),0)</f>
        <v>0</v>
      </c>
      <c r="I93" s="13">
        <f>INDEX('xUS TME'!E:E,MATCH($B93,'xUS TME'!$B:$B,0))</f>
        <v>0.06</v>
      </c>
      <c r="J93" s="15">
        <f>INDEX('xUS TME'!H:H,MATCH(B93,'xUS TME'!$B:$B,0))</f>
        <v>0</v>
      </c>
      <c r="K93" s="17" t="str">
        <f t="shared" si="1"/>
        <v/>
      </c>
      <c r="L93" s="15">
        <f>INDEX('xUS TME'!J:J,MATCH('xUS Opp Value'!B93,'xUS TME'!$B:$B,0))</f>
        <v>46.5</v>
      </c>
      <c r="M93" s="15">
        <f>INDEX('xUS TME'!L:L,MATCH('xUS Opp Value'!$B93,'xUS TME'!$B:$B,0))</f>
        <v>10.4</v>
      </c>
      <c r="N93" s="15">
        <f>INDEX('xUS TME'!K:K,MATCH('xUS Opp Value'!$B93,'xUS TME'!$B:$B,0))</f>
        <v>0.21</v>
      </c>
      <c r="O93" s="15" t="str">
        <f>INDEX('xUS TME'!I:I,MATCH('xUS Opp Value'!$B93,'xUS TME'!$B:$B,0))</f>
        <v>Narrow</v>
      </c>
      <c r="P93" s="15" t="str">
        <f>INDEX('xUS TME'!M:M,MATCH('xUS Opp Value'!$B93,'xUS TME'!$B:$B,0))</f>
        <v>Indian Rupee</v>
      </c>
      <c r="Q93" s="15" t="str">
        <f>INDEX('xUS TME'!N:N,MATCH('xUS Opp Value'!$B93,'xUS TME'!$B:$B,0))</f>
        <v>Medium</v>
      </c>
    </row>
    <row r="94" spans="1:17" hidden="1">
      <c r="A94" s="10" t="s">
        <v>604</v>
      </c>
      <c r="B94" s="10" t="str">
        <f>INDEX('xUS TME'!B:B,MATCH('xUS Opp Value'!A94,'xUS TME'!A:A,0))</f>
        <v>LU1598757687</v>
      </c>
      <c r="C94" s="13" t="str">
        <f>INDEX('xUS TME'!C:C,MATCH($B94,'xUS TME'!$B:$B,0))</f>
        <v>MT</v>
      </c>
      <c r="D94" s="13" t="str">
        <f>INDEX('xUS TME'!D:D,MATCH(B94,'xUS TME'!$B:$B,0))</f>
        <v>0P0000A6ZM</v>
      </c>
      <c r="E94" s="13" t="str">
        <f>INDEX('xUS TME'!F:F,MATCH(B94,'xUS TME'!$B:$B,0))</f>
        <v>United States</v>
      </c>
      <c r="F94" s="18" t="str">
        <f>INDEX('xUS TME'!G:G,MATCH(B94,'xUS TME'!$B:$B,0))</f>
        <v>Materials</v>
      </c>
      <c r="G94" s="58">
        <f>IFERROR(INDEX(CRIMs!G:G,MATCH(C94,CRIMs!D:D,0)),0)</f>
        <v>0</v>
      </c>
      <c r="H94" s="58">
        <f>IFERROR(INDEX(CRIMs!I:I,MATCH(C94,CRIMs!D:D,0)),0)</f>
        <v>0</v>
      </c>
      <c r="I94" s="13">
        <f>INDEX('xUS TME'!E:E,MATCH($B94,'xUS TME'!$B:$B,0))</f>
        <v>7.0000000000000007E-2</v>
      </c>
      <c r="J94" s="15">
        <f>INDEX('xUS TME'!H:H,MATCH(B94,'xUS TME'!$B:$B,0))</f>
        <v>0</v>
      </c>
      <c r="K94" s="17" t="str">
        <f t="shared" si="1"/>
        <v/>
      </c>
      <c r="L94" s="15">
        <f>INDEX('xUS TME'!J:J,MATCH('xUS Opp Value'!B94,'xUS TME'!$B:$B,0))</f>
        <v>15.21</v>
      </c>
      <c r="M94" s="15">
        <f>INDEX('xUS TME'!L:L,MATCH('xUS Opp Value'!$B94,'xUS TME'!$B:$B,0))</f>
        <v>0.85</v>
      </c>
      <c r="N94" s="15">
        <f>INDEX('xUS TME'!K:K,MATCH('xUS Opp Value'!$B94,'xUS TME'!$B:$B,0))</f>
        <v>0.06</v>
      </c>
      <c r="O94" s="15" t="str">
        <f>INDEX('xUS TME'!I:I,MATCH('xUS Opp Value'!$B94,'xUS TME'!$B:$B,0))</f>
        <v>None</v>
      </c>
      <c r="P94" s="15" t="str">
        <f>INDEX('xUS TME'!M:M,MATCH('xUS Opp Value'!$B94,'xUS TME'!$B:$B,0))</f>
        <v>Euro</v>
      </c>
      <c r="Q94" s="15" t="str">
        <f>INDEX('xUS TME'!N:N,MATCH('xUS Opp Value'!$B94,'xUS TME'!$B:$B,0))</f>
        <v>Very High</v>
      </c>
    </row>
    <row r="95" spans="1:17" hidden="1">
      <c r="A95" s="10" t="s">
        <v>308</v>
      </c>
      <c r="B95" s="10" t="str">
        <f>INDEX('xUS TME'!B:B,MATCH('xUS Opp Value'!A95,'xUS TME'!A:A,0))</f>
        <v>ES0105046017</v>
      </c>
      <c r="C95" s="13" t="str">
        <f>INDEX('xUS TME'!C:C,MATCH($B95,'xUS TME'!$B:$B,0))</f>
        <v>AENA</v>
      </c>
      <c r="D95" s="13" t="str">
        <f>INDEX('xUS TME'!D:D,MATCH(B95,'xUS TME'!$B:$B,0))</f>
        <v>0P00015CW1</v>
      </c>
      <c r="E95" s="13" t="str">
        <f>INDEX('xUS TME'!F:F,MATCH(B95,'xUS TME'!$B:$B,0))</f>
        <v>Spain</v>
      </c>
      <c r="F95" s="18" t="str">
        <f>INDEX('xUS TME'!G:G,MATCH(B95,'xUS TME'!$B:$B,0))</f>
        <v>Industrials</v>
      </c>
      <c r="G95" s="58">
        <f>IFERROR(INDEX(CRIMs!G:G,MATCH(C95,CRIMs!D:D,0)),0)</f>
        <v>0</v>
      </c>
      <c r="H95" s="58">
        <f>IFERROR(INDEX(CRIMs!I:I,MATCH(C95,CRIMs!D:D,0)),0)</f>
        <v>0</v>
      </c>
      <c r="I95" s="13">
        <f>INDEX('xUS TME'!E:E,MATCH($B95,'xUS TME'!$B:$B,0))</f>
        <v>7.0000000000000007E-2</v>
      </c>
      <c r="J95" s="15">
        <f>INDEX('xUS TME'!H:H,MATCH(B95,'xUS TME'!$B:$B,0))</f>
        <v>0</v>
      </c>
      <c r="K95" s="17" t="str">
        <f t="shared" si="1"/>
        <v/>
      </c>
      <c r="L95" s="15">
        <f>INDEX('xUS TME'!J:J,MATCH('xUS Opp Value'!B95,'xUS TME'!$B:$B,0))</f>
        <v>17.07</v>
      </c>
      <c r="M95" s="15">
        <f>INDEX('xUS TME'!L:L,MATCH('xUS Opp Value'!$B95,'xUS TME'!$B:$B,0))</f>
        <v>4.37</v>
      </c>
      <c r="N95" s="15">
        <f>INDEX('xUS TME'!K:K,MATCH('xUS Opp Value'!$B95,'xUS TME'!$B:$B,0))</f>
        <v>0.26</v>
      </c>
      <c r="O95" s="15" t="str">
        <f>INDEX('xUS TME'!I:I,MATCH('xUS Opp Value'!$B95,'xUS TME'!$B:$B,0))</f>
        <v>Narrow</v>
      </c>
      <c r="P95" s="15" t="str">
        <f>INDEX('xUS TME'!M:M,MATCH('xUS Opp Value'!$B95,'xUS TME'!$B:$B,0))</f>
        <v>Euro</v>
      </c>
      <c r="Q95" s="15" t="str">
        <f>INDEX('xUS TME'!N:N,MATCH('xUS Opp Value'!$B95,'xUS TME'!$B:$B,0))</f>
        <v>Medium</v>
      </c>
    </row>
    <row r="96" spans="1:17" hidden="1">
      <c r="A96" s="10" t="s">
        <v>4781</v>
      </c>
      <c r="B96" s="10" t="str">
        <f>INDEX('xUS TME'!B:B,MATCH('xUS Opp Value'!A96,'xUS TME'!A:A,0))</f>
        <v>MYL1155OO000</v>
      </c>
      <c r="C96" s="13" t="str">
        <f>INDEX('xUS TME'!C:C,MATCH($B96,'xUS TME'!$B:$B,0))</f>
        <v>1155</v>
      </c>
      <c r="D96" s="13" t="str">
        <f>INDEX('xUS TME'!D:D,MATCH(B96,'xUS TME'!$B:$B,0))</f>
        <v>0P0000BNPQ</v>
      </c>
      <c r="E96" s="13" t="str">
        <f>INDEX('xUS TME'!F:F,MATCH(B96,'xUS TME'!$B:$B,0))</f>
        <v>Malaysia</v>
      </c>
      <c r="F96" s="18" t="str">
        <f>INDEX('xUS TME'!G:G,MATCH(B96,'xUS TME'!$B:$B,0))</f>
        <v>Financials</v>
      </c>
      <c r="G96" s="58">
        <f>IFERROR(INDEX(CRIMs!G:G,MATCH(C96,CRIMs!D:D,0)),0)</f>
        <v>0</v>
      </c>
      <c r="H96" s="58">
        <f>IFERROR(INDEX(CRIMs!I:I,MATCH(C96,CRIMs!D:D,0)),0)</f>
        <v>0</v>
      </c>
      <c r="I96" s="13">
        <f>INDEX('xUS TME'!E:E,MATCH($B96,'xUS TME'!$B:$B,0))</f>
        <v>7.0000000000000007E-2</v>
      </c>
      <c r="J96" s="15">
        <f>INDEX('xUS TME'!H:H,MATCH(B96,'xUS TME'!$B:$B,0))</f>
        <v>0</v>
      </c>
      <c r="K96" s="17" t="str">
        <f t="shared" si="1"/>
        <v/>
      </c>
      <c r="L96" s="15">
        <f>INDEX('xUS TME'!J:J,MATCH('xUS Opp Value'!B96,'xUS TME'!$B:$B,0))</f>
        <v>12.41</v>
      </c>
      <c r="M96" s="15">
        <f>INDEX('xUS TME'!L:L,MATCH('xUS Opp Value'!$B96,'xUS TME'!$B:$B,0))</f>
        <v>1.44</v>
      </c>
      <c r="N96" s="15">
        <f>INDEX('xUS TME'!K:K,MATCH('xUS Opp Value'!$B96,'xUS TME'!$B:$B,0))</f>
        <v>0.12</v>
      </c>
      <c r="O96" s="15">
        <f>INDEX('xUS TME'!I:I,MATCH('xUS Opp Value'!$B96,'xUS TME'!$B:$B,0))</f>
        <v>0</v>
      </c>
      <c r="P96" s="15" t="str">
        <f>INDEX('xUS TME'!M:M,MATCH('xUS Opp Value'!$B96,'xUS TME'!$B:$B,0))</f>
        <v>Malaysian Ringgit</v>
      </c>
      <c r="Q96" s="15">
        <f>INDEX('xUS TME'!N:N,MATCH('xUS Opp Value'!$B96,'xUS TME'!$B:$B,0))</f>
        <v>0</v>
      </c>
    </row>
    <row r="97" spans="1:17" hidden="1">
      <c r="A97" s="10" t="s">
        <v>2548</v>
      </c>
      <c r="B97" s="10" t="str">
        <f>INDEX('xUS TME'!B:B,MATCH('xUS Opp Value'!A97,'xUS TME'!A:A,0))</f>
        <v>JP3386450005</v>
      </c>
      <c r="C97" s="13">
        <f>INDEX('xUS TME'!C:C,MATCH($B97,'xUS TME'!$B:$B,0))</f>
        <v>5020</v>
      </c>
      <c r="D97" s="13" t="str">
        <f>INDEX('xUS TME'!D:D,MATCH(B97,'xUS TME'!$B:$B,0))</f>
        <v>0P0000NN1A</v>
      </c>
      <c r="E97" s="13" t="str">
        <f>INDEX('xUS TME'!F:F,MATCH(B97,'xUS TME'!$B:$B,0))</f>
        <v>Japan</v>
      </c>
      <c r="F97" s="18" t="str">
        <f>INDEX('xUS TME'!G:G,MATCH(B97,'xUS TME'!$B:$B,0))</f>
        <v>Energy</v>
      </c>
      <c r="G97" s="58">
        <f>IFERROR(INDEX(CRIMs!G:G,MATCH(C97,CRIMs!D:D,0)),0)</f>
        <v>0</v>
      </c>
      <c r="H97" s="58">
        <f>IFERROR(INDEX(CRIMs!I:I,MATCH(C97,CRIMs!D:D,0)),0)</f>
        <v>0</v>
      </c>
      <c r="I97" s="13">
        <f>INDEX('xUS TME'!E:E,MATCH($B97,'xUS TME'!$B:$B,0))</f>
        <v>7.0000000000000007E-2</v>
      </c>
      <c r="J97" s="15">
        <f>INDEX('xUS TME'!H:H,MATCH(B97,'xUS TME'!$B:$B,0))</f>
        <v>0</v>
      </c>
      <c r="K97" s="17" t="str">
        <f t="shared" si="1"/>
        <v/>
      </c>
      <c r="L97" s="15">
        <f>INDEX('xUS TME'!J:J,MATCH('xUS Opp Value'!B97,'xUS TME'!$B:$B,0))</f>
        <v>0</v>
      </c>
      <c r="M97" s="15">
        <f>INDEX('xUS TME'!L:L,MATCH('xUS Opp Value'!$B97,'xUS TME'!$B:$B,0))</f>
        <v>1.2</v>
      </c>
      <c r="N97" s="15">
        <f>INDEX('xUS TME'!K:K,MATCH('xUS Opp Value'!$B97,'xUS TME'!$B:$B,0))</f>
        <v>0.02</v>
      </c>
      <c r="O97" s="15">
        <f>INDEX('xUS TME'!I:I,MATCH('xUS Opp Value'!$B97,'xUS TME'!$B:$B,0))</f>
        <v>0</v>
      </c>
      <c r="P97" s="15" t="str">
        <f>INDEX('xUS TME'!M:M,MATCH('xUS Opp Value'!$B97,'xUS TME'!$B:$B,0))</f>
        <v>Yen</v>
      </c>
      <c r="Q97" s="15">
        <f>INDEX('xUS TME'!N:N,MATCH('xUS Opp Value'!$B97,'xUS TME'!$B:$B,0))</f>
        <v>0</v>
      </c>
    </row>
    <row r="98" spans="1:17" hidden="1">
      <c r="A98" s="10" t="s">
        <v>5687</v>
      </c>
      <c r="B98" s="10" t="str">
        <f>INDEX('xUS TME'!B:B,MATCH('xUS Opp Value'!A98,'xUS TME'!A:A,0))</f>
        <v>PLPKO0000016</v>
      </c>
      <c r="C98" s="13" t="str">
        <f>INDEX('xUS TME'!C:C,MATCH($B98,'xUS TME'!$B:$B,0))</f>
        <v>PKO</v>
      </c>
      <c r="D98" s="13" t="str">
        <f>INDEX('xUS TME'!D:D,MATCH(B98,'xUS TME'!$B:$B,0))</f>
        <v>0P0000EQZ4</v>
      </c>
      <c r="E98" s="13" t="str">
        <f>INDEX('xUS TME'!F:F,MATCH(B98,'xUS TME'!$B:$B,0))</f>
        <v>Poland</v>
      </c>
      <c r="F98" s="18" t="str">
        <f>INDEX('xUS TME'!G:G,MATCH(B98,'xUS TME'!$B:$B,0))</f>
        <v>Financials</v>
      </c>
      <c r="G98" s="58">
        <f>IFERROR(INDEX(CRIMs!G:G,MATCH(C98,CRIMs!D:D,0)),0)</f>
        <v>0</v>
      </c>
      <c r="H98" s="58">
        <f>IFERROR(INDEX(CRIMs!I:I,MATCH(C98,CRIMs!D:D,0)),0)</f>
        <v>0</v>
      </c>
      <c r="I98" s="13">
        <f>INDEX('xUS TME'!E:E,MATCH($B98,'xUS TME'!$B:$B,0))</f>
        <v>0.06</v>
      </c>
      <c r="J98" s="15">
        <f>INDEX('xUS TME'!H:H,MATCH(B98,'xUS TME'!$B:$B,0))</f>
        <v>0</v>
      </c>
      <c r="K98" s="17" t="str">
        <f t="shared" si="1"/>
        <v/>
      </c>
      <c r="L98" s="15">
        <f>INDEX('xUS TME'!J:J,MATCH('xUS Opp Value'!B98,'xUS TME'!$B:$B,0))</f>
        <v>8.35</v>
      </c>
      <c r="M98" s="15">
        <f>INDEX('xUS TME'!L:L,MATCH('xUS Opp Value'!$B98,'xUS TME'!$B:$B,0))</f>
        <v>2.12</v>
      </c>
      <c r="N98" s="15">
        <f>INDEX('xUS TME'!K:K,MATCH('xUS Opp Value'!$B98,'xUS TME'!$B:$B,0))</f>
        <v>0.2</v>
      </c>
      <c r="O98" s="15">
        <f>INDEX('xUS TME'!I:I,MATCH('xUS Opp Value'!$B98,'xUS TME'!$B:$B,0))</f>
        <v>0</v>
      </c>
      <c r="P98" s="15" t="str">
        <f>INDEX('xUS TME'!M:M,MATCH('xUS Opp Value'!$B98,'xUS TME'!$B:$B,0))</f>
        <v>Zloty</v>
      </c>
      <c r="Q98" s="15">
        <f>INDEX('xUS TME'!N:N,MATCH('xUS Opp Value'!$B98,'xUS TME'!$B:$B,0))</f>
        <v>0</v>
      </c>
    </row>
    <row r="99" spans="1:17" hidden="1">
      <c r="A99" s="10" t="s">
        <v>1397</v>
      </c>
      <c r="B99" s="10" t="str">
        <f>INDEX('xUS TME'!B:B,MATCH('xUS Opp Value'!A99,'xUS TME'!A:A,0))</f>
        <v>TW0002882008</v>
      </c>
      <c r="C99" s="13" t="str">
        <f>INDEX('xUS TME'!C:C,MATCH($B99,'xUS TME'!$B:$B,0))</f>
        <v>2882</v>
      </c>
      <c r="D99" s="13" t="str">
        <f>INDEX('xUS TME'!D:D,MATCH(B99,'xUS TME'!$B:$B,0))</f>
        <v>0P0000CG9X</v>
      </c>
      <c r="E99" s="13" t="str">
        <f>INDEX('xUS TME'!F:F,MATCH(B99,'xUS TME'!$B:$B,0))</f>
        <v>Taiwan</v>
      </c>
      <c r="F99" s="18" t="str">
        <f>INDEX('xUS TME'!G:G,MATCH(B99,'xUS TME'!$B:$B,0))</f>
        <v>Financials</v>
      </c>
      <c r="G99" s="58">
        <f>IFERROR(INDEX(CRIMs!G:G,MATCH(C99,CRIMs!D:D,0)),0)</f>
        <v>0</v>
      </c>
      <c r="H99" s="58">
        <f>IFERROR(INDEX(CRIMs!I:I,MATCH(C99,CRIMs!D:D,0)),0)</f>
        <v>0</v>
      </c>
      <c r="I99" s="13">
        <f>INDEX('xUS TME'!E:E,MATCH($B99,'xUS TME'!$B:$B,0))</f>
        <v>0.06</v>
      </c>
      <c r="J99" s="15">
        <f>INDEX('xUS TME'!H:H,MATCH(B99,'xUS TME'!$B:$B,0))</f>
        <v>0</v>
      </c>
      <c r="K99" s="17" t="str">
        <f t="shared" si="1"/>
        <v/>
      </c>
      <c r="L99" s="15">
        <f>INDEX('xUS TME'!J:J,MATCH('xUS Opp Value'!B99,'xUS TME'!$B:$B,0))</f>
        <v>9.73</v>
      </c>
      <c r="M99" s="15">
        <f>INDEX('xUS TME'!L:L,MATCH('xUS Opp Value'!$B99,'xUS TME'!$B:$B,0))</f>
        <v>1.17</v>
      </c>
      <c r="N99" s="15">
        <f>INDEX('xUS TME'!K:K,MATCH('xUS Opp Value'!$B99,'xUS TME'!$B:$B,0))</f>
        <v>0.13</v>
      </c>
      <c r="O99" s="15">
        <f>INDEX('xUS TME'!I:I,MATCH('xUS Opp Value'!$B99,'xUS TME'!$B:$B,0))</f>
        <v>0</v>
      </c>
      <c r="P99" s="15" t="str">
        <f>INDEX('xUS TME'!M:M,MATCH('xUS Opp Value'!$B99,'xUS TME'!$B:$B,0))</f>
        <v>New Taiwan Dollar</v>
      </c>
      <c r="Q99" s="15">
        <f>INDEX('xUS TME'!N:N,MATCH('xUS Opp Value'!$B99,'xUS TME'!$B:$B,0))</f>
        <v>0</v>
      </c>
    </row>
    <row r="100" spans="1:17" hidden="1">
      <c r="A100" s="10" t="s">
        <v>2712</v>
      </c>
      <c r="B100" s="10" t="str">
        <f>INDEX('xUS TME'!B:B,MATCH('xUS Opp Value'!A100,'xUS TME'!A:A,0))</f>
        <v>AEN000101016</v>
      </c>
      <c r="C100" s="13" t="str">
        <f>INDEX('xUS TME'!C:C,MATCH($B100,'xUS TME'!$B:$B,0))</f>
        <v>FAB</v>
      </c>
      <c r="D100" s="13" t="str">
        <f>INDEX('xUS TME'!D:D,MATCH(B100,'xUS TME'!$B:$B,0))</f>
        <v>0P0000O3KL</v>
      </c>
      <c r="E100" s="13" t="str">
        <f>INDEX('xUS TME'!F:F,MATCH(B100,'xUS TME'!$B:$B,0))</f>
        <v>United Arab Emirates</v>
      </c>
      <c r="F100" s="18" t="str">
        <f>INDEX('xUS TME'!G:G,MATCH(B100,'xUS TME'!$B:$B,0))</f>
        <v>Financials</v>
      </c>
      <c r="G100" s="58">
        <f>IFERROR(INDEX(CRIMs!G:G,MATCH(C100,CRIMs!D:D,0)),0)</f>
        <v>0</v>
      </c>
      <c r="H100" s="58">
        <f>IFERROR(INDEX(CRIMs!I:I,MATCH(C100,CRIMs!D:D,0)),0)</f>
        <v>0</v>
      </c>
      <c r="I100" s="13">
        <f>INDEX('xUS TME'!E:E,MATCH($B100,'xUS TME'!$B:$B,0))</f>
        <v>0.06</v>
      </c>
      <c r="J100" s="15">
        <f>INDEX('xUS TME'!H:H,MATCH(B100,'xUS TME'!$B:$B,0))</f>
        <v>0</v>
      </c>
      <c r="K100" s="17" t="str">
        <f t="shared" si="1"/>
        <v/>
      </c>
      <c r="L100" s="15">
        <f>INDEX('xUS TME'!J:J,MATCH('xUS Opp Value'!B100,'xUS TME'!$B:$B,0))</f>
        <v>0</v>
      </c>
      <c r="M100" s="15">
        <f>INDEX('xUS TME'!L:L,MATCH('xUS Opp Value'!$B100,'xUS TME'!$B:$B,0))</f>
        <v>1.56</v>
      </c>
      <c r="N100" s="15">
        <f>INDEX('xUS TME'!K:K,MATCH('xUS Opp Value'!$B100,'xUS TME'!$B:$B,0))</f>
        <v>0.17</v>
      </c>
      <c r="O100" s="15">
        <f>INDEX('xUS TME'!I:I,MATCH('xUS Opp Value'!$B100,'xUS TME'!$B:$B,0))</f>
        <v>0</v>
      </c>
      <c r="P100" s="15" t="str">
        <f>INDEX('xUS TME'!M:M,MATCH('xUS Opp Value'!$B100,'xUS TME'!$B:$B,0))</f>
        <v>UAE Dirham</v>
      </c>
      <c r="Q100" s="15">
        <f>INDEX('xUS TME'!N:N,MATCH('xUS Opp Value'!$B100,'xUS TME'!$B:$B,0))</f>
        <v>0</v>
      </c>
    </row>
    <row r="101" spans="1:17" hidden="1">
      <c r="A101" s="10" t="s">
        <v>6389</v>
      </c>
      <c r="B101" s="10" t="str">
        <f>INDEX('xUS TME'!B:B,MATCH('xUS Opp Value'!A101,'xUS TME'!A:A,0))</f>
        <v>SA0007879543</v>
      </c>
      <c r="C101" s="13">
        <f>INDEX('xUS TME'!C:C,MATCH($B101,'xUS TME'!$B:$B,0))</f>
        <v>7010</v>
      </c>
      <c r="D101" s="13" t="str">
        <f>INDEX('xUS TME'!D:D,MATCH(B101,'xUS TME'!$B:$B,0))</f>
        <v>0P0000Q2LB</v>
      </c>
      <c r="E101" s="13" t="str">
        <f>INDEX('xUS TME'!F:F,MATCH(B101,'xUS TME'!$B:$B,0))</f>
        <v>Saudi Arabia</v>
      </c>
      <c r="F101" s="18" t="str">
        <f>INDEX('xUS TME'!G:G,MATCH(B101,'xUS TME'!$B:$B,0))</f>
        <v>Communication Services</v>
      </c>
      <c r="G101" s="58">
        <f>IFERROR(INDEX(CRIMs!G:G,MATCH(C101,CRIMs!D:D,0)),0)</f>
        <v>0</v>
      </c>
      <c r="H101" s="58">
        <f>IFERROR(INDEX(CRIMs!I:I,MATCH(C101,CRIMs!D:D,0)),0)</f>
        <v>0</v>
      </c>
      <c r="I101" s="13">
        <f>INDEX('xUS TME'!E:E,MATCH($B101,'xUS TME'!$B:$B,0))</f>
        <v>7.0000000000000007E-2</v>
      </c>
      <c r="J101" s="15">
        <f>INDEX('xUS TME'!H:H,MATCH(B101,'xUS TME'!$B:$B,0))</f>
        <v>0</v>
      </c>
      <c r="K101" s="17" t="str">
        <f t="shared" si="1"/>
        <v/>
      </c>
      <c r="L101" s="15">
        <f>INDEX('xUS TME'!J:J,MATCH('xUS Opp Value'!B101,'xUS TME'!$B:$B,0))</f>
        <v>0</v>
      </c>
      <c r="M101" s="15">
        <f>INDEX('xUS TME'!L:L,MATCH('xUS Opp Value'!$B101,'xUS TME'!$B:$B,0))</f>
        <v>2.5499999999999998</v>
      </c>
      <c r="N101" s="15">
        <f>INDEX('xUS TME'!K:K,MATCH('xUS Opp Value'!$B101,'xUS TME'!$B:$B,0))</f>
        <v>0.18</v>
      </c>
      <c r="O101" s="15">
        <f>INDEX('xUS TME'!I:I,MATCH('xUS Opp Value'!$B101,'xUS TME'!$B:$B,0))</f>
        <v>0</v>
      </c>
      <c r="P101" s="15" t="str">
        <f>INDEX('xUS TME'!M:M,MATCH('xUS Opp Value'!$B101,'xUS TME'!$B:$B,0))</f>
        <v>Saudi Riyal</v>
      </c>
      <c r="Q101" s="15">
        <f>INDEX('xUS TME'!N:N,MATCH('xUS Opp Value'!$B101,'xUS TME'!$B:$B,0))</f>
        <v>0</v>
      </c>
    </row>
    <row r="102" spans="1:17" hidden="1">
      <c r="A102" s="10" t="s">
        <v>6998</v>
      </c>
      <c r="B102" s="10" t="str">
        <f>INDEX('xUS TME'!B:B,MATCH('xUS Opp Value'!A102,'xUS TME'!A:A,0))</f>
        <v>JP3162600005</v>
      </c>
      <c r="C102" s="13">
        <f>INDEX('xUS TME'!C:C,MATCH($B102,'xUS TME'!$B:$B,0))</f>
        <v>6273</v>
      </c>
      <c r="D102" s="13" t="str">
        <f>INDEX('xUS TME'!D:D,MATCH(B102,'xUS TME'!$B:$B,0))</f>
        <v>0P0000ECDD</v>
      </c>
      <c r="E102" s="13" t="str">
        <f>INDEX('xUS TME'!F:F,MATCH(B102,'xUS TME'!$B:$B,0))</f>
        <v>Japan</v>
      </c>
      <c r="F102" s="18" t="str">
        <f>INDEX('xUS TME'!G:G,MATCH(B102,'xUS TME'!$B:$B,0))</f>
        <v>Industrials</v>
      </c>
      <c r="G102" s="58">
        <f>IFERROR(INDEX(CRIMs!G:G,MATCH(C102,CRIMs!D:D,0)),0)</f>
        <v>0</v>
      </c>
      <c r="H102" s="58">
        <f>IFERROR(INDEX(CRIMs!I:I,MATCH(C102,CRIMs!D:D,0)),0)</f>
        <v>0</v>
      </c>
      <c r="I102" s="13">
        <f>INDEX('xUS TME'!E:E,MATCH($B102,'xUS TME'!$B:$B,0))</f>
        <v>0.06</v>
      </c>
      <c r="J102" s="15">
        <f>INDEX('xUS TME'!H:H,MATCH(B102,'xUS TME'!$B:$B,0))</f>
        <v>0</v>
      </c>
      <c r="K102" s="17" t="str">
        <f t="shared" si="1"/>
        <v/>
      </c>
      <c r="L102" s="15">
        <f>INDEX('xUS TME'!J:J,MATCH('xUS Opp Value'!B102,'xUS TME'!$B:$B,0))</f>
        <v>0</v>
      </c>
      <c r="M102" s="15">
        <f>INDEX('xUS TME'!L:L,MATCH('xUS Opp Value'!$B102,'xUS TME'!$B:$B,0))</f>
        <v>2.1800000000000002</v>
      </c>
      <c r="N102" s="15">
        <f>INDEX('xUS TME'!K:K,MATCH('xUS Opp Value'!$B102,'xUS TME'!$B:$B,0))</f>
        <v>0.08</v>
      </c>
      <c r="O102" s="15">
        <f>INDEX('xUS TME'!I:I,MATCH('xUS Opp Value'!$B102,'xUS TME'!$B:$B,0))</f>
        <v>0</v>
      </c>
      <c r="P102" s="15" t="str">
        <f>INDEX('xUS TME'!M:M,MATCH('xUS Opp Value'!$B102,'xUS TME'!$B:$B,0))</f>
        <v>Yen</v>
      </c>
      <c r="Q102" s="15">
        <f>INDEX('xUS TME'!N:N,MATCH('xUS Opp Value'!$B102,'xUS TME'!$B:$B,0))</f>
        <v>0</v>
      </c>
    </row>
    <row r="103" spans="1:17" hidden="1">
      <c r="A103" s="10" t="s">
        <v>3991</v>
      </c>
      <c r="B103" s="10" t="str">
        <f>INDEX('xUS TME'!B:B,MATCH('xUS Opp Value'!A103,'xUS TME'!A:A,0))</f>
        <v>SE0015811955</v>
      </c>
      <c r="C103" s="13" t="str">
        <f>INDEX('xUS TME'!C:C,MATCH($B103,'xUS TME'!$B:$B,0))</f>
        <v>INVE A</v>
      </c>
      <c r="D103" s="13" t="str">
        <f>INDEX('xUS TME'!D:D,MATCH(B103,'xUS TME'!$B:$B,0))</f>
        <v>0P0000A6N0</v>
      </c>
      <c r="E103" s="13" t="str">
        <f>INDEX('xUS TME'!F:F,MATCH(B103,'xUS TME'!$B:$B,0))</f>
        <v>Sweden</v>
      </c>
      <c r="F103" s="18" t="str">
        <f>INDEX('xUS TME'!G:G,MATCH(B103,'xUS TME'!$B:$B,0))</f>
        <v>Financials</v>
      </c>
      <c r="G103" s="58">
        <f>IFERROR(INDEX(CRIMs!G:G,MATCH(C103,CRIMs!D:D,0)),0)</f>
        <v>0</v>
      </c>
      <c r="H103" s="58">
        <f>IFERROR(INDEX(CRIMs!I:I,MATCH(C103,CRIMs!D:D,0)),0)</f>
        <v>0</v>
      </c>
      <c r="I103" s="13">
        <f>INDEX('xUS TME'!E:E,MATCH($B103,'xUS TME'!$B:$B,0))</f>
        <v>0.06</v>
      </c>
      <c r="J103" s="15">
        <f>INDEX('xUS TME'!H:H,MATCH(B103,'xUS TME'!$B:$B,0))</f>
        <v>0</v>
      </c>
      <c r="K103" s="17" t="str">
        <f t="shared" si="1"/>
        <v/>
      </c>
      <c r="L103" s="15">
        <f>INDEX('xUS TME'!J:J,MATCH('xUS Opp Value'!B103,'xUS TME'!$B:$B,0))</f>
        <v>0</v>
      </c>
      <c r="M103" s="15">
        <f>INDEX('xUS TME'!L:L,MATCH('xUS Opp Value'!$B103,'xUS TME'!$B:$B,0))</f>
        <v>1.19</v>
      </c>
      <c r="N103" s="15">
        <f>INDEX('xUS TME'!K:K,MATCH('xUS Opp Value'!$B103,'xUS TME'!$B:$B,0))</f>
        <v>0.18</v>
      </c>
      <c r="O103" s="15">
        <f>INDEX('xUS TME'!I:I,MATCH('xUS Opp Value'!$B103,'xUS TME'!$B:$B,0))</f>
        <v>0</v>
      </c>
      <c r="P103" s="15" t="str">
        <f>INDEX('xUS TME'!M:M,MATCH('xUS Opp Value'!$B103,'xUS TME'!$B:$B,0))</f>
        <v>Swedish Krona</v>
      </c>
      <c r="Q103" s="15">
        <f>INDEX('xUS TME'!N:N,MATCH('xUS Opp Value'!$B103,'xUS TME'!$B:$B,0))</f>
        <v>0</v>
      </c>
    </row>
    <row r="104" spans="1:17" hidden="1">
      <c r="A104" s="10" t="s">
        <v>5291</v>
      </c>
      <c r="B104" s="10" t="str">
        <f>INDEX('xUS TME'!B:B,MATCH('xUS Opp Value'!A104,'xUS TME'!A:A,0))</f>
        <v>JP3381000003</v>
      </c>
      <c r="C104" s="13">
        <f>INDEX('xUS TME'!C:C,MATCH($B104,'xUS TME'!$B:$B,0))</f>
        <v>5401</v>
      </c>
      <c r="D104" s="13" t="str">
        <f>INDEX('xUS TME'!D:D,MATCH(B104,'xUS TME'!$B:$B,0))</f>
        <v>0P0000AEWZ</v>
      </c>
      <c r="E104" s="13" t="str">
        <f>INDEX('xUS TME'!F:F,MATCH(B104,'xUS TME'!$B:$B,0))</f>
        <v>Japan</v>
      </c>
      <c r="F104" s="18" t="str">
        <f>INDEX('xUS TME'!G:G,MATCH(B104,'xUS TME'!$B:$B,0))</f>
        <v>Materials</v>
      </c>
      <c r="G104" s="58">
        <f>IFERROR(INDEX(CRIMs!G:G,MATCH(C104,CRIMs!D:D,0)),0)</f>
        <v>0</v>
      </c>
      <c r="H104" s="58">
        <f>IFERROR(INDEX(CRIMs!I:I,MATCH(C104,CRIMs!D:D,0)),0)</f>
        <v>0</v>
      </c>
      <c r="I104" s="13">
        <f>INDEX('xUS TME'!E:E,MATCH($B104,'xUS TME'!$B:$B,0))</f>
        <v>0.06</v>
      </c>
      <c r="J104" s="15">
        <f>INDEX('xUS TME'!H:H,MATCH(B104,'xUS TME'!$B:$B,0))</f>
        <v>0</v>
      </c>
      <c r="K104" s="17" t="str">
        <f t="shared" si="1"/>
        <v/>
      </c>
      <c r="L104" s="15">
        <f>INDEX('xUS TME'!J:J,MATCH('xUS Opp Value'!B104,'xUS TME'!$B:$B,0))</f>
        <v>7.84</v>
      </c>
      <c r="M104" s="15">
        <f>INDEX('xUS TME'!L:L,MATCH('xUS Opp Value'!$B104,'xUS TME'!$B:$B,0))</f>
        <v>0.59</v>
      </c>
      <c r="N104" s="15">
        <f>INDEX('xUS TME'!K:K,MATCH('xUS Opp Value'!$B104,'xUS TME'!$B:$B,0))</f>
        <v>7.0000000000000007E-2</v>
      </c>
      <c r="O104" s="15" t="str">
        <f>INDEX('xUS TME'!I:I,MATCH('xUS Opp Value'!$B104,'xUS TME'!$B:$B,0))</f>
        <v>None</v>
      </c>
      <c r="P104" s="15" t="str">
        <f>INDEX('xUS TME'!M:M,MATCH('xUS Opp Value'!$B104,'xUS TME'!$B:$B,0))</f>
        <v>Yen</v>
      </c>
      <c r="Q104" s="15" t="str">
        <f>INDEX('xUS TME'!N:N,MATCH('xUS Opp Value'!$B104,'xUS TME'!$B:$B,0))</f>
        <v>High</v>
      </c>
    </row>
    <row r="105" spans="1:17" hidden="1">
      <c r="A105" s="10" t="s">
        <v>7120</v>
      </c>
      <c r="B105" s="10" t="str">
        <f>INDEX('xUS TME'!B:B,MATCH('xUS Opp Value'!A105,'xUS TME'!A:A,0))</f>
        <v>INE062A01020</v>
      </c>
      <c r="C105" s="13" t="str">
        <f>INDEX('xUS TME'!C:C,MATCH($B105,'xUS TME'!$B:$B,0))</f>
        <v>SBIN</v>
      </c>
      <c r="D105" s="13" t="str">
        <f>INDEX('xUS TME'!D:D,MATCH(B105,'xUS TME'!$B:$B,0))</f>
        <v>0P0000BI86</v>
      </c>
      <c r="E105" s="13" t="str">
        <f>INDEX('xUS TME'!F:F,MATCH(B105,'xUS TME'!$B:$B,0))</f>
        <v>India</v>
      </c>
      <c r="F105" s="18" t="str">
        <f>INDEX('xUS TME'!G:G,MATCH(B105,'xUS TME'!$B:$B,0))</f>
        <v>Financials</v>
      </c>
      <c r="G105" s="58">
        <f>IFERROR(INDEX(CRIMs!G:G,MATCH(C105,CRIMs!D:D,0)),0)</f>
        <v>0</v>
      </c>
      <c r="H105" s="58">
        <f>IFERROR(INDEX(CRIMs!I:I,MATCH(C105,CRIMs!D:D,0)),0)</f>
        <v>0</v>
      </c>
      <c r="I105" s="13">
        <f>INDEX('xUS TME'!E:E,MATCH($B105,'xUS TME'!$B:$B,0))</f>
        <v>0.06</v>
      </c>
      <c r="J105" s="15">
        <f>INDEX('xUS TME'!H:H,MATCH(B105,'xUS TME'!$B:$B,0))</f>
        <v>0</v>
      </c>
      <c r="K105" s="17" t="str">
        <f t="shared" si="1"/>
        <v/>
      </c>
      <c r="L105" s="15">
        <f>INDEX('xUS TME'!J:J,MATCH('xUS Opp Value'!B105,'xUS TME'!$B:$B,0))</f>
        <v>9.76</v>
      </c>
      <c r="M105" s="15">
        <f>INDEX('xUS TME'!L:L,MATCH('xUS Opp Value'!$B105,'xUS TME'!$B:$B,0))</f>
        <v>1.66</v>
      </c>
      <c r="N105" s="15">
        <f>INDEX('xUS TME'!K:K,MATCH('xUS Opp Value'!$B105,'xUS TME'!$B:$B,0))</f>
        <v>0.18</v>
      </c>
      <c r="O105" s="15" t="str">
        <f>INDEX('xUS TME'!I:I,MATCH('xUS Opp Value'!$B105,'xUS TME'!$B:$B,0))</f>
        <v>Narrow</v>
      </c>
      <c r="P105" s="15" t="str">
        <f>INDEX('xUS TME'!M:M,MATCH('xUS Opp Value'!$B105,'xUS TME'!$B:$B,0))</f>
        <v>Indian Rupee</v>
      </c>
      <c r="Q105" s="15" t="str">
        <f>INDEX('xUS TME'!N:N,MATCH('xUS Opp Value'!$B105,'xUS TME'!$B:$B,0))</f>
        <v>Very High</v>
      </c>
    </row>
    <row r="106" spans="1:17" hidden="1">
      <c r="A106" s="10" t="s">
        <v>5215</v>
      </c>
      <c r="B106" s="10" t="str">
        <f>INDEX('xUS TME'!B:B,MATCH('xUS Opp Value'!A106,'xUS TME'!A:A,0))</f>
        <v>GB0032089863</v>
      </c>
      <c r="C106" s="13" t="str">
        <f>INDEX('xUS TME'!C:C,MATCH($B106,'xUS TME'!$B:$B,0))</f>
        <v>NXT</v>
      </c>
      <c r="D106" s="13" t="str">
        <f>INDEX('xUS TME'!D:D,MATCH(B106,'xUS TME'!$B:$B,0))</f>
        <v>0P00007ONZ</v>
      </c>
      <c r="E106" s="13" t="str">
        <f>INDEX('xUS TME'!F:F,MATCH(B106,'xUS TME'!$B:$B,0))</f>
        <v>United Kingdom</v>
      </c>
      <c r="F106" s="18" t="str">
        <f>INDEX('xUS TME'!G:G,MATCH(B106,'xUS TME'!$B:$B,0))</f>
        <v>Consumer Discretionary</v>
      </c>
      <c r="G106" s="58">
        <f>IFERROR(INDEX(CRIMs!G:G,MATCH(C106,CRIMs!D:D,0)),0)</f>
        <v>0</v>
      </c>
      <c r="H106" s="58">
        <f>IFERROR(INDEX(CRIMs!I:I,MATCH(C106,CRIMs!D:D,0)),0)</f>
        <v>0</v>
      </c>
      <c r="I106" s="13">
        <f>INDEX('xUS TME'!E:E,MATCH($B106,'xUS TME'!$B:$B,0))</f>
        <v>0.06</v>
      </c>
      <c r="J106" s="15">
        <f>INDEX('xUS TME'!H:H,MATCH(B106,'xUS TME'!$B:$B,0))</f>
        <v>0</v>
      </c>
      <c r="K106" s="17" t="str">
        <f t="shared" si="1"/>
        <v/>
      </c>
      <c r="L106" s="15">
        <f>INDEX('xUS TME'!J:J,MATCH('xUS Opp Value'!B106,'xUS TME'!$B:$B,0))</f>
        <v>17.03</v>
      </c>
      <c r="M106" s="15">
        <f>INDEX('xUS TME'!L:L,MATCH('xUS Opp Value'!$B106,'xUS TME'!$B:$B,0))</f>
        <v>7.41</v>
      </c>
      <c r="N106" s="15">
        <f>INDEX('xUS TME'!K:K,MATCH('xUS Opp Value'!$B106,'xUS TME'!$B:$B,0))</f>
        <v>0</v>
      </c>
      <c r="O106" s="15">
        <f>INDEX('xUS TME'!I:I,MATCH('xUS Opp Value'!$B106,'xUS TME'!$B:$B,0))</f>
        <v>0</v>
      </c>
      <c r="P106" s="15" t="str">
        <f>INDEX('xUS TME'!M:M,MATCH('xUS Opp Value'!$B106,'xUS TME'!$B:$B,0))</f>
        <v>Pound Sterling</v>
      </c>
      <c r="Q106" s="15">
        <f>INDEX('xUS TME'!N:N,MATCH('xUS Opp Value'!$B106,'xUS TME'!$B:$B,0))</f>
        <v>0</v>
      </c>
    </row>
    <row r="107" spans="1:17" hidden="1">
      <c r="A107" s="10" t="s">
        <v>2334</v>
      </c>
      <c r="B107" s="10" t="str">
        <f>INDEX('xUS TME'!B:B,MATCH('xUS Opp Value'!A107,'xUS TME'!A:A,0))</f>
        <v>NO0010161896</v>
      </c>
      <c r="C107" s="13" t="str">
        <f>INDEX('xUS TME'!C:C,MATCH($B107,'xUS TME'!$B:$B,0))</f>
        <v>DNB</v>
      </c>
      <c r="D107" s="13" t="str">
        <f>INDEX('xUS TME'!D:D,MATCH(B107,'xUS TME'!$B:$B,0))</f>
        <v>0P0000AR02</v>
      </c>
      <c r="E107" s="13" t="str">
        <f>INDEX('xUS TME'!F:F,MATCH(B107,'xUS TME'!$B:$B,0))</f>
        <v>Norway</v>
      </c>
      <c r="F107" s="18" t="str">
        <f>INDEX('xUS TME'!G:G,MATCH(B107,'xUS TME'!$B:$B,0))</f>
        <v>Financials</v>
      </c>
      <c r="G107" s="58">
        <f>IFERROR(INDEX(CRIMs!G:G,MATCH(C107,CRIMs!D:D,0)),0)</f>
        <v>0</v>
      </c>
      <c r="H107" s="58">
        <f>IFERROR(INDEX(CRIMs!I:I,MATCH(C107,CRIMs!D:D,0)),0)</f>
        <v>0</v>
      </c>
      <c r="I107" s="13">
        <f>INDEX('xUS TME'!E:E,MATCH($B107,'xUS TME'!$B:$B,0))</f>
        <v>7.0000000000000007E-2</v>
      </c>
      <c r="J107" s="15">
        <f>INDEX('xUS TME'!H:H,MATCH(B107,'xUS TME'!$B:$B,0))</f>
        <v>0</v>
      </c>
      <c r="K107" s="17" t="str">
        <f t="shared" si="1"/>
        <v/>
      </c>
      <c r="L107" s="15">
        <f>INDEX('xUS TME'!J:J,MATCH('xUS Opp Value'!B107,'xUS TME'!$B:$B,0))</f>
        <v>11.59</v>
      </c>
      <c r="M107" s="15">
        <f>INDEX('xUS TME'!L:L,MATCH('xUS Opp Value'!$B107,'xUS TME'!$B:$B,0))</f>
        <v>1.66</v>
      </c>
      <c r="N107" s="15">
        <f>INDEX('xUS TME'!K:K,MATCH('xUS Opp Value'!$B107,'xUS TME'!$B:$B,0))</f>
        <v>0.16</v>
      </c>
      <c r="O107" s="15">
        <f>INDEX('xUS TME'!I:I,MATCH('xUS Opp Value'!$B107,'xUS TME'!$B:$B,0))</f>
        <v>0</v>
      </c>
      <c r="P107" s="15" t="str">
        <f>INDEX('xUS TME'!M:M,MATCH('xUS Opp Value'!$B107,'xUS TME'!$B:$B,0))</f>
        <v>Norwegian Krone</v>
      </c>
      <c r="Q107" s="15">
        <f>INDEX('xUS TME'!N:N,MATCH('xUS Opp Value'!$B107,'xUS TME'!$B:$B,0))</f>
        <v>0</v>
      </c>
    </row>
    <row r="108" spans="1:17" hidden="1">
      <c r="A108" s="10" t="s">
        <v>2216</v>
      </c>
      <c r="B108" s="10" t="str">
        <f>INDEX('xUS TME'!B:B,MATCH('xUS Opp Value'!A108,'xUS TME'!A:A,0))</f>
        <v>JP3505000004</v>
      </c>
      <c r="C108" s="13" t="str">
        <f>INDEX('xUS TME'!C:C,MATCH($B108,'xUS TME'!$B:$B,0))</f>
        <v>1925</v>
      </c>
      <c r="D108" s="13" t="str">
        <f>INDEX('xUS TME'!D:D,MATCH(B108,'xUS TME'!$B:$B,0))</f>
        <v>0P0000AEU4</v>
      </c>
      <c r="E108" s="13" t="str">
        <f>INDEX('xUS TME'!F:F,MATCH(B108,'xUS TME'!$B:$B,0))</f>
        <v>Japan</v>
      </c>
      <c r="F108" s="18" t="str">
        <f>INDEX('xUS TME'!G:G,MATCH(B108,'xUS TME'!$B:$B,0))</f>
        <v>Real Estate</v>
      </c>
      <c r="G108" s="58">
        <f>IFERROR(INDEX(CRIMs!G:G,MATCH(C108,CRIMs!D:D,0)),0)</f>
        <v>0</v>
      </c>
      <c r="H108" s="58">
        <f>IFERROR(INDEX(CRIMs!I:I,MATCH(C108,CRIMs!D:D,0)),0)</f>
        <v>0</v>
      </c>
      <c r="I108" s="13">
        <f>INDEX('xUS TME'!E:E,MATCH($B108,'xUS TME'!$B:$B,0))</f>
        <v>0.06</v>
      </c>
      <c r="J108" s="15">
        <f>INDEX('xUS TME'!H:H,MATCH(B108,'xUS TME'!$B:$B,0))</f>
        <v>0</v>
      </c>
      <c r="K108" s="17" t="str">
        <f t="shared" si="1"/>
        <v/>
      </c>
      <c r="L108" s="15">
        <f>INDEX('xUS TME'!J:J,MATCH('xUS Opp Value'!B108,'xUS TME'!$B:$B,0))</f>
        <v>0</v>
      </c>
      <c r="M108" s="15">
        <f>INDEX('xUS TME'!L:L,MATCH('xUS Opp Value'!$B108,'xUS TME'!$B:$B,0))</f>
        <v>1.1299999999999999</v>
      </c>
      <c r="N108" s="15">
        <f>INDEX('xUS TME'!K:K,MATCH('xUS Opp Value'!$B108,'xUS TME'!$B:$B,0))</f>
        <v>0.13</v>
      </c>
      <c r="O108" s="15">
        <f>INDEX('xUS TME'!I:I,MATCH('xUS Opp Value'!$B108,'xUS TME'!$B:$B,0))</f>
        <v>0</v>
      </c>
      <c r="P108" s="15" t="str">
        <f>INDEX('xUS TME'!M:M,MATCH('xUS Opp Value'!$B108,'xUS TME'!$B:$B,0))</f>
        <v>Yen</v>
      </c>
      <c r="Q108" s="15">
        <f>INDEX('xUS TME'!N:N,MATCH('xUS Opp Value'!$B108,'xUS TME'!$B:$B,0))</f>
        <v>0</v>
      </c>
    </row>
    <row r="109" spans="1:17" hidden="1">
      <c r="A109" s="10" t="s">
        <v>4813</v>
      </c>
      <c r="B109" s="10" t="str">
        <f>INDEX('xUS TME'!B:B,MATCH('xUS Opp Value'!A109,'xUS TME'!A:A,0))</f>
        <v>INE585B01010</v>
      </c>
      <c r="C109" s="13" t="str">
        <f>INDEX('xUS TME'!C:C,MATCH($B109,'xUS TME'!$B:$B,0))</f>
        <v>MARUTI</v>
      </c>
      <c r="D109" s="13" t="str">
        <f>INDEX('xUS TME'!D:D,MATCH(B109,'xUS TME'!$B:$B,0))</f>
        <v>0P0000BU88</v>
      </c>
      <c r="E109" s="13" t="str">
        <f>INDEX('xUS TME'!F:F,MATCH(B109,'xUS TME'!$B:$B,0))</f>
        <v>India</v>
      </c>
      <c r="F109" s="18" t="str">
        <f>INDEX('xUS TME'!G:G,MATCH(B109,'xUS TME'!$B:$B,0))</f>
        <v>Consumer Discretionary</v>
      </c>
      <c r="G109" s="58">
        <f>IFERROR(INDEX(CRIMs!G:G,MATCH(C109,CRIMs!D:D,0)),0)</f>
        <v>0</v>
      </c>
      <c r="H109" s="58">
        <f>IFERROR(INDEX(CRIMs!I:I,MATCH(C109,CRIMs!D:D,0)),0)</f>
        <v>0</v>
      </c>
      <c r="I109" s="13">
        <f>INDEX('xUS TME'!E:E,MATCH($B109,'xUS TME'!$B:$B,0))</f>
        <v>0.05</v>
      </c>
      <c r="J109" s="15">
        <f>INDEX('xUS TME'!H:H,MATCH(B109,'xUS TME'!$B:$B,0))</f>
        <v>0</v>
      </c>
      <c r="K109" s="17" t="str">
        <f t="shared" si="1"/>
        <v/>
      </c>
      <c r="L109" s="15">
        <f>INDEX('xUS TME'!J:J,MATCH('xUS Opp Value'!B109,'xUS TME'!$B:$B,0))</f>
        <v>26.42</v>
      </c>
      <c r="M109" s="15">
        <f>INDEX('xUS TME'!L:L,MATCH('xUS Opp Value'!$B109,'xUS TME'!$B:$B,0))</f>
        <v>4.32</v>
      </c>
      <c r="N109" s="15">
        <f>INDEX('xUS TME'!K:K,MATCH('xUS Opp Value'!$B109,'xUS TME'!$B:$B,0))</f>
        <v>0.16</v>
      </c>
      <c r="O109" s="15" t="str">
        <f>INDEX('xUS TME'!I:I,MATCH('xUS Opp Value'!$B109,'xUS TME'!$B:$B,0))</f>
        <v>None</v>
      </c>
      <c r="P109" s="15" t="str">
        <f>INDEX('xUS TME'!M:M,MATCH('xUS Opp Value'!$B109,'xUS TME'!$B:$B,0))</f>
        <v>Indian Rupee</v>
      </c>
      <c r="Q109" s="15" t="str">
        <f>INDEX('xUS TME'!N:N,MATCH('xUS Opp Value'!$B109,'xUS TME'!$B:$B,0))</f>
        <v>Very High</v>
      </c>
    </row>
    <row r="110" spans="1:17" hidden="1">
      <c r="A110" s="10" t="s">
        <v>2504</v>
      </c>
      <c r="B110" s="10" t="str">
        <f>INDEX('xUS TME'!B:B,MATCH('xUS Opp Value'!A110,'xUS TME'!A:A,0))</f>
        <v>AEE000801010</v>
      </c>
      <c r="C110" s="13" t="str">
        <f>INDEX('xUS TME'!C:C,MATCH($B110,'xUS TME'!$B:$B,0))</f>
        <v>EMIRATESNBD</v>
      </c>
      <c r="D110" s="13" t="str">
        <f>INDEX('xUS TME'!D:D,MATCH(B110,'xUS TME'!$B:$B,0))</f>
        <v>0P0000O3JY</v>
      </c>
      <c r="E110" s="13" t="str">
        <f>INDEX('xUS TME'!F:F,MATCH(B110,'xUS TME'!$B:$B,0))</f>
        <v>United Arab Emirates</v>
      </c>
      <c r="F110" s="18" t="str">
        <f>INDEX('xUS TME'!G:G,MATCH(B110,'xUS TME'!$B:$B,0))</f>
        <v>Financials</v>
      </c>
      <c r="G110" s="58">
        <f>IFERROR(INDEX(CRIMs!G:G,MATCH(C110,CRIMs!D:D,0)),0)</f>
        <v>0</v>
      </c>
      <c r="H110" s="58">
        <f>IFERROR(INDEX(CRIMs!I:I,MATCH(C110,CRIMs!D:D,0)),0)</f>
        <v>0</v>
      </c>
      <c r="I110" s="13">
        <f>INDEX('xUS TME'!E:E,MATCH($B110,'xUS TME'!$B:$B,0))</f>
        <v>0.05</v>
      </c>
      <c r="J110" s="15">
        <f>INDEX('xUS TME'!H:H,MATCH(B110,'xUS TME'!$B:$B,0))</f>
        <v>0</v>
      </c>
      <c r="K110" s="17" t="str">
        <f t="shared" si="1"/>
        <v/>
      </c>
      <c r="L110" s="15">
        <f>INDEX('xUS TME'!J:J,MATCH('xUS Opp Value'!B110,'xUS TME'!$B:$B,0))</f>
        <v>0</v>
      </c>
      <c r="M110" s="15">
        <f>INDEX('xUS TME'!L:L,MATCH('xUS Opp Value'!$B110,'xUS TME'!$B:$B,0))</f>
        <v>1.43</v>
      </c>
      <c r="N110" s="15">
        <f>INDEX('xUS TME'!K:K,MATCH('xUS Opp Value'!$B110,'xUS TME'!$B:$B,0))</f>
        <v>0.19</v>
      </c>
      <c r="O110" s="15">
        <f>INDEX('xUS TME'!I:I,MATCH('xUS Opp Value'!$B110,'xUS TME'!$B:$B,0))</f>
        <v>0</v>
      </c>
      <c r="P110" s="15" t="str">
        <f>INDEX('xUS TME'!M:M,MATCH('xUS Opp Value'!$B110,'xUS TME'!$B:$B,0))</f>
        <v>UAE Dirham</v>
      </c>
      <c r="Q110" s="15">
        <f>INDEX('xUS TME'!N:N,MATCH('xUS Opp Value'!$B110,'xUS TME'!$B:$B,0))</f>
        <v>0</v>
      </c>
    </row>
    <row r="111" spans="1:17" hidden="1">
      <c r="A111" s="10" t="s">
        <v>4575</v>
      </c>
      <c r="B111" s="10" t="str">
        <f>INDEX('xUS TME'!B:B,MATCH('xUS Opp Value'!A111,'xUS TME'!A:A,0))</f>
        <v>GB0005603997</v>
      </c>
      <c r="C111" s="13" t="str">
        <f>INDEX('xUS TME'!C:C,MATCH($B111,'xUS TME'!$B:$B,0))</f>
        <v>LGEN</v>
      </c>
      <c r="D111" s="13" t="str">
        <f>INDEX('xUS TME'!D:D,MATCH(B111,'xUS TME'!$B:$B,0))</f>
        <v>0P00007OJS</v>
      </c>
      <c r="E111" s="13" t="str">
        <f>INDEX('xUS TME'!F:F,MATCH(B111,'xUS TME'!$B:$B,0))</f>
        <v>United Kingdom</v>
      </c>
      <c r="F111" s="18" t="str">
        <f>INDEX('xUS TME'!G:G,MATCH(B111,'xUS TME'!$B:$B,0))</f>
        <v>Financials</v>
      </c>
      <c r="G111" s="58">
        <f>IFERROR(INDEX(CRIMs!G:G,MATCH(C111,CRIMs!D:D,0)),0)</f>
        <v>0</v>
      </c>
      <c r="H111" s="58">
        <f>IFERROR(INDEX(CRIMs!I:I,MATCH(C111,CRIMs!D:D,0)),0)</f>
        <v>0</v>
      </c>
      <c r="I111" s="13">
        <f>INDEX('xUS TME'!E:E,MATCH($B111,'xUS TME'!$B:$B,0))</f>
        <v>0.06</v>
      </c>
      <c r="J111" s="15">
        <f>INDEX('xUS TME'!H:H,MATCH(B111,'xUS TME'!$B:$B,0))</f>
        <v>0</v>
      </c>
      <c r="K111" s="17" t="str">
        <f t="shared" si="1"/>
        <v/>
      </c>
      <c r="L111" s="15">
        <f>INDEX('xUS TME'!J:J,MATCH('xUS Opp Value'!B111,'xUS TME'!$B:$B,0))</f>
        <v>11.34</v>
      </c>
      <c r="M111" s="15">
        <f>INDEX('xUS TME'!L:L,MATCH('xUS Opp Value'!$B111,'xUS TME'!$B:$B,0))</f>
        <v>8.17</v>
      </c>
      <c r="N111" s="15">
        <f>INDEX('xUS TME'!K:K,MATCH('xUS Opp Value'!$B111,'xUS TME'!$B:$B,0))</f>
        <v>0.23</v>
      </c>
      <c r="O111" s="15">
        <f>INDEX('xUS TME'!I:I,MATCH('xUS Opp Value'!$B111,'xUS TME'!$B:$B,0))</f>
        <v>0</v>
      </c>
      <c r="P111" s="15" t="str">
        <f>INDEX('xUS TME'!M:M,MATCH('xUS Opp Value'!$B111,'xUS TME'!$B:$B,0))</f>
        <v>Pound Sterling</v>
      </c>
      <c r="Q111" s="15">
        <f>INDEX('xUS TME'!N:N,MATCH('xUS Opp Value'!$B111,'xUS TME'!$B:$B,0))</f>
        <v>0</v>
      </c>
    </row>
    <row r="112" spans="1:17" hidden="1">
      <c r="A112" s="10" t="s">
        <v>4070</v>
      </c>
      <c r="B112" s="10" t="str">
        <f>INDEX('xUS TME'!B:B,MATCH('xUS Opp Value'!A112,'xUS TME'!A:A,0))</f>
        <v>JP3752900005</v>
      </c>
      <c r="C112" s="13" t="str">
        <f>INDEX('xUS TME'!C:C,MATCH($B112,'xUS TME'!$B:$B,0))</f>
        <v>6178</v>
      </c>
      <c r="D112" s="13" t="str">
        <f>INDEX('xUS TME'!D:D,MATCH(B112,'xUS TME'!$B:$B,0))</f>
        <v>0P00016WOK</v>
      </c>
      <c r="E112" s="13" t="str">
        <f>INDEX('xUS TME'!F:F,MATCH(B112,'xUS TME'!$B:$B,0))</f>
        <v>Japan</v>
      </c>
      <c r="F112" s="18" t="str">
        <f>INDEX('xUS TME'!G:G,MATCH(B112,'xUS TME'!$B:$B,0))</f>
        <v>Financials</v>
      </c>
      <c r="G112" s="58">
        <f>IFERROR(INDEX(CRIMs!G:G,MATCH(C112,CRIMs!D:D,0)),0)</f>
        <v>0</v>
      </c>
      <c r="H112" s="58">
        <f>IFERROR(INDEX(CRIMs!I:I,MATCH(C112,CRIMs!D:D,0)),0)</f>
        <v>0</v>
      </c>
      <c r="I112" s="13">
        <f>INDEX('xUS TME'!E:E,MATCH($B112,'xUS TME'!$B:$B,0))</f>
        <v>0.06</v>
      </c>
      <c r="J112" s="15">
        <f>INDEX('xUS TME'!H:H,MATCH(B112,'xUS TME'!$B:$B,0))</f>
        <v>0</v>
      </c>
      <c r="K112" s="17" t="str">
        <f t="shared" si="1"/>
        <v/>
      </c>
      <c r="L112" s="15">
        <f>INDEX('xUS TME'!J:J,MATCH('xUS Opp Value'!B112,'xUS TME'!$B:$B,0))</f>
        <v>0</v>
      </c>
      <c r="M112" s="15">
        <f>INDEX('xUS TME'!L:L,MATCH('xUS Opp Value'!$B112,'xUS TME'!$B:$B,0))</f>
        <v>0.56999999999999995</v>
      </c>
      <c r="N112" s="15">
        <f>INDEX('xUS TME'!K:K,MATCH('xUS Opp Value'!$B112,'xUS TME'!$B:$B,0))</f>
        <v>0.06</v>
      </c>
      <c r="O112" s="15">
        <f>INDEX('xUS TME'!I:I,MATCH('xUS Opp Value'!$B112,'xUS TME'!$B:$B,0))</f>
        <v>0</v>
      </c>
      <c r="P112" s="15" t="str">
        <f>INDEX('xUS TME'!M:M,MATCH('xUS Opp Value'!$B112,'xUS TME'!$B:$B,0))</f>
        <v>Yen</v>
      </c>
      <c r="Q112" s="15">
        <f>INDEX('xUS TME'!N:N,MATCH('xUS Opp Value'!$B112,'xUS TME'!$B:$B,0))</f>
        <v>0</v>
      </c>
    </row>
    <row r="113" spans="1:17" hidden="1">
      <c r="A113" s="10" t="s">
        <v>1108</v>
      </c>
      <c r="B113" s="10" t="str">
        <f>INDEX('xUS TME'!B:B,MATCH('xUS Opp Value'!A113,'xUS TME'!A:A,0))</f>
        <v>CH1391448177</v>
      </c>
      <c r="C113" s="13" t="str">
        <f>INDEX('xUS TME'!C:C,MATCH($B113,'xUS TME'!$B:$B,0))</f>
        <v>06160</v>
      </c>
      <c r="D113" s="13" t="str">
        <f>INDEX('xUS TME'!D:D,MATCH(B113,'xUS TME'!$B:$B,0))</f>
        <v>0P0001E4XV</v>
      </c>
      <c r="E113" s="13" t="str">
        <f>INDEX('xUS TME'!F:F,MATCH(B113,'xUS TME'!$B:$B,0))</f>
        <v>United States</v>
      </c>
      <c r="F113" s="18" t="str">
        <f>INDEX('xUS TME'!G:G,MATCH(B113,'xUS TME'!$B:$B,0))</f>
        <v>Health Care</v>
      </c>
      <c r="G113" s="58">
        <f>IFERROR(INDEX(CRIMs!G:G,MATCH(C113,CRIMs!D:D,0)),0)</f>
        <v>0</v>
      </c>
      <c r="H113" s="58">
        <f>IFERROR(INDEX(CRIMs!I:I,MATCH(C113,CRIMs!D:D,0)),0)</f>
        <v>0</v>
      </c>
      <c r="I113" s="13">
        <f>INDEX('xUS TME'!E:E,MATCH($B113,'xUS TME'!$B:$B,0))</f>
        <v>0.05</v>
      </c>
      <c r="J113" s="15">
        <f>INDEX('xUS TME'!H:H,MATCH(B113,'xUS TME'!$B:$B,0))</f>
        <v>0</v>
      </c>
      <c r="K113" s="17" t="str">
        <f t="shared" si="1"/>
        <v/>
      </c>
      <c r="L113" s="15">
        <f>INDEX('xUS TME'!J:J,MATCH('xUS Opp Value'!B113,'xUS TME'!$B:$B,0))</f>
        <v>54.3</v>
      </c>
      <c r="M113" s="15">
        <f>INDEX('xUS TME'!L:L,MATCH('xUS Opp Value'!$B113,'xUS TME'!$B:$B,0))</f>
        <v>8.0299999999999994</v>
      </c>
      <c r="N113" s="15">
        <f>INDEX('xUS TME'!K:K,MATCH('xUS Opp Value'!$B113,'xUS TME'!$B:$B,0))</f>
        <v>0.08</v>
      </c>
      <c r="O113" s="15" t="str">
        <f>INDEX('xUS TME'!I:I,MATCH('xUS Opp Value'!$B113,'xUS TME'!$B:$B,0))</f>
        <v>None</v>
      </c>
      <c r="P113" s="15" t="str">
        <f>INDEX('xUS TME'!M:M,MATCH('xUS Opp Value'!$B113,'xUS TME'!$B:$B,0))</f>
        <v>Hong Kong Dollar</v>
      </c>
      <c r="Q113" s="15" t="str">
        <f>INDEX('xUS TME'!N:N,MATCH('xUS Opp Value'!$B113,'xUS TME'!$B:$B,0))</f>
        <v>High</v>
      </c>
    </row>
    <row r="114" spans="1:17" hidden="1">
      <c r="A114" s="10" t="s">
        <v>1211</v>
      </c>
      <c r="B114" s="10" t="str">
        <f>INDEX('xUS TME'!B:B,MATCH('xUS Opp Value'!A114,'xUS TME'!A:A,0))</f>
        <v>SE0020050417</v>
      </c>
      <c r="C114" s="13" t="str">
        <f>INDEX('xUS TME'!C:C,MATCH($B114,'xUS TME'!$B:$B,0))</f>
        <v>BOL</v>
      </c>
      <c r="D114" s="13" t="str">
        <f>INDEX('xUS TME'!D:D,MATCH(B114,'xUS TME'!$B:$B,0))</f>
        <v>0P0000A6M4</v>
      </c>
      <c r="E114" s="13" t="str">
        <f>INDEX('xUS TME'!F:F,MATCH(B114,'xUS TME'!$B:$B,0))</f>
        <v>Sweden</v>
      </c>
      <c r="F114" s="18" t="str">
        <f>INDEX('xUS TME'!G:G,MATCH(B114,'xUS TME'!$B:$B,0))</f>
        <v>Materials</v>
      </c>
      <c r="G114" s="58">
        <f>IFERROR(INDEX(CRIMs!G:G,MATCH(C114,CRIMs!D:D,0)),0)</f>
        <v>0</v>
      </c>
      <c r="H114" s="58">
        <f>IFERROR(INDEX(CRIMs!I:I,MATCH(C114,CRIMs!D:D,0)),0)</f>
        <v>0</v>
      </c>
      <c r="I114" s="13">
        <f>INDEX('xUS TME'!E:E,MATCH($B114,'xUS TME'!$B:$B,0))</f>
        <v>0.04</v>
      </c>
      <c r="J114" s="15">
        <f>INDEX('xUS TME'!H:H,MATCH(B114,'xUS TME'!$B:$B,0))</f>
        <v>0</v>
      </c>
      <c r="K114" s="17" t="str">
        <f t="shared" si="1"/>
        <v/>
      </c>
      <c r="L114" s="15">
        <f>INDEX('xUS TME'!J:J,MATCH('xUS Opp Value'!B114,'xUS TME'!$B:$B,0))</f>
        <v>10.95</v>
      </c>
      <c r="M114" s="15">
        <f>INDEX('xUS TME'!L:L,MATCH('xUS Opp Value'!$B114,'xUS TME'!$B:$B,0))</f>
        <v>2.02</v>
      </c>
      <c r="N114" s="15">
        <f>INDEX('xUS TME'!K:K,MATCH('xUS Opp Value'!$B114,'xUS TME'!$B:$B,0))</f>
        <v>0.13</v>
      </c>
      <c r="O114" s="15">
        <f>INDEX('xUS TME'!I:I,MATCH('xUS Opp Value'!$B114,'xUS TME'!$B:$B,0))</f>
        <v>0</v>
      </c>
      <c r="P114" s="15" t="str">
        <f>INDEX('xUS TME'!M:M,MATCH('xUS Opp Value'!$B114,'xUS TME'!$B:$B,0))</f>
        <v>Swedish Krona</v>
      </c>
      <c r="Q114" s="15">
        <f>INDEX('xUS TME'!N:N,MATCH('xUS Opp Value'!$B114,'xUS TME'!$B:$B,0))</f>
        <v>0</v>
      </c>
    </row>
    <row r="115" spans="1:17" hidden="1">
      <c r="A115" s="10" t="s">
        <v>8469</v>
      </c>
      <c r="B115" s="10" t="str">
        <f>INDEX('xUS TME'!B:B,MATCH('xUS Opp Value'!A115,'xUS TME'!A:A,0))</f>
        <v>IT0005508921</v>
      </c>
      <c r="C115" s="13" t="str">
        <f>INDEX('xUS TME'!C:C,MATCH($B115,'xUS TME'!$B:$B,0))</f>
        <v>BMPS</v>
      </c>
      <c r="D115" s="13" t="str">
        <f>INDEX('xUS TME'!D:D,MATCH(B115,'xUS TME'!$B:$B,0))</f>
        <v>0P00009DHO</v>
      </c>
      <c r="E115" s="13" t="str">
        <f>INDEX('xUS TME'!F:F,MATCH(B115,'xUS TME'!$B:$B,0))</f>
        <v>Italy</v>
      </c>
      <c r="F115" s="18" t="str">
        <f>INDEX('xUS TME'!G:G,MATCH(B115,'xUS TME'!$B:$B,0))</f>
        <v>Financials</v>
      </c>
      <c r="G115" s="58">
        <f>IFERROR(INDEX(CRIMs!G:G,MATCH(C115,CRIMs!D:D,0)),0)</f>
        <v>0</v>
      </c>
      <c r="H115" s="58">
        <f>IFERROR(INDEX(CRIMs!I:I,MATCH(C115,CRIMs!D:D,0)),0)</f>
        <v>0</v>
      </c>
      <c r="I115" s="13">
        <f>INDEX('xUS TME'!E:E,MATCH($B115,'xUS TME'!$B:$B,0))</f>
        <v>0.05</v>
      </c>
      <c r="J115" s="15">
        <f>INDEX('xUS TME'!H:H,MATCH(B115,'xUS TME'!$B:$B,0))</f>
        <v>0</v>
      </c>
      <c r="K115" s="17" t="str">
        <f t="shared" si="1"/>
        <v/>
      </c>
      <c r="L115" s="15">
        <f>INDEX('xUS TME'!J:J,MATCH('xUS Opp Value'!B115,'xUS TME'!$B:$B,0))</f>
        <v>0</v>
      </c>
      <c r="M115" s="15">
        <f>INDEX('xUS TME'!L:L,MATCH('xUS Opp Value'!$B115,'xUS TME'!$B:$B,0))</f>
        <v>0.88</v>
      </c>
      <c r="N115" s="15">
        <f>INDEX('xUS TME'!K:K,MATCH('xUS Opp Value'!$B115,'xUS TME'!$B:$B,0))</f>
        <v>0.15</v>
      </c>
      <c r="O115" s="15">
        <f>INDEX('xUS TME'!I:I,MATCH('xUS Opp Value'!$B115,'xUS TME'!$B:$B,0))</f>
        <v>0</v>
      </c>
      <c r="P115" s="15" t="str">
        <f>INDEX('xUS TME'!M:M,MATCH('xUS Opp Value'!$B115,'xUS TME'!$B:$B,0))</f>
        <v>Euro</v>
      </c>
      <c r="Q115" s="15">
        <f>INDEX('xUS TME'!N:N,MATCH('xUS Opp Value'!$B115,'xUS TME'!$B:$B,0))</f>
        <v>0</v>
      </c>
    </row>
    <row r="116" spans="1:17" hidden="1">
      <c r="A116" s="10" t="s">
        <v>7399</v>
      </c>
      <c r="B116" s="10" t="str">
        <f>INDEX('xUS TME'!B:B,MATCH('xUS Opp Value'!A116,'xUS TME'!A:A,0))</f>
        <v>HK0669013440</v>
      </c>
      <c r="C116" s="13" t="str">
        <f>INDEX('xUS TME'!C:C,MATCH($B116,'xUS TME'!$B:$B,0))</f>
        <v>00669</v>
      </c>
      <c r="D116" s="13" t="str">
        <f>INDEX('xUS TME'!D:D,MATCH(B116,'xUS TME'!$B:$B,0))</f>
        <v>0P00009S1D</v>
      </c>
      <c r="E116" s="13" t="str">
        <f>INDEX('xUS TME'!F:F,MATCH(B116,'xUS TME'!$B:$B,0))</f>
        <v>Hong Kong</v>
      </c>
      <c r="F116" s="18" t="str">
        <f>INDEX('xUS TME'!G:G,MATCH(B116,'xUS TME'!$B:$B,0))</f>
        <v>Industrials</v>
      </c>
      <c r="G116" s="58">
        <f>IFERROR(INDEX(CRIMs!G:G,MATCH(C116,CRIMs!D:D,0)),0)</f>
        <v>0</v>
      </c>
      <c r="H116" s="58">
        <f>IFERROR(INDEX(CRIMs!I:I,MATCH(C116,CRIMs!D:D,0)),0)</f>
        <v>0</v>
      </c>
      <c r="I116" s="13">
        <f>INDEX('xUS TME'!E:E,MATCH($B116,'xUS TME'!$B:$B,0))</f>
        <v>0.06</v>
      </c>
      <c r="J116" s="15">
        <f>INDEX('xUS TME'!H:H,MATCH(B116,'xUS TME'!$B:$B,0))</f>
        <v>0</v>
      </c>
      <c r="K116" s="17" t="str">
        <f t="shared" si="1"/>
        <v/>
      </c>
      <c r="L116" s="15">
        <f>INDEX('xUS TME'!J:J,MATCH('xUS Opp Value'!B116,'xUS TME'!$B:$B,0))</f>
        <v>150.26</v>
      </c>
      <c r="M116" s="15">
        <f>INDEX('xUS TME'!L:L,MATCH('xUS Opp Value'!$B116,'xUS TME'!$B:$B,0))</f>
        <v>3.87</v>
      </c>
      <c r="N116" s="15">
        <f>INDEX('xUS TME'!K:K,MATCH('xUS Opp Value'!$B116,'xUS TME'!$B:$B,0))</f>
        <v>0.18</v>
      </c>
      <c r="O116" s="15">
        <f>INDEX('xUS TME'!I:I,MATCH('xUS Opp Value'!$B116,'xUS TME'!$B:$B,0))</f>
        <v>0</v>
      </c>
      <c r="P116" s="15" t="str">
        <f>INDEX('xUS TME'!M:M,MATCH('xUS Opp Value'!$B116,'xUS TME'!$B:$B,0))</f>
        <v>Hong Kong Dollar</v>
      </c>
      <c r="Q116" s="15">
        <f>INDEX('xUS TME'!N:N,MATCH('xUS Opp Value'!$B116,'xUS TME'!$B:$B,0))</f>
        <v>0</v>
      </c>
    </row>
    <row r="117" spans="1:17" hidden="1">
      <c r="A117" s="10" t="s">
        <v>7192</v>
      </c>
      <c r="B117" s="10" t="str">
        <f>INDEX('xUS TME'!B:B,MATCH('xUS Opp Value'!A117,'xUS TME'!A:A,0))</f>
        <v>INE044A01036</v>
      </c>
      <c r="C117" s="13" t="str">
        <f>INDEX('xUS TME'!C:C,MATCH($B117,'xUS TME'!$B:$B,0))</f>
        <v>SUNPHARMA</v>
      </c>
      <c r="D117" s="13" t="str">
        <f>INDEX('xUS TME'!D:D,MATCH(B117,'xUS TME'!$B:$B,0))</f>
        <v>0P0000B808</v>
      </c>
      <c r="E117" s="13" t="str">
        <f>INDEX('xUS TME'!F:F,MATCH(B117,'xUS TME'!$B:$B,0))</f>
        <v>India</v>
      </c>
      <c r="F117" s="18" t="str">
        <f>INDEX('xUS TME'!G:G,MATCH(B117,'xUS TME'!$B:$B,0))</f>
        <v>Health Care</v>
      </c>
      <c r="G117" s="58">
        <f>IFERROR(INDEX(CRIMs!G:G,MATCH(C117,CRIMs!D:D,0)),0)</f>
        <v>0</v>
      </c>
      <c r="H117" s="58">
        <f>IFERROR(INDEX(CRIMs!I:I,MATCH(C117,CRIMs!D:D,0)),0)</f>
        <v>0</v>
      </c>
      <c r="I117" s="13">
        <f>INDEX('xUS TME'!E:E,MATCH($B117,'xUS TME'!$B:$B,0))</f>
        <v>0.06</v>
      </c>
      <c r="J117" s="15">
        <f>INDEX('xUS TME'!H:H,MATCH(B117,'xUS TME'!$B:$B,0))</f>
        <v>0</v>
      </c>
      <c r="K117" s="17" t="str">
        <f t="shared" si="1"/>
        <v/>
      </c>
      <c r="L117" s="15">
        <f>INDEX('xUS TME'!J:J,MATCH('xUS Opp Value'!B117,'xUS TME'!$B:$B,0))</f>
        <v>28.06</v>
      </c>
      <c r="M117" s="15">
        <f>INDEX('xUS TME'!L:L,MATCH('xUS Opp Value'!$B117,'xUS TME'!$B:$B,0))</f>
        <v>5.0999999999999996</v>
      </c>
      <c r="N117" s="15">
        <f>INDEX('xUS TME'!K:K,MATCH('xUS Opp Value'!$B117,'xUS TME'!$B:$B,0))</f>
        <v>0.16</v>
      </c>
      <c r="O117" s="15" t="str">
        <f>INDEX('xUS TME'!I:I,MATCH('xUS Opp Value'!$B117,'xUS TME'!$B:$B,0))</f>
        <v>Narrow</v>
      </c>
      <c r="P117" s="15" t="str">
        <f>INDEX('xUS TME'!M:M,MATCH('xUS Opp Value'!$B117,'xUS TME'!$B:$B,0))</f>
        <v>Indian Rupee</v>
      </c>
      <c r="Q117" s="15" t="str">
        <f>INDEX('xUS TME'!N:N,MATCH('xUS Opp Value'!$B117,'xUS TME'!$B:$B,0))</f>
        <v>Very High</v>
      </c>
    </row>
    <row r="118" spans="1:17" hidden="1">
      <c r="A118" s="10" t="s">
        <v>841</v>
      </c>
      <c r="B118" s="10" t="str">
        <f>INDEX('xUS TME'!B:B,MATCH('xUS Opp Value'!A118,'xUS TME'!A:A,0))</f>
        <v>IT0005218380</v>
      </c>
      <c r="C118" s="13" t="str">
        <f>INDEX('xUS TME'!C:C,MATCH($B118,'xUS TME'!$B:$B,0))</f>
        <v>BAMI</v>
      </c>
      <c r="D118" s="13" t="str">
        <f>INDEX('xUS TME'!D:D,MATCH(B118,'xUS TME'!$B:$B,0))</f>
        <v>0P00009FLW</v>
      </c>
      <c r="E118" s="13" t="str">
        <f>INDEX('xUS TME'!F:F,MATCH(B118,'xUS TME'!$B:$B,0))</f>
        <v>Italy</v>
      </c>
      <c r="F118" s="18" t="str">
        <f>INDEX('xUS TME'!G:G,MATCH(B118,'xUS TME'!$B:$B,0))</f>
        <v>Financials</v>
      </c>
      <c r="G118" s="58">
        <f>IFERROR(INDEX(CRIMs!G:G,MATCH(C118,CRIMs!D:D,0)),0)</f>
        <v>0</v>
      </c>
      <c r="H118" s="58">
        <f>IFERROR(INDEX(CRIMs!I:I,MATCH(C118,CRIMs!D:D,0)),0)</f>
        <v>0</v>
      </c>
      <c r="I118" s="13">
        <f>INDEX('xUS TME'!E:E,MATCH($B118,'xUS TME'!$B:$B,0))</f>
        <v>0.05</v>
      </c>
      <c r="J118" s="15">
        <f>INDEX('xUS TME'!H:H,MATCH(B118,'xUS TME'!$B:$B,0))</f>
        <v>0</v>
      </c>
      <c r="K118" s="17" t="str">
        <f t="shared" si="1"/>
        <v/>
      </c>
      <c r="L118" s="15">
        <f>INDEX('xUS TME'!J:J,MATCH('xUS Opp Value'!B118,'xUS TME'!$B:$B,0))</f>
        <v>7.15</v>
      </c>
      <c r="M118" s="15">
        <f>INDEX('xUS TME'!L:L,MATCH('xUS Opp Value'!$B118,'xUS TME'!$B:$B,0))</f>
        <v>1.39</v>
      </c>
      <c r="N118" s="15">
        <f>INDEX('xUS TME'!K:K,MATCH('xUS Opp Value'!$B118,'xUS TME'!$B:$B,0))</f>
        <v>0.16</v>
      </c>
      <c r="O118" s="15">
        <f>INDEX('xUS TME'!I:I,MATCH('xUS Opp Value'!$B118,'xUS TME'!$B:$B,0))</f>
        <v>0</v>
      </c>
      <c r="P118" s="15" t="str">
        <f>INDEX('xUS TME'!M:M,MATCH('xUS Opp Value'!$B118,'xUS TME'!$B:$B,0))</f>
        <v>Euro</v>
      </c>
      <c r="Q118" s="15">
        <f>INDEX('xUS TME'!N:N,MATCH('xUS Opp Value'!$B118,'xUS TME'!$B:$B,0))</f>
        <v>0</v>
      </c>
    </row>
    <row r="119" spans="1:17" hidden="1">
      <c r="A119" s="10" t="s">
        <v>3351</v>
      </c>
      <c r="B119" s="10" t="str">
        <f>INDEX('xUS TME'!B:B,MATCH('xUS Opp Value'!A119,'xUS TME'!A:A,0))</f>
        <v>INE860A01027</v>
      </c>
      <c r="C119" s="13" t="str">
        <f>INDEX('xUS TME'!C:C,MATCH($B119,'xUS TME'!$B:$B,0))</f>
        <v>HCLTECH</v>
      </c>
      <c r="D119" s="13" t="str">
        <f>INDEX('xUS TME'!D:D,MATCH(B119,'xUS TME'!$B:$B,0))</f>
        <v>0P0000CJ48</v>
      </c>
      <c r="E119" s="13" t="str">
        <f>INDEX('xUS TME'!F:F,MATCH(B119,'xUS TME'!$B:$B,0))</f>
        <v>India</v>
      </c>
      <c r="F119" s="18" t="str">
        <f>INDEX('xUS TME'!G:G,MATCH(B119,'xUS TME'!$B:$B,0))</f>
        <v>Information Technology</v>
      </c>
      <c r="G119" s="58">
        <f>IFERROR(INDEX(CRIMs!G:G,MATCH(C119,CRIMs!D:D,0)),0)</f>
        <v>0</v>
      </c>
      <c r="H119" s="58">
        <f>IFERROR(INDEX(CRIMs!I:I,MATCH(C119,CRIMs!D:D,0)),0)</f>
        <v>0</v>
      </c>
      <c r="I119" s="13">
        <f>INDEX('xUS TME'!E:E,MATCH($B119,'xUS TME'!$B:$B,0))</f>
        <v>0.05</v>
      </c>
      <c r="J119" s="15">
        <f>INDEX('xUS TME'!H:H,MATCH(B119,'xUS TME'!$B:$B,0))</f>
        <v>0</v>
      </c>
      <c r="K119" s="17" t="str">
        <f t="shared" si="1"/>
        <v/>
      </c>
      <c r="L119" s="15">
        <f>INDEX('xUS TME'!J:J,MATCH('xUS Opp Value'!B119,'xUS TME'!$B:$B,0))</f>
        <v>19.95</v>
      </c>
      <c r="M119" s="15">
        <f>INDEX('xUS TME'!L:L,MATCH('xUS Opp Value'!$B119,'xUS TME'!$B:$B,0))</f>
        <v>5.51</v>
      </c>
      <c r="N119" s="15">
        <f>INDEX('xUS TME'!K:K,MATCH('xUS Opp Value'!$B119,'xUS TME'!$B:$B,0))</f>
        <v>0.25</v>
      </c>
      <c r="O119" s="15">
        <f>INDEX('xUS TME'!I:I,MATCH('xUS Opp Value'!$B119,'xUS TME'!$B:$B,0))</f>
        <v>0</v>
      </c>
      <c r="P119" s="15" t="str">
        <f>INDEX('xUS TME'!M:M,MATCH('xUS Opp Value'!$B119,'xUS TME'!$B:$B,0))</f>
        <v>Indian Rupee</v>
      </c>
      <c r="Q119" s="15">
        <f>INDEX('xUS TME'!N:N,MATCH('xUS Opp Value'!$B119,'xUS TME'!$B:$B,0))</f>
        <v>0</v>
      </c>
    </row>
    <row r="120" spans="1:17" hidden="1">
      <c r="A120" s="10" t="s">
        <v>3278</v>
      </c>
      <c r="B120" s="10" t="str">
        <f>INDEX('xUS TME'!B:B,MATCH('xUS Opp Value'!A120,'xUS TME'!A:A,0))</f>
        <v>KR7086790003</v>
      </c>
      <c r="C120" s="13" t="str">
        <f>INDEX('xUS TME'!C:C,MATCH($B120,'xUS TME'!$B:$B,0))</f>
        <v>086790</v>
      </c>
      <c r="D120" s="13" t="str">
        <f>INDEX('xUS TME'!D:D,MATCH(B120,'xUS TME'!$B:$B,0))</f>
        <v>0P0000C3IQ</v>
      </c>
      <c r="E120" s="13" t="str">
        <f>INDEX('xUS TME'!F:F,MATCH(B120,'xUS TME'!$B:$B,0))</f>
        <v>South Korea</v>
      </c>
      <c r="F120" s="18" t="str">
        <f>INDEX('xUS TME'!G:G,MATCH(B120,'xUS TME'!$B:$B,0))</f>
        <v>Financials</v>
      </c>
      <c r="G120" s="58">
        <f>IFERROR(INDEX(CRIMs!G:G,MATCH(C120,CRIMs!D:D,0)),0)</f>
        <v>0</v>
      </c>
      <c r="H120" s="58">
        <f>IFERROR(INDEX(CRIMs!I:I,MATCH(C120,CRIMs!D:D,0)),0)</f>
        <v>0</v>
      </c>
      <c r="I120" s="13">
        <f>INDEX('xUS TME'!E:E,MATCH($B120,'xUS TME'!$B:$B,0))</f>
        <v>0.06</v>
      </c>
      <c r="J120" s="15">
        <f>INDEX('xUS TME'!H:H,MATCH(B120,'xUS TME'!$B:$B,0))</f>
        <v>0</v>
      </c>
      <c r="K120" s="17" t="str">
        <f t="shared" si="1"/>
        <v/>
      </c>
      <c r="L120" s="15">
        <f>INDEX('xUS TME'!J:J,MATCH('xUS Opp Value'!B120,'xUS TME'!$B:$B,0))</f>
        <v>3.31</v>
      </c>
      <c r="M120" s="15">
        <f>INDEX('xUS TME'!L:L,MATCH('xUS Opp Value'!$B120,'xUS TME'!$B:$B,0))</f>
        <v>0.73</v>
      </c>
      <c r="N120" s="15">
        <f>INDEX('xUS TME'!K:K,MATCH('xUS Opp Value'!$B120,'xUS TME'!$B:$B,0))</f>
        <v>0.09</v>
      </c>
      <c r="O120" s="15" t="str">
        <f>INDEX('xUS TME'!I:I,MATCH('xUS Opp Value'!$B120,'xUS TME'!$B:$B,0))</f>
        <v>None</v>
      </c>
      <c r="P120" s="15" t="str">
        <f>INDEX('xUS TME'!M:M,MATCH('xUS Opp Value'!$B120,'xUS TME'!$B:$B,0))</f>
        <v>Won</v>
      </c>
      <c r="Q120" s="15" t="str">
        <f>INDEX('xUS TME'!N:N,MATCH('xUS Opp Value'!$B120,'xUS TME'!$B:$B,0))</f>
        <v>Medium</v>
      </c>
    </row>
    <row r="121" spans="1:17" hidden="1">
      <c r="A121" s="10" t="s">
        <v>7482</v>
      </c>
      <c r="B121" s="10" t="str">
        <f>INDEX('xUS TME'!B:B,MATCH('xUS Opp Value'!A121,'xUS TME'!A:A,0))</f>
        <v>JP3546800008</v>
      </c>
      <c r="C121" s="13">
        <f>INDEX('xUS TME'!C:C,MATCH($B121,'xUS TME'!$B:$B,0))</f>
        <v>4543</v>
      </c>
      <c r="D121" s="13" t="str">
        <f>INDEX('xUS TME'!D:D,MATCH(B121,'xUS TME'!$B:$B,0))</f>
        <v>0P0000AEYN</v>
      </c>
      <c r="E121" s="13" t="str">
        <f>INDEX('xUS TME'!F:F,MATCH(B121,'xUS TME'!$B:$B,0))</f>
        <v>Japan</v>
      </c>
      <c r="F121" s="18" t="str">
        <f>INDEX('xUS TME'!G:G,MATCH(B121,'xUS TME'!$B:$B,0))</f>
        <v>Health Care</v>
      </c>
      <c r="G121" s="58">
        <f>IFERROR(INDEX(CRIMs!G:G,MATCH(C121,CRIMs!D:D,0)),0)</f>
        <v>0</v>
      </c>
      <c r="H121" s="58">
        <f>IFERROR(INDEX(CRIMs!I:I,MATCH(C121,CRIMs!D:D,0)),0)</f>
        <v>0</v>
      </c>
      <c r="I121" s="13">
        <f>INDEX('xUS TME'!E:E,MATCH($B121,'xUS TME'!$B:$B,0))</f>
        <v>0.06</v>
      </c>
      <c r="J121" s="15">
        <f>INDEX('xUS TME'!H:H,MATCH(B121,'xUS TME'!$B:$B,0))</f>
        <v>0</v>
      </c>
      <c r="K121" s="17" t="str">
        <f t="shared" si="1"/>
        <v/>
      </c>
      <c r="L121" s="15">
        <f>INDEX('xUS TME'!J:J,MATCH('xUS Opp Value'!B121,'xUS TME'!$B:$B,0))</f>
        <v>24.89</v>
      </c>
      <c r="M121" s="15">
        <f>INDEX('xUS TME'!L:L,MATCH('xUS Opp Value'!$B121,'xUS TME'!$B:$B,0))</f>
        <v>2.0699999999999998</v>
      </c>
      <c r="N121" s="15">
        <f>INDEX('xUS TME'!K:K,MATCH('xUS Opp Value'!$B121,'xUS TME'!$B:$B,0))</f>
        <v>0.09</v>
      </c>
      <c r="O121" s="15" t="str">
        <f>INDEX('xUS TME'!I:I,MATCH('xUS Opp Value'!$B121,'xUS TME'!$B:$B,0))</f>
        <v>Narrow</v>
      </c>
      <c r="P121" s="15" t="str">
        <f>INDEX('xUS TME'!M:M,MATCH('xUS Opp Value'!$B121,'xUS TME'!$B:$B,0))</f>
        <v>Yen</v>
      </c>
      <c r="Q121" s="15" t="str">
        <f>INDEX('xUS TME'!N:N,MATCH('xUS Opp Value'!$B121,'xUS TME'!$B:$B,0))</f>
        <v>High</v>
      </c>
    </row>
    <row r="122" spans="1:17" hidden="1">
      <c r="A122" s="10" t="s">
        <v>648</v>
      </c>
      <c r="B122" s="10" t="str">
        <f>INDEX('xUS TME'!B:B,MATCH('xUS Opp Value'!A122,'xUS TME'!A:A,0))</f>
        <v>INE021A01026</v>
      </c>
      <c r="C122" s="13" t="str">
        <f>INDEX('xUS TME'!C:C,MATCH($B122,'xUS TME'!$B:$B,0))</f>
        <v>500820</v>
      </c>
      <c r="D122" s="13" t="str">
        <f>INDEX('xUS TME'!D:D,MATCH(B122,'xUS TME'!$B:$B,0))</f>
        <v>0P0000AXIE</v>
      </c>
      <c r="E122" s="13" t="str">
        <f>INDEX('xUS TME'!F:F,MATCH(B122,'xUS TME'!$B:$B,0))</f>
        <v>India</v>
      </c>
      <c r="F122" s="18" t="str">
        <f>INDEX('xUS TME'!G:G,MATCH(B122,'xUS TME'!$B:$B,0))</f>
        <v>Materials</v>
      </c>
      <c r="G122" s="58">
        <f>IFERROR(INDEX(CRIMs!G:G,MATCH(C122,CRIMs!D:D,0)),0)</f>
        <v>0</v>
      </c>
      <c r="H122" s="58">
        <f>IFERROR(INDEX(CRIMs!I:I,MATCH(C122,CRIMs!D:D,0)),0)</f>
        <v>0</v>
      </c>
      <c r="I122" s="13">
        <f>INDEX('xUS TME'!E:E,MATCH($B122,'xUS TME'!$B:$B,0))</f>
        <v>0.05</v>
      </c>
      <c r="J122" s="15">
        <f>INDEX('xUS TME'!H:H,MATCH(B122,'xUS TME'!$B:$B,0))</f>
        <v>0</v>
      </c>
      <c r="K122" s="17" t="str">
        <f t="shared" si="1"/>
        <v/>
      </c>
      <c r="L122" s="15">
        <f>INDEX('xUS TME'!J:J,MATCH('xUS Opp Value'!B122,'xUS TME'!$B:$B,0))</f>
        <v>53.73</v>
      </c>
      <c r="M122" s="15">
        <f>INDEX('xUS TME'!L:L,MATCH('xUS Opp Value'!$B122,'xUS TME'!$B:$B,0))</f>
        <v>11.55</v>
      </c>
      <c r="N122" s="15">
        <f>INDEX('xUS TME'!K:K,MATCH('xUS Opp Value'!$B122,'xUS TME'!$B:$B,0))</f>
        <v>0.2</v>
      </c>
      <c r="O122" s="15">
        <f>INDEX('xUS TME'!I:I,MATCH('xUS Opp Value'!$B122,'xUS TME'!$B:$B,0))</f>
        <v>0</v>
      </c>
      <c r="P122" s="15" t="str">
        <f>INDEX('xUS TME'!M:M,MATCH('xUS Opp Value'!$B122,'xUS TME'!$B:$B,0))</f>
        <v>Indian Rupee</v>
      </c>
      <c r="Q122" s="15">
        <f>INDEX('xUS TME'!N:N,MATCH('xUS Opp Value'!$B122,'xUS TME'!$B:$B,0))</f>
        <v>0</v>
      </c>
    </row>
    <row r="123" spans="1:17" hidden="1">
      <c r="A123" s="10" t="s">
        <v>4563</v>
      </c>
      <c r="B123" s="10" t="str">
        <f>INDEX('xUS TME'!B:B,MATCH('xUS Opp Value'!A123,'xUS TME'!A:A,0))</f>
        <v>JP3979200007</v>
      </c>
      <c r="C123" s="13">
        <f>INDEX('xUS TME'!C:C,MATCH($B123,'xUS TME'!$B:$B,0))</f>
        <v>6920</v>
      </c>
      <c r="D123" s="13" t="str">
        <f>INDEX('xUS TME'!D:D,MATCH(B123,'xUS TME'!$B:$B,0))</f>
        <v>0P0000VP2G</v>
      </c>
      <c r="E123" s="13" t="str">
        <f>INDEX('xUS TME'!F:F,MATCH(B123,'xUS TME'!$B:$B,0))</f>
        <v>Japan</v>
      </c>
      <c r="F123" s="18" t="str">
        <f>INDEX('xUS TME'!G:G,MATCH(B123,'xUS TME'!$B:$B,0))</f>
        <v>Information Technology</v>
      </c>
      <c r="G123" s="58">
        <f>IFERROR(INDEX(CRIMs!G:G,MATCH(C123,CRIMs!D:D,0)),0)</f>
        <v>0</v>
      </c>
      <c r="H123" s="58">
        <f>IFERROR(INDEX(CRIMs!I:I,MATCH(C123,CRIMs!D:D,0)),0)</f>
        <v>0</v>
      </c>
      <c r="I123" s="13">
        <f>INDEX('xUS TME'!E:E,MATCH($B123,'xUS TME'!$B:$B,0))</f>
        <v>0.05</v>
      </c>
      <c r="J123" s="15">
        <f>INDEX('xUS TME'!H:H,MATCH(B123,'xUS TME'!$B:$B,0))</f>
        <v>0</v>
      </c>
      <c r="K123" s="17" t="str">
        <f t="shared" si="1"/>
        <v/>
      </c>
      <c r="L123" s="15">
        <f>INDEX('xUS TME'!J:J,MATCH('xUS Opp Value'!B123,'xUS TME'!$B:$B,0))</f>
        <v>32.08</v>
      </c>
      <c r="M123" s="15">
        <f>INDEX('xUS TME'!L:L,MATCH('xUS Opp Value'!$B123,'xUS TME'!$B:$B,0))</f>
        <v>16.52</v>
      </c>
      <c r="N123" s="15">
        <f>INDEX('xUS TME'!K:K,MATCH('xUS Opp Value'!$B123,'xUS TME'!$B:$B,0))</f>
        <v>0.47</v>
      </c>
      <c r="O123" s="15">
        <f>INDEX('xUS TME'!I:I,MATCH('xUS Opp Value'!$B123,'xUS TME'!$B:$B,0))</f>
        <v>0</v>
      </c>
      <c r="P123" s="15" t="str">
        <f>INDEX('xUS TME'!M:M,MATCH('xUS Opp Value'!$B123,'xUS TME'!$B:$B,0))</f>
        <v>Yen</v>
      </c>
      <c r="Q123" s="15">
        <f>INDEX('xUS TME'!N:N,MATCH('xUS Opp Value'!$B123,'xUS TME'!$B:$B,0))</f>
        <v>0</v>
      </c>
    </row>
    <row r="124" spans="1:17" hidden="1">
      <c r="A124" s="10" t="s">
        <v>2720</v>
      </c>
      <c r="B124" s="10" t="str">
        <f>INDEX('xUS TME'!B:B,MATCH('xUS Opp Value'!A124,'xUS TME'!A:A,0))</f>
        <v>CA3359341052</v>
      </c>
      <c r="C124" s="13" t="str">
        <f>INDEX('xUS TME'!C:C,MATCH($B124,'xUS TME'!$B:$B,0))</f>
        <v>FM</v>
      </c>
      <c r="D124" s="13" t="str">
        <f>INDEX('xUS TME'!D:D,MATCH(B124,'xUS TME'!$B:$B,0))</f>
        <v>0P00005RTL</v>
      </c>
      <c r="E124" s="13" t="str">
        <f>INDEX('xUS TME'!F:F,MATCH(B124,'xUS TME'!$B:$B,0))</f>
        <v>Canada</v>
      </c>
      <c r="F124" s="18" t="str">
        <f>INDEX('xUS TME'!G:G,MATCH(B124,'xUS TME'!$B:$B,0))</f>
        <v>Materials</v>
      </c>
      <c r="G124" s="58">
        <f>IFERROR(INDEX(CRIMs!G:G,MATCH(C124,CRIMs!D:D,0)),0)</f>
        <v>0</v>
      </c>
      <c r="H124" s="58">
        <f>IFERROR(INDEX(CRIMs!I:I,MATCH(C124,CRIMs!D:D,0)),0)</f>
        <v>0</v>
      </c>
      <c r="I124" s="13">
        <f>INDEX('xUS TME'!E:E,MATCH($B124,'xUS TME'!$B:$B,0))</f>
        <v>0.05</v>
      </c>
      <c r="J124" s="15">
        <f>INDEX('xUS TME'!H:H,MATCH(B124,'xUS TME'!$B:$B,0))</f>
        <v>0</v>
      </c>
      <c r="K124" s="17" t="str">
        <f t="shared" si="1"/>
        <v/>
      </c>
      <c r="L124" s="15">
        <f>INDEX('xUS TME'!J:J,MATCH('xUS Opp Value'!B124,'xUS TME'!$B:$B,0))</f>
        <v>32.799999999999997</v>
      </c>
      <c r="M124" s="15">
        <f>INDEX('xUS TME'!L:L,MATCH('xUS Opp Value'!$B124,'xUS TME'!$B:$B,0))</f>
        <v>2.06</v>
      </c>
      <c r="N124" s="15">
        <f>INDEX('xUS TME'!K:K,MATCH('xUS Opp Value'!$B124,'xUS TME'!$B:$B,0))</f>
        <v>-0.01</v>
      </c>
      <c r="O124" s="15" t="str">
        <f>INDEX('xUS TME'!I:I,MATCH('xUS Opp Value'!$B124,'xUS TME'!$B:$B,0))</f>
        <v>None</v>
      </c>
      <c r="P124" s="15" t="str">
        <f>INDEX('xUS TME'!M:M,MATCH('xUS Opp Value'!$B124,'xUS TME'!$B:$B,0))</f>
        <v>Canadian Dollar</v>
      </c>
      <c r="Q124" s="15" t="str">
        <f>INDEX('xUS TME'!N:N,MATCH('xUS Opp Value'!$B124,'xUS TME'!$B:$B,0))</f>
        <v>Extreme</v>
      </c>
    </row>
    <row r="125" spans="1:17" hidden="1">
      <c r="A125" s="10" t="s">
        <v>3707</v>
      </c>
      <c r="B125" s="10" t="str">
        <f>INDEX('xUS TME'!B:B,MATCH('xUS Opp Value'!A125,'xUS TME'!A:A,0))</f>
        <v>KR7012330007</v>
      </c>
      <c r="C125" s="13">
        <f>INDEX('xUS TME'!C:C,MATCH($B125,'xUS TME'!$B:$B,0))</f>
        <v>12330</v>
      </c>
      <c r="D125" s="13" t="str">
        <f>INDEX('xUS TME'!D:D,MATCH(B125,'xUS TME'!$B:$B,0))</f>
        <v>0P0000BYMO</v>
      </c>
      <c r="E125" s="13" t="str">
        <f>INDEX('xUS TME'!F:F,MATCH(B125,'xUS TME'!$B:$B,0))</f>
        <v>South Korea</v>
      </c>
      <c r="F125" s="18" t="str">
        <f>INDEX('xUS TME'!G:G,MATCH(B125,'xUS TME'!$B:$B,0))</f>
        <v>Consumer Discretionary</v>
      </c>
      <c r="G125" s="58">
        <f>IFERROR(INDEX(CRIMs!G:G,MATCH(C125,CRIMs!D:D,0)),0)</f>
        <v>0</v>
      </c>
      <c r="H125" s="58">
        <f>IFERROR(INDEX(CRIMs!I:I,MATCH(C125,CRIMs!D:D,0)),0)</f>
        <v>0</v>
      </c>
      <c r="I125" s="13">
        <f>INDEX('xUS TME'!E:E,MATCH($B125,'xUS TME'!$B:$B,0))</f>
        <v>0.05</v>
      </c>
      <c r="J125" s="15">
        <f>INDEX('xUS TME'!H:H,MATCH(B125,'xUS TME'!$B:$B,0))</f>
        <v>0</v>
      </c>
      <c r="K125" s="17" t="str">
        <f t="shared" si="1"/>
        <v/>
      </c>
      <c r="L125" s="15">
        <f>INDEX('xUS TME'!J:J,MATCH('xUS Opp Value'!B125,'xUS TME'!$B:$B,0))</f>
        <v>8.31</v>
      </c>
      <c r="M125" s="15">
        <f>INDEX('xUS TME'!L:L,MATCH('xUS Opp Value'!$B125,'xUS TME'!$B:$B,0))</f>
        <v>0.73</v>
      </c>
      <c r="N125" s="15">
        <f>INDEX('xUS TME'!K:K,MATCH('xUS Opp Value'!$B125,'xUS TME'!$B:$B,0))</f>
        <v>0.08</v>
      </c>
      <c r="O125" s="15">
        <f>INDEX('xUS TME'!I:I,MATCH('xUS Opp Value'!$B125,'xUS TME'!$B:$B,0))</f>
        <v>0</v>
      </c>
      <c r="P125" s="15" t="str">
        <f>INDEX('xUS TME'!M:M,MATCH('xUS Opp Value'!$B125,'xUS TME'!$B:$B,0))</f>
        <v>Won</v>
      </c>
      <c r="Q125" s="15">
        <f>INDEX('xUS TME'!N:N,MATCH('xUS Opp Value'!$B125,'xUS TME'!$B:$B,0))</f>
        <v>0</v>
      </c>
    </row>
    <row r="126" spans="1:17" hidden="1">
      <c r="A126" s="10" t="s">
        <v>5067</v>
      </c>
      <c r="B126" s="10" t="str">
        <f>INDEX('xUS TME'!B:B,MATCH('xUS Opp Value'!A126,'xUS TME'!A:A,0))</f>
        <v>ZAE000042164</v>
      </c>
      <c r="C126" s="13" t="str">
        <f>INDEX('xUS TME'!C:C,MATCH($B126,'xUS TME'!$B:$B,0))</f>
        <v>MTN</v>
      </c>
      <c r="D126" s="13" t="str">
        <f>INDEX('xUS TME'!D:D,MATCH(B126,'xUS TME'!$B:$B,0))</f>
        <v>0P0000DLQA</v>
      </c>
      <c r="E126" s="13" t="str">
        <f>INDEX('xUS TME'!F:F,MATCH(B126,'xUS TME'!$B:$B,0))</f>
        <v>South Africa</v>
      </c>
      <c r="F126" s="18" t="str">
        <f>INDEX('xUS TME'!G:G,MATCH(B126,'xUS TME'!$B:$B,0))</f>
        <v>Communication Services</v>
      </c>
      <c r="G126" s="58">
        <f>IFERROR(INDEX(CRIMs!G:G,MATCH(C126,CRIMs!D:D,0)),0)</f>
        <v>0</v>
      </c>
      <c r="H126" s="58">
        <f>IFERROR(INDEX(CRIMs!I:I,MATCH(C126,CRIMs!D:D,0)),0)</f>
        <v>0</v>
      </c>
      <c r="I126" s="13">
        <f>INDEX('xUS TME'!E:E,MATCH($B126,'xUS TME'!$B:$B,0))</f>
        <v>0.06</v>
      </c>
      <c r="J126" s="15">
        <f>INDEX('xUS TME'!H:H,MATCH(B126,'xUS TME'!$B:$B,0))</f>
        <v>0</v>
      </c>
      <c r="K126" s="17" t="str">
        <f t="shared" si="1"/>
        <v/>
      </c>
      <c r="L126" s="15">
        <f>INDEX('xUS TME'!J:J,MATCH('xUS Opp Value'!B126,'xUS TME'!$B:$B,0))</f>
        <v>0</v>
      </c>
      <c r="M126" s="15">
        <f>INDEX('xUS TME'!L:L,MATCH('xUS Opp Value'!$B126,'xUS TME'!$B:$B,0))</f>
        <v>2.58</v>
      </c>
      <c r="N126" s="15">
        <f>INDEX('xUS TME'!K:K,MATCH('xUS Opp Value'!$B126,'xUS TME'!$B:$B,0))</f>
        <v>0.2</v>
      </c>
      <c r="O126" s="15">
        <f>INDEX('xUS TME'!I:I,MATCH('xUS Opp Value'!$B126,'xUS TME'!$B:$B,0))</f>
        <v>0</v>
      </c>
      <c r="P126" s="15" t="str">
        <f>INDEX('xUS TME'!M:M,MATCH('xUS Opp Value'!$B126,'xUS TME'!$B:$B,0))</f>
        <v>Rand</v>
      </c>
      <c r="Q126" s="15">
        <f>INDEX('xUS TME'!N:N,MATCH('xUS Opp Value'!$B126,'xUS TME'!$B:$B,0))</f>
        <v>0</v>
      </c>
    </row>
    <row r="127" spans="1:17" hidden="1">
      <c r="A127" s="10" t="s">
        <v>5946</v>
      </c>
      <c r="B127" s="10" t="str">
        <f>INDEX('xUS TME'!B:B,MATCH('xUS Opp Value'!A127,'xUS TME'!A:A,0))</f>
        <v>MYL1295OO004</v>
      </c>
      <c r="C127" s="13">
        <f>INDEX('xUS TME'!C:C,MATCH($B127,'xUS TME'!$B:$B,0))</f>
        <v>1295</v>
      </c>
      <c r="D127" s="13" t="str">
        <f>INDEX('xUS TME'!D:D,MATCH(B127,'xUS TME'!$B:$B,0))</f>
        <v>0P0000BSP7</v>
      </c>
      <c r="E127" s="13" t="str">
        <f>INDEX('xUS TME'!F:F,MATCH(B127,'xUS TME'!$B:$B,0))</f>
        <v>Malaysia</v>
      </c>
      <c r="F127" s="18" t="str">
        <f>INDEX('xUS TME'!G:G,MATCH(B127,'xUS TME'!$B:$B,0))</f>
        <v>Financials</v>
      </c>
      <c r="G127" s="58">
        <f>IFERROR(INDEX(CRIMs!G:G,MATCH(C127,CRIMs!D:D,0)),0)</f>
        <v>0</v>
      </c>
      <c r="H127" s="58">
        <f>IFERROR(INDEX(CRIMs!I:I,MATCH(C127,CRIMs!D:D,0)),0)</f>
        <v>0</v>
      </c>
      <c r="I127" s="13">
        <f>INDEX('xUS TME'!E:E,MATCH($B127,'xUS TME'!$B:$B,0))</f>
        <v>0.05</v>
      </c>
      <c r="J127" s="15">
        <f>INDEX('xUS TME'!H:H,MATCH(B127,'xUS TME'!$B:$B,0))</f>
        <v>0</v>
      </c>
      <c r="K127" s="17" t="str">
        <f t="shared" ref="K127:K190" si="2">IFERROR((1/J127)-1,"")</f>
        <v/>
      </c>
      <c r="L127" s="15">
        <f>INDEX('xUS TME'!J:J,MATCH('xUS Opp Value'!B127,'xUS TME'!$B:$B,0))</f>
        <v>11.71</v>
      </c>
      <c r="M127" s="15">
        <f>INDEX('xUS TME'!L:L,MATCH('xUS Opp Value'!$B127,'xUS TME'!$B:$B,0))</f>
        <v>1.51</v>
      </c>
      <c r="N127" s="15">
        <f>INDEX('xUS TME'!K:K,MATCH('xUS Opp Value'!$B127,'xUS TME'!$B:$B,0))</f>
        <v>0.13</v>
      </c>
      <c r="O127" s="15">
        <f>INDEX('xUS TME'!I:I,MATCH('xUS Opp Value'!$B127,'xUS TME'!$B:$B,0))</f>
        <v>0</v>
      </c>
      <c r="P127" s="15" t="str">
        <f>INDEX('xUS TME'!M:M,MATCH('xUS Opp Value'!$B127,'xUS TME'!$B:$B,0))</f>
        <v>Malaysian Ringgit</v>
      </c>
      <c r="Q127" s="15">
        <f>INDEX('xUS TME'!N:N,MATCH('xUS Opp Value'!$B127,'xUS TME'!$B:$B,0))</f>
        <v>0</v>
      </c>
    </row>
    <row r="128" spans="1:17" hidden="1">
      <c r="A128" s="10" t="s">
        <v>2508</v>
      </c>
      <c r="B128" s="10" t="str">
        <f>INDEX('xUS TME'!B:B,MATCH('xUS Opp Value'!A128,'xUS TME'!A:A,0))</f>
        <v>AEE000401019</v>
      </c>
      <c r="C128" s="13" t="str">
        <f>INDEX('xUS TME'!C:C,MATCH($B128,'xUS TME'!$B:$B,0))</f>
        <v>EAND</v>
      </c>
      <c r="D128" s="13" t="str">
        <f>INDEX('xUS TME'!D:D,MATCH(B128,'xUS TME'!$B:$B,0))</f>
        <v>0P0000JM1I</v>
      </c>
      <c r="E128" s="13" t="str">
        <f>INDEX('xUS TME'!F:F,MATCH(B128,'xUS TME'!$B:$B,0))</f>
        <v>United Arab Emirates</v>
      </c>
      <c r="F128" s="18" t="str">
        <f>INDEX('xUS TME'!G:G,MATCH(B128,'xUS TME'!$B:$B,0))</f>
        <v>Communication Services</v>
      </c>
      <c r="G128" s="58">
        <f>IFERROR(INDEX(CRIMs!G:G,MATCH(C128,CRIMs!D:D,0)),0)</f>
        <v>0</v>
      </c>
      <c r="H128" s="58">
        <f>IFERROR(INDEX(CRIMs!I:I,MATCH(C128,CRIMs!D:D,0)),0)</f>
        <v>0</v>
      </c>
      <c r="I128" s="13">
        <f>INDEX('xUS TME'!E:E,MATCH($B128,'xUS TME'!$B:$B,0))</f>
        <v>0.05</v>
      </c>
      <c r="J128" s="15">
        <f>INDEX('xUS TME'!H:H,MATCH(B128,'xUS TME'!$B:$B,0))</f>
        <v>0</v>
      </c>
      <c r="K128" s="17" t="str">
        <f t="shared" si="2"/>
        <v/>
      </c>
      <c r="L128" s="15">
        <f>INDEX('xUS TME'!J:J,MATCH('xUS Opp Value'!B128,'xUS TME'!$B:$B,0))</f>
        <v>13.65</v>
      </c>
      <c r="M128" s="15">
        <f>INDEX('xUS TME'!L:L,MATCH('xUS Opp Value'!$B128,'xUS TME'!$B:$B,0))</f>
        <v>3.31</v>
      </c>
      <c r="N128" s="15">
        <f>INDEX('xUS TME'!K:K,MATCH('xUS Opp Value'!$B128,'xUS TME'!$B:$B,0))</f>
        <v>0.47</v>
      </c>
      <c r="O128" s="15">
        <f>INDEX('xUS TME'!I:I,MATCH('xUS Opp Value'!$B128,'xUS TME'!$B:$B,0))</f>
        <v>0</v>
      </c>
      <c r="P128" s="15" t="str">
        <f>INDEX('xUS TME'!M:M,MATCH('xUS Opp Value'!$B128,'xUS TME'!$B:$B,0))</f>
        <v>UAE Dirham</v>
      </c>
      <c r="Q128" s="15">
        <f>INDEX('xUS TME'!N:N,MATCH('xUS Opp Value'!$B128,'xUS TME'!$B:$B,0))</f>
        <v>0</v>
      </c>
    </row>
    <row r="129" spans="1:17" hidden="1">
      <c r="A129" s="10" t="s">
        <v>1805</v>
      </c>
      <c r="B129" s="10" t="str">
        <f>INDEX('xUS TME'!B:B,MATCH('xUS Opp Value'!A129,'xUS TME'!A:A,0))</f>
        <v>CNE1000002R0</v>
      </c>
      <c r="C129" s="13" t="str">
        <f>INDEX('xUS TME'!C:C,MATCH($B129,'xUS TME'!$B:$B,0))</f>
        <v>01088</v>
      </c>
      <c r="D129" s="13" t="str">
        <f>INDEX('xUS TME'!D:D,MATCH(B129,'xUS TME'!$B:$B,0))</f>
        <v>0P00009S61</v>
      </c>
      <c r="E129" s="13" t="str">
        <f>INDEX('xUS TME'!F:F,MATCH(B129,'xUS TME'!$B:$B,0))</f>
        <v>China</v>
      </c>
      <c r="F129" s="18" t="str">
        <f>INDEX('xUS TME'!G:G,MATCH(B129,'xUS TME'!$B:$B,0))</f>
        <v>Energy</v>
      </c>
      <c r="G129" s="58">
        <f>IFERROR(INDEX(CRIMs!G:G,MATCH(C129,CRIMs!D:D,0)),0)</f>
        <v>0</v>
      </c>
      <c r="H129" s="58">
        <f>IFERROR(INDEX(CRIMs!I:I,MATCH(C129,CRIMs!D:D,0)),0)</f>
        <v>0</v>
      </c>
      <c r="I129" s="13">
        <f>INDEX('xUS TME'!E:E,MATCH($B129,'xUS TME'!$B:$B,0))</f>
        <v>0.06</v>
      </c>
      <c r="J129" s="15">
        <f>INDEX('xUS TME'!H:H,MATCH(B129,'xUS TME'!$B:$B,0))</f>
        <v>0</v>
      </c>
      <c r="K129" s="17" t="str">
        <f t="shared" si="2"/>
        <v/>
      </c>
      <c r="L129" s="15">
        <f>INDEX('xUS TME'!J:J,MATCH('xUS Opp Value'!B129,'xUS TME'!$B:$B,0))</f>
        <v>7.39</v>
      </c>
      <c r="M129" s="15">
        <f>INDEX('xUS TME'!L:L,MATCH('xUS Opp Value'!$B129,'xUS TME'!$B:$B,0))</f>
        <v>1.97</v>
      </c>
      <c r="N129" s="15">
        <f>INDEX('xUS TME'!K:K,MATCH('xUS Opp Value'!$B129,'xUS TME'!$B:$B,0))</f>
        <v>0.15</v>
      </c>
      <c r="O129" s="15" t="str">
        <f>INDEX('xUS TME'!I:I,MATCH('xUS Opp Value'!$B129,'xUS TME'!$B:$B,0))</f>
        <v>None</v>
      </c>
      <c r="P129" s="15" t="str">
        <f>INDEX('xUS TME'!M:M,MATCH('xUS Opp Value'!$B129,'xUS TME'!$B:$B,0))</f>
        <v>Hong Kong Dollar</v>
      </c>
      <c r="Q129" s="15" t="str">
        <f>INDEX('xUS TME'!N:N,MATCH('xUS Opp Value'!$B129,'xUS TME'!$B:$B,0))</f>
        <v>High</v>
      </c>
    </row>
    <row r="130" spans="1:17" hidden="1">
      <c r="A130" s="10" t="s">
        <v>4274</v>
      </c>
      <c r="B130" s="10" t="str">
        <f>INDEX('xUS TME'!B:B,MATCH('xUS Opp Value'!A130,'xUS TME'!A:A,0))</f>
        <v>JP3210200006</v>
      </c>
      <c r="C130" s="13" t="str">
        <f>INDEX('xUS TME'!C:C,MATCH($B130,'xUS TME'!$B:$B,0))</f>
        <v>1812</v>
      </c>
      <c r="D130" s="13" t="str">
        <f>INDEX('xUS TME'!D:D,MATCH(B130,'xUS TME'!$B:$B,0))</f>
        <v>0P0000AEV3</v>
      </c>
      <c r="E130" s="13" t="str">
        <f>INDEX('xUS TME'!F:F,MATCH(B130,'xUS TME'!$B:$B,0))</f>
        <v>Japan</v>
      </c>
      <c r="F130" s="18" t="str">
        <f>INDEX('xUS TME'!G:G,MATCH(B130,'xUS TME'!$B:$B,0))</f>
        <v>Industrials</v>
      </c>
      <c r="G130" s="58">
        <f>IFERROR(INDEX(CRIMs!G:G,MATCH(C130,CRIMs!D:D,0)),0)</f>
        <v>0</v>
      </c>
      <c r="H130" s="58">
        <f>IFERROR(INDEX(CRIMs!I:I,MATCH(C130,CRIMs!D:D,0)),0)</f>
        <v>0</v>
      </c>
      <c r="I130" s="13">
        <f>INDEX('xUS TME'!E:E,MATCH($B130,'xUS TME'!$B:$B,0))</f>
        <v>0.05</v>
      </c>
      <c r="J130" s="15">
        <f>INDEX('xUS TME'!H:H,MATCH(B130,'xUS TME'!$B:$B,0))</f>
        <v>0</v>
      </c>
      <c r="K130" s="17" t="str">
        <f t="shared" si="2"/>
        <v/>
      </c>
      <c r="L130" s="15">
        <f>INDEX('xUS TME'!J:J,MATCH('xUS Opp Value'!B130,'xUS TME'!$B:$B,0))</f>
        <v>0</v>
      </c>
      <c r="M130" s="15">
        <f>INDEX('xUS TME'!L:L,MATCH('xUS Opp Value'!$B130,'xUS TME'!$B:$B,0))</f>
        <v>2.17</v>
      </c>
      <c r="N130" s="15">
        <f>INDEX('xUS TME'!K:K,MATCH('xUS Opp Value'!$B130,'xUS TME'!$B:$B,0))</f>
        <v>0.1</v>
      </c>
      <c r="O130" s="15">
        <f>INDEX('xUS TME'!I:I,MATCH('xUS Opp Value'!$B130,'xUS TME'!$B:$B,0))</f>
        <v>0</v>
      </c>
      <c r="P130" s="15" t="str">
        <f>INDEX('xUS TME'!M:M,MATCH('xUS Opp Value'!$B130,'xUS TME'!$B:$B,0))</f>
        <v>Yen</v>
      </c>
      <c r="Q130" s="15">
        <f>INDEX('xUS TME'!N:N,MATCH('xUS Opp Value'!$B130,'xUS TME'!$B:$B,0))</f>
        <v>0</v>
      </c>
    </row>
    <row r="131" spans="1:17" hidden="1">
      <c r="A131" s="10" t="s">
        <v>8470</v>
      </c>
      <c r="B131" s="10" t="str">
        <f>INDEX('xUS TME'!B:B,MATCH('xUS Opp Value'!A131,'xUS TME'!A:A,0))</f>
        <v>IT0000066123</v>
      </c>
      <c r="C131" s="13" t="str">
        <f>INDEX('xUS TME'!C:C,MATCH($B131,'xUS TME'!$B:$B,0))</f>
        <v>BPE</v>
      </c>
      <c r="D131" s="13" t="str">
        <f>INDEX('xUS TME'!D:D,MATCH(B131,'xUS TME'!$B:$B,0))</f>
        <v>0P00009DHP</v>
      </c>
      <c r="E131" s="13" t="str">
        <f>INDEX('xUS TME'!F:F,MATCH(B131,'xUS TME'!$B:$B,0))</f>
        <v>Italy</v>
      </c>
      <c r="F131" s="18" t="str">
        <f>INDEX('xUS TME'!G:G,MATCH(B131,'xUS TME'!$B:$B,0))</f>
        <v>Financials</v>
      </c>
      <c r="G131" s="58">
        <f>IFERROR(INDEX(CRIMs!G:G,MATCH(C131,CRIMs!D:D,0)),0)</f>
        <v>0</v>
      </c>
      <c r="H131" s="58">
        <f>IFERROR(INDEX(CRIMs!I:I,MATCH(C131,CRIMs!D:D,0)),0)</f>
        <v>0</v>
      </c>
      <c r="I131" s="13">
        <f>INDEX('xUS TME'!E:E,MATCH($B131,'xUS TME'!$B:$B,0))</f>
        <v>0.05</v>
      </c>
      <c r="J131" s="15">
        <f>INDEX('xUS TME'!H:H,MATCH(B131,'xUS TME'!$B:$B,0))</f>
        <v>0</v>
      </c>
      <c r="K131" s="17" t="str">
        <f t="shared" si="2"/>
        <v/>
      </c>
      <c r="L131" s="15">
        <f>INDEX('xUS TME'!J:J,MATCH('xUS Opp Value'!B131,'xUS TME'!$B:$B,0))</f>
        <v>5.97</v>
      </c>
      <c r="M131" s="15">
        <f>INDEX('xUS TME'!L:L,MATCH('xUS Opp Value'!$B131,'xUS TME'!$B:$B,0))</f>
        <v>1.45</v>
      </c>
      <c r="N131" s="15">
        <f>INDEX('xUS TME'!K:K,MATCH('xUS Opp Value'!$B131,'xUS TME'!$B:$B,0))</f>
        <v>0.14000000000000001</v>
      </c>
      <c r="O131" s="15">
        <f>INDEX('xUS TME'!I:I,MATCH('xUS Opp Value'!$B131,'xUS TME'!$B:$B,0))</f>
        <v>0</v>
      </c>
      <c r="P131" s="15" t="str">
        <f>INDEX('xUS TME'!M:M,MATCH('xUS Opp Value'!$B131,'xUS TME'!$B:$B,0))</f>
        <v>Euro</v>
      </c>
      <c r="Q131" s="15">
        <f>INDEX('xUS TME'!N:N,MATCH('xUS Opp Value'!$B131,'xUS TME'!$B:$B,0))</f>
        <v>0</v>
      </c>
    </row>
    <row r="132" spans="1:17" hidden="1">
      <c r="A132" s="10" t="s">
        <v>5379</v>
      </c>
      <c r="B132" s="10" t="str">
        <f>INDEX('xUS TME'!B:B,MATCH('xUS Opp Value'!A132,'xUS TME'!A:A,0))</f>
        <v>INE733E01010</v>
      </c>
      <c r="C132" s="13">
        <f>INDEX('xUS TME'!C:C,MATCH($B132,'xUS TME'!$B:$B,0))</f>
        <v>532555</v>
      </c>
      <c r="D132" s="13" t="str">
        <f>INDEX('xUS TME'!D:D,MATCH(B132,'xUS TME'!$B:$B,0))</f>
        <v>0P0000BYRX</v>
      </c>
      <c r="E132" s="13" t="str">
        <f>INDEX('xUS TME'!F:F,MATCH(B132,'xUS TME'!$B:$B,0))</f>
        <v>India</v>
      </c>
      <c r="F132" s="18" t="str">
        <f>INDEX('xUS TME'!G:G,MATCH(B132,'xUS TME'!$B:$B,0))</f>
        <v>Utilities</v>
      </c>
      <c r="G132" s="58">
        <f>IFERROR(INDEX(CRIMs!G:G,MATCH(C132,CRIMs!D:D,0)),0)</f>
        <v>0</v>
      </c>
      <c r="H132" s="58">
        <f>IFERROR(INDEX(CRIMs!I:I,MATCH(C132,CRIMs!D:D,0)),0)</f>
        <v>0</v>
      </c>
      <c r="I132" s="13">
        <f>INDEX('xUS TME'!E:E,MATCH($B132,'xUS TME'!$B:$B,0))</f>
        <v>0.06</v>
      </c>
      <c r="J132" s="15">
        <f>INDEX('xUS TME'!H:H,MATCH(B132,'xUS TME'!$B:$B,0))</f>
        <v>0</v>
      </c>
      <c r="K132" s="17" t="str">
        <f t="shared" si="2"/>
        <v/>
      </c>
      <c r="L132" s="15">
        <f>INDEX('xUS TME'!J:J,MATCH('xUS Opp Value'!B132,'xUS TME'!$B:$B,0))</f>
        <v>16.54</v>
      </c>
      <c r="M132" s="15">
        <f>INDEX('xUS TME'!L:L,MATCH('xUS Opp Value'!$B132,'xUS TME'!$B:$B,0))</f>
        <v>1.92</v>
      </c>
      <c r="N132" s="15">
        <f>INDEX('xUS TME'!K:K,MATCH('xUS Opp Value'!$B132,'xUS TME'!$B:$B,0))</f>
        <v>0.12</v>
      </c>
      <c r="O132" s="15">
        <f>INDEX('xUS TME'!I:I,MATCH('xUS Opp Value'!$B132,'xUS TME'!$B:$B,0))</f>
        <v>0</v>
      </c>
      <c r="P132" s="15" t="str">
        <f>INDEX('xUS TME'!M:M,MATCH('xUS Opp Value'!$B132,'xUS TME'!$B:$B,0))</f>
        <v>Indian Rupee</v>
      </c>
      <c r="Q132" s="15">
        <f>INDEX('xUS TME'!N:N,MATCH('xUS Opp Value'!$B132,'xUS TME'!$B:$B,0))</f>
        <v>0</v>
      </c>
    </row>
    <row r="133" spans="1:17" hidden="1">
      <c r="A133" s="10" t="s">
        <v>208</v>
      </c>
      <c r="B133" s="10" t="str">
        <f>INDEX('xUS TME'!B:B,MATCH('xUS Opp Value'!A133,'xUS TME'!A:A,0))</f>
        <v>TW0002345006</v>
      </c>
      <c r="C133" s="13">
        <f>INDEX('xUS TME'!C:C,MATCH($B133,'xUS TME'!$B:$B,0))</f>
        <v>2345</v>
      </c>
      <c r="D133" s="13" t="str">
        <f>INDEX('xUS TME'!D:D,MATCH(B133,'xUS TME'!$B:$B,0))</f>
        <v>0P0000B70L</v>
      </c>
      <c r="E133" s="13" t="str">
        <f>INDEX('xUS TME'!F:F,MATCH(B133,'xUS TME'!$B:$B,0))</f>
        <v>Taiwan</v>
      </c>
      <c r="F133" s="18" t="str">
        <f>INDEX('xUS TME'!G:G,MATCH(B133,'xUS TME'!$B:$B,0))</f>
        <v>Information Technology</v>
      </c>
      <c r="G133" s="58">
        <f>IFERROR(INDEX(CRIMs!G:G,MATCH(C133,CRIMs!D:D,0)),0)</f>
        <v>0</v>
      </c>
      <c r="H133" s="58">
        <f>IFERROR(INDEX(CRIMs!I:I,MATCH(C133,CRIMs!D:D,0)),0)</f>
        <v>0</v>
      </c>
      <c r="I133" s="13">
        <f>INDEX('xUS TME'!E:E,MATCH($B133,'xUS TME'!$B:$B,0))</f>
        <v>7.0000000000000007E-2</v>
      </c>
      <c r="J133" s="15">
        <f>INDEX('xUS TME'!H:H,MATCH(B133,'xUS TME'!$B:$B,0))</f>
        <v>0</v>
      </c>
      <c r="K133" s="17" t="str">
        <f t="shared" si="2"/>
        <v/>
      </c>
      <c r="L133" s="15">
        <f>INDEX('xUS TME'!J:J,MATCH('xUS Opp Value'!B133,'xUS TME'!$B:$B,0))</f>
        <v>27.88</v>
      </c>
      <c r="M133" s="15">
        <f>INDEX('xUS TME'!L:L,MATCH('xUS Opp Value'!$B133,'xUS TME'!$B:$B,0))</f>
        <v>17.82</v>
      </c>
      <c r="N133" s="15">
        <f>INDEX('xUS TME'!K:K,MATCH('xUS Opp Value'!$B133,'xUS TME'!$B:$B,0))</f>
        <v>0.59</v>
      </c>
      <c r="O133" s="15">
        <f>INDEX('xUS TME'!I:I,MATCH('xUS Opp Value'!$B133,'xUS TME'!$B:$B,0))</f>
        <v>0</v>
      </c>
      <c r="P133" s="15" t="str">
        <f>INDEX('xUS TME'!M:M,MATCH('xUS Opp Value'!$B133,'xUS TME'!$B:$B,0))</f>
        <v>New Taiwan Dollar</v>
      </c>
      <c r="Q133" s="15">
        <f>INDEX('xUS TME'!N:N,MATCH('xUS Opp Value'!$B133,'xUS TME'!$B:$B,0))</f>
        <v>0</v>
      </c>
    </row>
    <row r="134" spans="1:17" hidden="1">
      <c r="A134" s="10" t="s">
        <v>1949</v>
      </c>
      <c r="B134" s="10" t="str">
        <f>INDEX('xUS TME'!B:B,MATCH('xUS Opp Value'!A134,'xUS TME'!A:A,0))</f>
        <v>MYL1023OO000</v>
      </c>
      <c r="C134" s="13">
        <f>INDEX('xUS TME'!C:C,MATCH($B134,'xUS TME'!$B:$B,0))</f>
        <v>1023</v>
      </c>
      <c r="D134" s="13" t="str">
        <f>INDEX('xUS TME'!D:D,MATCH(B134,'xUS TME'!$B:$B,0))</f>
        <v>0P0000AL3S</v>
      </c>
      <c r="E134" s="13" t="str">
        <f>INDEX('xUS TME'!F:F,MATCH(B134,'xUS TME'!$B:$B,0))</f>
        <v>Malaysia</v>
      </c>
      <c r="F134" s="18" t="str">
        <f>INDEX('xUS TME'!G:G,MATCH(B134,'xUS TME'!$B:$B,0))</f>
        <v>Financials</v>
      </c>
      <c r="G134" s="58">
        <f>IFERROR(INDEX(CRIMs!G:G,MATCH(C134,CRIMs!D:D,0)),0)</f>
        <v>0</v>
      </c>
      <c r="H134" s="58">
        <f>IFERROR(INDEX(CRIMs!I:I,MATCH(C134,CRIMs!D:D,0)),0)</f>
        <v>0</v>
      </c>
      <c r="I134" s="13">
        <f>INDEX('xUS TME'!E:E,MATCH($B134,'xUS TME'!$B:$B,0))</f>
        <v>0.05</v>
      </c>
      <c r="J134" s="15">
        <f>INDEX('xUS TME'!H:H,MATCH(B134,'xUS TME'!$B:$B,0))</f>
        <v>0</v>
      </c>
      <c r="K134" s="17" t="str">
        <f t="shared" si="2"/>
        <v/>
      </c>
      <c r="L134" s="15">
        <f>INDEX('xUS TME'!J:J,MATCH('xUS Opp Value'!B134,'xUS TME'!$B:$B,0))</f>
        <v>9.75</v>
      </c>
      <c r="M134" s="15">
        <f>INDEX('xUS TME'!L:L,MATCH('xUS Opp Value'!$B134,'xUS TME'!$B:$B,0))</f>
        <v>1.1499999999999999</v>
      </c>
      <c r="N134" s="15">
        <f>INDEX('xUS TME'!K:K,MATCH('xUS Opp Value'!$B134,'xUS TME'!$B:$B,0))</f>
        <v>0.12</v>
      </c>
      <c r="O134" s="15">
        <f>INDEX('xUS TME'!I:I,MATCH('xUS Opp Value'!$B134,'xUS TME'!$B:$B,0))</f>
        <v>0</v>
      </c>
      <c r="P134" s="15" t="str">
        <f>INDEX('xUS TME'!M:M,MATCH('xUS Opp Value'!$B134,'xUS TME'!$B:$B,0))</f>
        <v>Malaysian Ringgit</v>
      </c>
      <c r="Q134" s="15">
        <f>INDEX('xUS TME'!N:N,MATCH('xUS Opp Value'!$B134,'xUS TME'!$B:$B,0))</f>
        <v>0</v>
      </c>
    </row>
    <row r="135" spans="1:17" hidden="1">
      <c r="A135" s="10" t="s">
        <v>1417</v>
      </c>
      <c r="B135" s="10" t="str">
        <f>INDEX('xUS TME'!B:B,MATCH('xUS Opp Value'!A135,'xUS TME'!A:A,0))</f>
        <v>MXP225611567</v>
      </c>
      <c r="C135" s="13" t="str">
        <f>INDEX('xUS TME'!C:C,MATCH($B135,'xUS TME'!$B:$B,0))</f>
        <v>CEMEXCPO</v>
      </c>
      <c r="D135" s="13" t="str">
        <f>INDEX('xUS TME'!D:D,MATCH(B135,'xUS TME'!$B:$B,0))</f>
        <v>0P0000CBK6</v>
      </c>
      <c r="E135" s="13" t="str">
        <f>INDEX('xUS TME'!F:F,MATCH(B135,'xUS TME'!$B:$B,0))</f>
        <v>Mexico</v>
      </c>
      <c r="F135" s="18" t="str">
        <f>INDEX('xUS TME'!G:G,MATCH(B135,'xUS TME'!$B:$B,0))</f>
        <v>Materials</v>
      </c>
      <c r="G135" s="58">
        <f>IFERROR(INDEX(CRIMs!G:G,MATCH(C135,CRIMs!D:D,0)),0)</f>
        <v>0</v>
      </c>
      <c r="H135" s="58">
        <f>IFERROR(INDEX(CRIMs!I:I,MATCH(C135,CRIMs!D:D,0)),0)</f>
        <v>0</v>
      </c>
      <c r="I135" s="13">
        <f>INDEX('xUS TME'!E:E,MATCH($B135,'xUS TME'!$B:$B,0))</f>
        <v>0.05</v>
      </c>
      <c r="J135" s="15">
        <f>INDEX('xUS TME'!H:H,MATCH(B135,'xUS TME'!$B:$B,0))</f>
        <v>0</v>
      </c>
      <c r="K135" s="17" t="str">
        <f t="shared" si="2"/>
        <v/>
      </c>
      <c r="L135" s="15">
        <f>INDEX('xUS TME'!J:J,MATCH('xUS Opp Value'!B135,'xUS TME'!$B:$B,0))</f>
        <v>15.46</v>
      </c>
      <c r="M135" s="15">
        <f>INDEX('xUS TME'!L:L,MATCH('xUS Opp Value'!$B135,'xUS TME'!$B:$B,0))</f>
        <v>1.25</v>
      </c>
      <c r="N135" s="15">
        <f>INDEX('xUS TME'!K:K,MATCH('xUS Opp Value'!$B135,'xUS TME'!$B:$B,0))</f>
        <v>0</v>
      </c>
      <c r="O135" s="15" t="str">
        <f>INDEX('xUS TME'!I:I,MATCH('xUS Opp Value'!$B135,'xUS TME'!$B:$B,0))</f>
        <v>None</v>
      </c>
      <c r="P135" s="15" t="str">
        <f>INDEX('xUS TME'!M:M,MATCH('xUS Opp Value'!$B135,'xUS TME'!$B:$B,0))</f>
        <v>Mexican Peso</v>
      </c>
      <c r="Q135" s="15" t="str">
        <f>INDEX('xUS TME'!N:N,MATCH('xUS Opp Value'!$B135,'xUS TME'!$B:$B,0))</f>
        <v>Extreme</v>
      </c>
    </row>
    <row r="136" spans="1:17" hidden="1">
      <c r="A136" s="10" t="s">
        <v>5507</v>
      </c>
      <c r="B136" s="10" t="str">
        <f>INDEX('xUS TME'!B:B,MATCH('xUS Opp Value'!A136,'xUS TME'!A:A,0))</f>
        <v>PLPKN0000018</v>
      </c>
      <c r="C136" s="13" t="str">
        <f>INDEX('xUS TME'!C:C,MATCH($B136,'xUS TME'!$B:$B,0))</f>
        <v>PKN</v>
      </c>
      <c r="D136" s="13" t="str">
        <f>INDEX('xUS TME'!D:D,MATCH(B136,'xUS TME'!$B:$B,0))</f>
        <v>0P0000EH0D</v>
      </c>
      <c r="E136" s="13" t="str">
        <f>INDEX('xUS TME'!F:F,MATCH(B136,'xUS TME'!$B:$B,0))</f>
        <v>Poland</v>
      </c>
      <c r="F136" s="18" t="str">
        <f>INDEX('xUS TME'!G:G,MATCH(B136,'xUS TME'!$B:$B,0))</f>
        <v>Energy</v>
      </c>
      <c r="G136" s="58">
        <f>IFERROR(INDEX(CRIMs!G:G,MATCH(C136,CRIMs!D:D,0)),0)</f>
        <v>0</v>
      </c>
      <c r="H136" s="58">
        <f>IFERROR(INDEX(CRIMs!I:I,MATCH(C136,CRIMs!D:D,0)),0)</f>
        <v>0</v>
      </c>
      <c r="I136" s="13">
        <f>INDEX('xUS TME'!E:E,MATCH($B136,'xUS TME'!$B:$B,0))</f>
        <v>0.06</v>
      </c>
      <c r="J136" s="15">
        <f>INDEX('xUS TME'!H:H,MATCH(B136,'xUS TME'!$B:$B,0))</f>
        <v>0</v>
      </c>
      <c r="K136" s="17" t="str">
        <f t="shared" si="2"/>
        <v/>
      </c>
      <c r="L136" s="15">
        <f>INDEX('xUS TME'!J:J,MATCH('xUS Opp Value'!B136,'xUS TME'!$B:$B,0))</f>
        <v>5.85</v>
      </c>
      <c r="M136" s="15">
        <f>INDEX('xUS TME'!L:L,MATCH('xUS Opp Value'!$B136,'xUS TME'!$B:$B,0))</f>
        <v>0.98</v>
      </c>
      <c r="N136" s="15">
        <f>INDEX('xUS TME'!K:K,MATCH('xUS Opp Value'!$B136,'xUS TME'!$B:$B,0))</f>
        <v>0.08</v>
      </c>
      <c r="O136" s="15">
        <f>INDEX('xUS TME'!I:I,MATCH('xUS Opp Value'!$B136,'xUS TME'!$B:$B,0))</f>
        <v>0</v>
      </c>
      <c r="P136" s="15" t="str">
        <f>INDEX('xUS TME'!M:M,MATCH('xUS Opp Value'!$B136,'xUS TME'!$B:$B,0))</f>
        <v>Zloty</v>
      </c>
      <c r="Q136" s="15">
        <f>INDEX('xUS TME'!N:N,MATCH('xUS Opp Value'!$B136,'xUS TME'!$B:$B,0))</f>
        <v>0</v>
      </c>
    </row>
    <row r="137" spans="1:17" hidden="1">
      <c r="A137" s="10" t="s">
        <v>7371</v>
      </c>
      <c r="B137" s="10" t="str">
        <f>INDEX('xUS TME'!B:B,MATCH('xUS Opp Value'!A137,'xUS TME'!A:A,0))</f>
        <v>INE081A01020</v>
      </c>
      <c r="C137" s="13" t="str">
        <f>INDEX('xUS TME'!C:C,MATCH($B137,'xUS TME'!$B:$B,0))</f>
        <v>TATASTEEL</v>
      </c>
      <c r="D137" s="13" t="str">
        <f>INDEX('xUS TME'!D:D,MATCH(B137,'xUS TME'!$B:$B,0))</f>
        <v>0P0000ARUR</v>
      </c>
      <c r="E137" s="13" t="str">
        <f>INDEX('xUS TME'!F:F,MATCH(B137,'xUS TME'!$B:$B,0))</f>
        <v>India</v>
      </c>
      <c r="F137" s="18" t="str">
        <f>INDEX('xUS TME'!G:G,MATCH(B137,'xUS TME'!$B:$B,0))</f>
        <v>Materials</v>
      </c>
      <c r="G137" s="58">
        <f>IFERROR(INDEX(CRIMs!G:G,MATCH(C137,CRIMs!D:D,0)),0)</f>
        <v>0</v>
      </c>
      <c r="H137" s="58">
        <f>IFERROR(INDEX(CRIMs!I:I,MATCH(C137,CRIMs!D:D,0)),0)</f>
        <v>0</v>
      </c>
      <c r="I137" s="13">
        <f>INDEX('xUS TME'!E:E,MATCH($B137,'xUS TME'!$B:$B,0))</f>
        <v>0.05</v>
      </c>
      <c r="J137" s="15">
        <f>INDEX('xUS TME'!H:H,MATCH(B137,'xUS TME'!$B:$B,0))</f>
        <v>0</v>
      </c>
      <c r="K137" s="17" t="str">
        <f t="shared" si="2"/>
        <v/>
      </c>
      <c r="L137" s="15">
        <f>INDEX('xUS TME'!J:J,MATCH('xUS Opp Value'!B137,'xUS TME'!$B:$B,0))</f>
        <v>12.99</v>
      </c>
      <c r="M137" s="15">
        <f>INDEX('xUS TME'!L:L,MATCH('xUS Opp Value'!$B137,'xUS TME'!$B:$B,0))</f>
        <v>2.71</v>
      </c>
      <c r="N137" s="15">
        <f>INDEX('xUS TME'!K:K,MATCH('xUS Opp Value'!$B137,'xUS TME'!$B:$B,0))</f>
        <v>0.03</v>
      </c>
      <c r="O137" s="15">
        <f>INDEX('xUS TME'!I:I,MATCH('xUS Opp Value'!$B137,'xUS TME'!$B:$B,0))</f>
        <v>0</v>
      </c>
      <c r="P137" s="15" t="str">
        <f>INDEX('xUS TME'!M:M,MATCH('xUS Opp Value'!$B137,'xUS TME'!$B:$B,0))</f>
        <v>Indian Rupee</v>
      </c>
      <c r="Q137" s="15">
        <f>INDEX('xUS TME'!N:N,MATCH('xUS Opp Value'!$B137,'xUS TME'!$B:$B,0))</f>
        <v>0</v>
      </c>
    </row>
    <row r="138" spans="1:17" hidden="1">
      <c r="A138" s="10" t="s">
        <v>6786</v>
      </c>
      <c r="B138" s="10" t="str">
        <f>INDEX('xUS TME'!B:B,MATCH('xUS Opp Value'!A138,'xUS TME'!A:A,0))</f>
        <v>JP3347200002</v>
      </c>
      <c r="C138" s="13">
        <f>INDEX('xUS TME'!C:C,MATCH($B138,'xUS TME'!$B:$B,0))</f>
        <v>4507</v>
      </c>
      <c r="D138" s="13" t="str">
        <f>INDEX('xUS TME'!D:D,MATCH(B138,'xUS TME'!$B:$B,0))</f>
        <v>0P0000AEXV</v>
      </c>
      <c r="E138" s="13" t="str">
        <f>INDEX('xUS TME'!F:F,MATCH(B138,'xUS TME'!$B:$B,0))</f>
        <v>Japan</v>
      </c>
      <c r="F138" s="18" t="str">
        <f>INDEX('xUS TME'!G:G,MATCH(B138,'xUS TME'!$B:$B,0))</f>
        <v>Health Care</v>
      </c>
      <c r="G138" s="58">
        <f>IFERROR(INDEX(CRIMs!G:G,MATCH(C138,CRIMs!D:D,0)),0)</f>
        <v>0</v>
      </c>
      <c r="H138" s="58">
        <f>IFERROR(INDEX(CRIMs!I:I,MATCH(C138,CRIMs!D:D,0)),0)</f>
        <v>0</v>
      </c>
      <c r="I138" s="13">
        <f>INDEX('xUS TME'!E:E,MATCH($B138,'xUS TME'!$B:$B,0))</f>
        <v>0.06</v>
      </c>
      <c r="J138" s="15">
        <f>INDEX('xUS TME'!H:H,MATCH(B138,'xUS TME'!$B:$B,0))</f>
        <v>0</v>
      </c>
      <c r="K138" s="17" t="str">
        <f t="shared" si="2"/>
        <v/>
      </c>
      <c r="L138" s="15">
        <f>INDEX('xUS TME'!J:J,MATCH('xUS Opp Value'!B138,'xUS TME'!$B:$B,0))</f>
        <v>15.41</v>
      </c>
      <c r="M138" s="15">
        <f>INDEX('xUS TME'!L:L,MATCH('xUS Opp Value'!$B138,'xUS TME'!$B:$B,0))</f>
        <v>1.89</v>
      </c>
      <c r="N138" s="15">
        <f>INDEX('xUS TME'!K:K,MATCH('xUS Opp Value'!$B138,'xUS TME'!$B:$B,0))</f>
        <v>0.13</v>
      </c>
      <c r="O138" s="15">
        <f>INDEX('xUS TME'!I:I,MATCH('xUS Opp Value'!$B138,'xUS TME'!$B:$B,0))</f>
        <v>0</v>
      </c>
      <c r="P138" s="15" t="str">
        <f>INDEX('xUS TME'!M:M,MATCH('xUS Opp Value'!$B138,'xUS TME'!$B:$B,0))</f>
        <v>Yen</v>
      </c>
      <c r="Q138" s="15">
        <f>INDEX('xUS TME'!N:N,MATCH('xUS Opp Value'!$B138,'xUS TME'!$B:$B,0))</f>
        <v>0</v>
      </c>
    </row>
    <row r="139" spans="1:17" hidden="1">
      <c r="A139" s="10" t="s">
        <v>4727</v>
      </c>
      <c r="B139" s="10" t="str">
        <f>INDEX('xUS TME'!B:B,MATCH('xUS Opp Value'!A139,'xUS TME'!A:A,0))</f>
        <v>CA5503721063</v>
      </c>
      <c r="C139" s="13" t="str">
        <f>INDEX('xUS TME'!C:C,MATCH($B139,'xUS TME'!$B:$B,0))</f>
        <v>LUN</v>
      </c>
      <c r="D139" s="13" t="str">
        <f>INDEX('xUS TME'!D:D,MATCH(B139,'xUS TME'!$B:$B,0))</f>
        <v>0P00005S0F</v>
      </c>
      <c r="E139" s="13" t="str">
        <f>INDEX('xUS TME'!F:F,MATCH(B139,'xUS TME'!$B:$B,0))</f>
        <v>Canada</v>
      </c>
      <c r="F139" s="18" t="str">
        <f>INDEX('xUS TME'!G:G,MATCH(B139,'xUS TME'!$B:$B,0))</f>
        <v>Materials</v>
      </c>
      <c r="G139" s="58">
        <f>IFERROR(INDEX(CRIMs!G:G,MATCH(C139,CRIMs!D:D,0)),0)</f>
        <v>0</v>
      </c>
      <c r="H139" s="58">
        <f>IFERROR(INDEX(CRIMs!I:I,MATCH(C139,CRIMs!D:D,0)),0)</f>
        <v>0</v>
      </c>
      <c r="I139" s="13">
        <f>INDEX('xUS TME'!E:E,MATCH($B139,'xUS TME'!$B:$B,0))</f>
        <v>0.05</v>
      </c>
      <c r="J139" s="15">
        <f>INDEX('xUS TME'!H:H,MATCH(B139,'xUS TME'!$B:$B,0))</f>
        <v>0</v>
      </c>
      <c r="K139" s="17" t="str">
        <f t="shared" si="2"/>
        <v/>
      </c>
      <c r="L139" s="15">
        <f>INDEX('xUS TME'!J:J,MATCH('xUS Opp Value'!B139,'xUS TME'!$B:$B,0))</f>
        <v>22.22</v>
      </c>
      <c r="M139" s="15">
        <f>INDEX('xUS TME'!L:L,MATCH('xUS Opp Value'!$B139,'xUS TME'!$B:$B,0))</f>
        <v>3.69</v>
      </c>
      <c r="N139" s="15">
        <f>INDEX('xUS TME'!K:K,MATCH('xUS Opp Value'!$B139,'xUS TME'!$B:$B,0))</f>
        <v>0.25</v>
      </c>
      <c r="O139" s="15" t="str">
        <f>INDEX('xUS TME'!I:I,MATCH('xUS Opp Value'!$B139,'xUS TME'!$B:$B,0))</f>
        <v>None</v>
      </c>
      <c r="P139" s="15" t="str">
        <f>INDEX('xUS TME'!M:M,MATCH('xUS Opp Value'!$B139,'xUS TME'!$B:$B,0))</f>
        <v>Canadian Dollar</v>
      </c>
      <c r="Q139" s="15" t="str">
        <f>INDEX('xUS TME'!N:N,MATCH('xUS Opp Value'!$B139,'xUS TME'!$B:$B,0))</f>
        <v>Very High</v>
      </c>
    </row>
    <row r="140" spans="1:17" hidden="1">
      <c r="A140" s="10" t="s">
        <v>2472</v>
      </c>
      <c r="B140" s="10" t="str">
        <f>INDEX('xUS TME'!B:B,MATCH('xUS Opp Value'!A140,'xUS TME'!A:A,0))</f>
        <v>TW0002383007</v>
      </c>
      <c r="C140" s="13" t="str">
        <f>INDEX('xUS TME'!C:C,MATCH($B140,'xUS TME'!$B:$B,0))</f>
        <v>2383</v>
      </c>
      <c r="D140" s="13" t="str">
        <f>INDEX('xUS TME'!D:D,MATCH(B140,'xUS TME'!$B:$B,0))</f>
        <v>0P0000BTLG</v>
      </c>
      <c r="E140" s="13" t="str">
        <f>INDEX('xUS TME'!F:F,MATCH(B140,'xUS TME'!$B:$B,0))</f>
        <v>Taiwan</v>
      </c>
      <c r="F140" s="18" t="str">
        <f>INDEX('xUS TME'!G:G,MATCH(B140,'xUS TME'!$B:$B,0))</f>
        <v>Information Technology</v>
      </c>
      <c r="G140" s="58">
        <f>IFERROR(INDEX(CRIMs!G:G,MATCH(C140,CRIMs!D:D,0)),0)</f>
        <v>0</v>
      </c>
      <c r="H140" s="58">
        <f>IFERROR(INDEX(CRIMs!I:I,MATCH(C140,CRIMs!D:D,0)),0)</f>
        <v>0</v>
      </c>
      <c r="I140" s="13">
        <f>INDEX('xUS TME'!E:E,MATCH($B140,'xUS TME'!$B:$B,0))</f>
        <v>0.08</v>
      </c>
      <c r="J140" s="15">
        <f>INDEX('xUS TME'!H:H,MATCH(B140,'xUS TME'!$B:$B,0))</f>
        <v>0</v>
      </c>
      <c r="K140" s="17" t="str">
        <f t="shared" si="2"/>
        <v/>
      </c>
      <c r="L140" s="15">
        <f>INDEX('xUS TME'!J:J,MATCH('xUS Opp Value'!B140,'xUS TME'!$B:$B,0))</f>
        <v>0</v>
      </c>
      <c r="M140" s="15">
        <f>INDEX('xUS TME'!L:L,MATCH('xUS Opp Value'!$B140,'xUS TME'!$B:$B,0))</f>
        <v>24.29</v>
      </c>
      <c r="N140" s="15">
        <f>INDEX('xUS TME'!K:K,MATCH('xUS Opp Value'!$B140,'xUS TME'!$B:$B,0))</f>
        <v>0.37</v>
      </c>
      <c r="O140" s="15">
        <f>INDEX('xUS TME'!I:I,MATCH('xUS Opp Value'!$B140,'xUS TME'!$B:$B,0))</f>
        <v>0</v>
      </c>
      <c r="P140" s="15" t="str">
        <f>INDEX('xUS TME'!M:M,MATCH('xUS Opp Value'!$B140,'xUS TME'!$B:$B,0))</f>
        <v>New Taiwan Dollar</v>
      </c>
      <c r="Q140" s="15">
        <f>INDEX('xUS TME'!N:N,MATCH('xUS Opp Value'!$B140,'xUS TME'!$B:$B,0))</f>
        <v>0</v>
      </c>
    </row>
    <row r="141" spans="1:17" hidden="1">
      <c r="A141" s="10" t="s">
        <v>7598</v>
      </c>
      <c r="B141" s="10" t="str">
        <f>INDEX('xUS TME'!B:B,MATCH('xUS Opp Value'!A141,'xUS TME'!A:A,0))</f>
        <v>INE280A01028</v>
      </c>
      <c r="C141" s="13" t="str">
        <f>INDEX('xUS TME'!C:C,MATCH($B141,'xUS TME'!$B:$B,0))</f>
        <v>TITAN</v>
      </c>
      <c r="D141" s="13" t="str">
        <f>INDEX('xUS TME'!D:D,MATCH(B141,'xUS TME'!$B:$B,0))</f>
        <v>0P0000BAYP</v>
      </c>
      <c r="E141" s="13" t="str">
        <f>INDEX('xUS TME'!F:F,MATCH(B141,'xUS TME'!$B:$B,0))</f>
        <v>India</v>
      </c>
      <c r="F141" s="18" t="str">
        <f>INDEX('xUS TME'!G:G,MATCH(B141,'xUS TME'!$B:$B,0))</f>
        <v>Consumer Discretionary</v>
      </c>
      <c r="G141" s="58">
        <f>IFERROR(INDEX(CRIMs!G:G,MATCH(C141,CRIMs!D:D,0)),0)</f>
        <v>0</v>
      </c>
      <c r="H141" s="58">
        <f>IFERROR(INDEX(CRIMs!I:I,MATCH(C141,CRIMs!D:D,0)),0)</f>
        <v>0</v>
      </c>
      <c r="I141" s="13">
        <f>INDEX('xUS TME'!E:E,MATCH($B141,'xUS TME'!$B:$B,0))</f>
        <v>0.05</v>
      </c>
      <c r="J141" s="15">
        <f>INDEX('xUS TME'!H:H,MATCH(B141,'xUS TME'!$B:$B,0))</f>
        <v>0</v>
      </c>
      <c r="K141" s="17" t="str">
        <f t="shared" si="2"/>
        <v/>
      </c>
      <c r="L141" s="15">
        <f>INDEX('xUS TME'!J:J,MATCH('xUS Opp Value'!B141,'xUS TME'!$B:$B,0))</f>
        <v>79.3</v>
      </c>
      <c r="M141" s="15">
        <f>INDEX('xUS TME'!L:L,MATCH('xUS Opp Value'!$B141,'xUS TME'!$B:$B,0))</f>
        <v>31.21</v>
      </c>
      <c r="N141" s="15">
        <f>INDEX('xUS TME'!K:K,MATCH('xUS Opp Value'!$B141,'xUS TME'!$B:$B,0))</f>
        <v>0.33</v>
      </c>
      <c r="O141" s="15">
        <f>INDEX('xUS TME'!I:I,MATCH('xUS Opp Value'!$B141,'xUS TME'!$B:$B,0))</f>
        <v>0</v>
      </c>
      <c r="P141" s="15" t="str">
        <f>INDEX('xUS TME'!M:M,MATCH('xUS Opp Value'!$B141,'xUS TME'!$B:$B,0))</f>
        <v>Indian Rupee</v>
      </c>
      <c r="Q141" s="15">
        <f>INDEX('xUS TME'!N:N,MATCH('xUS Opp Value'!$B141,'xUS TME'!$B:$B,0))</f>
        <v>0</v>
      </c>
    </row>
    <row r="142" spans="1:17" hidden="1">
      <c r="A142" s="10" t="s">
        <v>1124</v>
      </c>
      <c r="B142" s="10" t="str">
        <f>INDEX('xUS TME'!B:B,MATCH('xUS Opp Value'!A142,'xUS TME'!A:A,0))</f>
        <v>INE263A01024</v>
      </c>
      <c r="C142" s="13" t="str">
        <f>INDEX('xUS TME'!C:C,MATCH($B142,'xUS TME'!$B:$B,0))</f>
        <v>BEL</v>
      </c>
      <c r="D142" s="13" t="str">
        <f>INDEX('xUS TME'!D:D,MATCH(B142,'xUS TME'!$B:$B,0))</f>
        <v>0P0000BY3F</v>
      </c>
      <c r="E142" s="13" t="str">
        <f>INDEX('xUS TME'!F:F,MATCH(B142,'xUS TME'!$B:$B,0))</f>
        <v>India</v>
      </c>
      <c r="F142" s="18" t="str">
        <f>INDEX('xUS TME'!G:G,MATCH(B142,'xUS TME'!$B:$B,0))</f>
        <v>Industrials</v>
      </c>
      <c r="G142" s="58">
        <f>IFERROR(INDEX(CRIMs!G:G,MATCH(C142,CRIMs!D:D,0)),0)</f>
        <v>0</v>
      </c>
      <c r="H142" s="58">
        <f>IFERROR(INDEX(CRIMs!I:I,MATCH(C142,CRIMs!D:D,0)),0)</f>
        <v>0</v>
      </c>
      <c r="I142" s="13">
        <f>INDEX('xUS TME'!E:E,MATCH($B142,'xUS TME'!$B:$B,0))</f>
        <v>0.05</v>
      </c>
      <c r="J142" s="15">
        <f>INDEX('xUS TME'!H:H,MATCH(B142,'xUS TME'!$B:$B,0))</f>
        <v>0</v>
      </c>
      <c r="K142" s="17" t="str">
        <f t="shared" si="2"/>
        <v/>
      </c>
      <c r="L142" s="15">
        <f>INDEX('xUS TME'!J:J,MATCH('xUS Opp Value'!B142,'xUS TME'!$B:$B,0))</f>
        <v>39.270000000000003</v>
      </c>
      <c r="M142" s="15">
        <f>INDEX('xUS TME'!L:L,MATCH('xUS Opp Value'!$B142,'xUS TME'!$B:$B,0))</f>
        <v>15</v>
      </c>
      <c r="N142" s="15">
        <f>INDEX('xUS TME'!K:K,MATCH('xUS Opp Value'!$B142,'xUS TME'!$B:$B,0))</f>
        <v>0.3</v>
      </c>
      <c r="O142" s="15">
        <f>INDEX('xUS TME'!I:I,MATCH('xUS Opp Value'!$B142,'xUS TME'!$B:$B,0))</f>
        <v>0</v>
      </c>
      <c r="P142" s="15" t="str">
        <f>INDEX('xUS TME'!M:M,MATCH('xUS Opp Value'!$B142,'xUS TME'!$B:$B,0))</f>
        <v>Indian Rupee</v>
      </c>
      <c r="Q142" s="15">
        <f>INDEX('xUS TME'!N:N,MATCH('xUS Opp Value'!$B142,'xUS TME'!$B:$B,0))</f>
        <v>0</v>
      </c>
    </row>
    <row r="143" spans="1:17" hidden="1">
      <c r="A143" s="10" t="s">
        <v>8281</v>
      </c>
      <c r="B143" s="10" t="str">
        <f>INDEX('xUS TME'!B:B,MATCH('xUS Opp Value'!A143,'xUS TME'!A:A,0))</f>
        <v>TW0002885001</v>
      </c>
      <c r="C143" s="13">
        <f>INDEX('xUS TME'!C:C,MATCH($B143,'xUS TME'!$B:$B,0))</f>
        <v>2885</v>
      </c>
      <c r="D143" s="13" t="str">
        <f>INDEX('xUS TME'!D:D,MATCH(B143,'xUS TME'!$B:$B,0))</f>
        <v>0P0000BVBV</v>
      </c>
      <c r="E143" s="13" t="str">
        <f>INDEX('xUS TME'!F:F,MATCH(B143,'xUS TME'!$B:$B,0))</f>
        <v>Taiwan</v>
      </c>
      <c r="F143" s="18" t="str">
        <f>INDEX('xUS TME'!G:G,MATCH(B143,'xUS TME'!$B:$B,0))</f>
        <v>Financials</v>
      </c>
      <c r="G143" s="58">
        <f>IFERROR(INDEX(CRIMs!G:G,MATCH(C143,CRIMs!D:D,0)),0)</f>
        <v>0</v>
      </c>
      <c r="H143" s="58">
        <f>IFERROR(INDEX(CRIMs!I:I,MATCH(C143,CRIMs!D:D,0)),0)</f>
        <v>0</v>
      </c>
      <c r="I143" s="13">
        <f>INDEX('xUS TME'!E:E,MATCH($B143,'xUS TME'!$B:$B,0))</f>
        <v>0.05</v>
      </c>
      <c r="J143" s="15">
        <f>INDEX('xUS TME'!H:H,MATCH(B143,'xUS TME'!$B:$B,0))</f>
        <v>0</v>
      </c>
      <c r="K143" s="17" t="str">
        <f t="shared" si="2"/>
        <v/>
      </c>
      <c r="L143" s="15">
        <f>INDEX('xUS TME'!J:J,MATCH('xUS Opp Value'!B143,'xUS TME'!$B:$B,0))</f>
        <v>11.4</v>
      </c>
      <c r="M143" s="15">
        <f>INDEX('xUS TME'!L:L,MATCH('xUS Opp Value'!$B143,'xUS TME'!$B:$B,0))</f>
        <v>1.87</v>
      </c>
      <c r="N143" s="15">
        <f>INDEX('xUS TME'!K:K,MATCH('xUS Opp Value'!$B143,'xUS TME'!$B:$B,0))</f>
        <v>0.15</v>
      </c>
      <c r="O143" s="15">
        <f>INDEX('xUS TME'!I:I,MATCH('xUS Opp Value'!$B143,'xUS TME'!$B:$B,0))</f>
        <v>0</v>
      </c>
      <c r="P143" s="15" t="str">
        <f>INDEX('xUS TME'!M:M,MATCH('xUS Opp Value'!$B143,'xUS TME'!$B:$B,0))</f>
        <v>New Taiwan Dollar</v>
      </c>
      <c r="Q143" s="15">
        <f>INDEX('xUS TME'!N:N,MATCH('xUS Opp Value'!$B143,'xUS TME'!$B:$B,0))</f>
        <v>0</v>
      </c>
    </row>
    <row r="144" spans="1:17" hidden="1">
      <c r="A144" s="10" t="s">
        <v>7797</v>
      </c>
      <c r="B144" s="10" t="str">
        <f>INDEX('xUS TME'!B:B,MATCH('xUS Opp Value'!A144,'xUS TME'!A:A,0))</f>
        <v>INE481G01011</v>
      </c>
      <c r="C144" s="13" t="str">
        <f>INDEX('xUS TME'!C:C,MATCH($B144,'xUS TME'!$B:$B,0))</f>
        <v>532538</v>
      </c>
      <c r="D144" s="13" t="str">
        <f>INDEX('xUS TME'!D:D,MATCH(B144,'xUS TME'!$B:$B,0))</f>
        <v>0P0000BXYP</v>
      </c>
      <c r="E144" s="13" t="str">
        <f>INDEX('xUS TME'!F:F,MATCH(B144,'xUS TME'!$B:$B,0))</f>
        <v>India</v>
      </c>
      <c r="F144" s="18" t="str">
        <f>INDEX('xUS TME'!G:G,MATCH(B144,'xUS TME'!$B:$B,0))</f>
        <v>Materials</v>
      </c>
      <c r="G144" s="58">
        <f>IFERROR(INDEX(CRIMs!G:G,MATCH(C144,CRIMs!D:D,0)),0)</f>
        <v>0</v>
      </c>
      <c r="H144" s="58">
        <f>IFERROR(INDEX(CRIMs!I:I,MATCH(C144,CRIMs!D:D,0)),0)</f>
        <v>0</v>
      </c>
      <c r="I144" s="13">
        <f>INDEX('xUS TME'!E:E,MATCH($B144,'xUS TME'!$B:$B,0))</f>
        <v>0.04</v>
      </c>
      <c r="J144" s="15">
        <f>INDEX('xUS TME'!H:H,MATCH(B144,'xUS TME'!$B:$B,0))</f>
        <v>0</v>
      </c>
      <c r="K144" s="17" t="str">
        <f t="shared" si="2"/>
        <v/>
      </c>
      <c r="L144" s="15">
        <f>INDEX('xUS TME'!J:J,MATCH('xUS Opp Value'!B144,'xUS TME'!$B:$B,0))</f>
        <v>33.049999999999997</v>
      </c>
      <c r="M144" s="15">
        <f>INDEX('xUS TME'!L:L,MATCH('xUS Opp Value'!$B144,'xUS TME'!$B:$B,0))</f>
        <v>4.7300000000000004</v>
      </c>
      <c r="N144" s="15">
        <f>INDEX('xUS TME'!K:K,MATCH('xUS Opp Value'!$B144,'xUS TME'!$B:$B,0))</f>
        <v>0.09</v>
      </c>
      <c r="O144" s="15" t="str">
        <f>INDEX('xUS TME'!I:I,MATCH('xUS Opp Value'!$B144,'xUS TME'!$B:$B,0))</f>
        <v>Narrow</v>
      </c>
      <c r="P144" s="15" t="str">
        <f>INDEX('xUS TME'!M:M,MATCH('xUS Opp Value'!$B144,'xUS TME'!$B:$B,0))</f>
        <v>Indian Rupee</v>
      </c>
      <c r="Q144" s="15" t="str">
        <f>INDEX('xUS TME'!N:N,MATCH('xUS Opp Value'!$B144,'xUS TME'!$B:$B,0))</f>
        <v>High</v>
      </c>
    </row>
    <row r="145" spans="1:17" hidden="1">
      <c r="A145" s="10" t="s">
        <v>567</v>
      </c>
      <c r="B145" s="10" t="str">
        <f>INDEX('xUS TME'!B:B,MATCH('xUS Opp Value'!A145,'xUS TME'!A:A,0))</f>
        <v>GB0000456144</v>
      </c>
      <c r="C145" s="13" t="str">
        <f>INDEX('xUS TME'!C:C,MATCH($B145,'xUS TME'!$B:$B,0))</f>
        <v>ANTO</v>
      </c>
      <c r="D145" s="13" t="str">
        <f>INDEX('xUS TME'!D:D,MATCH(B145,'xUS TME'!$B:$B,0))</f>
        <v>0P000090RC</v>
      </c>
      <c r="E145" s="13" t="str">
        <f>INDEX('xUS TME'!F:F,MATCH(B145,'xUS TME'!$B:$B,0))</f>
        <v>United Kingdom</v>
      </c>
      <c r="F145" s="18" t="str">
        <f>INDEX('xUS TME'!G:G,MATCH(B145,'xUS TME'!$B:$B,0))</f>
        <v>Materials</v>
      </c>
      <c r="G145" s="58">
        <f>IFERROR(INDEX(CRIMs!G:G,MATCH(C145,CRIMs!D:D,0)),0)</f>
        <v>0</v>
      </c>
      <c r="H145" s="58">
        <f>IFERROR(INDEX(CRIMs!I:I,MATCH(C145,CRIMs!D:D,0)),0)</f>
        <v>0</v>
      </c>
      <c r="I145" s="13">
        <f>INDEX('xUS TME'!E:E,MATCH($B145,'xUS TME'!$B:$B,0))</f>
        <v>0.05</v>
      </c>
      <c r="J145" s="15">
        <f>INDEX('xUS TME'!H:H,MATCH(B145,'xUS TME'!$B:$B,0))</f>
        <v>0</v>
      </c>
      <c r="K145" s="17" t="str">
        <f t="shared" si="2"/>
        <v/>
      </c>
      <c r="L145" s="15">
        <f>INDEX('xUS TME'!J:J,MATCH('xUS Opp Value'!B145,'xUS TME'!$B:$B,0))</f>
        <v>32.950000000000003</v>
      </c>
      <c r="M145" s="15">
        <f>INDEX('xUS TME'!L:L,MATCH('xUS Opp Value'!$B145,'xUS TME'!$B:$B,0))</f>
        <v>4.8499999999999996</v>
      </c>
      <c r="N145" s="15">
        <f>INDEX('xUS TME'!K:K,MATCH('xUS Opp Value'!$B145,'xUS TME'!$B:$B,0))</f>
        <v>0.21</v>
      </c>
      <c r="O145" s="15" t="str">
        <f>INDEX('xUS TME'!I:I,MATCH('xUS Opp Value'!$B145,'xUS TME'!$B:$B,0))</f>
        <v>None</v>
      </c>
      <c r="P145" s="15" t="str">
        <f>INDEX('xUS TME'!M:M,MATCH('xUS Opp Value'!$B145,'xUS TME'!$B:$B,0))</f>
        <v>Pound Sterling</v>
      </c>
      <c r="Q145" s="15" t="str">
        <f>INDEX('xUS TME'!N:N,MATCH('xUS Opp Value'!$B145,'xUS TME'!$B:$B,0))</f>
        <v>Extreme</v>
      </c>
    </row>
    <row r="146" spans="1:17" hidden="1">
      <c r="A146" s="10" t="s">
        <v>3783</v>
      </c>
      <c r="B146" s="10" t="str">
        <f>INDEX('xUS TME'!B:B,MATCH('xUS Opp Value'!A146,'xUS TME'!A:A,0))</f>
        <v>ZAE000083648</v>
      </c>
      <c r="C146" s="13" t="str">
        <f>INDEX('xUS TME'!C:C,MATCH($B146,'xUS TME'!$B:$B,0))</f>
        <v>IMP</v>
      </c>
      <c r="D146" s="13" t="str">
        <f>INDEX('xUS TME'!D:D,MATCH(B146,'xUS TME'!$B:$B,0))</f>
        <v>0P0000DLTI</v>
      </c>
      <c r="E146" s="13" t="str">
        <f>INDEX('xUS TME'!F:F,MATCH(B146,'xUS TME'!$B:$B,0))</f>
        <v>South Africa</v>
      </c>
      <c r="F146" s="18" t="str">
        <f>INDEX('xUS TME'!G:G,MATCH(B146,'xUS TME'!$B:$B,0))</f>
        <v>Materials</v>
      </c>
      <c r="G146" s="58">
        <f>IFERROR(INDEX(CRIMs!G:G,MATCH(C146,CRIMs!D:D,0)),0)</f>
        <v>0</v>
      </c>
      <c r="H146" s="58">
        <f>IFERROR(INDEX(CRIMs!I:I,MATCH(C146,CRIMs!D:D,0)),0)</f>
        <v>0</v>
      </c>
      <c r="I146" s="13">
        <f>INDEX('xUS TME'!E:E,MATCH($B146,'xUS TME'!$B:$B,0))</f>
        <v>0.04</v>
      </c>
      <c r="J146" s="15">
        <f>INDEX('xUS TME'!H:H,MATCH(B146,'xUS TME'!$B:$B,0))</f>
        <v>0</v>
      </c>
      <c r="K146" s="17" t="str">
        <f t="shared" si="2"/>
        <v/>
      </c>
      <c r="L146" s="15">
        <f>INDEX('xUS TME'!J:J,MATCH('xUS Opp Value'!B146,'xUS TME'!$B:$B,0))</f>
        <v>0</v>
      </c>
      <c r="M146" s="15">
        <f>INDEX('xUS TME'!L:L,MATCH('xUS Opp Value'!$B146,'xUS TME'!$B:$B,0))</f>
        <v>2.39</v>
      </c>
      <c r="N146" s="15">
        <f>INDEX('xUS TME'!K:K,MATCH('xUS Opp Value'!$B146,'xUS TME'!$B:$B,0))</f>
        <v>0.01</v>
      </c>
      <c r="O146" s="15">
        <f>INDEX('xUS TME'!I:I,MATCH('xUS Opp Value'!$B146,'xUS TME'!$B:$B,0))</f>
        <v>0</v>
      </c>
      <c r="P146" s="15" t="str">
        <f>INDEX('xUS TME'!M:M,MATCH('xUS Opp Value'!$B146,'xUS TME'!$B:$B,0))</f>
        <v>Rand</v>
      </c>
      <c r="Q146" s="15">
        <f>INDEX('xUS TME'!N:N,MATCH('xUS Opp Value'!$B146,'xUS TME'!$B:$B,0))</f>
        <v>0</v>
      </c>
    </row>
    <row r="147" spans="1:17" hidden="1">
      <c r="A147" s="10" t="s">
        <v>7733</v>
      </c>
      <c r="B147" s="10" t="str">
        <f>INDEX('xUS TME'!B:B,MATCH('xUS Opp Value'!A147,'xUS TME'!A:A,0))</f>
        <v>TW0002887007</v>
      </c>
      <c r="C147" s="13" t="str">
        <f>INDEX('xUS TME'!C:C,MATCH($B147,'xUS TME'!$B:$B,0))</f>
        <v>2887</v>
      </c>
      <c r="D147" s="13" t="str">
        <f>INDEX('xUS TME'!D:D,MATCH(B147,'xUS TME'!$B:$B,0))</f>
        <v>0P0000AG8I</v>
      </c>
      <c r="E147" s="13" t="str">
        <f>INDEX('xUS TME'!F:F,MATCH(B147,'xUS TME'!$B:$B,0))</f>
        <v>Taiwan</v>
      </c>
      <c r="F147" s="18" t="str">
        <f>INDEX('xUS TME'!G:G,MATCH(B147,'xUS TME'!$B:$B,0))</f>
        <v>Financials</v>
      </c>
      <c r="G147" s="58">
        <f>IFERROR(INDEX(CRIMs!G:G,MATCH(C147,CRIMs!D:D,0)),0)</f>
        <v>0</v>
      </c>
      <c r="H147" s="58">
        <f>IFERROR(INDEX(CRIMs!I:I,MATCH(C147,CRIMs!D:D,0)),0)</f>
        <v>0</v>
      </c>
      <c r="I147" s="13">
        <f>INDEX('xUS TME'!E:E,MATCH($B147,'xUS TME'!$B:$B,0))</f>
        <v>0.05</v>
      </c>
      <c r="J147" s="15">
        <f>INDEX('xUS TME'!H:H,MATCH(B147,'xUS TME'!$B:$B,0))</f>
        <v>0</v>
      </c>
      <c r="K147" s="17" t="str">
        <f t="shared" si="2"/>
        <v/>
      </c>
      <c r="L147" s="15">
        <f>INDEX('xUS TME'!J:J,MATCH('xUS Opp Value'!B147,'xUS TME'!$B:$B,0))</f>
        <v>11.62</v>
      </c>
      <c r="M147" s="15">
        <f>INDEX('xUS TME'!L:L,MATCH('xUS Opp Value'!$B147,'xUS TME'!$B:$B,0))</f>
        <v>1.3</v>
      </c>
      <c r="N147" s="15">
        <f>INDEX('xUS TME'!K:K,MATCH('xUS Opp Value'!$B147,'xUS TME'!$B:$B,0))</f>
        <v>0.12</v>
      </c>
      <c r="O147" s="15">
        <f>INDEX('xUS TME'!I:I,MATCH('xUS Opp Value'!$B147,'xUS TME'!$B:$B,0))</f>
        <v>0</v>
      </c>
      <c r="P147" s="15" t="str">
        <f>INDEX('xUS TME'!M:M,MATCH('xUS Opp Value'!$B147,'xUS TME'!$B:$B,0))</f>
        <v>New Taiwan Dollar</v>
      </c>
      <c r="Q147" s="15">
        <f>INDEX('xUS TME'!N:N,MATCH('xUS Opp Value'!$B147,'xUS TME'!$B:$B,0))</f>
        <v>0</v>
      </c>
    </row>
    <row r="148" spans="1:17" hidden="1">
      <c r="A148" s="10" t="s">
        <v>5719</v>
      </c>
      <c r="B148" s="10" t="str">
        <f>INDEX('xUS TME'!B:B,MATCH('xUS Opp Value'!A148,'xUS TME'!A:A,0))</f>
        <v>KR7005490008</v>
      </c>
      <c r="C148" s="13" t="str">
        <f>INDEX('xUS TME'!C:C,MATCH($B148,'xUS TME'!$B:$B,0))</f>
        <v>005490</v>
      </c>
      <c r="D148" s="13" t="str">
        <f>INDEX('xUS TME'!D:D,MATCH(B148,'xUS TME'!$B:$B,0))</f>
        <v>0P0000BLAA</v>
      </c>
      <c r="E148" s="13" t="str">
        <f>INDEX('xUS TME'!F:F,MATCH(B148,'xUS TME'!$B:$B,0))</f>
        <v>South Korea</v>
      </c>
      <c r="F148" s="18" t="str">
        <f>INDEX('xUS TME'!G:G,MATCH(B148,'xUS TME'!$B:$B,0))</f>
        <v>Materials</v>
      </c>
      <c r="G148" s="58">
        <f>IFERROR(INDEX(CRIMs!G:G,MATCH(C148,CRIMs!D:D,0)),0)</f>
        <v>0</v>
      </c>
      <c r="H148" s="58">
        <f>IFERROR(INDEX(CRIMs!I:I,MATCH(C148,CRIMs!D:D,0)),0)</f>
        <v>0</v>
      </c>
      <c r="I148" s="13">
        <f>INDEX('xUS TME'!E:E,MATCH($B148,'xUS TME'!$B:$B,0))</f>
        <v>0.05</v>
      </c>
      <c r="J148" s="15">
        <f>INDEX('xUS TME'!H:H,MATCH(B148,'xUS TME'!$B:$B,0))</f>
        <v>0</v>
      </c>
      <c r="K148" s="17" t="str">
        <f t="shared" si="2"/>
        <v/>
      </c>
      <c r="L148" s="15">
        <f>INDEX('xUS TME'!J:J,MATCH('xUS Opp Value'!B148,'xUS TME'!$B:$B,0))</f>
        <v>9.8800000000000008</v>
      </c>
      <c r="M148" s="15">
        <f>INDEX('xUS TME'!L:L,MATCH('xUS Opp Value'!$B148,'xUS TME'!$B:$B,0))</f>
        <v>0.5</v>
      </c>
      <c r="N148" s="15">
        <f>INDEX('xUS TME'!K:K,MATCH('xUS Opp Value'!$B148,'xUS TME'!$B:$B,0))</f>
        <v>0</v>
      </c>
      <c r="O148" s="15" t="str">
        <f>INDEX('xUS TME'!I:I,MATCH('xUS Opp Value'!$B148,'xUS TME'!$B:$B,0))</f>
        <v>None</v>
      </c>
      <c r="P148" s="15" t="str">
        <f>INDEX('xUS TME'!M:M,MATCH('xUS Opp Value'!$B148,'xUS TME'!$B:$B,0))</f>
        <v>Won</v>
      </c>
      <c r="Q148" s="15" t="str">
        <f>INDEX('xUS TME'!N:N,MATCH('xUS Opp Value'!$B148,'xUS TME'!$B:$B,0))</f>
        <v>High</v>
      </c>
    </row>
    <row r="149" spans="1:17" hidden="1">
      <c r="A149" s="10" t="s">
        <v>7880</v>
      </c>
      <c r="B149" s="10" t="str">
        <f>INDEX('xUS TME'!B:B,MATCH('xUS Opp Value'!A149,'xUS TME'!A:A,0))</f>
        <v>ZAE000013181</v>
      </c>
      <c r="C149" s="13" t="str">
        <f>INDEX('xUS TME'!C:C,MATCH($B149,'xUS TME'!$B:$B,0))</f>
        <v>VAL</v>
      </c>
      <c r="D149" s="13" t="str">
        <f>INDEX('xUS TME'!D:D,MATCH(B149,'xUS TME'!$B:$B,0))</f>
        <v>0P0000DLMO</v>
      </c>
      <c r="E149" s="13" t="str">
        <f>INDEX('xUS TME'!F:F,MATCH(B149,'xUS TME'!$B:$B,0))</f>
        <v>South Africa</v>
      </c>
      <c r="F149" s="18" t="str">
        <f>INDEX('xUS TME'!G:G,MATCH(B149,'xUS TME'!$B:$B,0))</f>
        <v>Materials</v>
      </c>
      <c r="G149" s="58">
        <f>IFERROR(INDEX(CRIMs!G:G,MATCH(C149,CRIMs!D:D,0)),0)</f>
        <v>0</v>
      </c>
      <c r="H149" s="58">
        <f>IFERROR(INDEX(CRIMs!I:I,MATCH(C149,CRIMs!D:D,0)),0)</f>
        <v>0</v>
      </c>
      <c r="I149" s="13">
        <f>INDEX('xUS TME'!E:E,MATCH($B149,'xUS TME'!$B:$B,0))</f>
        <v>0.05</v>
      </c>
      <c r="J149" s="15">
        <f>INDEX('xUS TME'!H:H,MATCH(B149,'xUS TME'!$B:$B,0))</f>
        <v>0</v>
      </c>
      <c r="K149" s="17" t="str">
        <f t="shared" si="2"/>
        <v/>
      </c>
      <c r="L149" s="15">
        <f>INDEX('xUS TME'!J:J,MATCH('xUS Opp Value'!B149,'xUS TME'!$B:$B,0))</f>
        <v>10.27</v>
      </c>
      <c r="M149" s="15">
        <f>INDEX('xUS TME'!L:L,MATCH('xUS Opp Value'!$B149,'xUS TME'!$B:$B,0))</f>
        <v>4.0999999999999996</v>
      </c>
      <c r="N149" s="15">
        <f>INDEX('xUS TME'!K:K,MATCH('xUS Opp Value'!$B149,'xUS TME'!$B:$B,0))</f>
        <v>0.17</v>
      </c>
      <c r="O149" s="15">
        <f>INDEX('xUS TME'!I:I,MATCH('xUS Opp Value'!$B149,'xUS TME'!$B:$B,0))</f>
        <v>0</v>
      </c>
      <c r="P149" s="15" t="str">
        <f>INDEX('xUS TME'!M:M,MATCH('xUS Opp Value'!$B149,'xUS TME'!$B:$B,0))</f>
        <v>Rand</v>
      </c>
      <c r="Q149" s="15">
        <f>INDEX('xUS TME'!N:N,MATCH('xUS Opp Value'!$B149,'xUS TME'!$B:$B,0))</f>
        <v>0</v>
      </c>
    </row>
    <row r="150" spans="1:17" hidden="1">
      <c r="A150" s="10" t="s">
        <v>6238</v>
      </c>
      <c r="B150" s="10" t="str">
        <f>INDEX('xUS TME'!B:B,MATCH('xUS Opp Value'!A150,'xUS TME'!A:A,0))</f>
        <v>KR7028260008</v>
      </c>
      <c r="C150" s="13">
        <f>INDEX('xUS TME'!C:C,MATCH($B150,'xUS TME'!$B:$B,0))</f>
        <v>28260</v>
      </c>
      <c r="D150" s="13" t="str">
        <f>INDEX('xUS TME'!D:D,MATCH(B150,'xUS TME'!$B:$B,0))</f>
        <v>0P000153Q7</v>
      </c>
      <c r="E150" s="13" t="str">
        <f>INDEX('xUS TME'!F:F,MATCH(B150,'xUS TME'!$B:$B,0))</f>
        <v>South Korea</v>
      </c>
      <c r="F150" s="18" t="str">
        <f>INDEX('xUS TME'!G:G,MATCH(B150,'xUS TME'!$B:$B,0))</f>
        <v>Industrials</v>
      </c>
      <c r="G150" s="58">
        <f>IFERROR(INDEX(CRIMs!G:G,MATCH(C150,CRIMs!D:D,0)),0)</f>
        <v>0</v>
      </c>
      <c r="H150" s="58">
        <f>IFERROR(INDEX(CRIMs!I:I,MATCH(C150,CRIMs!D:D,0)),0)</f>
        <v>0</v>
      </c>
      <c r="I150" s="13">
        <f>INDEX('xUS TME'!E:E,MATCH($B150,'xUS TME'!$B:$B,0))</f>
        <v>0.04</v>
      </c>
      <c r="J150" s="15">
        <f>INDEX('xUS TME'!H:H,MATCH(B150,'xUS TME'!$B:$B,0))</f>
        <v>0</v>
      </c>
      <c r="K150" s="17" t="str">
        <f t="shared" si="2"/>
        <v/>
      </c>
      <c r="L150" s="15">
        <f>INDEX('xUS TME'!J:J,MATCH('xUS Opp Value'!B150,'xUS TME'!$B:$B,0))</f>
        <v>0</v>
      </c>
      <c r="M150" s="15">
        <f>INDEX('xUS TME'!L:L,MATCH('xUS Opp Value'!$B150,'xUS TME'!$B:$B,0))</f>
        <v>0.99</v>
      </c>
      <c r="N150" s="15">
        <f>INDEX('xUS TME'!K:K,MATCH('xUS Opp Value'!$B150,'xUS TME'!$B:$B,0))</f>
        <v>0.1</v>
      </c>
      <c r="O150" s="15">
        <f>INDEX('xUS TME'!I:I,MATCH('xUS Opp Value'!$B150,'xUS TME'!$B:$B,0))</f>
        <v>0</v>
      </c>
      <c r="P150" s="15" t="str">
        <f>INDEX('xUS TME'!M:M,MATCH('xUS Opp Value'!$B150,'xUS TME'!$B:$B,0))</f>
        <v>Won</v>
      </c>
      <c r="Q150" s="15">
        <f>INDEX('xUS TME'!N:N,MATCH('xUS Opp Value'!$B150,'xUS TME'!$B:$B,0))</f>
        <v>0</v>
      </c>
    </row>
    <row r="151" spans="1:17" hidden="1">
      <c r="A151" s="10" t="s">
        <v>4254</v>
      </c>
      <c r="B151" s="10" t="str">
        <f>INDEX('xUS TME'!B:B,MATCH('xUS Opp Value'!A151,'xUS TME'!A:A,0))</f>
        <v>INE019A01038</v>
      </c>
      <c r="C151" s="13" t="str">
        <f>INDEX('xUS TME'!C:C,MATCH($B151,'xUS TME'!$B:$B,0))</f>
        <v>500228</v>
      </c>
      <c r="D151" s="13" t="str">
        <f>INDEX('xUS TME'!D:D,MATCH(B151,'xUS TME'!$B:$B,0))</f>
        <v>0P0000BYOM</v>
      </c>
      <c r="E151" s="13" t="str">
        <f>INDEX('xUS TME'!F:F,MATCH(B151,'xUS TME'!$B:$B,0))</f>
        <v>India</v>
      </c>
      <c r="F151" s="18" t="str">
        <f>INDEX('xUS TME'!G:G,MATCH(B151,'xUS TME'!$B:$B,0))</f>
        <v>Materials</v>
      </c>
      <c r="G151" s="58">
        <f>IFERROR(INDEX(CRIMs!G:G,MATCH(C151,CRIMs!D:D,0)),0)</f>
        <v>0</v>
      </c>
      <c r="H151" s="58">
        <f>IFERROR(INDEX(CRIMs!I:I,MATCH(C151,CRIMs!D:D,0)),0)</f>
        <v>0</v>
      </c>
      <c r="I151" s="13">
        <f>INDEX('xUS TME'!E:E,MATCH($B151,'xUS TME'!$B:$B,0))</f>
        <v>0.05</v>
      </c>
      <c r="J151" s="15">
        <f>INDEX('xUS TME'!H:H,MATCH(B151,'xUS TME'!$B:$B,0))</f>
        <v>0</v>
      </c>
      <c r="K151" s="17" t="str">
        <f t="shared" si="2"/>
        <v/>
      </c>
      <c r="L151" s="15">
        <f>INDEX('xUS TME'!J:J,MATCH('xUS Opp Value'!B151,'xUS TME'!$B:$B,0))</f>
        <v>17.34</v>
      </c>
      <c r="M151" s="15">
        <f>INDEX('xUS TME'!L:L,MATCH('xUS Opp Value'!$B151,'xUS TME'!$B:$B,0))</f>
        <v>3.58</v>
      </c>
      <c r="N151" s="15">
        <f>INDEX('xUS TME'!K:K,MATCH('xUS Opp Value'!$B151,'xUS TME'!$B:$B,0))</f>
        <v>0.04</v>
      </c>
      <c r="O151" s="15">
        <f>INDEX('xUS TME'!I:I,MATCH('xUS Opp Value'!$B151,'xUS TME'!$B:$B,0))</f>
        <v>0</v>
      </c>
      <c r="P151" s="15" t="str">
        <f>INDEX('xUS TME'!M:M,MATCH('xUS Opp Value'!$B151,'xUS TME'!$B:$B,0))</f>
        <v>Indian Rupee</v>
      </c>
      <c r="Q151" s="15">
        <f>INDEX('xUS TME'!N:N,MATCH('xUS Opp Value'!$B151,'xUS TME'!$B:$B,0))</f>
        <v>0</v>
      </c>
    </row>
    <row r="152" spans="1:17" hidden="1">
      <c r="A152" s="10" t="s">
        <v>845</v>
      </c>
      <c r="B152" s="10" t="str">
        <f>INDEX('xUS TME'!B:B,MATCH('xUS Opp Value'!A152,'xUS TME'!A:A,0))</f>
        <v>BRBPACUNT006</v>
      </c>
      <c r="C152" s="13" t="str">
        <f>INDEX('xUS TME'!C:C,MATCH($B152,'xUS TME'!$B:$B,0))</f>
        <v>BPAC11</v>
      </c>
      <c r="D152" s="13" t="str">
        <f>INDEX('xUS TME'!D:D,MATCH(B152,'xUS TME'!$B:$B,0))</f>
        <v>0P00019SRU</v>
      </c>
      <c r="E152" s="13" t="str">
        <f>INDEX('xUS TME'!F:F,MATCH(B152,'xUS TME'!$B:$B,0))</f>
        <v>Brazil</v>
      </c>
      <c r="F152" s="18" t="str">
        <f>INDEX('xUS TME'!G:G,MATCH(B152,'xUS TME'!$B:$B,0))</f>
        <v>Financials</v>
      </c>
      <c r="G152" s="58">
        <f>IFERROR(INDEX(CRIMs!G:G,MATCH(C152,CRIMs!D:D,0)),0)</f>
        <v>0</v>
      </c>
      <c r="H152" s="58">
        <f>IFERROR(INDEX(CRIMs!I:I,MATCH(C152,CRIMs!D:D,0)),0)</f>
        <v>0</v>
      </c>
      <c r="I152" s="13">
        <f>INDEX('xUS TME'!E:E,MATCH($B152,'xUS TME'!$B:$B,0))</f>
        <v>0.05</v>
      </c>
      <c r="J152" s="15">
        <f>INDEX('xUS TME'!H:H,MATCH(B152,'xUS TME'!$B:$B,0))</f>
        <v>0</v>
      </c>
      <c r="K152" s="17" t="str">
        <f t="shared" si="2"/>
        <v/>
      </c>
      <c r="L152" s="15">
        <f>INDEX('xUS TME'!J:J,MATCH('xUS Opp Value'!B152,'xUS TME'!$B:$B,0))</f>
        <v>0</v>
      </c>
      <c r="M152" s="15">
        <f>INDEX('xUS TME'!L:L,MATCH('xUS Opp Value'!$B152,'xUS TME'!$B:$B,0))</f>
        <v>0</v>
      </c>
      <c r="N152" s="15">
        <f>INDEX('xUS TME'!K:K,MATCH('xUS Opp Value'!$B152,'xUS TME'!$B:$B,0))</f>
        <v>0.26</v>
      </c>
      <c r="O152" s="15">
        <f>INDEX('xUS TME'!I:I,MATCH('xUS Opp Value'!$B152,'xUS TME'!$B:$B,0))</f>
        <v>0</v>
      </c>
      <c r="P152" s="15" t="str">
        <f>INDEX('xUS TME'!M:M,MATCH('xUS Opp Value'!$B152,'xUS TME'!$B:$B,0))</f>
        <v>Brazilian Real</v>
      </c>
      <c r="Q152" s="15">
        <f>INDEX('xUS TME'!N:N,MATCH('xUS Opp Value'!$B152,'xUS TME'!$B:$B,0))</f>
        <v>0</v>
      </c>
    </row>
    <row r="153" spans="1:17" hidden="1">
      <c r="A153" s="10" t="s">
        <v>4022</v>
      </c>
      <c r="B153" s="10" t="str">
        <f>INDEX('xUS TME'!B:B,MATCH('xUS Opp Value'!A153,'xUS TME'!A:A,0))</f>
        <v>BRITSAACNPR7</v>
      </c>
      <c r="C153" s="13" t="str">
        <f>INDEX('xUS TME'!C:C,MATCH($B153,'xUS TME'!$B:$B,0))</f>
        <v>ITSA4</v>
      </c>
      <c r="D153" s="13" t="str">
        <f>INDEX('xUS TME'!D:D,MATCH(B153,'xUS TME'!$B:$B,0))</f>
        <v>0P0000BOD7</v>
      </c>
      <c r="E153" s="13" t="str">
        <f>INDEX('xUS TME'!F:F,MATCH(B153,'xUS TME'!$B:$B,0))</f>
        <v>Brazil</v>
      </c>
      <c r="F153" s="18" t="str">
        <f>INDEX('xUS TME'!G:G,MATCH(B153,'xUS TME'!$B:$B,0))</f>
        <v>Financials</v>
      </c>
      <c r="G153" s="58">
        <f>IFERROR(INDEX(CRIMs!G:G,MATCH(C153,CRIMs!D:D,0)),0)</f>
        <v>0</v>
      </c>
      <c r="H153" s="58">
        <f>IFERROR(INDEX(CRIMs!I:I,MATCH(C153,CRIMs!D:D,0)),0)</f>
        <v>0</v>
      </c>
      <c r="I153" s="13">
        <f>INDEX('xUS TME'!E:E,MATCH($B153,'xUS TME'!$B:$B,0))</f>
        <v>0.05</v>
      </c>
      <c r="J153" s="15">
        <f>INDEX('xUS TME'!H:H,MATCH(B153,'xUS TME'!$B:$B,0))</f>
        <v>0</v>
      </c>
      <c r="K153" s="17" t="str">
        <f t="shared" si="2"/>
        <v/>
      </c>
      <c r="L153" s="15">
        <f>INDEX('xUS TME'!J:J,MATCH('xUS Opp Value'!B153,'xUS TME'!$B:$B,0))</f>
        <v>0</v>
      </c>
      <c r="M153" s="15">
        <f>INDEX('xUS TME'!L:L,MATCH('xUS Opp Value'!$B153,'xUS TME'!$B:$B,0))</f>
        <v>1.87</v>
      </c>
      <c r="N153" s="15">
        <f>INDEX('xUS TME'!K:K,MATCH('xUS Opp Value'!$B153,'xUS TME'!$B:$B,0))</f>
        <v>0.19</v>
      </c>
      <c r="O153" s="15">
        <f>INDEX('xUS TME'!I:I,MATCH('xUS Opp Value'!$B153,'xUS TME'!$B:$B,0))</f>
        <v>0</v>
      </c>
      <c r="P153" s="15" t="str">
        <f>INDEX('xUS TME'!M:M,MATCH('xUS Opp Value'!$B153,'xUS TME'!$B:$B,0))</f>
        <v>Brazilian Real</v>
      </c>
      <c r="Q153" s="15">
        <f>INDEX('xUS TME'!N:N,MATCH('xUS Opp Value'!$B153,'xUS TME'!$B:$B,0))</f>
        <v>0</v>
      </c>
    </row>
    <row r="154" spans="1:17" hidden="1">
      <c r="A154" s="10" t="s">
        <v>8141</v>
      </c>
      <c r="B154" s="10" t="str">
        <f>INDEX('xUS TME'!B:B,MATCH('xUS Opp Value'!A154,'xUS TME'!A:A,0))</f>
        <v>KYG970081173</v>
      </c>
      <c r="C154" s="330" t="s">
        <v>8471</v>
      </c>
      <c r="D154" s="13" t="str">
        <f>INDEX('xUS TME'!D:D,MATCH(B154,'xUS TME'!$B:$B,0))</f>
        <v>0P0001AMNY</v>
      </c>
      <c r="E154" s="13" t="str">
        <f>INDEX('xUS TME'!F:F,MATCH(B154,'xUS TME'!$B:$B,0))</f>
        <v>China</v>
      </c>
      <c r="F154" s="18" t="str">
        <f>INDEX('xUS TME'!G:G,MATCH(B154,'xUS TME'!$B:$B,0))</f>
        <v>Health Care</v>
      </c>
      <c r="G154" s="58">
        <f>IFERROR(INDEX(CRIMs!G:G,MATCH(C154,CRIMs!D:D,0)),0)</f>
        <v>0</v>
      </c>
      <c r="H154" s="58">
        <f>IFERROR(INDEX(CRIMs!I:I,MATCH(C154,CRIMs!D:D,0)),0)</f>
        <v>0</v>
      </c>
      <c r="I154" s="13">
        <f>INDEX('xUS TME'!E:E,MATCH($B154,'xUS TME'!$B:$B,0))</f>
        <v>0.05</v>
      </c>
      <c r="J154" s="15">
        <f>INDEX('xUS TME'!H:H,MATCH(B154,'xUS TME'!$B:$B,0))</f>
        <v>0.84</v>
      </c>
      <c r="K154" s="17">
        <f t="shared" si="2"/>
        <v>0.19047619047619047</v>
      </c>
      <c r="L154" s="15">
        <f>INDEX('xUS TME'!J:J,MATCH('xUS Opp Value'!B154,'xUS TME'!$B:$B,0))</f>
        <v>22.07</v>
      </c>
      <c r="M154" s="15">
        <f>INDEX('xUS TME'!L:L,MATCH('xUS Opp Value'!$B154,'xUS TME'!$B:$B,0))</f>
        <v>2.82</v>
      </c>
      <c r="N154" s="15">
        <f>INDEX('xUS TME'!K:K,MATCH('xUS Opp Value'!$B154,'xUS TME'!$B:$B,0))</f>
        <v>0.1</v>
      </c>
      <c r="O154" s="15" t="str">
        <f>INDEX('xUS TME'!I:I,MATCH('xUS Opp Value'!$B154,'xUS TME'!$B:$B,0))</f>
        <v>Narrow</v>
      </c>
      <c r="P154" s="15" t="str">
        <f>INDEX('xUS TME'!M:M,MATCH('xUS Opp Value'!$B154,'xUS TME'!$B:$B,0))</f>
        <v>Hong Kong Dollar</v>
      </c>
      <c r="Q154" s="15" t="str">
        <f>INDEX('xUS TME'!N:N,MATCH('xUS Opp Value'!$B154,'xUS TME'!$B:$B,0))</f>
        <v>Very High</v>
      </c>
    </row>
    <row r="155" spans="1:17" hidden="1">
      <c r="A155" s="10" t="s">
        <v>3791</v>
      </c>
      <c r="B155" s="10" t="str">
        <f>INDEX('xUS TME'!B:B,MATCH('xUS Opp Value'!A155,'xUS TME'!A:A,0))</f>
        <v>CA4530384086</v>
      </c>
      <c r="C155" s="13" t="str">
        <f>INDEX('xUS TME'!C:C,MATCH($B155,'xUS TME'!$B:$B,0))</f>
        <v>IMO</v>
      </c>
      <c r="D155" s="13" t="str">
        <f>INDEX('xUS TME'!D:D,MATCH(B155,'xUS TME'!$B:$B,0))</f>
        <v>0P0000683H</v>
      </c>
      <c r="E155" s="13" t="str">
        <f>INDEX('xUS TME'!F:F,MATCH(B155,'xUS TME'!$B:$B,0))</f>
        <v>Canada</v>
      </c>
      <c r="F155" s="18" t="str">
        <f>INDEX('xUS TME'!G:G,MATCH(B155,'xUS TME'!$B:$B,0))</f>
        <v>Energy</v>
      </c>
      <c r="G155" s="58">
        <f>IFERROR(INDEX(CRIMs!G:G,MATCH(C155,CRIMs!D:D,0)),0)</f>
        <v>0</v>
      </c>
      <c r="H155" s="58">
        <f>IFERROR(INDEX(CRIMs!I:I,MATCH(C155,CRIMs!D:D,0)),0)</f>
        <v>0</v>
      </c>
      <c r="I155" s="13">
        <f>INDEX('xUS TME'!E:E,MATCH($B155,'xUS TME'!$B:$B,0))</f>
        <v>0.06</v>
      </c>
      <c r="J155" s="15">
        <f>INDEX('xUS TME'!H:H,MATCH(B155,'xUS TME'!$B:$B,0))</f>
        <v>0</v>
      </c>
      <c r="K155" s="17" t="str">
        <f t="shared" si="2"/>
        <v/>
      </c>
      <c r="L155" s="15">
        <f>INDEX('xUS TME'!J:J,MATCH('xUS Opp Value'!B155,'xUS TME'!$B:$B,0))</f>
        <v>15.88</v>
      </c>
      <c r="M155" s="15">
        <f>INDEX('xUS TME'!L:L,MATCH('xUS Opp Value'!$B155,'xUS TME'!$B:$B,0))</f>
        <v>3.89</v>
      </c>
      <c r="N155" s="15">
        <f>INDEX('xUS TME'!K:K,MATCH('xUS Opp Value'!$B155,'xUS TME'!$B:$B,0))</f>
        <v>0.14000000000000001</v>
      </c>
      <c r="O155" s="15" t="str">
        <f>INDEX('xUS TME'!I:I,MATCH('xUS Opp Value'!$B155,'xUS TME'!$B:$B,0))</f>
        <v>None</v>
      </c>
      <c r="P155" s="15" t="str">
        <f>INDEX('xUS TME'!M:M,MATCH('xUS Opp Value'!$B155,'xUS TME'!$B:$B,0))</f>
        <v>Canadian Dollar</v>
      </c>
      <c r="Q155" s="15" t="str">
        <f>INDEX('xUS TME'!N:N,MATCH('xUS Opp Value'!$B155,'xUS TME'!$B:$B,0))</f>
        <v>High</v>
      </c>
    </row>
    <row r="156" spans="1:17" hidden="1">
      <c r="A156" s="10" t="s">
        <v>4294</v>
      </c>
      <c r="B156" s="10" t="str">
        <f>INDEX('xUS TME'!B:B,MATCH('xUS Opp Value'!A156,'xUS TME'!A:A,0))</f>
        <v>JP3228600007</v>
      </c>
      <c r="C156" s="13">
        <f>INDEX('xUS TME'!C:C,MATCH($B156,'xUS TME'!$B:$B,0))</f>
        <v>9503</v>
      </c>
      <c r="D156" s="13" t="str">
        <f>INDEX('xUS TME'!D:D,MATCH(B156,'xUS TME'!$B:$B,0))</f>
        <v>0P0000AEYS</v>
      </c>
      <c r="E156" s="13" t="str">
        <f>INDEX('xUS TME'!F:F,MATCH(B156,'xUS TME'!$B:$B,0))</f>
        <v>Japan</v>
      </c>
      <c r="F156" s="18" t="str">
        <f>INDEX('xUS TME'!G:G,MATCH(B156,'xUS TME'!$B:$B,0))</f>
        <v>Utilities</v>
      </c>
      <c r="G156" s="58">
        <f>IFERROR(INDEX(CRIMs!G:G,MATCH(C156,CRIMs!D:D,0)),0)</f>
        <v>0</v>
      </c>
      <c r="H156" s="58">
        <f>IFERROR(INDEX(CRIMs!I:I,MATCH(C156,CRIMs!D:D,0)),0)</f>
        <v>0</v>
      </c>
      <c r="I156" s="13">
        <f>INDEX('xUS TME'!E:E,MATCH($B156,'xUS TME'!$B:$B,0))</f>
        <v>0.05</v>
      </c>
      <c r="J156" s="15">
        <f>INDEX('xUS TME'!H:H,MATCH(B156,'xUS TME'!$B:$B,0))</f>
        <v>0</v>
      </c>
      <c r="K156" s="17" t="str">
        <f t="shared" si="2"/>
        <v/>
      </c>
      <c r="L156" s="15">
        <f>INDEX('xUS TME'!J:J,MATCH('xUS Opp Value'!B156,'xUS TME'!$B:$B,0))</f>
        <v>0</v>
      </c>
      <c r="M156" s="15">
        <f>INDEX('xUS TME'!L:L,MATCH('xUS Opp Value'!$B156,'xUS TME'!$B:$B,0))</f>
        <v>0.86</v>
      </c>
      <c r="N156" s="15">
        <f>INDEX('xUS TME'!K:K,MATCH('xUS Opp Value'!$B156,'xUS TME'!$B:$B,0))</f>
        <v>0.17</v>
      </c>
      <c r="O156" s="15">
        <f>INDEX('xUS TME'!I:I,MATCH('xUS Opp Value'!$B156,'xUS TME'!$B:$B,0))</f>
        <v>0</v>
      </c>
      <c r="P156" s="15" t="str">
        <f>INDEX('xUS TME'!M:M,MATCH('xUS Opp Value'!$B156,'xUS TME'!$B:$B,0))</f>
        <v>Yen</v>
      </c>
      <c r="Q156" s="15">
        <f>INDEX('xUS TME'!N:N,MATCH('xUS Opp Value'!$B156,'xUS TME'!$B:$B,0))</f>
        <v>0</v>
      </c>
    </row>
    <row r="157" spans="1:17" hidden="1">
      <c r="A157" s="10" t="s">
        <v>2402</v>
      </c>
      <c r="B157" s="10" t="str">
        <f>INDEX('xUS TME'!B:B,MATCH('xUS Opp Value'!A157,'xUS TME'!A:A,0))</f>
        <v>TW0002884004</v>
      </c>
      <c r="C157" s="13">
        <f>INDEX('xUS TME'!C:C,MATCH($B157,'xUS TME'!$B:$B,0))</f>
        <v>2884</v>
      </c>
      <c r="D157" s="13" t="str">
        <f>INDEX('xUS TME'!D:D,MATCH(B157,'xUS TME'!$B:$B,0))</f>
        <v>0P0000AN3L</v>
      </c>
      <c r="E157" s="13" t="str">
        <f>INDEX('xUS TME'!F:F,MATCH(B157,'xUS TME'!$B:$B,0))</f>
        <v>Taiwan</v>
      </c>
      <c r="F157" s="18" t="str">
        <f>INDEX('xUS TME'!G:G,MATCH(B157,'xUS TME'!$B:$B,0))</f>
        <v>Financials</v>
      </c>
      <c r="G157" s="58">
        <f>IFERROR(INDEX(CRIMs!G:G,MATCH(C157,CRIMs!D:D,0)),0)</f>
        <v>0</v>
      </c>
      <c r="H157" s="58">
        <f>IFERROR(INDEX(CRIMs!I:I,MATCH(C157,CRIMs!D:D,0)),0)</f>
        <v>0</v>
      </c>
      <c r="I157" s="13">
        <f>INDEX('xUS TME'!E:E,MATCH($B157,'xUS TME'!$B:$B,0))</f>
        <v>0.05</v>
      </c>
      <c r="J157" s="15">
        <f>INDEX('xUS TME'!H:H,MATCH(B157,'xUS TME'!$B:$B,0))</f>
        <v>0</v>
      </c>
      <c r="K157" s="17" t="str">
        <f t="shared" si="2"/>
        <v/>
      </c>
      <c r="L157" s="15">
        <f>INDEX('xUS TME'!J:J,MATCH('xUS Opp Value'!B157,'xUS TME'!$B:$B,0))</f>
        <v>14.76</v>
      </c>
      <c r="M157" s="15">
        <f>INDEX('xUS TME'!L:L,MATCH('xUS Opp Value'!$B157,'xUS TME'!$B:$B,0))</f>
        <v>1.91</v>
      </c>
      <c r="N157" s="15">
        <f>INDEX('xUS TME'!K:K,MATCH('xUS Opp Value'!$B157,'xUS TME'!$B:$B,0))</f>
        <v>0.13</v>
      </c>
      <c r="O157" s="15">
        <f>INDEX('xUS TME'!I:I,MATCH('xUS Opp Value'!$B157,'xUS TME'!$B:$B,0))</f>
        <v>0</v>
      </c>
      <c r="P157" s="15" t="str">
        <f>INDEX('xUS TME'!M:M,MATCH('xUS Opp Value'!$B157,'xUS TME'!$B:$B,0))</f>
        <v>New Taiwan Dollar</v>
      </c>
      <c r="Q157" s="15">
        <f>INDEX('xUS TME'!N:N,MATCH('xUS Opp Value'!$B157,'xUS TME'!$B:$B,0))</f>
        <v>0</v>
      </c>
    </row>
    <row r="158" spans="1:17" hidden="1">
      <c r="A158" s="10" t="s">
        <v>7462</v>
      </c>
      <c r="B158" s="10" t="str">
        <f>INDEX('xUS TME'!B:B,MATCH('xUS Opp Value'!A158,'xUS TME'!A:A,0))</f>
        <v>MYL5347OO009</v>
      </c>
      <c r="C158" s="13" t="str">
        <f>INDEX('xUS TME'!C:C,MATCH($B158,'xUS TME'!$B:$B,0))</f>
        <v>5347</v>
      </c>
      <c r="D158" s="13" t="str">
        <f>INDEX('xUS TME'!D:D,MATCH(B158,'xUS TME'!$B:$B,0))</f>
        <v>0P0000AJ2W</v>
      </c>
      <c r="E158" s="13" t="str">
        <f>INDEX('xUS TME'!F:F,MATCH(B158,'xUS TME'!$B:$B,0))</f>
        <v>Malaysia</v>
      </c>
      <c r="F158" s="18" t="str">
        <f>INDEX('xUS TME'!G:G,MATCH(B158,'xUS TME'!$B:$B,0))</f>
        <v>Utilities</v>
      </c>
      <c r="G158" s="58">
        <f>IFERROR(INDEX(CRIMs!G:G,MATCH(C158,CRIMs!D:D,0)),0)</f>
        <v>0</v>
      </c>
      <c r="H158" s="58">
        <f>IFERROR(INDEX(CRIMs!I:I,MATCH(C158,CRIMs!D:D,0)),0)</f>
        <v>0</v>
      </c>
      <c r="I158" s="13">
        <f>INDEX('xUS TME'!E:E,MATCH($B158,'xUS TME'!$B:$B,0))</f>
        <v>0.05</v>
      </c>
      <c r="J158" s="15">
        <f>INDEX('xUS TME'!H:H,MATCH(B158,'xUS TME'!$B:$B,0))</f>
        <v>0</v>
      </c>
      <c r="K158" s="17" t="str">
        <f t="shared" si="2"/>
        <v/>
      </c>
      <c r="L158" s="15">
        <f>INDEX('xUS TME'!J:J,MATCH('xUS Opp Value'!B158,'xUS TME'!$B:$B,0))</f>
        <v>17.47</v>
      </c>
      <c r="M158" s="15">
        <f>INDEX('xUS TME'!L:L,MATCH('xUS Opp Value'!$B158,'xUS TME'!$B:$B,0))</f>
        <v>1.62</v>
      </c>
      <c r="N158" s="15">
        <f>INDEX('xUS TME'!K:K,MATCH('xUS Opp Value'!$B158,'xUS TME'!$B:$B,0))</f>
        <v>0.08</v>
      </c>
      <c r="O158" s="15">
        <f>INDEX('xUS TME'!I:I,MATCH('xUS Opp Value'!$B158,'xUS TME'!$B:$B,0))</f>
        <v>0</v>
      </c>
      <c r="P158" s="15" t="str">
        <f>INDEX('xUS TME'!M:M,MATCH('xUS Opp Value'!$B158,'xUS TME'!$B:$B,0))</f>
        <v>Malaysian Ringgit</v>
      </c>
      <c r="Q158" s="15">
        <f>INDEX('xUS TME'!N:N,MATCH('xUS Opp Value'!$B158,'xUS TME'!$B:$B,0))</f>
        <v>0</v>
      </c>
    </row>
    <row r="159" spans="1:17" hidden="1">
      <c r="A159" s="10" t="s">
        <v>2708</v>
      </c>
      <c r="B159" s="10" t="str">
        <f>INDEX('xUS TME'!B:B,MATCH('xUS Opp Value'!A159,'xUS TME'!A:A,0))</f>
        <v>IT0000072170</v>
      </c>
      <c r="C159" s="13" t="str">
        <f>INDEX('xUS TME'!C:C,MATCH($B159,'xUS TME'!$B:$B,0))</f>
        <v>FBK</v>
      </c>
      <c r="D159" s="13" t="str">
        <f>INDEX('xUS TME'!D:D,MATCH(B159,'xUS TME'!$B:$B,0))</f>
        <v>0P00013KWW</v>
      </c>
      <c r="E159" s="13" t="str">
        <f>INDEX('xUS TME'!F:F,MATCH(B159,'xUS TME'!$B:$B,0))</f>
        <v>Italy</v>
      </c>
      <c r="F159" s="18" t="str">
        <f>INDEX('xUS TME'!G:G,MATCH(B159,'xUS TME'!$B:$B,0))</f>
        <v>Financials</v>
      </c>
      <c r="G159" s="58">
        <f>IFERROR(INDEX(CRIMs!G:G,MATCH(C159,CRIMs!D:D,0)),0)</f>
        <v>0</v>
      </c>
      <c r="H159" s="58">
        <f>IFERROR(INDEX(CRIMs!I:I,MATCH(C159,CRIMs!D:D,0)),0)</f>
        <v>0</v>
      </c>
      <c r="I159" s="13">
        <f>INDEX('xUS TME'!E:E,MATCH($B159,'xUS TME'!$B:$B,0))</f>
        <v>0.04</v>
      </c>
      <c r="J159" s="15">
        <f>INDEX('xUS TME'!H:H,MATCH(B159,'xUS TME'!$B:$B,0))</f>
        <v>0</v>
      </c>
      <c r="K159" s="17" t="str">
        <f t="shared" si="2"/>
        <v/>
      </c>
      <c r="L159" s="15">
        <f>INDEX('xUS TME'!J:J,MATCH('xUS Opp Value'!B159,'xUS TME'!$B:$B,0))</f>
        <v>24.89</v>
      </c>
      <c r="M159" s="15">
        <f>INDEX('xUS TME'!L:L,MATCH('xUS Opp Value'!$B159,'xUS TME'!$B:$B,0))</f>
        <v>6.19</v>
      </c>
      <c r="N159" s="15">
        <f>INDEX('xUS TME'!K:K,MATCH('xUS Opp Value'!$B159,'xUS TME'!$B:$B,0))</f>
        <v>0.34</v>
      </c>
      <c r="O159" s="15">
        <f>INDEX('xUS TME'!I:I,MATCH('xUS Opp Value'!$B159,'xUS TME'!$B:$B,0))</f>
        <v>0</v>
      </c>
      <c r="P159" s="15" t="str">
        <f>INDEX('xUS TME'!M:M,MATCH('xUS Opp Value'!$B159,'xUS TME'!$B:$B,0))</f>
        <v>Euro</v>
      </c>
      <c r="Q159" s="15">
        <f>INDEX('xUS TME'!N:N,MATCH('xUS Opp Value'!$B159,'xUS TME'!$B:$B,0))</f>
        <v>0</v>
      </c>
    </row>
    <row r="160" spans="1:17" hidden="1">
      <c r="A160" s="10" t="s">
        <v>7821</v>
      </c>
      <c r="B160" s="10" t="str">
        <f>INDEX('xUS TME'!B:B,MATCH('xUS Opp Value'!A160,'xUS TME'!A:A,0))</f>
        <v>TW0003037008</v>
      </c>
      <c r="C160" s="13" t="str">
        <f>INDEX('xUS TME'!C:C,MATCH($B160,'xUS TME'!$B:$B,0))</f>
        <v>3037</v>
      </c>
      <c r="D160" s="13" t="str">
        <f>INDEX('xUS TME'!D:D,MATCH(B160,'xUS TME'!$B:$B,0))</f>
        <v>0P0000BQ66</v>
      </c>
      <c r="E160" s="13" t="str">
        <f>INDEX('xUS TME'!F:F,MATCH(B160,'xUS TME'!$B:$B,0))</f>
        <v>Taiwan</v>
      </c>
      <c r="F160" s="18" t="str">
        <f>INDEX('xUS TME'!G:G,MATCH(B160,'xUS TME'!$B:$B,0))</f>
        <v>Information Technology</v>
      </c>
      <c r="G160" s="58">
        <f>IFERROR(INDEX(CRIMs!G:G,MATCH(C160,CRIMs!D:D,0)),0)</f>
        <v>0</v>
      </c>
      <c r="H160" s="58">
        <f>IFERROR(INDEX(CRIMs!I:I,MATCH(C160,CRIMs!D:D,0)),0)</f>
        <v>0</v>
      </c>
      <c r="I160" s="13">
        <f>INDEX('xUS TME'!E:E,MATCH($B160,'xUS TME'!$B:$B,0))</f>
        <v>0.06</v>
      </c>
      <c r="J160" s="15">
        <f>INDEX('xUS TME'!H:H,MATCH(B160,'xUS TME'!$B:$B,0))</f>
        <v>0</v>
      </c>
      <c r="K160" s="17" t="str">
        <f t="shared" si="2"/>
        <v/>
      </c>
      <c r="L160" s="15">
        <f>INDEX('xUS TME'!J:J,MATCH('xUS Opp Value'!B160,'xUS TME'!$B:$B,0))</f>
        <v>12.28</v>
      </c>
      <c r="M160" s="15">
        <f>INDEX('xUS TME'!L:L,MATCH('xUS Opp Value'!$B160,'xUS TME'!$B:$B,0))</f>
        <v>9.6999999999999993</v>
      </c>
      <c r="N160" s="15">
        <f>INDEX('xUS TME'!K:K,MATCH('xUS Opp Value'!$B160,'xUS TME'!$B:$B,0))</f>
        <v>0.08</v>
      </c>
      <c r="O160" s="15">
        <f>INDEX('xUS TME'!I:I,MATCH('xUS Opp Value'!$B160,'xUS TME'!$B:$B,0))</f>
        <v>0</v>
      </c>
      <c r="P160" s="15" t="str">
        <f>INDEX('xUS TME'!M:M,MATCH('xUS Opp Value'!$B160,'xUS TME'!$B:$B,0))</f>
        <v>New Taiwan Dollar</v>
      </c>
      <c r="Q160" s="15">
        <f>INDEX('xUS TME'!N:N,MATCH('xUS Opp Value'!$B160,'xUS TME'!$B:$B,0))</f>
        <v>0</v>
      </c>
    </row>
    <row r="161" spans="1:17" hidden="1">
      <c r="A161" s="10" t="s">
        <v>1933</v>
      </c>
      <c r="B161" s="10" t="str">
        <f>INDEX('xUS TME'!B:B,MATCH('xUS Opp Value'!A161,'xUS TME'!A:A,0))</f>
        <v>TW0002412004</v>
      </c>
      <c r="C161" s="13">
        <f>INDEX('xUS TME'!C:C,MATCH($B161,'xUS TME'!$B:$B,0))</f>
        <v>2412</v>
      </c>
      <c r="D161" s="13" t="str">
        <f>INDEX('xUS TME'!D:D,MATCH(B161,'xUS TME'!$B:$B,0))</f>
        <v>0P0000BO2I</v>
      </c>
      <c r="E161" s="13" t="str">
        <f>INDEX('xUS TME'!F:F,MATCH(B161,'xUS TME'!$B:$B,0))</f>
        <v>Taiwan</v>
      </c>
      <c r="F161" s="18" t="str">
        <f>INDEX('xUS TME'!G:G,MATCH(B161,'xUS TME'!$B:$B,0))</f>
        <v>Communication Services</v>
      </c>
      <c r="G161" s="58">
        <f>IFERROR(INDEX(CRIMs!G:G,MATCH(C161,CRIMs!D:D,0)),0)</f>
        <v>0</v>
      </c>
      <c r="H161" s="58">
        <f>IFERROR(INDEX(CRIMs!I:I,MATCH(C161,CRIMs!D:D,0)),0)</f>
        <v>0</v>
      </c>
      <c r="I161" s="13">
        <f>INDEX('xUS TME'!E:E,MATCH($B161,'xUS TME'!$B:$B,0))</f>
        <v>0.05</v>
      </c>
      <c r="J161" s="15">
        <f>INDEX('xUS TME'!H:H,MATCH(B161,'xUS TME'!$B:$B,0))</f>
        <v>0</v>
      </c>
      <c r="K161" s="17" t="str">
        <f t="shared" si="2"/>
        <v/>
      </c>
      <c r="L161" s="15">
        <f>INDEX('xUS TME'!J:J,MATCH('xUS Opp Value'!B161,'xUS TME'!$B:$B,0))</f>
        <v>26.27</v>
      </c>
      <c r="M161" s="15">
        <f>INDEX('xUS TME'!L:L,MATCH('xUS Opp Value'!$B161,'xUS TME'!$B:$B,0))</f>
        <v>2.72</v>
      </c>
      <c r="N161" s="15">
        <f>INDEX('xUS TME'!K:K,MATCH('xUS Opp Value'!$B161,'xUS TME'!$B:$B,0))</f>
        <v>0.11</v>
      </c>
      <c r="O161" s="15" t="str">
        <f>INDEX('xUS TME'!I:I,MATCH('xUS Opp Value'!$B161,'xUS TME'!$B:$B,0))</f>
        <v>Narrow</v>
      </c>
      <c r="P161" s="15" t="str">
        <f>INDEX('xUS TME'!M:M,MATCH('xUS Opp Value'!$B161,'xUS TME'!$B:$B,0))</f>
        <v>New Taiwan Dollar</v>
      </c>
      <c r="Q161" s="15" t="str">
        <f>INDEX('xUS TME'!N:N,MATCH('xUS Opp Value'!$B161,'xUS TME'!$B:$B,0))</f>
        <v>Medium</v>
      </c>
    </row>
    <row r="162" spans="1:17" hidden="1">
      <c r="A162" s="10" t="s">
        <v>571</v>
      </c>
      <c r="B162" s="10" t="str">
        <f>INDEX('xUS TME'!B:B,MATCH('xUS Opp Value'!A162,'xUS TME'!A:A,0))</f>
        <v>BRB3SAACNOR6</v>
      </c>
      <c r="C162" s="13" t="str">
        <f>INDEX('xUS TME'!C:C,MATCH($B162,'xUS TME'!$B:$B,0))</f>
        <v>B3SA3</v>
      </c>
      <c r="D162" s="13" t="str">
        <f>INDEX('xUS TME'!D:D,MATCH(B162,'xUS TME'!$B:$B,0))</f>
        <v>0P0000I29S</v>
      </c>
      <c r="E162" s="13" t="str">
        <f>INDEX('xUS TME'!F:F,MATCH(B162,'xUS TME'!$B:$B,0))</f>
        <v>Brazil</v>
      </c>
      <c r="F162" s="18" t="str">
        <f>INDEX('xUS TME'!G:G,MATCH(B162,'xUS TME'!$B:$B,0))</f>
        <v>Financials</v>
      </c>
      <c r="G162" s="58">
        <f>IFERROR(INDEX(CRIMs!G:G,MATCH(C162,CRIMs!D:D,0)),0)</f>
        <v>0.75</v>
      </c>
      <c r="H162" s="58">
        <f>IFERROR(INDEX(CRIMs!I:I,MATCH(C162,CRIMs!D:D,0)),0)</f>
        <v>1.0363536441885146</v>
      </c>
      <c r="I162" s="13">
        <f>INDEX('xUS TME'!E:E,MATCH($B162,'xUS TME'!$B:$B,0))</f>
        <v>0.05</v>
      </c>
      <c r="J162" s="15">
        <f>INDEX('xUS TME'!H:H,MATCH(B162,'xUS TME'!$B:$B,0))</f>
        <v>0</v>
      </c>
      <c r="K162" s="17" t="str">
        <f t="shared" si="2"/>
        <v/>
      </c>
      <c r="L162" s="15">
        <f>INDEX('xUS TME'!J:J,MATCH('xUS Opp Value'!B162,'xUS TME'!$B:$B,0))</f>
        <v>16.89</v>
      </c>
      <c r="M162" s="15">
        <f>INDEX('xUS TME'!L:L,MATCH('xUS Opp Value'!$B162,'xUS TME'!$B:$B,0))</f>
        <v>5.63</v>
      </c>
      <c r="N162" s="15">
        <f>INDEX('xUS TME'!K:K,MATCH('xUS Opp Value'!$B162,'xUS TME'!$B:$B,0))</f>
        <v>0.24</v>
      </c>
      <c r="O162" s="15">
        <f>INDEX('xUS TME'!I:I,MATCH('xUS Opp Value'!$B162,'xUS TME'!$B:$B,0))</f>
        <v>0</v>
      </c>
      <c r="P162" s="15" t="str">
        <f>INDEX('xUS TME'!M:M,MATCH('xUS Opp Value'!$B162,'xUS TME'!$B:$B,0))</f>
        <v>Brazilian Real</v>
      </c>
      <c r="Q162" s="15">
        <f>INDEX('xUS TME'!N:N,MATCH('xUS Opp Value'!$B162,'xUS TME'!$B:$B,0))</f>
        <v>0</v>
      </c>
    </row>
    <row r="163" spans="1:17" hidden="1">
      <c r="A163" s="10" t="s">
        <v>7168</v>
      </c>
      <c r="B163" s="10" t="str">
        <f>INDEX('xUS TME'!B:B,MATCH('xUS Opp Value'!A163,'xUS TME'!A:A,0))</f>
        <v>JP3402600005</v>
      </c>
      <c r="C163" s="13" t="str">
        <f>INDEX('xUS TME'!C:C,MATCH($B163,'xUS TME'!$B:$B,0))</f>
        <v>5713</v>
      </c>
      <c r="D163" s="13" t="str">
        <f>INDEX('xUS TME'!D:D,MATCH(B163,'xUS TME'!$B:$B,0))</f>
        <v>0P0000AEY8</v>
      </c>
      <c r="E163" s="13" t="str">
        <f>INDEX('xUS TME'!F:F,MATCH(B163,'xUS TME'!$B:$B,0))</f>
        <v>Japan</v>
      </c>
      <c r="F163" s="18" t="str">
        <f>INDEX('xUS TME'!G:G,MATCH(B163,'xUS TME'!$B:$B,0))</f>
        <v>Materials</v>
      </c>
      <c r="G163" s="58">
        <f>IFERROR(INDEX(CRIMs!G:G,MATCH(C163,CRIMs!D:D,0)),0)</f>
        <v>0</v>
      </c>
      <c r="H163" s="58">
        <f>IFERROR(INDEX(CRIMs!I:I,MATCH(C163,CRIMs!D:D,0)),0)</f>
        <v>0</v>
      </c>
      <c r="I163" s="13">
        <f>INDEX('xUS TME'!E:E,MATCH($B163,'xUS TME'!$B:$B,0))</f>
        <v>0.04</v>
      </c>
      <c r="J163" s="15">
        <f>INDEX('xUS TME'!H:H,MATCH(B163,'xUS TME'!$B:$B,0))</f>
        <v>0</v>
      </c>
      <c r="K163" s="17" t="str">
        <f t="shared" si="2"/>
        <v/>
      </c>
      <c r="L163" s="15">
        <f>INDEX('xUS TME'!J:J,MATCH('xUS Opp Value'!B163,'xUS TME'!$B:$B,0))</f>
        <v>0</v>
      </c>
      <c r="M163" s="15">
        <f>INDEX('xUS TME'!L:L,MATCH('xUS Opp Value'!$B163,'xUS TME'!$B:$B,0))</f>
        <v>1.42</v>
      </c>
      <c r="N163" s="15">
        <f>INDEX('xUS TME'!K:K,MATCH('xUS Opp Value'!$B163,'xUS TME'!$B:$B,0))</f>
        <v>0.01</v>
      </c>
      <c r="O163" s="15">
        <f>INDEX('xUS TME'!I:I,MATCH('xUS Opp Value'!$B163,'xUS TME'!$B:$B,0))</f>
        <v>0</v>
      </c>
      <c r="P163" s="15" t="str">
        <f>INDEX('xUS TME'!M:M,MATCH('xUS Opp Value'!$B163,'xUS TME'!$B:$B,0))</f>
        <v>Yen</v>
      </c>
      <c r="Q163" s="15">
        <f>INDEX('xUS TME'!N:N,MATCH('xUS Opp Value'!$B163,'xUS TME'!$B:$B,0))</f>
        <v>0</v>
      </c>
    </row>
    <row r="164" spans="1:17" hidden="1">
      <c r="A164" s="10" t="s">
        <v>5603</v>
      </c>
      <c r="B164" s="10" t="str">
        <f>INDEX('xUS TME'!B:B,MATCH('xUS Opp Value'!A164,'xUS TME'!A:A,0))</f>
        <v>MX01WA000038</v>
      </c>
      <c r="C164" s="13" t="str">
        <f>INDEX('xUS TME'!C:C,MATCH($B164,'xUS TME'!$B:$B,0))</f>
        <v>WALMEX</v>
      </c>
      <c r="D164" s="13" t="str">
        <f>INDEX('xUS TME'!D:D,MATCH(B164,'xUS TME'!$B:$B,0))</f>
        <v>0P0000BXAY</v>
      </c>
      <c r="E164" s="13" t="str">
        <f>INDEX('xUS TME'!F:F,MATCH(B164,'xUS TME'!$B:$B,0))</f>
        <v>Mexico</v>
      </c>
      <c r="F164" s="18" t="str">
        <f>INDEX('xUS TME'!G:G,MATCH(B164,'xUS TME'!$B:$B,0))</f>
        <v>Consumer Staples</v>
      </c>
      <c r="G164" s="58">
        <v>0.5</v>
      </c>
      <c r="H164" s="58">
        <v>0.52</v>
      </c>
      <c r="I164" s="13">
        <f>INDEX('xUS TME'!E:E,MATCH($B164,'xUS TME'!$B:$B,0))</f>
        <v>0.05</v>
      </c>
      <c r="J164" s="15">
        <f>INDEX('xUS TME'!H:H,MATCH(B164,'xUS TME'!$B:$B,0))</f>
        <v>0</v>
      </c>
      <c r="K164" s="17" t="str">
        <f t="shared" si="2"/>
        <v/>
      </c>
      <c r="L164" s="15">
        <f>INDEX('xUS TME'!J:J,MATCH('xUS Opp Value'!B164,'xUS TME'!$B:$B,0))</f>
        <v>18.350000000000001</v>
      </c>
      <c r="M164" s="15">
        <f>INDEX('xUS TME'!L:L,MATCH('xUS Opp Value'!$B164,'xUS TME'!$B:$B,0))</f>
        <v>4.07</v>
      </c>
      <c r="N164" s="15">
        <f>INDEX('xUS TME'!K:K,MATCH('xUS Opp Value'!$B164,'xUS TME'!$B:$B,0))</f>
        <v>0.21</v>
      </c>
      <c r="O164" s="15">
        <f>INDEX('xUS TME'!I:I,MATCH('xUS Opp Value'!$B164,'xUS TME'!$B:$B,0))</f>
        <v>0</v>
      </c>
      <c r="P164" s="15" t="str">
        <f>INDEX('xUS TME'!M:M,MATCH('xUS Opp Value'!$B164,'xUS TME'!$B:$B,0))</f>
        <v>Mexican Peso</v>
      </c>
      <c r="Q164" s="15">
        <f>INDEX('xUS TME'!N:N,MATCH('xUS Opp Value'!$B164,'xUS TME'!$B:$B,0))</f>
        <v>0</v>
      </c>
    </row>
    <row r="165" spans="1:17" hidden="1">
      <c r="A165" s="10" t="s">
        <v>5391</v>
      </c>
      <c r="B165" s="10" t="str">
        <f>INDEX('xUS TME'!B:B,MATCH('xUS Opp Value'!A165,'xUS TME'!A:A,0))</f>
        <v>JP3190000004</v>
      </c>
      <c r="C165" s="13">
        <f>INDEX('xUS TME'!C:C,MATCH($B165,'xUS TME'!$B:$B,0))</f>
        <v>1802</v>
      </c>
      <c r="D165" s="13" t="str">
        <f>INDEX('xUS TME'!D:D,MATCH(B165,'xUS TME'!$B:$B,0))</f>
        <v>0P0000AEX9</v>
      </c>
      <c r="E165" s="13" t="str">
        <f>INDEX('xUS TME'!F:F,MATCH(B165,'xUS TME'!$B:$B,0))</f>
        <v>Japan</v>
      </c>
      <c r="F165" s="18" t="str">
        <f>INDEX('xUS TME'!G:G,MATCH(B165,'xUS TME'!$B:$B,0))</f>
        <v>Industrials</v>
      </c>
      <c r="G165" s="58">
        <f>IFERROR(INDEX(CRIMs!G:G,MATCH(C165,CRIMs!D:D,0)),0)</f>
        <v>0</v>
      </c>
      <c r="H165" s="58">
        <f>IFERROR(INDEX(CRIMs!I:I,MATCH(C165,CRIMs!D:D,0)),0)</f>
        <v>0</v>
      </c>
      <c r="I165" s="13">
        <f>INDEX('xUS TME'!E:E,MATCH($B165,'xUS TME'!$B:$B,0))</f>
        <v>0.05</v>
      </c>
      <c r="J165" s="15">
        <f>INDEX('xUS TME'!H:H,MATCH(B165,'xUS TME'!$B:$B,0))</f>
        <v>0</v>
      </c>
      <c r="K165" s="17" t="str">
        <f t="shared" si="2"/>
        <v/>
      </c>
      <c r="L165" s="15">
        <f>INDEX('xUS TME'!J:J,MATCH('xUS Opp Value'!B165,'xUS TME'!$B:$B,0))</f>
        <v>0</v>
      </c>
      <c r="M165" s="15">
        <f>INDEX('xUS TME'!L:L,MATCH('xUS Opp Value'!$B165,'xUS TME'!$B:$B,0))</f>
        <v>2.1800000000000002</v>
      </c>
      <c r="N165" s="15">
        <f>INDEX('xUS TME'!K:K,MATCH('xUS Opp Value'!$B165,'xUS TME'!$B:$B,0))</f>
        <v>0.13</v>
      </c>
      <c r="O165" s="15">
        <f>INDEX('xUS TME'!I:I,MATCH('xUS Opp Value'!$B165,'xUS TME'!$B:$B,0))</f>
        <v>0</v>
      </c>
      <c r="P165" s="15" t="str">
        <f>INDEX('xUS TME'!M:M,MATCH('xUS Opp Value'!$B165,'xUS TME'!$B:$B,0))</f>
        <v>Yen</v>
      </c>
      <c r="Q165" s="15">
        <f>INDEX('xUS TME'!N:N,MATCH('xUS Opp Value'!$B165,'xUS TME'!$B:$B,0))</f>
        <v>0</v>
      </c>
    </row>
    <row r="166" spans="1:17" hidden="1">
      <c r="A166" s="10" t="s">
        <v>7307</v>
      </c>
      <c r="B166" s="10" t="str">
        <f>INDEX('xUS TME'!B:B,MATCH('xUS Opp Value'!A166,'xUS TME'!A:A,0))</f>
        <v>JP3443600006</v>
      </c>
      <c r="C166" s="13" t="str">
        <f>INDEX('xUS TME'!C:C,MATCH($B166,'xUS TME'!$B:$B,0))</f>
        <v>1801</v>
      </c>
      <c r="D166" s="13" t="str">
        <f>INDEX('xUS TME'!D:D,MATCH(B166,'xUS TME'!$B:$B,0))</f>
        <v>0P0000AEYH</v>
      </c>
      <c r="E166" s="13" t="str">
        <f>INDEX('xUS TME'!F:F,MATCH(B166,'xUS TME'!$B:$B,0))</f>
        <v>Japan</v>
      </c>
      <c r="F166" s="18" t="str">
        <f>INDEX('xUS TME'!G:G,MATCH(B166,'xUS TME'!$B:$B,0))</f>
        <v>Industrials</v>
      </c>
      <c r="G166" s="58">
        <f>IFERROR(INDEX(CRIMs!G:G,MATCH(C166,CRIMs!D:D,0)),0)</f>
        <v>0</v>
      </c>
      <c r="H166" s="58">
        <f>IFERROR(INDEX(CRIMs!I:I,MATCH(C166,CRIMs!D:D,0)),0)</f>
        <v>0</v>
      </c>
      <c r="I166" s="13">
        <f>INDEX('xUS TME'!E:E,MATCH($B166,'xUS TME'!$B:$B,0))</f>
        <v>0.05</v>
      </c>
      <c r="J166" s="15">
        <f>INDEX('xUS TME'!H:H,MATCH(B166,'xUS TME'!$B:$B,0))</f>
        <v>0</v>
      </c>
      <c r="K166" s="17" t="str">
        <f t="shared" si="2"/>
        <v/>
      </c>
      <c r="L166" s="15">
        <f>INDEX('xUS TME'!J:J,MATCH('xUS Opp Value'!B166,'xUS TME'!$B:$B,0))</f>
        <v>0</v>
      </c>
      <c r="M166" s="15">
        <f>INDEX('xUS TME'!L:L,MATCH('xUS Opp Value'!$B166,'xUS TME'!$B:$B,0))</f>
        <v>3.1</v>
      </c>
      <c r="N166" s="15">
        <f>INDEX('xUS TME'!K:K,MATCH('xUS Opp Value'!$B166,'xUS TME'!$B:$B,0))</f>
        <v>0.14000000000000001</v>
      </c>
      <c r="O166" s="15">
        <f>INDEX('xUS TME'!I:I,MATCH('xUS Opp Value'!$B166,'xUS TME'!$B:$B,0))</f>
        <v>0</v>
      </c>
      <c r="P166" s="15" t="str">
        <f>INDEX('xUS TME'!M:M,MATCH('xUS Opp Value'!$B166,'xUS TME'!$B:$B,0))</f>
        <v>Yen</v>
      </c>
      <c r="Q166" s="15">
        <f>INDEX('xUS TME'!N:N,MATCH('xUS Opp Value'!$B166,'xUS TME'!$B:$B,0))</f>
        <v>0</v>
      </c>
    </row>
    <row r="167" spans="1:17" hidden="1">
      <c r="A167" s="10" t="s">
        <v>6421</v>
      </c>
      <c r="B167" s="10" t="str">
        <f>INDEX('xUS TME'!B:B,MATCH('xUS Opp Value'!A167,'xUS TME'!A:A,0))</f>
        <v>CH0024638196</v>
      </c>
      <c r="C167" s="13" t="str">
        <f>INDEX('xUS TME'!C:C,MATCH($B167,'xUS TME'!$B:$B,0))</f>
        <v>SCHP</v>
      </c>
      <c r="D167" s="13" t="str">
        <f>INDEX('xUS TME'!D:D,MATCH(B167,'xUS TME'!$B:$B,0))</f>
        <v>0P0000B4Y4</v>
      </c>
      <c r="E167" s="13" t="str">
        <f>INDEX('xUS TME'!F:F,MATCH(B167,'xUS TME'!$B:$B,0))</f>
        <v>Switzerland</v>
      </c>
      <c r="F167" s="18" t="str">
        <f>INDEX('xUS TME'!G:G,MATCH(B167,'xUS TME'!$B:$B,0))</f>
        <v>Industrials</v>
      </c>
      <c r="G167" s="58">
        <f>IFERROR(INDEX(CRIMs!G:G,MATCH(C167,CRIMs!D:D,0)),0)</f>
        <v>0</v>
      </c>
      <c r="H167" s="58">
        <f>IFERROR(INDEX(CRIMs!I:I,MATCH(C167,CRIMs!D:D,0)),0)</f>
        <v>0</v>
      </c>
      <c r="I167" s="13">
        <f>INDEX('xUS TME'!E:E,MATCH($B167,'xUS TME'!$B:$B,0))</f>
        <v>0.04</v>
      </c>
      <c r="J167" s="15">
        <f>INDEX('xUS TME'!H:H,MATCH(B167,'xUS TME'!$B:$B,0))</f>
        <v>0</v>
      </c>
      <c r="K167" s="17" t="str">
        <f t="shared" si="2"/>
        <v/>
      </c>
      <c r="L167" s="15">
        <f>INDEX('xUS TME'!J:J,MATCH('xUS Opp Value'!B167,'xUS TME'!$B:$B,0))</f>
        <v>25.74</v>
      </c>
      <c r="M167" s="15">
        <f>INDEX('xUS TME'!L:L,MATCH('xUS Opp Value'!$B167,'xUS TME'!$B:$B,0))</f>
        <v>5.73</v>
      </c>
      <c r="N167" s="15">
        <f>INDEX('xUS TME'!K:K,MATCH('xUS Opp Value'!$B167,'xUS TME'!$B:$B,0))</f>
        <v>0.22</v>
      </c>
      <c r="O167" s="15" t="str">
        <f>INDEX('xUS TME'!I:I,MATCH('xUS Opp Value'!$B167,'xUS TME'!$B:$B,0))</f>
        <v>Wide</v>
      </c>
      <c r="P167" s="15" t="str">
        <f>INDEX('xUS TME'!M:M,MATCH('xUS Opp Value'!$B167,'xUS TME'!$B:$B,0))</f>
        <v>Swiss Franc</v>
      </c>
      <c r="Q167" s="15" t="str">
        <f>INDEX('xUS TME'!N:N,MATCH('xUS Opp Value'!$B167,'xUS TME'!$B:$B,0))</f>
        <v>Low</v>
      </c>
    </row>
    <row r="168" spans="1:17" hidden="1">
      <c r="A168" s="10" t="s">
        <v>8005</v>
      </c>
      <c r="B168" s="10" t="str">
        <f>INDEX('xUS TME'!B:B,MATCH('xUS Opp Value'!A168,'xUS TME'!A:A,0))</f>
        <v>BRWEGEACNOR0</v>
      </c>
      <c r="C168" s="13" t="str">
        <f>INDEX('xUS TME'!C:C,MATCH($B168,'xUS TME'!$B:$B,0))</f>
        <v>WEGE3</v>
      </c>
      <c r="D168" s="13" t="str">
        <f>INDEX('xUS TME'!D:D,MATCH(B168,'xUS TME'!$B:$B,0))</f>
        <v>0P0000CJQ0</v>
      </c>
      <c r="E168" s="13" t="str">
        <f>INDEX('xUS TME'!F:F,MATCH(B168,'xUS TME'!$B:$B,0))</f>
        <v>Brazil</v>
      </c>
      <c r="F168" s="18" t="str">
        <f>INDEX('xUS TME'!G:G,MATCH(B168,'xUS TME'!$B:$B,0))</f>
        <v>Industrials</v>
      </c>
      <c r="G168" s="58">
        <f>IFERROR(INDEX(CRIMs!G:G,MATCH(C168,CRIMs!D:D,0)),0)</f>
        <v>0</v>
      </c>
      <c r="H168" s="58">
        <f>IFERROR(INDEX(CRIMs!I:I,MATCH(C168,CRIMs!D:D,0)),0)</f>
        <v>0</v>
      </c>
      <c r="I168" s="13">
        <f>INDEX('xUS TME'!E:E,MATCH($B168,'xUS TME'!$B:$B,0))</f>
        <v>0.05</v>
      </c>
      <c r="J168" s="15">
        <f>INDEX('xUS TME'!H:H,MATCH(B168,'xUS TME'!$B:$B,0))</f>
        <v>0</v>
      </c>
      <c r="K168" s="17" t="str">
        <f t="shared" si="2"/>
        <v/>
      </c>
      <c r="L168" s="15">
        <f>INDEX('xUS TME'!J:J,MATCH('xUS Opp Value'!B168,'xUS TME'!$B:$B,0))</f>
        <v>27.5</v>
      </c>
      <c r="M168" s="15">
        <f>INDEX('xUS TME'!L:L,MATCH('xUS Opp Value'!$B168,'xUS TME'!$B:$B,0))</f>
        <v>12.75</v>
      </c>
      <c r="N168" s="15">
        <f>INDEX('xUS TME'!K:K,MATCH('xUS Opp Value'!$B168,'xUS TME'!$B:$B,0))</f>
        <v>0.32</v>
      </c>
      <c r="O168" s="15">
        <f>INDEX('xUS TME'!I:I,MATCH('xUS Opp Value'!$B168,'xUS TME'!$B:$B,0))</f>
        <v>0</v>
      </c>
      <c r="P168" s="15" t="str">
        <f>INDEX('xUS TME'!M:M,MATCH('xUS Opp Value'!$B168,'xUS TME'!$B:$B,0))</f>
        <v>Brazilian Real</v>
      </c>
      <c r="Q168" s="15">
        <f>INDEX('xUS TME'!N:N,MATCH('xUS Opp Value'!$B168,'xUS TME'!$B:$B,0))</f>
        <v>0</v>
      </c>
    </row>
    <row r="169" spans="1:17" hidden="1">
      <c r="A169" s="10" t="s">
        <v>644</v>
      </c>
      <c r="B169" s="10" t="str">
        <f>INDEX('xUS TME'!B:B,MATCH('xUS Opp Value'!A169,'xUS TME'!A:A,0))</f>
        <v>TW0003017000</v>
      </c>
      <c r="C169" s="13" t="str">
        <f>INDEX('xUS TME'!C:C,MATCH($B169,'xUS TME'!$B:$B,0))</f>
        <v>3017</v>
      </c>
      <c r="D169" s="13" t="str">
        <f>INDEX('xUS TME'!D:D,MATCH(B169,'xUS TME'!$B:$B,0))</f>
        <v>0P0000AJTZ</v>
      </c>
      <c r="E169" s="13" t="str">
        <f>INDEX('xUS TME'!F:F,MATCH(B169,'xUS TME'!$B:$B,0))</f>
        <v>Taiwan</v>
      </c>
      <c r="F169" s="18" t="str">
        <f>INDEX('xUS TME'!G:G,MATCH(B169,'xUS TME'!$B:$B,0))</f>
        <v>Information Technology</v>
      </c>
      <c r="G169" s="58">
        <f>IFERROR(INDEX(CRIMs!G:G,MATCH(C169,CRIMs!D:D,0)),0)</f>
        <v>0</v>
      </c>
      <c r="H169" s="58">
        <f>IFERROR(INDEX(CRIMs!I:I,MATCH(C169,CRIMs!D:D,0)),0)</f>
        <v>0</v>
      </c>
      <c r="I169" s="13">
        <f>INDEX('xUS TME'!E:E,MATCH($B169,'xUS TME'!$B:$B,0))</f>
        <v>0.06</v>
      </c>
      <c r="J169" s="15">
        <f>INDEX('xUS TME'!H:H,MATCH(B169,'xUS TME'!$B:$B,0))</f>
        <v>0</v>
      </c>
      <c r="K169" s="17" t="str">
        <f t="shared" si="2"/>
        <v/>
      </c>
      <c r="L169" s="15">
        <f>INDEX('xUS TME'!J:J,MATCH('xUS Opp Value'!B169,'xUS TME'!$B:$B,0))</f>
        <v>0</v>
      </c>
      <c r="M169" s="15">
        <f>INDEX('xUS TME'!L:L,MATCH('xUS Opp Value'!$B169,'xUS TME'!$B:$B,0))</f>
        <v>19.84</v>
      </c>
      <c r="N169" s="15">
        <f>INDEX('xUS TME'!K:K,MATCH('xUS Opp Value'!$B169,'xUS TME'!$B:$B,0))</f>
        <v>0.62</v>
      </c>
      <c r="O169" s="15">
        <f>INDEX('xUS TME'!I:I,MATCH('xUS Opp Value'!$B169,'xUS TME'!$B:$B,0))</f>
        <v>0</v>
      </c>
      <c r="P169" s="15" t="str">
        <f>INDEX('xUS TME'!M:M,MATCH('xUS Opp Value'!$B169,'xUS TME'!$B:$B,0))</f>
        <v>New Taiwan Dollar</v>
      </c>
      <c r="Q169" s="15">
        <f>INDEX('xUS TME'!N:N,MATCH('xUS Opp Value'!$B169,'xUS TME'!$B:$B,0))</f>
        <v>0</v>
      </c>
    </row>
    <row r="170" spans="1:17" hidden="1">
      <c r="A170" s="10" t="s">
        <v>7629</v>
      </c>
      <c r="B170" s="10" t="str">
        <f>INDEX('xUS TME'!B:B,MATCH('xUS Opp Value'!A170,'xUS TME'!A:A,0))</f>
        <v>JP3573000001</v>
      </c>
      <c r="C170" s="13">
        <f>INDEX('xUS TME'!C:C,MATCH($B170,'xUS TME'!$B:$B,0))</f>
        <v>9531</v>
      </c>
      <c r="D170" s="13" t="str">
        <f>INDEX('xUS TME'!D:D,MATCH(B170,'xUS TME'!$B:$B,0))</f>
        <v>0P0000AEZ4</v>
      </c>
      <c r="E170" s="13" t="str">
        <f>INDEX('xUS TME'!F:F,MATCH(B170,'xUS TME'!$B:$B,0))</f>
        <v>Japan</v>
      </c>
      <c r="F170" s="18" t="str">
        <f>INDEX('xUS TME'!G:G,MATCH(B170,'xUS TME'!$B:$B,0))</f>
        <v>Utilities</v>
      </c>
      <c r="G170" s="58">
        <f>IFERROR(INDEX(CRIMs!G:G,MATCH(C170,CRIMs!D:D,0)),0)</f>
        <v>0</v>
      </c>
      <c r="H170" s="58">
        <f>IFERROR(INDEX(CRIMs!I:I,MATCH(C170,CRIMs!D:D,0)),0)</f>
        <v>0</v>
      </c>
      <c r="I170" s="13">
        <f>INDEX('xUS TME'!E:E,MATCH($B170,'xUS TME'!$B:$B,0))</f>
        <v>0.05</v>
      </c>
      <c r="J170" s="15">
        <f>INDEX('xUS TME'!H:H,MATCH(B170,'xUS TME'!$B:$B,0))</f>
        <v>0</v>
      </c>
      <c r="K170" s="17" t="str">
        <f t="shared" si="2"/>
        <v/>
      </c>
      <c r="L170" s="15">
        <f>INDEX('xUS TME'!J:J,MATCH('xUS Opp Value'!B170,'xUS TME'!$B:$B,0))</f>
        <v>0</v>
      </c>
      <c r="M170" s="15">
        <f>INDEX('xUS TME'!L:L,MATCH('xUS Opp Value'!$B170,'xUS TME'!$B:$B,0))</f>
        <v>1.54</v>
      </c>
      <c r="N170" s="15">
        <f>INDEX('xUS TME'!K:K,MATCH('xUS Opp Value'!$B170,'xUS TME'!$B:$B,0))</f>
        <v>0.04</v>
      </c>
      <c r="O170" s="15">
        <f>INDEX('xUS TME'!I:I,MATCH('xUS Opp Value'!$B170,'xUS TME'!$B:$B,0))</f>
        <v>0</v>
      </c>
      <c r="P170" s="15" t="str">
        <f>INDEX('xUS TME'!M:M,MATCH('xUS Opp Value'!$B170,'xUS TME'!$B:$B,0))</f>
        <v>Yen</v>
      </c>
      <c r="Q170" s="15">
        <f>INDEX('xUS TME'!N:N,MATCH('xUS Opp Value'!$B170,'xUS TME'!$B:$B,0))</f>
        <v>0</v>
      </c>
    </row>
    <row r="171" spans="1:17" hidden="1">
      <c r="A171" s="10" t="s">
        <v>7478</v>
      </c>
      <c r="B171" s="10" t="str">
        <f>INDEX('xUS TME'!B:B,MATCH('xUS Opp Value'!A171,'xUS TME'!A:A,0))</f>
        <v>IT0003242622</v>
      </c>
      <c r="C171" s="13" t="str">
        <f>INDEX('xUS TME'!C:C,MATCH($B171,'xUS TME'!$B:$B,0))</f>
        <v>TRN</v>
      </c>
      <c r="D171" s="13" t="str">
        <f>INDEX('xUS TME'!D:D,MATCH(B171,'xUS TME'!$B:$B,0))</f>
        <v>0P00009DOD</v>
      </c>
      <c r="E171" s="13" t="str">
        <f>INDEX('xUS TME'!F:F,MATCH(B171,'xUS TME'!$B:$B,0))</f>
        <v>Italy</v>
      </c>
      <c r="F171" s="18" t="str">
        <f>INDEX('xUS TME'!G:G,MATCH(B171,'xUS TME'!$B:$B,0))</f>
        <v>Utilities</v>
      </c>
      <c r="G171" s="58">
        <f>IFERROR(INDEX(CRIMs!G:G,MATCH(C171,CRIMs!D:D,0)),0)</f>
        <v>0</v>
      </c>
      <c r="H171" s="58">
        <f>IFERROR(INDEX(CRIMs!I:I,MATCH(C171,CRIMs!D:D,0)),0)</f>
        <v>0</v>
      </c>
      <c r="I171" s="13">
        <f>INDEX('xUS TME'!E:E,MATCH($B171,'xUS TME'!$B:$B,0))</f>
        <v>0.05</v>
      </c>
      <c r="J171" s="15">
        <f>INDEX('xUS TME'!H:H,MATCH(B171,'xUS TME'!$B:$B,0))</f>
        <v>0</v>
      </c>
      <c r="K171" s="17" t="str">
        <f t="shared" si="2"/>
        <v/>
      </c>
      <c r="L171" s="15">
        <f>INDEX('xUS TME'!J:J,MATCH('xUS Opp Value'!B171,'xUS TME'!$B:$B,0))</f>
        <v>20.46</v>
      </c>
      <c r="M171" s="15">
        <f>INDEX('xUS TME'!L:L,MATCH('xUS Opp Value'!$B171,'xUS TME'!$B:$B,0))</f>
        <v>2.66</v>
      </c>
      <c r="N171" s="15">
        <f>INDEX('xUS TME'!K:K,MATCH('xUS Opp Value'!$B171,'xUS TME'!$B:$B,0))</f>
        <v>0.15</v>
      </c>
      <c r="O171" s="15">
        <f>INDEX('xUS TME'!I:I,MATCH('xUS Opp Value'!$B171,'xUS TME'!$B:$B,0))</f>
        <v>0</v>
      </c>
      <c r="P171" s="15" t="str">
        <f>INDEX('xUS TME'!M:M,MATCH('xUS Opp Value'!$B171,'xUS TME'!$B:$B,0))</f>
        <v>Euro</v>
      </c>
      <c r="Q171" s="15">
        <f>INDEX('xUS TME'!N:N,MATCH('xUS Opp Value'!$B171,'xUS TME'!$B:$B,0))</f>
        <v>0</v>
      </c>
    </row>
    <row r="172" spans="1:17" hidden="1">
      <c r="A172" s="10" t="s">
        <v>6454</v>
      </c>
      <c r="B172" s="10" t="str">
        <f>INDEX('xUS TME'!B:B,MATCH('xUS Opp Value'!A172,'xUS TME'!A:A,0))</f>
        <v>JP3421800008</v>
      </c>
      <c r="C172" s="13" t="str">
        <f>INDEX('xUS TME'!C:C,MATCH($B172,'xUS TME'!$B:$B,0))</f>
        <v>9735</v>
      </c>
      <c r="D172" s="13" t="str">
        <f>INDEX('xUS TME'!D:D,MATCH(B172,'xUS TME'!$B:$B,0))</f>
        <v>0P0000AEXN</v>
      </c>
      <c r="E172" s="13" t="str">
        <f>INDEX('xUS TME'!F:F,MATCH(B172,'xUS TME'!$B:$B,0))</f>
        <v>Japan</v>
      </c>
      <c r="F172" s="18" t="str">
        <f>INDEX('xUS TME'!G:G,MATCH(B172,'xUS TME'!$B:$B,0))</f>
        <v>Industrials</v>
      </c>
      <c r="G172" s="58">
        <f>IFERROR(INDEX(CRIMs!G:G,MATCH(C172,CRIMs!D:D,0)),0)</f>
        <v>0</v>
      </c>
      <c r="H172" s="58">
        <f>IFERROR(INDEX(CRIMs!I:I,MATCH(C172,CRIMs!D:D,0)),0)</f>
        <v>0</v>
      </c>
      <c r="I172" s="13">
        <f>INDEX('xUS TME'!E:E,MATCH($B172,'xUS TME'!$B:$B,0))</f>
        <v>0.05</v>
      </c>
      <c r="J172" s="15">
        <f>INDEX('xUS TME'!H:H,MATCH(B172,'xUS TME'!$B:$B,0))</f>
        <v>0</v>
      </c>
      <c r="K172" s="17" t="str">
        <f t="shared" si="2"/>
        <v/>
      </c>
      <c r="L172" s="15">
        <f>INDEX('xUS TME'!J:J,MATCH('xUS Opp Value'!B172,'xUS TME'!$B:$B,0))</f>
        <v>0</v>
      </c>
      <c r="M172" s="15">
        <f>INDEX('xUS TME'!L:L,MATCH('xUS Opp Value'!$B172,'xUS TME'!$B:$B,0))</f>
        <v>1.94</v>
      </c>
      <c r="N172" s="15">
        <f>INDEX('xUS TME'!K:K,MATCH('xUS Opp Value'!$B172,'xUS TME'!$B:$B,0))</f>
        <v>0.1</v>
      </c>
      <c r="O172" s="15">
        <f>INDEX('xUS TME'!I:I,MATCH('xUS Opp Value'!$B172,'xUS TME'!$B:$B,0))</f>
        <v>0</v>
      </c>
      <c r="P172" s="15" t="str">
        <f>INDEX('xUS TME'!M:M,MATCH('xUS Opp Value'!$B172,'xUS TME'!$B:$B,0))</f>
        <v>Yen</v>
      </c>
      <c r="Q172" s="15">
        <f>INDEX('xUS TME'!N:N,MATCH('xUS Opp Value'!$B172,'xUS TME'!$B:$B,0))</f>
        <v>0</v>
      </c>
    </row>
    <row r="173" spans="1:17" hidden="1">
      <c r="A173" s="10" t="s">
        <v>3480</v>
      </c>
      <c r="B173" s="10" t="str">
        <f>INDEX('xUS TME'!B:B,MATCH('xUS Opp Value'!A173,'xUS TME'!A:A,0))</f>
        <v>INE038A01020</v>
      </c>
      <c r="C173" s="13" t="str">
        <f>INDEX('xUS TME'!C:C,MATCH($B173,'xUS TME'!$B:$B,0))</f>
        <v>HINDALCO</v>
      </c>
      <c r="D173" s="13" t="str">
        <f>INDEX('xUS TME'!D:D,MATCH(B173,'xUS TME'!$B:$B,0))</f>
        <v>0P0000CLH9</v>
      </c>
      <c r="E173" s="13" t="str">
        <f>INDEX('xUS TME'!F:F,MATCH(B173,'xUS TME'!$B:$B,0))</f>
        <v>India</v>
      </c>
      <c r="F173" s="18" t="str">
        <f>INDEX('xUS TME'!G:G,MATCH(B173,'xUS TME'!$B:$B,0))</f>
        <v>Materials</v>
      </c>
      <c r="G173" s="58">
        <f>IFERROR(INDEX(CRIMs!G:G,MATCH(C173,CRIMs!D:D,0)),0)</f>
        <v>0</v>
      </c>
      <c r="H173" s="58">
        <f>IFERROR(INDEX(CRIMs!I:I,MATCH(C173,CRIMs!D:D,0)),0)</f>
        <v>0</v>
      </c>
      <c r="I173" s="13">
        <f>INDEX('xUS TME'!E:E,MATCH($B173,'xUS TME'!$B:$B,0))</f>
        <v>0.04</v>
      </c>
      <c r="J173" s="15">
        <f>INDEX('xUS TME'!H:H,MATCH(B173,'xUS TME'!$B:$B,0))</f>
        <v>0</v>
      </c>
      <c r="K173" s="17" t="str">
        <f t="shared" si="2"/>
        <v/>
      </c>
      <c r="L173" s="15">
        <f>INDEX('xUS TME'!J:J,MATCH('xUS Opp Value'!B173,'xUS TME'!$B:$B,0))</f>
        <v>6.76</v>
      </c>
      <c r="M173" s="15">
        <f>INDEX('xUS TME'!L:L,MATCH('xUS Opp Value'!$B173,'xUS TME'!$B:$B,0))</f>
        <v>1.64</v>
      </c>
      <c r="N173" s="15">
        <f>INDEX('xUS TME'!K:K,MATCH('xUS Opp Value'!$B173,'xUS TME'!$B:$B,0))</f>
        <v>0.14000000000000001</v>
      </c>
      <c r="O173" s="15">
        <f>INDEX('xUS TME'!I:I,MATCH('xUS Opp Value'!$B173,'xUS TME'!$B:$B,0))</f>
        <v>0</v>
      </c>
      <c r="P173" s="15" t="str">
        <f>INDEX('xUS TME'!M:M,MATCH('xUS Opp Value'!$B173,'xUS TME'!$B:$B,0))</f>
        <v>Indian Rupee</v>
      </c>
      <c r="Q173" s="15">
        <f>INDEX('xUS TME'!N:N,MATCH('xUS Opp Value'!$B173,'xUS TME'!$B:$B,0))</f>
        <v>0</v>
      </c>
    </row>
    <row r="174" spans="1:17" hidden="1">
      <c r="A174" s="10" t="s">
        <v>5515</v>
      </c>
      <c r="B174" s="10" t="str">
        <f>INDEX('xUS TME'!B:B,MATCH('xUS Opp Value'!A174,'xUS TME'!A:A,0))</f>
        <v>JP3180400008</v>
      </c>
      <c r="C174" s="13">
        <f>INDEX('xUS TME'!C:C,MATCH($B174,'xUS TME'!$B:$B,0))</f>
        <v>9532</v>
      </c>
      <c r="D174" s="13" t="str">
        <f>INDEX('xUS TME'!D:D,MATCH(B174,'xUS TME'!$B:$B,0))</f>
        <v>0P0000AEXF</v>
      </c>
      <c r="E174" s="13" t="str">
        <f>INDEX('xUS TME'!F:F,MATCH(B174,'xUS TME'!$B:$B,0))</f>
        <v>Japan</v>
      </c>
      <c r="F174" s="18" t="str">
        <f>INDEX('xUS TME'!G:G,MATCH(B174,'xUS TME'!$B:$B,0))</f>
        <v>Utilities</v>
      </c>
      <c r="G174" s="58">
        <f>IFERROR(INDEX(CRIMs!G:G,MATCH(C174,CRIMs!D:D,0)),0)</f>
        <v>0</v>
      </c>
      <c r="H174" s="58">
        <f>IFERROR(INDEX(CRIMs!I:I,MATCH(C174,CRIMs!D:D,0)),0)</f>
        <v>0</v>
      </c>
      <c r="I174" s="13">
        <f>INDEX('xUS TME'!E:E,MATCH($B174,'xUS TME'!$B:$B,0))</f>
        <v>0.05</v>
      </c>
      <c r="J174" s="15">
        <f>INDEX('xUS TME'!H:H,MATCH(B174,'xUS TME'!$B:$B,0))</f>
        <v>0</v>
      </c>
      <c r="K174" s="17" t="str">
        <f t="shared" si="2"/>
        <v/>
      </c>
      <c r="L174" s="15">
        <f>INDEX('xUS TME'!J:J,MATCH('xUS Opp Value'!B174,'xUS TME'!$B:$B,0))</f>
        <v>0</v>
      </c>
      <c r="M174" s="15">
        <f>INDEX('xUS TME'!L:L,MATCH('xUS Opp Value'!$B174,'xUS TME'!$B:$B,0))</f>
        <v>1.44</v>
      </c>
      <c r="N174" s="15">
        <f>INDEX('xUS TME'!K:K,MATCH('xUS Opp Value'!$B174,'xUS TME'!$B:$B,0))</f>
        <v>0.08</v>
      </c>
      <c r="O174" s="15">
        <f>INDEX('xUS TME'!I:I,MATCH('xUS Opp Value'!$B174,'xUS TME'!$B:$B,0))</f>
        <v>0</v>
      </c>
      <c r="P174" s="15" t="str">
        <f>INDEX('xUS TME'!M:M,MATCH('xUS Opp Value'!$B174,'xUS TME'!$B:$B,0))</f>
        <v>Yen</v>
      </c>
      <c r="Q174" s="15">
        <f>INDEX('xUS TME'!N:N,MATCH('xUS Opp Value'!$B174,'xUS TME'!$B:$B,0))</f>
        <v>0</v>
      </c>
    </row>
    <row r="175" spans="1:17" hidden="1">
      <c r="A175" s="10" t="s">
        <v>4845</v>
      </c>
      <c r="B175" s="10" t="str">
        <f>INDEX('xUS TME'!B:B,MATCH('xUS Opp Value'!A175,'xUS TME'!A:A,0))</f>
        <v>TW0002886009</v>
      </c>
      <c r="C175" s="13">
        <f>INDEX('xUS TME'!C:C,MATCH($B175,'xUS TME'!$B:$B,0))</f>
        <v>2886</v>
      </c>
      <c r="D175" s="13" t="str">
        <f>INDEX('xUS TME'!D:D,MATCH(B175,'xUS TME'!$B:$B,0))</f>
        <v>0P0000B8XH</v>
      </c>
      <c r="E175" s="13" t="str">
        <f>INDEX('xUS TME'!F:F,MATCH(B175,'xUS TME'!$B:$B,0))</f>
        <v>Taiwan</v>
      </c>
      <c r="F175" s="18" t="str">
        <f>INDEX('xUS TME'!G:G,MATCH(B175,'xUS TME'!$B:$B,0))</f>
        <v>Financials</v>
      </c>
      <c r="G175" s="58">
        <f>IFERROR(INDEX(CRIMs!G:G,MATCH(C175,CRIMs!D:D,0)),0)</f>
        <v>0</v>
      </c>
      <c r="H175" s="58">
        <f>IFERROR(INDEX(CRIMs!I:I,MATCH(C175,CRIMs!D:D,0)),0)</f>
        <v>0</v>
      </c>
      <c r="I175" s="13">
        <f>INDEX('xUS TME'!E:E,MATCH($B175,'xUS TME'!$B:$B,0))</f>
        <v>0.04</v>
      </c>
      <c r="J175" s="15">
        <f>INDEX('xUS TME'!H:H,MATCH(B175,'xUS TME'!$B:$B,0))</f>
        <v>0</v>
      </c>
      <c r="K175" s="17" t="str">
        <f t="shared" si="2"/>
        <v/>
      </c>
      <c r="L175" s="15">
        <f>INDEX('xUS TME'!J:J,MATCH('xUS Opp Value'!B175,'xUS TME'!$B:$B,0))</f>
        <v>13.13</v>
      </c>
      <c r="M175" s="15">
        <f>INDEX('xUS TME'!L:L,MATCH('xUS Opp Value'!$B175,'xUS TME'!$B:$B,0))</f>
        <v>1.51</v>
      </c>
      <c r="N175" s="15">
        <f>INDEX('xUS TME'!K:K,MATCH('xUS Opp Value'!$B175,'xUS TME'!$B:$B,0))</f>
        <v>0.09</v>
      </c>
      <c r="O175" s="15">
        <f>INDEX('xUS TME'!I:I,MATCH('xUS Opp Value'!$B175,'xUS TME'!$B:$B,0))</f>
        <v>0</v>
      </c>
      <c r="P175" s="15" t="str">
        <f>INDEX('xUS TME'!M:M,MATCH('xUS Opp Value'!$B175,'xUS TME'!$B:$B,0))</f>
        <v>New Taiwan Dollar</v>
      </c>
      <c r="Q175" s="15">
        <f>INDEX('xUS TME'!N:N,MATCH('xUS Opp Value'!$B175,'xUS TME'!$B:$B,0))</f>
        <v>0</v>
      </c>
    </row>
    <row r="176" spans="1:17" hidden="1">
      <c r="A176" s="10" t="s">
        <v>5127</v>
      </c>
      <c r="B176" s="10" t="str">
        <f>INDEX('xUS TME'!B:B,MATCH('xUS Opp Value'!A176,'xUS TME'!A:A,0))</f>
        <v>GRS003003035</v>
      </c>
      <c r="C176" s="13" t="str">
        <f>INDEX('xUS TME'!C:C,MATCH($B176,'xUS TME'!$B:$B,0))</f>
        <v>ETE</v>
      </c>
      <c r="D176" s="13" t="str">
        <f>INDEX('xUS TME'!D:D,MATCH(B176,'xUS TME'!$B:$B,0))</f>
        <v>0P0000BKXS</v>
      </c>
      <c r="E176" s="13" t="str">
        <f>INDEX('xUS TME'!F:F,MATCH(B176,'xUS TME'!$B:$B,0))</f>
        <v>Greece</v>
      </c>
      <c r="F176" s="18" t="str">
        <f>INDEX('xUS TME'!G:G,MATCH(B176,'xUS TME'!$B:$B,0))</f>
        <v>Financials</v>
      </c>
      <c r="G176" s="58">
        <f>IFERROR(INDEX(CRIMs!G:G,MATCH(C176,CRIMs!D:D,0)),0)</f>
        <v>0</v>
      </c>
      <c r="H176" s="58">
        <f>IFERROR(INDEX(CRIMs!I:I,MATCH(C176,CRIMs!D:D,0)),0)</f>
        <v>0</v>
      </c>
      <c r="I176" s="13">
        <f>INDEX('xUS TME'!E:E,MATCH($B176,'xUS TME'!$B:$B,0))</f>
        <v>0.04</v>
      </c>
      <c r="J176" s="15">
        <f>INDEX('xUS TME'!H:H,MATCH(B176,'xUS TME'!$B:$B,0))</f>
        <v>0</v>
      </c>
      <c r="K176" s="17" t="str">
        <f t="shared" si="2"/>
        <v/>
      </c>
      <c r="L176" s="15">
        <f>INDEX('xUS TME'!J:J,MATCH('xUS Opp Value'!B176,'xUS TME'!$B:$B,0))</f>
        <v>9.65</v>
      </c>
      <c r="M176" s="15">
        <f>INDEX('xUS TME'!L:L,MATCH('xUS Opp Value'!$B176,'xUS TME'!$B:$B,0))</f>
        <v>1.42</v>
      </c>
      <c r="N176" s="15">
        <f>INDEX('xUS TME'!K:K,MATCH('xUS Opp Value'!$B176,'xUS TME'!$B:$B,0))</f>
        <v>0.13</v>
      </c>
      <c r="O176" s="15" t="str">
        <f>INDEX('xUS TME'!I:I,MATCH('xUS Opp Value'!$B176,'xUS TME'!$B:$B,0))</f>
        <v>None</v>
      </c>
      <c r="P176" s="15" t="str">
        <f>INDEX('xUS TME'!M:M,MATCH('xUS Opp Value'!$B176,'xUS TME'!$B:$B,0))</f>
        <v>Euro</v>
      </c>
      <c r="Q176" s="15" t="str">
        <f>INDEX('xUS TME'!N:N,MATCH('xUS Opp Value'!$B176,'xUS TME'!$B:$B,0))</f>
        <v>Extreme</v>
      </c>
    </row>
    <row r="177" spans="1:17" hidden="1">
      <c r="A177" s="10" t="s">
        <v>5847</v>
      </c>
      <c r="B177" s="10" t="str">
        <f>INDEX('xUS TME'!B:B,MATCH('xUS Opp Value'!A177,'xUS TME'!A:A,0))</f>
        <v>ID1000118201</v>
      </c>
      <c r="C177" s="13" t="str">
        <f>INDEX('xUS TME'!C:C,MATCH($B177,'xUS TME'!$B:$B,0))</f>
        <v>BBRI</v>
      </c>
      <c r="D177" s="13" t="str">
        <f>INDEX('xUS TME'!D:D,MATCH(B177,'xUS TME'!$B:$B,0))</f>
        <v>0P0000C3MD</v>
      </c>
      <c r="E177" s="13" t="str">
        <f>INDEX('xUS TME'!F:F,MATCH(B177,'xUS TME'!$B:$B,0))</f>
        <v>Indonesia</v>
      </c>
      <c r="F177" s="18" t="str">
        <f>INDEX('xUS TME'!G:G,MATCH(B177,'xUS TME'!$B:$B,0))</f>
        <v>Financials</v>
      </c>
      <c r="G177" s="58">
        <f>IFERROR(INDEX(CRIMs!G:G,MATCH(C177,CRIMs!D:D,0)),0)</f>
        <v>0</v>
      </c>
      <c r="H177" s="58">
        <f>IFERROR(INDEX(CRIMs!I:I,MATCH(C177,CRIMs!D:D,0)),0)</f>
        <v>0</v>
      </c>
      <c r="I177" s="13">
        <f>INDEX('xUS TME'!E:E,MATCH($B177,'xUS TME'!$B:$B,0))</f>
        <v>0.04</v>
      </c>
      <c r="J177" s="15">
        <f>INDEX('xUS TME'!H:H,MATCH(B177,'xUS TME'!$B:$B,0))</f>
        <v>0</v>
      </c>
      <c r="K177" s="17" t="str">
        <f t="shared" si="2"/>
        <v/>
      </c>
      <c r="L177" s="15">
        <f>INDEX('xUS TME'!J:J,MATCH('xUS Opp Value'!B177,'xUS TME'!$B:$B,0))</f>
        <v>8.2799999999999994</v>
      </c>
      <c r="M177" s="15">
        <f>INDEX('xUS TME'!L:L,MATCH('xUS Opp Value'!$B177,'xUS TME'!$B:$B,0))</f>
        <v>1.59</v>
      </c>
      <c r="N177" s="15">
        <f>INDEX('xUS TME'!K:K,MATCH('xUS Opp Value'!$B177,'xUS TME'!$B:$B,0))</f>
        <v>0.18</v>
      </c>
      <c r="O177" s="15">
        <f>INDEX('xUS TME'!I:I,MATCH('xUS Opp Value'!$B177,'xUS TME'!$B:$B,0))</f>
        <v>0</v>
      </c>
      <c r="P177" s="15" t="str">
        <f>INDEX('xUS TME'!M:M,MATCH('xUS Opp Value'!$B177,'xUS TME'!$B:$B,0))</f>
        <v>Rupiah</v>
      </c>
      <c r="Q177" s="15">
        <f>INDEX('xUS TME'!N:N,MATCH('xUS Opp Value'!$B177,'xUS TME'!$B:$B,0))</f>
        <v>0</v>
      </c>
    </row>
    <row r="178" spans="1:17" hidden="1">
      <c r="A178" s="10" t="s">
        <v>4007</v>
      </c>
      <c r="B178" s="10" t="str">
        <f>INDEX('xUS TME'!B:B,MATCH('xUS Opp Value'!A178,'xUS TME'!A:A,0))</f>
        <v>IL0006912120</v>
      </c>
      <c r="C178" s="13" t="str">
        <f>INDEX('xUS TME'!C:C,MATCH($B178,'xUS TME'!$B:$B,0))</f>
        <v>DSCT</v>
      </c>
      <c r="D178" s="13" t="str">
        <f>INDEX('xUS TME'!D:D,MATCH(B178,'xUS TME'!$B:$B,0))</f>
        <v>0P0000CC5A</v>
      </c>
      <c r="E178" s="13" t="str">
        <f>INDEX('xUS TME'!F:F,MATCH(B178,'xUS TME'!$B:$B,0))</f>
        <v>Israel</v>
      </c>
      <c r="F178" s="18" t="str">
        <f>INDEX('xUS TME'!G:G,MATCH(B178,'xUS TME'!$B:$B,0))</f>
        <v>Financials</v>
      </c>
      <c r="G178" s="58">
        <f>IFERROR(INDEX(CRIMs!G:G,MATCH(C178,CRIMs!D:D,0)),0)</f>
        <v>0</v>
      </c>
      <c r="H178" s="58">
        <f>IFERROR(INDEX(CRIMs!I:I,MATCH(C178,CRIMs!D:D,0)),0)</f>
        <v>0</v>
      </c>
      <c r="I178" s="13">
        <f>INDEX('xUS TME'!E:E,MATCH($B178,'xUS TME'!$B:$B,0))</f>
        <v>0.04</v>
      </c>
      <c r="J178" s="15">
        <f>INDEX('xUS TME'!H:H,MATCH(B178,'xUS TME'!$B:$B,0))</f>
        <v>0</v>
      </c>
      <c r="K178" s="17" t="str">
        <f t="shared" si="2"/>
        <v/>
      </c>
      <c r="L178" s="15">
        <f>INDEX('xUS TME'!J:J,MATCH('xUS Opp Value'!B178,'xUS TME'!$B:$B,0))</f>
        <v>0</v>
      </c>
      <c r="M178" s="15">
        <f>INDEX('xUS TME'!L:L,MATCH('xUS Opp Value'!$B178,'xUS TME'!$B:$B,0))</f>
        <v>1.26</v>
      </c>
      <c r="N178" s="15">
        <f>INDEX('xUS TME'!K:K,MATCH('xUS Opp Value'!$B178,'xUS TME'!$B:$B,0))</f>
        <v>0.12</v>
      </c>
      <c r="O178" s="15">
        <f>INDEX('xUS TME'!I:I,MATCH('xUS Opp Value'!$B178,'xUS TME'!$B:$B,0))</f>
        <v>0</v>
      </c>
      <c r="P178" s="15" t="str">
        <f>INDEX('xUS TME'!M:M,MATCH('xUS Opp Value'!$B178,'xUS TME'!$B:$B,0))</f>
        <v>New Israeli Sheqel</v>
      </c>
      <c r="Q178" s="15">
        <f>INDEX('xUS TME'!N:N,MATCH('xUS Opp Value'!$B178,'xUS TME'!$B:$B,0))</f>
        <v>0</v>
      </c>
    </row>
    <row r="179" spans="1:17" hidden="1">
      <c r="A179" s="10" t="s">
        <v>7872</v>
      </c>
      <c r="B179" s="10" t="str">
        <f>INDEX('xUS TME'!B:B,MATCH('xUS Opp Value'!A179,'xUS TME'!A:A,0))</f>
        <v>FI0009005987</v>
      </c>
      <c r="C179" s="13" t="str">
        <f>INDEX('xUS TME'!C:C,MATCH($B179,'xUS TME'!$B:$B,0))</f>
        <v>UPM</v>
      </c>
      <c r="D179" s="13" t="str">
        <f>INDEX('xUS TME'!D:D,MATCH(B179,'xUS TME'!$B:$B,0))</f>
        <v>0P0000A5WX</v>
      </c>
      <c r="E179" s="13" t="str">
        <f>INDEX('xUS TME'!F:F,MATCH(B179,'xUS TME'!$B:$B,0))</f>
        <v>Finland</v>
      </c>
      <c r="F179" s="18" t="str">
        <f>INDEX('xUS TME'!G:G,MATCH(B179,'xUS TME'!$B:$B,0))</f>
        <v>Materials</v>
      </c>
      <c r="G179" s="58">
        <f>IFERROR(INDEX(CRIMs!G:G,MATCH(C179,CRIMs!D:D,0)),0)</f>
        <v>0</v>
      </c>
      <c r="H179" s="58">
        <f>IFERROR(INDEX(CRIMs!I:I,MATCH(C179,CRIMs!D:D,0)),0)</f>
        <v>0</v>
      </c>
      <c r="I179" s="13">
        <f>INDEX('xUS TME'!E:E,MATCH($B179,'xUS TME'!$B:$B,0))</f>
        <v>0.05</v>
      </c>
      <c r="J179" s="15">
        <f>INDEX('xUS TME'!H:H,MATCH(B179,'xUS TME'!$B:$B,0))</f>
        <v>0</v>
      </c>
      <c r="K179" s="17" t="str">
        <f t="shared" si="2"/>
        <v/>
      </c>
      <c r="L179" s="15">
        <f>INDEX('xUS TME'!J:J,MATCH('xUS Opp Value'!B179,'xUS TME'!$B:$B,0))</f>
        <v>13.18</v>
      </c>
      <c r="M179" s="15">
        <f>INDEX('xUS TME'!L:L,MATCH('xUS Opp Value'!$B179,'xUS TME'!$B:$B,0))</f>
        <v>1.41</v>
      </c>
      <c r="N179" s="15">
        <f>INDEX('xUS TME'!K:K,MATCH('xUS Opp Value'!$B179,'xUS TME'!$B:$B,0))</f>
        <v>0.05</v>
      </c>
      <c r="O179" s="15" t="str">
        <f>INDEX('xUS TME'!I:I,MATCH('xUS Opp Value'!$B179,'xUS TME'!$B:$B,0))</f>
        <v>None</v>
      </c>
      <c r="P179" s="15" t="str">
        <f>INDEX('xUS TME'!M:M,MATCH('xUS Opp Value'!$B179,'xUS TME'!$B:$B,0))</f>
        <v>Euro</v>
      </c>
      <c r="Q179" s="15" t="str">
        <f>INDEX('xUS TME'!N:N,MATCH('xUS Opp Value'!$B179,'xUS TME'!$B:$B,0))</f>
        <v>Very High</v>
      </c>
    </row>
    <row r="180" spans="1:17" hidden="1">
      <c r="A180" s="10" t="s">
        <v>6234</v>
      </c>
      <c r="B180" s="10" t="str">
        <f>INDEX('xUS TME'!B:B,MATCH('xUS Opp Value'!A180,'xUS TME'!A:A,0))</f>
        <v>KR7207940008</v>
      </c>
      <c r="C180" s="13" t="str">
        <f>INDEX('xUS TME'!C:C,MATCH($B180,'xUS TME'!$B:$B,0))</f>
        <v>207940</v>
      </c>
      <c r="D180" s="13" t="str">
        <f>INDEX('xUS TME'!D:D,MATCH(B180,'xUS TME'!$B:$B,0))</f>
        <v>0P000196OG</v>
      </c>
      <c r="E180" s="13" t="str">
        <f>INDEX('xUS TME'!F:F,MATCH(B180,'xUS TME'!$B:$B,0))</f>
        <v>South Korea</v>
      </c>
      <c r="F180" s="18" t="str">
        <f>INDEX('xUS TME'!G:G,MATCH(B180,'xUS TME'!$B:$B,0))</f>
        <v>Health Care</v>
      </c>
      <c r="G180" s="58">
        <f>IFERROR(INDEX(CRIMs!G:G,MATCH(C180,CRIMs!D:D,0)),0)</f>
        <v>0</v>
      </c>
      <c r="H180" s="58">
        <f>IFERROR(INDEX(CRIMs!I:I,MATCH(C180,CRIMs!D:D,0)),0)</f>
        <v>0</v>
      </c>
      <c r="I180" s="13">
        <f>INDEX('xUS TME'!E:E,MATCH($B180,'xUS TME'!$B:$B,0))</f>
        <v>0.04</v>
      </c>
      <c r="J180" s="15">
        <f>INDEX('xUS TME'!H:H,MATCH(B180,'xUS TME'!$B:$B,0))</f>
        <v>0</v>
      </c>
      <c r="K180" s="17" t="str">
        <f t="shared" si="2"/>
        <v/>
      </c>
      <c r="L180" s="15">
        <f>INDEX('xUS TME'!J:J,MATCH('xUS Opp Value'!B180,'xUS TME'!$B:$B,0))</f>
        <v>36.5</v>
      </c>
      <c r="M180" s="15">
        <f>INDEX('xUS TME'!L:L,MATCH('xUS Opp Value'!$B180,'xUS TME'!$B:$B,0))</f>
        <v>9.76</v>
      </c>
      <c r="N180" s="15">
        <f>INDEX('xUS TME'!K:K,MATCH('xUS Opp Value'!$B180,'xUS TME'!$B:$B,0))</f>
        <v>0.15</v>
      </c>
      <c r="O180" s="15" t="str">
        <f>INDEX('xUS TME'!I:I,MATCH('xUS Opp Value'!$B180,'xUS TME'!$B:$B,0))</f>
        <v>Narrow</v>
      </c>
      <c r="P180" s="15" t="str">
        <f>INDEX('xUS TME'!M:M,MATCH('xUS Opp Value'!$B180,'xUS TME'!$B:$B,0))</f>
        <v>Won</v>
      </c>
      <c r="Q180" s="15" t="str">
        <f>INDEX('xUS TME'!N:N,MATCH('xUS Opp Value'!$B180,'xUS TME'!$B:$B,0))</f>
        <v>Medium</v>
      </c>
    </row>
    <row r="181" spans="1:17" hidden="1">
      <c r="A181" s="10" t="s">
        <v>4090</v>
      </c>
      <c r="B181" s="10" t="str">
        <f>INDEX('xUS TME'!B:B,MATCH('xUS Opp Value'!A181,'xUS TME'!A:A,0))</f>
        <v>BMG507361001</v>
      </c>
      <c r="C181" s="13" t="str">
        <f>INDEX('xUS TME'!C:C,MATCH($B181,'xUS TME'!$B:$B,0))</f>
        <v>J36</v>
      </c>
      <c r="D181" s="13" t="str">
        <f>INDEX('xUS TME'!D:D,MATCH(B181,'xUS TME'!$B:$B,0))</f>
        <v>0P0000A60D</v>
      </c>
      <c r="E181" s="13" t="str">
        <f>INDEX('xUS TME'!F:F,MATCH(B181,'xUS TME'!$B:$B,0))</f>
        <v>Singapore</v>
      </c>
      <c r="F181" s="18" t="str">
        <f>INDEX('xUS TME'!G:G,MATCH(B181,'xUS TME'!$B:$B,0))</f>
        <v>Industrials</v>
      </c>
      <c r="G181" s="58">
        <f>IFERROR(INDEX(CRIMs!G:G,MATCH(C181,CRIMs!D:D,0)),0)</f>
        <v>0</v>
      </c>
      <c r="H181" s="58">
        <f>IFERROR(INDEX(CRIMs!I:I,MATCH(C181,CRIMs!D:D,0)),0)</f>
        <v>0</v>
      </c>
      <c r="I181" s="13">
        <f>INDEX('xUS TME'!E:E,MATCH($B181,'xUS TME'!$B:$B,0))</f>
        <v>0.04</v>
      </c>
      <c r="J181" s="15">
        <f>INDEX('xUS TME'!H:H,MATCH(B181,'xUS TME'!$B:$B,0))</f>
        <v>0</v>
      </c>
      <c r="K181" s="17" t="str">
        <f t="shared" si="2"/>
        <v/>
      </c>
      <c r="L181" s="15">
        <f>INDEX('xUS TME'!J:J,MATCH('xUS Opp Value'!B181,'xUS TME'!$B:$B,0))</f>
        <v>7.56</v>
      </c>
      <c r="M181" s="15">
        <f>INDEX('xUS TME'!L:L,MATCH('xUS Opp Value'!$B181,'xUS TME'!$B:$B,0))</f>
        <v>0.75</v>
      </c>
      <c r="N181" s="15">
        <f>INDEX('xUS TME'!K:K,MATCH('xUS Opp Value'!$B181,'xUS TME'!$B:$B,0))</f>
        <v>0</v>
      </c>
      <c r="O181" s="15">
        <f>INDEX('xUS TME'!I:I,MATCH('xUS Opp Value'!$B181,'xUS TME'!$B:$B,0))</f>
        <v>0</v>
      </c>
      <c r="P181" s="15" t="str">
        <f>INDEX('xUS TME'!M:M,MATCH('xUS Opp Value'!$B181,'xUS TME'!$B:$B,0))</f>
        <v>US Dollar</v>
      </c>
      <c r="Q181" s="15">
        <f>INDEX('xUS TME'!N:N,MATCH('xUS Opp Value'!$B181,'xUS TME'!$B:$B,0))</f>
        <v>0</v>
      </c>
    </row>
    <row r="182" spans="1:17" hidden="1">
      <c r="A182" s="10" t="s">
        <v>5295</v>
      </c>
      <c r="B182" s="10" t="str">
        <f>INDEX('xUS TME'!B:B,MATCH('xUS Opp Value'!A182,'xUS TME'!A:A,0))</f>
        <v>JP3753000003</v>
      </c>
      <c r="C182" s="13">
        <f>INDEX('xUS TME'!C:C,MATCH($B182,'xUS TME'!$B:$B,0))</f>
        <v>9101</v>
      </c>
      <c r="D182" s="13" t="str">
        <f>INDEX('xUS TME'!D:D,MATCH(B182,'xUS TME'!$B:$B,0))</f>
        <v>0P0000AEX2</v>
      </c>
      <c r="E182" s="13" t="str">
        <f>INDEX('xUS TME'!F:F,MATCH(B182,'xUS TME'!$B:$B,0))</f>
        <v>Japan</v>
      </c>
      <c r="F182" s="18" t="str">
        <f>INDEX('xUS TME'!G:G,MATCH(B182,'xUS TME'!$B:$B,0))</f>
        <v>Industrials</v>
      </c>
      <c r="G182" s="58">
        <f>IFERROR(INDEX(CRIMs!G:G,MATCH(C182,CRIMs!D:D,0)),0)</f>
        <v>0</v>
      </c>
      <c r="H182" s="58">
        <f>IFERROR(INDEX(CRIMs!I:I,MATCH(C182,CRIMs!D:D,0)),0)</f>
        <v>0</v>
      </c>
      <c r="I182" s="13">
        <f>INDEX('xUS TME'!E:E,MATCH($B182,'xUS TME'!$B:$B,0))</f>
        <v>0.05</v>
      </c>
      <c r="J182" s="15">
        <f>INDEX('xUS TME'!H:H,MATCH(B182,'xUS TME'!$B:$B,0))</f>
        <v>0</v>
      </c>
      <c r="K182" s="17" t="str">
        <f t="shared" si="2"/>
        <v/>
      </c>
      <c r="L182" s="15">
        <f>INDEX('xUS TME'!J:J,MATCH('xUS Opp Value'!B182,'xUS TME'!$B:$B,0))</f>
        <v>0</v>
      </c>
      <c r="M182" s="15">
        <f>INDEX('xUS TME'!L:L,MATCH('xUS Opp Value'!$B182,'xUS TME'!$B:$B,0))</f>
        <v>0.88</v>
      </c>
      <c r="N182" s="15">
        <f>INDEX('xUS TME'!K:K,MATCH('xUS Opp Value'!$B182,'xUS TME'!$B:$B,0))</f>
        <v>0.17</v>
      </c>
      <c r="O182" s="15">
        <f>INDEX('xUS TME'!I:I,MATCH('xUS Opp Value'!$B182,'xUS TME'!$B:$B,0))</f>
        <v>0</v>
      </c>
      <c r="P182" s="15" t="str">
        <f>INDEX('xUS TME'!M:M,MATCH('xUS Opp Value'!$B182,'xUS TME'!$B:$B,0))</f>
        <v>Yen</v>
      </c>
      <c r="Q182" s="15">
        <f>INDEX('xUS TME'!N:N,MATCH('xUS Opp Value'!$B182,'xUS TME'!$B:$B,0))</f>
        <v>0</v>
      </c>
    </row>
    <row r="183" spans="1:17" hidden="1">
      <c r="A183" s="10" t="s">
        <v>8472</v>
      </c>
      <c r="B183" s="10" t="str">
        <f>INDEX('xUS TME'!B:B,MATCH('xUS Opp Value'!A183,'xUS TME'!A:A,0))</f>
        <v>JP3148800000</v>
      </c>
      <c r="C183" s="13" t="str">
        <f>INDEX('xUS TME'!C:C,MATCH($B183,'xUS TME'!$B:$B,0))</f>
        <v>4062</v>
      </c>
      <c r="D183" s="13" t="str">
        <f>INDEX('xUS TME'!D:D,MATCH(B183,'xUS TME'!$B:$B,0))</f>
        <v>0P0000EBXI</v>
      </c>
      <c r="E183" s="13" t="str">
        <f>INDEX('xUS TME'!F:F,MATCH(B183,'xUS TME'!$B:$B,0))</f>
        <v>Japan</v>
      </c>
      <c r="F183" s="18" t="str">
        <f>INDEX('xUS TME'!G:G,MATCH(B183,'xUS TME'!$B:$B,0))</f>
        <v>Information Technology</v>
      </c>
      <c r="G183" s="58">
        <f>IFERROR(INDEX(CRIMs!G:G,MATCH(C183,CRIMs!D:D,0)),0)</f>
        <v>0</v>
      </c>
      <c r="H183" s="58">
        <f>IFERROR(INDEX(CRIMs!I:I,MATCH(C183,CRIMs!D:D,0)),0)</f>
        <v>0</v>
      </c>
      <c r="I183" s="13">
        <f>INDEX('xUS TME'!E:E,MATCH($B183,'xUS TME'!$B:$B,0))</f>
        <v>0.04</v>
      </c>
      <c r="J183" s="15">
        <f>INDEX('xUS TME'!H:H,MATCH(B183,'xUS TME'!$B:$B,0))</f>
        <v>0</v>
      </c>
      <c r="K183" s="17" t="str">
        <f t="shared" si="2"/>
        <v/>
      </c>
      <c r="L183" s="15">
        <f>INDEX('xUS TME'!J:J,MATCH('xUS Opp Value'!B183,'xUS TME'!$B:$B,0))</f>
        <v>17.170000000000002</v>
      </c>
      <c r="M183" s="15">
        <f>INDEX('xUS TME'!L:L,MATCH('xUS Opp Value'!$B183,'xUS TME'!$B:$B,0))</f>
        <v>5.09</v>
      </c>
      <c r="N183" s="15">
        <f>INDEX('xUS TME'!K:K,MATCH('xUS Opp Value'!$B183,'xUS TME'!$B:$B,0))</f>
        <v>7.0000000000000007E-2</v>
      </c>
      <c r="O183" s="15">
        <f>INDEX('xUS TME'!I:I,MATCH('xUS Opp Value'!$B183,'xUS TME'!$B:$B,0))</f>
        <v>0</v>
      </c>
      <c r="P183" s="15" t="str">
        <f>INDEX('xUS TME'!M:M,MATCH('xUS Opp Value'!$B183,'xUS TME'!$B:$B,0))</f>
        <v>Yen</v>
      </c>
      <c r="Q183" s="15">
        <f>INDEX('xUS TME'!N:N,MATCH('xUS Opp Value'!$B183,'xUS TME'!$B:$B,0))</f>
        <v>0</v>
      </c>
    </row>
    <row r="184" spans="1:17" hidden="1">
      <c r="A184" s="10" t="s">
        <v>6806</v>
      </c>
      <c r="B184" s="10" t="str">
        <f>INDEX('xUS TME'!B:B,MATCH('xUS Opp Value'!A184,'xUS TME'!A:A,0))</f>
        <v>INE721A01047</v>
      </c>
      <c r="C184" s="13" t="str">
        <f>INDEX('xUS TME'!C:C,MATCH($B184,'xUS TME'!$B:$B,0))</f>
        <v>SHRIRAMFIN</v>
      </c>
      <c r="D184" s="13" t="str">
        <f>INDEX('xUS TME'!D:D,MATCH(B184,'xUS TME'!$B:$B,0))</f>
        <v>0P0000AJBH</v>
      </c>
      <c r="E184" s="13" t="str">
        <f>INDEX('xUS TME'!F:F,MATCH(B184,'xUS TME'!$B:$B,0))</f>
        <v>India</v>
      </c>
      <c r="F184" s="18" t="str">
        <f>INDEX('xUS TME'!G:G,MATCH(B184,'xUS TME'!$B:$B,0))</f>
        <v>Financials</v>
      </c>
      <c r="G184" s="58">
        <f>IFERROR(INDEX(CRIMs!G:G,MATCH(C184,CRIMs!D:D,0)),0)</f>
        <v>0</v>
      </c>
      <c r="H184" s="58">
        <f>IFERROR(INDEX(CRIMs!I:I,MATCH(C184,CRIMs!D:D,0)),0)</f>
        <v>0</v>
      </c>
      <c r="I184" s="13">
        <f>INDEX('xUS TME'!E:E,MATCH($B184,'xUS TME'!$B:$B,0))</f>
        <v>0.04</v>
      </c>
      <c r="J184" s="15">
        <f>INDEX('xUS TME'!H:H,MATCH(B184,'xUS TME'!$B:$B,0))</f>
        <v>0</v>
      </c>
      <c r="K184" s="17" t="str">
        <f t="shared" si="2"/>
        <v/>
      </c>
      <c r="L184" s="15">
        <f>INDEX('xUS TME'!J:J,MATCH('xUS Opp Value'!B184,'xUS TME'!$B:$B,0))</f>
        <v>11.31</v>
      </c>
      <c r="M184" s="15">
        <f>INDEX('xUS TME'!L:L,MATCH('xUS Opp Value'!$B184,'xUS TME'!$B:$B,0))</f>
        <v>3.19</v>
      </c>
      <c r="N184" s="15">
        <f>INDEX('xUS TME'!K:K,MATCH('xUS Opp Value'!$B184,'xUS TME'!$B:$B,0))</f>
        <v>0.18</v>
      </c>
      <c r="O184" s="15">
        <f>INDEX('xUS TME'!I:I,MATCH('xUS Opp Value'!$B184,'xUS TME'!$B:$B,0))</f>
        <v>0</v>
      </c>
      <c r="P184" s="15" t="str">
        <f>INDEX('xUS TME'!M:M,MATCH('xUS Opp Value'!$B184,'xUS TME'!$B:$B,0))</f>
        <v>Indian Rupee</v>
      </c>
      <c r="Q184" s="15">
        <f>INDEX('xUS TME'!N:N,MATCH('xUS Opp Value'!$B184,'xUS TME'!$B:$B,0))</f>
        <v>0</v>
      </c>
    </row>
    <row r="185" spans="1:17" hidden="1">
      <c r="A185" s="10" t="s">
        <v>1885</v>
      </c>
      <c r="B185" s="10" t="str">
        <f>INDEX('xUS TME'!B:B,MATCH('xUS Opp Value'!A185,'xUS TME'!A:A,0))</f>
        <v>CH0010570767</v>
      </c>
      <c r="C185" s="13" t="str">
        <f>INDEX('xUS TME'!C:C,MATCH($B185,'xUS TME'!$B:$B,0))</f>
        <v>LISP</v>
      </c>
      <c r="D185" s="13" t="str">
        <f>INDEX('xUS TME'!D:D,MATCH(B185,'xUS TME'!$B:$B,0))</f>
        <v>0P0000AHY2</v>
      </c>
      <c r="E185" s="13" t="str">
        <f>INDEX('xUS TME'!F:F,MATCH(B185,'xUS TME'!$B:$B,0))</f>
        <v>Switzerland</v>
      </c>
      <c r="F185" s="18" t="str">
        <f>INDEX('xUS TME'!G:G,MATCH(B185,'xUS TME'!$B:$B,0))</f>
        <v>Consumer Staples</v>
      </c>
      <c r="G185" s="58">
        <f>IFERROR(INDEX(CRIMs!G:G,MATCH(C185,CRIMs!D:D,0)),0)</f>
        <v>0</v>
      </c>
      <c r="H185" s="58">
        <f>IFERROR(INDEX(CRIMs!I:I,MATCH(C185,CRIMs!D:D,0)),0)</f>
        <v>0</v>
      </c>
      <c r="I185" s="13">
        <f>INDEX('xUS TME'!E:E,MATCH($B185,'xUS TME'!$B:$B,0))</f>
        <v>0.04</v>
      </c>
      <c r="J185" s="15">
        <f>INDEX('xUS TME'!H:H,MATCH(B185,'xUS TME'!$B:$B,0))</f>
        <v>0</v>
      </c>
      <c r="K185" s="17" t="str">
        <f t="shared" si="2"/>
        <v/>
      </c>
      <c r="L185" s="15">
        <f>INDEX('xUS TME'!J:J,MATCH('xUS Opp Value'!B185,'xUS TME'!$B:$B,0))</f>
        <v>6.04</v>
      </c>
      <c r="M185" s="15">
        <f>INDEX('xUS TME'!L:L,MATCH('xUS Opp Value'!$B185,'xUS TME'!$B:$B,0))</f>
        <v>4.92</v>
      </c>
      <c r="N185" s="15">
        <f>INDEX('xUS TME'!K:K,MATCH('xUS Opp Value'!$B185,'xUS TME'!$B:$B,0))</f>
        <v>0.15</v>
      </c>
      <c r="O185" s="15" t="str">
        <f>INDEX('xUS TME'!I:I,MATCH('xUS Opp Value'!$B185,'xUS TME'!$B:$B,0))</f>
        <v>Wide</v>
      </c>
      <c r="P185" s="15" t="str">
        <f>INDEX('xUS TME'!M:M,MATCH('xUS Opp Value'!$B185,'xUS TME'!$B:$B,0))</f>
        <v>Swiss Franc</v>
      </c>
      <c r="Q185" s="15" t="str">
        <f>INDEX('xUS TME'!N:N,MATCH('xUS Opp Value'!$B185,'xUS TME'!$B:$B,0))</f>
        <v>Low</v>
      </c>
    </row>
    <row r="186" spans="1:17" hidden="1">
      <c r="A186" s="10" t="s">
        <v>6474</v>
      </c>
      <c r="B186" s="10" t="str">
        <f>INDEX('xUS TME'!B:B,MATCH('xUS Opp Value'!A186,'xUS TME'!A:A,0))</f>
        <v>JP3420600003</v>
      </c>
      <c r="C186" s="13" t="str">
        <f>INDEX('xUS TME'!C:C,MATCH($B186,'xUS TME'!$B:$B,0))</f>
        <v>1928</v>
      </c>
      <c r="D186" s="13" t="str">
        <f>INDEX('xUS TME'!D:D,MATCH(B186,'xUS TME'!$B:$B,0))</f>
        <v>0P0000AEXO</v>
      </c>
      <c r="E186" s="13" t="str">
        <f>INDEX('xUS TME'!F:F,MATCH(B186,'xUS TME'!$B:$B,0))</f>
        <v>Japan</v>
      </c>
      <c r="F186" s="18" t="str">
        <f>INDEX('xUS TME'!G:G,MATCH(B186,'xUS TME'!$B:$B,0))</f>
        <v>Consumer Discretionary</v>
      </c>
      <c r="G186" s="58">
        <f>IFERROR(INDEX(CRIMs!G:G,MATCH(C186,CRIMs!D:D,0)),0)</f>
        <v>0</v>
      </c>
      <c r="H186" s="58">
        <f>IFERROR(INDEX(CRIMs!I:I,MATCH(C186,CRIMs!D:D,0)),0)</f>
        <v>0</v>
      </c>
      <c r="I186" s="13">
        <f>INDEX('xUS TME'!E:E,MATCH($B186,'xUS TME'!$B:$B,0))</f>
        <v>0.04</v>
      </c>
      <c r="J186" s="15">
        <f>INDEX('xUS TME'!H:H,MATCH(B186,'xUS TME'!$B:$B,0))</f>
        <v>0</v>
      </c>
      <c r="K186" s="17" t="str">
        <f t="shared" si="2"/>
        <v/>
      </c>
      <c r="L186" s="15">
        <f>INDEX('xUS TME'!J:J,MATCH('xUS Opp Value'!B186,'xUS TME'!$B:$B,0))</f>
        <v>0</v>
      </c>
      <c r="M186" s="15">
        <f>INDEX('xUS TME'!L:L,MATCH('xUS Opp Value'!$B186,'xUS TME'!$B:$B,0))</f>
        <v>1.1100000000000001</v>
      </c>
      <c r="N186" s="15">
        <f>INDEX('xUS TME'!K:K,MATCH('xUS Opp Value'!$B186,'xUS TME'!$B:$B,0))</f>
        <v>0.12</v>
      </c>
      <c r="O186" s="15">
        <f>INDEX('xUS TME'!I:I,MATCH('xUS Opp Value'!$B186,'xUS TME'!$B:$B,0))</f>
        <v>0</v>
      </c>
      <c r="P186" s="15" t="str">
        <f>INDEX('xUS TME'!M:M,MATCH('xUS Opp Value'!$B186,'xUS TME'!$B:$B,0))</f>
        <v>Yen</v>
      </c>
      <c r="Q186" s="15">
        <f>INDEX('xUS TME'!N:N,MATCH('xUS Opp Value'!$B186,'xUS TME'!$B:$B,0))</f>
        <v>0</v>
      </c>
    </row>
    <row r="187" spans="1:17" hidden="1">
      <c r="A187" s="10" t="s">
        <v>243</v>
      </c>
      <c r="B187" s="10" t="str">
        <f>INDEX('xUS TME'!B:B,MATCH('xUS Opp Value'!A187,'xUS TME'!A:A,0))</f>
        <v>INE742F01042</v>
      </c>
      <c r="C187" s="13" t="str">
        <f>INDEX('xUS TME'!C:C,MATCH($B187,'xUS TME'!$B:$B,0))</f>
        <v>532921</v>
      </c>
      <c r="D187" s="13" t="str">
        <f>INDEX('xUS TME'!D:D,MATCH(B187,'xUS TME'!$B:$B,0))</f>
        <v>0P0000CG55</v>
      </c>
      <c r="E187" s="13" t="str">
        <f>INDEX('xUS TME'!F:F,MATCH(B187,'xUS TME'!$B:$B,0))</f>
        <v>India</v>
      </c>
      <c r="F187" s="18" t="str">
        <f>INDEX('xUS TME'!G:G,MATCH(B187,'xUS TME'!$B:$B,0))</f>
        <v>Industrials</v>
      </c>
      <c r="G187" s="58">
        <f>IFERROR(INDEX(CRIMs!G:G,MATCH(C187,CRIMs!D:D,0)),0)</f>
        <v>0</v>
      </c>
      <c r="H187" s="58">
        <f>IFERROR(INDEX(CRIMs!I:I,MATCH(C187,CRIMs!D:D,0)),0)</f>
        <v>0</v>
      </c>
      <c r="I187" s="13">
        <f>INDEX('xUS TME'!E:E,MATCH($B187,'xUS TME'!$B:$B,0))</f>
        <v>0.03</v>
      </c>
      <c r="J187" s="15">
        <f>INDEX('xUS TME'!H:H,MATCH(B187,'xUS TME'!$B:$B,0))</f>
        <v>0</v>
      </c>
      <c r="K187" s="17" t="str">
        <f t="shared" si="2"/>
        <v/>
      </c>
      <c r="L187" s="15">
        <f>INDEX('xUS TME'!J:J,MATCH('xUS Opp Value'!B187,'xUS TME'!$B:$B,0))</f>
        <v>24.39</v>
      </c>
      <c r="M187" s="15">
        <f>INDEX('xUS TME'!L:L,MATCH('xUS Opp Value'!$B187,'xUS TME'!$B:$B,0))</f>
        <v>4.75</v>
      </c>
      <c r="N187" s="15">
        <f>INDEX('xUS TME'!K:K,MATCH('xUS Opp Value'!$B187,'xUS TME'!$B:$B,0))</f>
        <v>0.19</v>
      </c>
      <c r="O187" s="15">
        <f>INDEX('xUS TME'!I:I,MATCH('xUS Opp Value'!$B187,'xUS TME'!$B:$B,0))</f>
        <v>0</v>
      </c>
      <c r="P187" s="15" t="str">
        <f>INDEX('xUS TME'!M:M,MATCH('xUS Opp Value'!$B187,'xUS TME'!$B:$B,0))</f>
        <v>Indian Rupee</v>
      </c>
      <c r="Q187" s="15">
        <f>INDEX('xUS TME'!N:N,MATCH('xUS Opp Value'!$B187,'xUS TME'!$B:$B,0))</f>
        <v>0</v>
      </c>
    </row>
    <row r="188" spans="1:17" hidden="1">
      <c r="A188" s="10" t="s">
        <v>4306</v>
      </c>
      <c r="B188" s="10" t="str">
        <f>INDEX('xUS TME'!B:B,MATCH('xUS Opp Value'!A188,'xUS TME'!A:A,0))</f>
        <v>JP3224200000</v>
      </c>
      <c r="C188" s="13">
        <f>INDEX('xUS TME'!C:C,MATCH($B188,'xUS TME'!$B:$B,0))</f>
        <v>7012</v>
      </c>
      <c r="D188" s="13" t="str">
        <f>INDEX('xUS TME'!D:D,MATCH(B188,'xUS TME'!$B:$B,0))</f>
        <v>0P0000AEV5</v>
      </c>
      <c r="E188" s="13" t="str">
        <f>INDEX('xUS TME'!F:F,MATCH(B188,'xUS TME'!$B:$B,0))</f>
        <v>Japan</v>
      </c>
      <c r="F188" s="18" t="str">
        <f>INDEX('xUS TME'!G:G,MATCH(B188,'xUS TME'!$B:$B,0))</f>
        <v>Industrials</v>
      </c>
      <c r="G188" s="58">
        <f>IFERROR(INDEX(CRIMs!G:G,MATCH(C188,CRIMs!D:D,0)),0)</f>
        <v>0</v>
      </c>
      <c r="H188" s="58">
        <f>IFERROR(INDEX(CRIMs!I:I,MATCH(C188,CRIMs!D:D,0)),0)</f>
        <v>0</v>
      </c>
      <c r="I188" s="13">
        <f>INDEX('xUS TME'!E:E,MATCH($B188,'xUS TME'!$B:$B,0))</f>
        <v>0.05</v>
      </c>
      <c r="J188" s="15">
        <f>INDEX('xUS TME'!H:H,MATCH(B188,'xUS TME'!$B:$B,0))</f>
        <v>0</v>
      </c>
      <c r="K188" s="17" t="str">
        <f t="shared" si="2"/>
        <v/>
      </c>
      <c r="L188" s="15">
        <f>INDEX('xUS TME'!J:J,MATCH('xUS Opp Value'!B188,'xUS TME'!$B:$B,0))</f>
        <v>0</v>
      </c>
      <c r="M188" s="15">
        <f>INDEX('xUS TME'!L:L,MATCH('xUS Opp Value'!$B188,'xUS TME'!$B:$B,0))</f>
        <v>3.5</v>
      </c>
      <c r="N188" s="15">
        <f>INDEX('xUS TME'!K:K,MATCH('xUS Opp Value'!$B188,'xUS TME'!$B:$B,0))</f>
        <v>0.19</v>
      </c>
      <c r="O188" s="15">
        <f>INDEX('xUS TME'!I:I,MATCH('xUS Opp Value'!$B188,'xUS TME'!$B:$B,0))</f>
        <v>0</v>
      </c>
      <c r="P188" s="15" t="str">
        <f>INDEX('xUS TME'!M:M,MATCH('xUS Opp Value'!$B188,'xUS TME'!$B:$B,0))</f>
        <v>Yen</v>
      </c>
      <c r="Q188" s="15">
        <f>INDEX('xUS TME'!N:N,MATCH('xUS Opp Value'!$B188,'xUS TME'!$B:$B,0))</f>
        <v>0</v>
      </c>
    </row>
    <row r="189" spans="1:17" hidden="1">
      <c r="A189" s="10" t="s">
        <v>3359</v>
      </c>
      <c r="B189" s="10" t="str">
        <f>INDEX('xUS TME'!B:B,MATCH('xUS Opp Value'!A189,'xUS TME'!A:A,0))</f>
        <v>KR7267260008</v>
      </c>
      <c r="C189" s="13">
        <f>INDEX('xUS TME'!C:C,MATCH($B189,'xUS TME'!$B:$B,0))</f>
        <v>267260</v>
      </c>
      <c r="D189" s="13" t="str">
        <f>INDEX('xUS TME'!D:D,MATCH(B189,'xUS TME'!$B:$B,0))</f>
        <v>0P0001AFHI</v>
      </c>
      <c r="E189" s="13" t="str">
        <f>INDEX('xUS TME'!F:F,MATCH(B189,'xUS TME'!$B:$B,0))</f>
        <v>South Korea</v>
      </c>
      <c r="F189" s="18" t="str">
        <f>INDEX('xUS TME'!G:G,MATCH(B189,'xUS TME'!$B:$B,0))</f>
        <v>Industrials</v>
      </c>
      <c r="G189" s="58">
        <f>IFERROR(INDEX(CRIMs!G:G,MATCH(C189,CRIMs!D:D,0)),0)</f>
        <v>0</v>
      </c>
      <c r="H189" s="58">
        <f>IFERROR(INDEX(CRIMs!I:I,MATCH(C189,CRIMs!D:D,0)),0)</f>
        <v>0</v>
      </c>
      <c r="I189" s="13">
        <f>INDEX('xUS TME'!E:E,MATCH($B189,'xUS TME'!$B:$B,0))</f>
        <v>0.04</v>
      </c>
      <c r="J189" s="15">
        <f>INDEX('xUS TME'!H:H,MATCH(B189,'xUS TME'!$B:$B,0))</f>
        <v>0</v>
      </c>
      <c r="K189" s="17" t="str">
        <f t="shared" si="2"/>
        <v/>
      </c>
      <c r="L189" s="15">
        <f>INDEX('xUS TME'!J:J,MATCH('xUS Opp Value'!B189,'xUS TME'!$B:$B,0))</f>
        <v>0</v>
      </c>
      <c r="M189" s="15">
        <f>INDEX('xUS TME'!L:L,MATCH('xUS Opp Value'!$B189,'xUS TME'!$B:$B,0))</f>
        <v>17.72</v>
      </c>
      <c r="N189" s="15">
        <f>INDEX('xUS TME'!K:K,MATCH('xUS Opp Value'!$B189,'xUS TME'!$B:$B,0))</f>
        <v>0.43</v>
      </c>
      <c r="O189" s="15">
        <f>INDEX('xUS TME'!I:I,MATCH('xUS Opp Value'!$B189,'xUS TME'!$B:$B,0))</f>
        <v>0</v>
      </c>
      <c r="P189" s="15" t="str">
        <f>INDEX('xUS TME'!M:M,MATCH('xUS Opp Value'!$B189,'xUS TME'!$B:$B,0))</f>
        <v>Won</v>
      </c>
      <c r="Q189" s="15">
        <f>INDEX('xUS TME'!N:N,MATCH('xUS Opp Value'!$B189,'xUS TME'!$B:$B,0))</f>
        <v>0</v>
      </c>
    </row>
    <row r="190" spans="1:17" hidden="1">
      <c r="A190" s="10" t="s">
        <v>4477</v>
      </c>
      <c r="B190" s="10" t="str">
        <f>INDEX('xUS TME'!B:B,MATCH('xUS Opp Value'!A190,'xUS TME'!A:A,0))</f>
        <v>KR7010130003</v>
      </c>
      <c r="C190" s="13" t="str">
        <f>INDEX('xUS TME'!C:C,MATCH($B190,'xUS TME'!$B:$B,0))</f>
        <v>010130</v>
      </c>
      <c r="D190" s="13" t="str">
        <f>INDEX('xUS TME'!D:D,MATCH(B190,'xUS TME'!$B:$B,0))</f>
        <v>0P0000BXRV</v>
      </c>
      <c r="E190" s="13" t="str">
        <f>INDEX('xUS TME'!F:F,MATCH(B190,'xUS TME'!$B:$B,0))</f>
        <v>South Korea</v>
      </c>
      <c r="F190" s="18" t="str">
        <f>INDEX('xUS TME'!G:G,MATCH(B190,'xUS TME'!$B:$B,0))</f>
        <v>Materials</v>
      </c>
      <c r="G190" s="58">
        <f>IFERROR(INDEX(CRIMs!G:G,MATCH(C190,CRIMs!D:D,0)),0)</f>
        <v>0</v>
      </c>
      <c r="H190" s="58">
        <f>IFERROR(INDEX(CRIMs!I:I,MATCH(C190,CRIMs!D:D,0)),0)</f>
        <v>0</v>
      </c>
      <c r="I190" s="13">
        <f>INDEX('xUS TME'!E:E,MATCH($B190,'xUS TME'!$B:$B,0))</f>
        <v>0.03</v>
      </c>
      <c r="J190" s="15">
        <f>INDEX('xUS TME'!H:H,MATCH(B190,'xUS TME'!$B:$B,0))</f>
        <v>0</v>
      </c>
      <c r="K190" s="17" t="str">
        <f t="shared" si="2"/>
        <v/>
      </c>
      <c r="L190" s="15">
        <f>INDEX('xUS TME'!J:J,MATCH('xUS Opp Value'!B190,'xUS TME'!$B:$B,0))</f>
        <v>0</v>
      </c>
      <c r="M190" s="15">
        <f>INDEX('xUS TME'!L:L,MATCH('xUS Opp Value'!$B190,'xUS TME'!$B:$B,0))</f>
        <v>2.63</v>
      </c>
      <c r="N190" s="15">
        <f>INDEX('xUS TME'!K:K,MATCH('xUS Opp Value'!$B190,'xUS TME'!$B:$B,0))</f>
        <v>0.09</v>
      </c>
      <c r="O190" s="15">
        <f>INDEX('xUS TME'!I:I,MATCH('xUS Opp Value'!$B190,'xUS TME'!$B:$B,0))</f>
        <v>0</v>
      </c>
      <c r="P190" s="15" t="str">
        <f>INDEX('xUS TME'!M:M,MATCH('xUS Opp Value'!$B190,'xUS TME'!$B:$B,0))</f>
        <v>Won</v>
      </c>
      <c r="Q190" s="15">
        <f>INDEX('xUS TME'!N:N,MATCH('xUS Opp Value'!$B190,'xUS TME'!$B:$B,0))</f>
        <v>0</v>
      </c>
    </row>
    <row r="191" spans="1:17" hidden="1">
      <c r="A191" s="10" t="s">
        <v>2220</v>
      </c>
      <c r="B191" s="10" t="str">
        <f>INDEX('xUS TME'!B:B,MATCH('xUS Opp Value'!A191,'xUS TME'!A:A,0))</f>
        <v>JP3502200003</v>
      </c>
      <c r="C191" s="13">
        <f>INDEX('xUS TME'!C:C,MATCH($B191,'xUS TME'!$B:$B,0))</f>
        <v>8601</v>
      </c>
      <c r="D191" s="13" t="str">
        <f>INDEX('xUS TME'!D:D,MATCH(B191,'xUS TME'!$B:$B,0))</f>
        <v>0P0000AEU5</v>
      </c>
      <c r="E191" s="13" t="str">
        <f>INDEX('xUS TME'!F:F,MATCH(B191,'xUS TME'!$B:$B,0))</f>
        <v>Japan</v>
      </c>
      <c r="F191" s="18" t="str">
        <f>INDEX('xUS TME'!G:G,MATCH(B191,'xUS TME'!$B:$B,0))</f>
        <v>Financials</v>
      </c>
      <c r="G191" s="58">
        <f>IFERROR(INDEX(CRIMs!G:G,MATCH(C191,CRIMs!D:D,0)),0)</f>
        <v>0</v>
      </c>
      <c r="H191" s="58">
        <f>IFERROR(INDEX(CRIMs!I:I,MATCH(C191,CRIMs!D:D,0)),0)</f>
        <v>0</v>
      </c>
      <c r="I191" s="13">
        <f>INDEX('xUS TME'!E:E,MATCH($B191,'xUS TME'!$B:$B,0))</f>
        <v>0.04</v>
      </c>
      <c r="J191" s="15">
        <f>INDEX('xUS TME'!H:H,MATCH(B191,'xUS TME'!$B:$B,0))</f>
        <v>0</v>
      </c>
      <c r="K191" s="17" t="str">
        <f t="shared" ref="K191:K254" si="3">IFERROR((1/J191)-1,"")</f>
        <v/>
      </c>
      <c r="L191" s="15">
        <f>INDEX('xUS TME'!J:J,MATCH('xUS Opp Value'!B191,'xUS TME'!$B:$B,0))</f>
        <v>14.3</v>
      </c>
      <c r="M191" s="15">
        <f>INDEX('xUS TME'!L:L,MATCH('xUS Opp Value'!$B191,'xUS TME'!$B:$B,0))</f>
        <v>1.25</v>
      </c>
      <c r="N191" s="15">
        <f>INDEX('xUS TME'!K:K,MATCH('xUS Opp Value'!$B191,'xUS TME'!$B:$B,0))</f>
        <v>0.1</v>
      </c>
      <c r="O191" s="15" t="str">
        <f>INDEX('xUS TME'!I:I,MATCH('xUS Opp Value'!$B191,'xUS TME'!$B:$B,0))</f>
        <v>None</v>
      </c>
      <c r="P191" s="15" t="str">
        <f>INDEX('xUS TME'!M:M,MATCH('xUS Opp Value'!$B191,'xUS TME'!$B:$B,0))</f>
        <v>Yen</v>
      </c>
      <c r="Q191" s="15" t="str">
        <f>INDEX('xUS TME'!N:N,MATCH('xUS Opp Value'!$B191,'xUS TME'!$B:$B,0))</f>
        <v>Medium</v>
      </c>
    </row>
    <row r="192" spans="1:17" hidden="1">
      <c r="A192" s="10" t="s">
        <v>5647</v>
      </c>
      <c r="B192" s="10" t="str">
        <f>INDEX('xUS TME'!B:B,MATCH('xUS Opp Value'!A192,'xUS TME'!A:A,0))</f>
        <v>TW0008299009</v>
      </c>
      <c r="C192" s="13">
        <f>INDEX('xUS TME'!C:C,MATCH($B192,'xUS TME'!$B:$B,0))</f>
        <v>8299</v>
      </c>
      <c r="D192" s="13" t="str">
        <f>INDEX('xUS TME'!D:D,MATCH(B192,'xUS TME'!$B:$B,0))</f>
        <v>0P0000ASIB</v>
      </c>
      <c r="E192" s="13" t="str">
        <f>INDEX('xUS TME'!F:F,MATCH(B192,'xUS TME'!$B:$B,0))</f>
        <v>Taiwan</v>
      </c>
      <c r="F192" s="18" t="str">
        <f>INDEX('xUS TME'!G:G,MATCH(B192,'xUS TME'!$B:$B,0))</f>
        <v>Information Technology</v>
      </c>
      <c r="G192" s="58">
        <f>IFERROR(INDEX(CRIMs!G:G,MATCH(C192,CRIMs!D:D,0)),0)</f>
        <v>0</v>
      </c>
      <c r="H192" s="58">
        <f>IFERROR(INDEX(CRIMs!I:I,MATCH(C192,CRIMs!D:D,0)),0)</f>
        <v>0</v>
      </c>
      <c r="I192" s="13">
        <f>INDEX('xUS TME'!E:E,MATCH($B192,'xUS TME'!$B:$B,0))</f>
        <v>0.03</v>
      </c>
      <c r="J192" s="15">
        <f>INDEX('xUS TME'!H:H,MATCH(B192,'xUS TME'!$B:$B,0))</f>
        <v>0</v>
      </c>
      <c r="K192" s="17" t="str">
        <f t="shared" si="3"/>
        <v/>
      </c>
      <c r="L192" s="15">
        <f>INDEX('xUS TME'!J:J,MATCH('xUS Opp Value'!B192,'xUS TME'!$B:$B,0))</f>
        <v>0</v>
      </c>
      <c r="M192" s="15">
        <f>INDEX('xUS TME'!L:L,MATCH('xUS Opp Value'!$B192,'xUS TME'!$B:$B,0))</f>
        <v>6.02</v>
      </c>
      <c r="N192" s="15">
        <f>INDEX('xUS TME'!K:K,MATCH('xUS Opp Value'!$B192,'xUS TME'!$B:$B,0))</f>
        <v>0.17</v>
      </c>
      <c r="O192" s="15">
        <f>INDEX('xUS TME'!I:I,MATCH('xUS Opp Value'!$B192,'xUS TME'!$B:$B,0))</f>
        <v>0</v>
      </c>
      <c r="P192" s="15" t="str">
        <f>INDEX('xUS TME'!M:M,MATCH('xUS Opp Value'!$B192,'xUS TME'!$B:$B,0))</f>
        <v>New Taiwan Dollar</v>
      </c>
      <c r="Q192" s="15">
        <f>INDEX('xUS TME'!N:N,MATCH('xUS Opp Value'!$B192,'xUS TME'!$B:$B,0))</f>
        <v>0</v>
      </c>
    </row>
    <row r="193" spans="1:17" hidden="1">
      <c r="A193" s="10" t="s">
        <v>6357</v>
      </c>
      <c r="B193" s="10" t="str">
        <f>INDEX('xUS TME'!B:B,MATCH('xUS Opp Value'!A193,'xUS TME'!A:A,0))</f>
        <v>SA0007879121</v>
      </c>
      <c r="C193" s="13" t="str">
        <f>INDEX('xUS TME'!C:C,MATCH($B193,'xUS TME'!$B:$B,0))</f>
        <v>2010</v>
      </c>
      <c r="D193" s="13" t="str">
        <f>INDEX('xUS TME'!D:D,MATCH(B193,'xUS TME'!$B:$B,0))</f>
        <v>0P0000Q2KL</v>
      </c>
      <c r="E193" s="13" t="str">
        <f>INDEX('xUS TME'!F:F,MATCH(B193,'xUS TME'!$B:$B,0))</f>
        <v>Saudi Arabia</v>
      </c>
      <c r="F193" s="18" t="str">
        <f>INDEX('xUS TME'!G:G,MATCH(B193,'xUS TME'!$B:$B,0))</f>
        <v>Materials</v>
      </c>
      <c r="G193" s="58">
        <f>IFERROR(INDEX(CRIMs!G:G,MATCH(C193,CRIMs!D:D,0)),0)</f>
        <v>0</v>
      </c>
      <c r="H193" s="58">
        <f>IFERROR(INDEX(CRIMs!I:I,MATCH(C193,CRIMs!D:D,0)),0)</f>
        <v>0</v>
      </c>
      <c r="I193" s="13">
        <f>INDEX('xUS TME'!E:E,MATCH($B193,'xUS TME'!$B:$B,0))</f>
        <v>0.04</v>
      </c>
      <c r="J193" s="15">
        <f>INDEX('xUS TME'!H:H,MATCH(B193,'xUS TME'!$B:$B,0))</f>
        <v>0</v>
      </c>
      <c r="K193" s="17" t="str">
        <f t="shared" si="3"/>
        <v/>
      </c>
      <c r="L193" s="15">
        <f>INDEX('xUS TME'!J:J,MATCH('xUS Opp Value'!B193,'xUS TME'!$B:$B,0))</f>
        <v>56.52</v>
      </c>
      <c r="M193" s="15">
        <f>INDEX('xUS TME'!L:L,MATCH('xUS Opp Value'!$B193,'xUS TME'!$B:$B,0))</f>
        <v>1.38</v>
      </c>
      <c r="N193" s="15">
        <f>INDEX('xUS TME'!K:K,MATCH('xUS Opp Value'!$B193,'xUS TME'!$B:$B,0))</f>
        <v>0</v>
      </c>
      <c r="O193" s="15">
        <f>INDEX('xUS TME'!I:I,MATCH('xUS Opp Value'!$B193,'xUS TME'!$B:$B,0))</f>
        <v>0</v>
      </c>
      <c r="P193" s="15" t="str">
        <f>INDEX('xUS TME'!M:M,MATCH('xUS Opp Value'!$B193,'xUS TME'!$B:$B,0))</f>
        <v>Saudi Riyal</v>
      </c>
      <c r="Q193" s="15">
        <f>INDEX('xUS TME'!N:N,MATCH('xUS Opp Value'!$B193,'xUS TME'!$B:$B,0))</f>
        <v>0</v>
      </c>
    </row>
    <row r="194" spans="1:17" hidden="1">
      <c r="A194" s="10" t="s">
        <v>6262</v>
      </c>
      <c r="B194" s="10" t="str">
        <f>INDEX('xUS TME'!B:B,MATCH('xUS Opp Value'!A194,'xUS TME'!A:A,0))</f>
        <v>KR7010140002</v>
      </c>
      <c r="C194" s="13">
        <f>INDEX('xUS TME'!C:C,MATCH($B194,'xUS TME'!$B:$B,0))</f>
        <v>10140</v>
      </c>
      <c r="D194" s="13" t="str">
        <f>INDEX('xUS TME'!D:D,MATCH(B194,'xUS TME'!$B:$B,0))</f>
        <v>0P0000BCJM</v>
      </c>
      <c r="E194" s="13" t="str">
        <f>INDEX('xUS TME'!F:F,MATCH(B194,'xUS TME'!$B:$B,0))</f>
        <v>South Korea</v>
      </c>
      <c r="F194" s="18" t="str">
        <f>INDEX('xUS TME'!G:G,MATCH(B194,'xUS TME'!$B:$B,0))</f>
        <v>Industrials</v>
      </c>
      <c r="G194" s="58">
        <f>IFERROR(INDEX(CRIMs!G:G,MATCH(C194,CRIMs!D:D,0)),0)</f>
        <v>0</v>
      </c>
      <c r="H194" s="58">
        <f>IFERROR(INDEX(CRIMs!I:I,MATCH(C194,CRIMs!D:D,0)),0)</f>
        <v>0</v>
      </c>
      <c r="I194" s="13">
        <f>INDEX('xUS TME'!E:E,MATCH($B194,'xUS TME'!$B:$B,0))</f>
        <v>0.03</v>
      </c>
      <c r="J194" s="15">
        <f>INDEX('xUS TME'!H:H,MATCH(B194,'xUS TME'!$B:$B,0))</f>
        <v>0</v>
      </c>
      <c r="K194" s="17" t="str">
        <f t="shared" si="3"/>
        <v/>
      </c>
      <c r="L194" s="15">
        <f>INDEX('xUS TME'!J:J,MATCH('xUS Opp Value'!B194,'xUS TME'!$B:$B,0))</f>
        <v>18</v>
      </c>
      <c r="M194" s="15">
        <f>INDEX('xUS TME'!L:L,MATCH('xUS Opp Value'!$B194,'xUS TME'!$B:$B,0))</f>
        <v>5.88</v>
      </c>
      <c r="N194" s="15">
        <f>INDEX('xUS TME'!K:K,MATCH('xUS Opp Value'!$B194,'xUS TME'!$B:$B,0))</f>
        <v>0.14000000000000001</v>
      </c>
      <c r="O194" s="15">
        <f>INDEX('xUS TME'!I:I,MATCH('xUS Opp Value'!$B194,'xUS TME'!$B:$B,0))</f>
        <v>0</v>
      </c>
      <c r="P194" s="15" t="str">
        <f>INDEX('xUS TME'!M:M,MATCH('xUS Opp Value'!$B194,'xUS TME'!$B:$B,0))</f>
        <v>Won</v>
      </c>
      <c r="Q194" s="15">
        <f>INDEX('xUS TME'!N:N,MATCH('xUS Opp Value'!$B194,'xUS TME'!$B:$B,0))</f>
        <v>0</v>
      </c>
    </row>
    <row r="195" spans="1:17" hidden="1">
      <c r="A195" s="10" t="s">
        <v>6397</v>
      </c>
      <c r="B195" s="10" t="str">
        <f>INDEX('xUS TME'!B:B,MATCH('xUS Opp Value'!A195,'xUS TME'!A:A,0))</f>
        <v>JP3436120004</v>
      </c>
      <c r="C195" s="13" t="str">
        <f>INDEX('xUS TME'!C:C,MATCH($B195,'xUS TME'!$B:$B,0))</f>
        <v>8473</v>
      </c>
      <c r="D195" s="13" t="str">
        <f>INDEX('xUS TME'!D:D,MATCH(B195,'xUS TME'!$B:$B,0))</f>
        <v>0P0000EIE5</v>
      </c>
      <c r="E195" s="13" t="str">
        <f>INDEX('xUS TME'!F:F,MATCH(B195,'xUS TME'!$B:$B,0))</f>
        <v>Japan</v>
      </c>
      <c r="F195" s="18" t="str">
        <f>INDEX('xUS TME'!G:G,MATCH(B195,'xUS TME'!$B:$B,0))</f>
        <v>Financials</v>
      </c>
      <c r="G195" s="58">
        <f>IFERROR(INDEX(CRIMs!G:G,MATCH(C195,CRIMs!D:D,0)),0)</f>
        <v>0</v>
      </c>
      <c r="H195" s="58">
        <f>IFERROR(INDEX(CRIMs!I:I,MATCH(C195,CRIMs!D:D,0)),0)</f>
        <v>0</v>
      </c>
      <c r="I195" s="13">
        <f>INDEX('xUS TME'!E:E,MATCH($B195,'xUS TME'!$B:$B,0))</f>
        <v>0.03</v>
      </c>
      <c r="J195" s="15">
        <f>INDEX('xUS TME'!H:H,MATCH(B195,'xUS TME'!$B:$B,0))</f>
        <v>0</v>
      </c>
      <c r="K195" s="17" t="str">
        <f t="shared" si="3"/>
        <v/>
      </c>
      <c r="L195" s="15">
        <f>INDEX('xUS TME'!J:J,MATCH('xUS Opp Value'!B195,'xUS TME'!$B:$B,0))</f>
        <v>0</v>
      </c>
      <c r="M195" s="15">
        <f>INDEX('xUS TME'!L:L,MATCH('xUS Opp Value'!$B195,'xUS TME'!$B:$B,0))</f>
        <v>1.1599999999999999</v>
      </c>
      <c r="N195" s="15">
        <f>INDEX('xUS TME'!K:K,MATCH('xUS Opp Value'!$B195,'xUS TME'!$B:$B,0))</f>
        <v>0.15</v>
      </c>
      <c r="O195" s="15">
        <f>INDEX('xUS TME'!I:I,MATCH('xUS Opp Value'!$B195,'xUS TME'!$B:$B,0))</f>
        <v>0</v>
      </c>
      <c r="P195" s="15" t="str">
        <f>INDEX('xUS TME'!M:M,MATCH('xUS Opp Value'!$B195,'xUS TME'!$B:$B,0))</f>
        <v>Yen</v>
      </c>
      <c r="Q195" s="15">
        <f>INDEX('xUS TME'!N:N,MATCH('xUS Opp Value'!$B195,'xUS TME'!$B:$B,0))</f>
        <v>0</v>
      </c>
    </row>
    <row r="196" spans="1:17" hidden="1">
      <c r="A196" s="10" t="s">
        <v>6429</v>
      </c>
      <c r="B196" s="10" t="str">
        <f>INDEX('xUS TME'!B:B,MATCH('xUS Opp Value'!A196,'xUS TME'!A:A,0))</f>
        <v>KR7316140003</v>
      </c>
      <c r="C196" s="13">
        <f>INDEX('xUS TME'!C:C,MATCH($B196,'xUS TME'!$B:$B,0))</f>
        <v>316140</v>
      </c>
      <c r="D196" s="13" t="str">
        <f>INDEX('xUS TME'!D:D,MATCH(B196,'xUS TME'!$B:$B,0))</f>
        <v>0P0001FU10</v>
      </c>
      <c r="E196" s="13" t="str">
        <f>INDEX('xUS TME'!F:F,MATCH(B196,'xUS TME'!$B:$B,0))</f>
        <v>South Korea</v>
      </c>
      <c r="F196" s="18" t="str">
        <f>INDEX('xUS TME'!G:G,MATCH(B196,'xUS TME'!$B:$B,0))</f>
        <v>Financials</v>
      </c>
      <c r="G196" s="58">
        <f>IFERROR(INDEX(CRIMs!G:G,MATCH(C196,CRIMs!D:D,0)),0)</f>
        <v>0.5</v>
      </c>
      <c r="H196" s="58">
        <f>IFERROR(INDEX(CRIMs!I:I,MATCH(C196,CRIMs!D:D,0)),0)</f>
        <v>0.59926242988837253</v>
      </c>
      <c r="I196" s="13">
        <f>INDEX('xUS TME'!E:E,MATCH($B196,'xUS TME'!$B:$B,0))</f>
        <v>0.04</v>
      </c>
      <c r="J196" s="15">
        <f>INDEX('xUS TME'!H:H,MATCH(B196,'xUS TME'!$B:$B,0))</f>
        <v>0</v>
      </c>
      <c r="K196" s="17" t="str">
        <f t="shared" si="3"/>
        <v/>
      </c>
      <c r="L196" s="15">
        <f>INDEX('xUS TME'!J:J,MATCH('xUS Opp Value'!B196,'xUS TME'!$B:$B,0))</f>
        <v>3.37</v>
      </c>
      <c r="M196" s="15">
        <f>INDEX('xUS TME'!L:L,MATCH('xUS Opp Value'!$B196,'xUS TME'!$B:$B,0))</f>
        <v>0.77</v>
      </c>
      <c r="N196" s="15">
        <f>INDEX('xUS TME'!K:K,MATCH('xUS Opp Value'!$B196,'xUS TME'!$B:$B,0))</f>
        <v>0</v>
      </c>
      <c r="O196" s="15" t="str">
        <f>INDEX('xUS TME'!I:I,MATCH('xUS Opp Value'!$B196,'xUS TME'!$B:$B,0))</f>
        <v>None</v>
      </c>
      <c r="P196" s="15" t="str">
        <f>INDEX('xUS TME'!M:M,MATCH('xUS Opp Value'!$B196,'xUS TME'!$B:$B,0))</f>
        <v>Won</v>
      </c>
      <c r="Q196" s="15" t="str">
        <f>INDEX('xUS TME'!N:N,MATCH('xUS Opp Value'!$B196,'xUS TME'!$B:$B,0))</f>
        <v>Medium</v>
      </c>
    </row>
    <row r="197" spans="1:17" hidden="1">
      <c r="A197" s="10" t="s">
        <v>4869</v>
      </c>
      <c r="B197" s="10" t="str">
        <f>INDEX('xUS TME'!B:B,MATCH('xUS Opp Value'!A197,'xUS TME'!A:A,0))</f>
        <v>JP3201200007</v>
      </c>
      <c r="C197" s="13">
        <v>7733</v>
      </c>
      <c r="D197" s="13" t="str">
        <f>INDEX('xUS TME'!D:D,MATCH(B197,'xUS TME'!$B:$B,0))</f>
        <v>0P0000AEXE</v>
      </c>
      <c r="E197" s="13" t="str">
        <f>INDEX('xUS TME'!F:F,MATCH(B197,'xUS TME'!$B:$B,0))</f>
        <v>Japan</v>
      </c>
      <c r="F197" s="18" t="str">
        <f>INDEX('xUS TME'!G:G,MATCH(B197,'xUS TME'!$B:$B,0))</f>
        <v>Health Care</v>
      </c>
      <c r="G197" s="58">
        <f>IFERROR(INDEX(CRIMs!G:G,MATCH(C197,CRIMs!D:D,0)),0)</f>
        <v>0.5</v>
      </c>
      <c r="H197" s="58">
        <f>IFERROR(INDEX(CRIMs!I:I,MATCH(C197,CRIMs!D:D,0)),0)</f>
        <v>0.38256493624716514</v>
      </c>
      <c r="I197" s="13">
        <f>INDEX('xUS TME'!E:E,MATCH($B197,'xUS TME'!$B:$B,0))</f>
        <v>0.03</v>
      </c>
      <c r="J197" s="15">
        <f>INDEX('xUS TME'!H:H,MATCH(B197,'xUS TME'!$B:$B,0))</f>
        <v>0</v>
      </c>
      <c r="K197" s="17" t="str">
        <f t="shared" si="3"/>
        <v/>
      </c>
      <c r="L197" s="15">
        <f>INDEX('xUS TME'!J:J,MATCH('xUS Opp Value'!B197,'xUS TME'!$B:$B,0))</f>
        <v>20.99</v>
      </c>
      <c r="M197" s="15">
        <f>INDEX('xUS TME'!L:L,MATCH('xUS Opp Value'!$B197,'xUS TME'!$B:$B,0))</f>
        <v>2.23</v>
      </c>
      <c r="N197" s="15">
        <f>INDEX('xUS TME'!K:K,MATCH('xUS Opp Value'!$B197,'xUS TME'!$B:$B,0))</f>
        <v>0.16</v>
      </c>
      <c r="O197" s="15" t="str">
        <f>INDEX('xUS TME'!I:I,MATCH('xUS Opp Value'!$B197,'xUS TME'!$B:$B,0))</f>
        <v>Narrow</v>
      </c>
      <c r="P197" s="15" t="str">
        <f>INDEX('xUS TME'!M:M,MATCH('xUS Opp Value'!$B197,'xUS TME'!$B:$B,0))</f>
        <v>Yen</v>
      </c>
      <c r="Q197" s="15" t="str">
        <f>INDEX('xUS TME'!N:N,MATCH('xUS Opp Value'!$B197,'xUS TME'!$B:$B,0))</f>
        <v>High</v>
      </c>
    </row>
    <row r="198" spans="1:17" hidden="1">
      <c r="A198" s="10" t="s">
        <v>6154</v>
      </c>
      <c r="B198" s="10" t="str">
        <f>INDEX('xUS TME'!B:B,MATCH('xUS Opp Value'!A198,'xUS TME'!A:A,0))</f>
        <v>CH0012032113</v>
      </c>
      <c r="C198" s="13" t="str">
        <f>INDEX('xUS TME'!C:C,MATCH($B198,'xUS TME'!$B:$B,0))</f>
        <v>RO</v>
      </c>
      <c r="D198" s="13" t="str">
        <f>INDEX('xUS TME'!D:D,MATCH(B198,'xUS TME'!$B:$B,0))</f>
        <v>0P0000A6PP</v>
      </c>
      <c r="E198" s="13" t="str">
        <f>INDEX('xUS TME'!F:F,MATCH(B198,'xUS TME'!$B:$B,0))</f>
        <v>Switzerland</v>
      </c>
      <c r="F198" s="18" t="str">
        <f>INDEX('xUS TME'!G:G,MATCH(B198,'xUS TME'!$B:$B,0))</f>
        <v>Health Care</v>
      </c>
      <c r="G198" s="58">
        <f>IFERROR(INDEX(CRIMs!G:G,MATCH(C198,CRIMs!D:D,0)),0)</f>
        <v>0</v>
      </c>
      <c r="H198" s="58">
        <f>IFERROR(INDEX(CRIMs!I:I,MATCH(C198,CRIMs!D:D,0)),0)</f>
        <v>0</v>
      </c>
      <c r="I198" s="13">
        <f>INDEX('xUS TME'!E:E,MATCH($B198,'xUS TME'!$B:$B,0))</f>
        <v>0.04</v>
      </c>
      <c r="J198" s="15">
        <f>INDEX('xUS TME'!H:H,MATCH(B198,'xUS TME'!$B:$B,0))</f>
        <v>0</v>
      </c>
      <c r="K198" s="17" t="str">
        <f t="shared" si="3"/>
        <v/>
      </c>
      <c r="L198" s="15">
        <f>INDEX('xUS TME'!J:J,MATCH('xUS Opp Value'!B198,'xUS TME'!$B:$B,0))</f>
        <v>15.99</v>
      </c>
      <c r="M198" s="15">
        <f>INDEX('xUS TME'!L:L,MATCH('xUS Opp Value'!$B198,'xUS TME'!$B:$B,0))</f>
        <v>7.74</v>
      </c>
      <c r="N198" s="15">
        <f>INDEX('xUS TME'!K:K,MATCH('xUS Opp Value'!$B198,'xUS TME'!$B:$B,0))</f>
        <v>0.44</v>
      </c>
      <c r="O198" s="15" t="str">
        <f>INDEX('xUS TME'!I:I,MATCH('xUS Opp Value'!$B198,'xUS TME'!$B:$B,0))</f>
        <v>Wide</v>
      </c>
      <c r="P198" s="15" t="str">
        <f>INDEX('xUS TME'!M:M,MATCH('xUS Opp Value'!$B198,'xUS TME'!$B:$B,0))</f>
        <v>Swiss Franc</v>
      </c>
      <c r="Q198" s="15" t="str">
        <f>INDEX('xUS TME'!N:N,MATCH('xUS Opp Value'!$B198,'xUS TME'!$B:$B,0))</f>
        <v>Low</v>
      </c>
    </row>
    <row r="199" spans="1:17" hidden="1">
      <c r="A199" s="10" t="s">
        <v>280</v>
      </c>
      <c r="B199" s="10" t="str">
        <f>INDEX('xUS TME'!B:B,MATCH('xUS Opp Value'!A199,'xUS TME'!A:A,0))</f>
        <v>TH0268010Z03</v>
      </c>
      <c r="C199" s="13" t="str">
        <f>INDEX('xUS TME'!C:C,MATCH($B199,'xUS TME'!$B:$B,0))</f>
        <v>ADVANC</v>
      </c>
      <c r="D199" s="13" t="str">
        <f>INDEX('xUS TME'!D:D,MATCH(B199,'xUS TME'!$B:$B,0))</f>
        <v>0P0000CG0H</v>
      </c>
      <c r="E199" s="13" t="str">
        <f>INDEX('xUS TME'!F:F,MATCH(B199,'xUS TME'!$B:$B,0))</f>
        <v>Thailand</v>
      </c>
      <c r="F199" s="18" t="str">
        <f>INDEX('xUS TME'!G:G,MATCH(B199,'xUS TME'!$B:$B,0))</f>
        <v>Communication Services</v>
      </c>
      <c r="G199" s="58">
        <f>IFERROR(INDEX(CRIMs!G:G,MATCH(C199,CRIMs!D:D,0)),0)</f>
        <v>0</v>
      </c>
      <c r="H199" s="58">
        <f>IFERROR(INDEX(CRIMs!I:I,MATCH(C199,CRIMs!D:D,0)),0)</f>
        <v>0</v>
      </c>
      <c r="I199" s="13">
        <f>INDEX('xUS TME'!E:E,MATCH($B199,'xUS TME'!$B:$B,0))</f>
        <v>0.04</v>
      </c>
      <c r="J199" s="15">
        <f>INDEX('xUS TME'!H:H,MATCH(B199,'xUS TME'!$B:$B,0))</f>
        <v>0</v>
      </c>
      <c r="K199" s="17" t="str">
        <f t="shared" si="3"/>
        <v/>
      </c>
      <c r="L199" s="15">
        <f>INDEX('xUS TME'!J:J,MATCH('xUS Opp Value'!B199,'xUS TME'!$B:$B,0))</f>
        <v>20.96</v>
      </c>
      <c r="M199" s="15">
        <f>INDEX('xUS TME'!L:L,MATCH('xUS Opp Value'!$B199,'xUS TME'!$B:$B,0))</f>
        <v>10.07</v>
      </c>
      <c r="N199" s="15">
        <f>INDEX('xUS TME'!K:K,MATCH('xUS Opp Value'!$B199,'xUS TME'!$B:$B,0))</f>
        <v>0.49</v>
      </c>
      <c r="O199" s="15">
        <f>INDEX('xUS TME'!I:I,MATCH('xUS Opp Value'!$B199,'xUS TME'!$B:$B,0))</f>
        <v>0</v>
      </c>
      <c r="P199" s="15" t="str">
        <f>INDEX('xUS TME'!M:M,MATCH('xUS Opp Value'!$B199,'xUS TME'!$B:$B,0))</f>
        <v>Baht</v>
      </c>
      <c r="Q199" s="15">
        <f>INDEX('xUS TME'!N:N,MATCH('xUS Opp Value'!$B199,'xUS TME'!$B:$B,0))</f>
        <v>0</v>
      </c>
    </row>
    <row r="200" spans="1:17" hidden="1">
      <c r="A200" s="10" t="s">
        <v>2624</v>
      </c>
      <c r="B200" s="10" t="str">
        <f>INDEX('xUS TME'!B:B,MATCH('xUS Opp Value'!A200,'xUS TME'!A:A,0))</f>
        <v>INE758T01015</v>
      </c>
      <c r="C200" s="13">
        <f>INDEX('xUS TME'!C:C,MATCH($B200,'xUS TME'!$B:$B,0))</f>
        <v>543320</v>
      </c>
      <c r="D200" s="13" t="str">
        <f>INDEX('xUS TME'!D:D,MATCH(B200,'xUS TME'!$B:$B,0))</f>
        <v>0P0001MZRH</v>
      </c>
      <c r="E200" s="13" t="str">
        <f>INDEX('xUS TME'!F:F,MATCH(B200,'xUS TME'!$B:$B,0))</f>
        <v>India</v>
      </c>
      <c r="F200" s="18" t="str">
        <f>INDEX('xUS TME'!G:G,MATCH(B200,'xUS TME'!$B:$B,0))</f>
        <v>Consumer Discretionary</v>
      </c>
      <c r="G200" s="58">
        <f>IFERROR(INDEX(CRIMs!G:G,MATCH(C200,CRIMs!D:D,0)),0)</f>
        <v>0</v>
      </c>
      <c r="H200" s="58">
        <f>IFERROR(INDEX(CRIMs!I:I,MATCH(C200,CRIMs!D:D,0)),0)</f>
        <v>0</v>
      </c>
      <c r="I200" s="13">
        <f>INDEX('xUS TME'!E:E,MATCH($B200,'xUS TME'!$B:$B,0))</f>
        <v>0.03</v>
      </c>
      <c r="J200" s="15">
        <f>INDEX('xUS TME'!H:H,MATCH(B200,'xUS TME'!$B:$B,0))</f>
        <v>0</v>
      </c>
      <c r="K200" s="17" t="str">
        <f t="shared" si="3"/>
        <v/>
      </c>
      <c r="L200" s="15">
        <f>INDEX('xUS TME'!J:J,MATCH('xUS Opp Value'!B200,'xUS TME'!$B:$B,0))</f>
        <v>0</v>
      </c>
      <c r="M200" s="15">
        <f>INDEX('xUS TME'!L:L,MATCH('xUS Opp Value'!$B200,'xUS TME'!$B:$B,0))</f>
        <v>7.09</v>
      </c>
      <c r="N200" s="15">
        <f>INDEX('xUS TME'!K:K,MATCH('xUS Opp Value'!$B200,'xUS TME'!$B:$B,0))</f>
        <v>0.02</v>
      </c>
      <c r="O200" s="15">
        <f>INDEX('xUS TME'!I:I,MATCH('xUS Opp Value'!$B200,'xUS TME'!$B:$B,0))</f>
        <v>0</v>
      </c>
      <c r="P200" s="15" t="str">
        <f>INDEX('xUS TME'!M:M,MATCH('xUS Opp Value'!$B200,'xUS TME'!$B:$B,0))</f>
        <v>Indian Rupee</v>
      </c>
      <c r="Q200" s="15">
        <f>INDEX('xUS TME'!N:N,MATCH('xUS Opp Value'!$B200,'xUS TME'!$B:$B,0))</f>
        <v>0</v>
      </c>
    </row>
    <row r="201" spans="1:17" hidden="1">
      <c r="A201" s="10" t="s">
        <v>5099</v>
      </c>
      <c r="B201" s="10" t="str">
        <f>INDEX('xUS TME'!B:B,MATCH('xUS Opp Value'!A201,'xUS TME'!A:A,0))</f>
        <v>TW0001303006</v>
      </c>
      <c r="C201" s="13" t="str">
        <f>INDEX('xUS TME'!C:C,MATCH($B201,'xUS TME'!$B:$B,0))</f>
        <v>1303</v>
      </c>
      <c r="D201" s="13" t="str">
        <f>INDEX('xUS TME'!D:D,MATCH(B201,'xUS TME'!$B:$B,0))</f>
        <v>0P0000BQ45</v>
      </c>
      <c r="E201" s="13" t="str">
        <f>INDEX('xUS TME'!F:F,MATCH(B201,'xUS TME'!$B:$B,0))</f>
        <v>Taiwan</v>
      </c>
      <c r="F201" s="18" t="str">
        <f>INDEX('xUS TME'!G:G,MATCH(B201,'xUS TME'!$B:$B,0))</f>
        <v>Materials</v>
      </c>
      <c r="G201" s="58">
        <f>IFERROR(INDEX(CRIMs!G:G,MATCH(C201,CRIMs!D:D,0)),0)</f>
        <v>0</v>
      </c>
      <c r="H201" s="58">
        <f>IFERROR(INDEX(CRIMs!I:I,MATCH(C201,CRIMs!D:D,0)),0)</f>
        <v>0</v>
      </c>
      <c r="I201" s="13">
        <f>INDEX('xUS TME'!E:E,MATCH($B201,'xUS TME'!$B:$B,0))</f>
        <v>0.04</v>
      </c>
      <c r="J201" s="15">
        <f>INDEX('xUS TME'!H:H,MATCH(B201,'xUS TME'!$B:$B,0))</f>
        <v>0</v>
      </c>
      <c r="K201" s="17" t="str">
        <f t="shared" si="3"/>
        <v/>
      </c>
      <c r="L201" s="15">
        <f>INDEX('xUS TME'!J:J,MATCH('xUS Opp Value'!B201,'xUS TME'!$B:$B,0))</f>
        <v>0</v>
      </c>
      <c r="M201" s="15">
        <f>INDEX('xUS TME'!L:L,MATCH('xUS Opp Value'!$B201,'xUS TME'!$B:$B,0))</f>
        <v>1.82</v>
      </c>
      <c r="N201" s="15">
        <f>INDEX('xUS TME'!K:K,MATCH('xUS Opp Value'!$B201,'xUS TME'!$B:$B,0))</f>
        <v>0.01</v>
      </c>
      <c r="O201" s="15">
        <f>INDEX('xUS TME'!I:I,MATCH('xUS Opp Value'!$B201,'xUS TME'!$B:$B,0))</f>
        <v>0</v>
      </c>
      <c r="P201" s="15" t="str">
        <f>INDEX('xUS TME'!M:M,MATCH('xUS Opp Value'!$B201,'xUS TME'!$B:$B,0))</f>
        <v>New Taiwan Dollar</v>
      </c>
      <c r="Q201" s="15">
        <f>INDEX('xUS TME'!N:N,MATCH('xUS Opp Value'!$B201,'xUS TME'!$B:$B,0))</f>
        <v>0</v>
      </c>
    </row>
    <row r="202" spans="1:17" hidden="1">
      <c r="A202" s="10" t="s">
        <v>620</v>
      </c>
      <c r="B202" s="10" t="str">
        <f>INDEX('xUS TME'!B:B,MATCH('xUS Opp Value'!A202,'xUS TME'!A:A,0))</f>
        <v>JP3111200006</v>
      </c>
      <c r="C202" s="13">
        <f>INDEX('xUS TME'!C:C,MATCH($B202,'xUS TME'!$B:$B,0))</f>
        <v>3407</v>
      </c>
      <c r="D202" s="13" t="str">
        <f>INDEX('xUS TME'!D:D,MATCH(B202,'xUS TME'!$B:$B,0))</f>
        <v>0P0000AETL</v>
      </c>
      <c r="E202" s="13" t="str">
        <f>INDEX('xUS TME'!F:F,MATCH(B202,'xUS TME'!$B:$B,0))</f>
        <v>Japan</v>
      </c>
      <c r="F202" s="18" t="str">
        <f>INDEX('xUS TME'!G:G,MATCH(B202,'xUS TME'!$B:$B,0))</f>
        <v>Materials</v>
      </c>
      <c r="G202" s="58">
        <f>IFERROR(INDEX(CRIMs!G:G,MATCH(C202,CRIMs!D:D,0)),0)</f>
        <v>0</v>
      </c>
      <c r="H202" s="58">
        <f>IFERROR(INDEX(CRIMs!I:I,MATCH(C202,CRIMs!D:D,0)),0)</f>
        <v>0</v>
      </c>
      <c r="I202" s="13">
        <f>INDEX('xUS TME'!E:E,MATCH($B202,'xUS TME'!$B:$B,0))</f>
        <v>0.04</v>
      </c>
      <c r="J202" s="15">
        <f>INDEX('xUS TME'!H:H,MATCH(B202,'xUS TME'!$B:$B,0))</f>
        <v>0</v>
      </c>
      <c r="K202" s="17" t="str">
        <f t="shared" si="3"/>
        <v/>
      </c>
      <c r="L202" s="15">
        <f>INDEX('xUS TME'!J:J,MATCH('xUS Opp Value'!B202,'xUS TME'!$B:$B,0))</f>
        <v>0</v>
      </c>
      <c r="M202" s="15">
        <f>INDEX('xUS TME'!L:L,MATCH('xUS Opp Value'!$B202,'xUS TME'!$B:$B,0))</f>
        <v>1.1100000000000001</v>
      </c>
      <c r="N202" s="15">
        <f>INDEX('xUS TME'!K:K,MATCH('xUS Opp Value'!$B202,'xUS TME'!$B:$B,0))</f>
        <v>0.08</v>
      </c>
      <c r="O202" s="15">
        <f>INDEX('xUS TME'!I:I,MATCH('xUS Opp Value'!$B202,'xUS TME'!$B:$B,0))</f>
        <v>0</v>
      </c>
      <c r="P202" s="15" t="str">
        <f>INDEX('xUS TME'!M:M,MATCH('xUS Opp Value'!$B202,'xUS TME'!$B:$B,0))</f>
        <v>Yen</v>
      </c>
      <c r="Q202" s="15">
        <f>INDEX('xUS TME'!N:N,MATCH('xUS Opp Value'!$B202,'xUS TME'!$B:$B,0))</f>
        <v>0</v>
      </c>
    </row>
    <row r="203" spans="1:17" hidden="1">
      <c r="A203" s="10" t="s">
        <v>3371</v>
      </c>
      <c r="B203" s="10" t="str">
        <f>INDEX('xUS TME'!B:B,MATCH('xUS Opp Value'!A203,'xUS TME'!A:A,0))</f>
        <v>KR7009540006</v>
      </c>
      <c r="C203" s="13" t="str">
        <f>INDEX('xUS TME'!C:C,MATCH($B203,'xUS TME'!$B:$B,0))</f>
        <v>009540</v>
      </c>
      <c r="D203" s="13" t="str">
        <f>INDEX('xUS TME'!D:D,MATCH(B203,'xUS TME'!$B:$B,0))</f>
        <v>0P0000APQT</v>
      </c>
      <c r="E203" s="13" t="str">
        <f>INDEX('xUS TME'!F:F,MATCH(B203,'xUS TME'!$B:$B,0))</f>
        <v>South Korea</v>
      </c>
      <c r="F203" s="18" t="str">
        <f>INDEX('xUS TME'!G:G,MATCH(B203,'xUS TME'!$B:$B,0))</f>
        <v>Industrials</v>
      </c>
      <c r="G203" s="58">
        <f>IFERROR(INDEX(CRIMs!G:G,MATCH(C203,CRIMs!D:D,0)),0)</f>
        <v>0</v>
      </c>
      <c r="H203" s="58">
        <f>IFERROR(INDEX(CRIMs!I:I,MATCH(C203,CRIMs!D:D,0)),0)</f>
        <v>0</v>
      </c>
      <c r="I203" s="13">
        <f>INDEX('xUS TME'!E:E,MATCH($B203,'xUS TME'!$B:$B,0))</f>
        <v>0.03</v>
      </c>
      <c r="J203" s="15">
        <f>INDEX('xUS TME'!H:H,MATCH(B203,'xUS TME'!$B:$B,0))</f>
        <v>0</v>
      </c>
      <c r="K203" s="17" t="str">
        <f t="shared" si="3"/>
        <v/>
      </c>
      <c r="L203" s="15">
        <f>INDEX('xUS TME'!J:J,MATCH('xUS Opp Value'!B203,'xUS TME'!$B:$B,0))</f>
        <v>11.31</v>
      </c>
      <c r="M203" s="15">
        <f>INDEX('xUS TME'!L:L,MATCH('xUS Opp Value'!$B203,'xUS TME'!$B:$B,0))</f>
        <v>2.1</v>
      </c>
      <c r="N203" s="15">
        <f>INDEX('xUS TME'!K:K,MATCH('xUS Opp Value'!$B203,'xUS TME'!$B:$B,0))</f>
        <v>0.24</v>
      </c>
      <c r="O203" s="15">
        <f>INDEX('xUS TME'!I:I,MATCH('xUS Opp Value'!$B203,'xUS TME'!$B:$B,0))</f>
        <v>0</v>
      </c>
      <c r="P203" s="15" t="str">
        <f>INDEX('xUS TME'!M:M,MATCH('xUS Opp Value'!$B203,'xUS TME'!$B:$B,0))</f>
        <v>Won</v>
      </c>
      <c r="Q203" s="15">
        <f>INDEX('xUS TME'!N:N,MATCH('xUS Opp Value'!$B203,'xUS TME'!$B:$B,0))</f>
        <v>0</v>
      </c>
    </row>
    <row r="204" spans="1:17" hidden="1">
      <c r="A204" s="10" t="s">
        <v>184</v>
      </c>
      <c r="B204" s="10" t="str">
        <f>INDEX('xUS TME'!B:B,MATCH('xUS Opp Value'!A204,'xUS TME'!A:A,0))</f>
        <v>ZAE000255915</v>
      </c>
      <c r="C204" s="13" t="str">
        <f>INDEX('xUS TME'!C:C,MATCH($B204,'xUS TME'!$B:$B,0))</f>
        <v>ABG</v>
      </c>
      <c r="D204" s="13" t="str">
        <f>INDEX('xUS TME'!D:D,MATCH(B204,'xUS TME'!$B:$B,0))</f>
        <v>0P0000DLRU</v>
      </c>
      <c r="E204" s="13" t="str">
        <f>INDEX('xUS TME'!F:F,MATCH(B204,'xUS TME'!$B:$B,0))</f>
        <v>South Africa</v>
      </c>
      <c r="F204" s="18" t="str">
        <f>INDEX('xUS TME'!G:G,MATCH(B204,'xUS TME'!$B:$B,0))</f>
        <v>Financials</v>
      </c>
      <c r="G204" s="58">
        <f>IFERROR(INDEX(CRIMs!G:G,MATCH(C204,CRIMs!D:D,0)),0)</f>
        <v>0</v>
      </c>
      <c r="H204" s="58">
        <f>IFERROR(INDEX(CRIMs!I:I,MATCH(C204,CRIMs!D:D,0)),0)</f>
        <v>0</v>
      </c>
      <c r="I204" s="13">
        <f>INDEX('xUS TME'!E:E,MATCH($B204,'xUS TME'!$B:$B,0))</f>
        <v>0.04</v>
      </c>
      <c r="J204" s="15">
        <f>INDEX('xUS TME'!H:H,MATCH(B204,'xUS TME'!$B:$B,0))</f>
        <v>0</v>
      </c>
      <c r="K204" s="17" t="str">
        <f t="shared" si="3"/>
        <v/>
      </c>
      <c r="L204" s="15">
        <f>INDEX('xUS TME'!J:J,MATCH('xUS Opp Value'!B204,'xUS TME'!$B:$B,0))</f>
        <v>0</v>
      </c>
      <c r="M204" s="15">
        <f>INDEX('xUS TME'!L:L,MATCH('xUS Opp Value'!$B204,'xUS TME'!$B:$B,0))</f>
        <v>1.2</v>
      </c>
      <c r="N204" s="15">
        <f>INDEX('xUS TME'!K:K,MATCH('xUS Opp Value'!$B204,'xUS TME'!$B:$B,0))</f>
        <v>0.15</v>
      </c>
      <c r="O204" s="15">
        <f>INDEX('xUS TME'!I:I,MATCH('xUS Opp Value'!$B204,'xUS TME'!$B:$B,0))</f>
        <v>0</v>
      </c>
      <c r="P204" s="15" t="str">
        <f>INDEX('xUS TME'!M:M,MATCH('xUS Opp Value'!$B204,'xUS TME'!$B:$B,0))</f>
        <v>Rand</v>
      </c>
      <c r="Q204" s="15">
        <f>INDEX('xUS TME'!N:N,MATCH('xUS Opp Value'!$B204,'xUS TME'!$B:$B,0))</f>
        <v>0</v>
      </c>
    </row>
    <row r="205" spans="1:17" hidden="1">
      <c r="A205" s="10" t="s">
        <v>8089</v>
      </c>
      <c r="B205" s="10" t="str">
        <f>INDEX('xUS TME'!B:B,MATCH('xUS Opp Value'!A205,'xUS TME'!A:A,0))</f>
        <v>TW0006669005</v>
      </c>
      <c r="C205" s="13">
        <f>INDEX('xUS TME'!C:C,MATCH($B205,'xUS TME'!$B:$B,0))</f>
        <v>6669</v>
      </c>
      <c r="D205" s="13" t="str">
        <f>INDEX('xUS TME'!D:D,MATCH(B205,'xUS TME'!$B:$B,0))</f>
        <v>0P0001C5O1</v>
      </c>
      <c r="E205" s="13" t="str">
        <f>INDEX('xUS TME'!F:F,MATCH(B205,'xUS TME'!$B:$B,0))</f>
        <v>Taiwan</v>
      </c>
      <c r="F205" s="18" t="str">
        <f>INDEX('xUS TME'!G:G,MATCH(B205,'xUS TME'!$B:$B,0))</f>
        <v>Information Technology</v>
      </c>
      <c r="G205" s="58">
        <f>IFERROR(INDEX(CRIMs!G:G,MATCH(C205,CRIMs!D:D,0)),0)</f>
        <v>0</v>
      </c>
      <c r="H205" s="58">
        <f>IFERROR(INDEX(CRIMs!I:I,MATCH(C205,CRIMs!D:D,0)),0)</f>
        <v>0</v>
      </c>
      <c r="I205" s="13">
        <f>INDEX('xUS TME'!E:E,MATCH($B205,'xUS TME'!$B:$B,0))</f>
        <v>0.04</v>
      </c>
      <c r="J205" s="15">
        <f>INDEX('xUS TME'!H:H,MATCH(B205,'xUS TME'!$B:$B,0))</f>
        <v>0</v>
      </c>
      <c r="K205" s="17" t="str">
        <f t="shared" si="3"/>
        <v/>
      </c>
      <c r="L205" s="15">
        <f>INDEX('xUS TME'!J:J,MATCH('xUS Opp Value'!B205,'xUS TME'!$B:$B,0))</f>
        <v>20.69</v>
      </c>
      <c r="M205" s="15">
        <f>INDEX('xUS TME'!L:L,MATCH('xUS Opp Value'!$B205,'xUS TME'!$B:$B,0))</f>
        <v>5.41</v>
      </c>
      <c r="N205" s="15">
        <f>INDEX('xUS TME'!K:K,MATCH('xUS Opp Value'!$B205,'xUS TME'!$B:$B,0))</f>
        <v>0.5</v>
      </c>
      <c r="O205" s="15">
        <f>INDEX('xUS TME'!I:I,MATCH('xUS Opp Value'!$B205,'xUS TME'!$B:$B,0))</f>
        <v>0</v>
      </c>
      <c r="P205" s="15" t="str">
        <f>INDEX('xUS TME'!M:M,MATCH('xUS Opp Value'!$B205,'xUS TME'!$B:$B,0))</f>
        <v>New Taiwan Dollar</v>
      </c>
      <c r="Q205" s="15">
        <f>INDEX('xUS TME'!N:N,MATCH('xUS Opp Value'!$B205,'xUS TME'!$B:$B,0))</f>
        <v>0</v>
      </c>
    </row>
    <row r="206" spans="1:17" hidden="1">
      <c r="A206" s="10" t="s">
        <v>4278</v>
      </c>
      <c r="B206" s="10" t="str">
        <f>INDEX('xUS TME'!B:B,MATCH('xUS Opp Value'!A206,'xUS TME'!A:A,0))</f>
        <v>KR7035720002</v>
      </c>
      <c r="C206" s="13" t="str">
        <f>INDEX('xUS TME'!C:C,MATCH($B206,'xUS TME'!$B:$B,0))</f>
        <v>035720</v>
      </c>
      <c r="D206" s="13" t="str">
        <f>INDEX('xUS TME'!D:D,MATCH(B206,'xUS TME'!$B:$B,0))</f>
        <v>0P0000AN5S</v>
      </c>
      <c r="E206" s="13" t="str">
        <f>INDEX('xUS TME'!F:F,MATCH(B206,'xUS TME'!$B:$B,0))</f>
        <v>South Korea</v>
      </c>
      <c r="F206" s="18" t="str">
        <f>INDEX('xUS TME'!G:G,MATCH(B206,'xUS TME'!$B:$B,0))</f>
        <v>Communication Services</v>
      </c>
      <c r="G206" s="58">
        <f>IFERROR(INDEX(CRIMs!G:G,MATCH(C206,CRIMs!D:D,0)),0)</f>
        <v>0</v>
      </c>
      <c r="H206" s="58">
        <f>IFERROR(INDEX(CRIMs!I:I,MATCH(C206,CRIMs!D:D,0)),0)</f>
        <v>0</v>
      </c>
      <c r="I206" s="13">
        <f>INDEX('xUS TME'!E:E,MATCH($B206,'xUS TME'!$B:$B,0))</f>
        <v>0.03</v>
      </c>
      <c r="J206" s="15">
        <f>INDEX('xUS TME'!H:H,MATCH(B206,'xUS TME'!$B:$B,0))</f>
        <v>0</v>
      </c>
      <c r="K206" s="17" t="str">
        <f t="shared" si="3"/>
        <v/>
      </c>
      <c r="L206" s="15">
        <f>INDEX('xUS TME'!J:J,MATCH('xUS Opp Value'!B206,'xUS TME'!$B:$B,0))</f>
        <v>36.44</v>
      </c>
      <c r="M206" s="15">
        <f>INDEX('xUS TME'!L:L,MATCH('xUS Opp Value'!$B206,'xUS TME'!$B:$B,0))</f>
        <v>1.89</v>
      </c>
      <c r="N206" s="15">
        <f>INDEX('xUS TME'!K:K,MATCH('xUS Opp Value'!$B206,'xUS TME'!$B:$B,0))</f>
        <v>0.05</v>
      </c>
      <c r="O206" s="15" t="str">
        <f>INDEX('xUS TME'!I:I,MATCH('xUS Opp Value'!$B206,'xUS TME'!$B:$B,0))</f>
        <v>None</v>
      </c>
      <c r="P206" s="15" t="str">
        <f>INDEX('xUS TME'!M:M,MATCH('xUS Opp Value'!$B206,'xUS TME'!$B:$B,0))</f>
        <v>Won</v>
      </c>
      <c r="Q206" s="15" t="str">
        <f>INDEX('xUS TME'!N:N,MATCH('xUS Opp Value'!$B206,'xUS TME'!$B:$B,0))</f>
        <v>Very High</v>
      </c>
    </row>
    <row r="207" spans="1:17" hidden="1">
      <c r="A207" s="10" t="s">
        <v>190</v>
      </c>
      <c r="B207" s="10" t="str">
        <f>INDEX('xUS TME'!B:B,MATCH('xUS Opp Value'!A207,'xUS TME'!A:A,0))</f>
        <v>AEA000201011</v>
      </c>
      <c r="C207" s="13" t="str">
        <f>INDEX('xUS TME'!C:C,MATCH($B207,'xUS TME'!$B:$B,0))</f>
        <v>ADCB</v>
      </c>
      <c r="D207" s="13" t="str">
        <f>INDEX('xUS TME'!D:D,MATCH(B207,'xUS TME'!$B:$B,0))</f>
        <v>0P0000JM1M</v>
      </c>
      <c r="E207" s="13" t="str">
        <f>INDEX('xUS TME'!F:F,MATCH(B207,'xUS TME'!$B:$B,0))</f>
        <v>United Arab Emirates</v>
      </c>
      <c r="F207" s="18" t="str">
        <f>INDEX('xUS TME'!G:G,MATCH(B207,'xUS TME'!$B:$B,0))</f>
        <v>Financials</v>
      </c>
      <c r="G207" s="58">
        <f>IFERROR(INDEX(CRIMs!G:G,MATCH(C207,CRIMs!D:D,0)),0)</f>
        <v>0</v>
      </c>
      <c r="H207" s="58">
        <f>IFERROR(INDEX(CRIMs!I:I,MATCH(C207,CRIMs!D:D,0)),0)</f>
        <v>0</v>
      </c>
      <c r="I207" s="13">
        <f>INDEX('xUS TME'!E:E,MATCH($B207,'xUS TME'!$B:$B,0))</f>
        <v>0.03</v>
      </c>
      <c r="J207" s="15">
        <f>INDEX('xUS TME'!H:H,MATCH(B207,'xUS TME'!$B:$B,0))</f>
        <v>0</v>
      </c>
      <c r="K207" s="17" t="str">
        <f t="shared" si="3"/>
        <v/>
      </c>
      <c r="L207" s="15">
        <f>INDEX('xUS TME'!J:J,MATCH('xUS Opp Value'!B207,'xUS TME'!$B:$B,0))</f>
        <v>9.52</v>
      </c>
      <c r="M207" s="15">
        <f>INDEX('xUS TME'!L:L,MATCH('xUS Opp Value'!$B207,'xUS TME'!$B:$B,0))</f>
        <v>1.32</v>
      </c>
      <c r="N207" s="15">
        <f>INDEX('xUS TME'!K:K,MATCH('xUS Opp Value'!$B207,'xUS TME'!$B:$B,0))</f>
        <v>0.16</v>
      </c>
      <c r="O207" s="15">
        <f>INDEX('xUS TME'!I:I,MATCH('xUS Opp Value'!$B207,'xUS TME'!$B:$B,0))</f>
        <v>0</v>
      </c>
      <c r="P207" s="15" t="str">
        <f>INDEX('xUS TME'!M:M,MATCH('xUS Opp Value'!$B207,'xUS TME'!$B:$B,0))</f>
        <v>UAE Dirham</v>
      </c>
      <c r="Q207" s="15">
        <f>INDEX('xUS TME'!N:N,MATCH('xUS Opp Value'!$B207,'xUS TME'!$B:$B,0))</f>
        <v>0</v>
      </c>
    </row>
    <row r="208" spans="1:17" hidden="1">
      <c r="A208" s="10" t="s">
        <v>6814</v>
      </c>
      <c r="B208" s="10" t="str">
        <f>INDEX('xUS TME'!B:B,MATCH('xUS Opp Value'!A208,'xUS TME'!A:A,0))</f>
        <v>ZAE000259701</v>
      </c>
      <c r="C208" s="13" t="str">
        <f>INDEX('xUS TME'!C:C,MATCH($B208,'xUS TME'!$B:$B,0))</f>
        <v>SSW</v>
      </c>
      <c r="D208" s="13" t="str">
        <f>INDEX('xUS TME'!D:D,MATCH(B208,'xUS TME'!$B:$B,0))</f>
        <v>0P0001JB2M</v>
      </c>
      <c r="E208" s="13" t="str">
        <f>INDEX('xUS TME'!F:F,MATCH(B208,'xUS TME'!$B:$B,0))</f>
        <v>South Africa</v>
      </c>
      <c r="F208" s="18" t="str">
        <f>INDEX('xUS TME'!G:G,MATCH(B208,'xUS TME'!$B:$B,0))</f>
        <v>Materials</v>
      </c>
      <c r="G208" s="58">
        <f>IFERROR(INDEX(CRIMs!G:G,MATCH(C208,CRIMs!D:D,0)),0)</f>
        <v>0</v>
      </c>
      <c r="H208" s="58">
        <f>IFERROR(INDEX(CRIMs!I:I,MATCH(C208,CRIMs!D:D,0)),0)</f>
        <v>0</v>
      </c>
      <c r="I208" s="13">
        <f>INDEX('xUS TME'!E:E,MATCH($B208,'xUS TME'!$B:$B,0))</f>
        <v>0.03</v>
      </c>
      <c r="J208" s="15">
        <f>INDEX('xUS TME'!H:H,MATCH(B208,'xUS TME'!$B:$B,0))</f>
        <v>0</v>
      </c>
      <c r="K208" s="17" t="str">
        <f t="shared" si="3"/>
        <v/>
      </c>
      <c r="L208" s="15">
        <f>INDEX('xUS TME'!J:J,MATCH('xUS Opp Value'!B208,'xUS TME'!$B:$B,0))</f>
        <v>4.49</v>
      </c>
      <c r="M208" s="15">
        <f>INDEX('xUS TME'!L:L,MATCH('xUS Opp Value'!$B208,'xUS TME'!$B:$B,0))</f>
        <v>3.81</v>
      </c>
      <c r="N208" s="15">
        <f>INDEX('xUS TME'!K:K,MATCH('xUS Opp Value'!$B208,'xUS TME'!$B:$B,0))</f>
        <v>0</v>
      </c>
      <c r="O208" s="15">
        <f>INDEX('xUS TME'!I:I,MATCH('xUS Opp Value'!$B208,'xUS TME'!$B:$B,0))</f>
        <v>0</v>
      </c>
      <c r="P208" s="15" t="str">
        <f>INDEX('xUS TME'!M:M,MATCH('xUS Opp Value'!$B208,'xUS TME'!$B:$B,0))</f>
        <v>Rand</v>
      </c>
      <c r="Q208" s="15">
        <f>INDEX('xUS TME'!N:N,MATCH('xUS Opp Value'!$B208,'xUS TME'!$B:$B,0))</f>
        <v>0</v>
      </c>
    </row>
    <row r="209" spans="1:17" hidden="1">
      <c r="A209" s="10" t="s">
        <v>6266</v>
      </c>
      <c r="B209" s="10" t="str">
        <f>INDEX('xUS TME'!B:B,MATCH('xUS Opp Value'!A209,'xUS TME'!A:A,0))</f>
        <v>KR7032830002</v>
      </c>
      <c r="C209" s="13">
        <f>INDEX('xUS TME'!C:C,MATCH($B209,'xUS TME'!$B:$B,0))</f>
        <v>32830</v>
      </c>
      <c r="D209" s="13" t="str">
        <f>INDEX('xUS TME'!D:D,MATCH(B209,'xUS TME'!$B:$B,0))</f>
        <v>0P0000O50Q</v>
      </c>
      <c r="E209" s="13" t="str">
        <f>INDEX('xUS TME'!F:F,MATCH(B209,'xUS TME'!$B:$B,0))</f>
        <v>South Korea</v>
      </c>
      <c r="F209" s="18" t="str">
        <f>INDEX('xUS TME'!G:G,MATCH(B209,'xUS TME'!$B:$B,0))</f>
        <v>Financials</v>
      </c>
      <c r="G209" s="58">
        <f>IFERROR(INDEX(CRIMs!G:G,MATCH(C209,CRIMs!D:D,0)),0)</f>
        <v>0</v>
      </c>
      <c r="H209" s="58">
        <f>IFERROR(INDEX(CRIMs!I:I,MATCH(C209,CRIMs!D:D,0)),0)</f>
        <v>0</v>
      </c>
      <c r="I209" s="13">
        <f>INDEX('xUS TME'!E:E,MATCH($B209,'xUS TME'!$B:$B,0))</f>
        <v>0.04</v>
      </c>
      <c r="J209" s="15">
        <f>INDEX('xUS TME'!H:H,MATCH(B209,'xUS TME'!$B:$B,0))</f>
        <v>0</v>
      </c>
      <c r="K209" s="17" t="str">
        <f t="shared" si="3"/>
        <v/>
      </c>
      <c r="L209" s="15">
        <f>INDEX('xUS TME'!J:J,MATCH('xUS Opp Value'!B209,'xUS TME'!$B:$B,0))</f>
        <v>9.5299999999999994</v>
      </c>
      <c r="M209" s="15">
        <f>INDEX('xUS TME'!L:L,MATCH('xUS Opp Value'!$B209,'xUS TME'!$B:$B,0))</f>
        <v>0.67</v>
      </c>
      <c r="N209" s="15">
        <f>INDEX('xUS TME'!K:K,MATCH('xUS Opp Value'!$B209,'xUS TME'!$B:$B,0))</f>
        <v>0.06</v>
      </c>
      <c r="O209" s="15" t="str">
        <f>INDEX('xUS TME'!I:I,MATCH('xUS Opp Value'!$B209,'xUS TME'!$B:$B,0))</f>
        <v>None</v>
      </c>
      <c r="P209" s="15" t="str">
        <f>INDEX('xUS TME'!M:M,MATCH('xUS Opp Value'!$B209,'xUS TME'!$B:$B,0))</f>
        <v>Won</v>
      </c>
      <c r="Q209" s="15" t="str">
        <f>INDEX('xUS TME'!N:N,MATCH('xUS Opp Value'!$B209,'xUS TME'!$B:$B,0))</f>
        <v>Medium</v>
      </c>
    </row>
    <row r="210" spans="1:17" hidden="1">
      <c r="A210" s="10" t="s">
        <v>6466</v>
      </c>
      <c r="B210" s="10" t="str">
        <f>INDEX('xUS TME'!B:B,MATCH('xUS Opp Value'!A210,'xUS TME'!A:A,0))</f>
        <v>GB00B5ZN1N88</v>
      </c>
      <c r="C210" s="13" t="str">
        <f>INDEX('xUS TME'!C:C,MATCH($B210,'xUS TME'!$B:$B,0))</f>
        <v>SGRO</v>
      </c>
      <c r="D210" s="13" t="str">
        <f>INDEX('xUS TME'!D:D,MATCH(B210,'xUS TME'!$B:$B,0))</f>
        <v>0P00007OVW</v>
      </c>
      <c r="E210" s="13" t="str">
        <f>INDEX('xUS TME'!F:F,MATCH(B210,'xUS TME'!$B:$B,0))</f>
        <v>United Kingdom</v>
      </c>
      <c r="F210" s="18" t="str">
        <f>INDEX('xUS TME'!G:G,MATCH(B210,'xUS TME'!$B:$B,0))</f>
        <v>Real Estate</v>
      </c>
      <c r="G210" s="58">
        <f>IFERROR(INDEX(CRIMs!G:G,MATCH(C210,CRIMs!D:D,0)),0)</f>
        <v>0</v>
      </c>
      <c r="H210" s="58">
        <f>IFERROR(INDEX(CRIMs!I:I,MATCH(C210,CRIMs!D:D,0)),0)</f>
        <v>0</v>
      </c>
      <c r="I210" s="13">
        <f>INDEX('xUS TME'!E:E,MATCH($B210,'xUS TME'!$B:$B,0))</f>
        <v>0.03</v>
      </c>
      <c r="J210" s="15">
        <f>INDEX('xUS TME'!H:H,MATCH(B210,'xUS TME'!$B:$B,0))</f>
        <v>0</v>
      </c>
      <c r="K210" s="17" t="str">
        <f t="shared" si="3"/>
        <v/>
      </c>
      <c r="L210" s="15">
        <f>INDEX('xUS TME'!J:J,MATCH('xUS Opp Value'!B210,'xUS TME'!$B:$B,0))</f>
        <v>18.100000000000001</v>
      </c>
      <c r="M210" s="15">
        <f>INDEX('xUS TME'!L:L,MATCH('xUS Opp Value'!$B210,'xUS TME'!$B:$B,0))</f>
        <v>0.77</v>
      </c>
      <c r="N210" s="15">
        <f>INDEX('xUS TME'!K:K,MATCH('xUS Opp Value'!$B210,'xUS TME'!$B:$B,0))</f>
        <v>0.05</v>
      </c>
      <c r="O210" s="15">
        <f>INDEX('xUS TME'!I:I,MATCH('xUS Opp Value'!$B210,'xUS TME'!$B:$B,0))</f>
        <v>0</v>
      </c>
      <c r="P210" s="15" t="str">
        <f>INDEX('xUS TME'!M:M,MATCH('xUS Opp Value'!$B210,'xUS TME'!$B:$B,0))</f>
        <v>Pound Sterling</v>
      </c>
      <c r="Q210" s="15">
        <f>INDEX('xUS TME'!N:N,MATCH('xUS Opp Value'!$B210,'xUS TME'!$B:$B,0))</f>
        <v>0</v>
      </c>
    </row>
    <row r="211" spans="1:17" hidden="1">
      <c r="A211" s="10" t="s">
        <v>979</v>
      </c>
      <c r="B211" s="10" t="str">
        <f>INDEX('xUS TME'!B:B,MATCH('xUS Opp Value'!A211,'xUS TME'!A:A,0))</f>
        <v>PLPEKAO00016</v>
      </c>
      <c r="C211" s="13" t="str">
        <f>INDEX('xUS TME'!C:C,MATCH($B211,'xUS TME'!$B:$B,0))</f>
        <v>PEO</v>
      </c>
      <c r="D211" s="13" t="str">
        <f>INDEX('xUS TME'!D:D,MATCH(B211,'xUS TME'!$B:$B,0))</f>
        <v>0P0000EFP9</v>
      </c>
      <c r="E211" s="13" t="str">
        <f>INDEX('xUS TME'!F:F,MATCH(B211,'xUS TME'!$B:$B,0))</f>
        <v>Poland</v>
      </c>
      <c r="F211" s="18" t="str">
        <f>INDEX('xUS TME'!G:G,MATCH(B211,'xUS TME'!$B:$B,0))</f>
        <v>Financials</v>
      </c>
      <c r="G211" s="58">
        <f>IFERROR(INDEX(CRIMs!G:G,MATCH(C211,CRIMs!D:D,0)),0)</f>
        <v>0</v>
      </c>
      <c r="H211" s="58">
        <f>IFERROR(INDEX(CRIMs!I:I,MATCH(C211,CRIMs!D:D,0)),0)</f>
        <v>0</v>
      </c>
      <c r="I211" s="13">
        <f>INDEX('xUS TME'!E:E,MATCH($B211,'xUS TME'!$B:$B,0))</f>
        <v>0.04</v>
      </c>
      <c r="J211" s="15">
        <f>INDEX('xUS TME'!H:H,MATCH(B211,'xUS TME'!$B:$B,0))</f>
        <v>0</v>
      </c>
      <c r="K211" s="17" t="str">
        <f t="shared" si="3"/>
        <v/>
      </c>
      <c r="L211" s="15">
        <f>INDEX('xUS TME'!J:J,MATCH('xUS Opp Value'!B211,'xUS TME'!$B:$B,0))</f>
        <v>7.68</v>
      </c>
      <c r="M211" s="15">
        <f>INDEX('xUS TME'!L:L,MATCH('xUS Opp Value'!$B211,'xUS TME'!$B:$B,0))</f>
        <v>1.84</v>
      </c>
      <c r="N211" s="15">
        <f>INDEX('xUS TME'!K:K,MATCH('xUS Opp Value'!$B211,'xUS TME'!$B:$B,0))</f>
        <v>0.21</v>
      </c>
      <c r="O211" s="15">
        <f>INDEX('xUS TME'!I:I,MATCH('xUS Opp Value'!$B211,'xUS TME'!$B:$B,0))</f>
        <v>0</v>
      </c>
      <c r="P211" s="15" t="str">
        <f>INDEX('xUS TME'!M:M,MATCH('xUS Opp Value'!$B211,'xUS TME'!$B:$B,0))</f>
        <v>Zloty</v>
      </c>
      <c r="Q211" s="15">
        <f>INDEX('xUS TME'!N:N,MATCH('xUS Opp Value'!$B211,'xUS TME'!$B:$B,0))</f>
        <v>0</v>
      </c>
    </row>
    <row r="212" spans="1:17" hidden="1">
      <c r="A212" s="10" t="s">
        <v>2488</v>
      </c>
      <c r="B212" s="10" t="str">
        <f>INDEX('xUS TME'!B:B,MATCH('xUS Opp Value'!A212,'xUS TME'!A:A,0))</f>
        <v>BREMBJACNOR1</v>
      </c>
      <c r="C212" s="13" t="str">
        <f>INDEX('xUS TME'!C:C,MATCH($B212,'xUS TME'!$B:$B,0))</f>
        <v>EMBJ3</v>
      </c>
      <c r="D212" s="13" t="str">
        <f>INDEX('xUS TME'!D:D,MATCH(B212,'xUS TME'!$B:$B,0))</f>
        <v>0P0000ALIQ</v>
      </c>
      <c r="E212" s="13" t="str">
        <f>INDEX('xUS TME'!F:F,MATCH(B212,'xUS TME'!$B:$B,0))</f>
        <v>Brazil</v>
      </c>
      <c r="F212" s="18" t="str">
        <f>INDEX('xUS TME'!G:G,MATCH(B212,'xUS TME'!$B:$B,0))</f>
        <v>Industrials</v>
      </c>
      <c r="G212" s="58">
        <f>IFERROR(INDEX(CRIMs!G:G,MATCH(C212,CRIMs!D:D,0)),0)</f>
        <v>0</v>
      </c>
      <c r="H212" s="58">
        <f>IFERROR(INDEX(CRIMs!I:I,MATCH(C212,CRIMs!D:D,0)),0)</f>
        <v>0</v>
      </c>
      <c r="I212" s="13">
        <f>INDEX('xUS TME'!E:E,MATCH($B212,'xUS TME'!$B:$B,0))</f>
        <v>0.03</v>
      </c>
      <c r="J212" s="15">
        <f>INDEX('xUS TME'!H:H,MATCH(B212,'xUS TME'!$B:$B,0))</f>
        <v>0</v>
      </c>
      <c r="K212" s="17" t="str">
        <f t="shared" si="3"/>
        <v/>
      </c>
      <c r="L212" s="15">
        <f>INDEX('xUS TME'!J:J,MATCH('xUS Opp Value'!B212,'xUS TME'!$B:$B,0))</f>
        <v>19.52</v>
      </c>
      <c r="M212" s="15">
        <f>INDEX('xUS TME'!L:L,MATCH('xUS Opp Value'!$B212,'xUS TME'!$B:$B,0))</f>
        <v>3.37</v>
      </c>
      <c r="N212" s="15">
        <f>INDEX('xUS TME'!K:K,MATCH('xUS Opp Value'!$B212,'xUS TME'!$B:$B,0))</f>
        <v>0.11</v>
      </c>
      <c r="O212" s="15" t="str">
        <f>INDEX('xUS TME'!I:I,MATCH('xUS Opp Value'!$B212,'xUS TME'!$B:$B,0))</f>
        <v>None</v>
      </c>
      <c r="P212" s="15" t="str">
        <f>INDEX('xUS TME'!M:M,MATCH('xUS Opp Value'!$B212,'xUS TME'!$B:$B,0))</f>
        <v>Brazilian Real</v>
      </c>
      <c r="Q212" s="15" t="str">
        <f>INDEX('xUS TME'!N:N,MATCH('xUS Opp Value'!$B212,'xUS TME'!$B:$B,0))</f>
        <v>Medium</v>
      </c>
    </row>
    <row r="213" spans="1:17" hidden="1">
      <c r="A213" s="10" t="s">
        <v>8085</v>
      </c>
      <c r="B213" s="10" t="str">
        <f>INDEX('xUS TME'!B:B,MATCH('xUS Opp Value'!A213,'xUS TME'!A:A,0))</f>
        <v>TW0003231007</v>
      </c>
      <c r="C213" s="13" t="str">
        <f>INDEX('xUS TME'!C:C,MATCH($B213,'xUS TME'!$B:$B,0))</f>
        <v>3231</v>
      </c>
      <c r="D213" s="13" t="str">
        <f>INDEX('xUS TME'!D:D,MATCH(B213,'xUS TME'!$B:$B,0))</f>
        <v>0P0000C668</v>
      </c>
      <c r="E213" s="13" t="str">
        <f>INDEX('xUS TME'!F:F,MATCH(B213,'xUS TME'!$B:$B,0))</f>
        <v>Taiwan</v>
      </c>
      <c r="F213" s="18" t="str">
        <f>INDEX('xUS TME'!G:G,MATCH(B213,'xUS TME'!$B:$B,0))</f>
        <v>Information Technology</v>
      </c>
      <c r="G213" s="58">
        <f>IFERROR(INDEX(CRIMs!G:G,MATCH(C213,CRIMs!D:D,0)),0)</f>
        <v>0</v>
      </c>
      <c r="H213" s="58">
        <f>IFERROR(INDEX(CRIMs!I:I,MATCH(C213,CRIMs!D:D,0)),0)</f>
        <v>0</v>
      </c>
      <c r="I213" s="13">
        <f>INDEX('xUS TME'!E:E,MATCH($B213,'xUS TME'!$B:$B,0))</f>
        <v>0.04</v>
      </c>
      <c r="J213" s="15">
        <f>INDEX('xUS TME'!H:H,MATCH(B213,'xUS TME'!$B:$B,0))</f>
        <v>0</v>
      </c>
      <c r="K213" s="17" t="str">
        <f t="shared" si="3"/>
        <v/>
      </c>
      <c r="L213" s="15">
        <f>INDEX('xUS TME'!J:J,MATCH('xUS Opp Value'!B213,'xUS TME'!$B:$B,0))</f>
        <v>11.9</v>
      </c>
      <c r="M213" s="15">
        <f>INDEX('xUS TME'!L:L,MATCH('xUS Opp Value'!$B213,'xUS TME'!$B:$B,0))</f>
        <v>2.42</v>
      </c>
      <c r="N213" s="15">
        <f>INDEX('xUS TME'!K:K,MATCH('xUS Opp Value'!$B213,'xUS TME'!$B:$B,0))</f>
        <v>0.38</v>
      </c>
      <c r="O213" s="15">
        <f>INDEX('xUS TME'!I:I,MATCH('xUS Opp Value'!$B213,'xUS TME'!$B:$B,0))</f>
        <v>0</v>
      </c>
      <c r="P213" s="15" t="str">
        <f>INDEX('xUS TME'!M:M,MATCH('xUS Opp Value'!$B213,'xUS TME'!$B:$B,0))</f>
        <v>New Taiwan Dollar</v>
      </c>
      <c r="Q213" s="15">
        <f>INDEX('xUS TME'!N:N,MATCH('xUS Opp Value'!$B213,'xUS TME'!$B:$B,0))</f>
        <v>0</v>
      </c>
    </row>
    <row r="214" spans="1:17" hidden="1">
      <c r="A214" s="10" t="s">
        <v>4362</v>
      </c>
      <c r="B214" s="10" t="str">
        <f>INDEX('xUS TME'!B:B,MATCH('xUS Opp Value'!A214,'xUS TME'!A:A,0))</f>
        <v>PLKGHM000017</v>
      </c>
      <c r="C214" s="13" t="str">
        <f>INDEX('xUS TME'!C:C,MATCH($B214,'xUS TME'!$B:$B,0))</f>
        <v>KGH</v>
      </c>
      <c r="D214" s="13" t="str">
        <f>INDEX('xUS TME'!D:D,MATCH(B214,'xUS TME'!$B:$B,0))</f>
        <v>0P0000EAG2</v>
      </c>
      <c r="E214" s="13" t="str">
        <f>INDEX('xUS TME'!F:F,MATCH(B214,'xUS TME'!$B:$B,0))</f>
        <v>Poland</v>
      </c>
      <c r="F214" s="18" t="str">
        <f>INDEX('xUS TME'!G:G,MATCH(B214,'xUS TME'!$B:$B,0))</f>
        <v>Materials</v>
      </c>
      <c r="G214" s="58">
        <f>IFERROR(INDEX(CRIMs!G:G,MATCH(C214,CRIMs!D:D,0)),0)</f>
        <v>0</v>
      </c>
      <c r="H214" s="58">
        <f>IFERROR(INDEX(CRIMs!I:I,MATCH(C214,CRIMs!D:D,0)),0)</f>
        <v>0</v>
      </c>
      <c r="I214" s="13">
        <f>INDEX('xUS TME'!E:E,MATCH($B214,'xUS TME'!$B:$B,0))</f>
        <v>0.03</v>
      </c>
      <c r="J214" s="15">
        <f>INDEX('xUS TME'!H:H,MATCH(B214,'xUS TME'!$B:$B,0))</f>
        <v>0</v>
      </c>
      <c r="K214" s="17" t="str">
        <f t="shared" si="3"/>
        <v/>
      </c>
      <c r="L214" s="15">
        <f>INDEX('xUS TME'!J:J,MATCH('xUS Opp Value'!B214,'xUS TME'!$B:$B,0))</f>
        <v>0</v>
      </c>
      <c r="M214" s="15">
        <f>INDEX('xUS TME'!L:L,MATCH('xUS Opp Value'!$B214,'xUS TME'!$B:$B,0))</f>
        <v>1.91</v>
      </c>
      <c r="N214" s="15">
        <f>INDEX('xUS TME'!K:K,MATCH('xUS Opp Value'!$B214,'xUS TME'!$B:$B,0))</f>
        <v>0.12</v>
      </c>
      <c r="O214" s="15">
        <f>INDEX('xUS TME'!I:I,MATCH('xUS Opp Value'!$B214,'xUS TME'!$B:$B,0))</f>
        <v>0</v>
      </c>
      <c r="P214" s="15" t="str">
        <f>INDEX('xUS TME'!M:M,MATCH('xUS Opp Value'!$B214,'xUS TME'!$B:$B,0))</f>
        <v>Zloty</v>
      </c>
      <c r="Q214" s="15">
        <f>INDEX('xUS TME'!N:N,MATCH('xUS Opp Value'!$B214,'xUS TME'!$B:$B,0))</f>
        <v>0</v>
      </c>
    </row>
    <row r="215" spans="1:17" hidden="1">
      <c r="A215" s="10" t="s">
        <v>1601</v>
      </c>
      <c r="B215" s="10" t="str">
        <f>INDEX('xUS TME'!B:B,MATCH('xUS Opp Value'!A215,'xUS TME'!A:A,0))</f>
        <v>KYG211501005</v>
      </c>
      <c r="C215" s="13" t="str">
        <f>INDEX('xUS TME'!C:C,MATCH($B215,'xUS TME'!$B:$B,0))</f>
        <v>01378</v>
      </c>
      <c r="D215" s="13" t="str">
        <f>INDEX('xUS TME'!D:D,MATCH(B215,'xUS TME'!$B:$B,0))</f>
        <v>0P0000SQUF</v>
      </c>
      <c r="E215" s="13" t="str">
        <f>INDEX('xUS TME'!F:F,MATCH(B215,'xUS TME'!$B:$B,0))</f>
        <v>China</v>
      </c>
      <c r="F215" s="18" t="str">
        <f>INDEX('xUS TME'!G:G,MATCH(B215,'xUS TME'!$B:$B,0))</f>
        <v>Materials</v>
      </c>
      <c r="G215" s="58">
        <f>IFERROR(INDEX(CRIMs!G:G,MATCH(C215,CRIMs!D:D,0)),0)</f>
        <v>0</v>
      </c>
      <c r="H215" s="58">
        <f>IFERROR(INDEX(CRIMs!I:I,MATCH(C215,CRIMs!D:D,0)),0)</f>
        <v>0</v>
      </c>
      <c r="I215" s="13">
        <f>INDEX('xUS TME'!E:E,MATCH($B215,'xUS TME'!$B:$B,0))</f>
        <v>0.05</v>
      </c>
      <c r="J215" s="15">
        <f>INDEX('xUS TME'!H:H,MATCH(B215,'xUS TME'!$B:$B,0))</f>
        <v>0</v>
      </c>
      <c r="K215" s="17" t="str">
        <f t="shared" si="3"/>
        <v/>
      </c>
      <c r="L215" s="15">
        <f>INDEX('xUS TME'!J:J,MATCH('xUS Opp Value'!B215,'xUS TME'!$B:$B,0))</f>
        <v>9.27</v>
      </c>
      <c r="M215" s="15">
        <f>INDEX('xUS TME'!L:L,MATCH('xUS Opp Value'!$B215,'xUS TME'!$B:$B,0))</f>
        <v>2.58</v>
      </c>
      <c r="N215" s="15">
        <f>INDEX('xUS TME'!K:K,MATCH('xUS Opp Value'!$B215,'xUS TME'!$B:$B,0))</f>
        <v>0.25</v>
      </c>
      <c r="O215" s="15">
        <f>INDEX('xUS TME'!I:I,MATCH('xUS Opp Value'!$B215,'xUS TME'!$B:$B,0))</f>
        <v>0</v>
      </c>
      <c r="P215" s="15" t="str">
        <f>INDEX('xUS TME'!M:M,MATCH('xUS Opp Value'!$B215,'xUS TME'!$B:$B,0))</f>
        <v>Hong Kong Dollar</v>
      </c>
      <c r="Q215" s="15">
        <f>INDEX('xUS TME'!N:N,MATCH('xUS Opp Value'!$B215,'xUS TME'!$B:$B,0))</f>
        <v>0</v>
      </c>
    </row>
    <row r="216" spans="1:17" hidden="1">
      <c r="A216" s="10" t="s">
        <v>2075</v>
      </c>
      <c r="B216" s="10" t="str">
        <f>INDEX('xUS TME'!B:B,MATCH('xUS Opp Value'!A216,'xUS TME'!A:A,0))</f>
        <v>BRSBSPACNOR5</v>
      </c>
      <c r="C216" s="13" t="str">
        <f>INDEX('xUS TME'!C:C,MATCH($B216,'xUS TME'!$B:$B,0))</f>
        <v>SBSP3</v>
      </c>
      <c r="D216" s="13" t="str">
        <f>INDEX('xUS TME'!D:D,MATCH(B216,'xUS TME'!$B:$B,0))</f>
        <v>0P0000B6HL</v>
      </c>
      <c r="E216" s="13" t="str">
        <f>INDEX('xUS TME'!F:F,MATCH(B216,'xUS TME'!$B:$B,0))</f>
        <v>Brazil</v>
      </c>
      <c r="F216" s="18" t="str">
        <f>INDEX('xUS TME'!G:G,MATCH(B216,'xUS TME'!$B:$B,0))</f>
        <v>Utilities</v>
      </c>
      <c r="G216" s="58">
        <f>IFERROR(INDEX(CRIMs!G:G,MATCH(C216,CRIMs!D:D,0)),0)</f>
        <v>0</v>
      </c>
      <c r="H216" s="58">
        <f>IFERROR(INDEX(CRIMs!I:I,MATCH(C216,CRIMs!D:D,0)),0)</f>
        <v>0</v>
      </c>
      <c r="I216" s="13">
        <f>INDEX('xUS TME'!E:E,MATCH($B216,'xUS TME'!$B:$B,0))</f>
        <v>0.04</v>
      </c>
      <c r="J216" s="15">
        <f>INDEX('xUS TME'!H:H,MATCH(B216,'xUS TME'!$B:$B,0))</f>
        <v>0</v>
      </c>
      <c r="K216" s="17" t="str">
        <f t="shared" si="3"/>
        <v/>
      </c>
      <c r="L216" s="15">
        <f>INDEX('xUS TME'!J:J,MATCH('xUS Opp Value'!B216,'xUS TME'!$B:$B,0))</f>
        <v>15.33</v>
      </c>
      <c r="M216" s="15">
        <f>INDEX('xUS TME'!L:L,MATCH('xUS Opp Value'!$B216,'xUS TME'!$B:$B,0))</f>
        <v>2.82</v>
      </c>
      <c r="N216" s="15">
        <f>INDEX('xUS TME'!K:K,MATCH('xUS Opp Value'!$B216,'xUS TME'!$B:$B,0))</f>
        <v>0.21</v>
      </c>
      <c r="O216" s="15" t="str">
        <f>INDEX('xUS TME'!I:I,MATCH('xUS Opp Value'!$B216,'xUS TME'!$B:$B,0))</f>
        <v>None</v>
      </c>
      <c r="P216" s="15" t="str">
        <f>INDEX('xUS TME'!M:M,MATCH('xUS Opp Value'!$B216,'xUS TME'!$B:$B,0))</f>
        <v>Brazilian Real</v>
      </c>
      <c r="Q216" s="15" t="str">
        <f>INDEX('xUS TME'!N:N,MATCH('xUS Opp Value'!$B216,'xUS TME'!$B:$B,0))</f>
        <v>High</v>
      </c>
    </row>
    <row r="217" spans="1:17" hidden="1">
      <c r="A217" s="10" t="s">
        <v>3363</v>
      </c>
      <c r="B217" s="10" t="str">
        <f>INDEX('xUS TME'!B:B,MATCH('xUS Opp Value'!A217,'xUS TME'!A:A,0))</f>
        <v>KR7329180004</v>
      </c>
      <c r="C217" s="13" t="str">
        <f>INDEX('xUS TME'!C:C,MATCH($B217,'xUS TME'!$B:$B,0))</f>
        <v>329180</v>
      </c>
      <c r="D217" s="13" t="str">
        <f>INDEX('xUS TME'!D:D,MATCH(B217,'xUS TME'!$B:$B,0))</f>
        <v>0P0001NBHP</v>
      </c>
      <c r="E217" s="13" t="str">
        <f>INDEX('xUS TME'!F:F,MATCH(B217,'xUS TME'!$B:$B,0))</f>
        <v>South Korea</v>
      </c>
      <c r="F217" s="18" t="str">
        <f>INDEX('xUS TME'!G:G,MATCH(B217,'xUS TME'!$B:$B,0))</f>
        <v>Industrials</v>
      </c>
      <c r="G217" s="58">
        <f>IFERROR(INDEX(CRIMs!G:G,MATCH(C217,CRIMs!D:D,0)),0)</f>
        <v>0</v>
      </c>
      <c r="H217" s="58">
        <f>IFERROR(INDEX(CRIMs!I:I,MATCH(C217,CRIMs!D:D,0)),0)</f>
        <v>0</v>
      </c>
      <c r="I217" s="13">
        <f>INDEX('xUS TME'!E:E,MATCH($B217,'xUS TME'!$B:$B,0))</f>
        <v>0.03</v>
      </c>
      <c r="J217" s="15">
        <f>INDEX('xUS TME'!H:H,MATCH(B217,'xUS TME'!$B:$B,0))</f>
        <v>0</v>
      </c>
      <c r="K217" s="17" t="str">
        <f t="shared" si="3"/>
        <v/>
      </c>
      <c r="L217" s="15">
        <f>INDEX('xUS TME'!J:J,MATCH('xUS Opp Value'!B217,'xUS TME'!$B:$B,0))</f>
        <v>18.79</v>
      </c>
      <c r="M217" s="15">
        <f>INDEX('xUS TME'!L:L,MATCH('xUS Opp Value'!$B217,'xUS TME'!$B:$B,0))</f>
        <v>5.34</v>
      </c>
      <c r="N217" s="15">
        <f>INDEX('xUS TME'!K:K,MATCH('xUS Opp Value'!$B217,'xUS TME'!$B:$B,0))</f>
        <v>0.21</v>
      </c>
      <c r="O217" s="15">
        <f>INDEX('xUS TME'!I:I,MATCH('xUS Opp Value'!$B217,'xUS TME'!$B:$B,0))</f>
        <v>0</v>
      </c>
      <c r="P217" s="15" t="str">
        <f>INDEX('xUS TME'!M:M,MATCH('xUS Opp Value'!$B217,'xUS TME'!$B:$B,0))</f>
        <v>Won</v>
      </c>
      <c r="Q217" s="15">
        <f>INDEX('xUS TME'!N:N,MATCH('xUS Opp Value'!$B217,'xUS TME'!$B:$B,0))</f>
        <v>0</v>
      </c>
    </row>
    <row r="218" spans="1:17" hidden="1">
      <c r="A218" s="10" t="s">
        <v>5751</v>
      </c>
      <c r="B218" s="10" t="str">
        <f>INDEX('xUS TME'!B:B,MATCH('xUS Opp Value'!A218,'xUS TME'!A:A,0))</f>
        <v>INE752E01010</v>
      </c>
      <c r="C218" s="13" t="str">
        <f>INDEX('xUS TME'!C:C,MATCH($B218,'xUS TME'!$B:$B,0))</f>
        <v>532898</v>
      </c>
      <c r="D218" s="13" t="str">
        <f>INDEX('xUS TME'!D:D,MATCH(B218,'xUS TME'!$B:$B,0))</f>
        <v>0P0000GGLM</v>
      </c>
      <c r="E218" s="13" t="str">
        <f>INDEX('xUS TME'!F:F,MATCH(B218,'xUS TME'!$B:$B,0))</f>
        <v>India</v>
      </c>
      <c r="F218" s="18" t="str">
        <f>INDEX('xUS TME'!G:G,MATCH(B218,'xUS TME'!$B:$B,0))</f>
        <v>Utilities</v>
      </c>
      <c r="G218" s="58">
        <f>IFERROR(INDEX(CRIMs!G:G,MATCH(C218,CRIMs!D:D,0)),0)</f>
        <v>0</v>
      </c>
      <c r="H218" s="58">
        <f>IFERROR(INDEX(CRIMs!I:I,MATCH(C218,CRIMs!D:D,0)),0)</f>
        <v>0</v>
      </c>
      <c r="I218" s="13">
        <f>INDEX('xUS TME'!E:E,MATCH($B218,'xUS TME'!$B:$B,0))</f>
        <v>0.04</v>
      </c>
      <c r="J218" s="15">
        <f>INDEX('xUS TME'!H:H,MATCH(B218,'xUS TME'!$B:$B,0))</f>
        <v>0</v>
      </c>
      <c r="K218" s="17" t="str">
        <f t="shared" si="3"/>
        <v/>
      </c>
      <c r="L218" s="15">
        <f>INDEX('xUS TME'!J:J,MATCH('xUS Opp Value'!B218,'xUS TME'!$B:$B,0))</f>
        <v>14.62</v>
      </c>
      <c r="M218" s="15">
        <f>INDEX('xUS TME'!L:L,MATCH('xUS Opp Value'!$B218,'xUS TME'!$B:$B,0))</f>
        <v>2.84</v>
      </c>
      <c r="N218" s="15">
        <f>INDEX('xUS TME'!K:K,MATCH('xUS Opp Value'!$B218,'xUS TME'!$B:$B,0))</f>
        <v>0.17</v>
      </c>
      <c r="O218" s="15">
        <f>INDEX('xUS TME'!I:I,MATCH('xUS Opp Value'!$B218,'xUS TME'!$B:$B,0))</f>
        <v>0</v>
      </c>
      <c r="P218" s="15" t="str">
        <f>INDEX('xUS TME'!M:M,MATCH('xUS Opp Value'!$B218,'xUS TME'!$B:$B,0))</f>
        <v>Indian Rupee</v>
      </c>
      <c r="Q218" s="15">
        <f>INDEX('xUS TME'!N:N,MATCH('xUS Opp Value'!$B218,'xUS TME'!$B:$B,0))</f>
        <v>0</v>
      </c>
    </row>
    <row r="219" spans="1:17" hidden="1">
      <c r="A219" s="10" t="s">
        <v>7895</v>
      </c>
      <c r="B219" s="10" t="str">
        <f>INDEX('xUS TME'!B:B,MATCH('xUS Opp Value'!A219,'xUS TME'!A:A,0))</f>
        <v>INE205A01025</v>
      </c>
      <c r="C219" s="13" t="str">
        <f>INDEX('xUS TME'!C:C,MATCH($B219,'xUS TME'!$B:$B,0))</f>
        <v>500295</v>
      </c>
      <c r="D219" s="13" t="str">
        <f>INDEX('xUS TME'!D:D,MATCH(B219,'xUS TME'!$B:$B,0))</f>
        <v>0P0000C39L</v>
      </c>
      <c r="E219" s="13" t="str">
        <f>INDEX('xUS TME'!F:F,MATCH(B219,'xUS TME'!$B:$B,0))</f>
        <v>India</v>
      </c>
      <c r="F219" s="18" t="str">
        <f>INDEX('xUS TME'!G:G,MATCH(B219,'xUS TME'!$B:$B,0))</f>
        <v>Materials</v>
      </c>
      <c r="G219" s="58">
        <f>IFERROR(INDEX(CRIMs!G:G,MATCH(C219,CRIMs!D:D,0)),0)</f>
        <v>0</v>
      </c>
      <c r="H219" s="58">
        <f>IFERROR(INDEX(CRIMs!I:I,MATCH(C219,CRIMs!D:D,0)),0)</f>
        <v>0</v>
      </c>
      <c r="I219" s="13">
        <f>INDEX('xUS TME'!E:E,MATCH($B219,'xUS TME'!$B:$B,0))</f>
        <v>0.04</v>
      </c>
      <c r="J219" s="15">
        <f>INDEX('xUS TME'!H:H,MATCH(B219,'xUS TME'!$B:$B,0))</f>
        <v>0</v>
      </c>
      <c r="K219" s="17" t="str">
        <f t="shared" si="3"/>
        <v/>
      </c>
      <c r="L219" s="15">
        <f>INDEX('xUS TME'!J:J,MATCH('xUS Opp Value'!B219,'xUS TME'!$B:$B,0))</f>
        <v>4.9000000000000004</v>
      </c>
      <c r="M219" s="15">
        <f>INDEX('xUS TME'!L:L,MATCH('xUS Opp Value'!$B219,'xUS TME'!$B:$B,0))</f>
        <v>7.25</v>
      </c>
      <c r="N219" s="15">
        <f>INDEX('xUS TME'!K:K,MATCH('xUS Opp Value'!$B219,'xUS TME'!$B:$B,0))</f>
        <v>0.57999999999999996</v>
      </c>
      <c r="O219" s="15">
        <f>INDEX('xUS TME'!I:I,MATCH('xUS Opp Value'!$B219,'xUS TME'!$B:$B,0))</f>
        <v>0</v>
      </c>
      <c r="P219" s="15" t="str">
        <f>INDEX('xUS TME'!M:M,MATCH('xUS Opp Value'!$B219,'xUS TME'!$B:$B,0))</f>
        <v>Indian Rupee</v>
      </c>
      <c r="Q219" s="15">
        <f>INDEX('xUS TME'!N:N,MATCH('xUS Opp Value'!$B219,'xUS TME'!$B:$B,0))</f>
        <v>0</v>
      </c>
    </row>
    <row r="220" spans="1:17" hidden="1">
      <c r="A220" s="10" t="s">
        <v>3343</v>
      </c>
      <c r="B220" s="10" t="str">
        <f>INDEX('xUS TME'!B:B,MATCH('xUS Opp Value'!A220,'xUS TME'!A:A,0))</f>
        <v>ZAE000015228</v>
      </c>
      <c r="C220" s="13" t="str">
        <f>INDEX('xUS TME'!C:C,MATCH($B220,'xUS TME'!$B:$B,0))</f>
        <v>HAR</v>
      </c>
      <c r="D220" s="13" t="str">
        <f>INDEX('xUS TME'!D:D,MATCH(B220,'xUS TME'!$B:$B,0))</f>
        <v>0P0000DLM3</v>
      </c>
      <c r="E220" s="13" t="str">
        <f>INDEX('xUS TME'!F:F,MATCH(B220,'xUS TME'!$B:$B,0))</f>
        <v>South Africa</v>
      </c>
      <c r="F220" s="18" t="str">
        <f>INDEX('xUS TME'!G:G,MATCH(B220,'xUS TME'!$B:$B,0))</f>
        <v>Materials</v>
      </c>
      <c r="G220" s="58">
        <f>IFERROR(INDEX(CRIMs!G:G,MATCH(C220,CRIMs!D:D,0)),0)</f>
        <v>0</v>
      </c>
      <c r="H220" s="58">
        <f>IFERROR(INDEX(CRIMs!I:I,MATCH(C220,CRIMs!D:D,0)),0)</f>
        <v>0</v>
      </c>
      <c r="I220" s="13">
        <f>INDEX('xUS TME'!E:E,MATCH($B220,'xUS TME'!$B:$B,0))</f>
        <v>0.03</v>
      </c>
      <c r="J220" s="15">
        <f>INDEX('xUS TME'!H:H,MATCH(B220,'xUS TME'!$B:$B,0))</f>
        <v>0</v>
      </c>
      <c r="K220" s="17" t="str">
        <f t="shared" si="3"/>
        <v/>
      </c>
      <c r="L220" s="15">
        <f>INDEX('xUS TME'!J:J,MATCH('xUS Opp Value'!B220,'xUS TME'!$B:$B,0))</f>
        <v>0</v>
      </c>
      <c r="M220" s="15">
        <f>INDEX('xUS TME'!L:L,MATCH('xUS Opp Value'!$B220,'xUS TME'!$B:$B,0))</f>
        <v>3.29</v>
      </c>
      <c r="N220" s="15">
        <f>INDEX('xUS TME'!K:K,MATCH('xUS Opp Value'!$B220,'xUS TME'!$B:$B,0))</f>
        <v>0.32</v>
      </c>
      <c r="O220" s="15" t="str">
        <f>INDEX('xUS TME'!I:I,MATCH('xUS Opp Value'!$B220,'xUS TME'!$B:$B,0))</f>
        <v>None</v>
      </c>
      <c r="P220" s="15" t="str">
        <f>INDEX('xUS TME'!M:M,MATCH('xUS Opp Value'!$B220,'xUS TME'!$B:$B,0))</f>
        <v>Rand</v>
      </c>
      <c r="Q220" s="15" t="str">
        <f>INDEX('xUS TME'!N:N,MATCH('xUS Opp Value'!$B220,'xUS TME'!$B:$B,0))</f>
        <v>Very High</v>
      </c>
    </row>
    <row r="221" spans="1:17" hidden="1">
      <c r="A221" s="10" t="s">
        <v>1007</v>
      </c>
      <c r="B221" s="10" t="str">
        <f>INDEX('xUS TME'!B:B,MATCH('xUS Opp Value'!A221,'xUS TME'!A:A,0))</f>
        <v>AT0000BAWAG2</v>
      </c>
      <c r="C221" s="13" t="str">
        <f>INDEX('xUS TME'!C:C,MATCH($B221,'xUS TME'!$B:$B,0))</f>
        <v>BG</v>
      </c>
      <c r="D221" s="13" t="str">
        <f>INDEX('xUS TME'!D:D,MATCH(B221,'xUS TME'!$B:$B,0))</f>
        <v>0P0001BU4V</v>
      </c>
      <c r="E221" s="13" t="str">
        <f>INDEX('xUS TME'!F:F,MATCH(B221,'xUS TME'!$B:$B,0))</f>
        <v>Austria</v>
      </c>
      <c r="F221" s="18" t="str">
        <f>INDEX('xUS TME'!G:G,MATCH(B221,'xUS TME'!$B:$B,0))</f>
        <v>Financials</v>
      </c>
      <c r="G221" s="58">
        <f>IFERROR(INDEX(CRIMs!G:G,MATCH(C221,CRIMs!D:D,0)),0)</f>
        <v>0</v>
      </c>
      <c r="H221" s="58">
        <f>IFERROR(INDEX(CRIMs!I:I,MATCH(C221,CRIMs!D:D,0)),0)</f>
        <v>0</v>
      </c>
      <c r="I221" s="13">
        <f>INDEX('xUS TME'!E:E,MATCH($B221,'xUS TME'!$B:$B,0))</f>
        <v>0.03</v>
      </c>
      <c r="J221" s="15">
        <f>INDEX('xUS TME'!H:H,MATCH(B221,'xUS TME'!$B:$B,0))</f>
        <v>0</v>
      </c>
      <c r="K221" s="17" t="str">
        <f t="shared" si="3"/>
        <v/>
      </c>
      <c r="L221" s="15">
        <f>INDEX('xUS TME'!J:J,MATCH('xUS Opp Value'!B221,'xUS TME'!$B:$B,0))</f>
        <v>11.11</v>
      </c>
      <c r="M221" s="15">
        <f>INDEX('xUS TME'!L:L,MATCH('xUS Opp Value'!$B221,'xUS TME'!$B:$B,0))</f>
        <v>2.5</v>
      </c>
      <c r="N221" s="15">
        <f>INDEX('xUS TME'!K:K,MATCH('xUS Opp Value'!$B221,'xUS TME'!$B:$B,0))</f>
        <v>0.21</v>
      </c>
      <c r="O221" s="15">
        <f>INDEX('xUS TME'!I:I,MATCH('xUS Opp Value'!$B221,'xUS TME'!$B:$B,0))</f>
        <v>0</v>
      </c>
      <c r="P221" s="15" t="str">
        <f>INDEX('xUS TME'!M:M,MATCH('xUS Opp Value'!$B221,'xUS TME'!$B:$B,0))</f>
        <v>Euro</v>
      </c>
      <c r="Q221" s="15">
        <f>INDEX('xUS TME'!N:N,MATCH('xUS Opp Value'!$B221,'xUS TME'!$B:$B,0))</f>
        <v>0</v>
      </c>
    </row>
    <row r="222" spans="1:17" hidden="1">
      <c r="A222" s="10" t="s">
        <v>5986</v>
      </c>
      <c r="B222" s="10" t="str">
        <f>INDEX('xUS TME'!B:B,MATCH('xUS Opp Value'!A222,'xUS TME'!A:A,0))</f>
        <v>QA0006929853</v>
      </c>
      <c r="C222" s="13" t="str">
        <f>INDEX('xUS TME'!C:C,MATCH($B222,'xUS TME'!$B:$B,0))</f>
        <v>QIBK</v>
      </c>
      <c r="D222" s="13" t="str">
        <f>INDEX('xUS TME'!D:D,MATCH(B222,'xUS TME'!$B:$B,0))</f>
        <v>0P0000Q2HZ</v>
      </c>
      <c r="E222" s="13" t="str">
        <f>INDEX('xUS TME'!F:F,MATCH(B222,'xUS TME'!$B:$B,0))</f>
        <v>Qatar</v>
      </c>
      <c r="F222" s="18" t="str">
        <f>INDEX('xUS TME'!G:G,MATCH(B222,'xUS TME'!$B:$B,0))</f>
        <v>Financials</v>
      </c>
      <c r="G222" s="58">
        <f>IFERROR(INDEX(CRIMs!G:G,MATCH(C222,CRIMs!D:D,0)),0)</f>
        <v>0</v>
      </c>
      <c r="H222" s="58">
        <f>IFERROR(INDEX(CRIMs!I:I,MATCH(C222,CRIMs!D:D,0)),0)</f>
        <v>0</v>
      </c>
      <c r="I222" s="13">
        <f>INDEX('xUS TME'!E:E,MATCH($B222,'xUS TME'!$B:$B,0))</f>
        <v>0.03</v>
      </c>
      <c r="J222" s="15">
        <f>INDEX('xUS TME'!H:H,MATCH(B222,'xUS TME'!$B:$B,0))</f>
        <v>0</v>
      </c>
      <c r="K222" s="17" t="str">
        <f t="shared" si="3"/>
        <v/>
      </c>
      <c r="L222" s="15">
        <f>INDEX('xUS TME'!J:J,MATCH('xUS Opp Value'!B222,'xUS TME'!$B:$B,0))</f>
        <v>11.49</v>
      </c>
      <c r="M222" s="15">
        <f>INDEX('xUS TME'!L:L,MATCH('xUS Opp Value'!$B222,'xUS TME'!$B:$B,0))</f>
        <v>1.87</v>
      </c>
      <c r="N222" s="15">
        <f>INDEX('xUS TME'!K:K,MATCH('xUS Opp Value'!$B222,'xUS TME'!$B:$B,0))</f>
        <v>0.17</v>
      </c>
      <c r="O222" s="15">
        <f>INDEX('xUS TME'!I:I,MATCH('xUS Opp Value'!$B222,'xUS TME'!$B:$B,0))</f>
        <v>0</v>
      </c>
      <c r="P222" s="15" t="str">
        <f>INDEX('xUS TME'!M:M,MATCH('xUS Opp Value'!$B222,'xUS TME'!$B:$B,0))</f>
        <v>Qatari Rial</v>
      </c>
      <c r="Q222" s="15">
        <f>INDEX('xUS TME'!N:N,MATCH('xUS Opp Value'!$B222,'xUS TME'!$B:$B,0))</f>
        <v>0</v>
      </c>
    </row>
    <row r="223" spans="1:17" hidden="1">
      <c r="A223" s="10" t="s">
        <v>7156</v>
      </c>
      <c r="B223" s="10" t="str">
        <f>INDEX('xUS TME'!B:B,MATCH('xUS Opp Value'!A223,'xUS TME'!A:A,0))</f>
        <v>JP3814800003</v>
      </c>
      <c r="C223" s="13">
        <f>INDEX('xUS TME'!C:C,MATCH($B223,'xUS TME'!$B:$B,0))</f>
        <v>7270</v>
      </c>
      <c r="D223" s="13" t="str">
        <f>INDEX('xUS TME'!D:D,MATCH(B223,'xUS TME'!$B:$B,0))</f>
        <v>0P0000AEUF</v>
      </c>
      <c r="E223" s="13" t="str">
        <f>INDEX('xUS TME'!F:F,MATCH(B223,'xUS TME'!$B:$B,0))</f>
        <v>Japan</v>
      </c>
      <c r="F223" s="18" t="str">
        <f>INDEX('xUS TME'!G:G,MATCH(B223,'xUS TME'!$B:$B,0))</f>
        <v>Consumer Discretionary</v>
      </c>
      <c r="G223" s="58">
        <f>IFERROR(INDEX(CRIMs!G:G,MATCH(C223,CRIMs!D:D,0)),0)</f>
        <v>0</v>
      </c>
      <c r="H223" s="58">
        <f>IFERROR(INDEX(CRIMs!I:I,MATCH(C223,CRIMs!D:D,0)),0)</f>
        <v>0</v>
      </c>
      <c r="I223" s="13">
        <f>INDEX('xUS TME'!E:E,MATCH($B223,'xUS TME'!$B:$B,0))</f>
        <v>0.03</v>
      </c>
      <c r="J223" s="15">
        <f>INDEX('xUS TME'!H:H,MATCH(B223,'xUS TME'!$B:$B,0))</f>
        <v>0</v>
      </c>
      <c r="K223" s="17" t="str">
        <f t="shared" si="3"/>
        <v/>
      </c>
      <c r="L223" s="15">
        <f>INDEX('xUS TME'!J:J,MATCH('xUS Opp Value'!B223,'xUS TME'!$B:$B,0))</f>
        <v>6.75</v>
      </c>
      <c r="M223" s="15">
        <f>INDEX('xUS TME'!L:L,MATCH('xUS Opp Value'!$B223,'xUS TME'!$B:$B,0))</f>
        <v>0.66</v>
      </c>
      <c r="N223" s="15">
        <f>INDEX('xUS TME'!K:K,MATCH('xUS Opp Value'!$B223,'xUS TME'!$B:$B,0))</f>
        <v>0.13</v>
      </c>
      <c r="O223" s="15">
        <f>INDEX('xUS TME'!I:I,MATCH('xUS Opp Value'!$B223,'xUS TME'!$B:$B,0))</f>
        <v>0</v>
      </c>
      <c r="P223" s="15" t="str">
        <f>INDEX('xUS TME'!M:M,MATCH('xUS Opp Value'!$B223,'xUS TME'!$B:$B,0))</f>
        <v>Yen</v>
      </c>
      <c r="Q223" s="15">
        <f>INDEX('xUS TME'!N:N,MATCH('xUS Opp Value'!$B223,'xUS TME'!$B:$B,0))</f>
        <v>0</v>
      </c>
    </row>
    <row r="224" spans="1:17" hidden="1">
      <c r="A224" s="10" t="s">
        <v>5111</v>
      </c>
      <c r="B224" s="10" t="str">
        <f>INDEX('xUS TME'!B:B,MATCH('xUS Opp Value'!A224,'xUS TME'!A:A,0))</f>
        <v>TW0002408002</v>
      </c>
      <c r="C224" s="13" t="str">
        <f>INDEX('xUS TME'!C:C,MATCH($B224,'xUS TME'!$B:$B,0))</f>
        <v>2408</v>
      </c>
      <c r="D224" s="13" t="str">
        <f>INDEX('xUS TME'!D:D,MATCH(B224,'xUS TME'!$B:$B,0))</f>
        <v>0P0000AZD9</v>
      </c>
      <c r="E224" s="13" t="str">
        <f>INDEX('xUS TME'!F:F,MATCH(B224,'xUS TME'!$B:$B,0))</f>
        <v>Taiwan</v>
      </c>
      <c r="F224" s="18" t="str">
        <f>INDEX('xUS TME'!G:G,MATCH(B224,'xUS TME'!$B:$B,0))</f>
        <v>Information Technology</v>
      </c>
      <c r="G224" s="58">
        <f>IFERROR(INDEX(CRIMs!G:G,MATCH(C224,CRIMs!D:D,0)),0)</f>
        <v>0</v>
      </c>
      <c r="H224" s="58">
        <f>IFERROR(INDEX(CRIMs!I:I,MATCH(C224,CRIMs!D:D,0)),0)</f>
        <v>0</v>
      </c>
      <c r="I224" s="13">
        <f>INDEX('xUS TME'!E:E,MATCH($B224,'xUS TME'!$B:$B,0))</f>
        <v>0.02</v>
      </c>
      <c r="J224" s="15">
        <f>INDEX('xUS TME'!H:H,MATCH(B224,'xUS TME'!$B:$B,0))</f>
        <v>0</v>
      </c>
      <c r="K224" s="17" t="str">
        <f t="shared" si="3"/>
        <v/>
      </c>
      <c r="L224" s="15">
        <f>INDEX('xUS TME'!J:J,MATCH('xUS Opp Value'!B224,'xUS TME'!$B:$B,0))</f>
        <v>47.32</v>
      </c>
      <c r="M224" s="15">
        <f>INDEX('xUS TME'!L:L,MATCH('xUS Opp Value'!$B224,'xUS TME'!$B:$B,0))</f>
        <v>3.91</v>
      </c>
      <c r="N224" s="15">
        <f>INDEX('xUS TME'!K:K,MATCH('xUS Opp Value'!$B224,'xUS TME'!$B:$B,0))</f>
        <v>0.04</v>
      </c>
      <c r="O224" s="15">
        <f>INDEX('xUS TME'!I:I,MATCH('xUS Opp Value'!$B224,'xUS TME'!$B:$B,0))</f>
        <v>0</v>
      </c>
      <c r="P224" s="15" t="str">
        <f>INDEX('xUS TME'!M:M,MATCH('xUS Opp Value'!$B224,'xUS TME'!$B:$B,0))</f>
        <v>New Taiwan Dollar</v>
      </c>
      <c r="Q224" s="15">
        <f>INDEX('xUS TME'!N:N,MATCH('xUS Opp Value'!$B224,'xUS TME'!$B:$B,0))</f>
        <v>0</v>
      </c>
    </row>
    <row r="225" spans="1:17" hidden="1">
      <c r="A225" s="10" t="s">
        <v>5411</v>
      </c>
      <c r="B225" s="10" t="str">
        <f>INDEX('xUS TME'!B:B,MATCH('xUS Opp Value'!A225,'xUS TME'!A:A,0))</f>
        <v>INE213A01029</v>
      </c>
      <c r="C225" s="13">
        <f>INDEX('xUS TME'!C:C,MATCH($B225,'xUS TME'!$B:$B,0))</f>
        <v>500312</v>
      </c>
      <c r="D225" s="13" t="str">
        <f>INDEX('xUS TME'!D:D,MATCH(B225,'xUS TME'!$B:$B,0))</f>
        <v>0P0000AQ96</v>
      </c>
      <c r="E225" s="13" t="str">
        <f>INDEX('xUS TME'!F:F,MATCH(B225,'xUS TME'!$B:$B,0))</f>
        <v>India</v>
      </c>
      <c r="F225" s="18" t="str">
        <f>INDEX('xUS TME'!G:G,MATCH(B225,'xUS TME'!$B:$B,0))</f>
        <v>Energy</v>
      </c>
      <c r="G225" s="58">
        <f>IFERROR(INDEX(CRIMs!G:G,MATCH(C225,CRIMs!D:D,0)),0)</f>
        <v>0</v>
      </c>
      <c r="H225" s="58">
        <f>IFERROR(INDEX(CRIMs!I:I,MATCH(C225,CRIMs!D:D,0)),0)</f>
        <v>0</v>
      </c>
      <c r="I225" s="13">
        <f>INDEX('xUS TME'!E:E,MATCH($B225,'xUS TME'!$B:$B,0))</f>
        <v>0.04</v>
      </c>
      <c r="J225" s="15">
        <f>INDEX('xUS TME'!H:H,MATCH(B225,'xUS TME'!$B:$B,0))</f>
        <v>0</v>
      </c>
      <c r="K225" s="17" t="str">
        <f t="shared" si="3"/>
        <v/>
      </c>
      <c r="L225" s="15">
        <f>INDEX('xUS TME'!J:J,MATCH('xUS Opp Value'!B225,'xUS TME'!$B:$B,0))</f>
        <v>6.47</v>
      </c>
      <c r="M225" s="15">
        <f>INDEX('xUS TME'!L:L,MATCH('xUS Opp Value'!$B225,'xUS TME'!$B:$B,0))</f>
        <v>0.98</v>
      </c>
      <c r="N225" s="15">
        <f>INDEX('xUS TME'!K:K,MATCH('xUS Opp Value'!$B225,'xUS TME'!$B:$B,0))</f>
        <v>0.11</v>
      </c>
      <c r="O225" s="15">
        <f>INDEX('xUS TME'!I:I,MATCH('xUS Opp Value'!$B225,'xUS TME'!$B:$B,0))</f>
        <v>0</v>
      </c>
      <c r="P225" s="15" t="str">
        <f>INDEX('xUS TME'!M:M,MATCH('xUS Opp Value'!$B225,'xUS TME'!$B:$B,0))</f>
        <v>Indian Rupee</v>
      </c>
      <c r="Q225" s="15">
        <f>INDEX('xUS TME'!N:N,MATCH('xUS Opp Value'!$B225,'xUS TME'!$B:$B,0))</f>
        <v>0</v>
      </c>
    </row>
    <row r="226" spans="1:17" hidden="1">
      <c r="A226" s="10" t="s">
        <v>6433</v>
      </c>
      <c r="B226" s="10" t="str">
        <f>INDEX('xUS TME'!B:B,MATCH('xUS Opp Value'!A226,'xUS TME'!A:A,0))</f>
        <v>JP3494600004</v>
      </c>
      <c r="C226" s="13">
        <f>INDEX('xUS TME'!C:C,MATCH($B226,'xUS TME'!$B:$B,0))</f>
        <v>7735</v>
      </c>
      <c r="D226" s="13" t="str">
        <f>INDEX('xUS TME'!D:D,MATCH(B226,'xUS TME'!$B:$B,0))</f>
        <v>0P0000EC07</v>
      </c>
      <c r="E226" s="13" t="str">
        <f>INDEX('xUS TME'!F:F,MATCH(B226,'xUS TME'!$B:$B,0))</f>
        <v>Japan</v>
      </c>
      <c r="F226" s="18" t="str">
        <f>INDEX('xUS TME'!G:G,MATCH(B226,'xUS TME'!$B:$B,0))</f>
        <v>Information Technology</v>
      </c>
      <c r="G226" s="58">
        <f>IFERROR(INDEX(CRIMs!G:G,MATCH(C226,CRIMs!D:D,0)),0)</f>
        <v>0</v>
      </c>
      <c r="H226" s="58">
        <f>IFERROR(INDEX(CRIMs!I:I,MATCH(C226,CRIMs!D:D,0)),0)</f>
        <v>0</v>
      </c>
      <c r="I226" s="13">
        <f>INDEX('xUS TME'!E:E,MATCH($B226,'xUS TME'!$B:$B,0))</f>
        <v>0.03</v>
      </c>
      <c r="J226" s="15">
        <f>INDEX('xUS TME'!H:H,MATCH(B226,'xUS TME'!$B:$B,0))</f>
        <v>0</v>
      </c>
      <c r="K226" s="17" t="str">
        <f t="shared" si="3"/>
        <v/>
      </c>
      <c r="L226" s="15">
        <f>INDEX('xUS TME'!J:J,MATCH('xUS Opp Value'!B226,'xUS TME'!$B:$B,0))</f>
        <v>19.350000000000001</v>
      </c>
      <c r="M226" s="15">
        <f>INDEX('xUS TME'!L:L,MATCH('xUS Opp Value'!$B226,'xUS TME'!$B:$B,0))</f>
        <v>4.58</v>
      </c>
      <c r="N226" s="15">
        <f>INDEX('xUS TME'!K:K,MATCH('xUS Opp Value'!$B226,'xUS TME'!$B:$B,0))</f>
        <v>0.25</v>
      </c>
      <c r="O226" s="15">
        <f>INDEX('xUS TME'!I:I,MATCH('xUS Opp Value'!$B226,'xUS TME'!$B:$B,0))</f>
        <v>0</v>
      </c>
      <c r="P226" s="15" t="str">
        <f>INDEX('xUS TME'!M:M,MATCH('xUS Opp Value'!$B226,'xUS TME'!$B:$B,0))</f>
        <v>Yen</v>
      </c>
      <c r="Q226" s="15">
        <f>INDEX('xUS TME'!N:N,MATCH('xUS Opp Value'!$B226,'xUS TME'!$B:$B,0))</f>
        <v>0</v>
      </c>
    </row>
    <row r="227" spans="1:17" hidden="1">
      <c r="A227" s="10" t="s">
        <v>5731</v>
      </c>
      <c r="B227" s="10" t="str">
        <f>INDEX('xUS TME'!B:B,MATCH('xUS Opp Value'!A227,'xUS TME'!A:A,0))</f>
        <v>IT0003796171</v>
      </c>
      <c r="C227" s="13" t="str">
        <f>INDEX('xUS TME'!C:C,MATCH($B227,'xUS TME'!$B:$B,0))</f>
        <v>PST</v>
      </c>
      <c r="D227" s="13" t="str">
        <f>INDEX('xUS TME'!D:D,MATCH(B227,'xUS TME'!$B:$B,0))</f>
        <v>0P00016X4J</v>
      </c>
      <c r="E227" s="13" t="str">
        <f>INDEX('xUS TME'!F:F,MATCH(B227,'xUS TME'!$B:$B,0))</f>
        <v>Italy</v>
      </c>
      <c r="F227" s="18" t="str">
        <f>INDEX('xUS TME'!G:G,MATCH(B227,'xUS TME'!$B:$B,0))</f>
        <v>Financials</v>
      </c>
      <c r="G227" s="58">
        <f>IFERROR(INDEX(CRIMs!G:G,MATCH(C227,CRIMs!D:D,0)),0)</f>
        <v>0</v>
      </c>
      <c r="H227" s="58">
        <f>IFERROR(INDEX(CRIMs!I:I,MATCH(C227,CRIMs!D:D,0)),0)</f>
        <v>0</v>
      </c>
      <c r="I227" s="13">
        <f>INDEX('xUS TME'!E:E,MATCH($B227,'xUS TME'!$B:$B,0))</f>
        <v>0.03</v>
      </c>
      <c r="J227" s="15">
        <f>INDEX('xUS TME'!H:H,MATCH(B227,'xUS TME'!$B:$B,0))</f>
        <v>0</v>
      </c>
      <c r="K227" s="17" t="str">
        <f t="shared" si="3"/>
        <v/>
      </c>
      <c r="L227" s="15">
        <f>INDEX('xUS TME'!J:J,MATCH('xUS Opp Value'!B227,'xUS TME'!$B:$B,0))</f>
        <v>0</v>
      </c>
      <c r="M227" s="15">
        <f>INDEX('xUS TME'!L:L,MATCH('xUS Opp Value'!$B227,'xUS TME'!$B:$B,0))</f>
        <v>2.02</v>
      </c>
      <c r="N227" s="15">
        <f>INDEX('xUS TME'!K:K,MATCH('xUS Opp Value'!$B227,'xUS TME'!$B:$B,0))</f>
        <v>0.18</v>
      </c>
      <c r="O227" s="15">
        <f>INDEX('xUS TME'!I:I,MATCH('xUS Opp Value'!$B227,'xUS TME'!$B:$B,0))</f>
        <v>0</v>
      </c>
      <c r="P227" s="15" t="str">
        <f>INDEX('xUS TME'!M:M,MATCH('xUS Opp Value'!$B227,'xUS TME'!$B:$B,0))</f>
        <v>Euro</v>
      </c>
      <c r="Q227" s="15">
        <f>INDEX('xUS TME'!N:N,MATCH('xUS Opp Value'!$B227,'xUS TME'!$B:$B,0))</f>
        <v>0</v>
      </c>
    </row>
    <row r="228" spans="1:17" hidden="1">
      <c r="A228" s="10" t="s">
        <v>8473</v>
      </c>
      <c r="B228" s="10" t="str">
        <f>INDEX('xUS TME'!B:B,MATCH('xUS Opp Value'!A228,'xUS TME'!A:A,0))</f>
        <v>GRS829003003</v>
      </c>
      <c r="C228" s="13" t="str">
        <f>INDEX('xUS TME'!C:C,MATCH($B228,'xUS TME'!$B:$B,0))</f>
        <v>EUROB</v>
      </c>
      <c r="D228" s="13" t="str">
        <f>INDEX('xUS TME'!D:D,MATCH(B228,'xUS TME'!$B:$B,0))</f>
        <v>0P0000BN6Z</v>
      </c>
      <c r="E228" s="13" t="str">
        <f>INDEX('xUS TME'!F:F,MATCH(B228,'xUS TME'!$B:$B,0))</f>
        <v>Greece</v>
      </c>
      <c r="F228" s="18" t="str">
        <f>INDEX('xUS TME'!G:G,MATCH(B228,'xUS TME'!$B:$B,0))</f>
        <v>Financials</v>
      </c>
      <c r="G228" s="58">
        <f>IFERROR(INDEX(CRIMs!G:G,MATCH(C228,CRIMs!D:D,0)),0)</f>
        <v>0</v>
      </c>
      <c r="H228" s="58">
        <f>IFERROR(INDEX(CRIMs!I:I,MATCH(C228,CRIMs!D:D,0)),0)</f>
        <v>0</v>
      </c>
      <c r="I228" s="13">
        <f>INDEX('xUS TME'!E:E,MATCH($B228,'xUS TME'!$B:$B,0))</f>
        <v>0.03</v>
      </c>
      <c r="J228" s="15">
        <f>INDEX('xUS TME'!H:H,MATCH(B228,'xUS TME'!$B:$B,0))</f>
        <v>0</v>
      </c>
      <c r="K228" s="17" t="str">
        <f t="shared" si="3"/>
        <v/>
      </c>
      <c r="L228" s="15">
        <f>INDEX('xUS TME'!J:J,MATCH('xUS Opp Value'!B228,'xUS TME'!$B:$B,0))</f>
        <v>8.68</v>
      </c>
      <c r="M228" s="15">
        <f>INDEX('xUS TME'!L:L,MATCH('xUS Opp Value'!$B228,'xUS TME'!$B:$B,0))</f>
        <v>1.42</v>
      </c>
      <c r="N228" s="15">
        <f>INDEX('xUS TME'!K:K,MATCH('xUS Opp Value'!$B228,'xUS TME'!$B:$B,0))</f>
        <v>0.15</v>
      </c>
      <c r="O228" s="15">
        <f>INDEX('xUS TME'!I:I,MATCH('xUS Opp Value'!$B228,'xUS TME'!$B:$B,0))</f>
        <v>0</v>
      </c>
      <c r="P228" s="15" t="str">
        <f>INDEX('xUS TME'!M:M,MATCH('xUS Opp Value'!$B228,'xUS TME'!$B:$B,0))</f>
        <v>Euro</v>
      </c>
      <c r="Q228" s="15">
        <f>INDEX('xUS TME'!N:N,MATCH('xUS Opp Value'!$B228,'xUS TME'!$B:$B,0))</f>
        <v>0</v>
      </c>
    </row>
    <row r="229" spans="1:17" hidden="1">
      <c r="A229" s="10" t="s">
        <v>8474</v>
      </c>
      <c r="B229" s="10" t="str">
        <f>INDEX('xUS TME'!B:B,MATCH('xUS Opp Value'!A229,'xUS TME'!A:A,0))</f>
        <v>TW0002360005</v>
      </c>
      <c r="C229" s="13" t="str">
        <f>INDEX('xUS TME'!C:C,MATCH($B229,'xUS TME'!$B:$B,0))</f>
        <v>2360</v>
      </c>
      <c r="D229" s="13" t="str">
        <f>INDEX('xUS TME'!D:D,MATCH(B229,'xUS TME'!$B:$B,0))</f>
        <v>0P0000AZ75</v>
      </c>
      <c r="E229" s="13" t="str">
        <f>INDEX('xUS TME'!F:F,MATCH(B229,'xUS TME'!$B:$B,0))</f>
        <v>Taiwan</v>
      </c>
      <c r="F229" s="18" t="str">
        <f>INDEX('xUS TME'!G:G,MATCH(B229,'xUS TME'!$B:$B,0))</f>
        <v>Information Technology</v>
      </c>
      <c r="G229" s="58">
        <f>IFERROR(INDEX(CRIMs!G:G,MATCH(C229,CRIMs!D:D,0)),0)</f>
        <v>0</v>
      </c>
      <c r="H229" s="58">
        <f>IFERROR(INDEX(CRIMs!I:I,MATCH(C229,CRIMs!D:D,0)),0)</f>
        <v>0</v>
      </c>
      <c r="I229" s="13">
        <f>INDEX('xUS TME'!E:E,MATCH($B229,'xUS TME'!$B:$B,0))</f>
        <v>0.05</v>
      </c>
      <c r="J229" s="15">
        <f>INDEX('xUS TME'!H:H,MATCH(B229,'xUS TME'!$B:$B,0))</f>
        <v>0</v>
      </c>
      <c r="K229" s="17" t="str">
        <f t="shared" si="3"/>
        <v/>
      </c>
      <c r="L229" s="15">
        <f>INDEX('xUS TME'!J:J,MATCH('xUS Opp Value'!B229,'xUS TME'!$B:$B,0))</f>
        <v>18.21</v>
      </c>
      <c r="M229" s="15">
        <f>INDEX('xUS TME'!L:L,MATCH('xUS Opp Value'!$B229,'xUS TME'!$B:$B,0))</f>
        <v>23.71</v>
      </c>
      <c r="N229" s="15">
        <f>INDEX('xUS TME'!K:K,MATCH('xUS Opp Value'!$B229,'xUS TME'!$B:$B,0))</f>
        <v>0.45</v>
      </c>
      <c r="O229" s="15">
        <f>INDEX('xUS TME'!I:I,MATCH('xUS Opp Value'!$B229,'xUS TME'!$B:$B,0))</f>
        <v>0</v>
      </c>
      <c r="P229" s="15" t="str">
        <f>INDEX('xUS TME'!M:M,MATCH('xUS Opp Value'!$B229,'xUS TME'!$B:$B,0))</f>
        <v>New Taiwan Dollar</v>
      </c>
      <c r="Q229" s="15">
        <f>INDEX('xUS TME'!N:N,MATCH('xUS Opp Value'!$B229,'xUS TME'!$B:$B,0))</f>
        <v>0</v>
      </c>
    </row>
    <row r="230" spans="1:17" hidden="1">
      <c r="A230" s="10" t="s">
        <v>7395</v>
      </c>
      <c r="B230" s="10" t="str">
        <f>INDEX('xUS TME'!B:B,MATCH('xUS Opp Value'!A230,'xUS TME'!A:A,0))</f>
        <v>INE669C01036</v>
      </c>
      <c r="C230" s="13" t="str">
        <f>INDEX('xUS TME'!C:C,MATCH($B230,'xUS TME'!$B:$B,0))</f>
        <v>532755</v>
      </c>
      <c r="D230" s="13" t="str">
        <f>INDEX('xUS TME'!D:D,MATCH(B230,'xUS TME'!$B:$B,0))</f>
        <v>0P0000AJ4P</v>
      </c>
      <c r="E230" s="13" t="str">
        <f>INDEX('xUS TME'!F:F,MATCH(B230,'xUS TME'!$B:$B,0))</f>
        <v>India</v>
      </c>
      <c r="F230" s="18" t="str">
        <f>INDEX('xUS TME'!G:G,MATCH(B230,'xUS TME'!$B:$B,0))</f>
        <v>Information Technology</v>
      </c>
      <c r="G230" s="58">
        <f>IFERROR(INDEX(CRIMs!G:G,MATCH(C230,CRIMs!D:D,0)),0)</f>
        <v>0</v>
      </c>
      <c r="H230" s="58">
        <f>IFERROR(INDEX(CRIMs!I:I,MATCH(C230,CRIMs!D:D,0)),0)</f>
        <v>0</v>
      </c>
      <c r="I230" s="13">
        <f>INDEX('xUS TME'!E:E,MATCH($B230,'xUS TME'!$B:$B,0))</f>
        <v>0.03</v>
      </c>
      <c r="J230" s="15">
        <f>INDEX('xUS TME'!H:H,MATCH(B230,'xUS TME'!$B:$B,0))</f>
        <v>0</v>
      </c>
      <c r="K230" s="17" t="str">
        <f t="shared" si="3"/>
        <v/>
      </c>
      <c r="L230" s="15">
        <f>INDEX('xUS TME'!J:J,MATCH('xUS Opp Value'!B230,'xUS TME'!$B:$B,0))</f>
        <v>14.91</v>
      </c>
      <c r="M230" s="15">
        <f>INDEX('xUS TME'!L:L,MATCH('xUS Opp Value'!$B230,'xUS TME'!$B:$B,0))</f>
        <v>4.6399999999999997</v>
      </c>
      <c r="N230" s="15">
        <f>INDEX('xUS TME'!K:K,MATCH('xUS Opp Value'!$B230,'xUS TME'!$B:$B,0))</f>
        <v>0.16</v>
      </c>
      <c r="O230" s="15">
        <f>INDEX('xUS TME'!I:I,MATCH('xUS Opp Value'!$B230,'xUS TME'!$B:$B,0))</f>
        <v>0</v>
      </c>
      <c r="P230" s="15" t="str">
        <f>INDEX('xUS TME'!M:M,MATCH('xUS Opp Value'!$B230,'xUS TME'!$B:$B,0))</f>
        <v>Indian Rupee</v>
      </c>
      <c r="Q230" s="15">
        <f>INDEX('xUS TME'!N:N,MATCH('xUS Opp Value'!$B230,'xUS TME'!$B:$B,0))</f>
        <v>0</v>
      </c>
    </row>
    <row r="231" spans="1:17" hidden="1">
      <c r="A231" s="10" t="s">
        <v>7303</v>
      </c>
      <c r="B231" s="10" t="str">
        <f>INDEX('xUS TME'!B:B,MATCH('xUS Opp Value'!A231,'xUS TME'!A:A,0))</f>
        <v>JP3539220008</v>
      </c>
      <c r="C231" s="13" t="str">
        <f>INDEX('xUS TME'!C:C,MATCH($B231,'xUS TME'!$B:$B,0))</f>
        <v>8795</v>
      </c>
      <c r="D231" s="13" t="str">
        <f>INDEX('xUS TME'!D:D,MATCH(B231,'xUS TME'!$B:$B,0))</f>
        <v>0P0000AEYD</v>
      </c>
      <c r="E231" s="13" t="str">
        <f>INDEX('xUS TME'!F:F,MATCH(B231,'xUS TME'!$B:$B,0))</f>
        <v>Japan</v>
      </c>
      <c r="F231" s="18" t="str">
        <f>INDEX('xUS TME'!G:G,MATCH(B231,'xUS TME'!$B:$B,0))</f>
        <v>Financials</v>
      </c>
      <c r="G231" s="58">
        <f>IFERROR(INDEX(CRIMs!G:G,MATCH(C231,CRIMs!D:D,0)),0)</f>
        <v>0</v>
      </c>
      <c r="H231" s="58">
        <f>IFERROR(INDEX(CRIMs!I:I,MATCH(C231,CRIMs!D:D,0)),0)</f>
        <v>0</v>
      </c>
      <c r="I231" s="13">
        <f>INDEX('xUS TME'!E:E,MATCH($B231,'xUS TME'!$B:$B,0))</f>
        <v>0.04</v>
      </c>
      <c r="J231" s="15">
        <f>INDEX('xUS TME'!H:H,MATCH(B231,'xUS TME'!$B:$B,0))</f>
        <v>0</v>
      </c>
      <c r="K231" s="17" t="str">
        <f t="shared" si="3"/>
        <v/>
      </c>
      <c r="L231" s="15">
        <f>INDEX('xUS TME'!J:J,MATCH('xUS Opp Value'!B231,'xUS TME'!$B:$B,0))</f>
        <v>0</v>
      </c>
      <c r="M231" s="15">
        <f>INDEX('xUS TME'!L:L,MATCH('xUS Opp Value'!$B231,'xUS TME'!$B:$B,0))</f>
        <v>1.21</v>
      </c>
      <c r="N231" s="15">
        <f>INDEX('xUS TME'!K:K,MATCH('xUS Opp Value'!$B231,'xUS TME'!$B:$B,0))</f>
        <v>0.09</v>
      </c>
      <c r="O231" s="15">
        <f>INDEX('xUS TME'!I:I,MATCH('xUS Opp Value'!$B231,'xUS TME'!$B:$B,0))</f>
        <v>0</v>
      </c>
      <c r="P231" s="15" t="str">
        <f>INDEX('xUS TME'!M:M,MATCH('xUS Opp Value'!$B231,'xUS TME'!$B:$B,0))</f>
        <v>Yen</v>
      </c>
      <c r="Q231" s="15">
        <f>INDEX('xUS TME'!N:N,MATCH('xUS Opp Value'!$B231,'xUS TME'!$B:$B,0))</f>
        <v>0</v>
      </c>
    </row>
    <row r="232" spans="1:17" hidden="1">
      <c r="A232" s="10" t="s">
        <v>6914</v>
      </c>
      <c r="B232" s="10" t="str">
        <f>INDEX('xUS TME'!B:B,MATCH('xUS Opp Value'!A232,'xUS TME'!A:A,0))</f>
        <v>TW0002890001</v>
      </c>
      <c r="C232" s="13" t="str">
        <f>INDEX('xUS TME'!C:C,MATCH($B232,'xUS TME'!$B:$B,0))</f>
        <v>2890</v>
      </c>
      <c r="D232" s="13" t="str">
        <f>INDEX('xUS TME'!D:D,MATCH(B232,'xUS TME'!$B:$B,0))</f>
        <v>0P0000BLV9</v>
      </c>
      <c r="E232" s="13" t="str">
        <f>INDEX('xUS TME'!F:F,MATCH(B232,'xUS TME'!$B:$B,0))</f>
        <v>Taiwan</v>
      </c>
      <c r="F232" s="18" t="str">
        <f>INDEX('xUS TME'!G:G,MATCH(B232,'xUS TME'!$B:$B,0))</f>
        <v>Financials</v>
      </c>
      <c r="G232" s="58">
        <f>IFERROR(INDEX(CRIMs!G:G,MATCH(C232,CRIMs!D:D,0)),0)</f>
        <v>0</v>
      </c>
      <c r="H232" s="58">
        <f>IFERROR(INDEX(CRIMs!I:I,MATCH(C232,CRIMs!D:D,0)),0)</f>
        <v>0</v>
      </c>
      <c r="I232" s="13">
        <f>INDEX('xUS TME'!E:E,MATCH($B232,'xUS TME'!$B:$B,0))</f>
        <v>0.04</v>
      </c>
      <c r="J232" s="15">
        <f>INDEX('xUS TME'!H:H,MATCH(B232,'xUS TME'!$B:$B,0))</f>
        <v>0</v>
      </c>
      <c r="K232" s="17" t="str">
        <f t="shared" si="3"/>
        <v/>
      </c>
      <c r="L232" s="15">
        <f>INDEX('xUS TME'!J:J,MATCH('xUS Opp Value'!B232,'xUS TME'!$B:$B,0))</f>
        <v>10.19</v>
      </c>
      <c r="M232" s="15">
        <f>INDEX('xUS TME'!L:L,MATCH('xUS Opp Value'!$B232,'xUS TME'!$B:$B,0))</f>
        <v>1.85</v>
      </c>
      <c r="N232" s="15">
        <f>INDEX('xUS TME'!K:K,MATCH('xUS Opp Value'!$B232,'xUS TME'!$B:$B,0))</f>
        <v>0.12</v>
      </c>
      <c r="O232" s="15">
        <f>INDEX('xUS TME'!I:I,MATCH('xUS Opp Value'!$B232,'xUS TME'!$B:$B,0))</f>
        <v>0</v>
      </c>
      <c r="P232" s="15" t="str">
        <f>INDEX('xUS TME'!M:M,MATCH('xUS Opp Value'!$B232,'xUS TME'!$B:$B,0))</f>
        <v>New Taiwan Dollar</v>
      </c>
      <c r="Q232" s="15">
        <f>INDEX('xUS TME'!N:N,MATCH('xUS Opp Value'!$B232,'xUS TME'!$B:$B,0))</f>
        <v>0</v>
      </c>
    </row>
    <row r="233" spans="1:17" hidden="1">
      <c r="A233" s="10" t="s">
        <v>2448</v>
      </c>
      <c r="B233" s="10" t="str">
        <f>INDEX('xUS TME'!B:B,MATCH('xUS Opp Value'!A233,'xUS TME'!A:A,0))</f>
        <v>INE066A01021</v>
      </c>
      <c r="C233" s="13" t="str">
        <f>INDEX('xUS TME'!C:C,MATCH($B233,'xUS TME'!$B:$B,0))</f>
        <v>EICHERMOT</v>
      </c>
      <c r="D233" s="13" t="str">
        <f>INDEX('xUS TME'!D:D,MATCH(B233,'xUS TME'!$B:$B,0))</f>
        <v>0P0000C513</v>
      </c>
      <c r="E233" s="13" t="str">
        <f>INDEX('xUS TME'!F:F,MATCH(B233,'xUS TME'!$B:$B,0))</f>
        <v>India</v>
      </c>
      <c r="F233" s="18" t="str">
        <f>INDEX('xUS TME'!G:G,MATCH(B233,'xUS TME'!$B:$B,0))</f>
        <v>Consumer Discretionary</v>
      </c>
      <c r="G233" s="58">
        <f>IFERROR(INDEX(CRIMs!G:G,MATCH(C233,CRIMs!D:D,0)),0)</f>
        <v>0</v>
      </c>
      <c r="H233" s="58">
        <f>IFERROR(INDEX(CRIMs!I:I,MATCH(C233,CRIMs!D:D,0)),0)</f>
        <v>0</v>
      </c>
      <c r="I233" s="13">
        <f>INDEX('xUS TME'!E:E,MATCH($B233,'xUS TME'!$B:$B,0))</f>
        <v>0.03</v>
      </c>
      <c r="J233" s="15">
        <f>INDEX('xUS TME'!H:H,MATCH(B233,'xUS TME'!$B:$B,0))</f>
        <v>0</v>
      </c>
      <c r="K233" s="17" t="str">
        <f t="shared" si="3"/>
        <v/>
      </c>
      <c r="L233" s="15">
        <f>INDEX('xUS TME'!J:J,MATCH('xUS Opp Value'!B233,'xUS TME'!$B:$B,0))</f>
        <v>31.84</v>
      </c>
      <c r="M233" s="15">
        <f>INDEX('xUS TME'!L:L,MATCH('xUS Opp Value'!$B233,'xUS TME'!$B:$B,0))</f>
        <v>9.2200000000000006</v>
      </c>
      <c r="N233" s="15">
        <f>INDEX('xUS TME'!K:K,MATCH('xUS Opp Value'!$B233,'xUS TME'!$B:$B,0))</f>
        <v>0.24</v>
      </c>
      <c r="O233" s="15">
        <f>INDEX('xUS TME'!I:I,MATCH('xUS Opp Value'!$B233,'xUS TME'!$B:$B,0))</f>
        <v>0</v>
      </c>
      <c r="P233" s="15" t="str">
        <f>INDEX('xUS TME'!M:M,MATCH('xUS Opp Value'!$B233,'xUS TME'!$B:$B,0))</f>
        <v>Indian Rupee</v>
      </c>
      <c r="Q233" s="15">
        <f>INDEX('xUS TME'!N:N,MATCH('xUS Opp Value'!$B233,'xUS TME'!$B:$B,0))</f>
        <v>0</v>
      </c>
    </row>
    <row r="234" spans="1:17" hidden="1">
      <c r="A234" s="10" t="s">
        <v>2648</v>
      </c>
      <c r="B234" s="10" t="str">
        <f>INDEX('xUS TME'!B:B,MATCH('xUS Opp Value'!A234,'xUS TME'!A:A,0))</f>
        <v>SE0012673267</v>
      </c>
      <c r="C234" s="13" t="str">
        <f>INDEX('xUS TME'!C:C,MATCH($B234,'xUS TME'!$B:$B,0))</f>
        <v>EVO</v>
      </c>
      <c r="D234" s="13" t="str">
        <f>INDEX('xUS TME'!D:D,MATCH(B234,'xUS TME'!$B:$B,0))</f>
        <v>0P00015JMP</v>
      </c>
      <c r="E234" s="13" t="str">
        <f>INDEX('xUS TME'!F:F,MATCH(B234,'xUS TME'!$B:$B,0))</f>
        <v>Sweden</v>
      </c>
      <c r="F234" s="18" t="str">
        <f>INDEX('xUS TME'!G:G,MATCH(B234,'xUS TME'!$B:$B,0))</f>
        <v>Consumer Discretionary</v>
      </c>
      <c r="G234" s="58">
        <f>IFERROR(INDEX(CRIMs!G:G,MATCH(C234,CRIMs!D:D,0)),0)</f>
        <v>0</v>
      </c>
      <c r="H234" s="58">
        <f>IFERROR(INDEX(CRIMs!I:I,MATCH(C234,CRIMs!D:D,0)),0)</f>
        <v>0</v>
      </c>
      <c r="I234" s="13">
        <f>INDEX('xUS TME'!E:E,MATCH($B234,'xUS TME'!$B:$B,0))</f>
        <v>0.03</v>
      </c>
      <c r="J234" s="15">
        <f>INDEX('xUS TME'!H:H,MATCH(B234,'xUS TME'!$B:$B,0))</f>
        <v>0</v>
      </c>
      <c r="K234" s="17" t="str">
        <f t="shared" si="3"/>
        <v/>
      </c>
      <c r="L234" s="15">
        <f>INDEX('xUS TME'!J:J,MATCH('xUS Opp Value'!B234,'xUS TME'!$B:$B,0))</f>
        <v>10.35</v>
      </c>
      <c r="M234" s="15">
        <f>INDEX('xUS TME'!L:L,MATCH('xUS Opp Value'!$B234,'xUS TME'!$B:$B,0))</f>
        <v>2.72</v>
      </c>
      <c r="N234" s="15">
        <f>INDEX('xUS TME'!K:K,MATCH('xUS Opp Value'!$B234,'xUS TME'!$B:$B,0))</f>
        <v>0.27</v>
      </c>
      <c r="O234" s="15">
        <f>INDEX('xUS TME'!I:I,MATCH('xUS Opp Value'!$B234,'xUS TME'!$B:$B,0))</f>
        <v>0</v>
      </c>
      <c r="P234" s="15" t="str">
        <f>INDEX('xUS TME'!M:M,MATCH('xUS Opp Value'!$B234,'xUS TME'!$B:$B,0))</f>
        <v>Swedish Krona</v>
      </c>
      <c r="Q234" s="15">
        <f>INDEX('xUS TME'!N:N,MATCH('xUS Opp Value'!$B234,'xUS TME'!$B:$B,0))</f>
        <v>0</v>
      </c>
    </row>
    <row r="235" spans="1:17" hidden="1">
      <c r="A235" s="10" t="s">
        <v>3038</v>
      </c>
      <c r="B235" s="10" t="str">
        <f>INDEX('xUS TME'!B:B,MATCH('xUS Opp Value'!A235,'xUS TME'!A:A,0))</f>
        <v>INE047A01021</v>
      </c>
      <c r="C235" s="13" t="str">
        <f>INDEX('xUS TME'!C:C,MATCH($B235,'xUS TME'!$B:$B,0))</f>
        <v>GRASIM</v>
      </c>
      <c r="D235" s="13" t="str">
        <f>INDEX('xUS TME'!D:D,MATCH(B235,'xUS TME'!$B:$B,0))</f>
        <v>0P0000BBJZ</v>
      </c>
      <c r="E235" s="13" t="str">
        <f>INDEX('xUS TME'!F:F,MATCH(B235,'xUS TME'!$B:$B,0))</f>
        <v>India</v>
      </c>
      <c r="F235" s="18" t="str">
        <f>INDEX('xUS TME'!G:G,MATCH(B235,'xUS TME'!$B:$B,0))</f>
        <v>Materials</v>
      </c>
      <c r="G235" s="58">
        <f>IFERROR(INDEX(CRIMs!G:G,MATCH(C235,CRIMs!D:D,0)),0)</f>
        <v>0</v>
      </c>
      <c r="H235" s="58">
        <f>IFERROR(INDEX(CRIMs!I:I,MATCH(C235,CRIMs!D:D,0)),0)</f>
        <v>0</v>
      </c>
      <c r="I235" s="13">
        <f>INDEX('xUS TME'!E:E,MATCH($B235,'xUS TME'!$B:$B,0))</f>
        <v>0.03</v>
      </c>
      <c r="J235" s="15">
        <f>INDEX('xUS TME'!H:H,MATCH(B235,'xUS TME'!$B:$B,0))</f>
        <v>0</v>
      </c>
      <c r="K235" s="17" t="str">
        <f t="shared" si="3"/>
        <v/>
      </c>
      <c r="L235" s="15">
        <f>INDEX('xUS TME'!J:J,MATCH('xUS Opp Value'!B235,'xUS TME'!$B:$B,0))</f>
        <v>11.39</v>
      </c>
      <c r="M235" s="15">
        <f>INDEX('xUS TME'!L:L,MATCH('xUS Opp Value'!$B235,'xUS TME'!$B:$B,0))</f>
        <v>1.87</v>
      </c>
      <c r="N235" s="15">
        <f>INDEX('xUS TME'!K:K,MATCH('xUS Opp Value'!$B235,'xUS TME'!$B:$B,0))</f>
        <v>0.08</v>
      </c>
      <c r="O235" s="15">
        <f>INDEX('xUS TME'!I:I,MATCH('xUS Opp Value'!$B235,'xUS TME'!$B:$B,0))</f>
        <v>0</v>
      </c>
      <c r="P235" s="15" t="str">
        <f>INDEX('xUS TME'!M:M,MATCH('xUS Opp Value'!$B235,'xUS TME'!$B:$B,0))</f>
        <v>Indian Rupee</v>
      </c>
      <c r="Q235" s="15">
        <f>INDEX('xUS TME'!N:N,MATCH('xUS Opp Value'!$B235,'xUS TME'!$B:$B,0))</f>
        <v>0</v>
      </c>
    </row>
    <row r="236" spans="1:17" hidden="1">
      <c r="A236" s="10" t="s">
        <v>2944</v>
      </c>
      <c r="B236" s="10" t="str">
        <f>INDEX('xUS TME'!B:B,MATCH('xUS Opp Value'!A236,'xUS TME'!A:A,0))</f>
        <v>CA36168Q1046</v>
      </c>
      <c r="C236" s="13" t="str">
        <f>INDEX('xUS TME'!C:C,MATCH($B236,'xUS TME'!$B:$B,0))</f>
        <v>GFL</v>
      </c>
      <c r="D236" s="13" t="str">
        <f>INDEX('xUS TME'!D:D,MATCH(B236,'xUS TME'!$B:$B,0))</f>
        <v>0P0001IP32</v>
      </c>
      <c r="E236" s="13" t="str">
        <f>INDEX('xUS TME'!F:F,MATCH(B236,'xUS TME'!$B:$B,0))</f>
        <v>United States</v>
      </c>
      <c r="F236" s="18" t="str">
        <f>INDEX('xUS TME'!G:G,MATCH(B236,'xUS TME'!$B:$B,0))</f>
        <v>Industrials</v>
      </c>
      <c r="G236" s="58">
        <f>IFERROR(INDEX(CRIMs!G:G,MATCH(C236,CRIMs!D:D,0)),0)</f>
        <v>0</v>
      </c>
      <c r="H236" s="58">
        <f>IFERROR(INDEX(CRIMs!I:I,MATCH(C236,CRIMs!D:D,0)),0)</f>
        <v>0</v>
      </c>
      <c r="I236" s="13">
        <f>INDEX('xUS TME'!E:E,MATCH($B236,'xUS TME'!$B:$B,0))</f>
        <v>0.03</v>
      </c>
      <c r="J236" s="15">
        <f>INDEX('xUS TME'!H:H,MATCH(B236,'xUS TME'!$B:$B,0))</f>
        <v>0</v>
      </c>
      <c r="K236" s="17" t="str">
        <f t="shared" si="3"/>
        <v/>
      </c>
      <c r="L236" s="15">
        <f>INDEX('xUS TME'!J:J,MATCH('xUS Opp Value'!B236,'xUS TME'!$B:$B,0))</f>
        <v>47.93</v>
      </c>
      <c r="M236" s="15">
        <f>INDEX('xUS TME'!L:L,MATCH('xUS Opp Value'!$B236,'xUS TME'!$B:$B,0))</f>
        <v>2.89</v>
      </c>
      <c r="N236" s="15">
        <f>INDEX('xUS TME'!K:K,MATCH('xUS Opp Value'!$B236,'xUS TME'!$B:$B,0))</f>
        <v>0.03</v>
      </c>
      <c r="O236" s="15">
        <f>INDEX('xUS TME'!I:I,MATCH('xUS Opp Value'!$B236,'xUS TME'!$B:$B,0))</f>
        <v>0</v>
      </c>
      <c r="P236" s="15" t="str">
        <f>INDEX('xUS TME'!M:M,MATCH('xUS Opp Value'!$B236,'xUS TME'!$B:$B,0))</f>
        <v>US Dollar</v>
      </c>
      <c r="Q236" s="15">
        <f>INDEX('xUS TME'!N:N,MATCH('xUS Opp Value'!$B236,'xUS TME'!$B:$B,0))</f>
        <v>0</v>
      </c>
    </row>
    <row r="237" spans="1:17" hidden="1">
      <c r="A237" s="10" t="s">
        <v>3723</v>
      </c>
      <c r="B237" s="10" t="str">
        <f>INDEX('xUS TME'!B:B,MATCH('xUS Opp Value'!A237,'xUS TME'!A:A,0))</f>
        <v>KR7064350002</v>
      </c>
      <c r="C237" s="13">
        <f>INDEX('xUS TME'!C:C,MATCH($B237,'xUS TME'!$B:$B,0))</f>
        <v>64350</v>
      </c>
      <c r="D237" s="13" t="str">
        <f>INDEX('xUS TME'!D:D,MATCH(B237,'xUS TME'!$B:$B,0))</f>
        <v>0P0000ZTIO</v>
      </c>
      <c r="E237" s="13" t="str">
        <f>INDEX('xUS TME'!F:F,MATCH(B237,'xUS TME'!$B:$B,0))</f>
        <v>South Korea</v>
      </c>
      <c r="F237" s="18" t="str">
        <f>INDEX('xUS TME'!G:G,MATCH(B237,'xUS TME'!$B:$B,0))</f>
        <v>Industrials</v>
      </c>
      <c r="G237" s="58">
        <f>IFERROR(INDEX(CRIMs!G:G,MATCH(C237,CRIMs!D:D,0)),0)</f>
        <v>0</v>
      </c>
      <c r="H237" s="58">
        <f>IFERROR(INDEX(CRIMs!I:I,MATCH(C237,CRIMs!D:D,0)),0)</f>
        <v>0</v>
      </c>
      <c r="I237" s="13">
        <f>INDEX('xUS TME'!E:E,MATCH($B237,'xUS TME'!$B:$B,0))</f>
        <v>0.02</v>
      </c>
      <c r="J237" s="15">
        <f>INDEX('xUS TME'!H:H,MATCH(B237,'xUS TME'!$B:$B,0))</f>
        <v>0</v>
      </c>
      <c r="K237" s="17" t="str">
        <f t="shared" si="3"/>
        <v/>
      </c>
      <c r="L237" s="15">
        <f>INDEX('xUS TME'!J:J,MATCH('xUS Opp Value'!B237,'xUS TME'!$B:$B,0))</f>
        <v>0</v>
      </c>
      <c r="M237" s="15">
        <f>INDEX('xUS TME'!L:L,MATCH('xUS Opp Value'!$B237,'xUS TME'!$B:$B,0))</f>
        <v>7.44</v>
      </c>
      <c r="N237" s="15">
        <f>INDEX('xUS TME'!K:K,MATCH('xUS Opp Value'!$B237,'xUS TME'!$B:$B,0))</f>
        <v>0.3</v>
      </c>
      <c r="O237" s="15">
        <f>INDEX('xUS TME'!I:I,MATCH('xUS Opp Value'!$B237,'xUS TME'!$B:$B,0))</f>
        <v>0</v>
      </c>
      <c r="P237" s="15" t="str">
        <f>INDEX('xUS TME'!M:M,MATCH('xUS Opp Value'!$B237,'xUS TME'!$B:$B,0))</f>
        <v>Won</v>
      </c>
      <c r="Q237" s="15">
        <f>INDEX('xUS TME'!N:N,MATCH('xUS Opp Value'!$B237,'xUS TME'!$B:$B,0))</f>
        <v>0</v>
      </c>
    </row>
    <row r="238" spans="1:17" hidden="1">
      <c r="A238" s="10" t="s">
        <v>465</v>
      </c>
      <c r="B238" s="10" t="str">
        <f>INDEX('xUS TME'!B:B,MATCH('xUS Opp Value'!A238,'xUS TME'!A:A,0))</f>
        <v>KR7196170005</v>
      </c>
      <c r="C238" s="13" t="str">
        <f>INDEX('xUS TME'!C:C,MATCH($B238,'xUS TME'!$B:$B,0))</f>
        <v>196170</v>
      </c>
      <c r="D238" s="13" t="str">
        <f>INDEX('xUS TME'!D:D,MATCH(B238,'xUS TME'!$B:$B,0))</f>
        <v>0P0001528W</v>
      </c>
      <c r="E238" s="13" t="str">
        <f>INDEX('xUS TME'!F:F,MATCH(B238,'xUS TME'!$B:$B,0))</f>
        <v>South Korea</v>
      </c>
      <c r="F238" s="18" t="str">
        <f>INDEX('xUS TME'!G:G,MATCH(B238,'xUS TME'!$B:$B,0))</f>
        <v>Health Care</v>
      </c>
      <c r="G238" s="58">
        <f>IFERROR(INDEX(CRIMs!G:G,MATCH(C238,CRIMs!D:D,0)),0)</f>
        <v>0</v>
      </c>
      <c r="H238" s="58">
        <f>IFERROR(INDEX(CRIMs!I:I,MATCH(C238,CRIMs!D:D,0)),0)</f>
        <v>0</v>
      </c>
      <c r="I238" s="13">
        <f>INDEX('xUS TME'!E:E,MATCH($B238,'xUS TME'!$B:$B,0))</f>
        <v>0.03</v>
      </c>
      <c r="J238" s="15">
        <f>INDEX('xUS TME'!H:H,MATCH(B238,'xUS TME'!$B:$B,0))</f>
        <v>0</v>
      </c>
      <c r="K238" s="17" t="str">
        <f t="shared" si="3"/>
        <v/>
      </c>
      <c r="L238" s="15">
        <f>INDEX('xUS TME'!J:J,MATCH('xUS Opp Value'!B238,'xUS TME'!$B:$B,0))</f>
        <v>0</v>
      </c>
      <c r="M238" s="15">
        <f>INDEX('xUS TME'!L:L,MATCH('xUS Opp Value'!$B238,'xUS TME'!$B:$B,0))</f>
        <v>44.28</v>
      </c>
      <c r="N238" s="15">
        <f>INDEX('xUS TME'!K:K,MATCH('xUS Opp Value'!$B238,'xUS TME'!$B:$B,0))</f>
        <v>0.41</v>
      </c>
      <c r="O238" s="15">
        <f>INDEX('xUS TME'!I:I,MATCH('xUS Opp Value'!$B238,'xUS TME'!$B:$B,0))</f>
        <v>0</v>
      </c>
      <c r="P238" s="15" t="str">
        <f>INDEX('xUS TME'!M:M,MATCH('xUS Opp Value'!$B238,'xUS TME'!$B:$B,0))</f>
        <v>Won</v>
      </c>
      <c r="Q238" s="15">
        <f>INDEX('xUS TME'!N:N,MATCH('xUS Opp Value'!$B238,'xUS TME'!$B:$B,0))</f>
        <v>0</v>
      </c>
    </row>
    <row r="239" spans="1:17" hidden="1">
      <c r="A239" s="10" t="s">
        <v>4497</v>
      </c>
      <c r="B239" s="10" t="str">
        <f>INDEX('xUS TME'!B:B,MATCH('xUS Opp Value'!A239,'xUS TME'!A:A,0))</f>
        <v>KR7033780008</v>
      </c>
      <c r="C239" s="13" t="str">
        <f>INDEX('xUS TME'!C:C,MATCH($B239,'xUS TME'!$B:$B,0))</f>
        <v>033780</v>
      </c>
      <c r="D239" s="13" t="str">
        <f>INDEX('xUS TME'!D:D,MATCH(B239,'xUS TME'!$B:$B,0))</f>
        <v>0P0000CL8D</v>
      </c>
      <c r="E239" s="13" t="str">
        <f>INDEX('xUS TME'!F:F,MATCH(B239,'xUS TME'!$B:$B,0))</f>
        <v>South Korea</v>
      </c>
      <c r="F239" s="18" t="str">
        <f>INDEX('xUS TME'!G:G,MATCH(B239,'xUS TME'!$B:$B,0))</f>
        <v>Consumer Staples</v>
      </c>
      <c r="G239" s="58">
        <f>IFERROR(INDEX(CRIMs!G:G,MATCH(C239,CRIMs!D:D,0)),0)</f>
        <v>0</v>
      </c>
      <c r="H239" s="58">
        <f>IFERROR(INDEX(CRIMs!I:I,MATCH(C239,CRIMs!D:D,0)),0)</f>
        <v>0</v>
      </c>
      <c r="I239" s="13">
        <f>INDEX('xUS TME'!E:E,MATCH($B239,'xUS TME'!$B:$B,0))</f>
        <v>0.03</v>
      </c>
      <c r="J239" s="15">
        <f>INDEX('xUS TME'!H:H,MATCH(B239,'xUS TME'!$B:$B,0))</f>
        <v>0</v>
      </c>
      <c r="K239" s="17" t="str">
        <f t="shared" si="3"/>
        <v/>
      </c>
      <c r="L239" s="15">
        <f>INDEX('xUS TME'!J:J,MATCH('xUS Opp Value'!B239,'xUS TME'!$B:$B,0))</f>
        <v>13.34</v>
      </c>
      <c r="M239" s="15">
        <f>INDEX('xUS TME'!L:L,MATCH('xUS Opp Value'!$B239,'xUS TME'!$B:$B,0))</f>
        <v>1.87</v>
      </c>
      <c r="N239" s="15">
        <f>INDEX('xUS TME'!K:K,MATCH('xUS Opp Value'!$B239,'xUS TME'!$B:$B,0))</f>
        <v>0.12</v>
      </c>
      <c r="O239" s="15">
        <f>INDEX('xUS TME'!I:I,MATCH('xUS Opp Value'!$B239,'xUS TME'!$B:$B,0))</f>
        <v>0</v>
      </c>
      <c r="P239" s="15" t="str">
        <f>INDEX('xUS TME'!M:M,MATCH('xUS Opp Value'!$B239,'xUS TME'!$B:$B,0))</f>
        <v>Won</v>
      </c>
      <c r="Q239" s="15">
        <f>INDEX('xUS TME'!N:N,MATCH('xUS Opp Value'!$B239,'xUS TME'!$B:$B,0))</f>
        <v>0</v>
      </c>
    </row>
    <row r="240" spans="1:17" hidden="1">
      <c r="A240" s="10" t="s">
        <v>5347</v>
      </c>
      <c r="B240" s="10" t="str">
        <f>INDEX('xUS TME'!B:B,MATCH('xUS Opp Value'!A240,'xUS TME'!A:A,0))</f>
        <v>NO0005052605</v>
      </c>
      <c r="C240" s="13" t="str">
        <f>INDEX('xUS TME'!C:C,MATCH($B240,'xUS TME'!$B:$B,0))</f>
        <v>NHY</v>
      </c>
      <c r="D240" s="13" t="str">
        <f>INDEX('xUS TME'!D:D,MATCH(B240,'xUS TME'!$B:$B,0))</f>
        <v>0P0000CKUJ</v>
      </c>
      <c r="E240" s="13" t="str">
        <f>INDEX('xUS TME'!F:F,MATCH(B240,'xUS TME'!$B:$B,0))</f>
        <v>Norway</v>
      </c>
      <c r="F240" s="18" t="str">
        <f>INDEX('xUS TME'!G:G,MATCH(B240,'xUS TME'!$B:$B,0))</f>
        <v>Materials</v>
      </c>
      <c r="G240" s="58">
        <f>IFERROR(INDEX(CRIMs!G:G,MATCH(C240,CRIMs!D:D,0)),0)</f>
        <v>0</v>
      </c>
      <c r="H240" s="58">
        <f>IFERROR(INDEX(CRIMs!I:I,MATCH(C240,CRIMs!D:D,0)),0)</f>
        <v>0</v>
      </c>
      <c r="I240" s="13">
        <f>INDEX('xUS TME'!E:E,MATCH($B240,'xUS TME'!$B:$B,0))</f>
        <v>0.04</v>
      </c>
      <c r="J240" s="15">
        <f>INDEX('xUS TME'!H:H,MATCH(B240,'xUS TME'!$B:$B,0))</f>
        <v>0</v>
      </c>
      <c r="K240" s="17" t="str">
        <f t="shared" si="3"/>
        <v/>
      </c>
      <c r="L240" s="15">
        <f>INDEX('xUS TME'!J:J,MATCH('xUS Opp Value'!B240,'xUS TME'!$B:$B,0))</f>
        <v>15.75</v>
      </c>
      <c r="M240" s="15">
        <f>INDEX('xUS TME'!L:L,MATCH('xUS Opp Value'!$B240,'xUS TME'!$B:$B,0))</f>
        <v>2.14</v>
      </c>
      <c r="N240" s="15">
        <f>INDEX('xUS TME'!K:K,MATCH('xUS Opp Value'!$B240,'xUS TME'!$B:$B,0))</f>
        <v>0.08</v>
      </c>
      <c r="O240" s="15" t="str">
        <f>INDEX('xUS TME'!I:I,MATCH('xUS Opp Value'!$B240,'xUS TME'!$B:$B,0))</f>
        <v>None</v>
      </c>
      <c r="P240" s="15" t="str">
        <f>INDEX('xUS TME'!M:M,MATCH('xUS Opp Value'!$B240,'xUS TME'!$B:$B,0))</f>
        <v>Norwegian Krone</v>
      </c>
      <c r="Q240" s="15" t="str">
        <f>INDEX('xUS TME'!N:N,MATCH('xUS Opp Value'!$B240,'xUS TME'!$B:$B,0))</f>
        <v>Very High</v>
      </c>
    </row>
    <row r="241" spans="1:17" hidden="1">
      <c r="A241" s="10" t="s">
        <v>3727</v>
      </c>
      <c r="B241" s="10" t="str">
        <f>INDEX('xUS TME'!B:B,MATCH('xUS Opp Value'!A241,'xUS TME'!A:A,0))</f>
        <v>CA45075E1043</v>
      </c>
      <c r="C241" s="13" t="str">
        <f>INDEX('xUS TME'!C:C,MATCH($B241,'xUS TME'!$B:$B,0))</f>
        <v>IAG</v>
      </c>
      <c r="D241" s="13" t="str">
        <f>INDEX('xUS TME'!D:D,MATCH(B241,'xUS TME'!$B:$B,0))</f>
        <v>0P00005RUY</v>
      </c>
      <c r="E241" s="13" t="str">
        <f>INDEX('xUS TME'!F:F,MATCH(B241,'xUS TME'!$B:$B,0))</f>
        <v>Canada</v>
      </c>
      <c r="F241" s="18" t="str">
        <f>INDEX('xUS TME'!G:G,MATCH(B241,'xUS TME'!$B:$B,0))</f>
        <v>Financials</v>
      </c>
      <c r="G241" s="58">
        <f>IFERROR(INDEX(CRIMs!G:G,MATCH(C241,CRIMs!D:D,0)),0)</f>
        <v>0</v>
      </c>
      <c r="H241" s="58">
        <f>IFERROR(INDEX(CRIMs!I:I,MATCH(C241,CRIMs!D:D,0)),0)</f>
        <v>0</v>
      </c>
      <c r="I241" s="13">
        <f>INDEX('xUS TME'!E:E,MATCH($B241,'xUS TME'!$B:$B,0))</f>
        <v>0.03</v>
      </c>
      <c r="J241" s="15">
        <f>INDEX('xUS TME'!H:H,MATCH(B241,'xUS TME'!$B:$B,0))</f>
        <v>0</v>
      </c>
      <c r="K241" s="17" t="str">
        <f t="shared" si="3"/>
        <v/>
      </c>
      <c r="L241" s="15">
        <f>INDEX('xUS TME'!J:J,MATCH('xUS Opp Value'!B241,'xUS TME'!$B:$B,0))</f>
        <v>11.88</v>
      </c>
      <c r="M241" s="15">
        <f>INDEX('xUS TME'!L:L,MATCH('xUS Opp Value'!$B241,'xUS TME'!$B:$B,0))</f>
        <v>1.94</v>
      </c>
      <c r="N241" s="15">
        <f>INDEX('xUS TME'!K:K,MATCH('xUS Opp Value'!$B241,'xUS TME'!$B:$B,0))</f>
        <v>0.15</v>
      </c>
      <c r="O241" s="15" t="str">
        <f>INDEX('xUS TME'!I:I,MATCH('xUS Opp Value'!$B241,'xUS TME'!$B:$B,0))</f>
        <v>None</v>
      </c>
      <c r="P241" s="15" t="str">
        <f>INDEX('xUS TME'!M:M,MATCH('xUS Opp Value'!$B241,'xUS TME'!$B:$B,0))</f>
        <v>Canadian Dollar</v>
      </c>
      <c r="Q241" s="15" t="str">
        <f>INDEX('xUS TME'!N:N,MATCH('xUS Opp Value'!$B241,'xUS TME'!$B:$B,0))</f>
        <v>High</v>
      </c>
    </row>
    <row r="242" spans="1:17" hidden="1">
      <c r="A242" s="10" t="s">
        <v>4659</v>
      </c>
      <c r="B242" s="10" t="str">
        <f>INDEX('xUS TME'!B:B,MATCH('xUS Opp Value'!A242,'xUS TME'!A:A,0))</f>
        <v>TW0002301009</v>
      </c>
      <c r="C242" s="13" t="str">
        <f>INDEX('xUS TME'!C:C,MATCH($B242,'xUS TME'!$B:$B,0))</f>
        <v>2301</v>
      </c>
      <c r="D242" s="13" t="str">
        <f>INDEX('xUS TME'!D:D,MATCH(B242,'xUS TME'!$B:$B,0))</f>
        <v>0P0000BCAP</v>
      </c>
      <c r="E242" s="13" t="str">
        <f>INDEX('xUS TME'!F:F,MATCH(B242,'xUS TME'!$B:$B,0))</f>
        <v>Taiwan</v>
      </c>
      <c r="F242" s="18" t="str">
        <f>INDEX('xUS TME'!G:G,MATCH(B242,'xUS TME'!$B:$B,0))</f>
        <v>Information Technology</v>
      </c>
      <c r="G242" s="58">
        <f>IFERROR(INDEX(CRIMs!G:G,MATCH(C242,CRIMs!D:D,0)),0)</f>
        <v>0</v>
      </c>
      <c r="H242" s="58">
        <f>IFERROR(INDEX(CRIMs!I:I,MATCH(C242,CRIMs!D:D,0)),0)</f>
        <v>0</v>
      </c>
      <c r="I242" s="13">
        <f>INDEX('xUS TME'!E:E,MATCH($B242,'xUS TME'!$B:$B,0))</f>
        <v>0.03</v>
      </c>
      <c r="J242" s="15">
        <f>INDEX('xUS TME'!H:H,MATCH(B242,'xUS TME'!$B:$B,0))</f>
        <v>0</v>
      </c>
      <c r="K242" s="17" t="str">
        <f t="shared" si="3"/>
        <v/>
      </c>
      <c r="L242" s="15">
        <f>INDEX('xUS TME'!J:J,MATCH('xUS Opp Value'!B242,'xUS TME'!$B:$B,0))</f>
        <v>14.37</v>
      </c>
      <c r="M242" s="15">
        <f>INDEX('xUS TME'!L:L,MATCH('xUS Opp Value'!$B242,'xUS TME'!$B:$B,0))</f>
        <v>4.08</v>
      </c>
      <c r="N242" s="15">
        <f>INDEX('xUS TME'!K:K,MATCH('xUS Opp Value'!$B242,'xUS TME'!$B:$B,0))</f>
        <v>0.17</v>
      </c>
      <c r="O242" s="15">
        <f>INDEX('xUS TME'!I:I,MATCH('xUS Opp Value'!$B242,'xUS TME'!$B:$B,0))</f>
        <v>0</v>
      </c>
      <c r="P242" s="15" t="str">
        <f>INDEX('xUS TME'!M:M,MATCH('xUS Opp Value'!$B242,'xUS TME'!$B:$B,0))</f>
        <v>New Taiwan Dollar</v>
      </c>
      <c r="Q242" s="15">
        <f>INDEX('xUS TME'!N:N,MATCH('xUS Opp Value'!$B242,'xUS TME'!$B:$B,0))</f>
        <v>0</v>
      </c>
    </row>
    <row r="243" spans="1:17" hidden="1">
      <c r="A243" s="10" t="s">
        <v>6303</v>
      </c>
      <c r="B243" s="10" t="str">
        <f>INDEX('xUS TME'!B:B,MATCH('xUS Opp Value'!A243,'xUS TME'!A:A,0))</f>
        <v>ZAE000070660</v>
      </c>
      <c r="C243" s="13" t="str">
        <f>INDEX('xUS TME'!C:C,MATCH($B243,'xUS TME'!$B:$B,0))</f>
        <v>SLM</v>
      </c>
      <c r="D243" s="13" t="str">
        <f>INDEX('xUS TME'!D:D,MATCH(B243,'xUS TME'!$B:$B,0))</f>
        <v>0P0000DLS3</v>
      </c>
      <c r="E243" s="13" t="str">
        <f>INDEX('xUS TME'!F:F,MATCH(B243,'xUS TME'!$B:$B,0))</f>
        <v>South Africa</v>
      </c>
      <c r="F243" s="18" t="str">
        <f>INDEX('xUS TME'!G:G,MATCH(B243,'xUS TME'!$B:$B,0))</f>
        <v>Financials</v>
      </c>
      <c r="G243" s="58">
        <f>IFERROR(INDEX(CRIMs!G:G,MATCH(C243,CRIMs!D:D,0)),0)</f>
        <v>0</v>
      </c>
      <c r="H243" s="58">
        <f>IFERROR(INDEX(CRIMs!I:I,MATCH(C243,CRIMs!D:D,0)),0)</f>
        <v>0</v>
      </c>
      <c r="I243" s="13">
        <f>INDEX('xUS TME'!E:E,MATCH($B243,'xUS TME'!$B:$B,0))</f>
        <v>0.03</v>
      </c>
      <c r="J243" s="15">
        <f>INDEX('xUS TME'!H:H,MATCH(B243,'xUS TME'!$B:$B,0))</f>
        <v>0</v>
      </c>
      <c r="K243" s="17" t="str">
        <f t="shared" si="3"/>
        <v/>
      </c>
      <c r="L243" s="15">
        <f>INDEX('xUS TME'!J:J,MATCH('xUS Opp Value'!B243,'xUS TME'!$B:$B,0))</f>
        <v>0</v>
      </c>
      <c r="M243" s="15">
        <f>INDEX('xUS TME'!L:L,MATCH('xUS Opp Value'!$B243,'xUS TME'!$B:$B,0))</f>
        <v>1.82</v>
      </c>
      <c r="N243" s="15">
        <f>INDEX('xUS TME'!K:K,MATCH('xUS Opp Value'!$B243,'xUS TME'!$B:$B,0))</f>
        <v>0.21</v>
      </c>
      <c r="O243" s="15">
        <f>INDEX('xUS TME'!I:I,MATCH('xUS Opp Value'!$B243,'xUS TME'!$B:$B,0))</f>
        <v>0</v>
      </c>
      <c r="P243" s="15" t="str">
        <f>INDEX('xUS TME'!M:M,MATCH('xUS Opp Value'!$B243,'xUS TME'!$B:$B,0))</f>
        <v>Rand</v>
      </c>
      <c r="Q243" s="15">
        <f>INDEX('xUS TME'!N:N,MATCH('xUS Opp Value'!$B243,'xUS TME'!$B:$B,0))</f>
        <v>0</v>
      </c>
    </row>
    <row r="244" spans="1:17" hidden="1">
      <c r="A244" s="10" t="s">
        <v>3335</v>
      </c>
      <c r="B244" s="10" t="str">
        <f>INDEX('xUS TME'!B:B,MATCH('xUS Opp Value'!A244,'xUS TME'!A:A,0))</f>
        <v>KR7042660001</v>
      </c>
      <c r="C244" s="13" t="str">
        <f>INDEX('xUS TME'!C:C,MATCH($B244,'xUS TME'!$B:$B,0))</f>
        <v>042660</v>
      </c>
      <c r="D244" s="13" t="str">
        <f>INDEX('xUS TME'!D:D,MATCH(B244,'xUS TME'!$B:$B,0))</f>
        <v>0P0000CMCI</v>
      </c>
      <c r="E244" s="13" t="str">
        <f>INDEX('xUS TME'!F:F,MATCH(B244,'xUS TME'!$B:$B,0))</f>
        <v>South Korea</v>
      </c>
      <c r="F244" s="18" t="str">
        <f>INDEX('xUS TME'!G:G,MATCH(B244,'xUS TME'!$B:$B,0))</f>
        <v>Industrials</v>
      </c>
      <c r="G244" s="58">
        <f>IFERROR(INDEX(CRIMs!G:G,MATCH(C244,CRIMs!D:D,0)),0)</f>
        <v>0</v>
      </c>
      <c r="H244" s="58">
        <f>IFERROR(INDEX(CRIMs!I:I,MATCH(C244,CRIMs!D:D,0)),0)</f>
        <v>0</v>
      </c>
      <c r="I244" s="13">
        <f>INDEX('xUS TME'!E:E,MATCH($B244,'xUS TME'!$B:$B,0))</f>
        <v>0.03</v>
      </c>
      <c r="J244" s="15">
        <f>INDEX('xUS TME'!H:H,MATCH(B244,'xUS TME'!$B:$B,0))</f>
        <v>0</v>
      </c>
      <c r="K244" s="17" t="str">
        <f t="shared" si="3"/>
        <v/>
      </c>
      <c r="L244" s="15">
        <f>INDEX('xUS TME'!J:J,MATCH('xUS Opp Value'!B244,'xUS TME'!$B:$B,0))</f>
        <v>21.06</v>
      </c>
      <c r="M244" s="15">
        <f>INDEX('xUS TME'!L:L,MATCH('xUS Opp Value'!$B244,'xUS TME'!$B:$B,0))</f>
        <v>6.13</v>
      </c>
      <c r="N244" s="15">
        <f>INDEX('xUS TME'!K:K,MATCH('xUS Opp Value'!$B244,'xUS TME'!$B:$B,0))</f>
        <v>0.23</v>
      </c>
      <c r="O244" s="15">
        <f>INDEX('xUS TME'!I:I,MATCH('xUS Opp Value'!$B244,'xUS TME'!$B:$B,0))</f>
        <v>0</v>
      </c>
      <c r="P244" s="15" t="str">
        <f>INDEX('xUS TME'!M:M,MATCH('xUS Opp Value'!$B244,'xUS TME'!$B:$B,0))</f>
        <v>Won</v>
      </c>
      <c r="Q244" s="15">
        <f>INDEX('xUS TME'!N:N,MATCH('xUS Opp Value'!$B244,'xUS TME'!$B:$B,0))</f>
        <v>0</v>
      </c>
    </row>
    <row r="245" spans="1:17" hidden="1">
      <c r="A245" s="10" t="s">
        <v>5759</v>
      </c>
      <c r="B245" s="10" t="str">
        <f>INDEX('xUS TME'!B:B,MATCH('xUS Opp Value'!A245,'xUS TME'!A:A,0))</f>
        <v>PLPZU0000011</v>
      </c>
      <c r="C245" s="13" t="str">
        <f>INDEX('xUS TME'!C:C,MATCH($B245,'xUS TME'!$B:$B,0))</f>
        <v>PZU</v>
      </c>
      <c r="D245" s="13" t="str">
        <f>INDEX('xUS TME'!D:D,MATCH(B245,'xUS TME'!$B:$B,0))</f>
        <v>0P0000O50O</v>
      </c>
      <c r="E245" s="13" t="str">
        <f>INDEX('xUS TME'!F:F,MATCH(B245,'xUS TME'!$B:$B,0))</f>
        <v>Poland</v>
      </c>
      <c r="F245" s="18" t="str">
        <f>INDEX('xUS TME'!G:G,MATCH(B245,'xUS TME'!$B:$B,0))</f>
        <v>Financials</v>
      </c>
      <c r="G245" s="58">
        <f>IFERROR(INDEX(CRIMs!G:G,MATCH(C245,CRIMs!D:D,0)),0)</f>
        <v>0</v>
      </c>
      <c r="H245" s="58">
        <f>IFERROR(INDEX(CRIMs!I:I,MATCH(C245,CRIMs!D:D,0)),0)</f>
        <v>0</v>
      </c>
      <c r="I245" s="13">
        <f>INDEX('xUS TME'!E:E,MATCH($B245,'xUS TME'!$B:$B,0))</f>
        <v>0.03</v>
      </c>
      <c r="J245" s="15">
        <f>INDEX('xUS TME'!H:H,MATCH(B245,'xUS TME'!$B:$B,0))</f>
        <v>0</v>
      </c>
      <c r="K245" s="17" t="str">
        <f t="shared" si="3"/>
        <v/>
      </c>
      <c r="L245" s="15">
        <f>INDEX('xUS TME'!J:J,MATCH('xUS Opp Value'!B245,'xUS TME'!$B:$B,0))</f>
        <v>0</v>
      </c>
      <c r="M245" s="15">
        <f>INDEX('xUS TME'!L:L,MATCH('xUS Opp Value'!$B245,'xUS TME'!$B:$B,0))</f>
        <v>1.66</v>
      </c>
      <c r="N245" s="15">
        <f>INDEX('xUS TME'!K:K,MATCH('xUS Opp Value'!$B245,'xUS TME'!$B:$B,0))</f>
        <v>0.42</v>
      </c>
      <c r="O245" s="15">
        <f>INDEX('xUS TME'!I:I,MATCH('xUS Opp Value'!$B245,'xUS TME'!$B:$B,0))</f>
        <v>0</v>
      </c>
      <c r="P245" s="15" t="str">
        <f>INDEX('xUS TME'!M:M,MATCH('xUS Opp Value'!$B245,'xUS TME'!$B:$B,0))</f>
        <v>Zloty</v>
      </c>
      <c r="Q245" s="15">
        <f>INDEX('xUS TME'!N:N,MATCH('xUS Opp Value'!$B245,'xUS TME'!$B:$B,0))</f>
        <v>0</v>
      </c>
    </row>
    <row r="246" spans="1:17" hidden="1">
      <c r="A246" s="10" t="s">
        <v>8475</v>
      </c>
      <c r="B246" s="10" t="str">
        <f>INDEX('xUS TME'!B:B,MATCH('xUS Opp Value'!A246,'xUS TME'!A:A,0))</f>
        <v>HK0001200002</v>
      </c>
      <c r="C246" s="13" t="str">
        <f>INDEX('xUS TME'!C:C,MATCH($B246,'xUS TME'!$B:$B,0))</f>
        <v>02259</v>
      </c>
      <c r="D246" s="13" t="str">
        <f>INDEX('xUS TME'!D:D,MATCH(B246,'xUS TME'!$B:$B,0))</f>
        <v>0P0001XNDG</v>
      </c>
      <c r="E246" s="13" t="str">
        <f>INDEX('xUS TME'!F:F,MATCH(B246,'xUS TME'!$B:$B,0))</f>
        <v>Hong Kong</v>
      </c>
      <c r="F246" s="18" t="str">
        <f>INDEX('xUS TME'!G:G,MATCH(B246,'xUS TME'!$B:$B,0))</f>
        <v>Materials</v>
      </c>
      <c r="G246" s="58">
        <f>IFERROR(INDEX(CRIMs!G:G,MATCH(C246,CRIMs!D:D,0)),0)</f>
        <v>0</v>
      </c>
      <c r="H246" s="58">
        <f>IFERROR(INDEX(CRIMs!I:I,MATCH(C246,CRIMs!D:D,0)),0)</f>
        <v>0</v>
      </c>
      <c r="I246" s="13">
        <f>INDEX('xUS TME'!E:E,MATCH($B246,'xUS TME'!$B:$B,0))</f>
        <v>0.03</v>
      </c>
      <c r="J246" s="15">
        <f>INDEX('xUS TME'!H:H,MATCH(B246,'xUS TME'!$B:$B,0))</f>
        <v>0</v>
      </c>
      <c r="K246" s="17" t="str">
        <f t="shared" si="3"/>
        <v/>
      </c>
      <c r="L246" s="15">
        <f>INDEX('xUS TME'!J:J,MATCH('xUS Opp Value'!B246,'xUS TME'!$B:$B,0))</f>
        <v>0</v>
      </c>
      <c r="M246" s="15">
        <f>INDEX('xUS TME'!L:L,MATCH('xUS Opp Value'!$B246,'xUS TME'!$B:$B,0))</f>
        <v>0</v>
      </c>
      <c r="N246" s="15">
        <f>INDEX('xUS TME'!K:K,MATCH('xUS Opp Value'!$B246,'xUS TME'!$B:$B,0))</f>
        <v>0.28999999999999998</v>
      </c>
      <c r="O246" s="15">
        <f>INDEX('xUS TME'!I:I,MATCH('xUS Opp Value'!$B246,'xUS TME'!$B:$B,0))</f>
        <v>0</v>
      </c>
      <c r="P246" s="15" t="str">
        <f>INDEX('xUS TME'!M:M,MATCH('xUS Opp Value'!$B246,'xUS TME'!$B:$B,0))</f>
        <v>Hong Kong Dollar</v>
      </c>
      <c r="Q246" s="15">
        <f>INDEX('xUS TME'!N:N,MATCH('xUS Opp Value'!$B246,'xUS TME'!$B:$B,0))</f>
        <v>0</v>
      </c>
    </row>
    <row r="247" spans="1:17" hidden="1">
      <c r="A247" s="10" t="s">
        <v>7018</v>
      </c>
      <c r="B247" s="10" t="str">
        <f>INDEX('xUS TME'!B:B,MATCH('xUS Opp Value'!A247,'xUS TME'!A:A,0))</f>
        <v>CLP8716X1082</v>
      </c>
      <c r="C247" s="13" t="str">
        <f>INDEX('xUS TME'!C:C,MATCH($B247,'xUS TME'!$B:$B,0))</f>
        <v>SQM-B</v>
      </c>
      <c r="D247" s="13" t="str">
        <f>INDEX('xUS TME'!D:D,MATCH(B247,'xUS TME'!$B:$B,0))</f>
        <v>0P0000C7I9</v>
      </c>
      <c r="E247" s="13" t="str">
        <f>INDEX('xUS TME'!F:F,MATCH(B247,'xUS TME'!$B:$B,0))</f>
        <v>Chile</v>
      </c>
      <c r="F247" s="18" t="str">
        <f>INDEX('xUS TME'!G:G,MATCH(B247,'xUS TME'!$B:$B,0))</f>
        <v>Materials</v>
      </c>
      <c r="G247" s="58">
        <f>IFERROR(INDEX(CRIMs!G:G,MATCH(C247,CRIMs!D:D,0)),0)</f>
        <v>0</v>
      </c>
      <c r="H247" s="58">
        <f>IFERROR(INDEX(CRIMs!I:I,MATCH(C247,CRIMs!D:D,0)),0)</f>
        <v>0</v>
      </c>
      <c r="I247" s="13">
        <f>INDEX('xUS TME'!E:E,MATCH($B247,'xUS TME'!$B:$B,0))</f>
        <v>0.04</v>
      </c>
      <c r="J247" s="15">
        <f>INDEX('xUS TME'!H:H,MATCH(B247,'xUS TME'!$B:$B,0))</f>
        <v>0</v>
      </c>
      <c r="K247" s="17" t="str">
        <f t="shared" si="3"/>
        <v/>
      </c>
      <c r="L247" s="15">
        <f>INDEX('xUS TME'!J:J,MATCH('xUS Opp Value'!B247,'xUS TME'!$B:$B,0))</f>
        <v>16.079999999999998</v>
      </c>
      <c r="M247" s="15">
        <f>INDEX('xUS TME'!L:L,MATCH('xUS Opp Value'!$B247,'xUS TME'!$B:$B,0))</f>
        <v>4.1100000000000003</v>
      </c>
      <c r="N247" s="15">
        <f>INDEX('xUS TME'!K:K,MATCH('xUS Opp Value'!$B247,'xUS TME'!$B:$B,0))</f>
        <v>0.12</v>
      </c>
      <c r="O247" s="15" t="str">
        <f>INDEX('xUS TME'!I:I,MATCH('xUS Opp Value'!$B247,'xUS TME'!$B:$B,0))</f>
        <v>Narrow</v>
      </c>
      <c r="P247" s="15" t="str">
        <f>INDEX('xUS TME'!M:M,MATCH('xUS Opp Value'!$B247,'xUS TME'!$B:$B,0))</f>
        <v>Chilean Peso</v>
      </c>
      <c r="Q247" s="15" t="str">
        <f>INDEX('xUS TME'!N:N,MATCH('xUS Opp Value'!$B247,'xUS TME'!$B:$B,0))</f>
        <v>Very High</v>
      </c>
    </row>
    <row r="248" spans="1:17" hidden="1">
      <c r="A248" s="10" t="s">
        <v>692</v>
      </c>
      <c r="B248" s="10" t="str">
        <f>INDEX('xUS TME'!B:B,MATCH('xUS Opp Value'!A248,'xUS TME'!A:A,0))</f>
        <v>TW0002357001</v>
      </c>
      <c r="C248" s="13">
        <f>INDEX('xUS TME'!C:C,MATCH($B248,'xUS TME'!$B:$B,0))</f>
        <v>2357</v>
      </c>
      <c r="D248" s="13" t="str">
        <f>INDEX('xUS TME'!D:D,MATCH(B248,'xUS TME'!$B:$B,0))</f>
        <v>0P0000AYBK</v>
      </c>
      <c r="E248" s="13" t="str">
        <f>INDEX('xUS TME'!F:F,MATCH(B248,'xUS TME'!$B:$B,0))</f>
        <v>Taiwan</v>
      </c>
      <c r="F248" s="18" t="str">
        <f>INDEX('xUS TME'!G:G,MATCH(B248,'xUS TME'!$B:$B,0))</f>
        <v>Information Technology</v>
      </c>
      <c r="G248" s="58">
        <f>IFERROR(INDEX(CRIMs!G:G,MATCH(C248,CRIMs!D:D,0)),0)</f>
        <v>0</v>
      </c>
      <c r="H248" s="58">
        <f>IFERROR(INDEX(CRIMs!I:I,MATCH(C248,CRIMs!D:D,0)),0)</f>
        <v>0</v>
      </c>
      <c r="I248" s="13">
        <f>INDEX('xUS TME'!E:E,MATCH($B248,'xUS TME'!$B:$B,0))</f>
        <v>0.04</v>
      </c>
      <c r="J248" s="15">
        <f>INDEX('xUS TME'!H:H,MATCH(B248,'xUS TME'!$B:$B,0))</f>
        <v>0</v>
      </c>
      <c r="K248" s="17" t="str">
        <f t="shared" si="3"/>
        <v/>
      </c>
      <c r="L248" s="15">
        <f>INDEX('xUS TME'!J:J,MATCH('xUS Opp Value'!B248,'xUS TME'!$B:$B,0))</f>
        <v>16.78</v>
      </c>
      <c r="M248" s="15">
        <f>INDEX('xUS TME'!L:L,MATCH('xUS Opp Value'!$B248,'xUS TME'!$B:$B,0))</f>
        <v>1.6</v>
      </c>
      <c r="N248" s="15">
        <f>INDEX('xUS TME'!K:K,MATCH('xUS Opp Value'!$B248,'xUS TME'!$B:$B,0))</f>
        <v>0.18</v>
      </c>
      <c r="O248" s="15" t="str">
        <f>INDEX('xUS TME'!I:I,MATCH('xUS Opp Value'!$B248,'xUS TME'!$B:$B,0))</f>
        <v>None</v>
      </c>
      <c r="P248" s="15" t="str">
        <f>INDEX('xUS TME'!M:M,MATCH('xUS Opp Value'!$B248,'xUS TME'!$B:$B,0))</f>
        <v>New Taiwan Dollar</v>
      </c>
      <c r="Q248" s="15" t="str">
        <f>INDEX('xUS TME'!N:N,MATCH('xUS Opp Value'!$B248,'xUS TME'!$B:$B,0))</f>
        <v>High</v>
      </c>
    </row>
    <row r="249" spans="1:17" hidden="1">
      <c r="A249" s="10" t="s">
        <v>7833</v>
      </c>
      <c r="B249" s="10" t="str">
        <f>INDEX('xUS TME'!B:B,MATCH('xUS Opp Value'!A249,'xUS TME'!A:A,0))</f>
        <v>TW0001216000</v>
      </c>
      <c r="C249" s="13" t="str">
        <f>INDEX('xUS TME'!C:C,MATCH($B249,'xUS TME'!$B:$B,0))</f>
        <v>1216</v>
      </c>
      <c r="D249" s="13" t="str">
        <f>INDEX('xUS TME'!D:D,MATCH(B249,'xUS TME'!$B:$B,0))</f>
        <v>0P0000AVC6</v>
      </c>
      <c r="E249" s="13" t="str">
        <f>INDEX('xUS TME'!F:F,MATCH(B249,'xUS TME'!$B:$B,0))</f>
        <v>Taiwan</v>
      </c>
      <c r="F249" s="18" t="str">
        <f>INDEX('xUS TME'!G:G,MATCH(B249,'xUS TME'!$B:$B,0))</f>
        <v>Consumer Staples</v>
      </c>
      <c r="G249" s="58">
        <f>IFERROR(INDEX(CRIMs!G:G,MATCH(C249,CRIMs!D:D,0)),0)</f>
        <v>0</v>
      </c>
      <c r="H249" s="58">
        <f>IFERROR(INDEX(CRIMs!I:I,MATCH(C249,CRIMs!D:D,0)),0)</f>
        <v>0</v>
      </c>
      <c r="I249" s="13">
        <f>INDEX('xUS TME'!E:E,MATCH($B249,'xUS TME'!$B:$B,0))</f>
        <v>0.03</v>
      </c>
      <c r="J249" s="15">
        <f>INDEX('xUS TME'!H:H,MATCH(B249,'xUS TME'!$B:$B,0))</f>
        <v>0</v>
      </c>
      <c r="K249" s="17" t="str">
        <f t="shared" si="3"/>
        <v/>
      </c>
      <c r="L249" s="15">
        <f>INDEX('xUS TME'!J:J,MATCH('xUS Opp Value'!B249,'xUS TME'!$B:$B,0))</f>
        <v>17.329999999999998</v>
      </c>
      <c r="M249" s="15">
        <f>INDEX('xUS TME'!L:L,MATCH('xUS Opp Value'!$B249,'xUS TME'!$B:$B,0))</f>
        <v>3</v>
      </c>
      <c r="N249" s="15">
        <f>INDEX('xUS TME'!K:K,MATCH('xUS Opp Value'!$B249,'xUS TME'!$B:$B,0))</f>
        <v>0.24</v>
      </c>
      <c r="O249" s="15" t="str">
        <f>INDEX('xUS TME'!I:I,MATCH('xUS Opp Value'!$B249,'xUS TME'!$B:$B,0))</f>
        <v>None</v>
      </c>
      <c r="P249" s="15" t="str">
        <f>INDEX('xUS TME'!M:M,MATCH('xUS Opp Value'!$B249,'xUS TME'!$B:$B,0))</f>
        <v>New Taiwan Dollar</v>
      </c>
      <c r="Q249" s="15" t="str">
        <f>INDEX('xUS TME'!N:N,MATCH('xUS Opp Value'!$B249,'xUS TME'!$B:$B,0))</f>
        <v>Low</v>
      </c>
    </row>
    <row r="250" spans="1:17" hidden="1">
      <c r="A250" s="10" t="s">
        <v>4995</v>
      </c>
      <c r="B250" s="10" t="str">
        <f>INDEX('xUS TME'!B:B,MATCH('xUS Opp Value'!A250,'xUS TME'!A:A,0))</f>
        <v>IL0006954379</v>
      </c>
      <c r="C250" s="13" t="str">
        <f>INDEX('xUS TME'!C:C,MATCH($B250,'xUS TME'!$B:$B,0))</f>
        <v>MZTF</v>
      </c>
      <c r="D250" s="13" t="str">
        <f>INDEX('xUS TME'!D:D,MATCH(B250,'xUS TME'!$B:$B,0))</f>
        <v>0P0000BW35</v>
      </c>
      <c r="E250" s="13" t="str">
        <f>INDEX('xUS TME'!F:F,MATCH(B250,'xUS TME'!$B:$B,0))</f>
        <v>Israel</v>
      </c>
      <c r="F250" s="18" t="str">
        <f>INDEX('xUS TME'!G:G,MATCH(B250,'xUS TME'!$B:$B,0))</f>
        <v>Financials</v>
      </c>
      <c r="G250" s="58">
        <f>IFERROR(INDEX(CRIMs!G:G,MATCH(C250,CRIMs!D:D,0)),0)</f>
        <v>0</v>
      </c>
      <c r="H250" s="58">
        <f>IFERROR(INDEX(CRIMs!I:I,MATCH(C250,CRIMs!D:D,0)),0)</f>
        <v>0</v>
      </c>
      <c r="I250" s="13">
        <f>INDEX('xUS TME'!E:E,MATCH($B250,'xUS TME'!$B:$B,0))</f>
        <v>0.03</v>
      </c>
      <c r="J250" s="15">
        <f>INDEX('xUS TME'!H:H,MATCH(B250,'xUS TME'!$B:$B,0))</f>
        <v>0</v>
      </c>
      <c r="K250" s="17" t="str">
        <f t="shared" si="3"/>
        <v/>
      </c>
      <c r="L250" s="15">
        <f>INDEX('xUS TME'!J:J,MATCH('xUS Opp Value'!B250,'xUS TME'!$B:$B,0))</f>
        <v>0</v>
      </c>
      <c r="M250" s="15">
        <f>INDEX('xUS TME'!L:L,MATCH('xUS Opp Value'!$B250,'xUS TME'!$B:$B,0))</f>
        <v>1.87</v>
      </c>
      <c r="N250" s="15">
        <f>INDEX('xUS TME'!K:K,MATCH('xUS Opp Value'!$B250,'xUS TME'!$B:$B,0))</f>
        <v>0</v>
      </c>
      <c r="O250" s="15">
        <f>INDEX('xUS TME'!I:I,MATCH('xUS Opp Value'!$B250,'xUS TME'!$B:$B,0))</f>
        <v>0</v>
      </c>
      <c r="P250" s="15" t="str">
        <f>INDEX('xUS TME'!M:M,MATCH('xUS Opp Value'!$B250,'xUS TME'!$B:$B,0))</f>
        <v>New Israeli Sheqel</v>
      </c>
      <c r="Q250" s="15">
        <f>INDEX('xUS TME'!N:N,MATCH('xUS Opp Value'!$B250,'xUS TME'!$B:$B,0))</f>
        <v>0</v>
      </c>
    </row>
    <row r="251" spans="1:17" hidden="1">
      <c r="A251" s="10" t="s">
        <v>1925</v>
      </c>
      <c r="B251" s="10" t="str">
        <f>INDEX('xUS TME'!B:B,MATCH('xUS Opp Value'!A251,'xUS TME'!A:A,0))</f>
        <v>JP3526600006</v>
      </c>
      <c r="C251" s="13">
        <f>INDEX('xUS TME'!C:C,MATCH($B251,'xUS TME'!$B:$B,0))</f>
        <v>9502</v>
      </c>
      <c r="D251" s="13" t="str">
        <f>INDEX('xUS TME'!D:D,MATCH(B251,'xUS TME'!$B:$B,0))</f>
        <v>0P0000AETS</v>
      </c>
      <c r="E251" s="13" t="str">
        <f>INDEX('xUS TME'!F:F,MATCH(B251,'xUS TME'!$B:$B,0))</f>
        <v>Japan</v>
      </c>
      <c r="F251" s="18" t="str">
        <f>INDEX('xUS TME'!G:G,MATCH(B251,'xUS TME'!$B:$B,0))</f>
        <v>Utilities</v>
      </c>
      <c r="G251" s="58">
        <f>IFERROR(INDEX(CRIMs!G:G,MATCH(C251,CRIMs!D:D,0)),0)</f>
        <v>0</v>
      </c>
      <c r="H251" s="58">
        <f>IFERROR(INDEX(CRIMs!I:I,MATCH(C251,CRIMs!D:D,0)),0)</f>
        <v>0</v>
      </c>
      <c r="I251" s="13">
        <f>INDEX('xUS TME'!E:E,MATCH($B251,'xUS TME'!$B:$B,0))</f>
        <v>0.04</v>
      </c>
      <c r="J251" s="15">
        <f>INDEX('xUS TME'!H:H,MATCH(B251,'xUS TME'!$B:$B,0))</f>
        <v>0</v>
      </c>
      <c r="K251" s="17" t="str">
        <f t="shared" si="3"/>
        <v/>
      </c>
      <c r="L251" s="15">
        <f>INDEX('xUS TME'!J:J,MATCH('xUS Opp Value'!B251,'xUS TME'!$B:$B,0))</f>
        <v>0</v>
      </c>
      <c r="M251" s="15">
        <f>INDEX('xUS TME'!L:L,MATCH('xUS Opp Value'!$B251,'xUS TME'!$B:$B,0))</f>
        <v>0.7</v>
      </c>
      <c r="N251" s="15">
        <f>INDEX('xUS TME'!K:K,MATCH('xUS Opp Value'!$B251,'xUS TME'!$B:$B,0))</f>
        <v>0.08</v>
      </c>
      <c r="O251" s="15">
        <f>INDEX('xUS TME'!I:I,MATCH('xUS Opp Value'!$B251,'xUS TME'!$B:$B,0))</f>
        <v>0</v>
      </c>
      <c r="P251" s="15" t="str">
        <f>INDEX('xUS TME'!M:M,MATCH('xUS Opp Value'!$B251,'xUS TME'!$B:$B,0))</f>
        <v>Yen</v>
      </c>
      <c r="Q251" s="15">
        <f>INDEX('xUS TME'!N:N,MATCH('xUS Opp Value'!$B251,'xUS TME'!$B:$B,0))</f>
        <v>0</v>
      </c>
    </row>
    <row r="252" spans="1:17" hidden="1">
      <c r="A252" s="10" t="s">
        <v>6146</v>
      </c>
      <c r="B252" s="10" t="str">
        <f>INDEX('xUS TME'!B:B,MATCH('xUS Opp Value'!A252,'xUS TME'!A:A,0))</f>
        <v>SA0007879048</v>
      </c>
      <c r="C252" s="13">
        <f>INDEX('xUS TME'!C:C,MATCH($B252,'xUS TME'!$B:$B,0))</f>
        <v>1010</v>
      </c>
      <c r="D252" s="13" t="str">
        <f>INDEX('xUS TME'!D:D,MATCH(B252,'xUS TME'!$B:$B,0))</f>
        <v>0P0000VH2V</v>
      </c>
      <c r="E252" s="13" t="str">
        <f>INDEX('xUS TME'!F:F,MATCH(B252,'xUS TME'!$B:$B,0))</f>
        <v>Saudi Arabia</v>
      </c>
      <c r="F252" s="18" t="str">
        <f>INDEX('xUS TME'!G:G,MATCH(B252,'xUS TME'!$B:$B,0))</f>
        <v>Financials</v>
      </c>
      <c r="G252" s="58">
        <f>IFERROR(INDEX(CRIMs!G:G,MATCH(C252,CRIMs!D:D,0)),0)</f>
        <v>0</v>
      </c>
      <c r="H252" s="58">
        <f>IFERROR(INDEX(CRIMs!I:I,MATCH(C252,CRIMs!D:D,0)),0)</f>
        <v>0</v>
      </c>
      <c r="I252" s="13">
        <f>INDEX('xUS TME'!E:E,MATCH($B252,'xUS TME'!$B:$B,0))</f>
        <v>0.04</v>
      </c>
      <c r="J252" s="15">
        <f>INDEX('xUS TME'!H:H,MATCH(B252,'xUS TME'!$B:$B,0))</f>
        <v>0</v>
      </c>
      <c r="K252" s="17" t="str">
        <f t="shared" si="3"/>
        <v/>
      </c>
      <c r="L252" s="15">
        <f>INDEX('xUS TME'!J:J,MATCH('xUS Opp Value'!B252,'xUS TME'!$B:$B,0))</f>
        <v>0</v>
      </c>
      <c r="M252" s="15">
        <f>INDEX('xUS TME'!L:L,MATCH('xUS Opp Value'!$B252,'xUS TME'!$B:$B,0))</f>
        <v>1.34</v>
      </c>
      <c r="N252" s="15">
        <f>INDEX('xUS TME'!K:K,MATCH('xUS Opp Value'!$B252,'xUS TME'!$B:$B,0))</f>
        <v>0.17</v>
      </c>
      <c r="O252" s="15">
        <f>INDEX('xUS TME'!I:I,MATCH('xUS Opp Value'!$B252,'xUS TME'!$B:$B,0))</f>
        <v>0</v>
      </c>
      <c r="P252" s="15" t="str">
        <f>INDEX('xUS TME'!M:M,MATCH('xUS Opp Value'!$B252,'xUS TME'!$B:$B,0))</f>
        <v>Saudi Riyal</v>
      </c>
      <c r="Q252" s="15">
        <f>INDEX('xUS TME'!N:N,MATCH('xUS Opp Value'!$B252,'xUS TME'!$B:$B,0))</f>
        <v>0</v>
      </c>
    </row>
    <row r="253" spans="1:17" hidden="1">
      <c r="A253" s="10" t="s">
        <v>5171</v>
      </c>
      <c r="B253" s="10" t="str">
        <f>INDEX('xUS TME'!B:B,MATCH('xUS Opp Value'!A253,'xUS TME'!A:A,0))</f>
        <v>FI0009013296</v>
      </c>
      <c r="C253" s="13" t="str">
        <f>INDEX('xUS TME'!C:C,MATCH($B253,'xUS TME'!$B:$B,0))</f>
        <v>NESTE</v>
      </c>
      <c r="D253" s="13" t="str">
        <f>INDEX('xUS TME'!D:D,MATCH(B253,'xUS TME'!$B:$B,0))</f>
        <v>0P0000A5Z9</v>
      </c>
      <c r="E253" s="13" t="str">
        <f>INDEX('xUS TME'!F:F,MATCH(B253,'xUS TME'!$B:$B,0))</f>
        <v>Finland</v>
      </c>
      <c r="F253" s="18" t="str">
        <f>INDEX('xUS TME'!G:G,MATCH(B253,'xUS TME'!$B:$B,0))</f>
        <v>Energy</v>
      </c>
      <c r="G253" s="58">
        <f>IFERROR(INDEX(CRIMs!G:G,MATCH(C253,CRIMs!D:D,0)),0)</f>
        <v>0</v>
      </c>
      <c r="H253" s="58">
        <f>IFERROR(INDEX(CRIMs!I:I,MATCH(C253,CRIMs!D:D,0)),0)</f>
        <v>0</v>
      </c>
      <c r="I253" s="13">
        <f>INDEX('xUS TME'!E:E,MATCH($B253,'xUS TME'!$B:$B,0))</f>
        <v>0.04</v>
      </c>
      <c r="J253" s="15">
        <f>INDEX('xUS TME'!H:H,MATCH(B253,'xUS TME'!$B:$B,0))</f>
        <v>0</v>
      </c>
      <c r="K253" s="17" t="str">
        <f t="shared" si="3"/>
        <v/>
      </c>
      <c r="L253" s="15">
        <f>INDEX('xUS TME'!J:J,MATCH('xUS Opp Value'!B253,'xUS TME'!$B:$B,0))</f>
        <v>13.04</v>
      </c>
      <c r="M253" s="15">
        <f>INDEX('xUS TME'!L:L,MATCH('xUS Opp Value'!$B253,'xUS TME'!$B:$B,0))</f>
        <v>2.7</v>
      </c>
      <c r="N253" s="15">
        <f>INDEX('xUS TME'!K:K,MATCH('xUS Opp Value'!$B253,'xUS TME'!$B:$B,0))</f>
        <v>0.02</v>
      </c>
      <c r="O253" s="15">
        <f>INDEX('xUS TME'!I:I,MATCH('xUS Opp Value'!$B253,'xUS TME'!$B:$B,0))</f>
        <v>0</v>
      </c>
      <c r="P253" s="15" t="str">
        <f>INDEX('xUS TME'!M:M,MATCH('xUS Opp Value'!$B253,'xUS TME'!$B:$B,0))</f>
        <v>Euro</v>
      </c>
      <c r="Q253" s="15">
        <f>INDEX('xUS TME'!N:N,MATCH('xUS Opp Value'!$B253,'xUS TME'!$B:$B,0))</f>
        <v>0</v>
      </c>
    </row>
    <row r="254" spans="1:17" hidden="1">
      <c r="A254" s="10" t="s">
        <v>7661</v>
      </c>
      <c r="B254" s="10" t="str">
        <f>INDEX('xUS TME'!B:B,MATCH('xUS Opp Value'!A254,'xUS TME'!A:A,0))</f>
        <v>JP3621000003</v>
      </c>
      <c r="C254" s="13">
        <f>INDEX('xUS TME'!C:C,MATCH($B254,'xUS TME'!$B:$B,0))</f>
        <v>3402</v>
      </c>
      <c r="D254" s="13" t="str">
        <f>INDEX('xUS TME'!D:D,MATCH(B254,'xUS TME'!$B:$B,0))</f>
        <v>0P0000AEZ8</v>
      </c>
      <c r="E254" s="13" t="str">
        <f>INDEX('xUS TME'!F:F,MATCH(B254,'xUS TME'!$B:$B,0))</f>
        <v>Japan</v>
      </c>
      <c r="F254" s="18" t="str">
        <f>INDEX('xUS TME'!G:G,MATCH(B254,'xUS TME'!$B:$B,0))</f>
        <v>Materials</v>
      </c>
      <c r="G254" s="58">
        <f>IFERROR(INDEX(CRIMs!G:G,MATCH(C254,CRIMs!D:D,0)),0)</f>
        <v>0</v>
      </c>
      <c r="H254" s="58">
        <f>IFERROR(INDEX(CRIMs!I:I,MATCH(C254,CRIMs!D:D,0)),0)</f>
        <v>0</v>
      </c>
      <c r="I254" s="13">
        <f>INDEX('xUS TME'!E:E,MATCH($B254,'xUS TME'!$B:$B,0))</f>
        <v>0.03</v>
      </c>
      <c r="J254" s="15">
        <f>INDEX('xUS TME'!H:H,MATCH(B254,'xUS TME'!$B:$B,0))</f>
        <v>0</v>
      </c>
      <c r="K254" s="17" t="str">
        <f t="shared" si="3"/>
        <v/>
      </c>
      <c r="L254" s="15">
        <f>INDEX('xUS TME'!J:J,MATCH('xUS Opp Value'!B254,'xUS TME'!$B:$B,0))</f>
        <v>0</v>
      </c>
      <c r="M254" s="15">
        <f>INDEX('xUS TME'!L:L,MATCH('xUS Opp Value'!$B254,'xUS TME'!$B:$B,0))</f>
        <v>0.99</v>
      </c>
      <c r="N254" s="15">
        <f>INDEX('xUS TME'!K:K,MATCH('xUS Opp Value'!$B254,'xUS TME'!$B:$B,0))</f>
        <v>0.05</v>
      </c>
      <c r="O254" s="15">
        <f>INDEX('xUS TME'!I:I,MATCH('xUS Opp Value'!$B254,'xUS TME'!$B:$B,0))</f>
        <v>0</v>
      </c>
      <c r="P254" s="15" t="str">
        <f>INDEX('xUS TME'!M:M,MATCH('xUS Opp Value'!$B254,'xUS TME'!$B:$B,0))</f>
        <v>Yen</v>
      </c>
      <c r="Q254" s="15">
        <f>INDEX('xUS TME'!N:N,MATCH('xUS Opp Value'!$B254,'xUS TME'!$B:$B,0))</f>
        <v>0</v>
      </c>
    </row>
    <row r="255" spans="1:17" hidden="1">
      <c r="A255" s="10" t="s">
        <v>3855</v>
      </c>
      <c r="B255" s="10" t="str">
        <f>INDEX('xUS TME'!B:B,MATCH('xUS Opp Value'!A255,'xUS TME'!A:A,0))</f>
        <v>MXP554091415</v>
      </c>
      <c r="C255" s="13" t="str">
        <f>INDEX('xUS TME'!C:C,MATCH($B255,'xUS TME'!$B:$B,0))</f>
        <v>PE&amp;OLES</v>
      </c>
      <c r="D255" s="13" t="str">
        <f>INDEX('xUS TME'!D:D,MATCH(B255,'xUS TME'!$B:$B,0))</f>
        <v>0P0000AVDJ</v>
      </c>
      <c r="E255" s="13" t="str">
        <f>INDEX('xUS TME'!F:F,MATCH(B255,'xUS TME'!$B:$B,0))</f>
        <v>Mexico</v>
      </c>
      <c r="F255" s="18" t="str">
        <f>INDEX('xUS TME'!G:G,MATCH(B255,'xUS TME'!$B:$B,0))</f>
        <v>Materials</v>
      </c>
      <c r="G255" s="58">
        <f>IFERROR(INDEX(CRIMs!G:G,MATCH(C255,CRIMs!D:D,0)),0)</f>
        <v>0</v>
      </c>
      <c r="H255" s="58">
        <f>IFERROR(INDEX(CRIMs!I:I,MATCH(C255,CRIMs!D:D,0)),0)</f>
        <v>0</v>
      </c>
      <c r="I255" s="13">
        <f>INDEX('xUS TME'!E:E,MATCH($B255,'xUS TME'!$B:$B,0))</f>
        <v>0.03</v>
      </c>
      <c r="J255" s="15">
        <f>INDEX('xUS TME'!H:H,MATCH(B255,'xUS TME'!$B:$B,0))</f>
        <v>0</v>
      </c>
      <c r="K255" s="17" t="str">
        <f t="shared" ref="K255:K318" si="4">IFERROR((1/J255)-1,"")</f>
        <v/>
      </c>
      <c r="L255" s="15">
        <f>INDEX('xUS TME'!J:J,MATCH('xUS Opp Value'!B255,'xUS TME'!$B:$B,0))</f>
        <v>0</v>
      </c>
      <c r="M255" s="15">
        <f>INDEX('xUS TME'!L:L,MATCH('xUS Opp Value'!$B255,'xUS TME'!$B:$B,0))</f>
        <v>3.7</v>
      </c>
      <c r="N255" s="15">
        <f>INDEX('xUS TME'!K:K,MATCH('xUS Opp Value'!$B255,'xUS TME'!$B:$B,0))</f>
        <v>0.39</v>
      </c>
      <c r="O255" s="15">
        <f>INDEX('xUS TME'!I:I,MATCH('xUS Opp Value'!$B255,'xUS TME'!$B:$B,0))</f>
        <v>0</v>
      </c>
      <c r="P255" s="15" t="str">
        <f>INDEX('xUS TME'!M:M,MATCH('xUS Opp Value'!$B255,'xUS TME'!$B:$B,0))</f>
        <v>Mexican Peso</v>
      </c>
      <c r="Q255" s="15">
        <f>INDEX('xUS TME'!N:N,MATCH('xUS Opp Value'!$B255,'xUS TME'!$B:$B,0))</f>
        <v>0</v>
      </c>
    </row>
    <row r="256" spans="1:17" hidden="1">
      <c r="A256" s="10" t="s">
        <v>7112</v>
      </c>
      <c r="B256" s="10" t="str">
        <f>INDEX('xUS TME'!B:B,MATCH('xUS Opp Value'!A256,'xUS TME'!A:A,0))</f>
        <v>CA85472N1096</v>
      </c>
      <c r="C256" s="13" t="str">
        <f>INDEX('xUS TME'!C:C,MATCH($B256,'xUS TME'!$B:$B,0))</f>
        <v>STN</v>
      </c>
      <c r="D256" s="13" t="str">
        <f>INDEX('xUS TME'!D:D,MATCH(B256,'xUS TME'!$B:$B,0))</f>
        <v>0P0000688G</v>
      </c>
      <c r="E256" s="13" t="str">
        <f>INDEX('xUS TME'!F:F,MATCH(B256,'xUS TME'!$B:$B,0))</f>
        <v>Canada</v>
      </c>
      <c r="F256" s="18" t="str">
        <f>INDEX('xUS TME'!G:G,MATCH(B256,'xUS TME'!$B:$B,0))</f>
        <v>Industrials</v>
      </c>
      <c r="G256" s="58">
        <f>IFERROR(INDEX(CRIMs!G:G,MATCH(C256,CRIMs!D:D,0)),0)</f>
        <v>0</v>
      </c>
      <c r="H256" s="58">
        <f>IFERROR(INDEX(CRIMs!I:I,MATCH(C256,CRIMs!D:D,0)),0)</f>
        <v>0</v>
      </c>
      <c r="I256" s="13">
        <f>INDEX('xUS TME'!E:E,MATCH($B256,'xUS TME'!$B:$B,0))</f>
        <v>0.03</v>
      </c>
      <c r="J256" s="15">
        <f>INDEX('xUS TME'!H:H,MATCH(B256,'xUS TME'!$B:$B,0))</f>
        <v>0</v>
      </c>
      <c r="K256" s="17" t="str">
        <f t="shared" si="4"/>
        <v/>
      </c>
      <c r="L256" s="15">
        <f>INDEX('xUS TME'!J:J,MATCH('xUS Opp Value'!B256,'xUS TME'!$B:$B,0))</f>
        <v>19.420000000000002</v>
      </c>
      <c r="M256" s="15">
        <f>INDEX('xUS TME'!L:L,MATCH('xUS Opp Value'!$B256,'xUS TME'!$B:$B,0))</f>
        <v>4.21</v>
      </c>
      <c r="N256" s="15">
        <f>INDEX('xUS TME'!K:K,MATCH('xUS Opp Value'!$B256,'xUS TME'!$B:$B,0))</f>
        <v>0.15</v>
      </c>
      <c r="O256" s="15">
        <f>INDEX('xUS TME'!I:I,MATCH('xUS Opp Value'!$B256,'xUS TME'!$B:$B,0))</f>
        <v>0</v>
      </c>
      <c r="P256" s="15" t="str">
        <f>INDEX('xUS TME'!M:M,MATCH('xUS Opp Value'!$B256,'xUS TME'!$B:$B,0))</f>
        <v>Canadian Dollar</v>
      </c>
      <c r="Q256" s="15">
        <f>INDEX('xUS TME'!N:N,MATCH('xUS Opp Value'!$B256,'xUS TME'!$B:$B,0))</f>
        <v>0</v>
      </c>
    </row>
    <row r="257" spans="1:17" hidden="1">
      <c r="A257" s="10" t="s">
        <v>2005</v>
      </c>
      <c r="B257" s="10" t="str">
        <f>INDEX('xUS TME'!B:B,MATCH('xUS Opp Value'!A257,'xUS TME'!A:A,0))</f>
        <v>INE522F01014</v>
      </c>
      <c r="C257" s="13" t="str">
        <f>INDEX('xUS TME'!C:C,MATCH($B257,'xUS TME'!$B:$B,0))</f>
        <v>COALINDIA</v>
      </c>
      <c r="D257" s="13" t="str">
        <f>INDEX('xUS TME'!D:D,MATCH(B257,'xUS TME'!$B:$B,0))</f>
        <v>0P0000RQ97</v>
      </c>
      <c r="E257" s="13" t="str">
        <f>INDEX('xUS TME'!F:F,MATCH(B257,'xUS TME'!$B:$B,0))</f>
        <v>India</v>
      </c>
      <c r="F257" s="18" t="str">
        <f>INDEX('xUS TME'!G:G,MATCH(B257,'xUS TME'!$B:$B,0))</f>
        <v>Energy</v>
      </c>
      <c r="G257" s="58">
        <f>IFERROR(INDEX(CRIMs!G:G,MATCH(C257,CRIMs!D:D,0)),0)</f>
        <v>0</v>
      </c>
      <c r="H257" s="58">
        <f>IFERROR(INDEX(CRIMs!I:I,MATCH(C257,CRIMs!D:D,0)),0)</f>
        <v>0</v>
      </c>
      <c r="I257" s="13">
        <f>INDEX('xUS TME'!E:E,MATCH($B257,'xUS TME'!$B:$B,0))</f>
        <v>0.03</v>
      </c>
      <c r="J257" s="15">
        <f>INDEX('xUS TME'!H:H,MATCH(B257,'xUS TME'!$B:$B,0))</f>
        <v>0</v>
      </c>
      <c r="K257" s="17" t="str">
        <f t="shared" si="4"/>
        <v/>
      </c>
      <c r="L257" s="15">
        <f>INDEX('xUS TME'!J:J,MATCH('xUS Opp Value'!B257,'xUS TME'!$B:$B,0))</f>
        <v>5.34</v>
      </c>
      <c r="M257" s="15">
        <f>INDEX('xUS TME'!L:L,MATCH('xUS Opp Value'!$B257,'xUS TME'!$B:$B,0))</f>
        <v>2.54</v>
      </c>
      <c r="N257" s="15">
        <f>INDEX('xUS TME'!K:K,MATCH('xUS Opp Value'!$B257,'xUS TME'!$B:$B,0))</f>
        <v>0.38</v>
      </c>
      <c r="O257" s="15" t="str">
        <f>INDEX('xUS TME'!I:I,MATCH('xUS Opp Value'!$B257,'xUS TME'!$B:$B,0))</f>
        <v>Narrow</v>
      </c>
      <c r="P257" s="15" t="str">
        <f>INDEX('xUS TME'!M:M,MATCH('xUS Opp Value'!$B257,'xUS TME'!$B:$B,0))</f>
        <v>Indian Rupee</v>
      </c>
      <c r="Q257" s="15" t="str">
        <f>INDEX('xUS TME'!N:N,MATCH('xUS Opp Value'!$B257,'xUS TME'!$B:$B,0))</f>
        <v>High</v>
      </c>
    </row>
    <row r="258" spans="1:17" hidden="1">
      <c r="A258" s="10" t="s">
        <v>2432</v>
      </c>
      <c r="B258" s="10" t="str">
        <f>INDEX('xUS TME'!B:B,MATCH('xUS Opp Value'!A258,'xUS TME'!A:A,0))</f>
        <v>KR7086520004</v>
      </c>
      <c r="C258" s="13">
        <f>INDEX('xUS TME'!C:C,MATCH($B258,'xUS TME'!$B:$B,0))</f>
        <v>86520</v>
      </c>
      <c r="D258" s="13" t="str">
        <f>INDEX('xUS TME'!D:D,MATCH(B258,'xUS TME'!$B:$B,0))</f>
        <v>0P0000AYIC</v>
      </c>
      <c r="E258" s="13" t="str">
        <f>INDEX('xUS TME'!F:F,MATCH(B258,'xUS TME'!$B:$B,0))</f>
        <v>South Korea</v>
      </c>
      <c r="F258" s="18" t="str">
        <f>INDEX('xUS TME'!G:G,MATCH(B258,'xUS TME'!$B:$B,0))</f>
        <v>Industrials</v>
      </c>
      <c r="G258" s="58">
        <f>IFERROR(INDEX(CRIMs!G:G,MATCH(C258,CRIMs!D:D,0)),0)</f>
        <v>0</v>
      </c>
      <c r="H258" s="58">
        <f>IFERROR(INDEX(CRIMs!I:I,MATCH(C258,CRIMs!D:D,0)),0)</f>
        <v>0</v>
      </c>
      <c r="I258" s="13">
        <f>INDEX('xUS TME'!E:E,MATCH($B258,'xUS TME'!$B:$B,0))</f>
        <v>0.03</v>
      </c>
      <c r="J258" s="15">
        <f>INDEX('xUS TME'!H:H,MATCH(B258,'xUS TME'!$B:$B,0))</f>
        <v>0</v>
      </c>
      <c r="K258" s="17" t="str">
        <f t="shared" si="4"/>
        <v/>
      </c>
      <c r="L258" s="15">
        <f>INDEX('xUS TME'!J:J,MATCH('xUS Opp Value'!B258,'xUS TME'!$B:$B,0))</f>
        <v>0</v>
      </c>
      <c r="M258" s="15">
        <f>INDEX('xUS TME'!L:L,MATCH('xUS Opp Value'!$B258,'xUS TME'!$B:$B,0))</f>
        <v>10.01</v>
      </c>
      <c r="N258" s="15">
        <f>INDEX('xUS TME'!K:K,MATCH('xUS Opp Value'!$B258,'xUS TME'!$B:$B,0))</f>
        <v>-0.06</v>
      </c>
      <c r="O258" s="15">
        <f>INDEX('xUS TME'!I:I,MATCH('xUS Opp Value'!$B258,'xUS TME'!$B:$B,0))</f>
        <v>0</v>
      </c>
      <c r="P258" s="15" t="str">
        <f>INDEX('xUS TME'!M:M,MATCH('xUS Opp Value'!$B258,'xUS TME'!$B:$B,0))</f>
        <v>Won</v>
      </c>
      <c r="Q258" s="15">
        <f>INDEX('xUS TME'!N:N,MATCH('xUS Opp Value'!$B258,'xUS TME'!$B:$B,0))</f>
        <v>0</v>
      </c>
    </row>
    <row r="259" spans="1:17" hidden="1">
      <c r="A259" s="10" t="s">
        <v>3206</v>
      </c>
      <c r="B259" s="10" t="str">
        <f>INDEX('xUS TME'!B:B,MATCH('xUS Opp Value'!A259,'xUS TME'!A:A,0))</f>
        <v>THC903010005</v>
      </c>
      <c r="C259" s="13" t="str">
        <f>INDEX('xUS TME'!C:C,MATCH($B259,'xUS TME'!$B:$B,0))</f>
        <v>GULF</v>
      </c>
      <c r="D259" s="13" t="str">
        <f>INDEX('xUS TME'!D:D,MATCH(B259,'xUS TME'!$B:$B,0))</f>
        <v>0P0001V028</v>
      </c>
      <c r="E259" s="13" t="str">
        <f>INDEX('xUS TME'!F:F,MATCH(B259,'xUS TME'!$B:$B,0))</f>
        <v>Thailand</v>
      </c>
      <c r="F259" s="18" t="str">
        <f>INDEX('xUS TME'!G:G,MATCH(B259,'xUS TME'!$B:$B,0))</f>
        <v>Utilities</v>
      </c>
      <c r="G259" s="58">
        <f>IFERROR(INDEX(CRIMs!G:G,MATCH(C259,CRIMs!D:D,0)),0)</f>
        <v>0</v>
      </c>
      <c r="H259" s="58">
        <f>IFERROR(INDEX(CRIMs!I:I,MATCH(C259,CRIMs!D:D,0)),0)</f>
        <v>0</v>
      </c>
      <c r="I259" s="13">
        <f>INDEX('xUS TME'!E:E,MATCH($B259,'xUS TME'!$B:$B,0))</f>
        <v>0.04</v>
      </c>
      <c r="J259" s="15">
        <f>INDEX('xUS TME'!H:H,MATCH(B259,'xUS TME'!$B:$B,0))</f>
        <v>0</v>
      </c>
      <c r="K259" s="17" t="str">
        <f t="shared" si="4"/>
        <v/>
      </c>
      <c r="L259" s="15">
        <f>INDEX('xUS TME'!J:J,MATCH('xUS Opp Value'!B259,'xUS TME'!$B:$B,0))</f>
        <v>27.93</v>
      </c>
      <c r="M259" s="15">
        <f>INDEX('xUS TME'!L:L,MATCH('xUS Opp Value'!$B259,'xUS TME'!$B:$B,0))</f>
        <v>2.65</v>
      </c>
      <c r="N259" s="15">
        <f>INDEX('xUS TME'!K:K,MATCH('xUS Opp Value'!$B259,'xUS TME'!$B:$B,0))</f>
        <v>0</v>
      </c>
      <c r="O259" s="15">
        <f>INDEX('xUS TME'!I:I,MATCH('xUS Opp Value'!$B259,'xUS TME'!$B:$B,0))</f>
        <v>0</v>
      </c>
      <c r="P259" s="15" t="str">
        <f>INDEX('xUS TME'!M:M,MATCH('xUS Opp Value'!$B259,'xUS TME'!$B:$B,0))</f>
        <v>Baht</v>
      </c>
      <c r="Q259" s="15">
        <f>INDEX('xUS TME'!N:N,MATCH('xUS Opp Value'!$B259,'xUS TME'!$B:$B,0))</f>
        <v>0</v>
      </c>
    </row>
    <row r="260" spans="1:17" hidden="1">
      <c r="A260" s="10" t="s">
        <v>3599</v>
      </c>
      <c r="B260" s="10" t="str">
        <f>INDEX('xUS TME'!B:B,MATCH('xUS Opp Value'!A260,'xUS TME'!A:A,0))</f>
        <v>TW0002880002</v>
      </c>
      <c r="C260" s="13" t="str">
        <f>INDEX('xUS TME'!C:C,MATCH($B260,'xUS TME'!$B:$B,0))</f>
        <v>2880</v>
      </c>
      <c r="D260" s="13" t="str">
        <f>INDEX('xUS TME'!D:D,MATCH(B260,'xUS TME'!$B:$B,0))</f>
        <v>0P0000BBLS</v>
      </c>
      <c r="E260" s="13" t="str">
        <f>INDEX('xUS TME'!F:F,MATCH(B260,'xUS TME'!$B:$B,0))</f>
        <v>Taiwan</v>
      </c>
      <c r="F260" s="18" t="str">
        <f>INDEX('xUS TME'!G:G,MATCH(B260,'xUS TME'!$B:$B,0))</f>
        <v>Financials</v>
      </c>
      <c r="G260" s="58">
        <f>IFERROR(INDEX(CRIMs!G:G,MATCH(C260,CRIMs!D:D,0)),0)</f>
        <v>0</v>
      </c>
      <c r="H260" s="58">
        <f>IFERROR(INDEX(CRIMs!I:I,MATCH(C260,CRIMs!D:D,0)),0)</f>
        <v>0</v>
      </c>
      <c r="I260" s="13">
        <f>INDEX('xUS TME'!E:E,MATCH($B260,'xUS TME'!$B:$B,0))</f>
        <v>0.03</v>
      </c>
      <c r="J260" s="15">
        <f>INDEX('xUS TME'!H:H,MATCH(B260,'xUS TME'!$B:$B,0))</f>
        <v>0</v>
      </c>
      <c r="K260" s="17" t="str">
        <f t="shared" si="4"/>
        <v/>
      </c>
      <c r="L260" s="15">
        <f>INDEX('xUS TME'!J:J,MATCH('xUS Opp Value'!B260,'xUS TME'!$B:$B,0))</f>
        <v>12.54</v>
      </c>
      <c r="M260" s="15">
        <f>INDEX('xUS TME'!L:L,MATCH('xUS Opp Value'!$B260,'xUS TME'!$B:$B,0))</f>
        <v>2.0099999999999998</v>
      </c>
      <c r="N260" s="15">
        <f>INDEX('xUS TME'!K:K,MATCH('xUS Opp Value'!$B260,'xUS TME'!$B:$B,0))</f>
        <v>0.12</v>
      </c>
      <c r="O260" s="15">
        <f>INDEX('xUS TME'!I:I,MATCH('xUS Opp Value'!$B260,'xUS TME'!$B:$B,0))</f>
        <v>0</v>
      </c>
      <c r="P260" s="15" t="str">
        <f>INDEX('xUS TME'!M:M,MATCH('xUS Opp Value'!$B260,'xUS TME'!$B:$B,0))</f>
        <v>New Taiwan Dollar</v>
      </c>
      <c r="Q260" s="15">
        <f>INDEX('xUS TME'!N:N,MATCH('xUS Opp Value'!$B260,'xUS TME'!$B:$B,0))</f>
        <v>0</v>
      </c>
    </row>
    <row r="261" spans="1:17" hidden="1">
      <c r="A261" s="10" t="s">
        <v>3078</v>
      </c>
      <c r="B261" s="10" t="str">
        <f>INDEX('xUS TME'!B:B,MATCH('xUS Opp Value'!A261,'xUS TME'!A:A,0))</f>
        <v>MX01GA000004</v>
      </c>
      <c r="C261" s="13" t="str">
        <f>INDEX('xUS TME'!C:C,MATCH($B261,'xUS TME'!$B:$B,0))</f>
        <v>GAPB</v>
      </c>
      <c r="D261" s="13" t="str">
        <f>INDEX('xUS TME'!D:D,MATCH(B261,'xUS TME'!$B:$B,0))</f>
        <v>0P0000CBP5</v>
      </c>
      <c r="E261" s="13" t="str">
        <f>INDEX('xUS TME'!F:F,MATCH(B261,'xUS TME'!$B:$B,0))</f>
        <v>Mexico</v>
      </c>
      <c r="F261" s="18" t="str">
        <f>INDEX('xUS TME'!G:G,MATCH(B261,'xUS TME'!$B:$B,0))</f>
        <v>Industrials</v>
      </c>
      <c r="G261" s="58">
        <f>IFERROR(INDEX(CRIMs!G:G,MATCH(C261,CRIMs!D:D,0)),0)</f>
        <v>0</v>
      </c>
      <c r="H261" s="58">
        <f>IFERROR(INDEX(CRIMs!I:I,MATCH(C261,CRIMs!D:D,0)),0)</f>
        <v>0</v>
      </c>
      <c r="I261" s="13">
        <f>INDEX('xUS TME'!E:E,MATCH($B261,'xUS TME'!$B:$B,0))</f>
        <v>0.03</v>
      </c>
      <c r="J261" s="15">
        <f>INDEX('xUS TME'!H:H,MATCH(B261,'xUS TME'!$B:$B,0))</f>
        <v>0</v>
      </c>
      <c r="K261" s="17" t="str">
        <f t="shared" si="4"/>
        <v/>
      </c>
      <c r="L261" s="15">
        <f>INDEX('xUS TME'!J:J,MATCH('xUS Opp Value'!B261,'xUS TME'!$B:$B,0))</f>
        <v>19.07</v>
      </c>
      <c r="M261" s="15">
        <f>INDEX('xUS TME'!L:L,MATCH('xUS Opp Value'!$B261,'xUS TME'!$B:$B,0))</f>
        <v>9.56</v>
      </c>
      <c r="N261" s="15">
        <f>INDEX('xUS TME'!K:K,MATCH('xUS Opp Value'!$B261,'xUS TME'!$B:$B,0))</f>
        <v>0</v>
      </c>
      <c r="O261" s="15" t="str">
        <f>INDEX('xUS TME'!I:I,MATCH('xUS Opp Value'!$B261,'xUS TME'!$B:$B,0))</f>
        <v>Wide</v>
      </c>
      <c r="P261" s="15" t="str">
        <f>INDEX('xUS TME'!M:M,MATCH('xUS Opp Value'!$B261,'xUS TME'!$B:$B,0))</f>
        <v>Mexican Peso</v>
      </c>
      <c r="Q261" s="15" t="str">
        <f>INDEX('xUS TME'!N:N,MATCH('xUS Opp Value'!$B261,'xUS TME'!$B:$B,0))</f>
        <v>High</v>
      </c>
    </row>
    <row r="262" spans="1:17" hidden="1">
      <c r="A262" s="10" t="s">
        <v>6486</v>
      </c>
      <c r="B262" s="10" t="str">
        <f>INDEX('xUS TME'!B:B,MATCH('xUS Opp Value'!A262,'xUS TME'!A:A,0))</f>
        <v>GB00B1FH8J72</v>
      </c>
      <c r="C262" s="13" t="str">
        <f>INDEX('xUS TME'!C:C,MATCH($B262,'xUS TME'!$B:$B,0))</f>
        <v>SVT</v>
      </c>
      <c r="D262" s="13" t="str">
        <f>INDEX('xUS TME'!D:D,MATCH(B262,'xUS TME'!$B:$B,0))</f>
        <v>0P000080E6</v>
      </c>
      <c r="E262" s="13" t="str">
        <f>INDEX('xUS TME'!F:F,MATCH(B262,'xUS TME'!$B:$B,0))</f>
        <v>United Kingdom</v>
      </c>
      <c r="F262" s="18" t="str">
        <f>INDEX('xUS TME'!G:G,MATCH(B262,'xUS TME'!$B:$B,0))</f>
        <v>Utilities</v>
      </c>
      <c r="G262" s="58">
        <f>IFERROR(INDEX(CRIMs!G:G,MATCH(C262,CRIMs!D:D,0)),0)</f>
        <v>0</v>
      </c>
      <c r="H262" s="58">
        <f>IFERROR(INDEX(CRIMs!I:I,MATCH(C262,CRIMs!D:D,0)),0)</f>
        <v>0</v>
      </c>
      <c r="I262" s="13">
        <f>INDEX('xUS TME'!E:E,MATCH($B262,'xUS TME'!$B:$B,0))</f>
        <v>0.03</v>
      </c>
      <c r="J262" s="15">
        <f>INDEX('xUS TME'!H:H,MATCH(B262,'xUS TME'!$B:$B,0))</f>
        <v>0</v>
      </c>
      <c r="K262" s="17" t="str">
        <f t="shared" si="4"/>
        <v/>
      </c>
      <c r="L262" s="15">
        <f>INDEX('xUS TME'!J:J,MATCH('xUS Opp Value'!B262,'xUS TME'!$B:$B,0))</f>
        <v>1550</v>
      </c>
      <c r="M262" s="15">
        <f>INDEX('xUS TME'!L:L,MATCH('xUS Opp Value'!$B262,'xUS TME'!$B:$B,0))</f>
        <v>5.43</v>
      </c>
      <c r="N262" s="15">
        <f>INDEX('xUS TME'!K:K,MATCH('xUS Opp Value'!$B262,'xUS TME'!$B:$B,0))</f>
        <v>0.13</v>
      </c>
      <c r="O262" s="15">
        <f>INDEX('xUS TME'!I:I,MATCH('xUS Opp Value'!$B262,'xUS TME'!$B:$B,0))</f>
        <v>0</v>
      </c>
      <c r="P262" s="15" t="str">
        <f>INDEX('xUS TME'!M:M,MATCH('xUS Opp Value'!$B262,'xUS TME'!$B:$B,0))</f>
        <v>Pound Sterling</v>
      </c>
      <c r="Q262" s="15">
        <f>INDEX('xUS TME'!N:N,MATCH('xUS Opp Value'!$B262,'xUS TME'!$B:$B,0))</f>
        <v>0</v>
      </c>
    </row>
    <row r="263" spans="1:17" hidden="1">
      <c r="A263" s="10" t="s">
        <v>3895</v>
      </c>
      <c r="B263" s="10" t="str">
        <f>INDEX('xUS TME'!B:B,MATCH('xUS Opp Value'!A263,'xUS TME'!A:A,0))</f>
        <v>ID1000095003</v>
      </c>
      <c r="C263" s="13" t="str">
        <f>INDEX('xUS TME'!C:C,MATCH($B263,'xUS TME'!$B:$B,0))</f>
        <v>BMRI</v>
      </c>
      <c r="D263" s="13" t="str">
        <f>INDEX('xUS TME'!D:D,MATCH(B263,'xUS TME'!$B:$B,0))</f>
        <v>0P0000BK4B</v>
      </c>
      <c r="E263" s="13" t="str">
        <f>INDEX('xUS TME'!F:F,MATCH(B263,'xUS TME'!$B:$B,0))</f>
        <v>Indonesia</v>
      </c>
      <c r="F263" s="18" t="str">
        <f>INDEX('xUS TME'!G:G,MATCH(B263,'xUS TME'!$B:$B,0))</f>
        <v>Financials</v>
      </c>
      <c r="G263" s="58">
        <f>IFERROR(INDEX(CRIMs!G:G,MATCH(C263,CRIMs!D:D,0)),0)</f>
        <v>0.75</v>
      </c>
      <c r="H263" s="58">
        <f>IFERROR(INDEX(CRIMs!I:I,MATCH(C263,CRIMs!D:D,0)),0)</f>
        <v>0.73243823432742916</v>
      </c>
      <c r="I263" s="13">
        <f>INDEX('xUS TME'!E:E,MATCH($B263,'xUS TME'!$B:$B,0))</f>
        <v>0.03</v>
      </c>
      <c r="J263" s="15">
        <f>INDEX('xUS TME'!H:H,MATCH(B263,'xUS TME'!$B:$B,0))</f>
        <v>0</v>
      </c>
      <c r="K263" s="17" t="str">
        <f t="shared" si="4"/>
        <v/>
      </c>
      <c r="L263" s="15">
        <f>INDEX('xUS TME'!J:J,MATCH('xUS Opp Value'!B263,'xUS TME'!$B:$B,0))</f>
        <v>7.35</v>
      </c>
      <c r="M263" s="15">
        <f>INDEX('xUS TME'!L:L,MATCH('xUS Opp Value'!$B263,'xUS TME'!$B:$B,0))</f>
        <v>1.48</v>
      </c>
      <c r="N263" s="15">
        <f>INDEX('xUS TME'!K:K,MATCH('xUS Opp Value'!$B263,'xUS TME'!$B:$B,0))</f>
        <v>0.22</v>
      </c>
      <c r="O263" s="15">
        <f>INDEX('xUS TME'!I:I,MATCH('xUS Opp Value'!$B263,'xUS TME'!$B:$B,0))</f>
        <v>0</v>
      </c>
      <c r="P263" s="15" t="str">
        <f>INDEX('xUS TME'!M:M,MATCH('xUS Opp Value'!$B263,'xUS TME'!$B:$B,0))</f>
        <v>Rupiah</v>
      </c>
      <c r="Q263" s="15">
        <f>INDEX('xUS TME'!N:N,MATCH('xUS Opp Value'!$B263,'xUS TME'!$B:$B,0))</f>
        <v>0</v>
      </c>
    </row>
    <row r="264" spans="1:17" hidden="1">
      <c r="A264" s="10" t="s">
        <v>4030</v>
      </c>
      <c r="B264" s="10" t="str">
        <f>INDEX('xUS TME'!B:B,MATCH('xUS Opp Value'!A264,'xUS TME'!A:A,0))</f>
        <v>INE154A01025</v>
      </c>
      <c r="C264" s="13" t="str">
        <f>INDEX('xUS TME'!C:C,MATCH($B264,'xUS TME'!$B:$B,0))</f>
        <v>ITC</v>
      </c>
      <c r="D264" s="13" t="str">
        <f>INDEX('xUS TME'!D:D,MATCH(B264,'xUS TME'!$B:$B,0))</f>
        <v>0P0000BL1E</v>
      </c>
      <c r="E264" s="13" t="str">
        <f>INDEX('xUS TME'!F:F,MATCH(B264,'xUS TME'!$B:$B,0))</f>
        <v>India</v>
      </c>
      <c r="F264" s="18" t="str">
        <f>INDEX('xUS TME'!G:G,MATCH(B264,'xUS TME'!$B:$B,0))</f>
        <v>Consumer Staples</v>
      </c>
      <c r="G264" s="58">
        <f>IFERROR(INDEX(CRIMs!G:G,MATCH(C264,CRIMs!D:D,0)),0)</f>
        <v>0</v>
      </c>
      <c r="H264" s="58">
        <f>IFERROR(INDEX(CRIMs!I:I,MATCH(C264,CRIMs!D:D,0)),0)</f>
        <v>0</v>
      </c>
      <c r="I264" s="13">
        <f>INDEX('xUS TME'!E:E,MATCH($B264,'xUS TME'!$B:$B,0))</f>
        <v>0.03</v>
      </c>
      <c r="J264" s="15">
        <f>INDEX('xUS TME'!H:H,MATCH(B264,'xUS TME'!$B:$B,0))</f>
        <v>0</v>
      </c>
      <c r="K264" s="17" t="str">
        <f t="shared" si="4"/>
        <v/>
      </c>
      <c r="L264" s="15">
        <f>INDEX('xUS TME'!J:J,MATCH('xUS Opp Value'!B264,'xUS TME'!$B:$B,0))</f>
        <v>25.85</v>
      </c>
      <c r="M264" s="15">
        <f>INDEX('xUS TME'!L:L,MATCH('xUS Opp Value'!$B264,'xUS TME'!$B:$B,0))</f>
        <v>5.36</v>
      </c>
      <c r="N264" s="15">
        <f>INDEX('xUS TME'!K:K,MATCH('xUS Opp Value'!$B264,'xUS TME'!$B:$B,0))</f>
        <v>0.27</v>
      </c>
      <c r="O264" s="15" t="str">
        <f>INDEX('xUS TME'!I:I,MATCH('xUS Opp Value'!$B264,'xUS TME'!$B:$B,0))</f>
        <v>Narrow</v>
      </c>
      <c r="P264" s="15" t="str">
        <f>INDEX('xUS TME'!M:M,MATCH('xUS Opp Value'!$B264,'xUS TME'!$B:$B,0))</f>
        <v>Indian Rupee</v>
      </c>
      <c r="Q264" s="15" t="str">
        <f>INDEX('xUS TME'!N:N,MATCH('xUS Opp Value'!$B264,'xUS TME'!$B:$B,0))</f>
        <v>Medium</v>
      </c>
    </row>
    <row r="265" spans="1:17" hidden="1">
      <c r="A265" s="10" t="s">
        <v>8476</v>
      </c>
      <c r="B265" s="10" t="str">
        <f>INDEX('xUS TME'!B:B,MATCH('xUS Opp Value'!A265,'xUS TME'!A:A,0))</f>
        <v>BRAXIAACNOR0</v>
      </c>
      <c r="C265" s="13" t="str">
        <f>INDEX('xUS TME'!C:C,MATCH($B265,'xUS TME'!$B:$B,0))</f>
        <v>AXIA3</v>
      </c>
      <c r="D265" s="13" t="str">
        <f>INDEX('xUS TME'!D:D,MATCH(B265,'xUS TME'!$B:$B,0))</f>
        <v>0P0000CKSE</v>
      </c>
      <c r="E265" s="13" t="str">
        <f>INDEX('xUS TME'!F:F,MATCH(B265,'xUS TME'!$B:$B,0))</f>
        <v>Brazil</v>
      </c>
      <c r="F265" s="18" t="str">
        <f>INDEX('xUS TME'!G:G,MATCH(B265,'xUS TME'!$B:$B,0))</f>
        <v>Utilities</v>
      </c>
      <c r="G265" s="58">
        <f>IFERROR(INDEX(CRIMs!G:G,MATCH(C265,CRIMs!D:D,0)),0)</f>
        <v>0</v>
      </c>
      <c r="H265" s="58">
        <f>IFERROR(INDEX(CRIMs!I:I,MATCH(C265,CRIMs!D:D,0)),0)</f>
        <v>0</v>
      </c>
      <c r="I265" s="13">
        <f>INDEX('xUS TME'!E:E,MATCH($B265,'xUS TME'!$B:$B,0))</f>
        <v>0.03</v>
      </c>
      <c r="J265" s="15">
        <f>INDEX('xUS TME'!H:H,MATCH(B265,'xUS TME'!$B:$B,0))</f>
        <v>0</v>
      </c>
      <c r="K265" s="17" t="str">
        <f t="shared" si="4"/>
        <v/>
      </c>
      <c r="L265" s="15">
        <f>INDEX('xUS TME'!J:J,MATCH('xUS Opp Value'!B265,'xUS TME'!$B:$B,0))</f>
        <v>20.84</v>
      </c>
      <c r="M265" s="15">
        <f>INDEX('xUS TME'!L:L,MATCH('xUS Opp Value'!$B265,'xUS TME'!$B:$B,0))</f>
        <v>1.24</v>
      </c>
      <c r="N265" s="15">
        <f>INDEX('xUS TME'!K:K,MATCH('xUS Opp Value'!$B265,'xUS TME'!$B:$B,0))</f>
        <v>0.06</v>
      </c>
      <c r="O265" s="15" t="str">
        <f>INDEX('xUS TME'!I:I,MATCH('xUS Opp Value'!$B265,'xUS TME'!$B:$B,0))</f>
        <v>None</v>
      </c>
      <c r="P265" s="15" t="str">
        <f>INDEX('xUS TME'!M:M,MATCH('xUS Opp Value'!$B265,'xUS TME'!$B:$B,0))</f>
        <v>Brazilian Real</v>
      </c>
      <c r="Q265" s="15" t="str">
        <f>INDEX('xUS TME'!N:N,MATCH('xUS Opp Value'!$B265,'xUS TME'!$B:$B,0))</f>
        <v>Very High</v>
      </c>
    </row>
    <row r="266" spans="1:17" hidden="1">
      <c r="A266" s="10" t="s">
        <v>4987</v>
      </c>
      <c r="B266" s="10" t="str">
        <f>INDEX('xUS TME'!B:B,MATCH('xUS Opp Value'!A266,'xUS TME'!A:A,0))</f>
        <v>JP3362700001</v>
      </c>
      <c r="C266" s="13" t="str">
        <f>INDEX('xUS TME'!C:C,MATCH($B266,'xUS TME'!$B:$B,0))</f>
        <v>9104</v>
      </c>
      <c r="D266" s="13" t="str">
        <f>INDEX('xUS TME'!D:D,MATCH(B266,'xUS TME'!$B:$B,0))</f>
        <v>0P0000AEWB</v>
      </c>
      <c r="E266" s="13" t="str">
        <f>INDEX('xUS TME'!F:F,MATCH(B266,'xUS TME'!$B:$B,0))</f>
        <v>Japan</v>
      </c>
      <c r="F266" s="18" t="str">
        <f>INDEX('xUS TME'!G:G,MATCH(B266,'xUS TME'!$B:$B,0))</f>
        <v>Industrials</v>
      </c>
      <c r="G266" s="58">
        <f>IFERROR(INDEX(CRIMs!G:G,MATCH(C266,CRIMs!D:D,0)),0)</f>
        <v>0</v>
      </c>
      <c r="H266" s="58">
        <f>IFERROR(INDEX(CRIMs!I:I,MATCH(C266,CRIMs!D:D,0)),0)</f>
        <v>0</v>
      </c>
      <c r="I266" s="13">
        <f>INDEX('xUS TME'!E:E,MATCH($B266,'xUS TME'!$B:$B,0))</f>
        <v>0.04</v>
      </c>
      <c r="J266" s="15">
        <f>INDEX('xUS TME'!H:H,MATCH(B266,'xUS TME'!$B:$B,0))</f>
        <v>0</v>
      </c>
      <c r="K266" s="17" t="str">
        <f t="shared" si="4"/>
        <v/>
      </c>
      <c r="L266" s="15">
        <f>INDEX('xUS TME'!J:J,MATCH('xUS Opp Value'!B266,'xUS TME'!$B:$B,0))</f>
        <v>0</v>
      </c>
      <c r="M266" s="15">
        <f>INDEX('xUS TME'!L:L,MATCH('xUS Opp Value'!$B266,'xUS TME'!$B:$B,0))</f>
        <v>0.82</v>
      </c>
      <c r="N266" s="15">
        <f>INDEX('xUS TME'!K:K,MATCH('xUS Opp Value'!$B266,'xUS TME'!$B:$B,0))</f>
        <v>0.17</v>
      </c>
      <c r="O266" s="15">
        <f>INDEX('xUS TME'!I:I,MATCH('xUS Opp Value'!$B266,'xUS TME'!$B:$B,0))</f>
        <v>0</v>
      </c>
      <c r="P266" s="15" t="str">
        <f>INDEX('xUS TME'!M:M,MATCH('xUS Opp Value'!$B266,'xUS TME'!$B:$B,0))</f>
        <v>Yen</v>
      </c>
      <c r="Q266" s="15">
        <f>INDEX('xUS TME'!N:N,MATCH('xUS Opp Value'!$B266,'xUS TME'!$B:$B,0))</f>
        <v>0</v>
      </c>
    </row>
    <row r="267" spans="1:17" hidden="1">
      <c r="A267" s="10" t="s">
        <v>4469</v>
      </c>
      <c r="B267" s="10" t="str">
        <f>INDEX('xUS TME'!B:B,MATCH('xUS Opp Value'!A267,'xUS TME'!A:A,0))</f>
        <v>KR7015760002</v>
      </c>
      <c r="C267" s="13">
        <f>INDEX('xUS TME'!C:C,MATCH($B267,'xUS TME'!$B:$B,0))</f>
        <v>15760</v>
      </c>
      <c r="D267" s="13" t="str">
        <f>INDEX('xUS TME'!D:D,MATCH(B267,'xUS TME'!$B:$B,0))</f>
        <v>0P0000BYJQ</v>
      </c>
      <c r="E267" s="13" t="str">
        <f>INDEX('xUS TME'!F:F,MATCH(B267,'xUS TME'!$B:$B,0))</f>
        <v>South Korea</v>
      </c>
      <c r="F267" s="18" t="str">
        <f>INDEX('xUS TME'!G:G,MATCH(B267,'xUS TME'!$B:$B,0))</f>
        <v>Utilities</v>
      </c>
      <c r="G267" s="58">
        <f>IFERROR(INDEX(CRIMs!G:G,MATCH(C267,CRIMs!D:D,0)),0)</f>
        <v>0</v>
      </c>
      <c r="H267" s="58">
        <f>IFERROR(INDEX(CRIMs!I:I,MATCH(C267,CRIMs!D:D,0)),0)</f>
        <v>0</v>
      </c>
      <c r="I267" s="13">
        <f>INDEX('xUS TME'!E:E,MATCH($B267,'xUS TME'!$B:$B,0))</f>
        <v>0.02</v>
      </c>
      <c r="J267" s="15">
        <f>INDEX('xUS TME'!H:H,MATCH(B267,'xUS TME'!$B:$B,0))</f>
        <v>0</v>
      </c>
      <c r="K267" s="17" t="str">
        <f t="shared" si="4"/>
        <v/>
      </c>
      <c r="L267" s="15">
        <f>INDEX('xUS TME'!J:J,MATCH('xUS Opp Value'!B267,'xUS TME'!$B:$B,0))</f>
        <v>0</v>
      </c>
      <c r="M267" s="15">
        <f>INDEX('xUS TME'!L:L,MATCH('xUS Opp Value'!$B267,'xUS TME'!$B:$B,0))</f>
        <v>0.57999999999999996</v>
      </c>
      <c r="N267" s="15">
        <f>INDEX('xUS TME'!K:K,MATCH('xUS Opp Value'!$B267,'xUS TME'!$B:$B,0))</f>
        <v>0</v>
      </c>
      <c r="O267" s="15" t="str">
        <f>INDEX('xUS TME'!I:I,MATCH('xUS Opp Value'!$B267,'xUS TME'!$B:$B,0))</f>
        <v>Narrow</v>
      </c>
      <c r="P267" s="15" t="str">
        <f>INDEX('xUS TME'!M:M,MATCH('xUS Opp Value'!$B267,'xUS TME'!$B:$B,0))</f>
        <v>Won</v>
      </c>
      <c r="Q267" s="15" t="str">
        <f>INDEX('xUS TME'!N:N,MATCH('xUS Opp Value'!$B267,'xUS TME'!$B:$B,0))</f>
        <v>High</v>
      </c>
    </row>
    <row r="268" spans="1:17" hidden="1">
      <c r="A268" s="10" t="s">
        <v>8477</v>
      </c>
      <c r="B268" s="10" t="str">
        <f>INDEX('xUS TME'!B:B,MATCH('xUS Opp Value'!A268,'xUS TME'!A:A,0))</f>
        <v>JP3305990008</v>
      </c>
      <c r="C268" s="13" t="str">
        <f>INDEX('xUS TME'!C:C,MATCH($B268,'xUS TME'!$B:$B,0))</f>
        <v>7186</v>
      </c>
      <c r="D268" s="13" t="str">
        <f>INDEX('xUS TME'!D:D,MATCH(B268,'xUS TME'!$B:$B,0))</f>
        <v>0P00017PZG</v>
      </c>
      <c r="E268" s="13" t="str">
        <f>INDEX('xUS TME'!F:F,MATCH(B268,'xUS TME'!$B:$B,0))</f>
        <v>Japan</v>
      </c>
      <c r="F268" s="18" t="str">
        <f>INDEX('xUS TME'!G:G,MATCH(B268,'xUS TME'!$B:$B,0))</f>
        <v>Financials</v>
      </c>
      <c r="G268" s="58">
        <f>IFERROR(INDEX(CRIMs!G:G,MATCH(C268,CRIMs!D:D,0)),0)</f>
        <v>0</v>
      </c>
      <c r="H268" s="58">
        <f>IFERROR(INDEX(CRIMs!I:I,MATCH(C268,CRIMs!D:D,0)),0)</f>
        <v>0</v>
      </c>
      <c r="I268" s="13">
        <f>INDEX('xUS TME'!E:E,MATCH($B268,'xUS TME'!$B:$B,0))</f>
        <v>0.03</v>
      </c>
      <c r="J268" s="15">
        <f>INDEX('xUS TME'!H:H,MATCH(B268,'xUS TME'!$B:$B,0))</f>
        <v>0</v>
      </c>
      <c r="K268" s="17" t="str">
        <f t="shared" si="4"/>
        <v/>
      </c>
      <c r="L268" s="15">
        <f>INDEX('xUS TME'!J:J,MATCH('xUS Opp Value'!B268,'xUS TME'!$B:$B,0))</f>
        <v>0</v>
      </c>
      <c r="M268" s="15">
        <f>INDEX('xUS TME'!L:L,MATCH('xUS Opp Value'!$B268,'xUS TME'!$B:$B,0))</f>
        <v>1.25</v>
      </c>
      <c r="N268" s="15">
        <f>INDEX('xUS TME'!K:K,MATCH('xUS Opp Value'!$B268,'xUS TME'!$B:$B,0))</f>
        <v>0.06</v>
      </c>
      <c r="O268" s="15">
        <f>INDEX('xUS TME'!I:I,MATCH('xUS Opp Value'!$B268,'xUS TME'!$B:$B,0))</f>
        <v>0</v>
      </c>
      <c r="P268" s="15" t="str">
        <f>INDEX('xUS TME'!M:M,MATCH('xUS Opp Value'!$B268,'xUS TME'!$B:$B,0))</f>
        <v>Yen</v>
      </c>
      <c r="Q268" s="15">
        <f>INDEX('xUS TME'!N:N,MATCH('xUS Opp Value'!$B268,'xUS TME'!$B:$B,0))</f>
        <v>0</v>
      </c>
    </row>
    <row r="269" spans="1:17" hidden="1">
      <c r="A269" s="10" t="s">
        <v>5175</v>
      </c>
      <c r="B269" s="10" t="str">
        <f>INDEX('xUS TME'!B:B,MATCH('xUS Opp Value'!A269,'xUS TME'!A:A,0))</f>
        <v>INE239A01024</v>
      </c>
      <c r="C269" s="13" t="str">
        <f>INDEX('xUS TME'!C:C,MATCH($B269,'xUS TME'!$B:$B,0))</f>
        <v>NESTLEIND</v>
      </c>
      <c r="D269" s="13" t="str">
        <f>INDEX('xUS TME'!D:D,MATCH(B269,'xUS TME'!$B:$B,0))</f>
        <v>0P0000BEEH</v>
      </c>
      <c r="E269" s="13" t="str">
        <f>INDEX('xUS TME'!F:F,MATCH(B269,'xUS TME'!$B:$B,0))</f>
        <v>India</v>
      </c>
      <c r="F269" s="18" t="str">
        <f>INDEX('xUS TME'!G:G,MATCH(B269,'xUS TME'!$B:$B,0))</f>
        <v>Consumer Staples</v>
      </c>
      <c r="G269" s="58">
        <f>IFERROR(INDEX(CRIMs!G:G,MATCH(C269,CRIMs!D:D,0)),0)</f>
        <v>0</v>
      </c>
      <c r="H269" s="58">
        <f>IFERROR(INDEX(CRIMs!I:I,MATCH(C269,CRIMs!D:D,0)),0)</f>
        <v>0</v>
      </c>
      <c r="I269" s="13">
        <f>INDEX('xUS TME'!E:E,MATCH($B269,'xUS TME'!$B:$B,0))</f>
        <v>0.03</v>
      </c>
      <c r="J269" s="15">
        <f>INDEX('xUS TME'!H:H,MATCH(B269,'xUS TME'!$B:$B,0))</f>
        <v>0</v>
      </c>
      <c r="K269" s="17" t="str">
        <f t="shared" si="4"/>
        <v/>
      </c>
      <c r="L269" s="15">
        <f>INDEX('xUS TME'!J:J,MATCH('xUS Opp Value'!B269,'xUS TME'!$B:$B,0))</f>
        <v>71.010000000000005</v>
      </c>
      <c r="M269" s="15">
        <f>INDEX('xUS TME'!L:L,MATCH('xUS Opp Value'!$B269,'xUS TME'!$B:$B,0))</f>
        <v>54.33</v>
      </c>
      <c r="N269" s="15">
        <f>INDEX('xUS TME'!K:K,MATCH('xUS Opp Value'!$B269,'xUS TME'!$B:$B,0))</f>
        <v>0.86</v>
      </c>
      <c r="O269" s="15">
        <f>INDEX('xUS TME'!I:I,MATCH('xUS Opp Value'!$B269,'xUS TME'!$B:$B,0))</f>
        <v>0</v>
      </c>
      <c r="P269" s="15" t="str">
        <f>INDEX('xUS TME'!M:M,MATCH('xUS Opp Value'!$B269,'xUS TME'!$B:$B,0))</f>
        <v>Indian Rupee</v>
      </c>
      <c r="Q269" s="15">
        <f>INDEX('xUS TME'!N:N,MATCH('xUS Opp Value'!$B269,'xUS TME'!$B:$B,0))</f>
        <v>0</v>
      </c>
    </row>
    <row r="270" spans="1:17" hidden="1">
      <c r="A270" s="10" t="s">
        <v>6085</v>
      </c>
      <c r="B270" s="10" t="str">
        <f>INDEX('xUS TME'!B:B,MATCH('xUS Opp Value'!A270,'xUS TME'!A:A,0))</f>
        <v>BRRDORACNOR8</v>
      </c>
      <c r="C270" s="13" t="str">
        <f>INDEX('xUS TME'!C:C,MATCH($B270,'xUS TME'!$B:$B,0))</f>
        <v>RDOR3</v>
      </c>
      <c r="D270" s="13" t="str">
        <f>INDEX('xUS TME'!D:D,MATCH(B270,'xUS TME'!$B:$B,0))</f>
        <v>0P0001LCCC</v>
      </c>
      <c r="E270" s="13" t="str">
        <f>INDEX('xUS TME'!F:F,MATCH(B270,'xUS TME'!$B:$B,0))</f>
        <v>Brazil</v>
      </c>
      <c r="F270" s="18" t="str">
        <f>INDEX('xUS TME'!G:G,MATCH(B270,'xUS TME'!$B:$B,0))</f>
        <v>Health Care</v>
      </c>
      <c r="G270" s="58">
        <f>IFERROR(INDEX(CRIMs!G:G,MATCH(C270,CRIMs!D:D,0)),0)</f>
        <v>0</v>
      </c>
      <c r="H270" s="58">
        <f>IFERROR(INDEX(CRIMs!I:I,MATCH(C270,CRIMs!D:D,0)),0)</f>
        <v>0</v>
      </c>
      <c r="I270" s="13">
        <f>INDEX('xUS TME'!E:E,MATCH($B270,'xUS TME'!$B:$B,0))</f>
        <v>0.03</v>
      </c>
      <c r="J270" s="15">
        <f>INDEX('xUS TME'!H:H,MATCH(B270,'xUS TME'!$B:$B,0))</f>
        <v>0</v>
      </c>
      <c r="K270" s="17" t="str">
        <f t="shared" si="4"/>
        <v/>
      </c>
      <c r="L270" s="15">
        <f>INDEX('xUS TME'!J:J,MATCH('xUS Opp Value'!B270,'xUS TME'!$B:$B,0))</f>
        <v>13.72</v>
      </c>
      <c r="M270" s="15">
        <f>INDEX('xUS TME'!L:L,MATCH('xUS Opp Value'!$B270,'xUS TME'!$B:$B,0))</f>
        <v>4.72</v>
      </c>
      <c r="N270" s="15">
        <f>INDEX('xUS TME'!K:K,MATCH('xUS Opp Value'!$B270,'xUS TME'!$B:$B,0))</f>
        <v>0.2</v>
      </c>
      <c r="O270" s="15">
        <f>INDEX('xUS TME'!I:I,MATCH('xUS Opp Value'!$B270,'xUS TME'!$B:$B,0))</f>
        <v>0</v>
      </c>
      <c r="P270" s="15" t="str">
        <f>INDEX('xUS TME'!M:M,MATCH('xUS Opp Value'!$B270,'xUS TME'!$B:$B,0))</f>
        <v>Brazilian Real</v>
      </c>
      <c r="Q270" s="15">
        <f>INDEX('xUS TME'!N:N,MATCH('xUS Opp Value'!$B270,'xUS TME'!$B:$B,0))</f>
        <v>0</v>
      </c>
    </row>
    <row r="271" spans="1:17" hidden="1">
      <c r="A271" s="10" t="s">
        <v>6254</v>
      </c>
      <c r="B271" s="10" t="str">
        <f>INDEX('xUS TME'!B:B,MATCH('xUS Opp Value'!A271,'xUS TME'!A:A,0))</f>
        <v>KR7000810002</v>
      </c>
      <c r="C271" s="13" t="str">
        <f>INDEX('xUS TME'!C:C,MATCH($B271,'xUS TME'!$B:$B,0))</f>
        <v>000810</v>
      </c>
      <c r="D271" s="13" t="str">
        <f>INDEX('xUS TME'!D:D,MATCH(B271,'xUS TME'!$B:$B,0))</f>
        <v>0P0000AVXN</v>
      </c>
      <c r="E271" s="13" t="str">
        <f>INDEX('xUS TME'!F:F,MATCH(B271,'xUS TME'!$B:$B,0))</f>
        <v>South Korea</v>
      </c>
      <c r="F271" s="18" t="str">
        <f>INDEX('xUS TME'!G:G,MATCH(B271,'xUS TME'!$B:$B,0))</f>
        <v>Financials</v>
      </c>
      <c r="G271" s="58">
        <f>IFERROR(INDEX(CRIMs!G:G,MATCH(C271,CRIMs!D:D,0)),0)</f>
        <v>0</v>
      </c>
      <c r="H271" s="58">
        <f>IFERROR(INDEX(CRIMs!I:I,MATCH(C271,CRIMs!D:D,0)),0)</f>
        <v>0</v>
      </c>
      <c r="I271" s="13">
        <f>INDEX('xUS TME'!E:E,MATCH($B271,'xUS TME'!$B:$B,0))</f>
        <v>0.03</v>
      </c>
      <c r="J271" s="15">
        <f>INDEX('xUS TME'!H:H,MATCH(B271,'xUS TME'!$B:$B,0))</f>
        <v>0</v>
      </c>
      <c r="K271" s="17" t="str">
        <f t="shared" si="4"/>
        <v/>
      </c>
      <c r="L271" s="15">
        <f>INDEX('xUS TME'!J:J,MATCH('xUS Opp Value'!B271,'xUS TME'!$B:$B,0))</f>
        <v>9.2799999999999994</v>
      </c>
      <c r="M271" s="15">
        <f>INDEX('xUS TME'!L:L,MATCH('xUS Opp Value'!$B271,'xUS TME'!$B:$B,0))</f>
        <v>1.2</v>
      </c>
      <c r="N271" s="15">
        <f>INDEX('xUS TME'!K:K,MATCH('xUS Opp Value'!$B271,'xUS TME'!$B:$B,0))</f>
        <v>0</v>
      </c>
      <c r="O271" s="15">
        <f>INDEX('xUS TME'!I:I,MATCH('xUS Opp Value'!$B271,'xUS TME'!$B:$B,0))</f>
        <v>0</v>
      </c>
      <c r="P271" s="15" t="str">
        <f>INDEX('xUS TME'!M:M,MATCH('xUS Opp Value'!$B271,'xUS TME'!$B:$B,0))</f>
        <v>Won</v>
      </c>
      <c r="Q271" s="15">
        <f>INDEX('xUS TME'!N:N,MATCH('xUS Opp Value'!$B271,'xUS TME'!$B:$B,0))</f>
        <v>0</v>
      </c>
    </row>
    <row r="272" spans="1:17" hidden="1">
      <c r="A272" s="10" t="s">
        <v>3859</v>
      </c>
      <c r="B272" s="10" t="str">
        <f>INDEX('xUS TME'!B:B,MATCH('xUS Opp Value'!A272,'xUS TME'!A:A,0))</f>
        <v>QA000A0KD6K3</v>
      </c>
      <c r="C272" s="13" t="str">
        <f>INDEX('xUS TME'!C:C,MATCH($B272,'xUS TME'!$B:$B,0))</f>
        <v>IQCD</v>
      </c>
      <c r="D272" s="13" t="str">
        <f>INDEX('xUS TME'!D:D,MATCH(B272,'xUS TME'!$B:$B,0))</f>
        <v>0P0000Q2HN</v>
      </c>
      <c r="E272" s="13" t="str">
        <f>INDEX('xUS TME'!F:F,MATCH(B272,'xUS TME'!$B:$B,0))</f>
        <v>Qatar</v>
      </c>
      <c r="F272" s="18" t="str">
        <f>INDEX('xUS TME'!G:G,MATCH(B272,'xUS TME'!$B:$B,0))</f>
        <v>Industrials</v>
      </c>
      <c r="G272" s="58">
        <f>IFERROR(INDEX(CRIMs!G:G,MATCH(C272,CRIMs!D:D,0)),0)</f>
        <v>0</v>
      </c>
      <c r="H272" s="58">
        <f>IFERROR(INDEX(CRIMs!I:I,MATCH(C272,CRIMs!D:D,0)),0)</f>
        <v>0</v>
      </c>
      <c r="I272" s="13">
        <f>INDEX('xUS TME'!E:E,MATCH($B272,'xUS TME'!$B:$B,0))</f>
        <v>0.03</v>
      </c>
      <c r="J272" s="15">
        <f>INDEX('xUS TME'!H:H,MATCH(B272,'xUS TME'!$B:$B,0))</f>
        <v>0</v>
      </c>
      <c r="K272" s="17" t="str">
        <f t="shared" si="4"/>
        <v/>
      </c>
      <c r="L272" s="15">
        <f>INDEX('xUS TME'!J:J,MATCH('xUS Opp Value'!B272,'xUS TME'!$B:$B,0))</f>
        <v>18.350000000000001</v>
      </c>
      <c r="M272" s="15">
        <f>INDEX('xUS TME'!L:L,MATCH('xUS Opp Value'!$B272,'xUS TME'!$B:$B,0))</f>
        <v>1.9</v>
      </c>
      <c r="N272" s="15">
        <f>INDEX('xUS TME'!K:K,MATCH('xUS Opp Value'!$B272,'xUS TME'!$B:$B,0))</f>
        <v>0.12</v>
      </c>
      <c r="O272" s="15">
        <f>INDEX('xUS TME'!I:I,MATCH('xUS Opp Value'!$B272,'xUS TME'!$B:$B,0))</f>
        <v>0</v>
      </c>
      <c r="P272" s="15" t="str">
        <f>INDEX('xUS TME'!M:M,MATCH('xUS Opp Value'!$B272,'xUS TME'!$B:$B,0))</f>
        <v>Qatari Rial</v>
      </c>
      <c r="Q272" s="15">
        <f>INDEX('xUS TME'!N:N,MATCH('xUS Opp Value'!$B272,'xUS TME'!$B:$B,0))</f>
        <v>0</v>
      </c>
    </row>
    <row r="273" spans="1:17" hidden="1">
      <c r="A273" s="10" t="s">
        <v>2776</v>
      </c>
      <c r="B273" s="10" t="str">
        <f>INDEX('xUS TME'!B:B,MATCH('xUS Opp Value'!A273,'xUS TME'!A:A,0))</f>
        <v>FI0009007132</v>
      </c>
      <c r="C273" s="13" t="str">
        <f>INDEX('xUS TME'!C:C,MATCH($B273,'xUS TME'!$B:$B,0))</f>
        <v>FORTUM</v>
      </c>
      <c r="D273" s="13" t="str">
        <f>INDEX('xUS TME'!D:D,MATCH(B273,'xUS TME'!$B:$B,0))</f>
        <v>0P0000A5XF</v>
      </c>
      <c r="E273" s="13" t="str">
        <f>INDEX('xUS TME'!F:F,MATCH(B273,'xUS TME'!$B:$B,0))</f>
        <v>Finland</v>
      </c>
      <c r="F273" s="18" t="str">
        <f>INDEX('xUS TME'!G:G,MATCH(B273,'xUS TME'!$B:$B,0))</f>
        <v>Utilities</v>
      </c>
      <c r="G273" s="58">
        <f>IFERROR(INDEX(CRIMs!G:G,MATCH(C273,CRIMs!D:D,0)),0)</f>
        <v>0</v>
      </c>
      <c r="H273" s="58">
        <f>IFERROR(INDEX(CRIMs!I:I,MATCH(C273,CRIMs!D:D,0)),0)</f>
        <v>0</v>
      </c>
      <c r="I273" s="13">
        <f>INDEX('xUS TME'!E:E,MATCH($B273,'xUS TME'!$B:$B,0))</f>
        <v>0.03</v>
      </c>
      <c r="J273" s="15">
        <f>INDEX('xUS TME'!H:H,MATCH(B273,'xUS TME'!$B:$B,0))</f>
        <v>0</v>
      </c>
      <c r="K273" s="17" t="str">
        <f t="shared" si="4"/>
        <v/>
      </c>
      <c r="L273" s="15">
        <f>INDEX('xUS TME'!J:J,MATCH('xUS Opp Value'!B273,'xUS TME'!$B:$B,0))</f>
        <v>20.53</v>
      </c>
      <c r="M273" s="15">
        <f>INDEX('xUS TME'!L:L,MATCH('xUS Opp Value'!$B273,'xUS TME'!$B:$B,0))</f>
        <v>2.35</v>
      </c>
      <c r="N273" s="15">
        <f>INDEX('xUS TME'!K:K,MATCH('xUS Opp Value'!$B273,'xUS TME'!$B:$B,0))</f>
        <v>0.09</v>
      </c>
      <c r="O273" s="15">
        <f>INDEX('xUS TME'!I:I,MATCH('xUS Opp Value'!$B273,'xUS TME'!$B:$B,0))</f>
        <v>0</v>
      </c>
      <c r="P273" s="15" t="str">
        <f>INDEX('xUS TME'!M:M,MATCH('xUS Opp Value'!$B273,'xUS TME'!$B:$B,0))</f>
        <v>Euro</v>
      </c>
      <c r="Q273" s="15">
        <f>INDEX('xUS TME'!N:N,MATCH('xUS Opp Value'!$B273,'xUS TME'!$B:$B,0))</f>
        <v>0</v>
      </c>
    </row>
    <row r="274" spans="1:17" hidden="1">
      <c r="A274" s="10" t="s">
        <v>2716</v>
      </c>
      <c r="B274" s="10" t="str">
        <f>INDEX('xUS TME'!B:B,MATCH('xUS Opp Value'!A274,'xUS TME'!A:A,0))</f>
        <v>TW0002892007</v>
      </c>
      <c r="C274" s="13" t="str">
        <f>INDEX('xUS TME'!C:C,MATCH($B274,'xUS TME'!$B:$B,0))</f>
        <v>2892</v>
      </c>
      <c r="D274" s="13" t="str">
        <f>INDEX('xUS TME'!D:D,MATCH(B274,'xUS TME'!$B:$B,0))</f>
        <v>0P0000BOVP</v>
      </c>
      <c r="E274" s="13" t="str">
        <f>INDEX('xUS TME'!F:F,MATCH(B274,'xUS TME'!$B:$B,0))</f>
        <v>Taiwan</v>
      </c>
      <c r="F274" s="18" t="str">
        <f>INDEX('xUS TME'!G:G,MATCH(B274,'xUS TME'!$B:$B,0))</f>
        <v>Financials</v>
      </c>
      <c r="G274" s="58">
        <f>IFERROR(INDEX(CRIMs!G:G,MATCH(C274,CRIMs!D:D,0)),0)</f>
        <v>0</v>
      </c>
      <c r="H274" s="58">
        <f>IFERROR(INDEX(CRIMs!I:I,MATCH(C274,CRIMs!D:D,0)),0)</f>
        <v>0</v>
      </c>
      <c r="I274" s="13">
        <f>INDEX('xUS TME'!E:E,MATCH($B274,'xUS TME'!$B:$B,0))</f>
        <v>0.03</v>
      </c>
      <c r="J274" s="15">
        <f>INDEX('xUS TME'!H:H,MATCH(B274,'xUS TME'!$B:$B,0))</f>
        <v>0</v>
      </c>
      <c r="K274" s="17" t="str">
        <f t="shared" si="4"/>
        <v/>
      </c>
      <c r="L274" s="15">
        <f>INDEX('xUS TME'!J:J,MATCH('xUS Opp Value'!B274,'xUS TME'!$B:$B,0))</f>
        <v>13.57</v>
      </c>
      <c r="M274" s="15">
        <f>INDEX('xUS TME'!L:L,MATCH('xUS Opp Value'!$B274,'xUS TME'!$B:$B,0))</f>
        <v>1.41</v>
      </c>
      <c r="N274" s="15">
        <f>INDEX('xUS TME'!K:K,MATCH('xUS Opp Value'!$B274,'xUS TME'!$B:$B,0))</f>
        <v>0.1</v>
      </c>
      <c r="O274" s="15">
        <f>INDEX('xUS TME'!I:I,MATCH('xUS Opp Value'!$B274,'xUS TME'!$B:$B,0))</f>
        <v>0</v>
      </c>
      <c r="P274" s="15" t="str">
        <f>INDEX('xUS TME'!M:M,MATCH('xUS Opp Value'!$B274,'xUS TME'!$B:$B,0))</f>
        <v>New Taiwan Dollar</v>
      </c>
      <c r="Q274" s="15">
        <f>INDEX('xUS TME'!N:N,MATCH('xUS Opp Value'!$B274,'xUS TME'!$B:$B,0))</f>
        <v>0</v>
      </c>
    </row>
    <row r="275" spans="1:17" hidden="1">
      <c r="A275" s="10" t="s">
        <v>3552</v>
      </c>
      <c r="B275" s="10" t="str">
        <f>INDEX('xUS TME'!B:B,MATCH('xUS Opp Value'!A275,'xUS TME'!A:A,0))</f>
        <v>HK0003000038</v>
      </c>
      <c r="C275" s="13" t="str">
        <f>INDEX('xUS TME'!C:C,MATCH($B275,'xUS TME'!$B:$B,0))</f>
        <v>00003</v>
      </c>
      <c r="D275" s="13" t="str">
        <f>INDEX('xUS TME'!D:D,MATCH(B275,'xUS TME'!$B:$B,0))</f>
        <v>0P00009RP1</v>
      </c>
      <c r="E275" s="13" t="str">
        <f>INDEX('xUS TME'!F:F,MATCH(B275,'xUS TME'!$B:$B,0))</f>
        <v>Hong Kong</v>
      </c>
      <c r="F275" s="18" t="str">
        <f>INDEX('xUS TME'!G:G,MATCH(B275,'xUS TME'!$B:$B,0))</f>
        <v>Utilities</v>
      </c>
      <c r="G275" s="58">
        <f>IFERROR(INDEX(CRIMs!G:G,MATCH(C275,CRIMs!D:D,0)),0)</f>
        <v>0</v>
      </c>
      <c r="H275" s="58">
        <f>IFERROR(INDEX(CRIMs!I:I,MATCH(C275,CRIMs!D:D,0)),0)</f>
        <v>0</v>
      </c>
      <c r="I275" s="13">
        <f>INDEX('xUS TME'!E:E,MATCH($B275,'xUS TME'!$B:$B,0))</f>
        <v>0.03</v>
      </c>
      <c r="J275" s="15">
        <f>INDEX('xUS TME'!H:H,MATCH(B275,'xUS TME'!$B:$B,0))</f>
        <v>0</v>
      </c>
      <c r="K275" s="17" t="str">
        <f t="shared" si="4"/>
        <v/>
      </c>
      <c r="L275" s="15">
        <f>INDEX('xUS TME'!J:J,MATCH('xUS Opp Value'!B275,'xUS TME'!$B:$B,0))</f>
        <v>13.31</v>
      </c>
      <c r="M275" s="15">
        <f>INDEX('xUS TME'!L:L,MATCH('xUS Opp Value'!$B275,'xUS TME'!$B:$B,0))</f>
        <v>2.29</v>
      </c>
      <c r="N275" s="15">
        <f>INDEX('xUS TME'!K:K,MATCH('xUS Opp Value'!$B275,'xUS TME'!$B:$B,0))</f>
        <v>0.12</v>
      </c>
      <c r="O275" s="15" t="str">
        <f>INDEX('xUS TME'!I:I,MATCH('xUS Opp Value'!$B275,'xUS TME'!$B:$B,0))</f>
        <v>Narrow</v>
      </c>
      <c r="P275" s="15" t="str">
        <f>INDEX('xUS TME'!M:M,MATCH('xUS Opp Value'!$B275,'xUS TME'!$B:$B,0))</f>
        <v>Hong Kong Dollar</v>
      </c>
      <c r="Q275" s="15" t="str">
        <f>INDEX('xUS TME'!N:N,MATCH('xUS Opp Value'!$B275,'xUS TME'!$B:$B,0))</f>
        <v>Medium</v>
      </c>
    </row>
    <row r="276" spans="1:17" hidden="1">
      <c r="A276" s="10" t="s">
        <v>365</v>
      </c>
      <c r="B276" s="10" t="str">
        <f>INDEX('xUS TME'!B:B,MATCH('xUS Opp Value'!A276,'xUS TME'!A:A,0))</f>
        <v>JP3102000001</v>
      </c>
      <c r="C276" s="13" t="str">
        <f>INDEX('xUS TME'!C:C,MATCH($B276,'xUS TME'!$B:$B,0))</f>
        <v>7259</v>
      </c>
      <c r="D276" s="13" t="str">
        <f>INDEX('xUS TME'!D:D,MATCH(B276,'xUS TME'!$B:$B,0))</f>
        <v>0P0000EB4H</v>
      </c>
      <c r="E276" s="13" t="str">
        <f>INDEX('xUS TME'!F:F,MATCH(B276,'xUS TME'!$B:$B,0))</f>
        <v>Japan</v>
      </c>
      <c r="F276" s="18" t="str">
        <f>INDEX('xUS TME'!G:G,MATCH(B276,'xUS TME'!$B:$B,0))</f>
        <v>Consumer Discretionary</v>
      </c>
      <c r="G276" s="58">
        <f>IFERROR(INDEX(CRIMs!G:G,MATCH(C276,CRIMs!D:D,0)),0)</f>
        <v>0</v>
      </c>
      <c r="H276" s="58">
        <f>IFERROR(INDEX(CRIMs!I:I,MATCH(C276,CRIMs!D:D,0)),0)</f>
        <v>0</v>
      </c>
      <c r="I276" s="13">
        <f>INDEX('xUS TME'!E:E,MATCH($B276,'xUS TME'!$B:$B,0))</f>
        <v>0.02</v>
      </c>
      <c r="J276" s="15">
        <f>INDEX('xUS TME'!H:H,MATCH(B276,'xUS TME'!$B:$B,0))</f>
        <v>0</v>
      </c>
      <c r="K276" s="17" t="str">
        <f t="shared" si="4"/>
        <v/>
      </c>
      <c r="L276" s="15">
        <f>INDEX('xUS TME'!J:J,MATCH('xUS Opp Value'!B276,'xUS TME'!$B:$B,0))</f>
        <v>5</v>
      </c>
      <c r="M276" s="15">
        <f>INDEX('xUS TME'!L:L,MATCH('xUS Opp Value'!$B276,'xUS TME'!$B:$B,0))</f>
        <v>0.77</v>
      </c>
      <c r="N276" s="15">
        <f>INDEX('xUS TME'!K:K,MATCH('xUS Opp Value'!$B276,'xUS TME'!$B:$B,0))</f>
        <v>0.06</v>
      </c>
      <c r="O276" s="15">
        <f>INDEX('xUS TME'!I:I,MATCH('xUS Opp Value'!$B276,'xUS TME'!$B:$B,0))</f>
        <v>0</v>
      </c>
      <c r="P276" s="15" t="str">
        <f>INDEX('xUS TME'!M:M,MATCH('xUS Opp Value'!$B276,'xUS TME'!$B:$B,0))</f>
        <v>Yen</v>
      </c>
      <c r="Q276" s="15">
        <f>INDEX('xUS TME'!N:N,MATCH('xUS Opp Value'!$B276,'xUS TME'!$B:$B,0))</f>
        <v>0</v>
      </c>
    </row>
    <row r="277" spans="1:17" hidden="1">
      <c r="A277" s="10" t="s">
        <v>1308</v>
      </c>
      <c r="B277" s="10" t="str">
        <f>INDEX('xUS TME'!B:B,MATCH('xUS Opp Value'!A277,'xUS TME'!A:A,0))</f>
        <v>CA1247651088</v>
      </c>
      <c r="C277" s="13" t="str">
        <f>INDEX('xUS TME'!C:C,MATCH($B277,'xUS TME'!$B:$B,0))</f>
        <v>CAE</v>
      </c>
      <c r="D277" s="13" t="str">
        <f>INDEX('xUS TME'!D:D,MATCH(B277,'xUS TME'!$B:$B,0))</f>
        <v>0P000067ZN</v>
      </c>
      <c r="E277" s="13" t="str">
        <f>INDEX('xUS TME'!F:F,MATCH(B277,'xUS TME'!$B:$B,0))</f>
        <v>Canada</v>
      </c>
      <c r="F277" s="18" t="str">
        <f>INDEX('xUS TME'!G:G,MATCH(B277,'xUS TME'!$B:$B,0))</f>
        <v>Industrials</v>
      </c>
      <c r="G277" s="58">
        <f>IFERROR(INDEX(CRIMs!G:G,MATCH(C277,CRIMs!D:D,0)),0)</f>
        <v>0</v>
      </c>
      <c r="H277" s="58">
        <f>IFERROR(INDEX(CRIMs!I:I,MATCH(C277,CRIMs!D:D,0)),0)</f>
        <v>0</v>
      </c>
      <c r="I277" s="13">
        <f>INDEX('xUS TME'!E:E,MATCH($B277,'xUS TME'!$B:$B,0))</f>
        <v>0.03</v>
      </c>
      <c r="J277" s="15">
        <f>INDEX('xUS TME'!H:H,MATCH(B277,'xUS TME'!$B:$B,0))</f>
        <v>0</v>
      </c>
      <c r="K277" s="17" t="str">
        <f t="shared" si="4"/>
        <v/>
      </c>
      <c r="L277" s="15">
        <f>INDEX('xUS TME'!J:J,MATCH('xUS Opp Value'!B277,'xUS TME'!$B:$B,0))</f>
        <v>29.8</v>
      </c>
      <c r="M277" s="15">
        <f>INDEX('xUS TME'!L:L,MATCH('xUS Opp Value'!$B277,'xUS TME'!$B:$B,0))</f>
        <v>2.37</v>
      </c>
      <c r="N277" s="15">
        <f>INDEX('xUS TME'!K:K,MATCH('xUS Opp Value'!$B277,'xUS TME'!$B:$B,0))</f>
        <v>0.09</v>
      </c>
      <c r="O277" s="15">
        <f>INDEX('xUS TME'!I:I,MATCH('xUS Opp Value'!$B277,'xUS TME'!$B:$B,0))</f>
        <v>0</v>
      </c>
      <c r="P277" s="15" t="str">
        <f>INDEX('xUS TME'!M:M,MATCH('xUS Opp Value'!$B277,'xUS TME'!$B:$B,0))</f>
        <v>Canadian Dollar</v>
      </c>
      <c r="Q277" s="15">
        <f>INDEX('xUS TME'!N:N,MATCH('xUS Opp Value'!$B277,'xUS TME'!$B:$B,0))</f>
        <v>0</v>
      </c>
    </row>
    <row r="278" spans="1:17" hidden="1">
      <c r="A278" s="10" t="s">
        <v>5043</v>
      </c>
      <c r="B278" s="10" t="str">
        <f>INDEX('xUS TME'!B:B,MATCH('xUS Opp Value'!A278,'xUS TME'!A:A,0))</f>
        <v>NO0003054108</v>
      </c>
      <c r="C278" s="13" t="str">
        <f>INDEX('xUS TME'!C:C,MATCH($B278,'xUS TME'!$B:$B,0))</f>
        <v>MOWI</v>
      </c>
      <c r="D278" s="13" t="str">
        <f>INDEX('xUS TME'!D:D,MATCH(B278,'xUS TME'!$B:$B,0))</f>
        <v>0P0000C7AV</v>
      </c>
      <c r="E278" s="13" t="str">
        <f>INDEX('xUS TME'!F:F,MATCH(B278,'xUS TME'!$B:$B,0))</f>
        <v>Norway</v>
      </c>
      <c r="F278" s="18" t="str">
        <f>INDEX('xUS TME'!G:G,MATCH(B278,'xUS TME'!$B:$B,0))</f>
        <v>Consumer Staples</v>
      </c>
      <c r="G278" s="58">
        <f>IFERROR(INDEX(CRIMs!G:G,MATCH(C278,CRIMs!D:D,0)),0)</f>
        <v>0</v>
      </c>
      <c r="H278" s="58">
        <f>IFERROR(INDEX(CRIMs!I:I,MATCH(C278,CRIMs!D:D,0)),0)</f>
        <v>0</v>
      </c>
      <c r="I278" s="13">
        <f>INDEX('xUS TME'!E:E,MATCH($B278,'xUS TME'!$B:$B,0))</f>
        <v>0.03</v>
      </c>
      <c r="J278" s="15">
        <f>INDEX('xUS TME'!H:H,MATCH(B278,'xUS TME'!$B:$B,0))</f>
        <v>0</v>
      </c>
      <c r="K278" s="17" t="str">
        <f t="shared" si="4"/>
        <v/>
      </c>
      <c r="L278" s="15">
        <f>INDEX('xUS TME'!J:J,MATCH('xUS Opp Value'!B278,'xUS TME'!$B:$B,0))</f>
        <v>15.59</v>
      </c>
      <c r="M278" s="15">
        <f>INDEX('xUS TME'!L:L,MATCH('xUS Opp Value'!$B278,'xUS TME'!$B:$B,0))</f>
        <v>2.21</v>
      </c>
      <c r="N278" s="15">
        <f>INDEX('xUS TME'!K:K,MATCH('xUS Opp Value'!$B278,'xUS TME'!$B:$B,0))</f>
        <v>0.18</v>
      </c>
      <c r="O278" s="15">
        <f>INDEX('xUS TME'!I:I,MATCH('xUS Opp Value'!$B278,'xUS TME'!$B:$B,0))</f>
        <v>0</v>
      </c>
      <c r="P278" s="15" t="str">
        <f>INDEX('xUS TME'!M:M,MATCH('xUS Opp Value'!$B278,'xUS TME'!$B:$B,0))</f>
        <v>Norwegian Krone</v>
      </c>
      <c r="Q278" s="15">
        <f>INDEX('xUS TME'!N:N,MATCH('xUS Opp Value'!$B278,'xUS TME'!$B:$B,0))</f>
        <v>0</v>
      </c>
    </row>
    <row r="279" spans="1:17" hidden="1">
      <c r="A279" s="10" t="s">
        <v>7606</v>
      </c>
      <c r="B279" s="10" t="str">
        <f>INDEX('xUS TME'!B:B,MATCH('xUS Opp Value'!A279,'xUS TME'!A:A,0))</f>
        <v>CA87262K1057</v>
      </c>
      <c r="C279" s="13" t="str">
        <f>INDEX('xUS TME'!C:C,MATCH($B279,'xUS TME'!$B:$B,0))</f>
        <v>X</v>
      </c>
      <c r="D279" s="13" t="str">
        <f>INDEX('xUS TME'!D:D,MATCH(B279,'xUS TME'!$B:$B,0))</f>
        <v>0P0000X1KA</v>
      </c>
      <c r="E279" s="13" t="str">
        <f>INDEX('xUS TME'!F:F,MATCH(B279,'xUS TME'!$B:$B,0))</f>
        <v>Canada</v>
      </c>
      <c r="F279" s="18" t="str">
        <f>INDEX('xUS TME'!G:G,MATCH(B279,'xUS TME'!$B:$B,0))</f>
        <v>Financials</v>
      </c>
      <c r="G279" s="58">
        <f>IFERROR(INDEX(CRIMs!G:G,MATCH(C279,CRIMs!D:D,0)),0)</f>
        <v>0</v>
      </c>
      <c r="H279" s="58">
        <f>IFERROR(INDEX(CRIMs!I:I,MATCH(C279,CRIMs!D:D,0)),0)</f>
        <v>0</v>
      </c>
      <c r="I279" s="13">
        <f>INDEX('xUS TME'!E:E,MATCH($B279,'xUS TME'!$B:$B,0))</f>
        <v>0.03</v>
      </c>
      <c r="J279" s="15">
        <f>INDEX('xUS TME'!H:H,MATCH(B279,'xUS TME'!$B:$B,0))</f>
        <v>0</v>
      </c>
      <c r="K279" s="17" t="str">
        <f t="shared" si="4"/>
        <v/>
      </c>
      <c r="L279" s="15">
        <f>INDEX('xUS TME'!J:J,MATCH('xUS Opp Value'!B279,'xUS TME'!$B:$B,0))</f>
        <v>21.82</v>
      </c>
      <c r="M279" s="15">
        <f>INDEX('xUS TME'!L:L,MATCH('xUS Opp Value'!$B279,'xUS TME'!$B:$B,0))</f>
        <v>2.96</v>
      </c>
      <c r="N279" s="15">
        <f>INDEX('xUS TME'!K:K,MATCH('xUS Opp Value'!$B279,'xUS TME'!$B:$B,0))</f>
        <v>0.1</v>
      </c>
      <c r="O279" s="15">
        <f>INDEX('xUS TME'!I:I,MATCH('xUS Opp Value'!$B279,'xUS TME'!$B:$B,0))</f>
        <v>0</v>
      </c>
      <c r="P279" s="15" t="str">
        <f>INDEX('xUS TME'!M:M,MATCH('xUS Opp Value'!$B279,'xUS TME'!$B:$B,0))</f>
        <v>Canadian Dollar</v>
      </c>
      <c r="Q279" s="15">
        <f>INDEX('xUS TME'!N:N,MATCH('xUS Opp Value'!$B279,'xUS TME'!$B:$B,0))</f>
        <v>0</v>
      </c>
    </row>
    <row r="280" spans="1:17" hidden="1">
      <c r="A280" s="10" t="s">
        <v>5915</v>
      </c>
      <c r="B280" s="10" t="str">
        <f>INDEX('xUS TME'!B:B,MATCH('xUS Opp Value'!A280,'xUS TME'!A:A,0))</f>
        <v>ID1000129000</v>
      </c>
      <c r="C280" s="13" t="str">
        <f>INDEX('xUS TME'!C:C,MATCH($B280,'xUS TME'!$B:$B,0))</f>
        <v>TLKM</v>
      </c>
      <c r="D280" s="13" t="str">
        <f>INDEX('xUS TME'!D:D,MATCH(B280,'xUS TME'!$B:$B,0))</f>
        <v>0P0000CH1S</v>
      </c>
      <c r="E280" s="13" t="str">
        <f>INDEX('xUS TME'!F:F,MATCH(B280,'xUS TME'!$B:$B,0))</f>
        <v>Indonesia</v>
      </c>
      <c r="F280" s="18" t="str">
        <f>INDEX('xUS TME'!G:G,MATCH(B280,'xUS TME'!$B:$B,0))</f>
        <v>Communication Services</v>
      </c>
      <c r="G280" s="58">
        <f>IFERROR(INDEX(CRIMs!G:G,MATCH(C280,CRIMs!D:D,0)),0)</f>
        <v>0</v>
      </c>
      <c r="H280" s="58">
        <f>IFERROR(INDEX(CRIMs!I:I,MATCH(C280,CRIMs!D:D,0)),0)</f>
        <v>0</v>
      </c>
      <c r="I280" s="13">
        <f>INDEX('xUS TME'!E:E,MATCH($B280,'xUS TME'!$B:$B,0))</f>
        <v>0.03</v>
      </c>
      <c r="J280" s="15">
        <f>INDEX('xUS TME'!H:H,MATCH(B280,'xUS TME'!$B:$B,0))</f>
        <v>0</v>
      </c>
      <c r="K280" s="17" t="str">
        <f t="shared" si="4"/>
        <v/>
      </c>
      <c r="L280" s="15">
        <f>INDEX('xUS TME'!J:J,MATCH('xUS Opp Value'!B280,'xUS TME'!$B:$B,0))</f>
        <v>14.66</v>
      </c>
      <c r="M280" s="15">
        <f>INDEX('xUS TME'!L:L,MATCH('xUS Opp Value'!$B280,'xUS TME'!$B:$B,0))</f>
        <v>2.3199999999999998</v>
      </c>
      <c r="N280" s="15">
        <f>INDEX('xUS TME'!K:K,MATCH('xUS Opp Value'!$B280,'xUS TME'!$B:$B,0))</f>
        <v>0.22</v>
      </c>
      <c r="O280" s="15" t="str">
        <f>INDEX('xUS TME'!I:I,MATCH('xUS Opp Value'!$B280,'xUS TME'!$B:$B,0))</f>
        <v>Narrow</v>
      </c>
      <c r="P280" s="15" t="str">
        <f>INDEX('xUS TME'!M:M,MATCH('xUS Opp Value'!$B280,'xUS TME'!$B:$B,0))</f>
        <v>Rupiah</v>
      </c>
      <c r="Q280" s="15" t="str">
        <f>INDEX('xUS TME'!N:N,MATCH('xUS Opp Value'!$B280,'xUS TME'!$B:$B,0))</f>
        <v>High</v>
      </c>
    </row>
    <row r="281" spans="1:17" hidden="1">
      <c r="A281" s="10" t="s">
        <v>446</v>
      </c>
      <c r="B281" s="10" t="str">
        <f>INDEX('xUS TME'!B:B,MATCH('xUS Opp Value'!A281,'xUS TME'!A:A,0))</f>
        <v>GRS830003000</v>
      </c>
      <c r="C281" s="13" t="str">
        <f>INDEX('xUS TME'!C:C,MATCH($B281,'xUS TME'!$B:$B,0))</f>
        <v>ALPHA</v>
      </c>
      <c r="D281" s="13" t="str">
        <f>INDEX('xUS TME'!D:D,MATCH(B281,'xUS TME'!$B:$B,0))</f>
        <v>0P0001WDOX</v>
      </c>
      <c r="E281" s="13" t="str">
        <f>INDEX('xUS TME'!F:F,MATCH(B281,'xUS TME'!$B:$B,0))</f>
        <v>Greece</v>
      </c>
      <c r="F281" s="18" t="str">
        <f>INDEX('xUS TME'!G:G,MATCH(B281,'xUS TME'!$B:$B,0))</f>
        <v>Financials</v>
      </c>
      <c r="G281" s="58">
        <f>IFERROR(INDEX(CRIMs!G:G,MATCH(C281,CRIMs!D:D,0)),0)</f>
        <v>0</v>
      </c>
      <c r="H281" s="58">
        <f>IFERROR(INDEX(CRIMs!I:I,MATCH(C281,CRIMs!D:D,0)),0)</f>
        <v>0</v>
      </c>
      <c r="I281" s="13">
        <f>INDEX('xUS TME'!E:E,MATCH($B281,'xUS TME'!$B:$B,0))</f>
        <v>0.02</v>
      </c>
      <c r="J281" s="15">
        <f>INDEX('xUS TME'!H:H,MATCH(B281,'xUS TME'!$B:$B,0))</f>
        <v>0</v>
      </c>
      <c r="K281" s="17" t="str">
        <f t="shared" si="4"/>
        <v/>
      </c>
      <c r="L281" s="15">
        <f>INDEX('xUS TME'!J:J,MATCH('xUS Opp Value'!B281,'xUS TME'!$B:$B,0))</f>
        <v>8.67</v>
      </c>
      <c r="M281" s="15">
        <f>INDEX('xUS TME'!L:L,MATCH('xUS Opp Value'!$B281,'xUS TME'!$B:$B,0))</f>
        <v>0.98</v>
      </c>
      <c r="N281" s="15">
        <f>INDEX('xUS TME'!K:K,MATCH('xUS Opp Value'!$B281,'xUS TME'!$B:$B,0))</f>
        <v>0.08</v>
      </c>
      <c r="O281" s="15">
        <f>INDEX('xUS TME'!I:I,MATCH('xUS Opp Value'!$B281,'xUS TME'!$B:$B,0))</f>
        <v>0</v>
      </c>
      <c r="P281" s="15" t="str">
        <f>INDEX('xUS TME'!M:M,MATCH('xUS Opp Value'!$B281,'xUS TME'!$B:$B,0))</f>
        <v>Euro</v>
      </c>
      <c r="Q281" s="15">
        <f>INDEX('xUS TME'!N:N,MATCH('xUS Opp Value'!$B281,'xUS TME'!$B:$B,0))</f>
        <v>0</v>
      </c>
    </row>
    <row r="282" spans="1:17" hidden="1">
      <c r="A282" s="10" t="s">
        <v>6982</v>
      </c>
      <c r="B282" s="10" t="str">
        <f>INDEX('xUS TME'!B:B,MATCH('xUS Opp Value'!A282,'xUS TME'!A:A,0))</f>
        <v>SE0000113250</v>
      </c>
      <c r="C282" s="13" t="str">
        <f>INDEX('xUS TME'!C:C,MATCH($B282,'xUS TME'!$B:$B,0))</f>
        <v>SKA B</v>
      </c>
      <c r="D282" s="13" t="str">
        <f>INDEX('xUS TME'!D:D,MATCH(B282,'xUS TME'!$B:$B,0))</f>
        <v>0P0000A6H2</v>
      </c>
      <c r="E282" s="13" t="str">
        <f>INDEX('xUS TME'!F:F,MATCH(B282,'xUS TME'!$B:$B,0))</f>
        <v>Sweden</v>
      </c>
      <c r="F282" s="18" t="str">
        <f>INDEX('xUS TME'!G:G,MATCH(B282,'xUS TME'!$B:$B,0))</f>
        <v>Industrials</v>
      </c>
      <c r="G282" s="58">
        <f>IFERROR(INDEX(CRIMs!G:G,MATCH(C282,CRIMs!D:D,0)),0)</f>
        <v>0</v>
      </c>
      <c r="H282" s="58">
        <f>IFERROR(INDEX(CRIMs!I:I,MATCH(C282,CRIMs!D:D,0)),0)</f>
        <v>0</v>
      </c>
      <c r="I282" s="13">
        <f>INDEX('xUS TME'!E:E,MATCH($B282,'xUS TME'!$B:$B,0))</f>
        <v>0.03</v>
      </c>
      <c r="J282" s="15">
        <f>INDEX('xUS TME'!H:H,MATCH(B282,'xUS TME'!$B:$B,0))</f>
        <v>0</v>
      </c>
      <c r="K282" s="17" t="str">
        <f t="shared" si="4"/>
        <v/>
      </c>
      <c r="L282" s="15">
        <f>INDEX('xUS TME'!J:J,MATCH('xUS Opp Value'!B282,'xUS TME'!$B:$B,0))</f>
        <v>0</v>
      </c>
      <c r="M282" s="15">
        <f>INDEX('xUS TME'!L:L,MATCH('xUS Opp Value'!$B282,'xUS TME'!$B:$B,0))</f>
        <v>1.72</v>
      </c>
      <c r="N282" s="15">
        <f>INDEX('xUS TME'!K:K,MATCH('xUS Opp Value'!$B282,'xUS TME'!$B:$B,0))</f>
        <v>0.09</v>
      </c>
      <c r="O282" s="15">
        <f>INDEX('xUS TME'!I:I,MATCH('xUS Opp Value'!$B282,'xUS TME'!$B:$B,0))</f>
        <v>0</v>
      </c>
      <c r="P282" s="15" t="str">
        <f>INDEX('xUS TME'!M:M,MATCH('xUS Opp Value'!$B282,'xUS TME'!$B:$B,0))</f>
        <v>Swedish Krona</v>
      </c>
      <c r="Q282" s="15">
        <f>INDEX('xUS TME'!N:N,MATCH('xUS Opp Value'!$B282,'xUS TME'!$B:$B,0))</f>
        <v>0</v>
      </c>
    </row>
    <row r="283" spans="1:17" hidden="1">
      <c r="A283" s="10" t="s">
        <v>6774</v>
      </c>
      <c r="B283" s="10" t="str">
        <f>INDEX('xUS TME'!B:B,MATCH('xUS Opp Value'!A283,'xUS TME'!A:A,0))</f>
        <v>JP3358800005</v>
      </c>
      <c r="C283" s="13">
        <f>INDEX('xUS TME'!C:C,MATCH($B283,'xUS TME'!$B:$B,0))</f>
        <v>1803</v>
      </c>
      <c r="D283" s="13" t="str">
        <f>INDEX('xUS TME'!D:D,MATCH(B283,'xUS TME'!$B:$B,0))</f>
        <v>0P0000AEXR</v>
      </c>
      <c r="E283" s="13" t="str">
        <f>INDEX('xUS TME'!F:F,MATCH(B283,'xUS TME'!$B:$B,0))</f>
        <v>Japan</v>
      </c>
      <c r="F283" s="18" t="str">
        <f>INDEX('xUS TME'!G:G,MATCH(B283,'xUS TME'!$B:$B,0))</f>
        <v>Industrials</v>
      </c>
      <c r="G283" s="58">
        <f>IFERROR(INDEX(CRIMs!G:G,MATCH(C283,CRIMs!D:D,0)),0)</f>
        <v>0</v>
      </c>
      <c r="H283" s="58">
        <f>IFERROR(INDEX(CRIMs!I:I,MATCH(C283,CRIMs!D:D,0)),0)</f>
        <v>0</v>
      </c>
      <c r="I283" s="13">
        <f>INDEX('xUS TME'!E:E,MATCH($B283,'xUS TME'!$B:$B,0))</f>
        <v>0.03</v>
      </c>
      <c r="J283" s="15">
        <f>INDEX('xUS TME'!H:H,MATCH(B283,'xUS TME'!$B:$B,0))</f>
        <v>0</v>
      </c>
      <c r="K283" s="17" t="str">
        <f t="shared" si="4"/>
        <v/>
      </c>
      <c r="L283" s="15">
        <f>INDEX('xUS TME'!J:J,MATCH('xUS Opp Value'!B283,'xUS TME'!$B:$B,0))</f>
        <v>0</v>
      </c>
      <c r="M283" s="15">
        <f>INDEX('xUS TME'!L:L,MATCH('xUS Opp Value'!$B283,'xUS TME'!$B:$B,0))</f>
        <v>2.1800000000000002</v>
      </c>
      <c r="N283" s="15">
        <f>INDEX('xUS TME'!K:K,MATCH('xUS Opp Value'!$B283,'xUS TME'!$B:$B,0))</f>
        <v>0.08</v>
      </c>
      <c r="O283" s="15">
        <f>INDEX('xUS TME'!I:I,MATCH('xUS Opp Value'!$B283,'xUS TME'!$B:$B,0))</f>
        <v>0</v>
      </c>
      <c r="P283" s="15" t="str">
        <f>INDEX('xUS TME'!M:M,MATCH('xUS Opp Value'!$B283,'xUS TME'!$B:$B,0))</f>
        <v>Yen</v>
      </c>
      <c r="Q283" s="15">
        <f>INDEX('xUS TME'!N:N,MATCH('xUS Opp Value'!$B283,'xUS TME'!$B:$B,0))</f>
        <v>0</v>
      </c>
    </row>
    <row r="284" spans="1:17" hidden="1">
      <c r="A284" s="10" t="s">
        <v>404</v>
      </c>
      <c r="B284" s="10" t="str">
        <f>INDEX('xUS TME'!B:B,MATCH('xUS Opp Value'!A284,'xUS TME'!A:A,0))</f>
        <v>AEA002001013</v>
      </c>
      <c r="C284" s="13" t="str">
        <f>INDEX('xUS TME'!C:C,MATCH($B284,'xUS TME'!$B:$B,0))</f>
        <v>ALDAR</v>
      </c>
      <c r="D284" s="13" t="str">
        <f>INDEX('xUS TME'!D:D,MATCH(B284,'xUS TME'!$B:$B,0))</f>
        <v>0P0000JM1D</v>
      </c>
      <c r="E284" s="13" t="str">
        <f>INDEX('xUS TME'!F:F,MATCH(B284,'xUS TME'!$B:$B,0))</f>
        <v>United Arab Emirates</v>
      </c>
      <c r="F284" s="18" t="str">
        <f>INDEX('xUS TME'!G:G,MATCH(B284,'xUS TME'!$B:$B,0))</f>
        <v>Real Estate</v>
      </c>
      <c r="G284" s="58">
        <f>IFERROR(INDEX(CRIMs!G:G,MATCH(C284,CRIMs!D:D,0)),0)</f>
        <v>0</v>
      </c>
      <c r="H284" s="58">
        <f>IFERROR(INDEX(CRIMs!I:I,MATCH(C284,CRIMs!D:D,0)),0)</f>
        <v>0</v>
      </c>
      <c r="I284" s="13">
        <f>INDEX('xUS TME'!E:E,MATCH($B284,'xUS TME'!$B:$B,0))</f>
        <v>0.02</v>
      </c>
      <c r="J284" s="15">
        <f>INDEX('xUS TME'!H:H,MATCH(B284,'xUS TME'!$B:$B,0))</f>
        <v>0</v>
      </c>
      <c r="K284" s="17" t="str">
        <f t="shared" si="4"/>
        <v/>
      </c>
      <c r="L284" s="15">
        <f>INDEX('xUS TME'!J:J,MATCH('xUS Opp Value'!B284,'xUS TME'!$B:$B,0))</f>
        <v>0</v>
      </c>
      <c r="M284" s="15">
        <f>INDEX('xUS TME'!L:L,MATCH('xUS Opp Value'!$B284,'xUS TME'!$B:$B,0))</f>
        <v>1.56</v>
      </c>
      <c r="N284" s="15">
        <f>INDEX('xUS TME'!K:K,MATCH('xUS Opp Value'!$B284,'xUS TME'!$B:$B,0))</f>
        <v>0.24</v>
      </c>
      <c r="O284" s="15">
        <f>INDEX('xUS TME'!I:I,MATCH('xUS Opp Value'!$B284,'xUS TME'!$B:$B,0))</f>
        <v>0</v>
      </c>
      <c r="P284" s="15" t="str">
        <f>INDEX('xUS TME'!M:M,MATCH('xUS Opp Value'!$B284,'xUS TME'!$B:$B,0))</f>
        <v>UAE Dirham</v>
      </c>
      <c r="Q284" s="15">
        <f>INDEX('xUS TME'!N:N,MATCH('xUS Opp Value'!$B284,'xUS TME'!$B:$B,0))</f>
        <v>0</v>
      </c>
    </row>
    <row r="285" spans="1:17" hidden="1">
      <c r="A285" s="10" t="s">
        <v>4595</v>
      </c>
      <c r="B285" s="10" t="str">
        <f>INDEX('xUS TME'!B:B,MATCH('xUS Opp Value'!A285,'xUS TME'!A:A,0))</f>
        <v>KR7051910008</v>
      </c>
      <c r="C285" s="13" t="str">
        <f>INDEX('xUS TME'!C:C,MATCH($B285,'xUS TME'!$B:$B,0))</f>
        <v>051910</v>
      </c>
      <c r="D285" s="13" t="str">
        <f>INDEX('xUS TME'!D:D,MATCH(B285,'xUS TME'!$B:$B,0))</f>
        <v>0P0000CM4T</v>
      </c>
      <c r="E285" s="13" t="str">
        <f>INDEX('xUS TME'!F:F,MATCH(B285,'xUS TME'!$B:$B,0))</f>
        <v>South Korea</v>
      </c>
      <c r="F285" s="18" t="str">
        <f>INDEX('xUS TME'!G:G,MATCH(B285,'xUS TME'!$B:$B,0))</f>
        <v>Materials</v>
      </c>
      <c r="G285" s="58">
        <f>IFERROR(INDEX(CRIMs!G:G,MATCH(C285,CRIMs!D:D,0)),0)</f>
        <v>0</v>
      </c>
      <c r="H285" s="58">
        <f>IFERROR(INDEX(CRIMs!I:I,MATCH(C285,CRIMs!D:D,0)),0)</f>
        <v>0</v>
      </c>
      <c r="I285" s="13">
        <f>INDEX('xUS TME'!E:E,MATCH($B285,'xUS TME'!$B:$B,0))</f>
        <v>0.03</v>
      </c>
      <c r="J285" s="15">
        <f>INDEX('xUS TME'!H:H,MATCH(B285,'xUS TME'!$B:$B,0))</f>
        <v>0</v>
      </c>
      <c r="K285" s="17" t="str">
        <f t="shared" si="4"/>
        <v/>
      </c>
      <c r="L285" s="15">
        <f>INDEX('xUS TME'!J:J,MATCH('xUS Opp Value'!B285,'xUS TME'!$B:$B,0))</f>
        <v>469.04</v>
      </c>
      <c r="M285" s="15">
        <f>INDEX('xUS TME'!L:L,MATCH('xUS Opp Value'!$B285,'xUS TME'!$B:$B,0))</f>
        <v>0.85</v>
      </c>
      <c r="N285" s="15">
        <f>INDEX('xUS TME'!K:K,MATCH('xUS Opp Value'!$B285,'xUS TME'!$B:$B,0))</f>
        <v>-0.06</v>
      </c>
      <c r="O285" s="15">
        <f>INDEX('xUS TME'!I:I,MATCH('xUS Opp Value'!$B285,'xUS TME'!$B:$B,0))</f>
        <v>0</v>
      </c>
      <c r="P285" s="15" t="str">
        <f>INDEX('xUS TME'!M:M,MATCH('xUS Opp Value'!$B285,'xUS TME'!$B:$B,0))</f>
        <v>Won</v>
      </c>
      <c r="Q285" s="15">
        <f>INDEX('xUS TME'!N:N,MATCH('xUS Opp Value'!$B285,'xUS TME'!$B:$B,0))</f>
        <v>0</v>
      </c>
    </row>
    <row r="286" spans="1:17" hidden="1">
      <c r="A286" s="10" t="s">
        <v>1993</v>
      </c>
      <c r="B286" s="10" t="str">
        <f>INDEX('xUS TME'!B:B,MATCH('xUS Opp Value'!A286,'xUS TME'!A:A,0))</f>
        <v>CNE100000114</v>
      </c>
      <c r="C286" s="13">
        <f>INDEX('xUS TME'!C:C,MATCH($B286,'xUS TME'!$B:$B,0))</f>
        <v>3993</v>
      </c>
      <c r="D286" s="13" t="str">
        <f>INDEX('xUS TME'!D:D,MATCH(B286,'xUS TME'!$B:$B,0))</f>
        <v>0P00009SB9</v>
      </c>
      <c r="E286" s="13" t="str">
        <f>INDEX('xUS TME'!F:F,MATCH(B286,'xUS TME'!$B:$B,0))</f>
        <v>China</v>
      </c>
      <c r="F286" s="18" t="str">
        <f>INDEX('xUS TME'!G:G,MATCH(B286,'xUS TME'!$B:$B,0))</f>
        <v>Materials</v>
      </c>
      <c r="G286" s="58">
        <f>IFERROR(INDEX(CRIMs!G:G,MATCH(C286,CRIMs!D:D,0)),0)</f>
        <v>0</v>
      </c>
      <c r="H286" s="58">
        <f>IFERROR(INDEX(CRIMs!I:I,MATCH(C286,CRIMs!D:D,0)),0)</f>
        <v>0</v>
      </c>
      <c r="I286" s="13">
        <f>INDEX('xUS TME'!E:E,MATCH($B286,'xUS TME'!$B:$B,0))</f>
        <v>0.02</v>
      </c>
      <c r="J286" s="15">
        <f>INDEX('xUS TME'!H:H,MATCH(B286,'xUS TME'!$B:$B,0))</f>
        <v>0</v>
      </c>
      <c r="K286" s="17" t="str">
        <f t="shared" si="4"/>
        <v/>
      </c>
      <c r="L286" s="15">
        <f>INDEX('xUS TME'!J:J,MATCH('xUS Opp Value'!B286,'xUS TME'!$B:$B,0))</f>
        <v>13.99</v>
      </c>
      <c r="M286" s="15">
        <f>INDEX('xUS TME'!L:L,MATCH('xUS Opp Value'!$B286,'xUS TME'!$B:$B,0))</f>
        <v>4.3099999999999996</v>
      </c>
      <c r="N286" s="15">
        <f>INDEX('xUS TME'!K:K,MATCH('xUS Opp Value'!$B286,'xUS TME'!$B:$B,0))</f>
        <v>0.32</v>
      </c>
      <c r="O286" s="15">
        <f>INDEX('xUS TME'!I:I,MATCH('xUS Opp Value'!$B286,'xUS TME'!$B:$B,0))</f>
        <v>0</v>
      </c>
      <c r="P286" s="15" t="str">
        <f>INDEX('xUS TME'!M:M,MATCH('xUS Opp Value'!$B286,'xUS TME'!$B:$B,0))</f>
        <v>Hong Kong Dollar</v>
      </c>
      <c r="Q286" s="15">
        <f>INDEX('xUS TME'!N:N,MATCH('xUS Opp Value'!$B286,'xUS TME'!$B:$B,0))</f>
        <v>0</v>
      </c>
    </row>
    <row r="287" spans="1:17" hidden="1">
      <c r="A287" s="10" t="s">
        <v>2588</v>
      </c>
      <c r="B287" s="10" t="str">
        <f>INDEX('xUS TME'!B:B,MATCH('xUS Opp Value'!A287,'xUS TME'!A:A,0))</f>
        <v>SE0015658117</v>
      </c>
      <c r="C287" s="13" t="str">
        <f>INDEX('xUS TME'!C:C,MATCH($B287,'xUS TME'!$B:$B,0))</f>
        <v>EPI B</v>
      </c>
      <c r="D287" s="13" t="str">
        <f>INDEX('xUS TME'!D:D,MATCH(B287,'xUS TME'!$B:$B,0))</f>
        <v>0P0001DIZ4</v>
      </c>
      <c r="E287" s="13" t="str">
        <f>INDEX('xUS TME'!F:F,MATCH(B287,'xUS TME'!$B:$B,0))</f>
        <v>Sweden</v>
      </c>
      <c r="F287" s="18" t="str">
        <f>INDEX('xUS TME'!G:G,MATCH(B287,'xUS TME'!$B:$B,0))</f>
        <v>Industrials</v>
      </c>
      <c r="G287" s="58">
        <f>IFERROR(INDEX(CRIMs!G:G,MATCH(C287,CRIMs!D:D,0)),0)</f>
        <v>0</v>
      </c>
      <c r="H287" s="58">
        <f>IFERROR(INDEX(CRIMs!I:I,MATCH(C287,CRIMs!D:D,0)),0)</f>
        <v>0</v>
      </c>
      <c r="I287" s="13">
        <f>INDEX('xUS TME'!E:E,MATCH($B287,'xUS TME'!$B:$B,0))</f>
        <v>0.03</v>
      </c>
      <c r="J287" s="15">
        <f>INDEX('xUS TME'!H:H,MATCH(B287,'xUS TME'!$B:$B,0))</f>
        <v>0</v>
      </c>
      <c r="K287" s="17" t="str">
        <f t="shared" si="4"/>
        <v/>
      </c>
      <c r="L287" s="15">
        <f>INDEX('xUS TME'!J:J,MATCH('xUS Opp Value'!B287,'xUS TME'!$B:$B,0))</f>
        <v>28.11</v>
      </c>
      <c r="M287" s="15">
        <f>INDEX('xUS TME'!L:L,MATCH('xUS Opp Value'!$B287,'xUS TME'!$B:$B,0))</f>
        <v>6.37</v>
      </c>
      <c r="N287" s="15">
        <f>INDEX('xUS TME'!K:K,MATCH('xUS Opp Value'!$B287,'xUS TME'!$B:$B,0))</f>
        <v>0.21</v>
      </c>
      <c r="O287" s="15" t="str">
        <f>INDEX('xUS TME'!I:I,MATCH('xUS Opp Value'!$B287,'xUS TME'!$B:$B,0))</f>
        <v>Wide</v>
      </c>
      <c r="P287" s="15" t="str">
        <f>INDEX('xUS TME'!M:M,MATCH('xUS Opp Value'!$B287,'xUS TME'!$B:$B,0))</f>
        <v>Swedish Krona</v>
      </c>
      <c r="Q287" s="15" t="str">
        <f>INDEX('xUS TME'!N:N,MATCH('xUS Opp Value'!$B287,'xUS TME'!$B:$B,0))</f>
        <v>Medium</v>
      </c>
    </row>
    <row r="288" spans="1:17" hidden="1">
      <c r="A288" s="10" t="s">
        <v>2596</v>
      </c>
      <c r="B288" s="10" t="str">
        <f>INDEX('xUS TME'!B:B,MATCH('xUS Opp Value'!A288,'xUS TME'!A:A,0))</f>
        <v>BREQTLACNOR0</v>
      </c>
      <c r="C288" s="13" t="str">
        <f>INDEX('xUS TME'!C:C,MATCH($B288,'xUS TME'!$B:$B,0))</f>
        <v>EQTL3</v>
      </c>
      <c r="D288" s="13" t="str">
        <f>INDEX('xUS TME'!D:D,MATCH(B288,'xUS TME'!$B:$B,0))</f>
        <v>0P0000D6L8</v>
      </c>
      <c r="E288" s="13" t="str">
        <f>INDEX('xUS TME'!F:F,MATCH(B288,'xUS TME'!$B:$B,0))</f>
        <v>Brazil</v>
      </c>
      <c r="F288" s="18" t="str">
        <f>INDEX('xUS TME'!G:G,MATCH(B288,'xUS TME'!$B:$B,0))</f>
        <v>Utilities</v>
      </c>
      <c r="G288" s="58">
        <f>IFERROR(INDEX(CRIMs!G:G,MATCH(C288,CRIMs!D:D,0)),0)</f>
        <v>0</v>
      </c>
      <c r="H288" s="58">
        <f>IFERROR(INDEX(CRIMs!I:I,MATCH(C288,CRIMs!D:D,0)),0)</f>
        <v>0</v>
      </c>
      <c r="I288" s="13">
        <f>INDEX('xUS TME'!E:E,MATCH($B288,'xUS TME'!$B:$B,0))</f>
        <v>0.03</v>
      </c>
      <c r="J288" s="15">
        <f>INDEX('xUS TME'!H:H,MATCH(B288,'xUS TME'!$B:$B,0))</f>
        <v>0</v>
      </c>
      <c r="K288" s="17" t="str">
        <f t="shared" si="4"/>
        <v/>
      </c>
      <c r="L288" s="15">
        <f>INDEX('xUS TME'!J:J,MATCH('xUS Opp Value'!B288,'xUS TME'!$B:$B,0))</f>
        <v>11.12</v>
      </c>
      <c r="M288" s="15">
        <f>INDEX('xUS TME'!L:L,MATCH('xUS Opp Value'!$B288,'xUS TME'!$B:$B,0))</f>
        <v>2.19</v>
      </c>
      <c r="N288" s="15">
        <f>INDEX('xUS TME'!K:K,MATCH('xUS Opp Value'!$B288,'xUS TME'!$B:$B,0))</f>
        <v>0.08</v>
      </c>
      <c r="O288" s="15">
        <f>INDEX('xUS TME'!I:I,MATCH('xUS Opp Value'!$B288,'xUS TME'!$B:$B,0))</f>
        <v>0</v>
      </c>
      <c r="P288" s="15" t="str">
        <f>INDEX('xUS TME'!M:M,MATCH('xUS Opp Value'!$B288,'xUS TME'!$B:$B,0))</f>
        <v>Brazilian Real</v>
      </c>
      <c r="Q288" s="15">
        <f>INDEX('xUS TME'!N:N,MATCH('xUS Opp Value'!$B288,'xUS TME'!$B:$B,0))</f>
        <v>0</v>
      </c>
    </row>
    <row r="289" spans="1:17" hidden="1">
      <c r="A289" s="10" t="s">
        <v>849</v>
      </c>
      <c r="B289" s="10" t="str">
        <f>INDEX('xUS TME'!B:B,MATCH('xUS Opp Value'!A289,'xUS TME'!A:A,0))</f>
        <v>CLP0939W1081</v>
      </c>
      <c r="C289" s="13" t="str">
        <f>INDEX('xUS TME'!C:C,MATCH($B289,'xUS TME'!$B:$B,0))</f>
        <v>CHILE</v>
      </c>
      <c r="D289" s="13" t="str">
        <f>INDEX('xUS TME'!D:D,MATCH(B289,'xUS TME'!$B:$B,0))</f>
        <v>0P0000CLTO</v>
      </c>
      <c r="E289" s="13" t="str">
        <f>INDEX('xUS TME'!F:F,MATCH(B289,'xUS TME'!$B:$B,0))</f>
        <v>Chile</v>
      </c>
      <c r="F289" s="18" t="str">
        <f>INDEX('xUS TME'!G:G,MATCH(B289,'xUS TME'!$B:$B,0))</f>
        <v>Financials</v>
      </c>
      <c r="G289" s="58">
        <f>IFERROR(INDEX(CRIMs!G:G,MATCH(C289,CRIMs!D:D,0)),0)</f>
        <v>0</v>
      </c>
      <c r="H289" s="58">
        <f>IFERROR(INDEX(CRIMs!I:I,MATCH(C289,CRIMs!D:D,0)),0)</f>
        <v>0</v>
      </c>
      <c r="I289" s="13">
        <f>INDEX('xUS TME'!E:E,MATCH($B289,'xUS TME'!$B:$B,0))</f>
        <v>0.02</v>
      </c>
      <c r="J289" s="15">
        <f>INDEX('xUS TME'!H:H,MATCH(B289,'xUS TME'!$B:$B,0))</f>
        <v>0</v>
      </c>
      <c r="K289" s="17" t="str">
        <f t="shared" si="4"/>
        <v/>
      </c>
      <c r="L289" s="15">
        <f>INDEX('xUS TME'!J:J,MATCH('xUS Opp Value'!B289,'xUS TME'!$B:$B,0))</f>
        <v>28.04</v>
      </c>
      <c r="M289" s="15">
        <f>INDEX('xUS TME'!L:L,MATCH('xUS Opp Value'!$B289,'xUS TME'!$B:$B,0))</f>
        <v>3.01</v>
      </c>
      <c r="N289" s="15">
        <f>INDEX('xUS TME'!K:K,MATCH('xUS Opp Value'!$B289,'xUS TME'!$B:$B,0))</f>
        <v>0</v>
      </c>
      <c r="O289" s="15" t="str">
        <f>INDEX('xUS TME'!I:I,MATCH('xUS Opp Value'!$B289,'xUS TME'!$B:$B,0))</f>
        <v>Narrow</v>
      </c>
      <c r="P289" s="15" t="str">
        <f>INDEX('xUS TME'!M:M,MATCH('xUS Opp Value'!$B289,'xUS TME'!$B:$B,0))</f>
        <v>Chilean Peso</v>
      </c>
      <c r="Q289" s="15" t="str">
        <f>INDEX('xUS TME'!N:N,MATCH('xUS Opp Value'!$B289,'xUS TME'!$B:$B,0))</f>
        <v>Medium</v>
      </c>
    </row>
    <row r="290" spans="1:17" hidden="1">
      <c r="A290" s="10" t="s">
        <v>2820</v>
      </c>
      <c r="B290" s="10" t="str">
        <f>INDEX('xUS TME'!B:B,MATCH('xUS Opp Value'!A290,'xUS TME'!A:A,0))</f>
        <v>JP3820000002</v>
      </c>
      <c r="C290" s="13">
        <f>INDEX('xUS TME'!C:C,MATCH($B290,'xUS TME'!$B:$B,0))</f>
        <v>6504</v>
      </c>
      <c r="D290" s="13" t="str">
        <f>INDEX('xUS TME'!D:D,MATCH(B290,'xUS TME'!$B:$B,0))</f>
        <v>0P0000AEUE</v>
      </c>
      <c r="E290" s="13" t="str">
        <f>INDEX('xUS TME'!F:F,MATCH(B290,'xUS TME'!$B:$B,0))</f>
        <v>Japan</v>
      </c>
      <c r="F290" s="18" t="str">
        <f>INDEX('xUS TME'!G:G,MATCH(B290,'xUS TME'!$B:$B,0))</f>
        <v>Industrials</v>
      </c>
      <c r="G290" s="58">
        <f>IFERROR(INDEX(CRIMs!G:G,MATCH(C290,CRIMs!D:D,0)),0)</f>
        <v>0</v>
      </c>
      <c r="H290" s="58">
        <f>IFERROR(INDEX(CRIMs!I:I,MATCH(C290,CRIMs!D:D,0)),0)</f>
        <v>0</v>
      </c>
      <c r="I290" s="13">
        <f>INDEX('xUS TME'!E:E,MATCH($B290,'xUS TME'!$B:$B,0))</f>
        <v>0.03</v>
      </c>
      <c r="J290" s="15">
        <f>INDEX('xUS TME'!H:H,MATCH(B290,'xUS TME'!$B:$B,0))</f>
        <v>0</v>
      </c>
      <c r="K290" s="17" t="str">
        <f t="shared" si="4"/>
        <v/>
      </c>
      <c r="L290" s="15">
        <f>INDEX('xUS TME'!J:J,MATCH('xUS Opp Value'!B290,'xUS TME'!$B:$B,0))</f>
        <v>0</v>
      </c>
      <c r="M290" s="15">
        <f>INDEX('xUS TME'!L:L,MATCH('xUS Opp Value'!$B290,'xUS TME'!$B:$B,0))</f>
        <v>2.23</v>
      </c>
      <c r="N290" s="15">
        <f>INDEX('xUS TME'!K:K,MATCH('xUS Opp Value'!$B290,'xUS TME'!$B:$B,0))</f>
        <v>0.15</v>
      </c>
      <c r="O290" s="15">
        <f>INDEX('xUS TME'!I:I,MATCH('xUS Opp Value'!$B290,'xUS TME'!$B:$B,0))</f>
        <v>0</v>
      </c>
      <c r="P290" s="15" t="str">
        <f>INDEX('xUS TME'!M:M,MATCH('xUS Opp Value'!$B290,'xUS TME'!$B:$B,0))</f>
        <v>Yen</v>
      </c>
      <c r="Q290" s="15">
        <f>INDEX('xUS TME'!N:N,MATCH('xUS Opp Value'!$B290,'xUS TME'!$B:$B,0))</f>
        <v>0</v>
      </c>
    </row>
    <row r="291" spans="1:17" hidden="1">
      <c r="A291" s="10" t="s">
        <v>3403</v>
      </c>
      <c r="B291" s="10" t="str">
        <f>INDEX('xUS TME'!B:B,MATCH('xUS Opp Value'!A291,'xUS TME'!A:A,0))</f>
        <v>NL0000008977</v>
      </c>
      <c r="C291" s="13" t="str">
        <f>INDEX('xUS TME'!C:C,MATCH($B291,'xUS TME'!$B:$B,0))</f>
        <v>HEIO</v>
      </c>
      <c r="D291" s="13" t="str">
        <f>INDEX('xUS TME'!D:D,MATCH(B291,'xUS TME'!$B:$B,0))</f>
        <v>0P0000A661</v>
      </c>
      <c r="E291" s="13" t="str">
        <f>INDEX('xUS TME'!F:F,MATCH(B291,'xUS TME'!$B:$B,0))</f>
        <v>Netherlands</v>
      </c>
      <c r="F291" s="18" t="str">
        <f>INDEX('xUS TME'!G:G,MATCH(B291,'xUS TME'!$B:$B,0))</f>
        <v>Consumer Staples</v>
      </c>
      <c r="G291" s="58">
        <f>IFERROR(INDEX(CRIMs!G:G,MATCH(C291,CRIMs!D:D,0)),0)</f>
        <v>0</v>
      </c>
      <c r="H291" s="58">
        <f>IFERROR(INDEX(CRIMs!I:I,MATCH(C291,CRIMs!D:D,0)),0)</f>
        <v>0</v>
      </c>
      <c r="I291" s="13">
        <f>INDEX('xUS TME'!E:E,MATCH($B291,'xUS TME'!$B:$B,0))</f>
        <v>0.03</v>
      </c>
      <c r="J291" s="15">
        <f>INDEX('xUS TME'!H:H,MATCH(B291,'xUS TME'!$B:$B,0))</f>
        <v>0</v>
      </c>
      <c r="K291" s="17" t="str">
        <f t="shared" si="4"/>
        <v/>
      </c>
      <c r="L291" s="15">
        <f>INDEX('xUS TME'!J:J,MATCH('xUS Opp Value'!B291,'xUS TME'!$B:$B,0))</f>
        <v>10.92</v>
      </c>
      <c r="M291" s="15">
        <f>INDEX('xUS TME'!L:L,MATCH('xUS Opp Value'!$B291,'xUS TME'!$B:$B,0))</f>
        <v>2.0499999999999998</v>
      </c>
      <c r="N291" s="15">
        <f>INDEX('xUS TME'!K:K,MATCH('xUS Opp Value'!$B291,'xUS TME'!$B:$B,0))</f>
        <v>0.24</v>
      </c>
      <c r="O291" s="15">
        <f>INDEX('xUS TME'!I:I,MATCH('xUS Opp Value'!$B291,'xUS TME'!$B:$B,0))</f>
        <v>0</v>
      </c>
      <c r="P291" s="15" t="str">
        <f>INDEX('xUS TME'!M:M,MATCH('xUS Opp Value'!$B291,'xUS TME'!$B:$B,0))</f>
        <v>Euro</v>
      </c>
      <c r="Q291" s="15">
        <f>INDEX('xUS TME'!N:N,MATCH('xUS Opp Value'!$B291,'xUS TME'!$B:$B,0))</f>
        <v>0</v>
      </c>
    </row>
    <row r="292" spans="1:17" hidden="1">
      <c r="A292" s="10" t="s">
        <v>2168</v>
      </c>
      <c r="B292" s="10" t="str">
        <f>INDEX('xUS TME'!B:B,MATCH('xUS Opp Value'!A292,'xUS TME'!A:A,0))</f>
        <v>HK1093012172</v>
      </c>
      <c r="C292" s="13" t="str">
        <f>INDEX('xUS TME'!C:C,MATCH($B292,'xUS TME'!$B:$B,0))</f>
        <v>01093</v>
      </c>
      <c r="D292" s="13" t="str">
        <f>INDEX('xUS TME'!D:D,MATCH(B292,'xUS TME'!$B:$B,0))</f>
        <v>0P00009S62</v>
      </c>
      <c r="E292" s="13" t="str">
        <f>INDEX('xUS TME'!F:F,MATCH(B292,'xUS TME'!$B:$B,0))</f>
        <v>China</v>
      </c>
      <c r="F292" s="18" t="str">
        <f>INDEX('xUS TME'!G:G,MATCH(B292,'xUS TME'!$B:$B,0))</f>
        <v>Health Care</v>
      </c>
      <c r="G292" s="58">
        <f>IFERROR(INDEX(CRIMs!G:G,MATCH(C292,CRIMs!D:D,0)),0)</f>
        <v>0</v>
      </c>
      <c r="H292" s="58">
        <f>IFERROR(INDEX(CRIMs!I:I,MATCH(C292,CRIMs!D:D,0)),0)</f>
        <v>0</v>
      </c>
      <c r="I292" s="13">
        <f>INDEX('xUS TME'!E:E,MATCH($B292,'xUS TME'!$B:$B,0))</f>
        <v>0.03</v>
      </c>
      <c r="J292" s="15">
        <f>INDEX('xUS TME'!H:H,MATCH(B292,'xUS TME'!$B:$B,0))</f>
        <v>0</v>
      </c>
      <c r="K292" s="17" t="str">
        <f t="shared" si="4"/>
        <v/>
      </c>
      <c r="L292" s="15">
        <f>INDEX('xUS TME'!J:J,MATCH('xUS Opp Value'!B292,'xUS TME'!$B:$B,0))</f>
        <v>8.76</v>
      </c>
      <c r="M292" s="15">
        <f>INDEX('xUS TME'!L:L,MATCH('xUS Opp Value'!$B292,'xUS TME'!$B:$B,0))</f>
        <v>2.87</v>
      </c>
      <c r="N292" s="15">
        <f>INDEX('xUS TME'!K:K,MATCH('xUS Opp Value'!$B292,'xUS TME'!$B:$B,0))</f>
        <v>0.13</v>
      </c>
      <c r="O292" s="15" t="str">
        <f>INDEX('xUS TME'!I:I,MATCH('xUS Opp Value'!$B292,'xUS TME'!$B:$B,0))</f>
        <v>Narrow</v>
      </c>
      <c r="P292" s="15" t="str">
        <f>INDEX('xUS TME'!M:M,MATCH('xUS Opp Value'!$B292,'xUS TME'!$B:$B,0))</f>
        <v>Hong Kong Dollar</v>
      </c>
      <c r="Q292" s="15" t="str">
        <f>INDEX('xUS TME'!N:N,MATCH('xUS Opp Value'!$B292,'xUS TME'!$B:$B,0))</f>
        <v>High</v>
      </c>
    </row>
    <row r="293" spans="1:17" hidden="1">
      <c r="A293" s="10" t="s">
        <v>196</v>
      </c>
      <c r="B293" s="10" t="str">
        <f>INDEX('xUS TME'!B:B,MATCH('xUS Opp Value'!A293,'xUS TME'!A:A,0))</f>
        <v>AEA000801018</v>
      </c>
      <c r="C293" s="13" t="str">
        <f>INDEX('xUS TME'!C:C,MATCH($B293,'xUS TME'!$B:$B,0))</f>
        <v>ADIB</v>
      </c>
      <c r="D293" s="13" t="str">
        <f>INDEX('xUS TME'!D:D,MATCH(B293,'xUS TME'!$B:$B,0))</f>
        <v>0P0000JM1N</v>
      </c>
      <c r="E293" s="13" t="str">
        <f>INDEX('xUS TME'!F:F,MATCH(B293,'xUS TME'!$B:$B,0))</f>
        <v>United Arab Emirates</v>
      </c>
      <c r="F293" s="18" t="str">
        <f>INDEX('xUS TME'!G:G,MATCH(B293,'xUS TME'!$B:$B,0))</f>
        <v>Financials</v>
      </c>
      <c r="G293" s="58">
        <f>IFERROR(INDEX(CRIMs!G:G,MATCH(C293,CRIMs!D:D,0)),0)</f>
        <v>0</v>
      </c>
      <c r="H293" s="58">
        <f>IFERROR(INDEX(CRIMs!I:I,MATCH(C293,CRIMs!D:D,0)),0)</f>
        <v>0</v>
      </c>
      <c r="I293" s="13">
        <f>INDEX('xUS TME'!E:E,MATCH($B293,'xUS TME'!$B:$B,0))</f>
        <v>0.02</v>
      </c>
      <c r="J293" s="15">
        <f>INDEX('xUS TME'!H:H,MATCH(B293,'xUS TME'!$B:$B,0))</f>
        <v>0</v>
      </c>
      <c r="K293" s="17" t="str">
        <f t="shared" si="4"/>
        <v/>
      </c>
      <c r="L293" s="15">
        <f>INDEX('xUS TME'!J:J,MATCH('xUS Opp Value'!B293,'xUS TME'!$B:$B,0))</f>
        <v>0</v>
      </c>
      <c r="M293" s="15">
        <f>INDEX('xUS TME'!L:L,MATCH('xUS Opp Value'!$B293,'xUS TME'!$B:$B,0))</f>
        <v>3.17</v>
      </c>
      <c r="N293" s="15">
        <f>INDEX('xUS TME'!K:K,MATCH('xUS Opp Value'!$B293,'xUS TME'!$B:$B,0))</f>
        <v>0.3</v>
      </c>
      <c r="O293" s="15">
        <f>INDEX('xUS TME'!I:I,MATCH('xUS Opp Value'!$B293,'xUS TME'!$B:$B,0))</f>
        <v>0</v>
      </c>
      <c r="P293" s="15" t="str">
        <f>INDEX('xUS TME'!M:M,MATCH('xUS Opp Value'!$B293,'xUS TME'!$B:$B,0))</f>
        <v>UAE Dirham</v>
      </c>
      <c r="Q293" s="15">
        <f>INDEX('xUS TME'!N:N,MATCH('xUS Opp Value'!$B293,'xUS TME'!$B:$B,0))</f>
        <v>0</v>
      </c>
    </row>
    <row r="294" spans="1:17" hidden="1">
      <c r="A294" s="10" t="s">
        <v>4038</v>
      </c>
      <c r="B294" s="10" t="str">
        <f>INDEX('xUS TME'!B:B,MATCH('xUS Opp Value'!A294,'xUS TME'!A:A,0))</f>
        <v>CA46579R1047</v>
      </c>
      <c r="C294" s="13" t="str">
        <f>INDEX('xUS TME'!C:C,MATCH($B294,'xUS TME'!$B:$B,0))</f>
        <v>IVN</v>
      </c>
      <c r="D294" s="13" t="str">
        <f>INDEX('xUS TME'!D:D,MATCH(B294,'xUS TME'!$B:$B,0))</f>
        <v>0P0000X84T</v>
      </c>
      <c r="E294" s="13" t="str">
        <f>INDEX('xUS TME'!F:F,MATCH(B294,'xUS TME'!$B:$B,0))</f>
        <v>Canada</v>
      </c>
      <c r="F294" s="18" t="str">
        <f>INDEX('xUS TME'!G:G,MATCH(B294,'xUS TME'!$B:$B,0))</f>
        <v>Materials</v>
      </c>
      <c r="G294" s="58">
        <f>IFERROR(INDEX(CRIMs!G:G,MATCH(C294,CRIMs!D:D,0)),0)</f>
        <v>0</v>
      </c>
      <c r="H294" s="58">
        <f>IFERROR(INDEX(CRIMs!I:I,MATCH(C294,CRIMs!D:D,0)),0)</f>
        <v>0</v>
      </c>
      <c r="I294" s="13">
        <f>INDEX('xUS TME'!E:E,MATCH($B294,'xUS TME'!$B:$B,0))</f>
        <v>0.02</v>
      </c>
      <c r="J294" s="15">
        <f>INDEX('xUS TME'!H:H,MATCH(B294,'xUS TME'!$B:$B,0))</f>
        <v>0</v>
      </c>
      <c r="K294" s="17" t="str">
        <f t="shared" si="4"/>
        <v/>
      </c>
      <c r="L294" s="15">
        <f>INDEX('xUS TME'!J:J,MATCH('xUS Opp Value'!B294,'xUS TME'!$B:$B,0))</f>
        <v>31.85</v>
      </c>
      <c r="M294" s="15">
        <f>INDEX('xUS TME'!L:L,MATCH('xUS Opp Value'!$B294,'xUS TME'!$B:$B,0))</f>
        <v>2.08</v>
      </c>
      <c r="N294" s="15">
        <f>INDEX('xUS TME'!K:K,MATCH('xUS Opp Value'!$B294,'xUS TME'!$B:$B,0))</f>
        <v>0.04</v>
      </c>
      <c r="O294" s="15">
        <f>INDEX('xUS TME'!I:I,MATCH('xUS Opp Value'!$B294,'xUS TME'!$B:$B,0))</f>
        <v>0</v>
      </c>
      <c r="P294" s="15" t="str">
        <f>INDEX('xUS TME'!M:M,MATCH('xUS Opp Value'!$B294,'xUS TME'!$B:$B,0))</f>
        <v>Canadian Dollar</v>
      </c>
      <c r="Q294" s="15">
        <f>INDEX('xUS TME'!N:N,MATCH('xUS Opp Value'!$B294,'xUS TME'!$B:$B,0))</f>
        <v>0</v>
      </c>
    </row>
    <row r="295" spans="1:17" hidden="1">
      <c r="A295" s="10" t="s">
        <v>7506</v>
      </c>
      <c r="B295" s="10" t="str">
        <f>INDEX('xUS TME'!B:B,MATCH('xUS Opp Value'!A295,'xUS TME'!A:A,0))</f>
        <v>JP3511800009</v>
      </c>
      <c r="C295" s="13" t="str">
        <f>INDEX('xUS TME'!C:C,MATCH($B295,'xUS TME'!$B:$B,0))</f>
        <v>8331</v>
      </c>
      <c r="D295" s="13" t="str">
        <f>INDEX('xUS TME'!D:D,MATCH(B295,'xUS TME'!$B:$B,0))</f>
        <v>0P0000AEYP</v>
      </c>
      <c r="E295" s="13" t="str">
        <f>INDEX('xUS TME'!F:F,MATCH(B295,'xUS TME'!$B:$B,0))</f>
        <v>Japan</v>
      </c>
      <c r="F295" s="18" t="str">
        <f>INDEX('xUS TME'!G:G,MATCH(B295,'xUS TME'!$B:$B,0))</f>
        <v>Financials</v>
      </c>
      <c r="G295" s="58">
        <f>IFERROR(INDEX(CRIMs!G:G,MATCH(C295,CRIMs!D:D,0)),0)</f>
        <v>0</v>
      </c>
      <c r="H295" s="58">
        <f>IFERROR(INDEX(CRIMs!I:I,MATCH(C295,CRIMs!D:D,0)),0)</f>
        <v>0</v>
      </c>
      <c r="I295" s="13">
        <f>INDEX('xUS TME'!E:E,MATCH($B295,'xUS TME'!$B:$B,0))</f>
        <v>0.03</v>
      </c>
      <c r="J295" s="15">
        <f>INDEX('xUS TME'!H:H,MATCH(B295,'xUS TME'!$B:$B,0))</f>
        <v>0</v>
      </c>
      <c r="K295" s="17" t="str">
        <f t="shared" si="4"/>
        <v/>
      </c>
      <c r="L295" s="15">
        <f>INDEX('xUS TME'!J:J,MATCH('xUS Opp Value'!B295,'xUS TME'!$B:$B,0))</f>
        <v>0</v>
      </c>
      <c r="M295" s="15">
        <f>INDEX('xUS TME'!L:L,MATCH('xUS Opp Value'!$B295,'xUS TME'!$B:$B,0))</f>
        <v>1.24</v>
      </c>
      <c r="N295" s="15">
        <f>INDEX('xUS TME'!K:K,MATCH('xUS Opp Value'!$B295,'xUS TME'!$B:$B,0))</f>
        <v>0.06</v>
      </c>
      <c r="O295" s="15">
        <f>INDEX('xUS TME'!I:I,MATCH('xUS Opp Value'!$B295,'xUS TME'!$B:$B,0))</f>
        <v>0</v>
      </c>
      <c r="P295" s="15" t="str">
        <f>INDEX('xUS TME'!M:M,MATCH('xUS Opp Value'!$B295,'xUS TME'!$B:$B,0))</f>
        <v>Yen</v>
      </c>
      <c r="Q295" s="15">
        <f>INDEX('xUS TME'!N:N,MATCH('xUS Opp Value'!$B295,'xUS TME'!$B:$B,0))</f>
        <v>0</v>
      </c>
    </row>
    <row r="296" spans="1:17" hidden="1">
      <c r="A296" s="10" t="s">
        <v>2664</v>
      </c>
      <c r="B296" s="10" t="str">
        <f>INDEX('xUS TME'!B:B,MATCH('xUS Opp Value'!A296,'xUS TME'!A:A,0))</f>
        <v>CLP3880F1085</v>
      </c>
      <c r="C296" s="13" t="str">
        <f>INDEX('xUS TME'!C:C,MATCH($B296,'xUS TME'!$B:$B,0))</f>
        <v>FALABELLA</v>
      </c>
      <c r="D296" s="13" t="str">
        <f>INDEX('xUS TME'!D:D,MATCH(B296,'xUS TME'!$B:$B,0))</f>
        <v>0P0000BMEY</v>
      </c>
      <c r="E296" s="13" t="str">
        <f>INDEX('xUS TME'!F:F,MATCH(B296,'xUS TME'!$B:$B,0))</f>
        <v>Chile</v>
      </c>
      <c r="F296" s="18" t="str">
        <f>INDEX('xUS TME'!G:G,MATCH(B296,'xUS TME'!$B:$B,0))</f>
        <v>Consumer Discretionary</v>
      </c>
      <c r="G296" s="58">
        <f>IFERROR(INDEX(CRIMs!G:G,MATCH(C296,CRIMs!D:D,0)),0)</f>
        <v>0</v>
      </c>
      <c r="H296" s="58">
        <f>IFERROR(INDEX(CRIMs!I:I,MATCH(C296,CRIMs!D:D,0)),0)</f>
        <v>0</v>
      </c>
      <c r="I296" s="13">
        <f>INDEX('xUS TME'!E:E,MATCH($B296,'xUS TME'!$B:$B,0))</f>
        <v>0.02</v>
      </c>
      <c r="J296" s="15">
        <f>INDEX('xUS TME'!H:H,MATCH(B296,'xUS TME'!$B:$B,0))</f>
        <v>0</v>
      </c>
      <c r="K296" s="17" t="str">
        <f t="shared" si="4"/>
        <v/>
      </c>
      <c r="L296" s="15">
        <f>INDEX('xUS TME'!J:J,MATCH('xUS Opp Value'!B296,'xUS TME'!$B:$B,0))</f>
        <v>8.99</v>
      </c>
      <c r="M296" s="15">
        <f>INDEX('xUS TME'!L:L,MATCH('xUS Opp Value'!$B296,'xUS TME'!$B:$B,0))</f>
        <v>1.9</v>
      </c>
      <c r="N296" s="15">
        <f>INDEX('xUS TME'!K:K,MATCH('xUS Opp Value'!$B296,'xUS TME'!$B:$B,0))</f>
        <v>0.27</v>
      </c>
      <c r="O296" s="15">
        <f>INDEX('xUS TME'!I:I,MATCH('xUS Opp Value'!$B296,'xUS TME'!$B:$B,0))</f>
        <v>0</v>
      </c>
      <c r="P296" s="15" t="str">
        <f>INDEX('xUS TME'!M:M,MATCH('xUS Opp Value'!$B296,'xUS TME'!$B:$B,0))</f>
        <v>Chilean Peso</v>
      </c>
      <c r="Q296" s="15">
        <f>INDEX('xUS TME'!N:N,MATCH('xUS Opp Value'!$B296,'xUS TME'!$B:$B,0))</f>
        <v>0</v>
      </c>
    </row>
    <row r="297" spans="1:17" hidden="1">
      <c r="A297" s="10" t="s">
        <v>3484</v>
      </c>
      <c r="B297" s="10" t="str">
        <f>INDEX('xUS TME'!B:B,MATCH('xUS Opp Value'!A297,'xUS TME'!A:A,0))</f>
        <v>INE066F01020</v>
      </c>
      <c r="C297" s="13" t="str">
        <f>INDEX('xUS TME'!C:C,MATCH($B297,'xUS TME'!$B:$B,0))</f>
        <v>541154</v>
      </c>
      <c r="D297" s="13" t="str">
        <f>INDEX('xUS TME'!D:D,MATCH(B297,'xUS TME'!$B:$B,0))</f>
        <v>0P0001D2IL</v>
      </c>
      <c r="E297" s="13" t="str">
        <f>INDEX('xUS TME'!F:F,MATCH(B297,'xUS TME'!$B:$B,0))</f>
        <v>India</v>
      </c>
      <c r="F297" s="18" t="str">
        <f>INDEX('xUS TME'!G:G,MATCH(B297,'xUS TME'!$B:$B,0))</f>
        <v>Industrials</v>
      </c>
      <c r="G297" s="58">
        <f>IFERROR(INDEX(CRIMs!G:G,MATCH(C297,CRIMs!D:D,0)),0)</f>
        <v>0</v>
      </c>
      <c r="H297" s="58">
        <f>IFERROR(INDEX(CRIMs!I:I,MATCH(C297,CRIMs!D:D,0)),0)</f>
        <v>0</v>
      </c>
      <c r="I297" s="13">
        <f>INDEX('xUS TME'!E:E,MATCH($B297,'xUS TME'!$B:$B,0))</f>
        <v>0.02</v>
      </c>
      <c r="J297" s="15">
        <f>INDEX('xUS TME'!H:H,MATCH(B297,'xUS TME'!$B:$B,0))</f>
        <v>0</v>
      </c>
      <c r="K297" s="17" t="str">
        <f t="shared" si="4"/>
        <v/>
      </c>
      <c r="L297" s="15">
        <f>INDEX('xUS TME'!J:J,MATCH('xUS Opp Value'!B297,'xUS TME'!$B:$B,0))</f>
        <v>0</v>
      </c>
      <c r="M297" s="15">
        <f>INDEX('xUS TME'!L:L,MATCH('xUS Opp Value'!$B297,'xUS TME'!$B:$B,0))</f>
        <v>7.41</v>
      </c>
      <c r="N297" s="15">
        <f>INDEX('xUS TME'!K:K,MATCH('xUS Opp Value'!$B297,'xUS TME'!$B:$B,0))</f>
        <v>0.26</v>
      </c>
      <c r="O297" s="15">
        <f>INDEX('xUS TME'!I:I,MATCH('xUS Opp Value'!$B297,'xUS TME'!$B:$B,0))</f>
        <v>0</v>
      </c>
      <c r="P297" s="15" t="str">
        <f>INDEX('xUS TME'!M:M,MATCH('xUS Opp Value'!$B297,'xUS TME'!$B:$B,0))</f>
        <v>Indian Rupee</v>
      </c>
      <c r="Q297" s="15">
        <f>INDEX('xUS TME'!N:N,MATCH('xUS Opp Value'!$B297,'xUS TME'!$B:$B,0))</f>
        <v>0</v>
      </c>
    </row>
    <row r="298" spans="1:17" hidden="1">
      <c r="A298" s="10" t="s">
        <v>6361</v>
      </c>
      <c r="B298" s="10" t="str">
        <f>INDEX('xUS TME'!B:B,MATCH('xUS Opp Value'!A298,'xUS TME'!A:A,0))</f>
        <v>SA0007879089</v>
      </c>
      <c r="C298" s="13" t="str">
        <f>INDEX('xUS TME'!C:C,MATCH($B298,'xUS TME'!$B:$B,0))</f>
        <v>1060</v>
      </c>
      <c r="D298" s="13" t="str">
        <f>INDEX('xUS TME'!D:D,MATCH(B298,'xUS TME'!$B:$B,0))</f>
        <v>0P0000Q2LO</v>
      </c>
      <c r="E298" s="13" t="str">
        <f>INDEX('xUS TME'!F:F,MATCH(B298,'xUS TME'!$B:$B,0))</f>
        <v>Saudi Arabia</v>
      </c>
      <c r="F298" s="18" t="str">
        <f>INDEX('xUS TME'!G:G,MATCH(B298,'xUS TME'!$B:$B,0))</f>
        <v>Financials</v>
      </c>
      <c r="G298" s="58">
        <f>IFERROR(INDEX(CRIMs!G:G,MATCH(C298,CRIMs!D:D,0)),0)</f>
        <v>0</v>
      </c>
      <c r="H298" s="58">
        <f>IFERROR(INDEX(CRIMs!I:I,MATCH(C298,CRIMs!D:D,0)),0)</f>
        <v>0</v>
      </c>
      <c r="I298" s="13">
        <f>INDEX('xUS TME'!E:E,MATCH($B298,'xUS TME'!$B:$B,0))</f>
        <v>0.03</v>
      </c>
      <c r="J298" s="15">
        <f>INDEX('xUS TME'!H:H,MATCH(B298,'xUS TME'!$B:$B,0))</f>
        <v>0</v>
      </c>
      <c r="K298" s="17" t="str">
        <f t="shared" si="4"/>
        <v/>
      </c>
      <c r="L298" s="15">
        <f>INDEX('xUS TME'!J:J,MATCH('xUS Opp Value'!B298,'xUS TME'!$B:$B,0))</f>
        <v>8.6</v>
      </c>
      <c r="M298" s="15">
        <f>INDEX('xUS TME'!L:L,MATCH('xUS Opp Value'!$B298,'xUS TME'!$B:$B,0))</f>
        <v>1.1200000000000001</v>
      </c>
      <c r="N298" s="15">
        <f>INDEX('xUS TME'!K:K,MATCH('xUS Opp Value'!$B298,'xUS TME'!$B:$B,0))</f>
        <v>0.13</v>
      </c>
      <c r="O298" s="15">
        <f>INDEX('xUS TME'!I:I,MATCH('xUS Opp Value'!$B298,'xUS TME'!$B:$B,0))</f>
        <v>0</v>
      </c>
      <c r="P298" s="15" t="str">
        <f>INDEX('xUS TME'!M:M,MATCH('xUS Opp Value'!$B298,'xUS TME'!$B:$B,0))</f>
        <v>Saudi Riyal</v>
      </c>
      <c r="Q298" s="15">
        <f>INDEX('xUS TME'!N:N,MATCH('xUS Opp Value'!$B298,'xUS TME'!$B:$B,0))</f>
        <v>0</v>
      </c>
    </row>
    <row r="299" spans="1:17" hidden="1">
      <c r="A299" s="10" t="s">
        <v>4751</v>
      </c>
      <c r="B299" s="10" t="str">
        <f>INDEX('xUS TME'!B:B,MATCH('xUS Opp Value'!A299,'xUS TME'!A:A,0))</f>
        <v>GB00BKFB1C65</v>
      </c>
      <c r="C299" s="13" t="str">
        <f>INDEX('xUS TME'!C:C,MATCH($B299,'xUS TME'!$B:$B,0))</f>
        <v>MNG</v>
      </c>
      <c r="D299" s="13" t="str">
        <f>INDEX('xUS TME'!D:D,MATCH(B299,'xUS TME'!$B:$B,0))</f>
        <v>0P0001ILIO</v>
      </c>
      <c r="E299" s="13" t="str">
        <f>INDEX('xUS TME'!F:F,MATCH(B299,'xUS TME'!$B:$B,0))</f>
        <v>United Kingdom</v>
      </c>
      <c r="F299" s="18" t="str">
        <f>INDEX('xUS TME'!G:G,MATCH(B299,'xUS TME'!$B:$B,0))</f>
        <v>Financials</v>
      </c>
      <c r="G299" s="58">
        <f>IFERROR(INDEX(CRIMs!G:G,MATCH(C299,CRIMs!D:D,0)),0)</f>
        <v>0</v>
      </c>
      <c r="H299" s="58">
        <f>IFERROR(INDEX(CRIMs!I:I,MATCH(C299,CRIMs!D:D,0)),0)</f>
        <v>0</v>
      </c>
      <c r="I299" s="13">
        <f>INDEX('xUS TME'!E:E,MATCH($B299,'xUS TME'!$B:$B,0))</f>
        <v>0.02</v>
      </c>
      <c r="J299" s="15">
        <f>INDEX('xUS TME'!H:H,MATCH(B299,'xUS TME'!$B:$B,0))</f>
        <v>0</v>
      </c>
      <c r="K299" s="17" t="str">
        <f t="shared" si="4"/>
        <v/>
      </c>
      <c r="L299" s="15">
        <f>INDEX('xUS TME'!J:J,MATCH('xUS Opp Value'!B299,'xUS TME'!$B:$B,0))</f>
        <v>10.61</v>
      </c>
      <c r="M299" s="15">
        <f>INDEX('xUS TME'!L:L,MATCH('xUS Opp Value'!$B299,'xUS TME'!$B:$B,0))</f>
        <v>2.1800000000000002</v>
      </c>
      <c r="N299" s="15">
        <f>INDEX('xUS TME'!K:K,MATCH('xUS Opp Value'!$B299,'xUS TME'!$B:$B,0))</f>
        <v>0.1</v>
      </c>
      <c r="O299" s="15">
        <f>INDEX('xUS TME'!I:I,MATCH('xUS Opp Value'!$B299,'xUS TME'!$B:$B,0))</f>
        <v>0</v>
      </c>
      <c r="P299" s="15" t="str">
        <f>INDEX('xUS TME'!M:M,MATCH('xUS Opp Value'!$B299,'xUS TME'!$B:$B,0))</f>
        <v>Pound Sterling</v>
      </c>
      <c r="Q299" s="15">
        <f>INDEX('xUS TME'!N:N,MATCH('xUS Opp Value'!$B299,'xUS TME'!$B:$B,0))</f>
        <v>0</v>
      </c>
    </row>
    <row r="300" spans="1:17" hidden="1">
      <c r="A300" s="10" t="s">
        <v>7781</v>
      </c>
      <c r="B300" s="10" t="str">
        <f>INDEX('xUS TME'!B:B,MATCH('xUS Opp Value'!A300,'xUS TME'!A:A,0))</f>
        <v>INE494B01023</v>
      </c>
      <c r="C300" s="13">
        <f>INDEX('xUS TME'!C:C,MATCH($B300,'xUS TME'!$B:$B,0))</f>
        <v>532343</v>
      </c>
      <c r="D300" s="13" t="str">
        <f>INDEX('xUS TME'!D:D,MATCH(B300,'xUS TME'!$B:$B,0))</f>
        <v>0P0000CLZ3</v>
      </c>
      <c r="E300" s="13" t="str">
        <f>INDEX('xUS TME'!F:F,MATCH(B300,'xUS TME'!$B:$B,0))</f>
        <v>India</v>
      </c>
      <c r="F300" s="18" t="str">
        <f>INDEX('xUS TME'!G:G,MATCH(B300,'xUS TME'!$B:$B,0))</f>
        <v>Consumer Discretionary</v>
      </c>
      <c r="G300" s="58">
        <f>IFERROR(INDEX(CRIMs!G:G,MATCH(C300,CRIMs!D:D,0)),0)</f>
        <v>0</v>
      </c>
      <c r="H300" s="58">
        <f>IFERROR(INDEX(CRIMs!I:I,MATCH(C300,CRIMs!D:D,0)),0)</f>
        <v>0</v>
      </c>
      <c r="I300" s="13">
        <f>INDEX('xUS TME'!E:E,MATCH($B300,'xUS TME'!$B:$B,0))</f>
        <v>0.03</v>
      </c>
      <c r="J300" s="15">
        <f>INDEX('xUS TME'!H:H,MATCH(B300,'xUS TME'!$B:$B,0))</f>
        <v>0</v>
      </c>
      <c r="K300" s="17" t="str">
        <f t="shared" si="4"/>
        <v/>
      </c>
      <c r="L300" s="15">
        <f>INDEX('xUS TME'!J:J,MATCH('xUS Opp Value'!B300,'xUS TME'!$B:$B,0))</f>
        <v>52.06</v>
      </c>
      <c r="M300" s="15">
        <f>INDEX('xUS TME'!L:L,MATCH('xUS Opp Value'!$B300,'xUS TME'!$B:$B,0))</f>
        <v>22.46</v>
      </c>
      <c r="N300" s="15">
        <f>INDEX('xUS TME'!K:K,MATCH('xUS Opp Value'!$B300,'xUS TME'!$B:$B,0))</f>
        <v>0.31</v>
      </c>
      <c r="O300" s="15">
        <f>INDEX('xUS TME'!I:I,MATCH('xUS Opp Value'!$B300,'xUS TME'!$B:$B,0))</f>
        <v>0</v>
      </c>
      <c r="P300" s="15" t="str">
        <f>INDEX('xUS TME'!M:M,MATCH('xUS Opp Value'!$B300,'xUS TME'!$B:$B,0))</f>
        <v>Indian Rupee</v>
      </c>
      <c r="Q300" s="15">
        <f>INDEX('xUS TME'!N:N,MATCH('xUS Opp Value'!$B300,'xUS TME'!$B:$B,0))</f>
        <v>0</v>
      </c>
    </row>
    <row r="301" spans="1:17" hidden="1">
      <c r="A301" s="10" t="s">
        <v>4951</v>
      </c>
      <c r="B301" s="10" t="str">
        <f>INDEX('xUS TME'!B:B,MATCH('xUS Opp Value'!A301,'xUS TME'!A:A,0))</f>
        <v>JP3897700005</v>
      </c>
      <c r="C301" s="13" t="str">
        <f>INDEX('xUS TME'!C:C,MATCH($B301,'xUS TME'!$B:$B,0))</f>
        <v>4188</v>
      </c>
      <c r="D301" s="13" t="str">
        <f>INDEX('xUS TME'!D:D,MATCH(B301,'xUS TME'!$B:$B,0))</f>
        <v>0P0000AEVU</v>
      </c>
      <c r="E301" s="13" t="str">
        <f>INDEX('xUS TME'!F:F,MATCH(B301,'xUS TME'!$B:$B,0))</f>
        <v>Japan</v>
      </c>
      <c r="F301" s="18" t="str">
        <f>INDEX('xUS TME'!G:G,MATCH(B301,'xUS TME'!$B:$B,0))</f>
        <v>Materials</v>
      </c>
      <c r="G301" s="58">
        <f>IFERROR(INDEX(CRIMs!G:G,MATCH(C301,CRIMs!D:D,0)),0)</f>
        <v>0</v>
      </c>
      <c r="H301" s="58">
        <f>IFERROR(INDEX(CRIMs!I:I,MATCH(C301,CRIMs!D:D,0)),0)</f>
        <v>0</v>
      </c>
      <c r="I301" s="13">
        <f>INDEX('xUS TME'!E:E,MATCH($B301,'xUS TME'!$B:$B,0))</f>
        <v>0.02</v>
      </c>
      <c r="J301" s="15">
        <f>INDEX('xUS TME'!H:H,MATCH(B301,'xUS TME'!$B:$B,0))</f>
        <v>0</v>
      </c>
      <c r="K301" s="17" t="str">
        <f t="shared" si="4"/>
        <v/>
      </c>
      <c r="L301" s="15">
        <f>INDEX('xUS TME'!J:J,MATCH('xUS Opp Value'!B301,'xUS TME'!$B:$B,0))</f>
        <v>0</v>
      </c>
      <c r="M301" s="15">
        <f>INDEX('xUS TME'!L:L,MATCH('xUS Opp Value'!$B301,'xUS TME'!$B:$B,0))</f>
        <v>0.72</v>
      </c>
      <c r="N301" s="15">
        <f>INDEX('xUS TME'!K:K,MATCH('xUS Opp Value'!$B301,'xUS TME'!$B:$B,0))</f>
        <v>0.06</v>
      </c>
      <c r="O301" s="15">
        <f>INDEX('xUS TME'!I:I,MATCH('xUS Opp Value'!$B301,'xUS TME'!$B:$B,0))</f>
        <v>0</v>
      </c>
      <c r="P301" s="15" t="str">
        <f>INDEX('xUS TME'!M:M,MATCH('xUS Opp Value'!$B301,'xUS TME'!$B:$B,0))</f>
        <v>Yen</v>
      </c>
      <c r="Q301" s="15">
        <f>INDEX('xUS TME'!N:N,MATCH('xUS Opp Value'!$B301,'xUS TME'!$B:$B,0))</f>
        <v>0</v>
      </c>
    </row>
    <row r="302" spans="1:17" hidden="1">
      <c r="A302" s="10" t="s">
        <v>2808</v>
      </c>
      <c r="B302" s="10" t="str">
        <f>INDEX('xUS TME'!B:B,MATCH('xUS Opp Value'!A302,'xUS TME'!A:A,0))</f>
        <v>GB00B2QPKJ12</v>
      </c>
      <c r="C302" s="13" t="str">
        <f>INDEX('xUS TME'!C:C,MATCH($B302,'xUS TME'!$B:$B,0))</f>
        <v>FRES</v>
      </c>
      <c r="D302" s="13" t="str">
        <f>INDEX('xUS TME'!D:D,MATCH(B302,'xUS TME'!$B:$B,0))</f>
        <v>0P0000FVJ0</v>
      </c>
      <c r="E302" s="13" t="str">
        <f>INDEX('xUS TME'!F:F,MATCH(B302,'xUS TME'!$B:$B,0))</f>
        <v>Mexico</v>
      </c>
      <c r="F302" s="18" t="str">
        <f>INDEX('xUS TME'!G:G,MATCH(B302,'xUS TME'!$B:$B,0))</f>
        <v>Materials</v>
      </c>
      <c r="G302" s="58">
        <f>IFERROR(INDEX(CRIMs!G:G,MATCH(C302,CRIMs!D:D,0)),0)</f>
        <v>0</v>
      </c>
      <c r="H302" s="58">
        <f>IFERROR(INDEX(CRIMs!I:I,MATCH(C302,CRIMs!D:D,0)),0)</f>
        <v>0</v>
      </c>
      <c r="I302" s="13">
        <f>INDEX('xUS TME'!E:E,MATCH($B302,'xUS TME'!$B:$B,0))</f>
        <v>0.02</v>
      </c>
      <c r="J302" s="15">
        <f>INDEX('xUS TME'!H:H,MATCH(B302,'xUS TME'!$B:$B,0))</f>
        <v>0</v>
      </c>
      <c r="K302" s="17" t="str">
        <f t="shared" si="4"/>
        <v/>
      </c>
      <c r="L302" s="15">
        <f>INDEX('xUS TME'!J:J,MATCH('xUS Opp Value'!B302,'xUS TME'!$B:$B,0))</f>
        <v>13.65</v>
      </c>
      <c r="M302" s="15">
        <f>INDEX('xUS TME'!L:L,MATCH('xUS Opp Value'!$B302,'xUS TME'!$B:$B,0))</f>
        <v>7.7</v>
      </c>
      <c r="N302" s="15">
        <f>INDEX('xUS TME'!K:K,MATCH('xUS Opp Value'!$B302,'xUS TME'!$B:$B,0))</f>
        <v>0</v>
      </c>
      <c r="O302" s="15">
        <f>INDEX('xUS TME'!I:I,MATCH('xUS Opp Value'!$B302,'xUS TME'!$B:$B,0))</f>
        <v>0</v>
      </c>
      <c r="P302" s="15" t="str">
        <f>INDEX('xUS TME'!M:M,MATCH('xUS Opp Value'!$B302,'xUS TME'!$B:$B,0))</f>
        <v>Pound Sterling</v>
      </c>
      <c r="Q302" s="15">
        <f>INDEX('xUS TME'!N:N,MATCH('xUS Opp Value'!$B302,'xUS TME'!$B:$B,0))</f>
        <v>0</v>
      </c>
    </row>
    <row r="303" spans="1:17" hidden="1">
      <c r="A303" s="10" t="s">
        <v>1449</v>
      </c>
      <c r="B303" s="10" t="str">
        <f>INDEX('xUS TME'!B:B,MATCH('xUS Opp Value'!A303,'xUS TME'!A:A,0))</f>
        <v>CZ0005112300</v>
      </c>
      <c r="C303" s="13" t="str">
        <f>INDEX('xUS TME'!C:C,MATCH($B303,'xUS TME'!$B:$B,0))</f>
        <v>CEZ</v>
      </c>
      <c r="D303" s="13" t="str">
        <f>INDEX('xUS TME'!D:D,MATCH(B303,'xUS TME'!$B:$B,0))</f>
        <v>0P0000EENW</v>
      </c>
      <c r="E303" s="13" t="str">
        <f>INDEX('xUS TME'!F:F,MATCH(B303,'xUS TME'!$B:$B,0))</f>
        <v>Czechia</v>
      </c>
      <c r="F303" s="18" t="str">
        <f>INDEX('xUS TME'!G:G,MATCH(B303,'xUS TME'!$B:$B,0))</f>
        <v>Utilities</v>
      </c>
      <c r="G303" s="58">
        <f>IFERROR(INDEX(CRIMs!G:G,MATCH(C303,CRIMs!D:D,0)),0)</f>
        <v>0</v>
      </c>
      <c r="H303" s="58">
        <f>IFERROR(INDEX(CRIMs!I:I,MATCH(C303,CRIMs!D:D,0)),0)</f>
        <v>0</v>
      </c>
      <c r="I303" s="13">
        <f>INDEX('xUS TME'!E:E,MATCH($B303,'xUS TME'!$B:$B,0))</f>
        <v>0.03</v>
      </c>
      <c r="J303" s="15">
        <f>INDEX('xUS TME'!H:H,MATCH(B303,'xUS TME'!$B:$B,0))</f>
        <v>0</v>
      </c>
      <c r="K303" s="17" t="str">
        <f t="shared" si="4"/>
        <v/>
      </c>
      <c r="L303" s="15">
        <f>INDEX('xUS TME'!J:J,MATCH('xUS Opp Value'!B303,'xUS TME'!$B:$B,0))</f>
        <v>13.01</v>
      </c>
      <c r="M303" s="15">
        <f>INDEX('xUS TME'!L:L,MATCH('xUS Opp Value'!$B303,'xUS TME'!$B:$B,0))</f>
        <v>2.64</v>
      </c>
      <c r="N303" s="15">
        <f>INDEX('xUS TME'!K:K,MATCH('xUS Opp Value'!$B303,'xUS TME'!$B:$B,0))</f>
        <v>0.11</v>
      </c>
      <c r="O303" s="15">
        <f>INDEX('xUS TME'!I:I,MATCH('xUS Opp Value'!$B303,'xUS TME'!$B:$B,0))</f>
        <v>0</v>
      </c>
      <c r="P303" s="15" t="str">
        <f>INDEX('xUS TME'!M:M,MATCH('xUS Opp Value'!$B303,'xUS TME'!$B:$B,0))</f>
        <v>Czech Koruna</v>
      </c>
      <c r="Q303" s="15">
        <f>INDEX('xUS TME'!N:N,MATCH('xUS Opp Value'!$B303,'xUS TME'!$B:$B,0))</f>
        <v>0</v>
      </c>
    </row>
    <row r="304" spans="1:17" hidden="1">
      <c r="A304" s="10" t="s">
        <v>3102</v>
      </c>
      <c r="B304" s="10" t="str">
        <f>INDEX('xUS TME'!B:B,MATCH('xUS Opp Value'!A304,'xUS TME'!A:A,0))</f>
        <v>COTK7PA00028</v>
      </c>
      <c r="C304" s="13" t="str">
        <f>INDEX('xUS TME'!C:C,MATCH($B304,'xUS TME'!$B:$B,0))</f>
        <v>PFCIBEST</v>
      </c>
      <c r="D304" s="13" t="str">
        <f>INDEX('xUS TME'!D:D,MATCH(B304,'xUS TME'!$B:$B,0))</f>
        <v>0P0000DI6W</v>
      </c>
      <c r="E304" s="13" t="str">
        <f>INDEX('xUS TME'!F:F,MATCH(B304,'xUS TME'!$B:$B,0))</f>
        <v>Colombia</v>
      </c>
      <c r="F304" s="18" t="str">
        <f>INDEX('xUS TME'!G:G,MATCH(B304,'xUS TME'!$B:$B,0))</f>
        <v>Financials</v>
      </c>
      <c r="G304" s="58">
        <f>IFERROR(INDEX(CRIMs!G:G,MATCH(C304,CRIMs!D:D,0)),0)</f>
        <v>0</v>
      </c>
      <c r="H304" s="58">
        <f>IFERROR(INDEX(CRIMs!I:I,MATCH(C304,CRIMs!D:D,0)),0)</f>
        <v>0</v>
      </c>
      <c r="I304" s="13">
        <f>INDEX('xUS TME'!E:E,MATCH($B304,'xUS TME'!$B:$B,0))</f>
        <v>0.03</v>
      </c>
      <c r="J304" s="15">
        <f>INDEX('xUS TME'!H:H,MATCH(B304,'xUS TME'!$B:$B,0))</f>
        <v>0</v>
      </c>
      <c r="K304" s="17" t="str">
        <f t="shared" si="4"/>
        <v/>
      </c>
      <c r="L304" s="15">
        <f>INDEX('xUS TME'!J:J,MATCH('xUS Opp Value'!B304,'xUS TME'!$B:$B,0))</f>
        <v>8.4499999999999993</v>
      </c>
      <c r="M304" s="15">
        <f>INDEX('xUS TME'!L:L,MATCH('xUS Opp Value'!$B304,'xUS TME'!$B:$B,0))</f>
        <v>1.63</v>
      </c>
      <c r="N304" s="15">
        <f>INDEX('xUS TME'!K:K,MATCH('xUS Opp Value'!$B304,'xUS TME'!$B:$B,0))</f>
        <v>0.17</v>
      </c>
      <c r="O304" s="15" t="str">
        <f>INDEX('xUS TME'!I:I,MATCH('xUS Opp Value'!$B304,'xUS TME'!$B:$B,0))</f>
        <v>Narrow</v>
      </c>
      <c r="P304" s="15" t="str">
        <f>INDEX('xUS TME'!M:M,MATCH('xUS Opp Value'!$B304,'xUS TME'!$B:$B,0))</f>
        <v>Colombian Peso</v>
      </c>
      <c r="Q304" s="15" t="str">
        <f>INDEX('xUS TME'!N:N,MATCH('xUS Opp Value'!$B304,'xUS TME'!$B:$B,0))</f>
        <v>High</v>
      </c>
    </row>
    <row r="305" spans="1:17" hidden="1">
      <c r="A305" s="10" t="s">
        <v>5867</v>
      </c>
      <c r="B305" s="10" t="str">
        <f>INDEX('xUS TME'!B:B,MATCH('xUS Opp Value'!A305,'xUS TME'!A:A,0))</f>
        <v>ID1000113400</v>
      </c>
      <c r="C305" s="13" t="str">
        <f>INDEX('xUS TME'!C:C,MATCH($B305,'xUS TME'!$B:$B,0))</f>
        <v>DSSA</v>
      </c>
      <c r="D305" s="13" t="str">
        <f>INDEX('xUS TME'!D:D,MATCH(B305,'xUS TME'!$B:$B,0))</f>
        <v>0P0000PO29</v>
      </c>
      <c r="E305" s="13" t="str">
        <f>INDEX('xUS TME'!F:F,MATCH(B305,'xUS TME'!$B:$B,0))</f>
        <v>Indonesia</v>
      </c>
      <c r="F305" s="18" t="str">
        <f>INDEX('xUS TME'!G:G,MATCH(B305,'xUS TME'!$B:$B,0))</f>
        <v>Energy</v>
      </c>
      <c r="G305" s="58">
        <f>IFERROR(INDEX(CRIMs!G:G,MATCH(C305,CRIMs!D:D,0)),0)</f>
        <v>0</v>
      </c>
      <c r="H305" s="58">
        <f>IFERROR(INDEX(CRIMs!I:I,MATCH(C305,CRIMs!D:D,0)),0)</f>
        <v>0</v>
      </c>
      <c r="I305" s="13">
        <f>INDEX('xUS TME'!E:E,MATCH($B305,'xUS TME'!$B:$B,0))</f>
        <v>0.02</v>
      </c>
      <c r="J305" s="15">
        <f>INDEX('xUS TME'!H:H,MATCH(B305,'xUS TME'!$B:$B,0))</f>
        <v>0</v>
      </c>
      <c r="K305" s="17" t="str">
        <f t="shared" si="4"/>
        <v/>
      </c>
      <c r="L305" s="15">
        <f>INDEX('xUS TME'!J:J,MATCH('xUS Opp Value'!B305,'xUS TME'!$B:$B,0))</f>
        <v>0</v>
      </c>
      <c r="M305" s="15">
        <f>INDEX('xUS TME'!L:L,MATCH('xUS Opp Value'!$B305,'xUS TME'!$B:$B,0))</f>
        <v>15.83</v>
      </c>
      <c r="N305" s="15">
        <f>INDEX('xUS TME'!K:K,MATCH('xUS Opp Value'!$B305,'xUS TME'!$B:$B,0))</f>
        <v>0.21</v>
      </c>
      <c r="O305" s="15">
        <f>INDEX('xUS TME'!I:I,MATCH('xUS Opp Value'!$B305,'xUS TME'!$B:$B,0))</f>
        <v>0</v>
      </c>
      <c r="P305" s="15" t="str">
        <f>INDEX('xUS TME'!M:M,MATCH('xUS Opp Value'!$B305,'xUS TME'!$B:$B,0))</f>
        <v>Rupiah</v>
      </c>
      <c r="Q305" s="15">
        <f>INDEX('xUS TME'!N:N,MATCH('xUS Opp Value'!$B305,'xUS TME'!$B:$B,0))</f>
        <v>0</v>
      </c>
    </row>
    <row r="306" spans="1:17" hidden="1">
      <c r="A306" s="10" t="s">
        <v>5942</v>
      </c>
      <c r="B306" s="10" t="str">
        <f>INDEX('xUS TME'!B:B,MATCH('xUS Opp Value'!A306,'xUS TME'!A:A,0))</f>
        <v>TH0646010Z00</v>
      </c>
      <c r="C306" s="13" t="str">
        <f>INDEX('xUS TME'!C:C,MATCH($B306,'xUS TME'!$B:$B,0))</f>
        <v>PTT</v>
      </c>
      <c r="D306" s="13" t="str">
        <f>INDEX('xUS TME'!D:D,MATCH(B306,'xUS TME'!$B:$B,0))</f>
        <v>0P0000C769</v>
      </c>
      <c r="E306" s="13" t="str">
        <f>INDEX('xUS TME'!F:F,MATCH(B306,'xUS TME'!$B:$B,0))</f>
        <v>Thailand</v>
      </c>
      <c r="F306" s="18" t="str">
        <f>INDEX('xUS TME'!G:G,MATCH(B306,'xUS TME'!$B:$B,0))</f>
        <v>Energy</v>
      </c>
      <c r="G306" s="58">
        <f>IFERROR(INDEX(CRIMs!G:G,MATCH(C306,CRIMs!D:D,0)),0)</f>
        <v>0</v>
      </c>
      <c r="H306" s="58">
        <f>IFERROR(INDEX(CRIMs!I:I,MATCH(C306,CRIMs!D:D,0)),0)</f>
        <v>0</v>
      </c>
      <c r="I306" s="13">
        <f>INDEX('xUS TME'!E:E,MATCH($B306,'xUS TME'!$B:$B,0))</f>
        <v>0.03</v>
      </c>
      <c r="J306" s="15">
        <f>INDEX('xUS TME'!H:H,MATCH(B306,'xUS TME'!$B:$B,0))</f>
        <v>0</v>
      </c>
      <c r="K306" s="17" t="str">
        <f t="shared" si="4"/>
        <v/>
      </c>
      <c r="L306" s="15">
        <f>INDEX('xUS TME'!J:J,MATCH('xUS Opp Value'!B306,'xUS TME'!$B:$B,0))</f>
        <v>10.73</v>
      </c>
      <c r="M306" s="15">
        <f>INDEX('xUS TME'!L:L,MATCH('xUS Opp Value'!$B306,'xUS TME'!$B:$B,0))</f>
        <v>0.87</v>
      </c>
      <c r="N306" s="15">
        <f>INDEX('xUS TME'!K:K,MATCH('xUS Opp Value'!$B306,'xUS TME'!$B:$B,0))</f>
        <v>0.1</v>
      </c>
      <c r="O306" s="15">
        <f>INDEX('xUS TME'!I:I,MATCH('xUS Opp Value'!$B306,'xUS TME'!$B:$B,0))</f>
        <v>0</v>
      </c>
      <c r="P306" s="15" t="str">
        <f>INDEX('xUS TME'!M:M,MATCH('xUS Opp Value'!$B306,'xUS TME'!$B:$B,0))</f>
        <v>Baht</v>
      </c>
      <c r="Q306" s="15">
        <f>INDEX('xUS TME'!N:N,MATCH('xUS Opp Value'!$B306,'xUS TME'!$B:$B,0))</f>
        <v>0</v>
      </c>
    </row>
    <row r="307" spans="1:17" hidden="1">
      <c r="A307" s="10" t="s">
        <v>424</v>
      </c>
      <c r="B307" s="10" t="str">
        <f>INDEX('xUS TME'!B:B,MATCH('xUS Opp Value'!A307,'xUS TME'!A:A,0))</f>
        <v>SA122050HV19</v>
      </c>
      <c r="C307" s="13">
        <f>INDEX('xUS TME'!C:C,MATCH($B307,'xUS TME'!$B:$B,0))</f>
        <v>1150</v>
      </c>
      <c r="D307" s="13" t="str">
        <f>INDEX('xUS TME'!D:D,MATCH(B307,'xUS TME'!$B:$B,0))</f>
        <v>0P0000Q2IN</v>
      </c>
      <c r="E307" s="13" t="str">
        <f>INDEX('xUS TME'!F:F,MATCH(B307,'xUS TME'!$B:$B,0))</f>
        <v>Saudi Arabia</v>
      </c>
      <c r="F307" s="18" t="str">
        <f>INDEX('xUS TME'!G:G,MATCH(B307,'xUS TME'!$B:$B,0))</f>
        <v>Financials</v>
      </c>
      <c r="G307" s="58">
        <f>IFERROR(INDEX(CRIMs!G:G,MATCH(C307,CRIMs!D:D,0)),0)</f>
        <v>0</v>
      </c>
      <c r="H307" s="58">
        <f>IFERROR(INDEX(CRIMs!I:I,MATCH(C307,CRIMs!D:D,0)),0)</f>
        <v>0</v>
      </c>
      <c r="I307" s="13">
        <f>INDEX('xUS TME'!E:E,MATCH($B307,'xUS TME'!$B:$B,0))</f>
        <v>0.03</v>
      </c>
      <c r="J307" s="15">
        <f>INDEX('xUS TME'!H:H,MATCH(B307,'xUS TME'!$B:$B,0))</f>
        <v>0</v>
      </c>
      <c r="K307" s="17" t="str">
        <f t="shared" si="4"/>
        <v/>
      </c>
      <c r="L307" s="15">
        <f>INDEX('xUS TME'!J:J,MATCH('xUS Opp Value'!B307,'xUS TME'!$B:$B,0))</f>
        <v>0</v>
      </c>
      <c r="M307" s="15">
        <f>INDEX('xUS TME'!L:L,MATCH('xUS Opp Value'!$B307,'xUS TME'!$B:$B,0))</f>
        <v>2.04</v>
      </c>
      <c r="N307" s="15">
        <f>INDEX('xUS TME'!K:K,MATCH('xUS Opp Value'!$B307,'xUS TME'!$B:$B,0))</f>
        <v>0.19</v>
      </c>
      <c r="O307" s="15">
        <f>INDEX('xUS TME'!I:I,MATCH('xUS Opp Value'!$B307,'xUS TME'!$B:$B,0))</f>
        <v>0</v>
      </c>
      <c r="P307" s="15" t="str">
        <f>INDEX('xUS TME'!M:M,MATCH('xUS Opp Value'!$B307,'xUS TME'!$B:$B,0))</f>
        <v>Saudi Riyal</v>
      </c>
      <c r="Q307" s="15">
        <f>INDEX('xUS TME'!N:N,MATCH('xUS Opp Value'!$B307,'xUS TME'!$B:$B,0))</f>
        <v>0</v>
      </c>
    </row>
    <row r="308" spans="1:17" hidden="1">
      <c r="A308" s="10" t="s">
        <v>4011</v>
      </c>
      <c r="B308" s="10" t="str">
        <f>INDEX('xUS TME'!B:B,MATCH('xUS Opp Value'!A308,'xUS TME'!A:A,0))</f>
        <v>JP3137200006</v>
      </c>
      <c r="C308" s="13">
        <f>INDEX('xUS TME'!C:C,MATCH($B308,'xUS TME'!$B:$B,0))</f>
        <v>7202</v>
      </c>
      <c r="D308" s="13" t="str">
        <f>INDEX('xUS TME'!D:D,MATCH(B308,'xUS TME'!$B:$B,0))</f>
        <v>0P0000AEUU</v>
      </c>
      <c r="E308" s="13" t="str">
        <f>INDEX('xUS TME'!F:F,MATCH(B308,'xUS TME'!$B:$B,0))</f>
        <v>Japan</v>
      </c>
      <c r="F308" s="18" t="str">
        <f>INDEX('xUS TME'!G:G,MATCH(B308,'xUS TME'!$B:$B,0))</f>
        <v>Consumer Discretionary</v>
      </c>
      <c r="G308" s="58">
        <f>IFERROR(INDEX(CRIMs!G:G,MATCH(C308,CRIMs!D:D,0)),0)</f>
        <v>0</v>
      </c>
      <c r="H308" s="58">
        <f>IFERROR(INDEX(CRIMs!I:I,MATCH(C308,CRIMs!D:D,0)),0)</f>
        <v>0</v>
      </c>
      <c r="I308" s="13">
        <f>INDEX('xUS TME'!E:E,MATCH($B308,'xUS TME'!$B:$B,0))</f>
        <v>0.02</v>
      </c>
      <c r="J308" s="15">
        <f>INDEX('xUS TME'!H:H,MATCH(B308,'xUS TME'!$B:$B,0))</f>
        <v>0</v>
      </c>
      <c r="K308" s="17" t="str">
        <f t="shared" si="4"/>
        <v/>
      </c>
      <c r="L308" s="15">
        <f>INDEX('xUS TME'!J:J,MATCH('xUS Opp Value'!B308,'xUS TME'!$B:$B,0))</f>
        <v>7.9</v>
      </c>
      <c r="M308" s="15">
        <f>INDEX('xUS TME'!L:L,MATCH('xUS Opp Value'!$B308,'xUS TME'!$B:$B,0))</f>
        <v>1.1100000000000001</v>
      </c>
      <c r="N308" s="15">
        <f>INDEX('xUS TME'!K:K,MATCH('xUS Opp Value'!$B308,'xUS TME'!$B:$B,0))</f>
        <v>0.13</v>
      </c>
      <c r="O308" s="15">
        <f>INDEX('xUS TME'!I:I,MATCH('xUS Opp Value'!$B308,'xUS TME'!$B:$B,0))</f>
        <v>0</v>
      </c>
      <c r="P308" s="15" t="str">
        <f>INDEX('xUS TME'!M:M,MATCH('xUS Opp Value'!$B308,'xUS TME'!$B:$B,0))</f>
        <v>Yen</v>
      </c>
      <c r="Q308" s="15">
        <f>INDEX('xUS TME'!N:N,MATCH('xUS Opp Value'!$B308,'xUS TME'!$B:$B,0))</f>
        <v>0</v>
      </c>
    </row>
    <row r="309" spans="1:17" hidden="1">
      <c r="A309" s="10" t="s">
        <v>4366</v>
      </c>
      <c r="B309" s="10" t="str">
        <f>INDEX('xUS TME'!B:B,MATCH('xUS Opp Value'!A309,'xUS TME'!A:A,0))</f>
        <v>TW0002883006</v>
      </c>
      <c r="C309" s="13">
        <f>INDEX('xUS TME'!C:C,MATCH($B309,'xUS TME'!$B:$B,0))</f>
        <v>2883</v>
      </c>
      <c r="D309" s="13" t="str">
        <f>INDEX('xUS TME'!D:D,MATCH(B309,'xUS TME'!$B:$B,0))</f>
        <v>0P0000CHQA</v>
      </c>
      <c r="E309" s="13" t="str">
        <f>INDEX('xUS TME'!F:F,MATCH(B309,'xUS TME'!$B:$B,0))</f>
        <v>Taiwan</v>
      </c>
      <c r="F309" s="18" t="str">
        <f>INDEX('xUS TME'!G:G,MATCH(B309,'xUS TME'!$B:$B,0))</f>
        <v>Financials</v>
      </c>
      <c r="G309" s="58">
        <f>IFERROR(INDEX(CRIMs!G:G,MATCH(C309,CRIMs!D:D,0)),0)</f>
        <v>0</v>
      </c>
      <c r="H309" s="58">
        <f>IFERROR(INDEX(CRIMs!I:I,MATCH(C309,CRIMs!D:D,0)),0)</f>
        <v>0</v>
      </c>
      <c r="I309" s="13">
        <f>INDEX('xUS TME'!E:E,MATCH($B309,'xUS TME'!$B:$B,0))</f>
        <v>0.03</v>
      </c>
      <c r="J309" s="15">
        <f>INDEX('xUS TME'!H:H,MATCH(B309,'xUS TME'!$B:$B,0))</f>
        <v>0</v>
      </c>
      <c r="K309" s="17" t="str">
        <f t="shared" si="4"/>
        <v/>
      </c>
      <c r="L309" s="15">
        <f>INDEX('xUS TME'!J:J,MATCH('xUS Opp Value'!B309,'xUS TME'!$B:$B,0))</f>
        <v>8.01</v>
      </c>
      <c r="M309" s="15">
        <f>INDEX('xUS TME'!L:L,MATCH('xUS Opp Value'!$B309,'xUS TME'!$B:$B,0))</f>
        <v>1.1499999999999999</v>
      </c>
      <c r="N309" s="15">
        <f>INDEX('xUS TME'!K:K,MATCH('xUS Opp Value'!$B309,'xUS TME'!$B:$B,0))</f>
        <v>0.1</v>
      </c>
      <c r="O309" s="15">
        <f>INDEX('xUS TME'!I:I,MATCH('xUS Opp Value'!$B309,'xUS TME'!$B:$B,0))</f>
        <v>0</v>
      </c>
      <c r="P309" s="15" t="str">
        <f>INDEX('xUS TME'!M:M,MATCH('xUS Opp Value'!$B309,'xUS TME'!$B:$B,0))</f>
        <v>New Taiwan Dollar</v>
      </c>
      <c r="Q309" s="15">
        <f>INDEX('xUS TME'!N:N,MATCH('xUS Opp Value'!$B309,'xUS TME'!$B:$B,0))</f>
        <v>0</v>
      </c>
    </row>
    <row r="310" spans="1:17" hidden="1">
      <c r="A310" s="10" t="s">
        <v>235</v>
      </c>
      <c r="B310" s="10" t="str">
        <f>INDEX('xUS TME'!B:B,MATCH('xUS Opp Value'!A310,'xUS TME'!A:A,0))</f>
        <v>INE423A01024</v>
      </c>
      <c r="C310" s="13">
        <f>INDEX('xUS TME'!C:C,MATCH($B310,'xUS TME'!$B:$B,0))</f>
        <v>512599</v>
      </c>
      <c r="D310" s="13" t="str">
        <f>INDEX('xUS TME'!D:D,MATCH(B310,'xUS TME'!$B:$B,0))</f>
        <v>0P0000C2FU</v>
      </c>
      <c r="E310" s="13" t="str">
        <f>INDEX('xUS TME'!F:F,MATCH(B310,'xUS TME'!$B:$B,0))</f>
        <v>India</v>
      </c>
      <c r="F310" s="18" t="str">
        <f>INDEX('xUS TME'!G:G,MATCH(B310,'xUS TME'!$B:$B,0))</f>
        <v>Industrials</v>
      </c>
      <c r="G310" s="58">
        <f>IFERROR(INDEX(CRIMs!G:G,MATCH(C310,CRIMs!D:D,0)),0)</f>
        <v>0</v>
      </c>
      <c r="H310" s="58">
        <f>IFERROR(INDEX(CRIMs!I:I,MATCH(C310,CRIMs!D:D,0)),0)</f>
        <v>0</v>
      </c>
      <c r="I310" s="13">
        <f>INDEX('xUS TME'!E:E,MATCH($B310,'xUS TME'!$B:$B,0))</f>
        <v>0.02</v>
      </c>
      <c r="J310" s="15">
        <f>INDEX('xUS TME'!H:H,MATCH(B310,'xUS TME'!$B:$B,0))</f>
        <v>0</v>
      </c>
      <c r="K310" s="17" t="str">
        <f t="shared" si="4"/>
        <v/>
      </c>
      <c r="L310" s="15">
        <f>INDEX('xUS TME'!J:J,MATCH('xUS Opp Value'!B310,'xUS TME'!$B:$B,0))</f>
        <v>0</v>
      </c>
      <c r="M310" s="15">
        <f>INDEX('xUS TME'!L:L,MATCH('xUS Opp Value'!$B310,'xUS TME'!$B:$B,0))</f>
        <v>4.5999999999999996</v>
      </c>
      <c r="N310" s="15">
        <f>INDEX('xUS TME'!K:K,MATCH('xUS Opp Value'!$B310,'xUS TME'!$B:$B,0))</f>
        <v>0.18</v>
      </c>
      <c r="O310" s="15">
        <f>INDEX('xUS TME'!I:I,MATCH('xUS Opp Value'!$B310,'xUS TME'!$B:$B,0))</f>
        <v>0</v>
      </c>
      <c r="P310" s="15" t="str">
        <f>INDEX('xUS TME'!M:M,MATCH('xUS Opp Value'!$B310,'xUS TME'!$B:$B,0))</f>
        <v>Indian Rupee</v>
      </c>
      <c r="Q310" s="15">
        <f>INDEX('xUS TME'!N:N,MATCH('xUS Opp Value'!$B310,'xUS TME'!$B:$B,0))</f>
        <v>0</v>
      </c>
    </row>
    <row r="311" spans="1:17" hidden="1">
      <c r="A311" s="10" t="s">
        <v>4683</v>
      </c>
      <c r="B311" s="10" t="str">
        <f>INDEX('xUS TME'!B:B,MATCH('xUS Opp Value'!A311,'xUS TME'!A:A,0))</f>
        <v>BRRENTACNOR4</v>
      </c>
      <c r="C311" s="13" t="str">
        <f>INDEX('xUS TME'!C:C,MATCH($B311,'xUS TME'!$B:$B,0))</f>
        <v>RENT3</v>
      </c>
      <c r="D311" s="13" t="str">
        <f>INDEX('xUS TME'!D:D,MATCH(B311,'xUS TME'!$B:$B,0))</f>
        <v>0P0000C7SF</v>
      </c>
      <c r="E311" s="13" t="str">
        <f>INDEX('xUS TME'!F:F,MATCH(B311,'xUS TME'!$B:$B,0))</f>
        <v>Brazil</v>
      </c>
      <c r="F311" s="18" t="str">
        <f>INDEX('xUS TME'!G:G,MATCH(B311,'xUS TME'!$B:$B,0))</f>
        <v>Industrials</v>
      </c>
      <c r="G311" s="58">
        <f>IFERROR(INDEX(CRIMs!G:G,MATCH(C311,CRIMs!D:D,0)),0)</f>
        <v>0</v>
      </c>
      <c r="H311" s="58">
        <f>IFERROR(INDEX(CRIMs!I:I,MATCH(C311,CRIMs!D:D,0)),0)</f>
        <v>0</v>
      </c>
      <c r="I311" s="13">
        <f>INDEX('xUS TME'!E:E,MATCH($B311,'xUS TME'!$B:$B,0))</f>
        <v>0.03</v>
      </c>
      <c r="J311" s="15">
        <f>INDEX('xUS TME'!H:H,MATCH(B311,'xUS TME'!$B:$B,0))</f>
        <v>0</v>
      </c>
      <c r="K311" s="17" t="str">
        <f t="shared" si="4"/>
        <v/>
      </c>
      <c r="L311" s="15">
        <f>INDEX('xUS TME'!J:J,MATCH('xUS Opp Value'!B311,'xUS TME'!$B:$B,0))</f>
        <v>11.97</v>
      </c>
      <c r="M311" s="15">
        <f>INDEX('xUS TME'!L:L,MATCH('xUS Opp Value'!$B311,'xUS TME'!$B:$B,0))</f>
        <v>2.02</v>
      </c>
      <c r="N311" s="15">
        <f>INDEX('xUS TME'!K:K,MATCH('xUS Opp Value'!$B311,'xUS TME'!$B:$B,0))</f>
        <v>7.0000000000000007E-2</v>
      </c>
      <c r="O311" s="15">
        <f>INDEX('xUS TME'!I:I,MATCH('xUS Opp Value'!$B311,'xUS TME'!$B:$B,0))</f>
        <v>0</v>
      </c>
      <c r="P311" s="15" t="str">
        <f>INDEX('xUS TME'!M:M,MATCH('xUS Opp Value'!$B311,'xUS TME'!$B:$B,0))</f>
        <v>Brazilian Real</v>
      </c>
      <c r="Q311" s="15">
        <f>INDEX('xUS TME'!N:N,MATCH('xUS Opp Value'!$B311,'xUS TME'!$B:$B,0))</f>
        <v>0</v>
      </c>
    </row>
    <row r="312" spans="1:17" hidden="1">
      <c r="A312" s="10" t="s">
        <v>379</v>
      </c>
      <c r="B312" s="10" t="str">
        <f>INDEX('xUS TME'!B:B,MATCH('xUS Opp Value'!A312,'xUS TME'!A:A,0))</f>
        <v>NO0010345853</v>
      </c>
      <c r="C312" s="13" t="str">
        <f>INDEX('xUS TME'!C:C,MATCH($B312,'xUS TME'!$B:$B,0))</f>
        <v>AKRBP</v>
      </c>
      <c r="D312" s="13" t="str">
        <f>INDEX('xUS TME'!D:D,MATCH(B312,'xUS TME'!$B:$B,0))</f>
        <v>0P0000J0N3</v>
      </c>
      <c r="E312" s="13" t="str">
        <f>INDEX('xUS TME'!F:F,MATCH(B312,'xUS TME'!$B:$B,0))</f>
        <v>Norway</v>
      </c>
      <c r="F312" s="18" t="str">
        <f>INDEX('xUS TME'!G:G,MATCH(B312,'xUS TME'!$B:$B,0))</f>
        <v>Energy</v>
      </c>
      <c r="G312" s="58">
        <f>IFERROR(INDEX(CRIMs!G:G,MATCH(C312,CRIMs!D:D,0)),0)</f>
        <v>0</v>
      </c>
      <c r="H312" s="58">
        <f>IFERROR(INDEX(CRIMs!I:I,MATCH(C312,CRIMs!D:D,0)),0)</f>
        <v>0</v>
      </c>
      <c r="I312" s="13">
        <f>INDEX('xUS TME'!E:E,MATCH($B312,'xUS TME'!$B:$B,0))</f>
        <v>0.03</v>
      </c>
      <c r="J312" s="15">
        <f>INDEX('xUS TME'!H:H,MATCH(B312,'xUS TME'!$B:$B,0))</f>
        <v>0</v>
      </c>
      <c r="K312" s="17" t="str">
        <f t="shared" si="4"/>
        <v/>
      </c>
      <c r="L312" s="15">
        <f>INDEX('xUS TME'!J:J,MATCH('xUS Opp Value'!B312,'xUS TME'!$B:$B,0))</f>
        <v>18.95</v>
      </c>
      <c r="M312" s="15">
        <f>INDEX('xUS TME'!L:L,MATCH('xUS Opp Value'!$B312,'xUS TME'!$B:$B,0))</f>
        <v>1.9</v>
      </c>
      <c r="N312" s="15">
        <f>INDEX('xUS TME'!K:K,MATCH('xUS Opp Value'!$B312,'xUS TME'!$B:$B,0))</f>
        <v>0.01</v>
      </c>
      <c r="O312" s="15">
        <f>INDEX('xUS TME'!I:I,MATCH('xUS Opp Value'!$B312,'xUS TME'!$B:$B,0))</f>
        <v>0</v>
      </c>
      <c r="P312" s="15" t="str">
        <f>INDEX('xUS TME'!M:M,MATCH('xUS Opp Value'!$B312,'xUS TME'!$B:$B,0))</f>
        <v>Norwegian Krone</v>
      </c>
      <c r="Q312" s="15">
        <f>INDEX('xUS TME'!N:N,MATCH('xUS Opp Value'!$B312,'xUS TME'!$B:$B,0))</f>
        <v>0</v>
      </c>
    </row>
    <row r="313" spans="1:17" hidden="1">
      <c r="A313" s="10" t="s">
        <v>461</v>
      </c>
      <c r="B313" s="10" t="str">
        <f>INDEX('xUS TME'!B:B,MATCH('xUS Opp Value'!A313,'xUS TME'!A:A,0))</f>
        <v>CA0213611001</v>
      </c>
      <c r="C313" s="13" t="str">
        <f>INDEX('xUS TME'!C:C,MATCH($B313,'xUS TME'!$B:$B,0))</f>
        <v>ALA</v>
      </c>
      <c r="D313" s="13" t="str">
        <f>INDEX('xUS TME'!D:D,MATCH(B313,'xUS TME'!$B:$B,0))</f>
        <v>0P000080F4</v>
      </c>
      <c r="E313" s="13" t="str">
        <f>INDEX('xUS TME'!F:F,MATCH(B313,'xUS TME'!$B:$B,0))</f>
        <v>Canada</v>
      </c>
      <c r="F313" s="18" t="str">
        <f>INDEX('xUS TME'!G:G,MATCH(B313,'xUS TME'!$B:$B,0))</f>
        <v>Utilities</v>
      </c>
      <c r="G313" s="58">
        <f>IFERROR(INDEX(CRIMs!G:G,MATCH(C313,CRIMs!D:D,0)),0)</f>
        <v>0</v>
      </c>
      <c r="H313" s="58">
        <f>IFERROR(INDEX(CRIMs!I:I,MATCH(C313,CRIMs!D:D,0)),0)</f>
        <v>0</v>
      </c>
      <c r="I313" s="13">
        <f>INDEX('xUS TME'!E:E,MATCH($B313,'xUS TME'!$B:$B,0))</f>
        <v>0.03</v>
      </c>
      <c r="J313" s="15">
        <f>INDEX('xUS TME'!H:H,MATCH(B313,'xUS TME'!$B:$B,0))</f>
        <v>0</v>
      </c>
      <c r="K313" s="17" t="str">
        <f t="shared" si="4"/>
        <v/>
      </c>
      <c r="L313" s="15">
        <f>INDEX('xUS TME'!J:J,MATCH('xUS Opp Value'!B313,'xUS TME'!$B:$B,0))</f>
        <v>20.96</v>
      </c>
      <c r="M313" s="15">
        <f>INDEX('xUS TME'!L:L,MATCH('xUS Opp Value'!$B313,'xUS TME'!$B:$B,0))</f>
        <v>1.74</v>
      </c>
      <c r="N313" s="15">
        <f>INDEX('xUS TME'!K:K,MATCH('xUS Opp Value'!$B313,'xUS TME'!$B:$B,0))</f>
        <v>0.09</v>
      </c>
      <c r="O313" s="15">
        <f>INDEX('xUS TME'!I:I,MATCH('xUS Opp Value'!$B313,'xUS TME'!$B:$B,0))</f>
        <v>0</v>
      </c>
      <c r="P313" s="15" t="str">
        <f>INDEX('xUS TME'!M:M,MATCH('xUS Opp Value'!$B313,'xUS TME'!$B:$B,0))</f>
        <v>Canadian Dollar</v>
      </c>
      <c r="Q313" s="15">
        <f>INDEX('xUS TME'!N:N,MATCH('xUS Opp Value'!$B313,'xUS TME'!$B:$B,0))</f>
        <v>0</v>
      </c>
    </row>
    <row r="314" spans="1:17" hidden="1">
      <c r="A314" s="10" t="s">
        <v>8421</v>
      </c>
      <c r="B314" s="10" t="str">
        <f>INDEX('xUS TME'!B:B,MATCH('xUS Opp Value'!A314,'xUS TME'!A:A,0))</f>
        <v>CNE100000B24</v>
      </c>
      <c r="C314" s="13" t="str">
        <f>INDEX('xUS TME'!C:C,MATCH($B314,'xUS TME'!$B:$B,0))</f>
        <v>601899</v>
      </c>
      <c r="D314" s="13" t="str">
        <f>INDEX('xUS TME'!D:D,MATCH(B314,'xUS TME'!$B:$B,0))</f>
        <v>0P0000F5IB</v>
      </c>
      <c r="E314" s="13" t="str">
        <f>INDEX('xUS TME'!F:F,MATCH(B314,'xUS TME'!$B:$B,0))</f>
        <v>China</v>
      </c>
      <c r="F314" s="18" t="str">
        <f>INDEX('xUS TME'!G:G,MATCH(B314,'xUS TME'!$B:$B,0))</f>
        <v>Materials</v>
      </c>
      <c r="G314" s="58">
        <f>IFERROR(INDEX(CRIMs!G:G,MATCH(C314,CRIMs!D:D,0)),0)</f>
        <v>0</v>
      </c>
      <c r="H314" s="58">
        <f>IFERROR(INDEX(CRIMs!I:I,MATCH(C314,CRIMs!D:D,0)),0)</f>
        <v>0</v>
      </c>
      <c r="I314" s="13">
        <f>INDEX('xUS TME'!E:E,MATCH($B314,'xUS TME'!$B:$B,0))</f>
        <v>0.02</v>
      </c>
      <c r="J314" s="15">
        <f>INDEX('xUS TME'!H:H,MATCH(B314,'xUS TME'!$B:$B,0))</f>
        <v>0</v>
      </c>
      <c r="K314" s="17" t="str">
        <f t="shared" si="4"/>
        <v/>
      </c>
      <c r="L314" s="15">
        <f>INDEX('xUS TME'!J:J,MATCH('xUS Opp Value'!B314,'xUS TME'!$B:$B,0))</f>
        <v>19</v>
      </c>
      <c r="M314" s="15">
        <f>INDEX('xUS TME'!L:L,MATCH('xUS Opp Value'!$B314,'xUS TME'!$B:$B,0))</f>
        <v>4.84</v>
      </c>
      <c r="N314" s="15">
        <f>INDEX('xUS TME'!K:K,MATCH('xUS Opp Value'!$B314,'xUS TME'!$B:$B,0))</f>
        <v>0.41</v>
      </c>
      <c r="O314" s="15" t="str">
        <f>INDEX('xUS TME'!I:I,MATCH('xUS Opp Value'!$B314,'xUS TME'!$B:$B,0))</f>
        <v>None</v>
      </c>
      <c r="P314" s="15" t="str">
        <f>INDEX('xUS TME'!M:M,MATCH('xUS Opp Value'!$B314,'xUS TME'!$B:$B,0))</f>
        <v>Yuan Renminbi</v>
      </c>
      <c r="Q314" s="15" t="str">
        <f>INDEX('xUS TME'!N:N,MATCH('xUS Opp Value'!$B314,'xUS TME'!$B:$B,0))</f>
        <v>Very High</v>
      </c>
    </row>
    <row r="315" spans="1:17" hidden="1">
      <c r="A315" s="10" t="s">
        <v>2322</v>
      </c>
      <c r="B315" s="10" t="str">
        <f>INDEX('xUS TME'!B:B,MATCH('xUS Opp Value'!A315,'xUS TME'!A:A,0))</f>
        <v>INE361B01024</v>
      </c>
      <c r="C315" s="13" t="str">
        <f>INDEX('xUS TME'!C:C,MATCH($B315,'xUS TME'!$B:$B,0))</f>
        <v>DIVISLAB</v>
      </c>
      <c r="D315" s="13" t="str">
        <f>INDEX('xUS TME'!D:D,MATCH(B315,'xUS TME'!$B:$B,0))</f>
        <v>0P0000BS25</v>
      </c>
      <c r="E315" s="13" t="str">
        <f>INDEX('xUS TME'!F:F,MATCH(B315,'xUS TME'!$B:$B,0))</f>
        <v>India</v>
      </c>
      <c r="F315" s="18" t="str">
        <f>INDEX('xUS TME'!G:G,MATCH(B315,'xUS TME'!$B:$B,0))</f>
        <v>Health Care</v>
      </c>
      <c r="G315" s="58">
        <f>IFERROR(INDEX(CRIMs!G:G,MATCH(C315,CRIMs!D:D,0)),0)</f>
        <v>0</v>
      </c>
      <c r="H315" s="58">
        <f>IFERROR(INDEX(CRIMs!I:I,MATCH(C315,CRIMs!D:D,0)),0)</f>
        <v>0</v>
      </c>
      <c r="I315" s="13">
        <f>INDEX('xUS TME'!E:E,MATCH($B315,'xUS TME'!$B:$B,0))</f>
        <v>0.03</v>
      </c>
      <c r="J315" s="15">
        <f>INDEX('xUS TME'!H:H,MATCH(B315,'xUS TME'!$B:$B,0))</f>
        <v>0</v>
      </c>
      <c r="K315" s="17" t="str">
        <f t="shared" si="4"/>
        <v/>
      </c>
      <c r="L315" s="15">
        <f>INDEX('xUS TME'!J:J,MATCH('xUS Opp Value'!B315,'xUS TME'!$B:$B,0))</f>
        <v>0</v>
      </c>
      <c r="M315" s="15">
        <f>INDEX('xUS TME'!L:L,MATCH('xUS Opp Value'!$B315,'xUS TME'!$B:$B,0))</f>
        <v>10.53</v>
      </c>
      <c r="N315" s="15">
        <f>INDEX('xUS TME'!K:K,MATCH('xUS Opp Value'!$B315,'xUS TME'!$B:$B,0))</f>
        <v>0.16</v>
      </c>
      <c r="O315" s="15">
        <f>INDEX('xUS TME'!I:I,MATCH('xUS Opp Value'!$B315,'xUS TME'!$B:$B,0))</f>
        <v>0</v>
      </c>
      <c r="P315" s="15" t="str">
        <f>INDEX('xUS TME'!M:M,MATCH('xUS Opp Value'!$B315,'xUS TME'!$B:$B,0))</f>
        <v>Indian Rupee</v>
      </c>
      <c r="Q315" s="15">
        <f>INDEX('xUS TME'!N:N,MATCH('xUS Opp Value'!$B315,'xUS TME'!$B:$B,0))</f>
        <v>0</v>
      </c>
    </row>
    <row r="316" spans="1:17" hidden="1">
      <c r="A316" s="10" t="s">
        <v>6401</v>
      </c>
      <c r="B316" s="10" t="str">
        <f>INDEX('xUS TME'!B:B,MATCH('xUS Opp Value'!A316,'xUS TME'!A:A,0))</f>
        <v>INE123W01016</v>
      </c>
      <c r="C316" s="13">
        <f>INDEX('xUS TME'!C:C,MATCH($B316,'xUS TME'!$B:$B,0))</f>
        <v>540719</v>
      </c>
      <c r="D316" s="13" t="str">
        <f>INDEX('xUS TME'!D:D,MATCH(B316,'xUS TME'!$B:$B,0))</f>
        <v>0P0001BPVS</v>
      </c>
      <c r="E316" s="13" t="str">
        <f>INDEX('xUS TME'!F:F,MATCH(B316,'xUS TME'!$B:$B,0))</f>
        <v>India</v>
      </c>
      <c r="F316" s="18" t="str">
        <f>INDEX('xUS TME'!G:G,MATCH(B316,'xUS TME'!$B:$B,0))</f>
        <v>Financials</v>
      </c>
      <c r="G316" s="58">
        <f>IFERROR(INDEX(CRIMs!G:G,MATCH(C316,CRIMs!D:D,0)),0)</f>
        <v>0</v>
      </c>
      <c r="H316" s="58">
        <f>IFERROR(INDEX(CRIMs!I:I,MATCH(C316,CRIMs!D:D,0)),0)</f>
        <v>0</v>
      </c>
      <c r="I316" s="13">
        <f>INDEX('xUS TME'!E:E,MATCH($B316,'xUS TME'!$B:$B,0))</f>
        <v>0.02</v>
      </c>
      <c r="J316" s="15">
        <f>INDEX('xUS TME'!H:H,MATCH(B316,'xUS TME'!$B:$B,0))</f>
        <v>0</v>
      </c>
      <c r="K316" s="17" t="str">
        <f t="shared" si="4"/>
        <v/>
      </c>
      <c r="L316" s="15">
        <f>INDEX('xUS TME'!J:J,MATCH('xUS Opp Value'!B316,'xUS TME'!$B:$B,0))</f>
        <v>55.72</v>
      </c>
      <c r="M316" s="15">
        <f>INDEX('xUS TME'!L:L,MATCH('xUS Opp Value'!$B316,'xUS TME'!$B:$B,0))</f>
        <v>10.130000000000001</v>
      </c>
      <c r="N316" s="15">
        <f>INDEX('xUS TME'!K:K,MATCH('xUS Opp Value'!$B316,'xUS TME'!$B:$B,0))</f>
        <v>0.15</v>
      </c>
      <c r="O316" s="15">
        <f>INDEX('xUS TME'!I:I,MATCH('xUS Opp Value'!$B316,'xUS TME'!$B:$B,0))</f>
        <v>0</v>
      </c>
      <c r="P316" s="15" t="str">
        <f>INDEX('xUS TME'!M:M,MATCH('xUS Opp Value'!$B316,'xUS TME'!$B:$B,0))</f>
        <v>Indian Rupee</v>
      </c>
      <c r="Q316" s="15">
        <f>INDEX('xUS TME'!N:N,MATCH('xUS Opp Value'!$B316,'xUS TME'!$B:$B,0))</f>
        <v>0</v>
      </c>
    </row>
    <row r="317" spans="1:17" hidden="1">
      <c r="A317" s="10" t="s">
        <v>3963</v>
      </c>
      <c r="B317" s="10" t="str">
        <f>INDEX('xUS TME'!B:B,MATCH('xUS Opp Value'!A317,'xUS TME'!A:A,0))</f>
        <v>PHY411571011</v>
      </c>
      <c r="C317" s="13" t="str">
        <f>INDEX('xUS TME'!C:C,MATCH($B317,'xUS TME'!$B:$B,0))</f>
        <v>ICT</v>
      </c>
      <c r="D317" s="13" t="str">
        <f>INDEX('xUS TME'!D:D,MATCH(B317,'xUS TME'!$B:$B,0))</f>
        <v>0P0000DHC7</v>
      </c>
      <c r="E317" s="13" t="str">
        <f>INDEX('xUS TME'!F:F,MATCH(B317,'xUS TME'!$B:$B,0))</f>
        <v>Philippines</v>
      </c>
      <c r="F317" s="18" t="str">
        <f>INDEX('xUS TME'!G:G,MATCH(B317,'xUS TME'!$B:$B,0))</f>
        <v>Industrials</v>
      </c>
      <c r="G317" s="58">
        <f>IFERROR(INDEX(CRIMs!G:G,MATCH(C317,CRIMs!D:D,0)),0)</f>
        <v>0</v>
      </c>
      <c r="H317" s="58">
        <f>IFERROR(INDEX(CRIMs!I:I,MATCH(C317,CRIMs!D:D,0)),0)</f>
        <v>0</v>
      </c>
      <c r="I317" s="13">
        <f>INDEX('xUS TME'!E:E,MATCH($B317,'xUS TME'!$B:$B,0))</f>
        <v>0.03</v>
      </c>
      <c r="J317" s="15">
        <f>INDEX('xUS TME'!H:H,MATCH(B317,'xUS TME'!$B:$B,0))</f>
        <v>0</v>
      </c>
      <c r="K317" s="17" t="str">
        <f t="shared" si="4"/>
        <v/>
      </c>
      <c r="L317" s="15">
        <f>INDEX('xUS TME'!J:J,MATCH('xUS Opp Value'!B317,'xUS TME'!$B:$B,0))</f>
        <v>19</v>
      </c>
      <c r="M317" s="15">
        <f>INDEX('xUS TME'!L:L,MATCH('xUS Opp Value'!$B317,'xUS TME'!$B:$B,0))</f>
        <v>13.51</v>
      </c>
      <c r="N317" s="15">
        <f>INDEX('xUS TME'!K:K,MATCH('xUS Opp Value'!$B317,'xUS TME'!$B:$B,0))</f>
        <v>0.82</v>
      </c>
      <c r="O317" s="15">
        <f>INDEX('xUS TME'!I:I,MATCH('xUS Opp Value'!$B317,'xUS TME'!$B:$B,0))</f>
        <v>0</v>
      </c>
      <c r="P317" s="15" t="str">
        <f>INDEX('xUS TME'!M:M,MATCH('xUS Opp Value'!$B317,'xUS TME'!$B:$B,0))</f>
        <v>Philippine Peso</v>
      </c>
      <c r="Q317" s="15">
        <f>INDEX('xUS TME'!N:N,MATCH('xUS Opp Value'!$B317,'xUS TME'!$B:$B,0))</f>
        <v>0</v>
      </c>
    </row>
    <row r="318" spans="1:17" hidden="1">
      <c r="A318" s="10" t="s">
        <v>8478</v>
      </c>
      <c r="B318" s="10" t="str">
        <f>INDEX('xUS TME'!B:B,MATCH('xUS Opp Value'!A318,'xUS TME'!A:A,0))</f>
        <v>KR7298040007</v>
      </c>
      <c r="C318" s="13">
        <f>INDEX('xUS TME'!C:C,MATCH($B318,'xUS TME'!$B:$B,0))</f>
        <v>298040</v>
      </c>
      <c r="D318" s="13" t="str">
        <f>INDEX('xUS TME'!D:D,MATCH(B318,'xUS TME'!$B:$B,0))</f>
        <v>0P0001DYXF</v>
      </c>
      <c r="E318" s="13" t="str">
        <f>INDEX('xUS TME'!F:F,MATCH(B318,'xUS TME'!$B:$B,0))</f>
        <v>South Korea</v>
      </c>
      <c r="F318" s="18" t="str">
        <f>INDEX('xUS TME'!G:G,MATCH(B318,'xUS TME'!$B:$B,0))</f>
        <v>Industrials</v>
      </c>
      <c r="G318" s="58">
        <f>IFERROR(INDEX(CRIMs!G:G,MATCH(C318,CRIMs!D:D,0)),0)</f>
        <v>0</v>
      </c>
      <c r="H318" s="58">
        <f>IFERROR(INDEX(CRIMs!I:I,MATCH(C318,CRIMs!D:D,0)),0)</f>
        <v>0</v>
      </c>
      <c r="I318" s="13">
        <f>INDEX('xUS TME'!E:E,MATCH($B318,'xUS TME'!$B:$B,0))</f>
        <v>0.02</v>
      </c>
      <c r="J318" s="15">
        <f>INDEX('xUS TME'!H:H,MATCH(B318,'xUS TME'!$B:$B,0))</f>
        <v>0</v>
      </c>
      <c r="K318" s="17" t="str">
        <f t="shared" si="4"/>
        <v/>
      </c>
      <c r="L318" s="15">
        <f>INDEX('xUS TME'!J:J,MATCH('xUS Opp Value'!B318,'xUS TME'!$B:$B,0))</f>
        <v>0</v>
      </c>
      <c r="M318" s="15">
        <f>INDEX('xUS TME'!L:L,MATCH('xUS Opp Value'!$B318,'xUS TME'!$B:$B,0))</f>
        <v>11.64</v>
      </c>
      <c r="N318" s="15">
        <f>INDEX('xUS TME'!K:K,MATCH('xUS Opp Value'!$B318,'xUS TME'!$B:$B,0))</f>
        <v>0.24</v>
      </c>
      <c r="O318" s="15">
        <f>INDEX('xUS TME'!I:I,MATCH('xUS Opp Value'!$B318,'xUS TME'!$B:$B,0))</f>
        <v>0</v>
      </c>
      <c r="P318" s="15" t="str">
        <f>INDEX('xUS TME'!M:M,MATCH('xUS Opp Value'!$B318,'xUS TME'!$B:$B,0))</f>
        <v>Won</v>
      </c>
      <c r="Q318" s="15">
        <f>INDEX('xUS TME'!N:N,MATCH('xUS Opp Value'!$B318,'xUS TME'!$B:$B,0))</f>
        <v>0</v>
      </c>
    </row>
    <row r="319" spans="1:17" hidden="1">
      <c r="A319" s="10" t="s">
        <v>1401</v>
      </c>
      <c r="B319" s="10" t="str">
        <f>INDEX('xUS TME'!B:B,MATCH('xUS Opp Value'!A319,'xUS TME'!A:A,0))</f>
        <v>CA1249003098</v>
      </c>
      <c r="C319" s="13" t="str">
        <f>INDEX('xUS TME'!C:C,MATCH($B319,'xUS TME'!$B:$B,0))</f>
        <v>CCL.B</v>
      </c>
      <c r="D319" s="13" t="str">
        <f>INDEX('xUS TME'!D:D,MATCH(B319,'xUS TME'!$B:$B,0))</f>
        <v>0P00005RNZ</v>
      </c>
      <c r="E319" s="13" t="str">
        <f>INDEX('xUS TME'!F:F,MATCH(B319,'xUS TME'!$B:$B,0))</f>
        <v>Canada</v>
      </c>
      <c r="F319" s="18" t="str">
        <f>INDEX('xUS TME'!G:G,MATCH(B319,'xUS TME'!$B:$B,0))</f>
        <v>Materials</v>
      </c>
      <c r="G319" s="58">
        <f>IFERROR(INDEX(CRIMs!G:G,MATCH(C319,CRIMs!D:D,0)),0)</f>
        <v>0</v>
      </c>
      <c r="H319" s="58">
        <f>IFERROR(INDEX(CRIMs!I:I,MATCH(C319,CRIMs!D:D,0)),0)</f>
        <v>0</v>
      </c>
      <c r="I319" s="13">
        <f>INDEX('xUS TME'!E:E,MATCH($B319,'xUS TME'!$B:$B,0))</f>
        <v>0.03</v>
      </c>
      <c r="J319" s="15">
        <f>INDEX('xUS TME'!H:H,MATCH(B319,'xUS TME'!$B:$B,0))</f>
        <v>0</v>
      </c>
      <c r="K319" s="17" t="str">
        <f t="shared" ref="K319:K382" si="5">IFERROR((1/J319)-1,"")</f>
        <v/>
      </c>
      <c r="L319" s="15">
        <f>INDEX('xUS TME'!J:J,MATCH('xUS Opp Value'!B319,'xUS TME'!$B:$B,0))</f>
        <v>18.12</v>
      </c>
      <c r="M319" s="15">
        <f>INDEX('xUS TME'!L:L,MATCH('xUS Opp Value'!$B319,'xUS TME'!$B:$B,0))</f>
        <v>2.74</v>
      </c>
      <c r="N319" s="15">
        <f>INDEX('xUS TME'!K:K,MATCH('xUS Opp Value'!$B319,'xUS TME'!$B:$B,0))</f>
        <v>0.15</v>
      </c>
      <c r="O319" s="15">
        <f>INDEX('xUS TME'!I:I,MATCH('xUS Opp Value'!$B319,'xUS TME'!$B:$B,0))</f>
        <v>0</v>
      </c>
      <c r="P319" s="15" t="str">
        <f>INDEX('xUS TME'!M:M,MATCH('xUS Opp Value'!$B319,'xUS TME'!$B:$B,0))</f>
        <v>Canadian Dollar</v>
      </c>
      <c r="Q319" s="15">
        <f>INDEX('xUS TME'!N:N,MATCH('xUS Opp Value'!$B319,'xUS TME'!$B:$B,0))</f>
        <v>0</v>
      </c>
    </row>
    <row r="320" spans="1:17" hidden="1">
      <c r="A320" s="10" t="s">
        <v>5495</v>
      </c>
      <c r="B320" s="10" t="str">
        <f>INDEX('xUS TME'!B:B,MATCH('xUS Opp Value'!A320,'xUS TME'!A:A,0))</f>
        <v>FI0009014377</v>
      </c>
      <c r="C320" s="13" t="str">
        <f>INDEX('xUS TME'!C:C,MATCH($B320,'xUS TME'!$B:$B,0))</f>
        <v>ORNBV</v>
      </c>
      <c r="D320" s="13" t="str">
        <f>INDEX('xUS TME'!D:D,MATCH(B320,'xUS TME'!$B:$B,0))</f>
        <v>0P0000A6PU</v>
      </c>
      <c r="E320" s="13" t="str">
        <f>INDEX('xUS TME'!F:F,MATCH(B320,'xUS TME'!$B:$B,0))</f>
        <v>Finland</v>
      </c>
      <c r="F320" s="18" t="str">
        <f>INDEX('xUS TME'!G:G,MATCH(B320,'xUS TME'!$B:$B,0))</f>
        <v>Health Care</v>
      </c>
      <c r="G320" s="58">
        <f>IFERROR(INDEX(CRIMs!G:G,MATCH(C320,CRIMs!D:D,0)),0)</f>
        <v>0</v>
      </c>
      <c r="H320" s="58">
        <f>IFERROR(INDEX(CRIMs!I:I,MATCH(C320,CRIMs!D:D,0)),0)</f>
        <v>0</v>
      </c>
      <c r="I320" s="13">
        <f>INDEX('xUS TME'!E:E,MATCH($B320,'xUS TME'!$B:$B,0))</f>
        <v>0.03</v>
      </c>
      <c r="J320" s="15">
        <f>INDEX('xUS TME'!H:H,MATCH(B320,'xUS TME'!$B:$B,0))</f>
        <v>0</v>
      </c>
      <c r="K320" s="17" t="str">
        <f t="shared" si="5"/>
        <v/>
      </c>
      <c r="L320" s="15">
        <f>INDEX('xUS TME'!J:J,MATCH('xUS Opp Value'!B320,'xUS TME'!$B:$B,0))</f>
        <v>28.09</v>
      </c>
      <c r="M320" s="15">
        <f>INDEX('xUS TME'!L:L,MATCH('xUS Opp Value'!$B320,'xUS TME'!$B:$B,0))</f>
        <v>8.01</v>
      </c>
      <c r="N320" s="15">
        <f>INDEX('xUS TME'!K:K,MATCH('xUS Opp Value'!$B320,'xUS TME'!$B:$B,0))</f>
        <v>0.47</v>
      </c>
      <c r="O320" s="15">
        <f>INDEX('xUS TME'!I:I,MATCH('xUS Opp Value'!$B320,'xUS TME'!$B:$B,0))</f>
        <v>0</v>
      </c>
      <c r="P320" s="15" t="str">
        <f>INDEX('xUS TME'!M:M,MATCH('xUS Opp Value'!$B320,'xUS TME'!$B:$B,0))</f>
        <v>Euro</v>
      </c>
      <c r="Q320" s="15">
        <f>INDEX('xUS TME'!N:N,MATCH('xUS Opp Value'!$B320,'xUS TME'!$B:$B,0))</f>
        <v>0</v>
      </c>
    </row>
    <row r="321" spans="1:17" hidden="1">
      <c r="A321" s="10" t="s">
        <v>3956</v>
      </c>
      <c r="B321" s="10" t="str">
        <f>INDEX('xUS TME'!B:B,MATCH('xUS Opp Value'!A321,'xUS TME'!A:A,0))</f>
        <v>INE646L01027</v>
      </c>
      <c r="C321" s="13" t="str">
        <f>INDEX('xUS TME'!C:C,MATCH($B321,'xUS TME'!$B:$B,0))</f>
        <v>INDIGO</v>
      </c>
      <c r="D321" s="13" t="str">
        <f>INDEX('xUS TME'!D:D,MATCH(B321,'xUS TME'!$B:$B,0))</f>
        <v>0P00016ZQS</v>
      </c>
      <c r="E321" s="13" t="str">
        <f>INDEX('xUS TME'!F:F,MATCH(B321,'xUS TME'!$B:$B,0))</f>
        <v>India</v>
      </c>
      <c r="F321" s="18" t="str">
        <f>INDEX('xUS TME'!G:G,MATCH(B321,'xUS TME'!$B:$B,0))</f>
        <v>Industrials</v>
      </c>
      <c r="G321" s="58">
        <f>IFERROR(INDEX(CRIMs!G:G,MATCH(C321,CRIMs!D:D,0)),0)</f>
        <v>0</v>
      </c>
      <c r="H321" s="58">
        <f>IFERROR(INDEX(CRIMs!I:I,MATCH(C321,CRIMs!D:D,0)),0)</f>
        <v>0</v>
      </c>
      <c r="I321" s="13">
        <f>INDEX('xUS TME'!E:E,MATCH($B321,'xUS TME'!$B:$B,0))</f>
        <v>0.02</v>
      </c>
      <c r="J321" s="15">
        <f>INDEX('xUS TME'!H:H,MATCH(B321,'xUS TME'!$B:$B,0))</f>
        <v>0</v>
      </c>
      <c r="K321" s="17" t="str">
        <f t="shared" si="5"/>
        <v/>
      </c>
      <c r="L321" s="15">
        <f>INDEX('xUS TME'!J:J,MATCH('xUS Opp Value'!B321,'xUS TME'!$B:$B,0))</f>
        <v>20.67</v>
      </c>
      <c r="M321" s="15">
        <f>INDEX('xUS TME'!L:L,MATCH('xUS Opp Value'!$B321,'xUS TME'!$B:$B,0))</f>
        <v>20.39</v>
      </c>
      <c r="N321" s="15">
        <f>INDEX('xUS TME'!K:K,MATCH('xUS Opp Value'!$B321,'xUS TME'!$B:$B,0))</f>
        <v>1.45</v>
      </c>
      <c r="O321" s="15">
        <f>INDEX('xUS TME'!I:I,MATCH('xUS Opp Value'!$B321,'xUS TME'!$B:$B,0))</f>
        <v>0</v>
      </c>
      <c r="P321" s="15" t="str">
        <f>INDEX('xUS TME'!M:M,MATCH('xUS Opp Value'!$B321,'xUS TME'!$B:$B,0))</f>
        <v>Indian Rupee</v>
      </c>
      <c r="Q321" s="15">
        <f>INDEX('xUS TME'!N:N,MATCH('xUS Opp Value'!$B321,'xUS TME'!$B:$B,0))</f>
        <v>0</v>
      </c>
    </row>
    <row r="322" spans="1:17" hidden="1">
      <c r="A322" s="10" t="s">
        <v>5351</v>
      </c>
      <c r="B322" s="10" t="str">
        <f>INDEX('xUS TME'!B:B,MATCH('xUS Opp Value'!A322,'xUS TME'!A:A,0))</f>
        <v>ZAE000298253</v>
      </c>
      <c r="C322" s="13" t="str">
        <f>INDEX('xUS TME'!C:C,MATCH($B322,'xUS TME'!$B:$B,0))</f>
        <v>NPH</v>
      </c>
      <c r="D322" s="13" t="str">
        <f>INDEX('xUS TME'!D:D,MATCH(B322,'xUS TME'!$B:$B,0))</f>
        <v>0P0001NAOD</v>
      </c>
      <c r="E322" s="13" t="str">
        <f>INDEX('xUS TME'!F:F,MATCH(B322,'xUS TME'!$B:$B,0))</f>
        <v>South Africa</v>
      </c>
      <c r="F322" s="18" t="str">
        <f>INDEX('xUS TME'!G:G,MATCH(B322,'xUS TME'!$B:$B,0))</f>
        <v>Materials</v>
      </c>
      <c r="G322" s="58">
        <f>IFERROR(INDEX(CRIMs!G:G,MATCH(C322,CRIMs!D:D,0)),0)</f>
        <v>0</v>
      </c>
      <c r="H322" s="58">
        <f>IFERROR(INDEX(CRIMs!I:I,MATCH(C322,CRIMs!D:D,0)),0)</f>
        <v>0</v>
      </c>
      <c r="I322" s="13">
        <f>INDEX('xUS TME'!E:E,MATCH($B322,'xUS TME'!$B:$B,0))</f>
        <v>0.02</v>
      </c>
      <c r="J322" s="15">
        <f>INDEX('xUS TME'!H:H,MATCH(B322,'xUS TME'!$B:$B,0))</f>
        <v>0</v>
      </c>
      <c r="K322" s="17" t="str">
        <f t="shared" si="5"/>
        <v/>
      </c>
      <c r="L322" s="15">
        <f>INDEX('xUS TME'!J:J,MATCH('xUS Opp Value'!B322,'xUS TME'!$B:$B,0))</f>
        <v>0</v>
      </c>
      <c r="M322" s="15">
        <f>INDEX('xUS TME'!L:L,MATCH('xUS Opp Value'!$B322,'xUS TME'!$B:$B,0))</f>
        <v>3.59</v>
      </c>
      <c r="N322" s="15">
        <f>INDEX('xUS TME'!K:K,MATCH('xUS Opp Value'!$B322,'xUS TME'!$B:$B,0))</f>
        <v>0.05</v>
      </c>
      <c r="O322" s="15">
        <f>INDEX('xUS TME'!I:I,MATCH('xUS Opp Value'!$B322,'xUS TME'!$B:$B,0))</f>
        <v>0</v>
      </c>
      <c r="P322" s="15" t="str">
        <f>INDEX('xUS TME'!M:M,MATCH('xUS Opp Value'!$B322,'xUS TME'!$B:$B,0))</f>
        <v>Rand</v>
      </c>
      <c r="Q322" s="15">
        <f>INDEX('xUS TME'!N:N,MATCH('xUS Opp Value'!$B322,'xUS TME'!$B:$B,0))</f>
        <v>0</v>
      </c>
    </row>
    <row r="323" spans="1:17" hidden="1">
      <c r="A323" s="10" t="s">
        <v>6458</v>
      </c>
      <c r="B323" s="10" t="str">
        <f>INDEX('xUS TME'!B:B,MATCH('xUS Opp Value'!A323,'xUS TME'!A:A,0))</f>
        <v>SE0000163594</v>
      </c>
      <c r="C323" s="13" t="str">
        <f>INDEX('xUS TME'!C:C,MATCH($B323,'xUS TME'!$B:$B,0))</f>
        <v>SECU B</v>
      </c>
      <c r="D323" s="13" t="str">
        <f>INDEX('xUS TME'!D:D,MATCH(B323,'xUS TME'!$B:$B,0))</f>
        <v>0P0000A6H0</v>
      </c>
      <c r="E323" s="13" t="str">
        <f>INDEX('xUS TME'!F:F,MATCH(B323,'xUS TME'!$B:$B,0))</f>
        <v>Sweden</v>
      </c>
      <c r="F323" s="18" t="str">
        <f>INDEX('xUS TME'!G:G,MATCH(B323,'xUS TME'!$B:$B,0))</f>
        <v>Industrials</v>
      </c>
      <c r="G323" s="58">
        <f>IFERROR(INDEX(CRIMs!G:G,MATCH(C323,CRIMs!D:D,0)),0)</f>
        <v>0</v>
      </c>
      <c r="H323" s="58">
        <f>IFERROR(INDEX(CRIMs!I:I,MATCH(C323,CRIMs!D:D,0)),0)</f>
        <v>0</v>
      </c>
      <c r="I323" s="13">
        <f>INDEX('xUS TME'!E:E,MATCH($B323,'xUS TME'!$B:$B,0))</f>
        <v>0.03</v>
      </c>
      <c r="J323" s="15">
        <f>INDEX('xUS TME'!H:H,MATCH(B323,'xUS TME'!$B:$B,0))</f>
        <v>0</v>
      </c>
      <c r="K323" s="17" t="str">
        <f t="shared" si="5"/>
        <v/>
      </c>
      <c r="L323" s="15">
        <f>INDEX('xUS TME'!J:J,MATCH('xUS Opp Value'!B323,'xUS TME'!$B:$B,0))</f>
        <v>13.12</v>
      </c>
      <c r="M323" s="15">
        <f>INDEX('xUS TME'!L:L,MATCH('xUS Opp Value'!$B323,'xUS TME'!$B:$B,0))</f>
        <v>2.46</v>
      </c>
      <c r="N323" s="15">
        <f>INDEX('xUS TME'!K:K,MATCH('xUS Opp Value'!$B323,'xUS TME'!$B:$B,0))</f>
        <v>0.13</v>
      </c>
      <c r="O323" s="15" t="str">
        <f>INDEX('xUS TME'!I:I,MATCH('xUS Opp Value'!$B323,'xUS TME'!$B:$B,0))</f>
        <v>None</v>
      </c>
      <c r="P323" s="15" t="str">
        <f>INDEX('xUS TME'!M:M,MATCH('xUS Opp Value'!$B323,'xUS TME'!$B:$B,0))</f>
        <v>Swedish Krona</v>
      </c>
      <c r="Q323" s="15" t="str">
        <f>INDEX('xUS TME'!N:N,MATCH('xUS Opp Value'!$B323,'xUS TME'!$B:$B,0))</f>
        <v>Medium</v>
      </c>
    </row>
    <row r="324" spans="1:17" hidden="1">
      <c r="A324" s="10" t="s">
        <v>5303</v>
      </c>
      <c r="B324" s="10" t="str">
        <f>INDEX('xUS TME'!B:B,MATCH('xUS Opp Value'!A324,'xUS TME'!A:A,0))</f>
        <v>JP3738600000</v>
      </c>
      <c r="C324" s="13" t="str">
        <f>INDEX('xUS TME'!C:C,MATCH($B324,'xUS TME'!$B:$B,0))</f>
        <v>5334</v>
      </c>
      <c r="D324" s="13" t="str">
        <f>INDEX('xUS TME'!D:D,MATCH(B324,'xUS TME'!$B:$B,0))</f>
        <v>0P0000ECT2</v>
      </c>
      <c r="E324" s="13" t="str">
        <f>INDEX('xUS TME'!F:F,MATCH(B324,'xUS TME'!$B:$B,0))</f>
        <v>Japan</v>
      </c>
      <c r="F324" s="18" t="str">
        <f>INDEX('xUS TME'!G:G,MATCH(B324,'xUS TME'!$B:$B,0))</f>
        <v>Consumer Discretionary</v>
      </c>
      <c r="G324" s="58">
        <f>IFERROR(INDEX(CRIMs!G:G,MATCH(C324,CRIMs!D:D,0)),0)</f>
        <v>0</v>
      </c>
      <c r="H324" s="58">
        <f>IFERROR(INDEX(CRIMs!I:I,MATCH(C324,CRIMs!D:D,0)),0)</f>
        <v>0</v>
      </c>
      <c r="I324" s="13">
        <f>INDEX('xUS TME'!E:E,MATCH($B324,'xUS TME'!$B:$B,0))</f>
        <v>0.03</v>
      </c>
      <c r="J324" s="15">
        <f>INDEX('xUS TME'!H:H,MATCH(B324,'xUS TME'!$B:$B,0))</f>
        <v>0</v>
      </c>
      <c r="K324" s="17" t="str">
        <f t="shared" si="5"/>
        <v/>
      </c>
      <c r="L324" s="15">
        <f>INDEX('xUS TME'!J:J,MATCH('xUS Opp Value'!B324,'xUS TME'!$B:$B,0))</f>
        <v>9.94</v>
      </c>
      <c r="M324" s="15">
        <f>INDEX('xUS TME'!L:L,MATCH('xUS Opp Value'!$B324,'xUS TME'!$B:$B,0))</f>
        <v>2.19</v>
      </c>
      <c r="N324" s="15">
        <f>INDEX('xUS TME'!K:K,MATCH('xUS Opp Value'!$B324,'xUS TME'!$B:$B,0))</f>
        <v>0.14000000000000001</v>
      </c>
      <c r="O324" s="15">
        <f>INDEX('xUS TME'!I:I,MATCH('xUS Opp Value'!$B324,'xUS TME'!$B:$B,0))</f>
        <v>0</v>
      </c>
      <c r="P324" s="15" t="str">
        <f>INDEX('xUS TME'!M:M,MATCH('xUS Opp Value'!$B324,'xUS TME'!$B:$B,0))</f>
        <v>Yen</v>
      </c>
      <c r="Q324" s="15">
        <f>INDEX('xUS TME'!N:N,MATCH('xUS Opp Value'!$B324,'xUS TME'!$B:$B,0))</f>
        <v>0</v>
      </c>
    </row>
    <row r="325" spans="1:17" hidden="1">
      <c r="A325" s="10" t="s">
        <v>7657</v>
      </c>
      <c r="B325" s="10" t="str">
        <f>INDEX('xUS TME'!B:B,MATCH('xUS Opp Value'!A325,'xUS TME'!A:A,0))</f>
        <v>JP3629000005</v>
      </c>
      <c r="C325" s="13">
        <f>INDEX('xUS TME'!C:C,MATCH($B325,'xUS TME'!$B:$B,0))</f>
        <v>7911</v>
      </c>
      <c r="D325" s="13" t="str">
        <f>INDEX('xUS TME'!D:D,MATCH(B325,'xUS TME'!$B:$B,0))</f>
        <v>0P0000AEZ7</v>
      </c>
      <c r="E325" s="13" t="str">
        <f>INDEX('xUS TME'!F:F,MATCH(B325,'xUS TME'!$B:$B,0))</f>
        <v>Japan</v>
      </c>
      <c r="F325" s="18" t="str">
        <f>INDEX('xUS TME'!G:G,MATCH(B325,'xUS TME'!$B:$B,0))</f>
        <v>Industrials</v>
      </c>
      <c r="G325" s="58">
        <f>IFERROR(INDEX(CRIMs!G:G,MATCH(C325,CRIMs!D:D,0)),0)</f>
        <v>0</v>
      </c>
      <c r="H325" s="58">
        <f>IFERROR(INDEX(CRIMs!I:I,MATCH(C325,CRIMs!D:D,0)),0)</f>
        <v>0</v>
      </c>
      <c r="I325" s="13">
        <f>INDEX('xUS TME'!E:E,MATCH($B325,'xUS TME'!$B:$B,0))</f>
        <v>0.02</v>
      </c>
      <c r="J325" s="15">
        <f>INDEX('xUS TME'!H:H,MATCH(B325,'xUS TME'!$B:$B,0))</f>
        <v>0</v>
      </c>
      <c r="K325" s="17" t="str">
        <f t="shared" si="5"/>
        <v/>
      </c>
      <c r="L325" s="15">
        <f>INDEX('xUS TME'!J:J,MATCH('xUS Opp Value'!B325,'xUS TME'!$B:$B,0))</f>
        <v>0</v>
      </c>
      <c r="M325" s="15">
        <f>INDEX('xUS TME'!L:L,MATCH('xUS Opp Value'!$B325,'xUS TME'!$B:$B,0))</f>
        <v>1</v>
      </c>
      <c r="N325" s="15">
        <f>INDEX('xUS TME'!K:K,MATCH('xUS Opp Value'!$B325,'xUS TME'!$B:$B,0))</f>
        <v>7.0000000000000007E-2</v>
      </c>
      <c r="O325" s="15">
        <f>INDEX('xUS TME'!I:I,MATCH('xUS Opp Value'!$B325,'xUS TME'!$B:$B,0))</f>
        <v>0</v>
      </c>
      <c r="P325" s="15" t="str">
        <f>INDEX('xUS TME'!M:M,MATCH('xUS Opp Value'!$B325,'xUS TME'!$B:$B,0))</f>
        <v>Yen</v>
      </c>
      <c r="Q325" s="15">
        <f>INDEX('xUS TME'!N:N,MATCH('xUS Opp Value'!$B325,'xUS TME'!$B:$B,0))</f>
        <v>0</v>
      </c>
    </row>
    <row r="326" spans="1:17" hidden="1">
      <c r="A326" s="10" t="s">
        <v>4234</v>
      </c>
      <c r="B326" s="10" t="str">
        <f>INDEX('xUS TME'!B:B,MATCH('xUS Opp Value'!A326,'xUS TME'!A:A,0))</f>
        <v>INE758E01017</v>
      </c>
      <c r="C326" s="13" t="str">
        <f>INDEX('xUS TME'!C:C,MATCH($B326,'xUS TME'!$B:$B,0))</f>
        <v>543940</v>
      </c>
      <c r="D326" s="13" t="str">
        <f>INDEX('xUS TME'!D:D,MATCH(B326,'xUS TME'!$B:$B,0))</f>
        <v>0P0001RB5E</v>
      </c>
      <c r="E326" s="13" t="str">
        <f>INDEX('xUS TME'!F:F,MATCH(B326,'xUS TME'!$B:$B,0))</f>
        <v>India</v>
      </c>
      <c r="F326" s="18" t="str">
        <f>INDEX('xUS TME'!G:G,MATCH(B326,'xUS TME'!$B:$B,0))</f>
        <v>Financials</v>
      </c>
      <c r="G326" s="58">
        <f>IFERROR(INDEX(CRIMs!G:G,MATCH(C326,CRIMs!D:D,0)),0)</f>
        <v>0</v>
      </c>
      <c r="H326" s="58">
        <f>IFERROR(INDEX(CRIMs!I:I,MATCH(C326,CRIMs!D:D,0)),0)</f>
        <v>0</v>
      </c>
      <c r="I326" s="13">
        <f>INDEX('xUS TME'!E:E,MATCH($B326,'xUS TME'!$B:$B,0))</f>
        <v>0.02</v>
      </c>
      <c r="J326" s="15">
        <f>INDEX('xUS TME'!H:H,MATCH(B326,'xUS TME'!$B:$B,0))</f>
        <v>0</v>
      </c>
      <c r="K326" s="17" t="str">
        <f t="shared" si="5"/>
        <v/>
      </c>
      <c r="L326" s="15">
        <f>INDEX('xUS TME'!J:J,MATCH('xUS Opp Value'!B326,'xUS TME'!$B:$B,0))</f>
        <v>109.33</v>
      </c>
      <c r="M326" s="15">
        <f>INDEX('xUS TME'!L:L,MATCH('xUS Opp Value'!$B326,'xUS TME'!$B:$B,0))</f>
        <v>1.1499999999999999</v>
      </c>
      <c r="N326" s="15">
        <f>INDEX('xUS TME'!K:K,MATCH('xUS Opp Value'!$B326,'xUS TME'!$B:$B,0))</f>
        <v>0.01</v>
      </c>
      <c r="O326" s="15">
        <f>INDEX('xUS TME'!I:I,MATCH('xUS Opp Value'!$B326,'xUS TME'!$B:$B,0))</f>
        <v>0</v>
      </c>
      <c r="P326" s="15" t="str">
        <f>INDEX('xUS TME'!M:M,MATCH('xUS Opp Value'!$B326,'xUS TME'!$B:$B,0))</f>
        <v>Indian Rupee</v>
      </c>
      <c r="Q326" s="15">
        <f>INDEX('xUS TME'!N:N,MATCH('xUS Opp Value'!$B326,'xUS TME'!$B:$B,0))</f>
        <v>0</v>
      </c>
    </row>
    <row r="327" spans="1:17" hidden="1">
      <c r="A327" s="10" t="s">
        <v>4134</v>
      </c>
      <c r="B327" s="10" t="str">
        <f>INDEX('xUS TME'!B:B,MATCH('xUS Opp Value'!A327,'xUS TME'!A:A,0))</f>
        <v>JP3386030005</v>
      </c>
      <c r="C327" s="13">
        <f>INDEX('xUS TME'!C:C,MATCH($B327,'xUS TME'!$B:$B,0))</f>
        <v>5411</v>
      </c>
      <c r="D327" s="13" t="str">
        <f>INDEX('xUS TME'!D:D,MATCH(B327,'xUS TME'!$B:$B,0))</f>
        <v>0P0000AEUX</v>
      </c>
      <c r="E327" s="13" t="str">
        <f>INDEX('xUS TME'!F:F,MATCH(B327,'xUS TME'!$B:$B,0))</f>
        <v>Japan</v>
      </c>
      <c r="F327" s="18" t="str">
        <f>INDEX('xUS TME'!G:G,MATCH(B327,'xUS TME'!$B:$B,0))</f>
        <v>Materials</v>
      </c>
      <c r="G327" s="58">
        <f>IFERROR(INDEX(CRIMs!G:G,MATCH(C327,CRIMs!D:D,0)),0)</f>
        <v>0</v>
      </c>
      <c r="H327" s="58">
        <f>IFERROR(INDEX(CRIMs!I:I,MATCH(C327,CRIMs!D:D,0)),0)</f>
        <v>0</v>
      </c>
      <c r="I327" s="13">
        <f>INDEX('xUS TME'!E:E,MATCH($B327,'xUS TME'!$B:$B,0))</f>
        <v>0.02</v>
      </c>
      <c r="J327" s="15">
        <f>INDEX('xUS TME'!H:H,MATCH(B327,'xUS TME'!$B:$B,0))</f>
        <v>0</v>
      </c>
      <c r="K327" s="17" t="str">
        <f t="shared" si="5"/>
        <v/>
      </c>
      <c r="L327" s="15">
        <f>INDEX('xUS TME'!J:J,MATCH('xUS Opp Value'!B327,'xUS TME'!$B:$B,0))</f>
        <v>0</v>
      </c>
      <c r="M327" s="15">
        <f>INDEX('xUS TME'!L:L,MATCH('xUS Opp Value'!$B327,'xUS TME'!$B:$B,0))</f>
        <v>0.46</v>
      </c>
      <c r="N327" s="15">
        <f>INDEX('xUS TME'!K:K,MATCH('xUS Opp Value'!$B327,'xUS TME'!$B:$B,0))</f>
        <v>0.04</v>
      </c>
      <c r="O327" s="15">
        <f>INDEX('xUS TME'!I:I,MATCH('xUS Opp Value'!$B327,'xUS TME'!$B:$B,0))</f>
        <v>0</v>
      </c>
      <c r="P327" s="15" t="str">
        <f>INDEX('xUS TME'!M:M,MATCH('xUS Opp Value'!$B327,'xUS TME'!$B:$B,0))</f>
        <v>Yen</v>
      </c>
      <c r="Q327" s="15">
        <f>INDEX('xUS TME'!N:N,MATCH('xUS Opp Value'!$B327,'xUS TME'!$B:$B,0))</f>
        <v>0</v>
      </c>
    </row>
    <row r="328" spans="1:17" hidden="1">
      <c r="A328" s="10" t="s">
        <v>7315</v>
      </c>
      <c r="B328" s="10" t="str">
        <f>INDEX('xUS TME'!B:B,MATCH('xUS Opp Value'!A328,'xUS TME'!A:A,0))</f>
        <v>TW0005880009</v>
      </c>
      <c r="C328" s="13" t="str">
        <f>INDEX('xUS TME'!C:C,MATCH($B328,'xUS TME'!$B:$B,0))</f>
        <v>5880</v>
      </c>
      <c r="D328" s="13" t="str">
        <f>INDEX('xUS TME'!D:D,MATCH(B328,'xUS TME'!$B:$B,0))</f>
        <v>0P0000BZES</v>
      </c>
      <c r="E328" s="13" t="str">
        <f>INDEX('xUS TME'!F:F,MATCH(B328,'xUS TME'!$B:$B,0))</f>
        <v>Taiwan</v>
      </c>
      <c r="F328" s="18" t="str">
        <f>INDEX('xUS TME'!G:G,MATCH(B328,'xUS TME'!$B:$B,0))</f>
        <v>Financials</v>
      </c>
      <c r="G328" s="58">
        <f>IFERROR(INDEX(CRIMs!G:G,MATCH(C328,CRIMs!D:D,0)),0)</f>
        <v>0</v>
      </c>
      <c r="H328" s="58">
        <f>IFERROR(INDEX(CRIMs!I:I,MATCH(C328,CRIMs!D:D,0)),0)</f>
        <v>0</v>
      </c>
      <c r="I328" s="13">
        <f>INDEX('xUS TME'!E:E,MATCH($B328,'xUS TME'!$B:$B,0))</f>
        <v>0.03</v>
      </c>
      <c r="J328" s="15">
        <f>INDEX('xUS TME'!H:H,MATCH(B328,'xUS TME'!$B:$B,0))</f>
        <v>0</v>
      </c>
      <c r="K328" s="17" t="str">
        <f t="shared" si="5"/>
        <v/>
      </c>
      <c r="L328" s="15">
        <f>INDEX('xUS TME'!J:J,MATCH('xUS Opp Value'!B328,'xUS TME'!$B:$B,0))</f>
        <v>0</v>
      </c>
      <c r="M328" s="15">
        <f>INDEX('xUS TME'!L:L,MATCH('xUS Opp Value'!$B328,'xUS TME'!$B:$B,0))</f>
        <v>1.34</v>
      </c>
      <c r="N328" s="15">
        <f>INDEX('xUS TME'!K:K,MATCH('xUS Opp Value'!$B328,'xUS TME'!$B:$B,0))</f>
        <v>0.08</v>
      </c>
      <c r="O328" s="15">
        <f>INDEX('xUS TME'!I:I,MATCH('xUS Opp Value'!$B328,'xUS TME'!$B:$B,0))</f>
        <v>0</v>
      </c>
      <c r="P328" s="15" t="str">
        <f>INDEX('xUS TME'!M:M,MATCH('xUS Opp Value'!$B328,'xUS TME'!$B:$B,0))</f>
        <v>New Taiwan Dollar</v>
      </c>
      <c r="Q328" s="15">
        <f>INDEX('xUS TME'!N:N,MATCH('xUS Opp Value'!$B328,'xUS TME'!$B:$B,0))</f>
        <v>0</v>
      </c>
    </row>
    <row r="329" spans="1:17" hidden="1">
      <c r="A329" s="10" t="s">
        <v>5435</v>
      </c>
      <c r="B329" s="10" t="str">
        <f>INDEX('xUS TME'!B:B,MATCH('xUS Opp Value'!A329,'xUS TME'!A:A,0))</f>
        <v>AT0000743059</v>
      </c>
      <c r="C329" s="13" t="str">
        <f>INDEX('xUS TME'!C:C,MATCH($B329,'xUS TME'!$B:$B,0))</f>
        <v>OMV</v>
      </c>
      <c r="D329" s="13" t="str">
        <f>INDEX('xUS TME'!D:D,MATCH(B329,'xUS TME'!$B:$B,0))</f>
        <v>0P0000DLBV</v>
      </c>
      <c r="E329" s="13" t="str">
        <f>INDEX('xUS TME'!F:F,MATCH(B329,'xUS TME'!$B:$B,0))</f>
        <v>Austria</v>
      </c>
      <c r="F329" s="18" t="str">
        <f>INDEX('xUS TME'!G:G,MATCH(B329,'xUS TME'!$B:$B,0))</f>
        <v>Energy</v>
      </c>
      <c r="G329" s="58">
        <f>IFERROR(INDEX(CRIMs!G:G,MATCH(C329,CRIMs!D:D,0)),0)</f>
        <v>0</v>
      </c>
      <c r="H329" s="58">
        <f>IFERROR(INDEX(CRIMs!I:I,MATCH(C329,CRIMs!D:D,0)),0)</f>
        <v>0</v>
      </c>
      <c r="I329" s="13">
        <f>INDEX('xUS TME'!E:E,MATCH($B329,'xUS TME'!$B:$B,0))</f>
        <v>0.03</v>
      </c>
      <c r="J329" s="15">
        <f>INDEX('xUS TME'!H:H,MATCH(B329,'xUS TME'!$B:$B,0))</f>
        <v>0</v>
      </c>
      <c r="K329" s="17" t="str">
        <f t="shared" si="5"/>
        <v/>
      </c>
      <c r="L329" s="15">
        <f>INDEX('xUS TME'!J:J,MATCH('xUS Opp Value'!B329,'xUS TME'!$B:$B,0))</f>
        <v>11.34</v>
      </c>
      <c r="M329" s="15">
        <f>INDEX('xUS TME'!L:L,MATCH('xUS Opp Value'!$B329,'xUS TME'!$B:$B,0))</f>
        <v>1.35</v>
      </c>
      <c r="N329" s="15">
        <f>INDEX('xUS TME'!K:K,MATCH('xUS Opp Value'!$B329,'xUS TME'!$B:$B,0))</f>
        <v>0.08</v>
      </c>
      <c r="O329" s="15">
        <f>INDEX('xUS TME'!I:I,MATCH('xUS Opp Value'!$B329,'xUS TME'!$B:$B,0))</f>
        <v>0</v>
      </c>
      <c r="P329" s="15" t="str">
        <f>INDEX('xUS TME'!M:M,MATCH('xUS Opp Value'!$B329,'xUS TME'!$B:$B,0))</f>
        <v>Euro</v>
      </c>
      <c r="Q329" s="15">
        <f>INDEX('xUS TME'!N:N,MATCH('xUS Opp Value'!$B329,'xUS TME'!$B:$B,0))</f>
        <v>0</v>
      </c>
    </row>
    <row r="330" spans="1:17" hidden="1">
      <c r="A330" s="10" t="s">
        <v>1248</v>
      </c>
      <c r="B330" s="10" t="str">
        <f>INDEX('xUS TME'!B:B,MATCH('xUS Opp Value'!A330,'xUS TME'!A:A,0))</f>
        <v>INE216A01030</v>
      </c>
      <c r="C330" s="13" t="str">
        <f>INDEX('xUS TME'!C:C,MATCH($B330,'xUS TME'!$B:$B,0))</f>
        <v>500825</v>
      </c>
      <c r="D330" s="13" t="str">
        <f>INDEX('xUS TME'!D:D,MATCH(B330,'xUS TME'!$B:$B,0))</f>
        <v>0P0000BBOS</v>
      </c>
      <c r="E330" s="13" t="str">
        <f>INDEX('xUS TME'!F:F,MATCH(B330,'xUS TME'!$B:$B,0))</f>
        <v>India</v>
      </c>
      <c r="F330" s="18" t="str">
        <f>INDEX('xUS TME'!G:G,MATCH(B330,'xUS TME'!$B:$B,0))</f>
        <v>Consumer Staples</v>
      </c>
      <c r="G330" s="58">
        <f>IFERROR(INDEX(CRIMs!G:G,MATCH(C330,CRIMs!D:D,0)),0)</f>
        <v>0</v>
      </c>
      <c r="H330" s="58">
        <f>IFERROR(INDEX(CRIMs!I:I,MATCH(C330,CRIMs!D:D,0)),0)</f>
        <v>0</v>
      </c>
      <c r="I330" s="13">
        <f>INDEX('xUS TME'!E:E,MATCH($B330,'xUS TME'!$B:$B,0))</f>
        <v>0.02</v>
      </c>
      <c r="J330" s="15">
        <f>INDEX('xUS TME'!H:H,MATCH(B330,'xUS TME'!$B:$B,0))</f>
        <v>0</v>
      </c>
      <c r="K330" s="17" t="str">
        <f t="shared" si="5"/>
        <v/>
      </c>
      <c r="L330" s="15">
        <f>INDEX('xUS TME'!J:J,MATCH('xUS Opp Value'!B330,'xUS TME'!$B:$B,0))</f>
        <v>49.22</v>
      </c>
      <c r="M330" s="15">
        <f>INDEX('xUS TME'!L:L,MATCH('xUS Opp Value'!$B330,'xUS TME'!$B:$B,0))</f>
        <v>35.86</v>
      </c>
      <c r="N330" s="15">
        <f>INDEX('xUS TME'!K:K,MATCH('xUS Opp Value'!$B330,'xUS TME'!$B:$B,0))</f>
        <v>0.56999999999999995</v>
      </c>
      <c r="O330" s="15">
        <f>INDEX('xUS TME'!I:I,MATCH('xUS Opp Value'!$B330,'xUS TME'!$B:$B,0))</f>
        <v>0</v>
      </c>
      <c r="P330" s="15" t="str">
        <f>INDEX('xUS TME'!M:M,MATCH('xUS Opp Value'!$B330,'xUS TME'!$B:$B,0))</f>
        <v>Indian Rupee</v>
      </c>
      <c r="Q330" s="15">
        <f>INDEX('xUS TME'!N:N,MATCH('xUS Opp Value'!$B330,'xUS TME'!$B:$B,0))</f>
        <v>0</v>
      </c>
    </row>
    <row r="331" spans="1:17" hidden="1">
      <c r="A331" s="10" t="s">
        <v>1152</v>
      </c>
      <c r="B331" s="10" t="str">
        <f>INDEX('xUS TME'!B:B,MATCH('xUS Opp Value'!A331,'xUS TME'!A:A,0))</f>
        <v>ZAE000216537</v>
      </c>
      <c r="C331" s="13" t="str">
        <f>INDEX('xUS TME'!C:C,MATCH($B331,'xUS TME'!$B:$B,0))</f>
        <v>BID</v>
      </c>
      <c r="D331" s="13" t="str">
        <f>INDEX('xUS TME'!D:D,MATCH(B331,'xUS TME'!$B:$B,0))</f>
        <v>0P0001846N</v>
      </c>
      <c r="E331" s="13" t="str">
        <f>INDEX('xUS TME'!F:F,MATCH(B331,'xUS TME'!$B:$B,0))</f>
        <v>South Africa</v>
      </c>
      <c r="F331" s="18" t="str">
        <f>INDEX('xUS TME'!G:G,MATCH(B331,'xUS TME'!$B:$B,0))</f>
        <v>Consumer Staples</v>
      </c>
      <c r="G331" s="58">
        <f>IFERROR(INDEX(CRIMs!G:G,MATCH(C331,CRIMs!D:D,0)),0)</f>
        <v>0</v>
      </c>
      <c r="H331" s="58">
        <f>IFERROR(INDEX(CRIMs!I:I,MATCH(C331,CRIMs!D:D,0)),0)</f>
        <v>0</v>
      </c>
      <c r="I331" s="13">
        <f>INDEX('xUS TME'!E:E,MATCH($B331,'xUS TME'!$B:$B,0))</f>
        <v>0.02</v>
      </c>
      <c r="J331" s="15">
        <f>INDEX('xUS TME'!H:H,MATCH(B331,'xUS TME'!$B:$B,0))</f>
        <v>0</v>
      </c>
      <c r="K331" s="17" t="str">
        <f t="shared" si="5"/>
        <v/>
      </c>
      <c r="L331" s="15">
        <f>INDEX('xUS TME'!J:J,MATCH('xUS Opp Value'!B331,'xUS TME'!$B:$B,0))</f>
        <v>0</v>
      </c>
      <c r="M331" s="15">
        <f>INDEX('xUS TME'!L:L,MATCH('xUS Opp Value'!$B331,'xUS TME'!$B:$B,0))</f>
        <v>3</v>
      </c>
      <c r="N331" s="15">
        <f>INDEX('xUS TME'!K:K,MATCH('xUS Opp Value'!$B331,'xUS TME'!$B:$B,0))</f>
        <v>0.19</v>
      </c>
      <c r="O331" s="15">
        <f>INDEX('xUS TME'!I:I,MATCH('xUS Opp Value'!$B331,'xUS TME'!$B:$B,0))</f>
        <v>0</v>
      </c>
      <c r="P331" s="15" t="str">
        <f>INDEX('xUS TME'!M:M,MATCH('xUS Opp Value'!$B331,'xUS TME'!$B:$B,0))</f>
        <v>Rand</v>
      </c>
      <c r="Q331" s="15">
        <f>INDEX('xUS TME'!N:N,MATCH('xUS Opp Value'!$B331,'xUS TME'!$B:$B,0))</f>
        <v>0</v>
      </c>
    </row>
    <row r="332" spans="1:17" hidden="1">
      <c r="A332" s="10" t="s">
        <v>6954</v>
      </c>
      <c r="B332" s="10" t="str">
        <f>INDEX('xUS TME'!B:B,MATCH('xUS Opp Value'!A332,'xUS TME'!A:A,0))</f>
        <v>KR7034730002</v>
      </c>
      <c r="C332" s="13" t="str">
        <f>INDEX('xUS TME'!C:C,MATCH($B332,'xUS TME'!$B:$B,0))</f>
        <v>034730</v>
      </c>
      <c r="D332" s="13" t="str">
        <f>INDEX('xUS TME'!D:D,MATCH(B332,'xUS TME'!$B:$B,0))</f>
        <v>0P0000N5QZ</v>
      </c>
      <c r="E332" s="13" t="str">
        <f>INDEX('xUS TME'!F:F,MATCH(B332,'xUS TME'!$B:$B,0))</f>
        <v>South Korea</v>
      </c>
      <c r="F332" s="18" t="str">
        <f>INDEX('xUS TME'!G:G,MATCH(B332,'xUS TME'!$B:$B,0))</f>
        <v>Industrials</v>
      </c>
      <c r="G332" s="58">
        <f>IFERROR(INDEX(CRIMs!G:G,MATCH(C332,CRIMs!D:D,0)),0)</f>
        <v>0</v>
      </c>
      <c r="H332" s="58">
        <f>IFERROR(INDEX(CRIMs!I:I,MATCH(C332,CRIMs!D:D,0)),0)</f>
        <v>0</v>
      </c>
      <c r="I332" s="13">
        <f>INDEX('xUS TME'!E:E,MATCH($B332,'xUS TME'!$B:$B,0))</f>
        <v>0.02</v>
      </c>
      <c r="J332" s="15">
        <f>INDEX('xUS TME'!H:H,MATCH(B332,'xUS TME'!$B:$B,0))</f>
        <v>0</v>
      </c>
      <c r="K332" s="17" t="str">
        <f t="shared" si="5"/>
        <v/>
      </c>
      <c r="L332" s="15">
        <f>INDEX('xUS TME'!J:J,MATCH('xUS Opp Value'!B332,'xUS TME'!$B:$B,0))</f>
        <v>0</v>
      </c>
      <c r="M332" s="15">
        <f>INDEX('xUS TME'!L:L,MATCH('xUS Opp Value'!$B332,'xUS TME'!$B:$B,0))</f>
        <v>0.77</v>
      </c>
      <c r="N332" s="15">
        <f>INDEX('xUS TME'!K:K,MATCH('xUS Opp Value'!$B332,'xUS TME'!$B:$B,0))</f>
        <v>0.09</v>
      </c>
      <c r="O332" s="15">
        <f>INDEX('xUS TME'!I:I,MATCH('xUS Opp Value'!$B332,'xUS TME'!$B:$B,0))</f>
        <v>0</v>
      </c>
      <c r="P332" s="15" t="str">
        <f>INDEX('xUS TME'!M:M,MATCH('xUS Opp Value'!$B332,'xUS TME'!$B:$B,0))</f>
        <v>Won</v>
      </c>
      <c r="Q332" s="15">
        <f>INDEX('xUS TME'!N:N,MATCH('xUS Opp Value'!$B332,'xUS TME'!$B:$B,0))</f>
        <v>0</v>
      </c>
    </row>
    <row r="333" spans="1:17" hidden="1">
      <c r="A333" s="10" t="s">
        <v>3572</v>
      </c>
      <c r="B333" s="10" t="str">
        <f>INDEX('xUS TME'!B:B,MATCH('xUS Opp Value'!A333,'xUS TME'!A:A,0))</f>
        <v>KYG4602S1057</v>
      </c>
      <c r="C333" s="13" t="str">
        <f>INDEX('xUS TME'!C:C,MATCH($B333,'xUS TME'!$B:$B,0))</f>
        <v>09660</v>
      </c>
      <c r="D333" s="13" t="str">
        <f>INDEX('xUS TME'!D:D,MATCH(B333,'xUS TME'!$B:$B,0))</f>
        <v>0P0001TYP0</v>
      </c>
      <c r="E333" s="13" t="str">
        <f>INDEX('xUS TME'!F:F,MATCH(B333,'xUS TME'!$B:$B,0))</f>
        <v>China</v>
      </c>
      <c r="F333" s="18" t="str">
        <f>INDEX('xUS TME'!G:G,MATCH(B333,'xUS TME'!$B:$B,0))</f>
        <v>Information Technology</v>
      </c>
      <c r="G333" s="58">
        <f>IFERROR(INDEX(CRIMs!G:G,MATCH(C333,CRIMs!D:D,0)),0)</f>
        <v>0</v>
      </c>
      <c r="H333" s="58">
        <f>IFERROR(INDEX(CRIMs!I:I,MATCH(C333,CRIMs!D:D,0)),0)</f>
        <v>0</v>
      </c>
      <c r="I333" s="13">
        <f>INDEX('xUS TME'!E:E,MATCH($B333,'xUS TME'!$B:$B,0))</f>
        <v>0.02</v>
      </c>
      <c r="J333" s="15">
        <f>INDEX('xUS TME'!H:H,MATCH(B333,'xUS TME'!$B:$B,0))</f>
        <v>0</v>
      </c>
      <c r="K333" s="17" t="str">
        <f t="shared" si="5"/>
        <v/>
      </c>
      <c r="L333" s="15">
        <f>INDEX('xUS TME'!J:J,MATCH('xUS Opp Value'!B333,'xUS TME'!$B:$B,0))</f>
        <v>0</v>
      </c>
      <c r="M333" s="15">
        <f>INDEX('xUS TME'!L:L,MATCH('xUS Opp Value'!$B333,'xUS TME'!$B:$B,0))</f>
        <v>7.48</v>
      </c>
      <c r="N333" s="15">
        <f>INDEX('xUS TME'!K:K,MATCH('xUS Opp Value'!$B333,'xUS TME'!$B:$B,0))</f>
        <v>0</v>
      </c>
      <c r="O333" s="15">
        <f>INDEX('xUS TME'!I:I,MATCH('xUS Opp Value'!$B333,'xUS TME'!$B:$B,0))</f>
        <v>0</v>
      </c>
      <c r="P333" s="15" t="str">
        <f>INDEX('xUS TME'!M:M,MATCH('xUS Opp Value'!$B333,'xUS TME'!$B:$B,0))</f>
        <v>Hong Kong Dollar</v>
      </c>
      <c r="Q333" s="15">
        <f>INDEX('xUS TME'!N:N,MATCH('xUS Opp Value'!$B333,'xUS TME'!$B:$B,0))</f>
        <v>0</v>
      </c>
    </row>
    <row r="334" spans="1:17" hidden="1">
      <c r="A334" s="10" t="s">
        <v>6126</v>
      </c>
      <c r="B334" s="10" t="str">
        <f>INDEX('xUS TME'!B:B,MATCH('xUS Opp Value'!A334,'xUS TME'!A:A,0))</f>
        <v>MYL1066OO009</v>
      </c>
      <c r="C334" s="13">
        <f>INDEX('xUS TME'!C:C,MATCH($B334,'xUS TME'!$B:$B,0))</f>
        <v>1066</v>
      </c>
      <c r="D334" s="13" t="str">
        <f>INDEX('xUS TME'!D:D,MATCH(B334,'xUS TME'!$B:$B,0))</f>
        <v>0P0000BNWQ</v>
      </c>
      <c r="E334" s="13" t="str">
        <f>INDEX('xUS TME'!F:F,MATCH(B334,'xUS TME'!$B:$B,0))</f>
        <v>Malaysia</v>
      </c>
      <c r="F334" s="18" t="str">
        <f>INDEX('xUS TME'!G:G,MATCH(B334,'xUS TME'!$B:$B,0))</f>
        <v>Financials</v>
      </c>
      <c r="G334" s="58">
        <f>IFERROR(INDEX(CRIMs!G:G,MATCH(C334,CRIMs!D:D,0)),0)</f>
        <v>0</v>
      </c>
      <c r="H334" s="58">
        <f>IFERROR(INDEX(CRIMs!I:I,MATCH(C334,CRIMs!D:D,0)),0)</f>
        <v>0</v>
      </c>
      <c r="I334" s="13">
        <f>INDEX('xUS TME'!E:E,MATCH($B334,'xUS TME'!$B:$B,0))</f>
        <v>0.02</v>
      </c>
      <c r="J334" s="15">
        <f>INDEX('xUS TME'!H:H,MATCH(B334,'xUS TME'!$B:$B,0))</f>
        <v>0</v>
      </c>
      <c r="K334" s="17" t="str">
        <f t="shared" si="5"/>
        <v/>
      </c>
      <c r="L334" s="15">
        <f>INDEX('xUS TME'!J:J,MATCH('xUS Opp Value'!B334,'xUS TME'!$B:$B,0))</f>
        <v>10.14</v>
      </c>
      <c r="M334" s="15">
        <f>INDEX('xUS TME'!L:L,MATCH('xUS Opp Value'!$B334,'xUS TME'!$B:$B,0))</f>
        <v>1.04</v>
      </c>
      <c r="N334" s="15">
        <f>INDEX('xUS TME'!K:K,MATCH('xUS Opp Value'!$B334,'xUS TME'!$B:$B,0))</f>
        <v>0.1</v>
      </c>
      <c r="O334" s="15">
        <f>INDEX('xUS TME'!I:I,MATCH('xUS Opp Value'!$B334,'xUS TME'!$B:$B,0))</f>
        <v>0</v>
      </c>
      <c r="P334" s="15" t="str">
        <f>INDEX('xUS TME'!M:M,MATCH('xUS Opp Value'!$B334,'xUS TME'!$B:$B,0))</f>
        <v>Malaysian Ringgit</v>
      </c>
      <c r="Q334" s="15">
        <f>INDEX('xUS TME'!N:N,MATCH('xUS Opp Value'!$B334,'xUS TME'!$B:$B,0))</f>
        <v>0</v>
      </c>
    </row>
    <row r="335" spans="1:17" hidden="1">
      <c r="A335" s="10" t="s">
        <v>4465</v>
      </c>
      <c r="B335" s="10" t="str">
        <f>INDEX('xUS TME'!B:B,MATCH('xUS Opp Value'!A335,'xUS TME'!A:A,0))</f>
        <v>KR7047810007</v>
      </c>
      <c r="C335" s="13">
        <f>INDEX('xUS TME'!C:C,MATCH($B335,'xUS TME'!$B:$B,0))</f>
        <v>47810</v>
      </c>
      <c r="D335" s="13" t="str">
        <f>INDEX('xUS TME'!D:D,MATCH(B335,'xUS TME'!$B:$B,0))</f>
        <v>0P0000TLID</v>
      </c>
      <c r="E335" s="13" t="str">
        <f>INDEX('xUS TME'!F:F,MATCH(B335,'xUS TME'!$B:$B,0))</f>
        <v>South Korea</v>
      </c>
      <c r="F335" s="18" t="str">
        <f>INDEX('xUS TME'!G:G,MATCH(B335,'xUS TME'!$B:$B,0))</f>
        <v>Industrials</v>
      </c>
      <c r="G335" s="58">
        <f>IFERROR(INDEX(CRIMs!G:G,MATCH(C335,CRIMs!D:D,0)),0)</f>
        <v>0</v>
      </c>
      <c r="H335" s="58">
        <f>IFERROR(INDEX(CRIMs!I:I,MATCH(C335,CRIMs!D:D,0)),0)</f>
        <v>0</v>
      </c>
      <c r="I335" s="13">
        <f>INDEX('xUS TME'!E:E,MATCH($B335,'xUS TME'!$B:$B,0))</f>
        <v>0.02</v>
      </c>
      <c r="J335" s="15">
        <f>INDEX('xUS TME'!H:H,MATCH(B335,'xUS TME'!$B:$B,0))</f>
        <v>0</v>
      </c>
      <c r="K335" s="17" t="str">
        <f t="shared" si="5"/>
        <v/>
      </c>
      <c r="L335" s="15">
        <f>INDEX('xUS TME'!J:J,MATCH('xUS Opp Value'!B335,'xUS TME'!$B:$B,0))</f>
        <v>0</v>
      </c>
      <c r="M335" s="15">
        <f>INDEX('xUS TME'!L:L,MATCH('xUS Opp Value'!$B335,'xUS TME'!$B:$B,0))</f>
        <v>10.65</v>
      </c>
      <c r="N335" s="15">
        <f>INDEX('xUS TME'!K:K,MATCH('xUS Opp Value'!$B335,'xUS TME'!$B:$B,0))</f>
        <v>0.11</v>
      </c>
      <c r="O335" s="15">
        <f>INDEX('xUS TME'!I:I,MATCH('xUS Opp Value'!$B335,'xUS TME'!$B:$B,0))</f>
        <v>0</v>
      </c>
      <c r="P335" s="15" t="str">
        <f>INDEX('xUS TME'!M:M,MATCH('xUS Opp Value'!$B335,'xUS TME'!$B:$B,0))</f>
        <v>Won</v>
      </c>
      <c r="Q335" s="15">
        <f>INDEX('xUS TME'!N:N,MATCH('xUS Opp Value'!$B335,'xUS TME'!$B:$B,0))</f>
        <v>0</v>
      </c>
    </row>
    <row r="336" spans="1:17" hidden="1">
      <c r="A336" s="10" t="s">
        <v>8249</v>
      </c>
      <c r="B336" s="10" t="str">
        <f>INDEX('xUS TME'!B:B,MATCH('xUS Opp Value'!A336,'xUS TME'!A:A,0))</f>
        <v>JP3955000009</v>
      </c>
      <c r="C336" s="13" t="str">
        <f>INDEX('xUS TME'!C:C,MATCH($B336,'xUS TME'!$B:$B,0))</f>
        <v>6841</v>
      </c>
      <c r="D336" s="13" t="str">
        <f>INDEX('xUS TME'!D:D,MATCH(B336,'xUS TME'!$B:$B,0))</f>
        <v>0P0000AEZM</v>
      </c>
      <c r="E336" s="13" t="str">
        <f>INDEX('xUS TME'!F:F,MATCH(B336,'xUS TME'!$B:$B,0))</f>
        <v>Japan</v>
      </c>
      <c r="F336" s="18" t="str">
        <f>INDEX('xUS TME'!G:G,MATCH(B336,'xUS TME'!$B:$B,0))</f>
        <v>Information Technology</v>
      </c>
      <c r="G336" s="58">
        <f>IFERROR(INDEX(CRIMs!G:G,MATCH(C336,CRIMs!D:D,0)),0)</f>
        <v>0</v>
      </c>
      <c r="H336" s="58">
        <f>IFERROR(INDEX(CRIMs!I:I,MATCH(C336,CRIMs!D:D,0)),0)</f>
        <v>0</v>
      </c>
      <c r="I336" s="13">
        <f>INDEX('xUS TME'!E:E,MATCH($B336,'xUS TME'!$B:$B,0))</f>
        <v>0.02</v>
      </c>
      <c r="J336" s="15">
        <f>INDEX('xUS TME'!H:H,MATCH(B336,'xUS TME'!$B:$B,0))</f>
        <v>0</v>
      </c>
      <c r="K336" s="17" t="str">
        <f t="shared" si="5"/>
        <v/>
      </c>
      <c r="L336" s="15">
        <f>INDEX('xUS TME'!J:J,MATCH('xUS Opp Value'!B336,'xUS TME'!$B:$B,0))</f>
        <v>0</v>
      </c>
      <c r="M336" s="15">
        <f>INDEX('xUS TME'!L:L,MATCH('xUS Opp Value'!$B336,'xUS TME'!$B:$B,0))</f>
        <v>2.84</v>
      </c>
      <c r="N336" s="15">
        <f>INDEX('xUS TME'!K:K,MATCH('xUS Opp Value'!$B336,'xUS TME'!$B:$B,0))</f>
        <v>0.12</v>
      </c>
      <c r="O336" s="15">
        <f>INDEX('xUS TME'!I:I,MATCH('xUS Opp Value'!$B336,'xUS TME'!$B:$B,0))</f>
        <v>0</v>
      </c>
      <c r="P336" s="15" t="str">
        <f>INDEX('xUS TME'!M:M,MATCH('xUS Opp Value'!$B336,'xUS TME'!$B:$B,0))</f>
        <v>Yen</v>
      </c>
      <c r="Q336" s="15">
        <f>INDEX('xUS TME'!N:N,MATCH('xUS Opp Value'!$B336,'xUS TME'!$B:$B,0))</f>
        <v>0</v>
      </c>
    </row>
    <row r="337" spans="1:17" hidden="1">
      <c r="A337" s="10" t="s">
        <v>1953</v>
      </c>
      <c r="B337" s="10" t="str">
        <f>INDEX('xUS TME'!B:B,MATCH('xUS Opp Value'!A337,'xUS TME'!A:A,0))</f>
        <v>INE059A01026</v>
      </c>
      <c r="C337" s="13">
        <f>INDEX('xUS TME'!C:C,MATCH($B337,'xUS TME'!$B:$B,0))</f>
        <v>500087</v>
      </c>
      <c r="D337" s="13" t="str">
        <f>INDEX('xUS TME'!D:D,MATCH(B337,'xUS TME'!$B:$B,0))</f>
        <v>0P0000BI2R</v>
      </c>
      <c r="E337" s="13" t="str">
        <f>INDEX('xUS TME'!F:F,MATCH(B337,'xUS TME'!$B:$B,0))</f>
        <v>India</v>
      </c>
      <c r="F337" s="18" t="str">
        <f>INDEX('xUS TME'!G:G,MATCH(B337,'xUS TME'!$B:$B,0))</f>
        <v>Health Care</v>
      </c>
      <c r="G337" s="58">
        <f>IFERROR(INDEX(CRIMs!G:G,MATCH(C337,CRIMs!D:D,0)),0)</f>
        <v>0</v>
      </c>
      <c r="H337" s="58">
        <f>IFERROR(INDEX(CRIMs!I:I,MATCH(C337,CRIMs!D:D,0)),0)</f>
        <v>0</v>
      </c>
      <c r="I337" s="13">
        <f>INDEX('xUS TME'!E:E,MATCH($B337,'xUS TME'!$B:$B,0))</f>
        <v>0.02</v>
      </c>
      <c r="J337" s="15">
        <f>INDEX('xUS TME'!H:H,MATCH(B337,'xUS TME'!$B:$B,0))</f>
        <v>0</v>
      </c>
      <c r="K337" s="17" t="str">
        <f t="shared" si="5"/>
        <v/>
      </c>
      <c r="L337" s="15">
        <f>INDEX('xUS TME'!J:J,MATCH('xUS Opp Value'!B337,'xUS TME'!$B:$B,0))</f>
        <v>23.71</v>
      </c>
      <c r="M337" s="15">
        <f>INDEX('xUS TME'!L:L,MATCH('xUS Opp Value'!$B337,'xUS TME'!$B:$B,0))</f>
        <v>3.02</v>
      </c>
      <c r="N337" s="15">
        <f>INDEX('xUS TME'!K:K,MATCH('xUS Opp Value'!$B337,'xUS TME'!$B:$B,0))</f>
        <v>0.18</v>
      </c>
      <c r="O337" s="15">
        <f>INDEX('xUS TME'!I:I,MATCH('xUS Opp Value'!$B337,'xUS TME'!$B:$B,0))</f>
        <v>0</v>
      </c>
      <c r="P337" s="15" t="str">
        <f>INDEX('xUS TME'!M:M,MATCH('xUS Opp Value'!$B337,'xUS TME'!$B:$B,0))</f>
        <v>Indian Rupee</v>
      </c>
      <c r="Q337" s="15">
        <f>INDEX('xUS TME'!N:N,MATCH('xUS Opp Value'!$B337,'xUS TME'!$B:$B,0))</f>
        <v>0</v>
      </c>
    </row>
    <row r="338" spans="1:17" hidden="1">
      <c r="A338" s="10" t="s">
        <v>2868</v>
      </c>
      <c r="B338" s="10" t="str">
        <f>INDEX('xUS TME'!B:B,MATCH('xUS Opp Value'!A338,'xUS TME'!A:A,0))</f>
        <v>PTGAL0AM0009</v>
      </c>
      <c r="C338" s="13" t="str">
        <f>INDEX('xUS TME'!C:C,MATCH($B338,'xUS TME'!$B:$B,0))</f>
        <v>GALP</v>
      </c>
      <c r="D338" s="13" t="str">
        <f>INDEX('xUS TME'!D:D,MATCH(B338,'xUS TME'!$B:$B,0))</f>
        <v>0P0000A6S0</v>
      </c>
      <c r="E338" s="13" t="str">
        <f>INDEX('xUS TME'!F:F,MATCH(B338,'xUS TME'!$B:$B,0))</f>
        <v>Portugal</v>
      </c>
      <c r="F338" s="18" t="str">
        <f>INDEX('xUS TME'!G:G,MATCH(B338,'xUS TME'!$B:$B,0))</f>
        <v>Energy</v>
      </c>
      <c r="G338" s="58">
        <f>IFERROR(INDEX(CRIMs!G:G,MATCH(C338,CRIMs!D:D,0)),0)</f>
        <v>0</v>
      </c>
      <c r="H338" s="58">
        <f>IFERROR(INDEX(CRIMs!I:I,MATCH(C338,CRIMs!D:D,0)),0)</f>
        <v>0</v>
      </c>
      <c r="I338" s="13">
        <f>INDEX('xUS TME'!E:E,MATCH($B338,'xUS TME'!$B:$B,0))</f>
        <v>0.03</v>
      </c>
      <c r="J338" s="15">
        <f>INDEX('xUS TME'!H:H,MATCH(B338,'xUS TME'!$B:$B,0))</f>
        <v>0</v>
      </c>
      <c r="K338" s="17" t="str">
        <f t="shared" si="5"/>
        <v/>
      </c>
      <c r="L338" s="15">
        <f>INDEX('xUS TME'!J:J,MATCH('xUS Opp Value'!B338,'xUS TME'!$B:$B,0))</f>
        <v>15.09</v>
      </c>
      <c r="M338" s="15">
        <f>INDEX('xUS TME'!L:L,MATCH('xUS Opp Value'!$B338,'xUS TME'!$B:$B,0))</f>
        <v>3.23</v>
      </c>
      <c r="N338" s="15">
        <f>INDEX('xUS TME'!K:K,MATCH('xUS Opp Value'!$B338,'xUS TME'!$B:$B,0))</f>
        <v>0.3</v>
      </c>
      <c r="O338" s="15">
        <f>INDEX('xUS TME'!I:I,MATCH('xUS Opp Value'!$B338,'xUS TME'!$B:$B,0))</f>
        <v>0</v>
      </c>
      <c r="P338" s="15" t="str">
        <f>INDEX('xUS TME'!M:M,MATCH('xUS Opp Value'!$B338,'xUS TME'!$B:$B,0))</f>
        <v>Euro</v>
      </c>
      <c r="Q338" s="15">
        <f>INDEX('xUS TME'!N:N,MATCH('xUS Opp Value'!$B338,'xUS TME'!$B:$B,0))</f>
        <v>0</v>
      </c>
    </row>
    <row r="339" spans="1:17" hidden="1">
      <c r="A339" s="10" t="s">
        <v>7359</v>
      </c>
      <c r="B339" s="10" t="str">
        <f>INDEX('xUS TME'!B:B,MATCH('xUS Opp Value'!A339,'xUS TME'!A:A,0))</f>
        <v>INE192A01025</v>
      </c>
      <c r="C339" s="13">
        <f>INDEX('xUS TME'!C:C,MATCH($B339,'xUS TME'!$B:$B,0))</f>
        <v>500800</v>
      </c>
      <c r="D339" s="13" t="str">
        <f>INDEX('xUS TME'!D:D,MATCH(B339,'xUS TME'!$B:$B,0))</f>
        <v>0P0000AOYT</v>
      </c>
      <c r="E339" s="13" t="str">
        <f>INDEX('xUS TME'!F:F,MATCH(B339,'xUS TME'!$B:$B,0))</f>
        <v>India</v>
      </c>
      <c r="F339" s="18" t="str">
        <f>INDEX('xUS TME'!G:G,MATCH(B339,'xUS TME'!$B:$B,0))</f>
        <v>Consumer Staples</v>
      </c>
      <c r="G339" s="58">
        <f>IFERROR(INDEX(CRIMs!G:G,MATCH(C339,CRIMs!D:D,0)),0)</f>
        <v>0</v>
      </c>
      <c r="H339" s="58">
        <f>IFERROR(INDEX(CRIMs!I:I,MATCH(C339,CRIMs!D:D,0)),0)</f>
        <v>0</v>
      </c>
      <c r="I339" s="13">
        <f>INDEX('xUS TME'!E:E,MATCH($B339,'xUS TME'!$B:$B,0))</f>
        <v>0.02</v>
      </c>
      <c r="J339" s="15">
        <f>INDEX('xUS TME'!H:H,MATCH(B339,'xUS TME'!$B:$B,0))</f>
        <v>0</v>
      </c>
      <c r="K339" s="17" t="str">
        <f t="shared" si="5"/>
        <v/>
      </c>
      <c r="L339" s="15">
        <f>INDEX('xUS TME'!J:J,MATCH('xUS Opp Value'!B339,'xUS TME'!$B:$B,0))</f>
        <v>58.75</v>
      </c>
      <c r="M339" s="15">
        <f>INDEX('xUS TME'!L:L,MATCH('xUS Opp Value'!$B339,'xUS TME'!$B:$B,0))</f>
        <v>5.33</v>
      </c>
      <c r="N339" s="15">
        <f>INDEX('xUS TME'!K:K,MATCH('xUS Opp Value'!$B339,'xUS TME'!$B:$B,0))</f>
        <v>7.0000000000000007E-2</v>
      </c>
      <c r="O339" s="15">
        <f>INDEX('xUS TME'!I:I,MATCH('xUS Opp Value'!$B339,'xUS TME'!$B:$B,0))</f>
        <v>0</v>
      </c>
      <c r="P339" s="15" t="str">
        <f>INDEX('xUS TME'!M:M,MATCH('xUS Opp Value'!$B339,'xUS TME'!$B:$B,0))</f>
        <v>Indian Rupee</v>
      </c>
      <c r="Q339" s="15">
        <f>INDEX('xUS TME'!N:N,MATCH('xUS Opp Value'!$B339,'xUS TME'!$B:$B,0))</f>
        <v>0</v>
      </c>
    </row>
    <row r="340" spans="1:17" hidden="1">
      <c r="A340" s="10" t="s">
        <v>859</v>
      </c>
      <c r="B340" s="10" t="str">
        <f>INDEX('xUS TME'!B:B,MATCH('xUS Opp Value'!A340,'xUS TME'!A:A,0))</f>
        <v>BRBBASACNOR3</v>
      </c>
      <c r="C340" s="13" t="str">
        <f>INDEX('xUS TME'!C:C,MATCH($B340,'xUS TME'!$B:$B,0))</f>
        <v>BBAS3</v>
      </c>
      <c r="D340" s="13" t="str">
        <f>INDEX('xUS TME'!D:D,MATCH(B340,'xUS TME'!$B:$B,0))</f>
        <v>0P0000BRO7</v>
      </c>
      <c r="E340" s="13" t="str">
        <f>INDEX('xUS TME'!F:F,MATCH(B340,'xUS TME'!$B:$B,0))</f>
        <v>Brazil</v>
      </c>
      <c r="F340" s="18" t="str">
        <f>INDEX('xUS TME'!G:G,MATCH(B340,'xUS TME'!$B:$B,0))</f>
        <v>Financials</v>
      </c>
      <c r="G340" s="58">
        <f>IFERROR(INDEX(CRIMs!G:G,MATCH(C340,CRIMs!D:D,0)),0)</f>
        <v>0</v>
      </c>
      <c r="H340" s="58">
        <f>IFERROR(INDEX(CRIMs!I:I,MATCH(C340,CRIMs!D:D,0)),0)</f>
        <v>0</v>
      </c>
      <c r="I340" s="13">
        <f>INDEX('xUS TME'!E:E,MATCH($B340,'xUS TME'!$B:$B,0))</f>
        <v>0.02</v>
      </c>
      <c r="J340" s="15">
        <f>INDEX('xUS TME'!H:H,MATCH(B340,'xUS TME'!$B:$B,0))</f>
        <v>0</v>
      </c>
      <c r="K340" s="17" t="str">
        <f t="shared" si="5"/>
        <v/>
      </c>
      <c r="L340" s="15">
        <f>INDEX('xUS TME'!J:J,MATCH('xUS Opp Value'!B340,'xUS TME'!$B:$B,0))</f>
        <v>4.7</v>
      </c>
      <c r="M340" s="15">
        <f>INDEX('xUS TME'!L:L,MATCH('xUS Opp Value'!$B340,'xUS TME'!$B:$B,0))</f>
        <v>0.76</v>
      </c>
      <c r="N340" s="15">
        <f>INDEX('xUS TME'!K:K,MATCH('xUS Opp Value'!$B340,'xUS TME'!$B:$B,0))</f>
        <v>0.09</v>
      </c>
      <c r="O340" s="15">
        <f>INDEX('xUS TME'!I:I,MATCH('xUS Opp Value'!$B340,'xUS TME'!$B:$B,0))</f>
        <v>0</v>
      </c>
      <c r="P340" s="15" t="str">
        <f>INDEX('xUS TME'!M:M,MATCH('xUS Opp Value'!$B340,'xUS TME'!$B:$B,0))</f>
        <v>Brazilian Real</v>
      </c>
      <c r="Q340" s="15">
        <f>INDEX('xUS TME'!N:N,MATCH('xUS Opp Value'!$B340,'xUS TME'!$B:$B,0))</f>
        <v>0</v>
      </c>
    </row>
    <row r="341" spans="1:17" hidden="1">
      <c r="A341" s="10" t="s">
        <v>7494</v>
      </c>
      <c r="B341" s="10" t="str">
        <f>INDEX('xUS TME'!B:B,MATCH('xUS Opp Value'!A341,'xUS TME'!A:A,0))</f>
        <v>CA87241L1094</v>
      </c>
      <c r="C341" s="13" t="str">
        <f>INDEX('xUS TME'!C:C,MATCH($B341,'xUS TME'!$B:$B,0))</f>
        <v>TFII</v>
      </c>
      <c r="D341" s="13" t="str">
        <f>INDEX('xUS TME'!D:D,MATCH(B341,'xUS TME'!$B:$B,0))</f>
        <v>0P000080IX</v>
      </c>
      <c r="E341" s="13" t="str">
        <f>INDEX('xUS TME'!F:F,MATCH(B341,'xUS TME'!$B:$B,0))</f>
        <v>Canada</v>
      </c>
      <c r="F341" s="18" t="str">
        <f>INDEX('xUS TME'!G:G,MATCH(B341,'xUS TME'!$B:$B,0))</f>
        <v>Industrials</v>
      </c>
      <c r="G341" s="58">
        <f>IFERROR(INDEX(CRIMs!G:G,MATCH(C341,CRIMs!D:D,0)),0)</f>
        <v>0</v>
      </c>
      <c r="H341" s="58">
        <f>IFERROR(INDEX(CRIMs!I:I,MATCH(C341,CRIMs!D:D,0)),0)</f>
        <v>0</v>
      </c>
      <c r="I341" s="13">
        <f>INDEX('xUS TME'!E:E,MATCH($B341,'xUS TME'!$B:$B,0))</f>
        <v>0.03</v>
      </c>
      <c r="J341" s="15">
        <f>INDEX('xUS TME'!H:H,MATCH(B341,'xUS TME'!$B:$B,0))</f>
        <v>0</v>
      </c>
      <c r="K341" s="17" t="str">
        <f t="shared" si="5"/>
        <v/>
      </c>
      <c r="L341" s="15">
        <f>INDEX('xUS TME'!J:J,MATCH('xUS Opp Value'!B341,'xUS TME'!$B:$B,0))</f>
        <v>25.03</v>
      </c>
      <c r="M341" s="15">
        <f>INDEX('xUS TME'!L:L,MATCH('xUS Opp Value'!$B341,'xUS TME'!$B:$B,0))</f>
        <v>3.79</v>
      </c>
      <c r="N341" s="15">
        <f>INDEX('xUS TME'!K:K,MATCH('xUS Opp Value'!$B341,'xUS TME'!$B:$B,0))</f>
        <v>0.12</v>
      </c>
      <c r="O341" s="15">
        <f>INDEX('xUS TME'!I:I,MATCH('xUS Opp Value'!$B341,'xUS TME'!$B:$B,0))</f>
        <v>0</v>
      </c>
      <c r="P341" s="15" t="str">
        <f>INDEX('xUS TME'!M:M,MATCH('xUS Opp Value'!$B341,'xUS TME'!$B:$B,0))</f>
        <v>Canadian Dollar</v>
      </c>
      <c r="Q341" s="15">
        <f>INDEX('xUS TME'!N:N,MATCH('xUS Opp Value'!$B341,'xUS TME'!$B:$B,0))</f>
        <v>0</v>
      </c>
    </row>
    <row r="342" spans="1:17" hidden="1">
      <c r="A342" s="10" t="s">
        <v>579</v>
      </c>
      <c r="B342" s="10" t="str">
        <f>INDEX('xUS TME'!B:B,MATCH('xUS Opp Value'!A342,'xUS TME'!A:A,0))</f>
        <v>INE437A01024</v>
      </c>
      <c r="C342" s="13" t="str">
        <f>INDEX('xUS TME'!C:C,MATCH($B342,'xUS TME'!$B:$B,0))</f>
        <v>APOLLOHOSP</v>
      </c>
      <c r="D342" s="13" t="str">
        <f>INDEX('xUS TME'!D:D,MATCH(B342,'xUS TME'!$B:$B,0))</f>
        <v>0P0000B06I</v>
      </c>
      <c r="E342" s="13" t="str">
        <f>INDEX('xUS TME'!F:F,MATCH(B342,'xUS TME'!$B:$B,0))</f>
        <v>India</v>
      </c>
      <c r="F342" s="18" t="str">
        <f>INDEX('xUS TME'!G:G,MATCH(B342,'xUS TME'!$B:$B,0))</f>
        <v>Health Care</v>
      </c>
      <c r="G342" s="58">
        <f>IFERROR(INDEX(CRIMs!G:G,MATCH(C342,CRIMs!D:D,0)),0)</f>
        <v>0</v>
      </c>
      <c r="H342" s="58">
        <f>IFERROR(INDEX(CRIMs!I:I,MATCH(C342,CRIMs!D:D,0)),0)</f>
        <v>0</v>
      </c>
      <c r="I342" s="13">
        <f>INDEX('xUS TME'!E:E,MATCH($B342,'xUS TME'!$B:$B,0))</f>
        <v>0.03</v>
      </c>
      <c r="J342" s="15">
        <f>INDEX('xUS TME'!H:H,MATCH(B342,'xUS TME'!$B:$B,0))</f>
        <v>0</v>
      </c>
      <c r="K342" s="17" t="str">
        <f t="shared" si="5"/>
        <v/>
      </c>
      <c r="L342" s="15">
        <f>INDEX('xUS TME'!J:J,MATCH('xUS Opp Value'!B342,'xUS TME'!$B:$B,0))</f>
        <v>50.47</v>
      </c>
      <c r="M342" s="15">
        <f>INDEX('xUS TME'!L:L,MATCH('xUS Opp Value'!$B342,'xUS TME'!$B:$B,0))</f>
        <v>11.88</v>
      </c>
      <c r="N342" s="15">
        <f>INDEX('xUS TME'!K:K,MATCH('xUS Opp Value'!$B342,'xUS TME'!$B:$B,0))</f>
        <v>0.2</v>
      </c>
      <c r="O342" s="15">
        <f>INDEX('xUS TME'!I:I,MATCH('xUS Opp Value'!$B342,'xUS TME'!$B:$B,0))</f>
        <v>0</v>
      </c>
      <c r="P342" s="15" t="str">
        <f>INDEX('xUS TME'!M:M,MATCH('xUS Opp Value'!$B342,'xUS TME'!$B:$B,0))</f>
        <v>Indian Rupee</v>
      </c>
      <c r="Q342" s="15">
        <f>INDEX('xUS TME'!N:N,MATCH('xUS Opp Value'!$B342,'xUS TME'!$B:$B,0))</f>
        <v>0</v>
      </c>
    </row>
    <row r="343" spans="1:17" hidden="1">
      <c r="A343" s="10" t="s">
        <v>628</v>
      </c>
      <c r="B343" s="10" t="str">
        <f>INDEX('xUS TME'!B:B,MATCH('xUS Opp Value'!A343,'xUS TME'!A:A,0))</f>
        <v>TRAASELS91H2</v>
      </c>
      <c r="C343" s="13" t="str">
        <f>INDEX('xUS TME'!C:C,MATCH($B343,'xUS TME'!$B:$B,0))</f>
        <v>ASELS</v>
      </c>
      <c r="D343" s="13" t="str">
        <f>INDEX('xUS TME'!D:D,MATCH(B343,'xUS TME'!$B:$B,0))</f>
        <v>0P0000B88J</v>
      </c>
      <c r="E343" s="13" t="str">
        <f>INDEX('xUS TME'!F:F,MATCH(B343,'xUS TME'!$B:$B,0))</f>
        <v>Turkey</v>
      </c>
      <c r="F343" s="18" t="str">
        <f>INDEX('xUS TME'!G:G,MATCH(B343,'xUS TME'!$B:$B,0))</f>
        <v>Industrials</v>
      </c>
      <c r="G343" s="58">
        <f>IFERROR(INDEX(CRIMs!G:G,MATCH(C343,CRIMs!D:D,0)),0)</f>
        <v>0</v>
      </c>
      <c r="H343" s="58">
        <f>IFERROR(INDEX(CRIMs!I:I,MATCH(C343,CRIMs!D:D,0)),0)</f>
        <v>0</v>
      </c>
      <c r="I343" s="13">
        <f>INDEX('xUS TME'!E:E,MATCH($B343,'xUS TME'!$B:$B,0))</f>
        <v>0.03</v>
      </c>
      <c r="J343" s="15">
        <f>INDEX('xUS TME'!H:H,MATCH(B343,'xUS TME'!$B:$B,0))</f>
        <v>0</v>
      </c>
      <c r="K343" s="17" t="str">
        <f t="shared" si="5"/>
        <v/>
      </c>
      <c r="L343" s="15">
        <f>INDEX('xUS TME'!J:J,MATCH('xUS Opp Value'!B343,'xUS TME'!$B:$B,0))</f>
        <v>0</v>
      </c>
      <c r="M343" s="15">
        <f>INDEX('xUS TME'!L:L,MATCH('xUS Opp Value'!$B343,'xUS TME'!$B:$B,0))</f>
        <v>7.26</v>
      </c>
      <c r="N343" s="15">
        <f>INDEX('xUS TME'!K:K,MATCH('xUS Opp Value'!$B343,'xUS TME'!$B:$B,0))</f>
        <v>0.17</v>
      </c>
      <c r="O343" s="15">
        <f>INDEX('xUS TME'!I:I,MATCH('xUS Opp Value'!$B343,'xUS TME'!$B:$B,0))</f>
        <v>0</v>
      </c>
      <c r="P343" s="15" t="str">
        <f>INDEX('xUS TME'!M:M,MATCH('xUS Opp Value'!$B343,'xUS TME'!$B:$B,0))</f>
        <v>Turkish Lira</v>
      </c>
      <c r="Q343" s="15">
        <f>INDEX('xUS TME'!N:N,MATCH('xUS Opp Value'!$B343,'xUS TME'!$B:$B,0))</f>
        <v>0</v>
      </c>
    </row>
    <row r="344" spans="1:17" hidden="1">
      <c r="A344" s="10" t="s">
        <v>2780</v>
      </c>
      <c r="B344" s="10" t="str">
        <f>INDEX('xUS TME'!B:B,MATCH('xUS Opp Value'!A344,'xUS TME'!A:A,0))</f>
        <v>TW0001519007</v>
      </c>
      <c r="C344" s="13" t="str">
        <f>INDEX('xUS TME'!C:C,MATCH($B344,'xUS TME'!$B:$B,0))</f>
        <v>1519</v>
      </c>
      <c r="D344" s="13" t="str">
        <f>INDEX('xUS TME'!D:D,MATCH(B344,'xUS TME'!$B:$B,0))</f>
        <v>0P0000AFH0</v>
      </c>
      <c r="E344" s="13" t="str">
        <f>INDEX('xUS TME'!F:F,MATCH(B344,'xUS TME'!$B:$B,0))</f>
        <v>Taiwan</v>
      </c>
      <c r="F344" s="18" t="str">
        <f>INDEX('xUS TME'!G:G,MATCH(B344,'xUS TME'!$B:$B,0))</f>
        <v>Industrials</v>
      </c>
      <c r="G344" s="58">
        <f>IFERROR(INDEX(CRIMs!G:G,MATCH(C344,CRIMs!D:D,0)),0)</f>
        <v>0</v>
      </c>
      <c r="H344" s="58">
        <f>IFERROR(INDEX(CRIMs!I:I,MATCH(C344,CRIMs!D:D,0)),0)</f>
        <v>0</v>
      </c>
      <c r="I344" s="13">
        <f>INDEX('xUS TME'!E:E,MATCH($B344,'xUS TME'!$B:$B,0))</f>
        <v>0.02</v>
      </c>
      <c r="J344" s="15">
        <f>INDEX('xUS TME'!H:H,MATCH(B344,'xUS TME'!$B:$B,0))</f>
        <v>0</v>
      </c>
      <c r="K344" s="17" t="str">
        <f t="shared" si="5"/>
        <v/>
      </c>
      <c r="L344" s="15">
        <f>INDEX('xUS TME'!J:J,MATCH('xUS Opp Value'!B344,'xUS TME'!$B:$B,0))</f>
        <v>0</v>
      </c>
      <c r="M344" s="15">
        <f>INDEX('xUS TME'!L:L,MATCH('xUS Opp Value'!$B344,'xUS TME'!$B:$B,0))</f>
        <v>24.3</v>
      </c>
      <c r="N344" s="15">
        <f>INDEX('xUS TME'!K:K,MATCH('xUS Opp Value'!$B344,'xUS TME'!$B:$B,0))</f>
        <v>0.51</v>
      </c>
      <c r="O344" s="15">
        <f>INDEX('xUS TME'!I:I,MATCH('xUS Opp Value'!$B344,'xUS TME'!$B:$B,0))</f>
        <v>0</v>
      </c>
      <c r="P344" s="15" t="str">
        <f>INDEX('xUS TME'!M:M,MATCH('xUS Opp Value'!$B344,'xUS TME'!$B:$B,0))</f>
        <v>New Taiwan Dollar</v>
      </c>
      <c r="Q344" s="15">
        <f>INDEX('xUS TME'!N:N,MATCH('xUS Opp Value'!$B344,'xUS TME'!$B:$B,0))</f>
        <v>0</v>
      </c>
    </row>
    <row r="345" spans="1:17" hidden="1">
      <c r="A345" s="10" t="s">
        <v>7705</v>
      </c>
      <c r="B345" s="10" t="str">
        <f>INDEX('xUS TME'!B:B,MATCH('xUS Opp Value'!A345,'xUS TME'!A:A,0))</f>
        <v>SE0000114837</v>
      </c>
      <c r="C345" s="13" t="str">
        <f>INDEX('xUS TME'!C:C,MATCH($B345,'xUS TME'!$B:$B,0))</f>
        <v>TREL B</v>
      </c>
      <c r="D345" s="13" t="str">
        <f>INDEX('xUS TME'!D:D,MATCH(B345,'xUS TME'!$B:$B,0))</f>
        <v>0P0000A6H7</v>
      </c>
      <c r="E345" s="13" t="str">
        <f>INDEX('xUS TME'!F:F,MATCH(B345,'xUS TME'!$B:$B,0))</f>
        <v>Sweden</v>
      </c>
      <c r="F345" s="18" t="str">
        <f>INDEX('xUS TME'!G:G,MATCH(B345,'xUS TME'!$B:$B,0))</f>
        <v>Industrials</v>
      </c>
      <c r="G345" s="58">
        <f>IFERROR(INDEX(CRIMs!G:G,MATCH(C345,CRIMs!D:D,0)),0)</f>
        <v>0</v>
      </c>
      <c r="H345" s="58">
        <f>IFERROR(INDEX(CRIMs!I:I,MATCH(C345,CRIMs!D:D,0)),0)</f>
        <v>0</v>
      </c>
      <c r="I345" s="13">
        <f>INDEX('xUS TME'!E:E,MATCH($B345,'xUS TME'!$B:$B,0))</f>
        <v>0.02</v>
      </c>
      <c r="J345" s="15">
        <f>INDEX('xUS TME'!H:H,MATCH(B345,'xUS TME'!$B:$B,0))</f>
        <v>0</v>
      </c>
      <c r="K345" s="17" t="str">
        <f t="shared" si="5"/>
        <v/>
      </c>
      <c r="L345" s="15">
        <f>INDEX('xUS TME'!J:J,MATCH('xUS Opp Value'!B345,'xUS TME'!$B:$B,0))</f>
        <v>20.51</v>
      </c>
      <c r="M345" s="15">
        <f>INDEX('xUS TME'!L:L,MATCH('xUS Opp Value'!$B345,'xUS TME'!$B:$B,0))</f>
        <v>2.33</v>
      </c>
      <c r="N345" s="15">
        <f>INDEX('xUS TME'!K:K,MATCH('xUS Opp Value'!$B345,'xUS TME'!$B:$B,0))</f>
        <v>0.09</v>
      </c>
      <c r="O345" s="15">
        <f>INDEX('xUS TME'!I:I,MATCH('xUS Opp Value'!$B345,'xUS TME'!$B:$B,0))</f>
        <v>0</v>
      </c>
      <c r="P345" s="15" t="str">
        <f>INDEX('xUS TME'!M:M,MATCH('xUS Opp Value'!$B345,'xUS TME'!$B:$B,0))</f>
        <v>Swedish Krona</v>
      </c>
      <c r="Q345" s="15">
        <f>INDEX('xUS TME'!N:N,MATCH('xUS Opp Value'!$B345,'xUS TME'!$B:$B,0))</f>
        <v>0</v>
      </c>
    </row>
    <row r="346" spans="1:17" hidden="1">
      <c r="A346" s="10" t="s">
        <v>3583</v>
      </c>
      <c r="B346" s="10" t="str">
        <f>INDEX('xUS TME'!B:B,MATCH('xUS Opp Value'!A346,'xUS TME'!A:A,0))</f>
        <v>TW0002207008</v>
      </c>
      <c r="C346" s="13" t="str">
        <f>INDEX('xUS TME'!C:C,MATCH($B346,'xUS TME'!$B:$B,0))</f>
        <v>2207</v>
      </c>
      <c r="D346" s="13" t="str">
        <f>INDEX('xUS TME'!D:D,MATCH(B346,'xUS TME'!$B:$B,0))</f>
        <v>0P0000CAFP</v>
      </c>
      <c r="E346" s="13" t="str">
        <f>INDEX('xUS TME'!F:F,MATCH(B346,'xUS TME'!$B:$B,0))</f>
        <v>Taiwan</v>
      </c>
      <c r="F346" s="18" t="str">
        <f>INDEX('xUS TME'!G:G,MATCH(B346,'xUS TME'!$B:$B,0))</f>
        <v>Consumer Discretionary</v>
      </c>
      <c r="G346" s="58">
        <f>IFERROR(INDEX(CRIMs!G:G,MATCH(C346,CRIMs!D:D,0)),0)</f>
        <v>0</v>
      </c>
      <c r="H346" s="58">
        <f>IFERROR(INDEX(CRIMs!I:I,MATCH(C346,CRIMs!D:D,0)),0)</f>
        <v>0</v>
      </c>
      <c r="I346" s="13">
        <f>INDEX('xUS TME'!E:E,MATCH($B346,'xUS TME'!$B:$B,0))</f>
        <v>0.02</v>
      </c>
      <c r="J346" s="15">
        <f>INDEX('xUS TME'!H:H,MATCH(B346,'xUS TME'!$B:$B,0))</f>
        <v>0</v>
      </c>
      <c r="K346" s="17" t="str">
        <f t="shared" si="5"/>
        <v/>
      </c>
      <c r="L346" s="15">
        <f>INDEX('xUS TME'!J:J,MATCH('xUS Opp Value'!B346,'xUS TME'!$B:$B,0))</f>
        <v>0</v>
      </c>
      <c r="M346" s="15">
        <f>INDEX('xUS TME'!L:L,MATCH('xUS Opp Value'!$B346,'xUS TME'!$B:$B,0))</f>
        <v>3.28</v>
      </c>
      <c r="N346" s="15">
        <f>INDEX('xUS TME'!K:K,MATCH('xUS Opp Value'!$B346,'xUS TME'!$B:$B,0))</f>
        <v>0.28999999999999998</v>
      </c>
      <c r="O346" s="15">
        <f>INDEX('xUS TME'!I:I,MATCH('xUS Opp Value'!$B346,'xUS TME'!$B:$B,0))</f>
        <v>0</v>
      </c>
      <c r="P346" s="15" t="str">
        <f>INDEX('xUS TME'!M:M,MATCH('xUS Opp Value'!$B346,'xUS TME'!$B:$B,0))</f>
        <v>New Taiwan Dollar</v>
      </c>
      <c r="Q346" s="15">
        <f>INDEX('xUS TME'!N:N,MATCH('xUS Opp Value'!$B346,'xUS TME'!$B:$B,0))</f>
        <v>0</v>
      </c>
    </row>
    <row r="347" spans="1:17" hidden="1">
      <c r="A347" s="10" t="s">
        <v>817</v>
      </c>
      <c r="B347" s="10" t="str">
        <f>INDEX('xUS TME'!B:B,MATCH('xUS Opp Value'!A347,'xUS TME'!A:A,0))</f>
        <v>INE918I01026</v>
      </c>
      <c r="C347" s="13" t="str">
        <f>INDEX('xUS TME'!C:C,MATCH($B347,'xUS TME'!$B:$B,0))</f>
        <v>532978</v>
      </c>
      <c r="D347" s="13" t="str">
        <f>INDEX('xUS TME'!D:D,MATCH(B347,'xUS TME'!$B:$B,0))</f>
        <v>0P0000PT5G</v>
      </c>
      <c r="E347" s="13" t="str">
        <f>INDEX('xUS TME'!F:F,MATCH(B347,'xUS TME'!$B:$B,0))</f>
        <v>India</v>
      </c>
      <c r="F347" s="18" t="str">
        <f>INDEX('xUS TME'!G:G,MATCH(B347,'xUS TME'!$B:$B,0))</f>
        <v>Financials</v>
      </c>
      <c r="G347" s="58">
        <f>IFERROR(INDEX(CRIMs!G:G,MATCH(C347,CRIMs!D:D,0)),0)</f>
        <v>0</v>
      </c>
      <c r="H347" s="58">
        <f>IFERROR(INDEX(CRIMs!I:I,MATCH(C347,CRIMs!D:D,0)),0)</f>
        <v>0</v>
      </c>
      <c r="I347" s="13">
        <f>INDEX('xUS TME'!E:E,MATCH($B347,'xUS TME'!$B:$B,0))</f>
        <v>0.02</v>
      </c>
      <c r="J347" s="15">
        <f>INDEX('xUS TME'!H:H,MATCH(B347,'xUS TME'!$B:$B,0))</f>
        <v>0</v>
      </c>
      <c r="K347" s="17" t="str">
        <f t="shared" si="5"/>
        <v/>
      </c>
      <c r="L347" s="15">
        <f>INDEX('xUS TME'!J:J,MATCH('xUS Opp Value'!B347,'xUS TME'!$B:$B,0))</f>
        <v>0</v>
      </c>
      <c r="M347" s="15">
        <f>INDEX('xUS TME'!L:L,MATCH('xUS Opp Value'!$B347,'xUS TME'!$B:$B,0))</f>
        <v>3.78</v>
      </c>
      <c r="N347" s="15">
        <f>INDEX('xUS TME'!K:K,MATCH('xUS Opp Value'!$B347,'xUS TME'!$B:$B,0))</f>
        <v>0.26</v>
      </c>
      <c r="O347" s="15">
        <f>INDEX('xUS TME'!I:I,MATCH('xUS Opp Value'!$B347,'xUS TME'!$B:$B,0))</f>
        <v>0</v>
      </c>
      <c r="P347" s="15" t="str">
        <f>INDEX('xUS TME'!M:M,MATCH('xUS Opp Value'!$B347,'xUS TME'!$B:$B,0))</f>
        <v>Indian Rupee</v>
      </c>
      <c r="Q347" s="15">
        <f>INDEX('xUS TME'!N:N,MATCH('xUS Opp Value'!$B347,'xUS TME'!$B:$B,0))</f>
        <v>0</v>
      </c>
    </row>
    <row r="348" spans="1:17" hidden="1">
      <c r="A348" s="10" t="s">
        <v>2188</v>
      </c>
      <c r="B348" s="10" t="str">
        <f>INDEX('xUS TME'!B:B,MATCH('xUS Opp Value'!A348,'xUS TME'!A:A,0))</f>
        <v>JP3493800001</v>
      </c>
      <c r="C348" s="13" t="str">
        <f>INDEX('xUS TME'!C:C,MATCH($B348,'xUS TME'!$B:$B,0))</f>
        <v>7912</v>
      </c>
      <c r="D348" s="13" t="str">
        <f>INDEX('xUS TME'!D:D,MATCH(B348,'xUS TME'!$B:$B,0))</f>
        <v>0P0000AEU0</v>
      </c>
      <c r="E348" s="13" t="str">
        <f>INDEX('xUS TME'!F:F,MATCH(B348,'xUS TME'!$B:$B,0))</f>
        <v>Japan</v>
      </c>
      <c r="F348" s="18" t="str">
        <f>INDEX('xUS TME'!G:G,MATCH(B348,'xUS TME'!$B:$B,0))</f>
        <v>Industrials</v>
      </c>
      <c r="G348" s="58">
        <f>IFERROR(INDEX(CRIMs!G:G,MATCH(C348,CRIMs!D:D,0)),0)</f>
        <v>0</v>
      </c>
      <c r="H348" s="58">
        <f>IFERROR(INDEX(CRIMs!I:I,MATCH(C348,CRIMs!D:D,0)),0)</f>
        <v>0</v>
      </c>
      <c r="I348" s="13">
        <f>INDEX('xUS TME'!E:E,MATCH($B348,'xUS TME'!$B:$B,0))</f>
        <v>0.02</v>
      </c>
      <c r="J348" s="15">
        <f>INDEX('xUS TME'!H:H,MATCH(B348,'xUS TME'!$B:$B,0))</f>
        <v>0</v>
      </c>
      <c r="K348" s="17" t="str">
        <f t="shared" si="5"/>
        <v/>
      </c>
      <c r="L348" s="15">
        <f>INDEX('xUS TME'!J:J,MATCH('xUS Opp Value'!B348,'xUS TME'!$B:$B,0))</f>
        <v>0</v>
      </c>
      <c r="M348" s="15">
        <f>INDEX('xUS TME'!L:L,MATCH('xUS Opp Value'!$B348,'xUS TME'!$B:$B,0))</f>
        <v>1.1399999999999999</v>
      </c>
      <c r="N348" s="15">
        <f>INDEX('xUS TME'!K:K,MATCH('xUS Opp Value'!$B348,'xUS TME'!$B:$B,0))</f>
        <v>0.1</v>
      </c>
      <c r="O348" s="15">
        <f>INDEX('xUS TME'!I:I,MATCH('xUS Opp Value'!$B348,'xUS TME'!$B:$B,0))</f>
        <v>0</v>
      </c>
      <c r="P348" s="15" t="str">
        <f>INDEX('xUS TME'!M:M,MATCH('xUS Opp Value'!$B348,'xUS TME'!$B:$B,0))</f>
        <v>Yen</v>
      </c>
      <c r="Q348" s="15">
        <f>INDEX('xUS TME'!N:N,MATCH('xUS Opp Value'!$B348,'xUS TME'!$B:$B,0))</f>
        <v>0</v>
      </c>
    </row>
    <row r="349" spans="1:17" hidden="1">
      <c r="A349" s="10" t="s">
        <v>3867</v>
      </c>
      <c r="B349" s="10" t="str">
        <f>INDEX('xUS TME'!B:B,MATCH('xUS Opp Value'!A349,'xUS TME'!A:A,0))</f>
        <v>SE0000107203</v>
      </c>
      <c r="C349" s="13" t="str">
        <f>INDEX('xUS TME'!C:C,MATCH($B349,'xUS TME'!$B:$B,0))</f>
        <v>INDU C</v>
      </c>
      <c r="D349" s="13" t="str">
        <f>INDEX('xUS TME'!D:D,MATCH(B349,'xUS TME'!$B:$B,0))</f>
        <v>0P0000A6GJ</v>
      </c>
      <c r="E349" s="13" t="str">
        <f>INDEX('xUS TME'!F:F,MATCH(B349,'xUS TME'!$B:$B,0))</f>
        <v>Sweden</v>
      </c>
      <c r="F349" s="18" t="str">
        <f>INDEX('xUS TME'!G:G,MATCH(B349,'xUS TME'!$B:$B,0))</f>
        <v>Financials</v>
      </c>
      <c r="G349" s="58">
        <f>IFERROR(INDEX(CRIMs!G:G,MATCH(C349,CRIMs!D:D,0)),0)</f>
        <v>0</v>
      </c>
      <c r="H349" s="58">
        <f>IFERROR(INDEX(CRIMs!I:I,MATCH(C349,CRIMs!D:D,0)),0)</f>
        <v>0</v>
      </c>
      <c r="I349" s="13">
        <f>INDEX('xUS TME'!E:E,MATCH($B349,'xUS TME'!$B:$B,0))</f>
        <v>0.03</v>
      </c>
      <c r="J349" s="15">
        <f>INDEX('xUS TME'!H:H,MATCH(B349,'xUS TME'!$B:$B,0))</f>
        <v>0</v>
      </c>
      <c r="K349" s="17" t="str">
        <f t="shared" si="5"/>
        <v/>
      </c>
      <c r="L349" s="15">
        <f>INDEX('xUS TME'!J:J,MATCH('xUS Opp Value'!B349,'xUS TME'!$B:$B,0))</f>
        <v>0</v>
      </c>
      <c r="M349" s="15">
        <f>INDEX('xUS TME'!L:L,MATCH('xUS Opp Value'!$B349,'xUS TME'!$B:$B,0))</f>
        <v>1.06</v>
      </c>
      <c r="N349" s="15">
        <f>INDEX('xUS TME'!K:K,MATCH('xUS Opp Value'!$B349,'xUS TME'!$B:$B,0))</f>
        <v>0.21</v>
      </c>
      <c r="O349" s="15">
        <f>INDEX('xUS TME'!I:I,MATCH('xUS Opp Value'!$B349,'xUS TME'!$B:$B,0))</f>
        <v>0</v>
      </c>
      <c r="P349" s="15" t="str">
        <f>INDEX('xUS TME'!M:M,MATCH('xUS Opp Value'!$B349,'xUS TME'!$B:$B,0))</f>
        <v>Swedish Krona</v>
      </c>
      <c r="Q349" s="15">
        <f>INDEX('xUS TME'!N:N,MATCH('xUS Opp Value'!$B349,'xUS TME'!$B:$B,0))</f>
        <v>0</v>
      </c>
    </row>
    <row r="350" spans="1:17" hidden="1">
      <c r="A350" s="10" t="s">
        <v>1821</v>
      </c>
      <c r="B350" s="10" t="str">
        <f>INDEX('xUS TME'!B:B,MATCH('xUS Opp Value'!A350,'xUS TME'!A:A,0))</f>
        <v>TW0002002003</v>
      </c>
      <c r="C350" s="13">
        <f>INDEX('xUS TME'!C:C,MATCH($B350,'xUS TME'!$B:$B,0))</f>
        <v>2002</v>
      </c>
      <c r="D350" s="13" t="str">
        <f>INDEX('xUS TME'!D:D,MATCH(B350,'xUS TME'!$B:$B,0))</f>
        <v>0P0000BM4T</v>
      </c>
      <c r="E350" s="13" t="str">
        <f>INDEX('xUS TME'!F:F,MATCH(B350,'xUS TME'!$B:$B,0))</f>
        <v>Taiwan</v>
      </c>
      <c r="F350" s="18" t="str">
        <f>INDEX('xUS TME'!G:G,MATCH(B350,'xUS TME'!$B:$B,0))</f>
        <v>Materials</v>
      </c>
      <c r="G350" s="58">
        <f>IFERROR(INDEX(CRIMs!G:G,MATCH(C350,CRIMs!D:D,0)),0)</f>
        <v>0</v>
      </c>
      <c r="H350" s="58">
        <f>IFERROR(INDEX(CRIMs!I:I,MATCH(C350,CRIMs!D:D,0)),0)</f>
        <v>0</v>
      </c>
      <c r="I350" s="13">
        <f>INDEX('xUS TME'!E:E,MATCH($B350,'xUS TME'!$B:$B,0))</f>
        <v>0.02</v>
      </c>
      <c r="J350" s="15">
        <f>INDEX('xUS TME'!H:H,MATCH(B350,'xUS TME'!$B:$B,0))</f>
        <v>0</v>
      </c>
      <c r="K350" s="17" t="str">
        <f t="shared" si="5"/>
        <v/>
      </c>
      <c r="L350" s="15">
        <f>INDEX('xUS TME'!J:J,MATCH('xUS Opp Value'!B350,'xUS TME'!$B:$B,0))</f>
        <v>0</v>
      </c>
      <c r="M350" s="15">
        <f>INDEX('xUS TME'!L:L,MATCH('xUS Opp Value'!$B350,'xUS TME'!$B:$B,0))</f>
        <v>1.05</v>
      </c>
      <c r="N350" s="15">
        <f>INDEX('xUS TME'!K:K,MATCH('xUS Opp Value'!$B350,'xUS TME'!$B:$B,0))</f>
        <v>-0.01</v>
      </c>
      <c r="O350" s="15" t="str">
        <f>INDEX('xUS TME'!I:I,MATCH('xUS Opp Value'!$B350,'xUS TME'!$B:$B,0))</f>
        <v>None</v>
      </c>
      <c r="P350" s="15" t="str">
        <f>INDEX('xUS TME'!M:M,MATCH('xUS Opp Value'!$B350,'xUS TME'!$B:$B,0))</f>
        <v>New Taiwan Dollar</v>
      </c>
      <c r="Q350" s="15" t="str">
        <f>INDEX('xUS TME'!N:N,MATCH('xUS Opp Value'!$B350,'xUS TME'!$B:$B,0))</f>
        <v>High</v>
      </c>
    </row>
    <row r="351" spans="1:17" hidden="1">
      <c r="A351" s="10" t="s">
        <v>6886</v>
      </c>
      <c r="B351" s="10" t="str">
        <f>INDEX('xUS TME'!B:B,MATCH('xUS Opp Value'!A351,'xUS TME'!A:A,0))</f>
        <v>KYG8167W1380</v>
      </c>
      <c r="C351" s="13">
        <f>INDEX('xUS TME'!C:C,MATCH($B351,'xUS TME'!$B:$B,0))</f>
        <v>1177</v>
      </c>
      <c r="D351" s="13" t="str">
        <f>INDEX('xUS TME'!D:D,MATCH(B351,'xUS TME'!$B:$B,0))</f>
        <v>0P00009S77</v>
      </c>
      <c r="E351" s="13" t="str">
        <f>INDEX('xUS TME'!F:F,MATCH(B351,'xUS TME'!$B:$B,0))</f>
        <v>Hong Kong</v>
      </c>
      <c r="F351" s="18" t="str">
        <f>INDEX('xUS TME'!G:G,MATCH(B351,'xUS TME'!$B:$B,0))</f>
        <v>Health Care</v>
      </c>
      <c r="G351" s="58">
        <f>IFERROR(INDEX(CRIMs!G:G,MATCH(C351,CRIMs!D:D,0)),0)</f>
        <v>0</v>
      </c>
      <c r="H351" s="58">
        <f>IFERROR(INDEX(CRIMs!I:I,MATCH(C351,CRIMs!D:D,0)),0)</f>
        <v>0</v>
      </c>
      <c r="I351" s="13">
        <f>INDEX('xUS TME'!E:E,MATCH($B351,'xUS TME'!$B:$B,0))</f>
        <v>0.02</v>
      </c>
      <c r="J351" s="15">
        <f>INDEX('xUS TME'!H:H,MATCH(B351,'xUS TME'!$B:$B,0))</f>
        <v>0</v>
      </c>
      <c r="K351" s="17" t="str">
        <f t="shared" si="5"/>
        <v/>
      </c>
      <c r="L351" s="15">
        <f>INDEX('xUS TME'!J:J,MATCH('xUS Opp Value'!B351,'xUS TME'!$B:$B,0))</f>
        <v>28.04</v>
      </c>
      <c r="M351" s="15">
        <f>INDEX('xUS TME'!L:L,MATCH('xUS Opp Value'!$B351,'xUS TME'!$B:$B,0))</f>
        <v>3.11</v>
      </c>
      <c r="N351" s="15">
        <f>INDEX('xUS TME'!K:K,MATCH('xUS Opp Value'!$B351,'xUS TME'!$B:$B,0))</f>
        <v>0.15</v>
      </c>
      <c r="O351" s="15" t="str">
        <f>INDEX('xUS TME'!I:I,MATCH('xUS Opp Value'!$B351,'xUS TME'!$B:$B,0))</f>
        <v>None</v>
      </c>
      <c r="P351" s="15" t="str">
        <f>INDEX('xUS TME'!M:M,MATCH('xUS Opp Value'!$B351,'xUS TME'!$B:$B,0))</f>
        <v>Hong Kong Dollar</v>
      </c>
      <c r="Q351" s="15" t="str">
        <f>INDEX('xUS TME'!N:N,MATCH('xUS Opp Value'!$B351,'xUS TME'!$B:$B,0))</f>
        <v>High</v>
      </c>
    </row>
    <row r="352" spans="1:17" hidden="1">
      <c r="A352" s="10" t="s">
        <v>8479</v>
      </c>
      <c r="B352" s="10" t="str">
        <f>INDEX('xUS TME'!B:B,MATCH('xUS Opp Value'!A352,'xUS TME'!A:A,0))</f>
        <v>INE155A01022</v>
      </c>
      <c r="C352" s="13" t="str">
        <f>INDEX('xUS TME'!C:C,MATCH($B352,'xUS TME'!$B:$B,0))</f>
        <v>TMPV</v>
      </c>
      <c r="D352" s="13" t="str">
        <f>INDEX('xUS TME'!D:D,MATCH(B352,'xUS TME'!$B:$B,0))</f>
        <v>0P0000AZVC</v>
      </c>
      <c r="E352" s="13" t="str">
        <f>INDEX('xUS TME'!F:F,MATCH(B352,'xUS TME'!$B:$B,0))</f>
        <v>India</v>
      </c>
      <c r="F352" s="18" t="str">
        <f>INDEX('xUS TME'!G:G,MATCH(B352,'xUS TME'!$B:$B,0))</f>
        <v>Consumer Discretionary</v>
      </c>
      <c r="G352" s="58">
        <f>IFERROR(INDEX(CRIMs!G:G,MATCH(C352,CRIMs!D:D,0)),0)</f>
        <v>0</v>
      </c>
      <c r="H352" s="58">
        <f>IFERROR(INDEX(CRIMs!I:I,MATCH(C352,CRIMs!D:D,0)),0)</f>
        <v>0</v>
      </c>
      <c r="I352" s="13">
        <f>INDEX('xUS TME'!E:E,MATCH($B352,'xUS TME'!$B:$B,0))</f>
        <v>0.02</v>
      </c>
      <c r="J352" s="15">
        <f>INDEX('xUS TME'!H:H,MATCH(B352,'xUS TME'!$B:$B,0))</f>
        <v>0</v>
      </c>
      <c r="K352" s="17" t="str">
        <f t="shared" si="5"/>
        <v/>
      </c>
      <c r="L352" s="15">
        <f>INDEX('xUS TME'!J:J,MATCH('xUS Opp Value'!B352,'xUS TME'!$B:$B,0))</f>
        <v>11.42</v>
      </c>
      <c r="M352" s="15">
        <f>INDEX('xUS TME'!L:L,MATCH('xUS Opp Value'!$B352,'xUS TME'!$B:$B,0))</f>
        <v>1.1399999999999999</v>
      </c>
      <c r="N352" s="15">
        <f>INDEX('xUS TME'!K:K,MATCH('xUS Opp Value'!$B352,'xUS TME'!$B:$B,0))</f>
        <v>0.23</v>
      </c>
      <c r="O352" s="15" t="str">
        <f>INDEX('xUS TME'!I:I,MATCH('xUS Opp Value'!$B352,'xUS TME'!$B:$B,0))</f>
        <v>None</v>
      </c>
      <c r="P352" s="15" t="str">
        <f>INDEX('xUS TME'!M:M,MATCH('xUS Opp Value'!$B352,'xUS TME'!$B:$B,0))</f>
        <v>Indian Rupee</v>
      </c>
      <c r="Q352" s="15" t="str">
        <f>INDEX('xUS TME'!N:N,MATCH('xUS Opp Value'!$B352,'xUS TME'!$B:$B,0))</f>
        <v>High</v>
      </c>
    </row>
    <row r="353" spans="1:17" hidden="1">
      <c r="A353" s="10" t="s">
        <v>5667</v>
      </c>
      <c r="B353" s="10" t="str">
        <f>INDEX('xUS TME'!B:B,MATCH('xUS Opp Value'!A353,'xUS TME'!A:A,0))</f>
        <v>INE318A01026</v>
      </c>
      <c r="C353" s="13" t="str">
        <f>INDEX('xUS TME'!C:C,MATCH($B353,'xUS TME'!$B:$B,0))</f>
        <v>PIDILITIND</v>
      </c>
      <c r="D353" s="13" t="str">
        <f>INDEX('xUS TME'!D:D,MATCH(B353,'xUS TME'!$B:$B,0))</f>
        <v>0P0000CC4H</v>
      </c>
      <c r="E353" s="13" t="str">
        <f>INDEX('xUS TME'!F:F,MATCH(B353,'xUS TME'!$B:$B,0))</f>
        <v>India</v>
      </c>
      <c r="F353" s="18" t="str">
        <f>INDEX('xUS TME'!G:G,MATCH(B353,'xUS TME'!$B:$B,0))</f>
        <v>Materials</v>
      </c>
      <c r="G353" s="58">
        <f>IFERROR(INDEX(CRIMs!G:G,MATCH(C353,CRIMs!D:D,0)),0)</f>
        <v>0</v>
      </c>
      <c r="H353" s="58">
        <f>IFERROR(INDEX(CRIMs!I:I,MATCH(C353,CRIMs!D:D,0)),0)</f>
        <v>0</v>
      </c>
      <c r="I353" s="13">
        <f>INDEX('xUS TME'!E:E,MATCH($B353,'xUS TME'!$B:$B,0))</f>
        <v>0.02</v>
      </c>
      <c r="J353" s="15">
        <f>INDEX('xUS TME'!H:H,MATCH(B353,'xUS TME'!$B:$B,0))</f>
        <v>0</v>
      </c>
      <c r="K353" s="17" t="str">
        <f t="shared" si="5"/>
        <v/>
      </c>
      <c r="L353" s="15">
        <f>INDEX('xUS TME'!J:J,MATCH('xUS Opp Value'!B353,'xUS TME'!$B:$B,0))</f>
        <v>91.18</v>
      </c>
      <c r="M353" s="15">
        <f>INDEX('xUS TME'!L:L,MATCH('xUS Opp Value'!$B353,'xUS TME'!$B:$B,0))</f>
        <v>14.46</v>
      </c>
      <c r="N353" s="15">
        <f>INDEX('xUS TME'!K:K,MATCH('xUS Opp Value'!$B353,'xUS TME'!$B:$B,0))</f>
        <v>0.23</v>
      </c>
      <c r="O353" s="15">
        <f>INDEX('xUS TME'!I:I,MATCH('xUS Opp Value'!$B353,'xUS TME'!$B:$B,0))</f>
        <v>0</v>
      </c>
      <c r="P353" s="15" t="str">
        <f>INDEX('xUS TME'!M:M,MATCH('xUS Opp Value'!$B353,'xUS TME'!$B:$B,0))</f>
        <v>Indian Rupee</v>
      </c>
      <c r="Q353" s="15">
        <f>INDEX('xUS TME'!N:N,MATCH('xUS Opp Value'!$B353,'xUS TME'!$B:$B,0))</f>
        <v>0</v>
      </c>
    </row>
    <row r="354" spans="1:17" hidden="1">
      <c r="A354" s="10" t="s">
        <v>5503</v>
      </c>
      <c r="B354" s="10" t="str">
        <f>INDEX('xUS TME'!B:B,MATCH('xUS Opp Value'!A354,'xUS TME'!A:A,0))</f>
        <v>NO0003733800</v>
      </c>
      <c r="C354" s="13" t="str">
        <f>INDEX('xUS TME'!C:C,MATCH($B354,'xUS TME'!$B:$B,0))</f>
        <v>ORK</v>
      </c>
      <c r="D354" s="13" t="str">
        <f>INDEX('xUS TME'!D:D,MATCH(B354,'xUS TME'!$B:$B,0))</f>
        <v>0P0000CARO</v>
      </c>
      <c r="E354" s="13" t="str">
        <f>INDEX('xUS TME'!F:F,MATCH(B354,'xUS TME'!$B:$B,0))</f>
        <v>Norway</v>
      </c>
      <c r="F354" s="18" t="str">
        <f>INDEX('xUS TME'!G:G,MATCH(B354,'xUS TME'!$B:$B,0))</f>
        <v>Consumer Staples</v>
      </c>
      <c r="G354" s="58">
        <f>IFERROR(INDEX(CRIMs!G:G,MATCH(C354,CRIMs!D:D,0)),0)</f>
        <v>0</v>
      </c>
      <c r="H354" s="58">
        <f>IFERROR(INDEX(CRIMs!I:I,MATCH(C354,CRIMs!D:D,0)),0)</f>
        <v>0</v>
      </c>
      <c r="I354" s="13">
        <f>INDEX('xUS TME'!E:E,MATCH($B354,'xUS TME'!$B:$B,0))</f>
        <v>0.03</v>
      </c>
      <c r="J354" s="15">
        <f>INDEX('xUS TME'!H:H,MATCH(B354,'xUS TME'!$B:$B,0))</f>
        <v>0</v>
      </c>
      <c r="K354" s="17" t="str">
        <f t="shared" si="5"/>
        <v/>
      </c>
      <c r="L354" s="15">
        <f>INDEX('xUS TME'!J:J,MATCH('xUS Opp Value'!B354,'xUS TME'!$B:$B,0))</f>
        <v>17.73</v>
      </c>
      <c r="M354" s="15">
        <f>INDEX('xUS TME'!L:L,MATCH('xUS Opp Value'!$B354,'xUS TME'!$B:$B,0))</f>
        <v>2.5</v>
      </c>
      <c r="N354" s="15">
        <f>INDEX('xUS TME'!K:K,MATCH('xUS Opp Value'!$B354,'xUS TME'!$B:$B,0))</f>
        <v>0.15</v>
      </c>
      <c r="O354" s="15" t="str">
        <f>INDEX('xUS TME'!I:I,MATCH('xUS Opp Value'!$B354,'xUS TME'!$B:$B,0))</f>
        <v>None</v>
      </c>
      <c r="P354" s="15" t="str">
        <f>INDEX('xUS TME'!M:M,MATCH('xUS Opp Value'!$B354,'xUS TME'!$B:$B,0))</f>
        <v>Norwegian Krone</v>
      </c>
      <c r="Q354" s="15" t="str">
        <f>INDEX('xUS TME'!N:N,MATCH('xUS Opp Value'!$B354,'xUS TME'!$B:$B,0))</f>
        <v>High</v>
      </c>
    </row>
    <row r="355" spans="1:17" hidden="1">
      <c r="A355" s="10" t="s">
        <v>396</v>
      </c>
      <c r="B355" s="10" t="str">
        <f>INDEX('xUS TME'!B:B,MATCH('xUS Opp Value'!A355,'xUS TME'!A:A,0))</f>
        <v>KYG022421088</v>
      </c>
      <c r="C355" s="13">
        <f>INDEX('xUS TME'!C:C,MATCH($B355,'xUS TME'!$B:$B,0))</f>
        <v>3661</v>
      </c>
      <c r="D355" s="13" t="str">
        <f>INDEX('xUS TME'!D:D,MATCH(B355,'xUS TME'!$B:$B,0))</f>
        <v>0P0000T4AK</v>
      </c>
      <c r="E355" s="13" t="str">
        <f>INDEX('xUS TME'!F:F,MATCH(B355,'xUS TME'!$B:$B,0))</f>
        <v>United States</v>
      </c>
      <c r="F355" s="18" t="str">
        <f>INDEX('xUS TME'!G:G,MATCH(B355,'xUS TME'!$B:$B,0))</f>
        <v>Information Technology</v>
      </c>
      <c r="G355" s="58">
        <f>IFERROR(INDEX(CRIMs!G:G,MATCH(C355,CRIMs!D:D,0)),0)</f>
        <v>0</v>
      </c>
      <c r="H355" s="58">
        <f>IFERROR(INDEX(CRIMs!I:I,MATCH(C355,CRIMs!D:D,0)),0)</f>
        <v>0</v>
      </c>
      <c r="I355" s="13">
        <f>INDEX('xUS TME'!E:E,MATCH($B355,'xUS TME'!$B:$B,0))</f>
        <v>0.02</v>
      </c>
      <c r="J355" s="15">
        <f>INDEX('xUS TME'!H:H,MATCH(B355,'xUS TME'!$B:$B,0))</f>
        <v>0</v>
      </c>
      <c r="K355" s="17" t="str">
        <f t="shared" si="5"/>
        <v/>
      </c>
      <c r="L355" s="15">
        <f>INDEX('xUS TME'!J:J,MATCH('xUS Opp Value'!B355,'xUS TME'!$B:$B,0))</f>
        <v>52.86</v>
      </c>
      <c r="M355" s="15">
        <f>INDEX('xUS TME'!L:L,MATCH('xUS Opp Value'!$B355,'xUS TME'!$B:$B,0))</f>
        <v>6.03</v>
      </c>
      <c r="N355" s="15">
        <f>INDEX('xUS TME'!K:K,MATCH('xUS Opp Value'!$B355,'xUS TME'!$B:$B,0))</f>
        <v>0.14000000000000001</v>
      </c>
      <c r="O355" s="15">
        <f>INDEX('xUS TME'!I:I,MATCH('xUS Opp Value'!$B355,'xUS TME'!$B:$B,0))</f>
        <v>0</v>
      </c>
      <c r="P355" s="15" t="str">
        <f>INDEX('xUS TME'!M:M,MATCH('xUS Opp Value'!$B355,'xUS TME'!$B:$B,0))</f>
        <v>New Taiwan Dollar</v>
      </c>
      <c r="Q355" s="15">
        <f>INDEX('xUS TME'!N:N,MATCH('xUS Opp Value'!$B355,'xUS TME'!$B:$B,0))</f>
        <v>0</v>
      </c>
    </row>
    <row r="356" spans="1:17" hidden="1">
      <c r="A356" s="10" t="s">
        <v>3234</v>
      </c>
      <c r="B356" s="10" t="str">
        <f>INDEX('xUS TME'!B:B,MATCH('xUS Opp Value'!A356,'xUS TME'!A:A,0))</f>
        <v>KYG465871120</v>
      </c>
      <c r="C356" s="13" t="str">
        <f>INDEX('xUS TME'!C:C,MATCH($B356,'xUS TME'!$B:$B,0))</f>
        <v>01179</v>
      </c>
      <c r="D356" s="13" t="str">
        <f>INDEX('xUS TME'!D:D,MATCH(B356,'xUS TME'!$B:$B,0))</f>
        <v>0P0001KPBR</v>
      </c>
      <c r="E356" s="13" t="str">
        <f>INDEX('xUS TME'!F:F,MATCH(B356,'xUS TME'!$B:$B,0))</f>
        <v>China</v>
      </c>
      <c r="F356" s="18" t="str">
        <f>INDEX('xUS TME'!G:G,MATCH(B356,'xUS TME'!$B:$B,0))</f>
        <v>Consumer Discretionary</v>
      </c>
      <c r="G356" s="58">
        <f>IFERROR(INDEX(CRIMs!G:G,MATCH(C356,CRIMs!D:D,0)),0)</f>
        <v>0</v>
      </c>
      <c r="H356" s="58">
        <f>IFERROR(INDEX(CRIMs!I:I,MATCH(C356,CRIMs!D:D,0)),0)</f>
        <v>0</v>
      </c>
      <c r="I356" s="13">
        <f>INDEX('xUS TME'!E:E,MATCH($B356,'xUS TME'!$B:$B,0))</f>
        <v>0.02</v>
      </c>
      <c r="J356" s="15">
        <f>INDEX('xUS TME'!H:H,MATCH(B356,'xUS TME'!$B:$B,0))</f>
        <v>0</v>
      </c>
      <c r="K356" s="17" t="str">
        <f t="shared" si="5"/>
        <v/>
      </c>
      <c r="L356" s="15">
        <f>INDEX('xUS TME'!J:J,MATCH('xUS Opp Value'!B356,'xUS TME'!$B:$B,0))</f>
        <v>16.03</v>
      </c>
      <c r="M356" s="15">
        <f>INDEX('xUS TME'!L:L,MATCH('xUS Opp Value'!$B356,'xUS TME'!$B:$B,0))</f>
        <v>9.08</v>
      </c>
      <c r="N356" s="15">
        <f>INDEX('xUS TME'!K:K,MATCH('xUS Opp Value'!$B356,'xUS TME'!$B:$B,0))</f>
        <v>0.25</v>
      </c>
      <c r="O356" s="15">
        <f>INDEX('xUS TME'!I:I,MATCH('xUS Opp Value'!$B356,'xUS TME'!$B:$B,0))</f>
        <v>0</v>
      </c>
      <c r="P356" s="15" t="str">
        <f>INDEX('xUS TME'!M:M,MATCH('xUS Opp Value'!$B356,'xUS TME'!$B:$B,0))</f>
        <v>Hong Kong Dollar</v>
      </c>
      <c r="Q356" s="15">
        <f>INDEX('xUS TME'!N:N,MATCH('xUS Opp Value'!$B356,'xUS TME'!$B:$B,0))</f>
        <v>0</v>
      </c>
    </row>
    <row r="357" spans="1:17" hidden="1">
      <c r="A357" s="10" t="s">
        <v>5783</v>
      </c>
      <c r="B357" s="10" t="str">
        <f>INDEX('xUS TME'!B:B,MATCH('xUS Opp Value'!A357,'xUS TME'!A:A,0))</f>
        <v>BRPRIOACNOR1</v>
      </c>
      <c r="C357" s="13" t="str">
        <f>INDEX('xUS TME'!C:C,MATCH($B357,'xUS TME'!$B:$B,0))</f>
        <v>PRIO3</v>
      </c>
      <c r="D357" s="13" t="str">
        <f>INDEX('xUS TME'!D:D,MATCH(B357,'xUS TME'!$B:$B,0))</f>
        <v>0P0000Q67P</v>
      </c>
      <c r="E357" s="13" t="str">
        <f>INDEX('xUS TME'!F:F,MATCH(B357,'xUS TME'!$B:$B,0))</f>
        <v>Brazil</v>
      </c>
      <c r="F357" s="18" t="str">
        <f>INDEX('xUS TME'!G:G,MATCH(B357,'xUS TME'!$B:$B,0))</f>
        <v>Energy</v>
      </c>
      <c r="G357" s="58">
        <f>IFERROR(INDEX(CRIMs!G:G,MATCH(C357,CRIMs!D:D,0)),0)</f>
        <v>0</v>
      </c>
      <c r="H357" s="58">
        <f>IFERROR(INDEX(CRIMs!I:I,MATCH(C357,CRIMs!D:D,0)),0)</f>
        <v>0</v>
      </c>
      <c r="I357" s="13">
        <f>INDEX('xUS TME'!E:E,MATCH($B357,'xUS TME'!$B:$B,0))</f>
        <v>0.03</v>
      </c>
      <c r="J357" s="15">
        <f>INDEX('xUS TME'!H:H,MATCH(B357,'xUS TME'!$B:$B,0))</f>
        <v>0</v>
      </c>
      <c r="K357" s="17" t="str">
        <f t="shared" si="5"/>
        <v/>
      </c>
      <c r="L357" s="15">
        <f>INDEX('xUS TME'!J:J,MATCH('xUS Opp Value'!B357,'xUS TME'!$B:$B,0))</f>
        <v>8.7799999999999994</v>
      </c>
      <c r="M357" s="15">
        <f>INDEX('xUS TME'!L:L,MATCH('xUS Opp Value'!$B357,'xUS TME'!$B:$B,0))</f>
        <v>2.13</v>
      </c>
      <c r="N357" s="15">
        <f>INDEX('xUS TME'!K:K,MATCH('xUS Opp Value'!$B357,'xUS TME'!$B:$B,0))</f>
        <v>0.09</v>
      </c>
      <c r="O357" s="15">
        <f>INDEX('xUS TME'!I:I,MATCH('xUS Opp Value'!$B357,'xUS TME'!$B:$B,0))</f>
        <v>0</v>
      </c>
      <c r="P357" s="15" t="str">
        <f>INDEX('xUS TME'!M:M,MATCH('xUS Opp Value'!$B357,'xUS TME'!$B:$B,0))</f>
        <v>Brazilian Real</v>
      </c>
      <c r="Q357" s="15">
        <f>INDEX('xUS TME'!N:N,MATCH('xUS Opp Value'!$B357,'xUS TME'!$B:$B,0))</f>
        <v>0</v>
      </c>
    </row>
    <row r="358" spans="1:17" hidden="1">
      <c r="A358" s="10" t="s">
        <v>7466</v>
      </c>
      <c r="B358" s="10" t="str">
        <f>INDEX('xUS TME'!B:B,MATCH('xUS Opp Value'!A358,'xUS TME'!A:A,0))</f>
        <v>LU2598331598</v>
      </c>
      <c r="C358" s="13" t="str">
        <f>INDEX('xUS TME'!C:C,MATCH($B358,'xUS TME'!$B:$B,0))</f>
        <v>TEN</v>
      </c>
      <c r="D358" s="13" t="str">
        <f>INDEX('xUS TME'!D:D,MATCH(B358,'xUS TME'!$B:$B,0))</f>
        <v>0P0000G5IW</v>
      </c>
      <c r="E358" s="13" t="str">
        <f>INDEX('xUS TME'!F:F,MATCH(B358,'xUS TME'!$B:$B,0))</f>
        <v>United States</v>
      </c>
      <c r="F358" s="18" t="str">
        <f>INDEX('xUS TME'!G:G,MATCH(B358,'xUS TME'!$B:$B,0))</f>
        <v>Energy</v>
      </c>
      <c r="G358" s="58">
        <f>IFERROR(INDEX(CRIMs!G:G,MATCH(C358,CRIMs!D:D,0)),0)</f>
        <v>0</v>
      </c>
      <c r="H358" s="58">
        <f>IFERROR(INDEX(CRIMs!I:I,MATCH(C358,CRIMs!D:D,0)),0)</f>
        <v>0</v>
      </c>
      <c r="I358" s="13">
        <f>INDEX('xUS TME'!E:E,MATCH($B358,'xUS TME'!$B:$B,0))</f>
        <v>0.03</v>
      </c>
      <c r="J358" s="15">
        <f>INDEX('xUS TME'!H:H,MATCH(B358,'xUS TME'!$B:$B,0))</f>
        <v>0</v>
      </c>
      <c r="K358" s="17" t="str">
        <f t="shared" si="5"/>
        <v/>
      </c>
      <c r="L358" s="15">
        <f>INDEX('xUS TME'!J:J,MATCH('xUS Opp Value'!B358,'xUS TME'!$B:$B,0))</f>
        <v>17.850000000000001</v>
      </c>
      <c r="M358" s="15">
        <f>INDEX('xUS TME'!L:L,MATCH('xUS Opp Value'!$B358,'xUS TME'!$B:$B,0))</f>
        <v>1.82</v>
      </c>
      <c r="N358" s="15">
        <f>INDEX('xUS TME'!K:K,MATCH('xUS Opp Value'!$B358,'xUS TME'!$B:$B,0))</f>
        <v>0.12</v>
      </c>
      <c r="O358" s="15" t="str">
        <f>INDEX('xUS TME'!I:I,MATCH('xUS Opp Value'!$B358,'xUS TME'!$B:$B,0))</f>
        <v>None</v>
      </c>
      <c r="P358" s="15" t="str">
        <f>INDEX('xUS TME'!M:M,MATCH('xUS Opp Value'!$B358,'xUS TME'!$B:$B,0))</f>
        <v>Euro</v>
      </c>
      <c r="Q358" s="15" t="str">
        <f>INDEX('xUS TME'!N:N,MATCH('xUS Opp Value'!$B358,'xUS TME'!$B:$B,0))</f>
        <v>High</v>
      </c>
    </row>
    <row r="359" spans="1:17" hidden="1">
      <c r="A359" s="10" t="s">
        <v>6798</v>
      </c>
      <c r="B359" s="10" t="str">
        <f>INDEX('xUS TME'!B:B,MATCH('xUS Opp Value'!A359,'xUS TME'!A:A,0))</f>
        <v>ZAE000012084</v>
      </c>
      <c r="C359" s="13" t="str">
        <f>INDEX('xUS TME'!C:C,MATCH($B359,'xUS TME'!$B:$B,0))</f>
        <v>SHP</v>
      </c>
      <c r="D359" s="13" t="str">
        <f>INDEX('xUS TME'!D:D,MATCH(B359,'xUS TME'!$B:$B,0))</f>
        <v>0P0000DLJY</v>
      </c>
      <c r="E359" s="13" t="str">
        <f>INDEX('xUS TME'!F:F,MATCH(B359,'xUS TME'!$B:$B,0))</f>
        <v>South Africa</v>
      </c>
      <c r="F359" s="18" t="str">
        <f>INDEX('xUS TME'!G:G,MATCH(B359,'xUS TME'!$B:$B,0))</f>
        <v>Consumer Staples</v>
      </c>
      <c r="G359" s="58">
        <f>IFERROR(INDEX(CRIMs!G:G,MATCH(C359,CRIMs!D:D,0)),0)</f>
        <v>0</v>
      </c>
      <c r="H359" s="58">
        <f>IFERROR(INDEX(CRIMs!I:I,MATCH(C359,CRIMs!D:D,0)),0)</f>
        <v>0</v>
      </c>
      <c r="I359" s="13">
        <f>INDEX('xUS TME'!E:E,MATCH($B359,'xUS TME'!$B:$B,0))</f>
        <v>0.02</v>
      </c>
      <c r="J359" s="15">
        <f>INDEX('xUS TME'!H:H,MATCH(B359,'xUS TME'!$B:$B,0))</f>
        <v>0</v>
      </c>
      <c r="K359" s="17" t="str">
        <f t="shared" si="5"/>
        <v/>
      </c>
      <c r="L359" s="15">
        <f>INDEX('xUS TME'!J:J,MATCH('xUS Opp Value'!B359,'xUS TME'!$B:$B,0))</f>
        <v>0</v>
      </c>
      <c r="M359" s="15">
        <f>INDEX('xUS TME'!L:L,MATCH('xUS Opp Value'!$B359,'xUS TME'!$B:$B,0))</f>
        <v>4.8899999999999997</v>
      </c>
      <c r="N359" s="15">
        <f>INDEX('xUS TME'!K:K,MATCH('xUS Opp Value'!$B359,'xUS TME'!$B:$B,0))</f>
        <v>0.26</v>
      </c>
      <c r="O359" s="15">
        <f>INDEX('xUS TME'!I:I,MATCH('xUS Opp Value'!$B359,'xUS TME'!$B:$B,0))</f>
        <v>0</v>
      </c>
      <c r="P359" s="15" t="str">
        <f>INDEX('xUS TME'!M:M,MATCH('xUS Opp Value'!$B359,'xUS TME'!$B:$B,0))</f>
        <v>Rand</v>
      </c>
      <c r="Q359" s="15">
        <f>INDEX('xUS TME'!N:N,MATCH('xUS Opp Value'!$B359,'xUS TME'!$B:$B,0))</f>
        <v>0</v>
      </c>
    </row>
    <row r="360" spans="1:17" hidden="1">
      <c r="A360" s="10" t="s">
        <v>5855</v>
      </c>
      <c r="B360" s="10" t="str">
        <f>INDEX('xUS TME'!B:B,MATCH('xUS Opp Value'!A360,'xUS TME'!A:A,0))</f>
        <v>ID1000198500</v>
      </c>
      <c r="C360" s="13" t="str">
        <f>INDEX('xUS TME'!C:C,MATCH($B360,'xUS TME'!$B:$B,0))</f>
        <v>BREN</v>
      </c>
      <c r="D360" s="13" t="str">
        <f>INDEX('xUS TME'!D:D,MATCH(B360,'xUS TME'!$B:$B,0))</f>
        <v>0P0001ROTA</v>
      </c>
      <c r="E360" s="13" t="str">
        <f>INDEX('xUS TME'!F:F,MATCH(B360,'xUS TME'!$B:$B,0))</f>
        <v>Indonesia</v>
      </c>
      <c r="F360" s="18" t="str">
        <f>INDEX('xUS TME'!G:G,MATCH(B360,'xUS TME'!$B:$B,0))</f>
        <v>Utilities</v>
      </c>
      <c r="G360" s="58">
        <f>IFERROR(INDEX(CRIMs!G:G,MATCH(C360,CRIMs!D:D,0)),0)</f>
        <v>0</v>
      </c>
      <c r="H360" s="58">
        <f>IFERROR(INDEX(CRIMs!I:I,MATCH(C360,CRIMs!D:D,0)),0)</f>
        <v>0</v>
      </c>
      <c r="I360" s="13">
        <f>INDEX('xUS TME'!E:E,MATCH($B360,'xUS TME'!$B:$B,0))</f>
        <v>0.01</v>
      </c>
      <c r="J360" s="15">
        <f>INDEX('xUS TME'!H:H,MATCH(B360,'xUS TME'!$B:$B,0))</f>
        <v>0</v>
      </c>
      <c r="K360" s="17" t="str">
        <f t="shared" si="5"/>
        <v/>
      </c>
      <c r="L360" s="15">
        <f>INDEX('xUS TME'!J:J,MATCH('xUS Opp Value'!B360,'xUS TME'!$B:$B,0))</f>
        <v>0</v>
      </c>
      <c r="M360" s="15">
        <f>INDEX('xUS TME'!L:L,MATCH('xUS Opp Value'!$B360,'xUS TME'!$B:$B,0))</f>
        <v>72.8</v>
      </c>
      <c r="N360" s="15">
        <f>INDEX('xUS TME'!K:K,MATCH('xUS Opp Value'!$B360,'xUS TME'!$B:$B,0))</f>
        <v>0.28999999999999998</v>
      </c>
      <c r="O360" s="15">
        <f>INDEX('xUS TME'!I:I,MATCH('xUS Opp Value'!$B360,'xUS TME'!$B:$B,0))</f>
        <v>0</v>
      </c>
      <c r="P360" s="15" t="str">
        <f>INDEX('xUS TME'!M:M,MATCH('xUS Opp Value'!$B360,'xUS TME'!$B:$B,0))</f>
        <v>Rupiah</v>
      </c>
      <c r="Q360" s="15">
        <f>INDEX('xUS TME'!N:N,MATCH('xUS Opp Value'!$B360,'xUS TME'!$B:$B,0))</f>
        <v>0</v>
      </c>
    </row>
    <row r="361" spans="1:17" hidden="1">
      <c r="A361" s="10" t="s">
        <v>2428</v>
      </c>
      <c r="B361" s="10" t="str">
        <f>INDEX('xUS TME'!B:B,MATCH('xUS Opp Value'!A361,'xUS TME'!A:A,0))</f>
        <v>KR7247540008</v>
      </c>
      <c r="C361" s="13">
        <f>INDEX('xUS TME'!C:C,MATCH($B361,'xUS TME'!$B:$B,0))</f>
        <v>247540</v>
      </c>
      <c r="D361" s="13" t="str">
        <f>INDEX('xUS TME'!D:D,MATCH(B361,'xUS TME'!$B:$B,0))</f>
        <v>0P0001GZPV</v>
      </c>
      <c r="E361" s="13" t="str">
        <f>INDEX('xUS TME'!F:F,MATCH(B361,'xUS TME'!$B:$B,0))</f>
        <v>South Korea</v>
      </c>
      <c r="F361" s="18" t="str">
        <f>INDEX('xUS TME'!G:G,MATCH(B361,'xUS TME'!$B:$B,0))</f>
        <v>Industrials</v>
      </c>
      <c r="G361" s="58">
        <f>IFERROR(INDEX(CRIMs!G:G,MATCH(C361,CRIMs!D:D,0)),0)</f>
        <v>0</v>
      </c>
      <c r="H361" s="58">
        <f>IFERROR(INDEX(CRIMs!I:I,MATCH(C361,CRIMs!D:D,0)),0)</f>
        <v>0</v>
      </c>
      <c r="I361" s="13">
        <f>INDEX('xUS TME'!E:E,MATCH($B361,'xUS TME'!$B:$B,0))</f>
        <v>0.02</v>
      </c>
      <c r="J361" s="15">
        <f>INDEX('xUS TME'!H:H,MATCH(B361,'xUS TME'!$B:$B,0))</f>
        <v>0</v>
      </c>
      <c r="K361" s="17" t="str">
        <f t="shared" si="5"/>
        <v/>
      </c>
      <c r="L361" s="15">
        <f>INDEX('xUS TME'!J:J,MATCH('xUS Opp Value'!B361,'xUS TME'!$B:$B,0))</f>
        <v>73.83</v>
      </c>
      <c r="M361" s="15">
        <f>INDEX('xUS TME'!L:L,MATCH('xUS Opp Value'!$B361,'xUS TME'!$B:$B,0))</f>
        <v>11.4</v>
      </c>
      <c r="N361" s="15">
        <f>INDEX('xUS TME'!K:K,MATCH('xUS Opp Value'!$B361,'xUS TME'!$B:$B,0))</f>
        <v>0.05</v>
      </c>
      <c r="O361" s="15">
        <f>INDEX('xUS TME'!I:I,MATCH('xUS Opp Value'!$B361,'xUS TME'!$B:$B,0))</f>
        <v>0</v>
      </c>
      <c r="P361" s="15" t="str">
        <f>INDEX('xUS TME'!M:M,MATCH('xUS Opp Value'!$B361,'xUS TME'!$B:$B,0))</f>
        <v>Won</v>
      </c>
      <c r="Q361" s="15">
        <f>INDEX('xUS TME'!N:N,MATCH('xUS Opp Value'!$B361,'xUS TME'!$B:$B,0))</f>
        <v>0</v>
      </c>
    </row>
    <row r="362" spans="1:17" hidden="1">
      <c r="A362" s="10" t="s">
        <v>3460</v>
      </c>
      <c r="B362" s="10" t="str">
        <f>INDEX('xUS TME'!B:B,MATCH('xUS Opp Value'!A362,'xUS TME'!A:A,0))</f>
        <v>INE158A01026</v>
      </c>
      <c r="C362" s="13" t="str">
        <f>INDEX('xUS TME'!C:C,MATCH($B362,'xUS TME'!$B:$B,0))</f>
        <v>HEROMOTOCO</v>
      </c>
      <c r="D362" s="13" t="str">
        <f>INDEX('xUS TME'!D:D,MATCH(B362,'xUS TME'!$B:$B,0))</f>
        <v>0P0000AVWI</v>
      </c>
      <c r="E362" s="13" t="str">
        <f>INDEX('xUS TME'!F:F,MATCH(B362,'xUS TME'!$B:$B,0))</f>
        <v>India</v>
      </c>
      <c r="F362" s="18" t="str">
        <f>INDEX('xUS TME'!G:G,MATCH(B362,'xUS TME'!$B:$B,0))</f>
        <v>Consumer Discretionary</v>
      </c>
      <c r="G362" s="58">
        <f>IFERROR(INDEX(CRIMs!G:G,MATCH(C362,CRIMs!D:D,0)),0)</f>
        <v>0</v>
      </c>
      <c r="H362" s="58">
        <f>IFERROR(INDEX(CRIMs!I:I,MATCH(C362,CRIMs!D:D,0)),0)</f>
        <v>0</v>
      </c>
      <c r="I362" s="13">
        <f>INDEX('xUS TME'!E:E,MATCH($B362,'xUS TME'!$B:$B,0))</f>
        <v>0.02</v>
      </c>
      <c r="J362" s="15">
        <f>INDEX('xUS TME'!H:H,MATCH(B362,'xUS TME'!$B:$B,0))</f>
        <v>0</v>
      </c>
      <c r="K362" s="17" t="str">
        <f t="shared" si="5"/>
        <v/>
      </c>
      <c r="L362" s="15">
        <f>INDEX('xUS TME'!J:J,MATCH('xUS Opp Value'!B362,'xUS TME'!$B:$B,0))</f>
        <v>24.25</v>
      </c>
      <c r="M362" s="15">
        <f>INDEX('xUS TME'!L:L,MATCH('xUS Opp Value'!$B362,'xUS TME'!$B:$B,0))</f>
        <v>5.21</v>
      </c>
      <c r="N362" s="15">
        <f>INDEX('xUS TME'!K:K,MATCH('xUS Opp Value'!$B362,'xUS TME'!$B:$B,0))</f>
        <v>0.23</v>
      </c>
      <c r="O362" s="15">
        <f>INDEX('xUS TME'!I:I,MATCH('xUS Opp Value'!$B362,'xUS TME'!$B:$B,0))</f>
        <v>0</v>
      </c>
      <c r="P362" s="15" t="str">
        <f>INDEX('xUS TME'!M:M,MATCH('xUS Opp Value'!$B362,'xUS TME'!$B:$B,0))</f>
        <v>Indian Rupee</v>
      </c>
      <c r="Q362" s="15">
        <f>INDEX('xUS TME'!N:N,MATCH('xUS Opp Value'!$B362,'xUS TME'!$B:$B,0))</f>
        <v>0</v>
      </c>
    </row>
    <row r="363" spans="1:17" hidden="1">
      <c r="A363" s="10" t="s">
        <v>1957</v>
      </c>
      <c r="B363" s="10" t="str">
        <f>INDEX('xUS TME'!B:B,MATCH('xUS Opp Value'!A363,'xUS TME'!A:A,0))</f>
        <v>HK0267001375</v>
      </c>
      <c r="C363" s="13">
        <f>INDEX('xUS TME'!C:C,MATCH($B363,'xUS TME'!$B:$B,0))</f>
        <v>267</v>
      </c>
      <c r="D363" s="13" t="str">
        <f>INDEX('xUS TME'!D:D,MATCH(B363,'xUS TME'!$B:$B,0))</f>
        <v>0P00009RUT</v>
      </c>
      <c r="E363" s="13" t="str">
        <f>INDEX('xUS TME'!F:F,MATCH(B363,'xUS TME'!$B:$B,0))</f>
        <v>China</v>
      </c>
      <c r="F363" s="18" t="str">
        <f>INDEX('xUS TME'!G:G,MATCH(B363,'xUS TME'!$B:$B,0))</f>
        <v>Industrials</v>
      </c>
      <c r="G363" s="58">
        <f>IFERROR(INDEX(CRIMs!G:G,MATCH(C363,CRIMs!D:D,0)),0)</f>
        <v>0</v>
      </c>
      <c r="H363" s="58">
        <f>IFERROR(INDEX(CRIMs!I:I,MATCH(C363,CRIMs!D:D,0)),0)</f>
        <v>0</v>
      </c>
      <c r="I363" s="13">
        <f>INDEX('xUS TME'!E:E,MATCH($B363,'xUS TME'!$B:$B,0))</f>
        <v>0.02</v>
      </c>
      <c r="J363" s="15">
        <f>INDEX('xUS TME'!H:H,MATCH(B363,'xUS TME'!$B:$B,0))</f>
        <v>0</v>
      </c>
      <c r="K363" s="17" t="str">
        <f t="shared" si="5"/>
        <v/>
      </c>
      <c r="L363" s="15">
        <f>INDEX('xUS TME'!J:J,MATCH('xUS Opp Value'!B363,'xUS TME'!$B:$B,0))</f>
        <v>0</v>
      </c>
      <c r="M363" s="15">
        <f>INDEX('xUS TME'!L:L,MATCH('xUS Opp Value'!$B363,'xUS TME'!$B:$B,0))</f>
        <v>0.42</v>
      </c>
      <c r="N363" s="15">
        <f>INDEX('xUS TME'!K:K,MATCH('xUS Opp Value'!$B363,'xUS TME'!$B:$B,0))</f>
        <v>0.15</v>
      </c>
      <c r="O363" s="15">
        <f>INDEX('xUS TME'!I:I,MATCH('xUS Opp Value'!$B363,'xUS TME'!$B:$B,0))</f>
        <v>0</v>
      </c>
      <c r="P363" s="15" t="str">
        <f>INDEX('xUS TME'!M:M,MATCH('xUS Opp Value'!$B363,'xUS TME'!$B:$B,0))</f>
        <v>Hong Kong Dollar</v>
      </c>
      <c r="Q363" s="15">
        <f>INDEX('xUS TME'!N:N,MATCH('xUS Opp Value'!$B363,'xUS TME'!$B:$B,0))</f>
        <v>0</v>
      </c>
    </row>
    <row r="364" spans="1:17" hidden="1">
      <c r="A364" s="10" t="s">
        <v>5195</v>
      </c>
      <c r="B364" s="10" t="str">
        <f>INDEX('xUS TME'!B:B,MATCH('xUS Opp Value'!A364,'xUS TME'!A:A,0))</f>
        <v>CNE100001922</v>
      </c>
      <c r="C364" s="13" t="str">
        <f>INDEX('xUS TME'!C:C,MATCH($B364,'xUS TME'!$B:$B,0))</f>
        <v>01336</v>
      </c>
      <c r="D364" s="13" t="str">
        <f>INDEX('xUS TME'!D:D,MATCH(B364,'xUS TME'!$B:$B,0))</f>
        <v>0P0000V703</v>
      </c>
      <c r="E364" s="13" t="str">
        <f>INDEX('xUS TME'!F:F,MATCH(B364,'xUS TME'!$B:$B,0))</f>
        <v>China</v>
      </c>
      <c r="F364" s="18" t="str">
        <f>INDEX('xUS TME'!G:G,MATCH(B364,'xUS TME'!$B:$B,0))</f>
        <v>Financials</v>
      </c>
      <c r="G364" s="58">
        <f>IFERROR(INDEX(CRIMs!G:G,MATCH(C364,CRIMs!D:D,0)),0)</f>
        <v>0</v>
      </c>
      <c r="H364" s="58">
        <f>IFERROR(INDEX(CRIMs!I:I,MATCH(C364,CRIMs!D:D,0)),0)</f>
        <v>0</v>
      </c>
      <c r="I364" s="13">
        <f>INDEX('xUS TME'!E:E,MATCH($B364,'xUS TME'!$B:$B,0))</f>
        <v>0.02</v>
      </c>
      <c r="J364" s="15">
        <f>INDEX('xUS TME'!H:H,MATCH(B364,'xUS TME'!$B:$B,0))</f>
        <v>0</v>
      </c>
      <c r="K364" s="17" t="str">
        <f t="shared" si="5"/>
        <v/>
      </c>
      <c r="L364" s="15">
        <f>INDEX('xUS TME'!J:J,MATCH('xUS Opp Value'!B364,'xUS TME'!$B:$B,0))</f>
        <v>8.91</v>
      </c>
      <c r="M364" s="15">
        <f>INDEX('xUS TME'!L:L,MATCH('xUS Opp Value'!$B364,'xUS TME'!$B:$B,0))</f>
        <v>1.2</v>
      </c>
      <c r="N364" s="15">
        <f>INDEX('xUS TME'!K:K,MATCH('xUS Opp Value'!$B364,'xUS TME'!$B:$B,0))</f>
        <v>0.38</v>
      </c>
      <c r="O364" s="15" t="str">
        <f>INDEX('xUS TME'!I:I,MATCH('xUS Opp Value'!$B364,'xUS TME'!$B:$B,0))</f>
        <v>None</v>
      </c>
      <c r="P364" s="15" t="str">
        <f>INDEX('xUS TME'!M:M,MATCH('xUS Opp Value'!$B364,'xUS TME'!$B:$B,0))</f>
        <v>Hong Kong Dollar</v>
      </c>
      <c r="Q364" s="15" t="str">
        <f>INDEX('xUS TME'!N:N,MATCH('xUS Opp Value'!$B364,'xUS TME'!$B:$B,0))</f>
        <v>High</v>
      </c>
    </row>
    <row r="365" spans="1:17" hidden="1">
      <c r="A365" s="10" t="s">
        <v>1136</v>
      </c>
      <c r="B365" s="10" t="str">
        <f>INDEX('xUS TME'!B:B,MATCH('xUS Opp Value'!A365,'xUS TME'!A:A,0))</f>
        <v>INE029A01011</v>
      </c>
      <c r="C365" s="13">
        <f>INDEX('xUS TME'!C:C,MATCH($B365,'xUS TME'!$B:$B,0))</f>
        <v>500547</v>
      </c>
      <c r="D365" s="13" t="str">
        <f>INDEX('xUS TME'!D:D,MATCH(B365,'xUS TME'!$B:$B,0))</f>
        <v>0P0000BPY9</v>
      </c>
      <c r="E365" s="13" t="str">
        <f>INDEX('xUS TME'!F:F,MATCH(B365,'xUS TME'!$B:$B,0))</f>
        <v>India</v>
      </c>
      <c r="F365" s="18" t="str">
        <f>INDEX('xUS TME'!G:G,MATCH(B365,'xUS TME'!$B:$B,0))</f>
        <v>Energy</v>
      </c>
      <c r="G365" s="58">
        <f>IFERROR(INDEX(CRIMs!G:G,MATCH(C365,CRIMs!D:D,0)),0)</f>
        <v>0</v>
      </c>
      <c r="H365" s="58">
        <f>IFERROR(INDEX(CRIMs!I:I,MATCH(C365,CRIMs!D:D,0)),0)</f>
        <v>0</v>
      </c>
      <c r="I365" s="13">
        <f>INDEX('xUS TME'!E:E,MATCH($B365,'xUS TME'!$B:$B,0))</f>
        <v>0.02</v>
      </c>
      <c r="J365" s="15">
        <f>INDEX('xUS TME'!H:H,MATCH(B365,'xUS TME'!$B:$B,0))</f>
        <v>0</v>
      </c>
      <c r="K365" s="17" t="str">
        <f t="shared" si="5"/>
        <v/>
      </c>
      <c r="L365" s="15">
        <f>INDEX('xUS TME'!J:J,MATCH('xUS Opp Value'!B365,'xUS TME'!$B:$B,0))</f>
        <v>10.220000000000001</v>
      </c>
      <c r="M365" s="15">
        <f>INDEX('xUS TME'!L:L,MATCH('xUS Opp Value'!$B365,'xUS TME'!$B:$B,0))</f>
        <v>1.38</v>
      </c>
      <c r="N365" s="15">
        <f>INDEX('xUS TME'!K:K,MATCH('xUS Opp Value'!$B365,'xUS TME'!$B:$B,0))</f>
        <v>0.17</v>
      </c>
      <c r="O365" s="15">
        <f>INDEX('xUS TME'!I:I,MATCH('xUS Opp Value'!$B365,'xUS TME'!$B:$B,0))</f>
        <v>0</v>
      </c>
      <c r="P365" s="15" t="str">
        <f>INDEX('xUS TME'!M:M,MATCH('xUS Opp Value'!$B365,'xUS TME'!$B:$B,0))</f>
        <v>Indian Rupee</v>
      </c>
      <c r="Q365" s="15">
        <f>INDEX('xUS TME'!N:N,MATCH('xUS Opp Value'!$B365,'xUS TME'!$B:$B,0))</f>
        <v>0</v>
      </c>
    </row>
    <row r="366" spans="1:17" hidden="1">
      <c r="A366" s="10" t="s">
        <v>247</v>
      </c>
      <c r="B366" s="10" t="str">
        <f>INDEX('xUS TME'!B:B,MATCH('xUS Opp Value'!A366,'xUS TME'!A:A,0))</f>
        <v>INE814H01029</v>
      </c>
      <c r="C366" s="13" t="str">
        <f>INDEX('xUS TME'!C:C,MATCH($B366,'xUS TME'!$B:$B,0))</f>
        <v>533096</v>
      </c>
      <c r="D366" s="13" t="str">
        <f>INDEX('xUS TME'!D:D,MATCH(B366,'xUS TME'!$B:$B,0))</f>
        <v>0P0000KWSG</v>
      </c>
      <c r="E366" s="13" t="str">
        <f>INDEX('xUS TME'!F:F,MATCH(B366,'xUS TME'!$B:$B,0))</f>
        <v>India</v>
      </c>
      <c r="F366" s="18" t="str">
        <f>INDEX('xUS TME'!G:G,MATCH(B366,'xUS TME'!$B:$B,0))</f>
        <v>Utilities</v>
      </c>
      <c r="G366" s="58">
        <f>IFERROR(INDEX(CRIMs!G:G,MATCH(C366,CRIMs!D:D,0)),0)</f>
        <v>0</v>
      </c>
      <c r="H366" s="58">
        <f>IFERROR(INDEX(CRIMs!I:I,MATCH(C366,CRIMs!D:D,0)),0)</f>
        <v>0</v>
      </c>
      <c r="I366" s="13">
        <f>INDEX('xUS TME'!E:E,MATCH($B366,'xUS TME'!$B:$B,0))</f>
        <v>0.03</v>
      </c>
      <c r="J366" s="15">
        <f>INDEX('xUS TME'!H:H,MATCH(B366,'xUS TME'!$B:$B,0))</f>
        <v>0</v>
      </c>
      <c r="K366" s="17" t="str">
        <f t="shared" si="5"/>
        <v/>
      </c>
      <c r="L366" s="15">
        <f>INDEX('xUS TME'!J:J,MATCH('xUS Opp Value'!B366,'xUS TME'!$B:$B,0))</f>
        <v>0</v>
      </c>
      <c r="M366" s="15">
        <f>INDEX('xUS TME'!L:L,MATCH('xUS Opp Value'!$B366,'xUS TME'!$B:$B,0))</f>
        <v>5.8</v>
      </c>
      <c r="N366" s="15">
        <f>INDEX('xUS TME'!K:K,MATCH('xUS Opp Value'!$B366,'xUS TME'!$B:$B,0))</f>
        <v>0.27</v>
      </c>
      <c r="O366" s="15">
        <f>INDEX('xUS TME'!I:I,MATCH('xUS Opp Value'!$B366,'xUS TME'!$B:$B,0))</f>
        <v>0</v>
      </c>
      <c r="P366" s="15" t="str">
        <f>INDEX('xUS TME'!M:M,MATCH('xUS Opp Value'!$B366,'xUS TME'!$B:$B,0))</f>
        <v>Indian Rupee</v>
      </c>
      <c r="Q366" s="15">
        <f>INDEX('xUS TME'!N:N,MATCH('xUS Opp Value'!$B366,'xUS TME'!$B:$B,0))</f>
        <v>0</v>
      </c>
    </row>
    <row r="367" spans="1:17" hidden="1">
      <c r="A367" s="10" t="s">
        <v>2840</v>
      </c>
      <c r="B367" s="10" t="str">
        <f>INDEX('xUS TME'!B:B,MATCH('xUS Opp Value'!A367,'xUS TME'!A:A,0))</f>
        <v>US35969L1089</v>
      </c>
      <c r="C367" s="13" t="str">
        <f>INDEX('xUS TME'!C:C,MATCH($B367,'xUS TME'!$B:$B,0))</f>
        <v>YMM</v>
      </c>
      <c r="D367" s="13" t="str">
        <f>INDEX('xUS TME'!D:D,MATCH(B367,'xUS TME'!$B:$B,0))</f>
        <v>0P0001MPZA</v>
      </c>
      <c r="E367" s="13" t="str">
        <f>INDEX('xUS TME'!F:F,MATCH(B367,'xUS TME'!$B:$B,0))</f>
        <v>China</v>
      </c>
      <c r="F367" s="18" t="str">
        <f>INDEX('xUS TME'!G:G,MATCH(B367,'xUS TME'!$B:$B,0))</f>
        <v>Industrials</v>
      </c>
      <c r="G367" s="58">
        <f>IFERROR(INDEX(CRIMs!G:G,MATCH(C367,CRIMs!D:D,0)),0)</f>
        <v>0</v>
      </c>
      <c r="H367" s="58">
        <f>IFERROR(INDEX(CRIMs!I:I,MATCH(C367,CRIMs!D:D,0)),0)</f>
        <v>0</v>
      </c>
      <c r="I367" s="13">
        <f>INDEX('xUS TME'!E:E,MATCH($B367,'xUS TME'!$B:$B,0))</f>
        <v>0.02</v>
      </c>
      <c r="J367" s="15">
        <f>INDEX('xUS TME'!H:H,MATCH(B367,'xUS TME'!$B:$B,0))</f>
        <v>0</v>
      </c>
      <c r="K367" s="17" t="str">
        <f t="shared" si="5"/>
        <v/>
      </c>
      <c r="L367" s="15">
        <f>INDEX('xUS TME'!J:J,MATCH('xUS Opp Value'!B367,'xUS TME'!$B:$B,0))</f>
        <v>18.11</v>
      </c>
      <c r="M367" s="15">
        <f>INDEX('xUS TME'!L:L,MATCH('xUS Opp Value'!$B367,'xUS TME'!$B:$B,0))</f>
        <v>1.51</v>
      </c>
      <c r="N367" s="15">
        <f>INDEX('xUS TME'!K:K,MATCH('xUS Opp Value'!$B367,'xUS TME'!$B:$B,0))</f>
        <v>0</v>
      </c>
      <c r="O367" s="15">
        <f>INDEX('xUS TME'!I:I,MATCH('xUS Opp Value'!$B367,'xUS TME'!$B:$B,0))</f>
        <v>0</v>
      </c>
      <c r="P367" s="15" t="str">
        <f>INDEX('xUS TME'!M:M,MATCH('xUS Opp Value'!$B367,'xUS TME'!$B:$B,0))</f>
        <v>US Dollar</v>
      </c>
      <c r="Q367" s="15">
        <f>INDEX('xUS TME'!N:N,MATCH('xUS Opp Value'!$B367,'xUS TME'!$B:$B,0))</f>
        <v>0</v>
      </c>
    </row>
    <row r="368" spans="1:17" hidden="1">
      <c r="A368" s="10" t="s">
        <v>4126</v>
      </c>
      <c r="B368" s="10" t="str">
        <f>INDEX('xUS TME'!B:B,MATCH('xUS Opp Value'!A368,'xUS TME'!A:A,0))</f>
        <v>TW0003653002</v>
      </c>
      <c r="C368" s="13">
        <f>INDEX('xUS TME'!C:C,MATCH($B368,'xUS TME'!$B:$B,0))</f>
        <v>3653</v>
      </c>
      <c r="D368" s="13" t="str">
        <f>INDEX('xUS TME'!D:D,MATCH(B368,'xUS TME'!$B:$B,0))</f>
        <v>0P0000NIOS</v>
      </c>
      <c r="E368" s="13" t="str">
        <f>INDEX('xUS TME'!F:F,MATCH(B368,'xUS TME'!$B:$B,0))</f>
        <v>Taiwan</v>
      </c>
      <c r="F368" s="18" t="str">
        <f>INDEX('xUS TME'!G:G,MATCH(B368,'xUS TME'!$B:$B,0))</f>
        <v>Information Technology</v>
      </c>
      <c r="G368" s="58">
        <f>IFERROR(INDEX(CRIMs!G:G,MATCH(C368,CRIMs!D:D,0)),0)</f>
        <v>0</v>
      </c>
      <c r="H368" s="58">
        <f>IFERROR(INDEX(CRIMs!I:I,MATCH(C368,CRIMs!D:D,0)),0)</f>
        <v>0</v>
      </c>
      <c r="I368" s="13">
        <f>INDEX('xUS TME'!E:E,MATCH($B368,'xUS TME'!$B:$B,0))</f>
        <v>0.03</v>
      </c>
      <c r="J368" s="15">
        <f>INDEX('xUS TME'!H:H,MATCH(B368,'xUS TME'!$B:$B,0))</f>
        <v>0</v>
      </c>
      <c r="K368" s="17" t="str">
        <f t="shared" si="5"/>
        <v/>
      </c>
      <c r="L368" s="15">
        <f>INDEX('xUS TME'!J:J,MATCH('xUS Opp Value'!B368,'xUS TME'!$B:$B,0))</f>
        <v>0</v>
      </c>
      <c r="M368" s="15">
        <f>INDEX('xUS TME'!L:L,MATCH('xUS Opp Value'!$B368,'xUS TME'!$B:$B,0))</f>
        <v>26.17</v>
      </c>
      <c r="N368" s="15">
        <f>INDEX('xUS TME'!K:K,MATCH('xUS Opp Value'!$B368,'xUS TME'!$B:$B,0))</f>
        <v>0.31</v>
      </c>
      <c r="O368" s="15">
        <f>INDEX('xUS TME'!I:I,MATCH('xUS Opp Value'!$B368,'xUS TME'!$B:$B,0))</f>
        <v>0</v>
      </c>
      <c r="P368" s="15" t="str">
        <f>INDEX('xUS TME'!M:M,MATCH('xUS Opp Value'!$B368,'xUS TME'!$B:$B,0))</f>
        <v>New Taiwan Dollar</v>
      </c>
      <c r="Q368" s="15">
        <f>INDEX('xUS TME'!N:N,MATCH('xUS Opp Value'!$B368,'xUS TME'!$B:$B,0))</f>
        <v>0</v>
      </c>
    </row>
    <row r="369" spans="1:17" hidden="1">
      <c r="A369" s="10" t="s">
        <v>320</v>
      </c>
      <c r="B369" s="10" t="str">
        <f>INDEX('xUS TME'!B:B,MATCH('xUS Opp Value'!A369,'xUS TME'!A:A,0))</f>
        <v>JP3112000009</v>
      </c>
      <c r="C369" s="13" t="str">
        <f>INDEX('xUS TME'!C:C,MATCH($B369,'xUS TME'!$B:$B,0))</f>
        <v>5201</v>
      </c>
      <c r="D369" s="13" t="str">
        <f>INDEX('xUS TME'!D:D,MATCH(B369,'xUS TME'!$B:$B,0))</f>
        <v>0P0000AETK</v>
      </c>
      <c r="E369" s="13" t="str">
        <f>INDEX('xUS TME'!F:F,MATCH(B369,'xUS TME'!$B:$B,0))</f>
        <v>Japan</v>
      </c>
      <c r="F369" s="18" t="str">
        <f>INDEX('xUS TME'!G:G,MATCH(B369,'xUS TME'!$B:$B,0))</f>
        <v>Industrials</v>
      </c>
      <c r="G369" s="58">
        <f>IFERROR(INDEX(CRIMs!G:G,MATCH(C369,CRIMs!D:D,0)),0)</f>
        <v>0</v>
      </c>
      <c r="H369" s="58">
        <f>IFERROR(INDEX(CRIMs!I:I,MATCH(C369,CRIMs!D:D,0)),0)</f>
        <v>0</v>
      </c>
      <c r="I369" s="13">
        <f>INDEX('xUS TME'!E:E,MATCH($B369,'xUS TME'!$B:$B,0))</f>
        <v>0.02</v>
      </c>
      <c r="J369" s="15">
        <f>INDEX('xUS TME'!H:H,MATCH(B369,'xUS TME'!$B:$B,0))</f>
        <v>0</v>
      </c>
      <c r="K369" s="17" t="str">
        <f t="shared" si="5"/>
        <v/>
      </c>
      <c r="L369" s="15">
        <f>INDEX('xUS TME'!J:J,MATCH('xUS Opp Value'!B369,'xUS TME'!$B:$B,0))</f>
        <v>0</v>
      </c>
      <c r="M369" s="15">
        <f>INDEX('xUS TME'!L:L,MATCH('xUS Opp Value'!$B369,'xUS TME'!$B:$B,0))</f>
        <v>0.83</v>
      </c>
      <c r="N369" s="15">
        <f>INDEX('xUS TME'!K:K,MATCH('xUS Opp Value'!$B369,'xUS TME'!$B:$B,0))</f>
        <v>0.06</v>
      </c>
      <c r="O369" s="15">
        <f>INDEX('xUS TME'!I:I,MATCH('xUS Opp Value'!$B369,'xUS TME'!$B:$B,0))</f>
        <v>0</v>
      </c>
      <c r="P369" s="15" t="str">
        <f>INDEX('xUS TME'!M:M,MATCH('xUS Opp Value'!$B369,'xUS TME'!$B:$B,0))</f>
        <v>Yen</v>
      </c>
      <c r="Q369" s="15">
        <f>INDEX('xUS TME'!N:N,MATCH('xUS Opp Value'!$B369,'xUS TME'!$B:$B,0))</f>
        <v>0</v>
      </c>
    </row>
    <row r="370" spans="1:17" hidden="1">
      <c r="A370" s="10" t="s">
        <v>4643</v>
      </c>
      <c r="B370" s="10" t="str">
        <f>INDEX('xUS TME'!B:B,MATCH('xUS Opp Value'!A370,'xUS TME'!A:A,0))</f>
        <v>SE0015949201</v>
      </c>
      <c r="C370" s="13" t="str">
        <f>INDEX('xUS TME'!C:C,MATCH($B370,'xUS TME'!$B:$B,0))</f>
        <v>LIFCO B</v>
      </c>
      <c r="D370" s="13" t="str">
        <f>INDEX('xUS TME'!D:D,MATCH(B370,'xUS TME'!$B:$B,0))</f>
        <v>0P00014OIO</v>
      </c>
      <c r="E370" s="13" t="str">
        <f>INDEX('xUS TME'!F:F,MATCH(B370,'xUS TME'!$B:$B,0))</f>
        <v>Sweden</v>
      </c>
      <c r="F370" s="18" t="str">
        <f>INDEX('xUS TME'!G:G,MATCH(B370,'xUS TME'!$B:$B,0))</f>
        <v>Industrials</v>
      </c>
      <c r="G370" s="58">
        <f>IFERROR(INDEX(CRIMs!G:G,MATCH(C370,CRIMs!D:D,0)),0)</f>
        <v>0</v>
      </c>
      <c r="H370" s="58">
        <f>IFERROR(INDEX(CRIMs!I:I,MATCH(C370,CRIMs!D:D,0)),0)</f>
        <v>0</v>
      </c>
      <c r="I370" s="13">
        <f>INDEX('xUS TME'!E:E,MATCH($B370,'xUS TME'!$B:$B,0))</f>
        <v>0.02</v>
      </c>
      <c r="J370" s="15">
        <f>INDEX('xUS TME'!H:H,MATCH(B370,'xUS TME'!$B:$B,0))</f>
        <v>0</v>
      </c>
      <c r="K370" s="17" t="str">
        <f t="shared" si="5"/>
        <v/>
      </c>
      <c r="L370" s="15">
        <f>INDEX('xUS TME'!J:J,MATCH('xUS Opp Value'!B370,'xUS TME'!$B:$B,0))</f>
        <v>32.99</v>
      </c>
      <c r="M370" s="15">
        <f>INDEX('xUS TME'!L:L,MATCH('xUS Opp Value'!$B370,'xUS TME'!$B:$B,0))</f>
        <v>6.93</v>
      </c>
      <c r="N370" s="15">
        <f>INDEX('xUS TME'!K:K,MATCH('xUS Opp Value'!$B370,'xUS TME'!$B:$B,0))</f>
        <v>0.2</v>
      </c>
      <c r="O370" s="15">
        <f>INDEX('xUS TME'!I:I,MATCH('xUS Opp Value'!$B370,'xUS TME'!$B:$B,0))</f>
        <v>0</v>
      </c>
      <c r="P370" s="15" t="str">
        <f>INDEX('xUS TME'!M:M,MATCH('xUS Opp Value'!$B370,'xUS TME'!$B:$B,0))</f>
        <v>Swedish Krona</v>
      </c>
      <c r="Q370" s="15">
        <f>INDEX('xUS TME'!N:N,MATCH('xUS Opp Value'!$B370,'xUS TME'!$B:$B,0))</f>
        <v>0</v>
      </c>
    </row>
    <row r="371" spans="1:17" hidden="1">
      <c r="A371" s="10" t="s">
        <v>6766</v>
      </c>
      <c r="B371" s="10" t="str">
        <f>INDEX('xUS TME'!B:B,MATCH('xUS Opp Value'!A371,'xUS TME'!A:A,0))</f>
        <v>JP3357200009</v>
      </c>
      <c r="C371" s="13" t="str">
        <f>INDEX('xUS TME'!C:C,MATCH($B371,'xUS TME'!$B:$B,0))</f>
        <v>7701</v>
      </c>
      <c r="D371" s="13" t="str">
        <f>INDEX('xUS TME'!D:D,MATCH(B371,'xUS TME'!$B:$B,0))</f>
        <v>0P0000EBTG</v>
      </c>
      <c r="E371" s="13" t="str">
        <f>INDEX('xUS TME'!F:F,MATCH(B371,'xUS TME'!$B:$B,0))</f>
        <v>Japan</v>
      </c>
      <c r="F371" s="18" t="str">
        <f>INDEX('xUS TME'!G:G,MATCH(B371,'xUS TME'!$B:$B,0))</f>
        <v>Information Technology</v>
      </c>
      <c r="G371" s="58">
        <f>IFERROR(INDEX(CRIMs!G:G,MATCH(C371,CRIMs!D:D,0)),0)</f>
        <v>0</v>
      </c>
      <c r="H371" s="58">
        <f>IFERROR(INDEX(CRIMs!I:I,MATCH(C371,CRIMs!D:D,0)),0)</f>
        <v>0</v>
      </c>
      <c r="I371" s="13">
        <f>INDEX('xUS TME'!E:E,MATCH($B371,'xUS TME'!$B:$B,0))</f>
        <v>0.02</v>
      </c>
      <c r="J371" s="15">
        <f>INDEX('xUS TME'!H:H,MATCH(B371,'xUS TME'!$B:$B,0))</f>
        <v>0</v>
      </c>
      <c r="K371" s="17" t="str">
        <f t="shared" si="5"/>
        <v/>
      </c>
      <c r="L371" s="15">
        <f>INDEX('xUS TME'!J:J,MATCH('xUS Opp Value'!B371,'xUS TME'!$B:$B,0))</f>
        <v>23.07</v>
      </c>
      <c r="M371" s="15">
        <f>INDEX('xUS TME'!L:L,MATCH('xUS Opp Value'!$B371,'xUS TME'!$B:$B,0))</f>
        <v>2.06</v>
      </c>
      <c r="N371" s="15">
        <f>INDEX('xUS TME'!K:K,MATCH('xUS Opp Value'!$B371,'xUS TME'!$B:$B,0))</f>
        <v>0.11</v>
      </c>
      <c r="O371" s="15">
        <f>INDEX('xUS TME'!I:I,MATCH('xUS Opp Value'!$B371,'xUS TME'!$B:$B,0))</f>
        <v>0</v>
      </c>
      <c r="P371" s="15" t="str">
        <f>INDEX('xUS TME'!M:M,MATCH('xUS Opp Value'!$B371,'xUS TME'!$B:$B,0))</f>
        <v>Yen</v>
      </c>
      <c r="Q371" s="15">
        <f>INDEX('xUS TME'!N:N,MATCH('xUS Opp Value'!$B371,'xUS TME'!$B:$B,0))</f>
        <v>0</v>
      </c>
    </row>
    <row r="372" spans="1:17" hidden="1">
      <c r="A372" s="10" t="s">
        <v>4358</v>
      </c>
      <c r="B372" s="10" t="str">
        <f>INDEX('xUS TME'!B:B,MATCH('xUS Opp Value'!A372,'xUS TME'!A:A,0))</f>
        <v>CA4932711001</v>
      </c>
      <c r="C372" s="13" t="str">
        <f>INDEX('xUS TME'!C:C,MATCH($B372,'xUS TME'!$B:$B,0))</f>
        <v>KEY</v>
      </c>
      <c r="D372" s="13" t="str">
        <f>INDEX('xUS TME'!D:D,MATCH(B372,'xUS TME'!$B:$B,0))</f>
        <v>0P000080H4</v>
      </c>
      <c r="E372" s="13" t="str">
        <f>INDEX('xUS TME'!F:F,MATCH(B372,'xUS TME'!$B:$B,0))</f>
        <v>Canada</v>
      </c>
      <c r="F372" s="18" t="str">
        <f>INDEX('xUS TME'!G:G,MATCH(B372,'xUS TME'!$B:$B,0))</f>
        <v>Energy</v>
      </c>
      <c r="G372" s="58">
        <f>IFERROR(INDEX(CRIMs!G:G,MATCH(C372,CRIMs!D:D,0)),0)</f>
        <v>0</v>
      </c>
      <c r="H372" s="58">
        <f>IFERROR(INDEX(CRIMs!I:I,MATCH(C372,CRIMs!D:D,0)),0)</f>
        <v>0</v>
      </c>
      <c r="I372" s="13">
        <f>INDEX('xUS TME'!E:E,MATCH($B372,'xUS TME'!$B:$B,0))</f>
        <v>0.03</v>
      </c>
      <c r="J372" s="15">
        <f>INDEX('xUS TME'!H:H,MATCH(B372,'xUS TME'!$B:$B,0))</f>
        <v>0</v>
      </c>
      <c r="K372" s="17" t="str">
        <f t="shared" si="5"/>
        <v/>
      </c>
      <c r="L372" s="15">
        <f>INDEX('xUS TME'!J:J,MATCH('xUS Opp Value'!B372,'xUS TME'!$B:$B,0))</f>
        <v>24.24</v>
      </c>
      <c r="M372" s="15">
        <f>INDEX('xUS TME'!L:L,MATCH('xUS Opp Value'!$B372,'xUS TME'!$B:$B,0))</f>
        <v>4.33</v>
      </c>
      <c r="N372" s="15">
        <f>INDEX('xUS TME'!K:K,MATCH('xUS Opp Value'!$B372,'xUS TME'!$B:$B,0))</f>
        <v>0.15</v>
      </c>
      <c r="O372" s="15" t="str">
        <f>INDEX('xUS TME'!I:I,MATCH('xUS Opp Value'!$B372,'xUS TME'!$B:$B,0))</f>
        <v>None</v>
      </c>
      <c r="P372" s="15" t="str">
        <f>INDEX('xUS TME'!M:M,MATCH('xUS Opp Value'!$B372,'xUS TME'!$B:$B,0))</f>
        <v>Canadian Dollar</v>
      </c>
      <c r="Q372" s="15" t="str">
        <f>INDEX('xUS TME'!N:N,MATCH('xUS Opp Value'!$B372,'xUS TME'!$B:$B,0))</f>
        <v>Medium</v>
      </c>
    </row>
    <row r="373" spans="1:17" hidden="1">
      <c r="A373" s="10" t="s">
        <v>2366</v>
      </c>
      <c r="B373" s="10" t="str">
        <f>INDEX('xUS TME'!B:B,MATCH('xUS Opp Value'!A373,'xUS TME'!A:A,0))</f>
        <v>INE089A01031</v>
      </c>
      <c r="C373" s="13" t="str">
        <f>INDEX('xUS TME'!C:C,MATCH($B373,'xUS TME'!$B:$B,0))</f>
        <v>500124</v>
      </c>
      <c r="D373" s="13" t="str">
        <f>INDEX('xUS TME'!D:D,MATCH(B373,'xUS TME'!$B:$B,0))</f>
        <v>0P0000AMTR</v>
      </c>
      <c r="E373" s="13" t="str">
        <f>INDEX('xUS TME'!F:F,MATCH(B373,'xUS TME'!$B:$B,0))</f>
        <v>India</v>
      </c>
      <c r="F373" s="18" t="str">
        <f>INDEX('xUS TME'!G:G,MATCH(B373,'xUS TME'!$B:$B,0))</f>
        <v>Health Care</v>
      </c>
      <c r="G373" s="58">
        <f>IFERROR(INDEX(CRIMs!G:G,MATCH(C373,CRIMs!D:D,0)),0)</f>
        <v>0</v>
      </c>
      <c r="H373" s="58">
        <f>IFERROR(INDEX(CRIMs!I:I,MATCH(C373,CRIMs!D:D,0)),0)</f>
        <v>0</v>
      </c>
      <c r="I373" s="13">
        <f>INDEX('xUS TME'!E:E,MATCH($B373,'xUS TME'!$B:$B,0))</f>
        <v>0.02</v>
      </c>
      <c r="J373" s="15">
        <f>INDEX('xUS TME'!H:H,MATCH(B373,'xUS TME'!$B:$B,0))</f>
        <v>0</v>
      </c>
      <c r="K373" s="17" t="str">
        <f t="shared" si="5"/>
        <v/>
      </c>
      <c r="L373" s="15">
        <f>INDEX('xUS TME'!J:J,MATCH('xUS Opp Value'!B373,'xUS TME'!$B:$B,0))</f>
        <v>23.77</v>
      </c>
      <c r="M373" s="15">
        <f>INDEX('xUS TME'!L:L,MATCH('xUS Opp Value'!$B373,'xUS TME'!$B:$B,0))</f>
        <v>2.77</v>
      </c>
      <c r="N373" s="15">
        <f>INDEX('xUS TME'!K:K,MATCH('xUS Opp Value'!$B373,'xUS TME'!$B:$B,0))</f>
        <v>0.19</v>
      </c>
      <c r="O373" s="15" t="str">
        <f>INDEX('xUS TME'!I:I,MATCH('xUS Opp Value'!$B373,'xUS TME'!$B:$B,0))</f>
        <v>None</v>
      </c>
      <c r="P373" s="15" t="str">
        <f>INDEX('xUS TME'!M:M,MATCH('xUS Opp Value'!$B373,'xUS TME'!$B:$B,0))</f>
        <v>Indian Rupee</v>
      </c>
      <c r="Q373" s="15" t="str">
        <f>INDEX('xUS TME'!N:N,MATCH('xUS Opp Value'!$B373,'xUS TME'!$B:$B,0))</f>
        <v>High</v>
      </c>
    </row>
    <row r="374" spans="1:17" hidden="1">
      <c r="A374" s="10" t="s">
        <v>3383</v>
      </c>
      <c r="B374" s="10" t="str">
        <f>INDEX('xUS TME'!B:B,MATCH('xUS Opp Value'!A374,'xUS TME'!A:A,0))</f>
        <v>INE795G01014</v>
      </c>
      <c r="C374" s="13" t="str">
        <f>INDEX('xUS TME'!C:C,MATCH($B374,'xUS TME'!$B:$B,0))</f>
        <v>540777</v>
      </c>
      <c r="D374" s="13" t="str">
        <f>INDEX('xUS TME'!D:D,MATCH(B374,'xUS TME'!$B:$B,0))</f>
        <v>0P0001C8GB</v>
      </c>
      <c r="E374" s="13" t="str">
        <f>INDEX('xUS TME'!F:F,MATCH(B374,'xUS TME'!$B:$B,0))</f>
        <v>India</v>
      </c>
      <c r="F374" s="18" t="str">
        <f>INDEX('xUS TME'!G:G,MATCH(B374,'xUS TME'!$B:$B,0))</f>
        <v>Financials</v>
      </c>
      <c r="G374" s="58">
        <f>IFERROR(INDEX(CRIMs!G:G,MATCH(C374,CRIMs!D:D,0)),0)</f>
        <v>0</v>
      </c>
      <c r="H374" s="58">
        <f>IFERROR(INDEX(CRIMs!I:I,MATCH(C374,CRIMs!D:D,0)),0)</f>
        <v>0</v>
      </c>
      <c r="I374" s="13">
        <f>INDEX('xUS TME'!E:E,MATCH($B374,'xUS TME'!$B:$B,0))</f>
        <v>0.02</v>
      </c>
      <c r="J374" s="15">
        <f>INDEX('xUS TME'!H:H,MATCH(B374,'xUS TME'!$B:$B,0))</f>
        <v>0</v>
      </c>
      <c r="K374" s="17" t="str">
        <f t="shared" si="5"/>
        <v/>
      </c>
      <c r="L374" s="15">
        <f>INDEX('xUS TME'!J:J,MATCH('xUS Opp Value'!B374,'xUS TME'!$B:$B,0))</f>
        <v>54.23</v>
      </c>
      <c r="M374" s="15">
        <f>INDEX('xUS TME'!L:L,MATCH('xUS Opp Value'!$B374,'xUS TME'!$B:$B,0))</f>
        <v>7.41</v>
      </c>
      <c r="N374" s="15">
        <f>INDEX('xUS TME'!K:K,MATCH('xUS Opp Value'!$B374,'xUS TME'!$B:$B,0))</f>
        <v>0.12</v>
      </c>
      <c r="O374" s="15">
        <f>INDEX('xUS TME'!I:I,MATCH('xUS Opp Value'!$B374,'xUS TME'!$B:$B,0))</f>
        <v>0</v>
      </c>
      <c r="P374" s="15" t="str">
        <f>INDEX('xUS TME'!M:M,MATCH('xUS Opp Value'!$B374,'xUS TME'!$B:$B,0))</f>
        <v>Indian Rupee</v>
      </c>
      <c r="Q374" s="15">
        <f>INDEX('xUS TME'!N:N,MATCH('xUS Opp Value'!$B374,'xUS TME'!$B:$B,0))</f>
        <v>0</v>
      </c>
    </row>
    <row r="375" spans="1:17" hidden="1">
      <c r="A375" s="10" t="s">
        <v>6190</v>
      </c>
      <c r="B375" s="10" t="str">
        <f>INDEX('xUS TME'!B:B,MATCH('xUS Opp Value'!A375,'xUS TME'!A:A,0))</f>
        <v>SA0007879139</v>
      </c>
      <c r="C375" s="13" t="str">
        <f>INDEX('xUS TME'!C:C,MATCH($B375,'xUS TME'!$B:$B,0))</f>
        <v>2020</v>
      </c>
      <c r="D375" s="13" t="str">
        <f>INDEX('xUS TME'!D:D,MATCH(B375,'xUS TME'!$B:$B,0))</f>
        <v>0P0000Q2KF</v>
      </c>
      <c r="E375" s="13" t="str">
        <f>INDEX('xUS TME'!F:F,MATCH(B375,'xUS TME'!$B:$B,0))</f>
        <v>Saudi Arabia</v>
      </c>
      <c r="F375" s="18" t="str">
        <f>INDEX('xUS TME'!G:G,MATCH(B375,'xUS TME'!$B:$B,0))</f>
        <v>Materials</v>
      </c>
      <c r="G375" s="58">
        <f>IFERROR(INDEX(CRIMs!G:G,MATCH(C375,CRIMs!D:D,0)),0)</f>
        <v>0</v>
      </c>
      <c r="H375" s="58">
        <f>IFERROR(INDEX(CRIMs!I:I,MATCH(C375,CRIMs!D:D,0)),0)</f>
        <v>0</v>
      </c>
      <c r="I375" s="13">
        <f>INDEX('xUS TME'!E:E,MATCH($B375,'xUS TME'!$B:$B,0))</f>
        <v>0.03</v>
      </c>
      <c r="J375" s="15">
        <f>INDEX('xUS TME'!H:H,MATCH(B375,'xUS TME'!$B:$B,0))</f>
        <v>0</v>
      </c>
      <c r="K375" s="17" t="str">
        <f t="shared" si="5"/>
        <v/>
      </c>
      <c r="L375" s="15">
        <f>INDEX('xUS TME'!J:J,MATCH('xUS Opp Value'!B375,'xUS TME'!$B:$B,0))</f>
        <v>16.010000000000002</v>
      </c>
      <c r="M375" s="15">
        <f>INDEX('xUS TME'!L:L,MATCH('xUS Opp Value'!$B375,'xUS TME'!$B:$B,0))</f>
        <v>3.36</v>
      </c>
      <c r="N375" s="15">
        <f>INDEX('xUS TME'!K:K,MATCH('xUS Opp Value'!$B375,'xUS TME'!$B:$B,0))</f>
        <v>0.23</v>
      </c>
      <c r="O375" s="15">
        <f>INDEX('xUS TME'!I:I,MATCH('xUS Opp Value'!$B375,'xUS TME'!$B:$B,0))</f>
        <v>0</v>
      </c>
      <c r="P375" s="15" t="str">
        <f>INDEX('xUS TME'!M:M,MATCH('xUS Opp Value'!$B375,'xUS TME'!$B:$B,0))</f>
        <v>Saudi Riyal</v>
      </c>
      <c r="Q375" s="15">
        <f>INDEX('xUS TME'!N:N,MATCH('xUS Opp Value'!$B375,'xUS TME'!$B:$B,0))</f>
        <v>0</v>
      </c>
    </row>
    <row r="376" spans="1:17" hidden="1">
      <c r="A376" s="10" t="s">
        <v>5643</v>
      </c>
      <c r="B376" s="10" t="str">
        <f>INDEX('xUS TME'!B:B,MATCH('xUS Opp Value'!A376,'xUS TME'!A:A,0))</f>
        <v>TW0006446008</v>
      </c>
      <c r="C376" s="13" t="str">
        <f>INDEX('xUS TME'!C:C,MATCH($B376,'xUS TME'!$B:$B,0))</f>
        <v>6446</v>
      </c>
      <c r="D376" s="13" t="str">
        <f>INDEX('xUS TME'!D:D,MATCH(B376,'xUS TME'!$B:$B,0))</f>
        <v>0P00012D5Q</v>
      </c>
      <c r="E376" s="13" t="str">
        <f>INDEX('xUS TME'!F:F,MATCH(B376,'xUS TME'!$B:$B,0))</f>
        <v>Taiwan</v>
      </c>
      <c r="F376" s="18" t="str">
        <f>INDEX('xUS TME'!G:G,MATCH(B376,'xUS TME'!$B:$B,0))</f>
        <v>Health Care</v>
      </c>
      <c r="G376" s="58">
        <f>IFERROR(INDEX(CRIMs!G:G,MATCH(C376,CRIMs!D:D,0)),0)</f>
        <v>0</v>
      </c>
      <c r="H376" s="58">
        <f>IFERROR(INDEX(CRIMs!I:I,MATCH(C376,CRIMs!D:D,0)),0)</f>
        <v>0</v>
      </c>
      <c r="I376" s="13">
        <f>INDEX('xUS TME'!E:E,MATCH($B376,'xUS TME'!$B:$B,0))</f>
        <v>0.02</v>
      </c>
      <c r="J376" s="15">
        <f>INDEX('xUS TME'!H:H,MATCH(B376,'xUS TME'!$B:$B,0))</f>
        <v>0</v>
      </c>
      <c r="K376" s="17" t="str">
        <f t="shared" si="5"/>
        <v/>
      </c>
      <c r="L376" s="15">
        <f>INDEX('xUS TME'!J:J,MATCH('xUS Opp Value'!B376,'xUS TME'!$B:$B,0))</f>
        <v>0</v>
      </c>
      <c r="M376" s="15">
        <f>INDEX('xUS TME'!L:L,MATCH('xUS Opp Value'!$B376,'xUS TME'!$B:$B,0))</f>
        <v>7.5</v>
      </c>
      <c r="N376" s="15">
        <f>INDEX('xUS TME'!K:K,MATCH('xUS Opp Value'!$B376,'xUS TME'!$B:$B,0))</f>
        <v>0.17</v>
      </c>
      <c r="O376" s="15">
        <f>INDEX('xUS TME'!I:I,MATCH('xUS Opp Value'!$B376,'xUS TME'!$B:$B,0))</f>
        <v>0</v>
      </c>
      <c r="P376" s="15" t="str">
        <f>INDEX('xUS TME'!M:M,MATCH('xUS Opp Value'!$B376,'xUS TME'!$B:$B,0))</f>
        <v>New Taiwan Dollar</v>
      </c>
      <c r="Q376" s="15">
        <f>INDEX('xUS TME'!N:N,MATCH('xUS Opp Value'!$B376,'xUS TME'!$B:$B,0))</f>
        <v>0</v>
      </c>
    </row>
    <row r="377" spans="1:17" hidden="1">
      <c r="A377" s="10" t="s">
        <v>5163</v>
      </c>
      <c r="B377" s="10" t="str">
        <f>INDEX('xUS TME'!B:B,MATCH('xUS Opp Value'!A377,'xUS TME'!A:A,0))</f>
        <v>ZAE000004875</v>
      </c>
      <c r="C377" s="13" t="str">
        <f>INDEX('xUS TME'!C:C,MATCH($B377,'xUS TME'!$B:$B,0))</f>
        <v>NED</v>
      </c>
      <c r="D377" s="13" t="str">
        <f>INDEX('xUS TME'!D:D,MATCH(B377,'xUS TME'!$B:$B,0))</f>
        <v>0P0000DLMD</v>
      </c>
      <c r="E377" s="13" t="str">
        <f>INDEX('xUS TME'!F:F,MATCH(B377,'xUS TME'!$B:$B,0))</f>
        <v>South Africa</v>
      </c>
      <c r="F377" s="18" t="str">
        <f>INDEX('xUS TME'!G:G,MATCH(B377,'xUS TME'!$B:$B,0))</f>
        <v>Financials</v>
      </c>
      <c r="G377" s="58">
        <f>IFERROR(INDEX(CRIMs!G:G,MATCH(C377,CRIMs!D:D,0)),0)</f>
        <v>0</v>
      </c>
      <c r="H377" s="58">
        <f>IFERROR(INDEX(CRIMs!I:I,MATCH(C377,CRIMs!D:D,0)),0)</f>
        <v>0</v>
      </c>
      <c r="I377" s="13">
        <f>INDEX('xUS TME'!E:E,MATCH($B377,'xUS TME'!$B:$B,0))</f>
        <v>0.02</v>
      </c>
      <c r="J377" s="15">
        <f>INDEX('xUS TME'!H:H,MATCH(B377,'xUS TME'!$B:$B,0))</f>
        <v>0</v>
      </c>
      <c r="K377" s="17" t="str">
        <f t="shared" si="5"/>
        <v/>
      </c>
      <c r="L377" s="15">
        <f>INDEX('xUS TME'!J:J,MATCH('xUS Opp Value'!B377,'xUS TME'!$B:$B,0))</f>
        <v>0</v>
      </c>
      <c r="M377" s="15">
        <f>INDEX('xUS TME'!L:L,MATCH('xUS Opp Value'!$B377,'xUS TME'!$B:$B,0))</f>
        <v>1.1000000000000001</v>
      </c>
      <c r="N377" s="15">
        <f>INDEX('xUS TME'!K:K,MATCH('xUS Opp Value'!$B377,'xUS TME'!$B:$B,0))</f>
        <v>0.08</v>
      </c>
      <c r="O377" s="15">
        <f>INDEX('xUS TME'!I:I,MATCH('xUS Opp Value'!$B377,'xUS TME'!$B:$B,0))</f>
        <v>0</v>
      </c>
      <c r="P377" s="15" t="str">
        <f>INDEX('xUS TME'!M:M,MATCH('xUS Opp Value'!$B377,'xUS TME'!$B:$B,0))</f>
        <v>Rand</v>
      </c>
      <c r="Q377" s="15">
        <f>INDEX('xUS TME'!N:N,MATCH('xUS Opp Value'!$B377,'xUS TME'!$B:$B,0))</f>
        <v>0</v>
      </c>
    </row>
    <row r="378" spans="1:17" hidden="1">
      <c r="A378" s="10" t="s">
        <v>3070</v>
      </c>
      <c r="B378" s="10" t="str">
        <f>INDEX('xUS TME'!B:B,MATCH('xUS Opp Value'!A378,'xUS TME'!A:A,0))</f>
        <v>BE0003797140</v>
      </c>
      <c r="C378" s="13" t="str">
        <f>INDEX('xUS TME'!C:C,MATCH($B378,'xUS TME'!$B:$B,0))</f>
        <v>GBLB</v>
      </c>
      <c r="D378" s="13" t="str">
        <f>INDEX('xUS TME'!D:D,MATCH(B378,'xUS TME'!$B:$B,0))</f>
        <v>0P0000A5MC</v>
      </c>
      <c r="E378" s="13" t="str">
        <f>INDEX('xUS TME'!F:F,MATCH(B378,'xUS TME'!$B:$B,0))</f>
        <v>Belgium</v>
      </c>
      <c r="F378" s="18" t="str">
        <f>INDEX('xUS TME'!G:G,MATCH(B378,'xUS TME'!$B:$B,0))</f>
        <v>Financials</v>
      </c>
      <c r="G378" s="58">
        <f>IFERROR(INDEX(CRIMs!G:G,MATCH(C378,CRIMs!D:D,0)),0)</f>
        <v>0</v>
      </c>
      <c r="H378" s="58">
        <f>IFERROR(INDEX(CRIMs!I:I,MATCH(C378,CRIMs!D:D,0)),0)</f>
        <v>0</v>
      </c>
      <c r="I378" s="13">
        <f>INDEX('xUS TME'!E:E,MATCH($B378,'xUS TME'!$B:$B,0))</f>
        <v>0.02</v>
      </c>
      <c r="J378" s="15">
        <f>INDEX('xUS TME'!H:H,MATCH(B378,'xUS TME'!$B:$B,0))</f>
        <v>0</v>
      </c>
      <c r="K378" s="17" t="str">
        <f t="shared" si="5"/>
        <v/>
      </c>
      <c r="L378" s="15">
        <f>INDEX('xUS TME'!J:J,MATCH('xUS Opp Value'!B378,'xUS TME'!$B:$B,0))</f>
        <v>0</v>
      </c>
      <c r="M378" s="15">
        <f>INDEX('xUS TME'!L:L,MATCH('xUS Opp Value'!$B378,'xUS TME'!$B:$B,0))</f>
        <v>0.85</v>
      </c>
      <c r="N378" s="15">
        <f>INDEX('xUS TME'!K:K,MATCH('xUS Opp Value'!$B378,'xUS TME'!$B:$B,0))</f>
        <v>-0.04</v>
      </c>
      <c r="O378" s="15" t="str">
        <f>INDEX('xUS TME'!I:I,MATCH('xUS Opp Value'!$B378,'xUS TME'!$B:$B,0))</f>
        <v>None</v>
      </c>
      <c r="P378" s="15" t="str">
        <f>INDEX('xUS TME'!M:M,MATCH('xUS Opp Value'!$B378,'xUS TME'!$B:$B,0))</f>
        <v>Euro</v>
      </c>
      <c r="Q378" s="15" t="str">
        <f>INDEX('xUS TME'!N:N,MATCH('xUS Opp Value'!$B378,'xUS TME'!$B:$B,0))</f>
        <v>Medium</v>
      </c>
    </row>
    <row r="379" spans="1:17" hidden="1">
      <c r="A379" s="10" t="s">
        <v>384</v>
      </c>
      <c r="B379" s="10" t="str">
        <f>INDEX('xUS TME'!B:B,MATCH('xUS Opp Value'!A379,'xUS TME'!A:A,0))</f>
        <v>KYG0146B1032</v>
      </c>
      <c r="C379" s="13">
        <f>INDEX('xUS TME'!C:C,MATCH($B379,'xUS TME'!$B:$B,0))</f>
        <v>9926</v>
      </c>
      <c r="D379" s="13" t="str">
        <f>INDEX('xUS TME'!D:D,MATCH(B379,'xUS TME'!$B:$B,0))</f>
        <v>0P0001JOG2</v>
      </c>
      <c r="E379" s="13" t="str">
        <f>INDEX('xUS TME'!F:F,MATCH(B379,'xUS TME'!$B:$B,0))</f>
        <v>China</v>
      </c>
      <c r="F379" s="18" t="str">
        <f>INDEX('xUS TME'!G:G,MATCH(B379,'xUS TME'!$B:$B,0))</f>
        <v>Health Care</v>
      </c>
      <c r="G379" s="58">
        <f>IFERROR(INDEX(CRIMs!G:G,MATCH(C379,CRIMs!D:D,0)),0)</f>
        <v>0</v>
      </c>
      <c r="H379" s="58">
        <f>IFERROR(INDEX(CRIMs!I:I,MATCH(C379,CRIMs!D:D,0)),0)</f>
        <v>0</v>
      </c>
      <c r="I379" s="13">
        <f>INDEX('xUS TME'!E:E,MATCH($B379,'xUS TME'!$B:$B,0))</f>
        <v>0.03</v>
      </c>
      <c r="J379" s="15">
        <f>INDEX('xUS TME'!H:H,MATCH(B379,'xUS TME'!$B:$B,0))</f>
        <v>0</v>
      </c>
      <c r="K379" s="17" t="str">
        <f t="shared" si="5"/>
        <v/>
      </c>
      <c r="L379" s="15">
        <f>INDEX('xUS TME'!J:J,MATCH('xUS Opp Value'!B379,'xUS TME'!$B:$B,0))</f>
        <v>319.77999999999997</v>
      </c>
      <c r="M379" s="15">
        <f>INDEX('xUS TME'!L:L,MATCH('xUS Opp Value'!$B379,'xUS TME'!$B:$B,0))</f>
        <v>17.84</v>
      </c>
      <c r="N379" s="15">
        <f>INDEX('xUS TME'!K:K,MATCH('xUS Opp Value'!$B379,'xUS TME'!$B:$B,0))</f>
        <v>-0.09</v>
      </c>
      <c r="O379" s="15">
        <f>INDEX('xUS TME'!I:I,MATCH('xUS Opp Value'!$B379,'xUS TME'!$B:$B,0))</f>
        <v>0</v>
      </c>
      <c r="P379" s="15" t="str">
        <f>INDEX('xUS TME'!M:M,MATCH('xUS Opp Value'!$B379,'xUS TME'!$B:$B,0))</f>
        <v>Hong Kong Dollar</v>
      </c>
      <c r="Q379" s="15">
        <f>INDEX('xUS TME'!N:N,MATCH('xUS Opp Value'!$B379,'xUS TME'!$B:$B,0))</f>
        <v>0</v>
      </c>
    </row>
    <row r="380" spans="1:17" hidden="1">
      <c r="A380" s="10" t="s">
        <v>2319</v>
      </c>
      <c r="B380" s="10" t="str">
        <f>INDEX('xUS TME'!B:B,MATCH('xUS Opp Value'!A380,'xUS TME'!A:A,0))</f>
        <v>ZAE000022331</v>
      </c>
      <c r="C380" s="13" t="str">
        <f>INDEX('xUS TME'!C:C,MATCH($B380,'xUS TME'!$B:$B,0))</f>
        <v>DSY</v>
      </c>
      <c r="D380" s="13" t="str">
        <f>INDEX('xUS TME'!D:D,MATCH(B380,'xUS TME'!$B:$B,0))</f>
        <v>0P0000DLO4</v>
      </c>
      <c r="E380" s="13" t="str">
        <f>INDEX('xUS TME'!F:F,MATCH(B380,'xUS TME'!$B:$B,0))</f>
        <v>South Africa</v>
      </c>
      <c r="F380" s="18" t="str">
        <f>INDEX('xUS TME'!G:G,MATCH(B380,'xUS TME'!$B:$B,0))</f>
        <v>Financials</v>
      </c>
      <c r="G380" s="58">
        <f>IFERROR(INDEX(CRIMs!G:G,MATCH(C380,CRIMs!D:D,0)),0)</f>
        <v>0</v>
      </c>
      <c r="H380" s="58">
        <f>IFERROR(INDEX(CRIMs!I:I,MATCH(C380,CRIMs!D:D,0)),0)</f>
        <v>0</v>
      </c>
      <c r="I380" s="13">
        <f>INDEX('xUS TME'!E:E,MATCH($B380,'xUS TME'!$B:$B,0))</f>
        <v>0.02</v>
      </c>
      <c r="J380" s="15">
        <f>INDEX('xUS TME'!H:H,MATCH(B380,'xUS TME'!$B:$B,0))</f>
        <v>0</v>
      </c>
      <c r="K380" s="17" t="str">
        <f t="shared" si="5"/>
        <v/>
      </c>
      <c r="L380" s="15">
        <f>INDEX('xUS TME'!J:J,MATCH('xUS Opp Value'!B380,'xUS TME'!$B:$B,0))</f>
        <v>0</v>
      </c>
      <c r="M380" s="15">
        <f>INDEX('xUS TME'!L:L,MATCH('xUS Opp Value'!$B380,'xUS TME'!$B:$B,0))</f>
        <v>2.35</v>
      </c>
      <c r="N380" s="15">
        <f>INDEX('xUS TME'!K:K,MATCH('xUS Opp Value'!$B380,'xUS TME'!$B:$B,0))</f>
        <v>0.16</v>
      </c>
      <c r="O380" s="15">
        <f>INDEX('xUS TME'!I:I,MATCH('xUS Opp Value'!$B380,'xUS TME'!$B:$B,0))</f>
        <v>0</v>
      </c>
      <c r="P380" s="15" t="str">
        <f>INDEX('xUS TME'!M:M,MATCH('xUS Opp Value'!$B380,'xUS TME'!$B:$B,0))</f>
        <v>Rand</v>
      </c>
      <c r="Q380" s="15">
        <f>INDEX('xUS TME'!N:N,MATCH('xUS Opp Value'!$B380,'xUS TME'!$B:$B,0))</f>
        <v>0</v>
      </c>
    </row>
    <row r="381" spans="1:17" hidden="1">
      <c r="A381" s="10" t="s">
        <v>5279</v>
      </c>
      <c r="B381" s="10" t="str">
        <f>INDEX('xUS TME'!B:B,MATCH('xUS Opp Value'!A381,'xUS TME'!A:A,0))</f>
        <v>JP3027670003</v>
      </c>
      <c r="C381" s="13" t="str">
        <f>INDEX('xUS TME'!C:C,MATCH($B381,'xUS TME'!$B:$B,0))</f>
        <v>8951</v>
      </c>
      <c r="D381" s="13" t="str">
        <f>INDEX('xUS TME'!D:D,MATCH(B381,'xUS TME'!$B:$B,0))</f>
        <v>0P0000EHN7</v>
      </c>
      <c r="E381" s="13" t="str">
        <f>INDEX('xUS TME'!F:F,MATCH(B381,'xUS TME'!$B:$B,0))</f>
        <v>Japan</v>
      </c>
      <c r="F381" s="18" t="str">
        <f>INDEX('xUS TME'!G:G,MATCH(B381,'xUS TME'!$B:$B,0))</f>
        <v>Real Estate</v>
      </c>
      <c r="G381" s="58">
        <f>IFERROR(INDEX(CRIMs!G:G,MATCH(C381,CRIMs!D:D,0)),0)</f>
        <v>0</v>
      </c>
      <c r="H381" s="58">
        <f>IFERROR(INDEX(CRIMs!I:I,MATCH(C381,CRIMs!D:D,0)),0)</f>
        <v>0</v>
      </c>
      <c r="I381" s="13">
        <f>INDEX('xUS TME'!E:E,MATCH($B381,'xUS TME'!$B:$B,0))</f>
        <v>0.02</v>
      </c>
      <c r="J381" s="15">
        <f>INDEX('xUS TME'!H:H,MATCH(B381,'xUS TME'!$B:$B,0))</f>
        <v>0</v>
      </c>
      <c r="K381" s="17" t="str">
        <f t="shared" si="5"/>
        <v/>
      </c>
      <c r="L381" s="15">
        <f>INDEX('xUS TME'!J:J,MATCH('xUS Opp Value'!B381,'xUS TME'!$B:$B,0))</f>
        <v>0</v>
      </c>
      <c r="M381" s="15">
        <f>INDEX('xUS TME'!L:L,MATCH('xUS Opp Value'!$B381,'xUS TME'!$B:$B,0))</f>
        <v>1.63</v>
      </c>
      <c r="N381" s="15">
        <f>INDEX('xUS TME'!K:K,MATCH('xUS Opp Value'!$B381,'xUS TME'!$B:$B,0))</f>
        <v>0.06</v>
      </c>
      <c r="O381" s="15">
        <f>INDEX('xUS TME'!I:I,MATCH('xUS Opp Value'!$B381,'xUS TME'!$B:$B,0))</f>
        <v>0</v>
      </c>
      <c r="P381" s="15" t="str">
        <f>INDEX('xUS TME'!M:M,MATCH('xUS Opp Value'!$B381,'xUS TME'!$B:$B,0))</f>
        <v>Yen</v>
      </c>
      <c r="Q381" s="15">
        <f>INDEX('xUS TME'!N:N,MATCH('xUS Opp Value'!$B381,'xUS TME'!$B:$B,0))</f>
        <v>0</v>
      </c>
    </row>
    <row r="382" spans="1:17" hidden="1">
      <c r="A382" s="10" t="s">
        <v>8480</v>
      </c>
      <c r="B382" s="10" t="str">
        <f>INDEX('xUS TME'!B:B,MATCH('xUS Opp Value'!A382,'xUS TME'!A:A,0))</f>
        <v>TW0002059003</v>
      </c>
      <c r="C382" s="13" t="str">
        <f>INDEX('xUS TME'!C:C,MATCH($B382,'xUS TME'!$B:$B,0))</f>
        <v>2059</v>
      </c>
      <c r="D382" s="13" t="str">
        <f>INDEX('xUS TME'!D:D,MATCH(B382,'xUS TME'!$B:$B,0))</f>
        <v>0P0000GECY</v>
      </c>
      <c r="E382" s="13" t="str">
        <f>INDEX('xUS TME'!F:F,MATCH(B382,'xUS TME'!$B:$B,0))</f>
        <v>Taiwan</v>
      </c>
      <c r="F382" s="18" t="str">
        <f>INDEX('xUS TME'!G:G,MATCH(B382,'xUS TME'!$B:$B,0))</f>
        <v>Information Technology</v>
      </c>
      <c r="G382" s="58">
        <f>IFERROR(INDEX(CRIMs!G:G,MATCH(C382,CRIMs!D:D,0)),0)</f>
        <v>0</v>
      </c>
      <c r="H382" s="58">
        <f>IFERROR(INDEX(CRIMs!I:I,MATCH(C382,CRIMs!D:D,0)),0)</f>
        <v>0</v>
      </c>
      <c r="I382" s="13">
        <f>INDEX('xUS TME'!E:E,MATCH($B382,'xUS TME'!$B:$B,0))</f>
        <v>0.02</v>
      </c>
      <c r="J382" s="15">
        <f>INDEX('xUS TME'!H:H,MATCH(B382,'xUS TME'!$B:$B,0))</f>
        <v>0</v>
      </c>
      <c r="K382" s="17" t="str">
        <f t="shared" si="5"/>
        <v/>
      </c>
      <c r="L382" s="15">
        <f>INDEX('xUS TME'!J:J,MATCH('xUS Opp Value'!B382,'xUS TME'!$B:$B,0))</f>
        <v>0</v>
      </c>
      <c r="M382" s="15">
        <f>INDEX('xUS TME'!L:L,MATCH('xUS Opp Value'!$B382,'xUS TME'!$B:$B,0))</f>
        <v>11.41</v>
      </c>
      <c r="N382" s="15">
        <f>INDEX('xUS TME'!K:K,MATCH('xUS Opp Value'!$B382,'xUS TME'!$B:$B,0))</f>
        <v>0.41</v>
      </c>
      <c r="O382" s="15">
        <f>INDEX('xUS TME'!I:I,MATCH('xUS Opp Value'!$B382,'xUS TME'!$B:$B,0))</f>
        <v>0</v>
      </c>
      <c r="P382" s="15" t="str">
        <f>INDEX('xUS TME'!M:M,MATCH('xUS Opp Value'!$B382,'xUS TME'!$B:$B,0))</f>
        <v>New Taiwan Dollar</v>
      </c>
      <c r="Q382" s="15">
        <f>INDEX('xUS TME'!N:N,MATCH('xUS Opp Value'!$B382,'xUS TME'!$B:$B,0))</f>
        <v>0</v>
      </c>
    </row>
    <row r="383" spans="1:17" hidden="1">
      <c r="A383" s="10" t="s">
        <v>8329</v>
      </c>
      <c r="B383" s="10" t="str">
        <f>INDEX('xUS TME'!B:B,MATCH('xUS Opp Value'!A383,'xUS TME'!A:A,0))</f>
        <v>CNE1000004R6</v>
      </c>
      <c r="C383" s="13" t="str">
        <f>INDEX('xUS TME'!C:C,MATCH($B383,'xUS TME'!$B:$B,0))</f>
        <v>01818</v>
      </c>
      <c r="D383" s="13" t="str">
        <f>INDEX('xUS TME'!D:D,MATCH(B383,'xUS TME'!$B:$B,0))</f>
        <v>0P00009S8A</v>
      </c>
      <c r="E383" s="13" t="str">
        <f>INDEX('xUS TME'!F:F,MATCH(B383,'xUS TME'!$B:$B,0))</f>
        <v>China</v>
      </c>
      <c r="F383" s="18" t="str">
        <f>INDEX('xUS TME'!G:G,MATCH(B383,'xUS TME'!$B:$B,0))</f>
        <v>Materials</v>
      </c>
      <c r="G383" s="58">
        <f>IFERROR(INDEX(CRIMs!G:G,MATCH(C383,CRIMs!D:D,0)),0)</f>
        <v>0</v>
      </c>
      <c r="H383" s="58">
        <f>IFERROR(INDEX(CRIMs!I:I,MATCH(C383,CRIMs!D:D,0)),0)</f>
        <v>0</v>
      </c>
      <c r="I383" s="13">
        <f>INDEX('xUS TME'!E:E,MATCH($B383,'xUS TME'!$B:$B,0))</f>
        <v>0.02</v>
      </c>
      <c r="J383" s="15">
        <f>INDEX('xUS TME'!H:H,MATCH(B383,'xUS TME'!$B:$B,0))</f>
        <v>0</v>
      </c>
      <c r="K383" s="17" t="str">
        <f t="shared" ref="K383:K445" si="6">IFERROR((1/J383)-1,"")</f>
        <v/>
      </c>
      <c r="L383" s="15">
        <f>INDEX('xUS TME'!J:J,MATCH('xUS Opp Value'!B383,'xUS TME'!$B:$B,0))</f>
        <v>57.83</v>
      </c>
      <c r="M383" s="15">
        <f>INDEX('xUS TME'!L:L,MATCH('xUS Opp Value'!$B383,'xUS TME'!$B:$B,0))</f>
        <v>5.54</v>
      </c>
      <c r="N383" s="15">
        <f>INDEX('xUS TME'!K:K,MATCH('xUS Opp Value'!$B383,'xUS TME'!$B:$B,0))</f>
        <v>0.14000000000000001</v>
      </c>
      <c r="O383" s="15">
        <f>INDEX('xUS TME'!I:I,MATCH('xUS Opp Value'!$B383,'xUS TME'!$B:$B,0))</f>
        <v>0</v>
      </c>
      <c r="P383" s="15" t="str">
        <f>INDEX('xUS TME'!M:M,MATCH('xUS Opp Value'!$B383,'xUS TME'!$B:$B,0))</f>
        <v>Hong Kong Dollar</v>
      </c>
      <c r="Q383" s="15">
        <f>INDEX('xUS TME'!N:N,MATCH('xUS Opp Value'!$B383,'xUS TME'!$B:$B,0))</f>
        <v>0</v>
      </c>
    </row>
    <row r="384" spans="1:17" hidden="1">
      <c r="A384" s="10" t="s">
        <v>2390</v>
      </c>
      <c r="B384" s="10" t="str">
        <f>INDEX('xUS TME'!B:B,MATCH('xUS Opp Value'!A384,'xUS TME'!A:A,0))</f>
        <v>AED000201015</v>
      </c>
      <c r="C384" s="13" t="str">
        <f>INDEX('xUS TME'!C:C,MATCH($B384,'xUS TME'!$B:$B,0))</f>
        <v>DIB</v>
      </c>
      <c r="D384" s="13" t="str">
        <f>INDEX('xUS TME'!D:D,MATCH(B384,'xUS TME'!$B:$B,0))</f>
        <v>0P0000JM1R</v>
      </c>
      <c r="E384" s="13" t="str">
        <f>INDEX('xUS TME'!F:F,MATCH(B384,'xUS TME'!$B:$B,0))</f>
        <v>United Arab Emirates</v>
      </c>
      <c r="F384" s="18" t="str">
        <f>INDEX('xUS TME'!G:G,MATCH(B384,'xUS TME'!$B:$B,0))</f>
        <v>Financials</v>
      </c>
      <c r="G384" s="58">
        <f>IFERROR(INDEX(CRIMs!G:G,MATCH(C384,CRIMs!D:D,0)),0)</f>
        <v>0</v>
      </c>
      <c r="H384" s="58">
        <f>IFERROR(INDEX(CRIMs!I:I,MATCH(C384,CRIMs!D:D,0)),0)</f>
        <v>0</v>
      </c>
      <c r="I384" s="13">
        <f>INDEX('xUS TME'!E:E,MATCH($B384,'xUS TME'!$B:$B,0))</f>
        <v>0.02</v>
      </c>
      <c r="J384" s="15">
        <f>INDEX('xUS TME'!H:H,MATCH(B384,'xUS TME'!$B:$B,0))</f>
        <v>0</v>
      </c>
      <c r="K384" s="17" t="str">
        <f t="shared" si="6"/>
        <v/>
      </c>
      <c r="L384" s="15">
        <f>INDEX('xUS TME'!J:J,MATCH('xUS Opp Value'!B384,'xUS TME'!$B:$B,0))</f>
        <v>0</v>
      </c>
      <c r="M384" s="15">
        <f>INDEX('xUS TME'!L:L,MATCH('xUS Opp Value'!$B384,'xUS TME'!$B:$B,0))</f>
        <v>1.27</v>
      </c>
      <c r="N384" s="15">
        <f>INDEX('xUS TME'!K:K,MATCH('xUS Opp Value'!$B384,'xUS TME'!$B:$B,0))</f>
        <v>0.19</v>
      </c>
      <c r="O384" s="15">
        <f>INDEX('xUS TME'!I:I,MATCH('xUS Opp Value'!$B384,'xUS TME'!$B:$B,0))</f>
        <v>0</v>
      </c>
      <c r="P384" s="15" t="str">
        <f>INDEX('xUS TME'!M:M,MATCH('xUS Opp Value'!$B384,'xUS TME'!$B:$B,0))</f>
        <v>UAE Dirham</v>
      </c>
      <c r="Q384" s="15">
        <f>INDEX('xUS TME'!N:N,MATCH('xUS Opp Value'!$B384,'xUS TME'!$B:$B,0))</f>
        <v>0</v>
      </c>
    </row>
    <row r="385" spans="1:17" hidden="1">
      <c r="A385" s="10" t="s">
        <v>4915</v>
      </c>
      <c r="B385" s="10" t="str">
        <f>INDEX('xUS TME'!B:B,MATCH('xUS Opp Value'!A385,'xUS TME'!A:A,0))</f>
        <v>JP3906000009</v>
      </c>
      <c r="C385" s="13">
        <f>INDEX('xUS TME'!C:C,MATCH($B385,'xUS TME'!$B:$B,0))</f>
        <v>6479</v>
      </c>
      <c r="D385" s="13" t="str">
        <f>INDEX('xUS TME'!D:D,MATCH(B385,'xUS TME'!$B:$B,0))</f>
        <v>0P0000AEVT</v>
      </c>
      <c r="E385" s="13" t="str">
        <f>INDEX('xUS TME'!F:F,MATCH(B385,'xUS TME'!$B:$B,0))</f>
        <v>Japan</v>
      </c>
      <c r="F385" s="18" t="str">
        <f>INDEX('xUS TME'!G:G,MATCH(B385,'xUS TME'!$B:$B,0))</f>
        <v>Industrials</v>
      </c>
      <c r="G385" s="58">
        <f>IFERROR(INDEX(CRIMs!G:G,MATCH(C385,CRIMs!D:D,0)),0)</f>
        <v>0</v>
      </c>
      <c r="H385" s="58">
        <f>IFERROR(INDEX(CRIMs!I:I,MATCH(C385,CRIMs!D:D,0)),0)</f>
        <v>0</v>
      </c>
      <c r="I385" s="13">
        <f>INDEX('xUS TME'!E:E,MATCH($B385,'xUS TME'!$B:$B,0))</f>
        <v>0.02</v>
      </c>
      <c r="J385" s="15">
        <f>INDEX('xUS TME'!H:H,MATCH(B385,'xUS TME'!$B:$B,0))</f>
        <v>0</v>
      </c>
      <c r="K385" s="17" t="str">
        <f t="shared" si="6"/>
        <v/>
      </c>
      <c r="L385" s="15">
        <f>INDEX('xUS TME'!J:J,MATCH('xUS Opp Value'!B385,'xUS TME'!$B:$B,0))</f>
        <v>10.61</v>
      </c>
      <c r="M385" s="15">
        <f>INDEX('xUS TME'!L:L,MATCH('xUS Opp Value'!$B385,'xUS TME'!$B:$B,0))</f>
        <v>1.35</v>
      </c>
      <c r="N385" s="15">
        <f>INDEX('xUS TME'!K:K,MATCH('xUS Opp Value'!$B385,'xUS TME'!$B:$B,0))</f>
        <v>0.08</v>
      </c>
      <c r="O385" s="15">
        <f>INDEX('xUS TME'!I:I,MATCH('xUS Opp Value'!$B385,'xUS TME'!$B:$B,0))</f>
        <v>0</v>
      </c>
      <c r="P385" s="15" t="str">
        <f>INDEX('xUS TME'!M:M,MATCH('xUS Opp Value'!$B385,'xUS TME'!$B:$B,0))</f>
        <v>Yen</v>
      </c>
      <c r="Q385" s="15">
        <f>INDEX('xUS TME'!N:N,MATCH('xUS Opp Value'!$B385,'xUS TME'!$B:$B,0))</f>
        <v>0</v>
      </c>
    </row>
    <row r="386" spans="1:17" hidden="1">
      <c r="A386" s="10" t="s">
        <v>2452</v>
      </c>
      <c r="B386" s="10" t="str">
        <f>INDEX('xUS TME'!B:B,MATCH('xUS Opp Value'!A386,'xUS TME'!A:A,0))</f>
        <v>JP3160400002</v>
      </c>
      <c r="C386" s="13">
        <f>INDEX('xUS TME'!C:C,MATCH($B386,'xUS TME'!$B:$B,0))</f>
        <v>4523</v>
      </c>
      <c r="D386" s="13" t="str">
        <f>INDEX('xUS TME'!D:D,MATCH(B386,'xUS TME'!$B:$B,0))</f>
        <v>0P0000AEUB</v>
      </c>
      <c r="E386" s="13" t="str">
        <f>INDEX('xUS TME'!F:F,MATCH(B386,'xUS TME'!$B:$B,0))</f>
        <v>Japan</v>
      </c>
      <c r="F386" s="18" t="str">
        <f>INDEX('xUS TME'!G:G,MATCH(B386,'xUS TME'!$B:$B,0))</f>
        <v>Health Care</v>
      </c>
      <c r="G386" s="58">
        <f>IFERROR(INDEX(CRIMs!G:G,MATCH(C386,CRIMs!D:D,0)),0)</f>
        <v>0</v>
      </c>
      <c r="H386" s="58">
        <f>IFERROR(INDEX(CRIMs!I:I,MATCH(C386,CRIMs!D:D,0)),0)</f>
        <v>0</v>
      </c>
      <c r="I386" s="13">
        <f>INDEX('xUS TME'!E:E,MATCH($B386,'xUS TME'!$B:$B,0))</f>
        <v>0.03</v>
      </c>
      <c r="J386" s="15">
        <f>INDEX('xUS TME'!H:H,MATCH(B386,'xUS TME'!$B:$B,0))</f>
        <v>0</v>
      </c>
      <c r="K386" s="17" t="str">
        <f t="shared" si="6"/>
        <v/>
      </c>
      <c r="L386" s="15">
        <f>INDEX('xUS TME'!J:J,MATCH('xUS Opp Value'!B386,'xUS TME'!$B:$B,0))</f>
        <v>36.61</v>
      </c>
      <c r="M386" s="15">
        <f>INDEX('xUS TME'!L:L,MATCH('xUS Opp Value'!$B386,'xUS TME'!$B:$B,0))</f>
        <v>1.59</v>
      </c>
      <c r="N386" s="15">
        <f>INDEX('xUS TME'!K:K,MATCH('xUS Opp Value'!$B386,'xUS TME'!$B:$B,0))</f>
        <v>0.06</v>
      </c>
      <c r="O386" s="15">
        <f>INDEX('xUS TME'!I:I,MATCH('xUS Opp Value'!$B386,'xUS TME'!$B:$B,0))</f>
        <v>0</v>
      </c>
      <c r="P386" s="15" t="str">
        <f>INDEX('xUS TME'!M:M,MATCH('xUS Opp Value'!$B386,'xUS TME'!$B:$B,0))</f>
        <v>Yen</v>
      </c>
      <c r="Q386" s="15">
        <f>INDEX('xUS TME'!N:N,MATCH('xUS Opp Value'!$B386,'xUS TME'!$B:$B,0))</f>
        <v>0</v>
      </c>
    </row>
    <row r="387" spans="1:17" hidden="1">
      <c r="A387" s="10" t="s">
        <v>1889</v>
      </c>
      <c r="B387" s="10" t="str">
        <f>INDEX('xUS TME'!B:B,MATCH('xUS Opp Value'!A387,'xUS TME'!A:A,0))</f>
        <v>INE121A01024</v>
      </c>
      <c r="C387" s="13" t="str">
        <f>INDEX('xUS TME'!C:C,MATCH($B387,'xUS TME'!$B:$B,0))</f>
        <v>CHOLAFIN</v>
      </c>
      <c r="D387" s="13" t="str">
        <f>INDEX('xUS TME'!D:D,MATCH(B387,'xUS TME'!$B:$B,0))</f>
        <v>0P0000BD5D</v>
      </c>
      <c r="E387" s="13" t="str">
        <f>INDEX('xUS TME'!F:F,MATCH(B387,'xUS TME'!$B:$B,0))</f>
        <v>India</v>
      </c>
      <c r="F387" s="18" t="str">
        <f>INDEX('xUS TME'!G:G,MATCH(B387,'xUS TME'!$B:$B,0))</f>
        <v>Financials</v>
      </c>
      <c r="G387" s="58">
        <f>IFERROR(INDEX(CRIMs!G:G,MATCH(C387,CRIMs!D:D,0)),0)</f>
        <v>0</v>
      </c>
      <c r="H387" s="58">
        <f>IFERROR(INDEX(CRIMs!I:I,MATCH(C387,CRIMs!D:D,0)),0)</f>
        <v>0</v>
      </c>
      <c r="I387" s="13">
        <f>INDEX('xUS TME'!E:E,MATCH($B387,'xUS TME'!$B:$B,0))</f>
        <v>0.02</v>
      </c>
      <c r="J387" s="15">
        <f>INDEX('xUS TME'!H:H,MATCH(B387,'xUS TME'!$B:$B,0))</f>
        <v>0</v>
      </c>
      <c r="K387" s="17" t="str">
        <f t="shared" si="6"/>
        <v/>
      </c>
      <c r="L387" s="15">
        <f>INDEX('xUS TME'!J:J,MATCH('xUS Opp Value'!B387,'xUS TME'!$B:$B,0))</f>
        <v>30.72</v>
      </c>
      <c r="M387" s="15">
        <f>INDEX('xUS TME'!L:L,MATCH('xUS Opp Value'!$B387,'xUS TME'!$B:$B,0))</f>
        <v>5.13</v>
      </c>
      <c r="N387" s="15">
        <f>INDEX('xUS TME'!K:K,MATCH('xUS Opp Value'!$B387,'xUS TME'!$B:$B,0))</f>
        <v>0.2</v>
      </c>
      <c r="O387" s="15">
        <f>INDEX('xUS TME'!I:I,MATCH('xUS Opp Value'!$B387,'xUS TME'!$B:$B,0))</f>
        <v>0</v>
      </c>
      <c r="P387" s="15" t="str">
        <f>INDEX('xUS TME'!M:M,MATCH('xUS Opp Value'!$B387,'xUS TME'!$B:$B,0))</f>
        <v>Indian Rupee</v>
      </c>
      <c r="Q387" s="15">
        <f>INDEX('xUS TME'!N:N,MATCH('xUS Opp Value'!$B387,'xUS TME'!$B:$B,0))</f>
        <v>0</v>
      </c>
    </row>
    <row r="388" spans="1:17" hidden="1">
      <c r="A388" s="10" t="s">
        <v>8233</v>
      </c>
      <c r="B388" s="10" t="str">
        <f>INDEX('xUS TME'!B:B,MATCH('xUS Opp Value'!A388,'xUS TME'!A:A,0))</f>
        <v>NO0010208051</v>
      </c>
      <c r="C388" s="13" t="str">
        <f>INDEX('xUS TME'!C:C,MATCH($B388,'xUS TME'!$B:$B,0))</f>
        <v>YAR</v>
      </c>
      <c r="D388" s="13" t="str">
        <f>INDEX('xUS TME'!D:D,MATCH(B388,'xUS TME'!$B:$B,0))</f>
        <v>0P0000BA9P</v>
      </c>
      <c r="E388" s="13" t="str">
        <f>INDEX('xUS TME'!F:F,MATCH(B388,'xUS TME'!$B:$B,0))</f>
        <v>Norway</v>
      </c>
      <c r="F388" s="18" t="str">
        <f>INDEX('xUS TME'!G:G,MATCH(B388,'xUS TME'!$B:$B,0))</f>
        <v>Materials</v>
      </c>
      <c r="G388" s="58">
        <f>IFERROR(INDEX(CRIMs!G:G,MATCH(C388,CRIMs!D:D,0)),0)</f>
        <v>0</v>
      </c>
      <c r="H388" s="58">
        <f>IFERROR(INDEX(CRIMs!I:I,MATCH(C388,CRIMs!D:D,0)),0)</f>
        <v>0</v>
      </c>
      <c r="I388" s="13">
        <f>INDEX('xUS TME'!E:E,MATCH($B388,'xUS TME'!$B:$B,0))</f>
        <v>0.03</v>
      </c>
      <c r="J388" s="15">
        <f>INDEX('xUS TME'!H:H,MATCH(B388,'xUS TME'!$B:$B,0))</f>
        <v>0</v>
      </c>
      <c r="K388" s="17" t="str">
        <f t="shared" si="6"/>
        <v/>
      </c>
      <c r="L388" s="15">
        <f>INDEX('xUS TME'!J:J,MATCH('xUS Opp Value'!B388,'xUS TME'!$B:$B,0))</f>
        <v>6.98</v>
      </c>
      <c r="M388" s="15">
        <f>INDEX('xUS TME'!L:L,MATCH('xUS Opp Value'!$B388,'xUS TME'!$B:$B,0))</f>
        <v>1.62</v>
      </c>
      <c r="N388" s="15">
        <f>INDEX('xUS TME'!K:K,MATCH('xUS Opp Value'!$B388,'xUS TME'!$B:$B,0))</f>
        <v>0.17</v>
      </c>
      <c r="O388" s="15" t="str">
        <f>INDEX('xUS TME'!I:I,MATCH('xUS Opp Value'!$B388,'xUS TME'!$B:$B,0))</f>
        <v>None</v>
      </c>
      <c r="P388" s="15" t="str">
        <f>INDEX('xUS TME'!M:M,MATCH('xUS Opp Value'!$B388,'xUS TME'!$B:$B,0))</f>
        <v>Norwegian Krone</v>
      </c>
      <c r="Q388" s="15" t="str">
        <f>INDEX('xUS TME'!N:N,MATCH('xUS Opp Value'!$B388,'xUS TME'!$B:$B,0))</f>
        <v>Very High</v>
      </c>
    </row>
    <row r="389" spans="1:17" hidden="1">
      <c r="A389" s="10" t="s">
        <v>8481</v>
      </c>
      <c r="B389" s="10" t="str">
        <f>INDEX('xUS TME'!B:B,MATCH('xUS Opp Value'!A389,'xUS TME'!A:A,0))</f>
        <v>GRS831003009</v>
      </c>
      <c r="C389" s="13" t="str">
        <f>INDEX('xUS TME'!C:C,MATCH($B389,'xUS TME'!$B:$B,0))</f>
        <v>TPEIR</v>
      </c>
      <c r="D389" s="13" t="str">
        <f>INDEX('xUS TME'!D:D,MATCH(B389,'xUS TME'!$B:$B,0))</f>
        <v>0P0000AP02</v>
      </c>
      <c r="E389" s="13" t="str">
        <f>INDEX('xUS TME'!F:F,MATCH(B389,'xUS TME'!$B:$B,0))</f>
        <v>Greece</v>
      </c>
      <c r="F389" s="18" t="str">
        <f>INDEX('xUS TME'!G:G,MATCH(B389,'xUS TME'!$B:$B,0))</f>
        <v>Financials</v>
      </c>
      <c r="G389" s="58">
        <f>IFERROR(INDEX(CRIMs!G:G,MATCH(C389,CRIMs!D:D,0)),0)</f>
        <v>0</v>
      </c>
      <c r="H389" s="58">
        <f>IFERROR(INDEX(CRIMs!I:I,MATCH(C389,CRIMs!D:D,0)),0)</f>
        <v>0</v>
      </c>
      <c r="I389" s="13">
        <f>INDEX('xUS TME'!E:E,MATCH($B389,'xUS TME'!$B:$B,0))</f>
        <v>0.02</v>
      </c>
      <c r="J389" s="15">
        <f>INDEX('xUS TME'!H:H,MATCH(B389,'xUS TME'!$B:$B,0))</f>
        <v>0</v>
      </c>
      <c r="K389" s="17" t="str">
        <f t="shared" si="6"/>
        <v/>
      </c>
      <c r="L389" s="15">
        <f>INDEX('xUS TME'!J:J,MATCH('xUS Opp Value'!B389,'xUS TME'!$B:$B,0))</f>
        <v>8.7100000000000009</v>
      </c>
      <c r="M389" s="15">
        <f>INDEX('xUS TME'!L:L,MATCH('xUS Opp Value'!$B389,'xUS TME'!$B:$B,0))</f>
        <v>1.07</v>
      </c>
      <c r="N389" s="15">
        <f>INDEX('xUS TME'!K:K,MATCH('xUS Opp Value'!$B389,'xUS TME'!$B:$B,0))</f>
        <v>0.12</v>
      </c>
      <c r="O389" s="15">
        <f>INDEX('xUS TME'!I:I,MATCH('xUS Opp Value'!$B389,'xUS TME'!$B:$B,0))</f>
        <v>0</v>
      </c>
      <c r="P389" s="15" t="str">
        <f>INDEX('xUS TME'!M:M,MATCH('xUS Opp Value'!$B389,'xUS TME'!$B:$B,0))</f>
        <v>Euro</v>
      </c>
      <c r="Q389" s="15">
        <f>INDEX('xUS TME'!N:N,MATCH('xUS Opp Value'!$B389,'xUS TME'!$B:$B,0))</f>
        <v>0</v>
      </c>
    </row>
    <row r="390" spans="1:17" hidden="1">
      <c r="A390" s="10" t="s">
        <v>6470</v>
      </c>
      <c r="B390" s="10" t="str">
        <f>INDEX('xUS TME'!B:B,MATCH('xUS Opp Value'!A390,'xUS TME'!A:A,0))</f>
        <v>JP3419400001</v>
      </c>
      <c r="C390" s="13" t="str">
        <f>INDEX('xUS TME'!C:C,MATCH($B390,'xUS TME'!$B:$B,0))</f>
        <v>4204</v>
      </c>
      <c r="D390" s="13" t="str">
        <f>INDEX('xUS TME'!D:D,MATCH(B390,'xUS TME'!$B:$B,0))</f>
        <v>0P0000ECDQ</v>
      </c>
      <c r="E390" s="13" t="str">
        <f>INDEX('xUS TME'!F:F,MATCH(B390,'xUS TME'!$B:$B,0))</f>
        <v>Japan</v>
      </c>
      <c r="F390" s="18" t="str">
        <f>INDEX('xUS TME'!G:G,MATCH(B390,'xUS TME'!$B:$B,0))</f>
        <v>Industrials</v>
      </c>
      <c r="G390" s="58">
        <f>IFERROR(INDEX(CRIMs!G:G,MATCH(C390,CRIMs!D:D,0)),0)</f>
        <v>0</v>
      </c>
      <c r="H390" s="58">
        <f>IFERROR(INDEX(CRIMs!I:I,MATCH(C390,CRIMs!D:D,0)),0)</f>
        <v>0</v>
      </c>
      <c r="I390" s="13">
        <f>INDEX('xUS TME'!E:E,MATCH($B390,'xUS TME'!$B:$B,0))</f>
        <v>0.02</v>
      </c>
      <c r="J390" s="15">
        <f>INDEX('xUS TME'!H:H,MATCH(B390,'xUS TME'!$B:$B,0))</f>
        <v>0</v>
      </c>
      <c r="K390" s="17" t="str">
        <f t="shared" si="6"/>
        <v/>
      </c>
      <c r="L390" s="15">
        <f>INDEX('xUS TME'!J:J,MATCH('xUS Opp Value'!B390,'xUS TME'!$B:$B,0))</f>
        <v>0</v>
      </c>
      <c r="M390" s="15">
        <f>INDEX('xUS TME'!L:L,MATCH('xUS Opp Value'!$B390,'xUS TME'!$B:$B,0))</f>
        <v>1.32</v>
      </c>
      <c r="N390" s="15">
        <f>INDEX('xUS TME'!K:K,MATCH('xUS Opp Value'!$B390,'xUS TME'!$B:$B,0))</f>
        <v>0.11</v>
      </c>
      <c r="O390" s="15">
        <f>INDEX('xUS TME'!I:I,MATCH('xUS Opp Value'!$B390,'xUS TME'!$B:$B,0))</f>
        <v>0</v>
      </c>
      <c r="P390" s="15" t="str">
        <f>INDEX('xUS TME'!M:M,MATCH('xUS Opp Value'!$B390,'xUS TME'!$B:$B,0))</f>
        <v>Yen</v>
      </c>
      <c r="Q390" s="15">
        <f>INDEX('xUS TME'!N:N,MATCH('xUS Opp Value'!$B390,'xUS TME'!$B:$B,0))</f>
        <v>0</v>
      </c>
    </row>
    <row r="391" spans="1:17" hidden="1">
      <c r="A391" s="10" t="s">
        <v>7713</v>
      </c>
      <c r="B391" s="10" t="str">
        <f>INDEX('xUS TME'!B:B,MATCH('xUS Opp Value'!A391,'xUS TME'!A:A,0))</f>
        <v>INE849A01020</v>
      </c>
      <c r="C391" s="13" t="str">
        <f>INDEX('xUS TME'!C:C,MATCH($B391,'xUS TME'!$B:$B,0))</f>
        <v>500251</v>
      </c>
      <c r="D391" s="13" t="str">
        <f>INDEX('xUS TME'!D:D,MATCH(B391,'xUS TME'!$B:$B,0))</f>
        <v>0P0000B5XJ</v>
      </c>
      <c r="E391" s="13" t="str">
        <f>INDEX('xUS TME'!F:F,MATCH(B391,'xUS TME'!$B:$B,0))</f>
        <v>India</v>
      </c>
      <c r="F391" s="18" t="str">
        <f>INDEX('xUS TME'!G:G,MATCH(B391,'xUS TME'!$B:$B,0))</f>
        <v>Consumer Discretionary</v>
      </c>
      <c r="G391" s="58">
        <f>IFERROR(INDEX(CRIMs!G:G,MATCH(C391,CRIMs!D:D,0)),0)</f>
        <v>0</v>
      </c>
      <c r="H391" s="58">
        <f>IFERROR(INDEX(CRIMs!I:I,MATCH(C391,CRIMs!D:D,0)),0)</f>
        <v>0</v>
      </c>
      <c r="I391" s="13">
        <f>INDEX('xUS TME'!E:E,MATCH($B391,'xUS TME'!$B:$B,0))</f>
        <v>0.02</v>
      </c>
      <c r="J391" s="15">
        <f>INDEX('xUS TME'!H:H,MATCH(B391,'xUS TME'!$B:$B,0))</f>
        <v>0</v>
      </c>
      <c r="K391" s="17" t="str">
        <f t="shared" si="6"/>
        <v/>
      </c>
      <c r="L391" s="15">
        <f>INDEX('xUS TME'!J:J,MATCH('xUS Opp Value'!B391,'xUS TME'!$B:$B,0))</f>
        <v>123.68</v>
      </c>
      <c r="M391" s="15">
        <f>INDEX('xUS TME'!L:L,MATCH('xUS Opp Value'!$B391,'xUS TME'!$B:$B,0))</f>
        <v>22.83</v>
      </c>
      <c r="N391" s="15">
        <f>INDEX('xUS TME'!K:K,MATCH('xUS Opp Value'!$B391,'xUS TME'!$B:$B,0))</f>
        <v>0.32</v>
      </c>
      <c r="O391" s="15">
        <f>INDEX('xUS TME'!I:I,MATCH('xUS Opp Value'!$B391,'xUS TME'!$B:$B,0))</f>
        <v>0</v>
      </c>
      <c r="P391" s="15" t="str">
        <f>INDEX('xUS TME'!M:M,MATCH('xUS Opp Value'!$B391,'xUS TME'!$B:$B,0))</f>
        <v>Indian Rupee</v>
      </c>
      <c r="Q391" s="15">
        <f>INDEX('xUS TME'!N:N,MATCH('xUS Opp Value'!$B391,'xUS TME'!$B:$B,0))</f>
        <v>0</v>
      </c>
    </row>
    <row r="392" spans="1:17" hidden="1">
      <c r="A392" s="10" t="s">
        <v>8482</v>
      </c>
      <c r="B392" s="10" t="str">
        <f>INDEX('xUS TME'!B:B,MATCH('xUS Opp Value'!A392,'xUS TME'!A:A,0))</f>
        <v>CA5503711080</v>
      </c>
      <c r="C392" s="13" t="str">
        <f>INDEX('xUS TME'!C:C,MATCH($B392,'xUS TME'!$B:$B,0))</f>
        <v>LUG</v>
      </c>
      <c r="D392" s="13" t="str">
        <f>INDEX('xUS TME'!D:D,MATCH(B392,'xUS TME'!$B:$B,0))</f>
        <v>0P00005S70</v>
      </c>
      <c r="E392" s="13" t="str">
        <f>INDEX('xUS TME'!F:F,MATCH(B392,'xUS TME'!$B:$B,0))</f>
        <v>Canada</v>
      </c>
      <c r="F392" s="18" t="str">
        <f>INDEX('xUS TME'!G:G,MATCH(B392,'xUS TME'!$B:$B,0))</f>
        <v>Materials</v>
      </c>
      <c r="G392" s="58">
        <f>IFERROR(INDEX(CRIMs!G:G,MATCH(C392,CRIMs!D:D,0)),0)</f>
        <v>0</v>
      </c>
      <c r="H392" s="58">
        <f>IFERROR(INDEX(CRIMs!I:I,MATCH(C392,CRIMs!D:D,0)),0)</f>
        <v>0</v>
      </c>
      <c r="I392" s="13">
        <f>INDEX('xUS TME'!E:E,MATCH($B392,'xUS TME'!$B:$B,0))</f>
        <v>0.02</v>
      </c>
      <c r="J392" s="15">
        <f>INDEX('xUS TME'!H:H,MATCH(B392,'xUS TME'!$B:$B,0))</f>
        <v>0</v>
      </c>
      <c r="K392" s="17" t="str">
        <f t="shared" si="6"/>
        <v/>
      </c>
      <c r="L392" s="15">
        <f>INDEX('xUS TME'!J:J,MATCH('xUS Opp Value'!B392,'xUS TME'!$B:$B,0))</f>
        <v>18.260000000000002</v>
      </c>
      <c r="M392" s="15">
        <f>INDEX('xUS TME'!L:L,MATCH('xUS Opp Value'!$B392,'xUS TME'!$B:$B,0))</f>
        <v>15.36</v>
      </c>
      <c r="N392" s="15">
        <f>INDEX('xUS TME'!K:K,MATCH('xUS Opp Value'!$B392,'xUS TME'!$B:$B,0))</f>
        <v>0.61</v>
      </c>
      <c r="O392" s="15">
        <f>INDEX('xUS TME'!I:I,MATCH('xUS Opp Value'!$B392,'xUS TME'!$B:$B,0))</f>
        <v>0</v>
      </c>
      <c r="P392" s="15" t="str">
        <f>INDEX('xUS TME'!M:M,MATCH('xUS Opp Value'!$B392,'xUS TME'!$B:$B,0))</f>
        <v>Canadian Dollar</v>
      </c>
      <c r="Q392" s="15">
        <f>INDEX('xUS TME'!N:N,MATCH('xUS Opp Value'!$B392,'xUS TME'!$B:$B,0))</f>
        <v>0</v>
      </c>
    </row>
    <row r="393" spans="1:17" hidden="1">
      <c r="A393" s="10" t="s">
        <v>6041</v>
      </c>
      <c r="B393" s="10" t="str">
        <f>INDEX('xUS TME'!B:B,MATCH('xUS Opp Value'!A393,'xUS TME'!A:A,0))</f>
        <v>AT0000606306</v>
      </c>
      <c r="C393" s="13" t="str">
        <f>INDEX('xUS TME'!C:C,MATCH($B393,'xUS TME'!$B:$B,0))</f>
        <v>RBI</v>
      </c>
      <c r="D393" s="13" t="str">
        <f>INDEX('xUS TME'!D:D,MATCH(B393,'xUS TME'!$B:$B,0))</f>
        <v>0P0000DLDP</v>
      </c>
      <c r="E393" s="13" t="str">
        <f>INDEX('xUS TME'!F:F,MATCH(B393,'xUS TME'!$B:$B,0))</f>
        <v>Austria</v>
      </c>
      <c r="F393" s="18" t="str">
        <f>INDEX('xUS TME'!G:G,MATCH(B393,'xUS TME'!$B:$B,0))</f>
        <v>Financials</v>
      </c>
      <c r="G393" s="58">
        <f>IFERROR(INDEX(CRIMs!G:G,MATCH(C393,CRIMs!D:D,0)),0)</f>
        <v>0</v>
      </c>
      <c r="H393" s="58">
        <f>IFERROR(INDEX(CRIMs!I:I,MATCH(C393,CRIMs!D:D,0)),0)</f>
        <v>0</v>
      </c>
      <c r="I393" s="13">
        <f>INDEX('xUS TME'!E:E,MATCH($B393,'xUS TME'!$B:$B,0))</f>
        <v>0.02</v>
      </c>
      <c r="J393" s="15">
        <f>INDEX('xUS TME'!H:H,MATCH(B393,'xUS TME'!$B:$B,0))</f>
        <v>0</v>
      </c>
      <c r="K393" s="17" t="str">
        <f t="shared" si="6"/>
        <v/>
      </c>
      <c r="L393" s="15">
        <f>INDEX('xUS TME'!J:J,MATCH('xUS Opp Value'!B393,'xUS TME'!$B:$B,0))</f>
        <v>5.59</v>
      </c>
      <c r="M393" s="15">
        <f>INDEX('xUS TME'!L:L,MATCH('xUS Opp Value'!$B393,'xUS TME'!$B:$B,0))</f>
        <v>0.75</v>
      </c>
      <c r="N393" s="15">
        <f>INDEX('xUS TME'!K:K,MATCH('xUS Opp Value'!$B393,'xUS TME'!$B:$B,0))</f>
        <v>0.09</v>
      </c>
      <c r="O393" s="15" t="str">
        <f>INDEX('xUS TME'!I:I,MATCH('xUS Opp Value'!$B393,'xUS TME'!$B:$B,0))</f>
        <v>None</v>
      </c>
      <c r="P393" s="15" t="str">
        <f>INDEX('xUS TME'!M:M,MATCH('xUS Opp Value'!$B393,'xUS TME'!$B:$B,0))</f>
        <v>Euro</v>
      </c>
      <c r="Q393" s="15" t="str">
        <f>INDEX('xUS TME'!N:N,MATCH('xUS Opp Value'!$B393,'xUS TME'!$B:$B,0))</f>
        <v>Medium</v>
      </c>
    </row>
    <row r="394" spans="1:17" hidden="1">
      <c r="A394" s="10" t="s">
        <v>6065</v>
      </c>
      <c r="B394" s="10" t="str">
        <f>INDEX('xUS TME'!B:B,MATCH('xUS Opp Value'!A394,'xUS TME'!A:A,0))</f>
        <v>TW0002379005</v>
      </c>
      <c r="C394" s="13">
        <f>INDEX('xUS TME'!C:C,MATCH($B394,'xUS TME'!$B:$B,0))</f>
        <v>2379</v>
      </c>
      <c r="D394" s="13" t="str">
        <f>INDEX('xUS TME'!D:D,MATCH(B394,'xUS TME'!$B:$B,0))</f>
        <v>0P0000ATU7</v>
      </c>
      <c r="E394" s="13" t="str">
        <f>INDEX('xUS TME'!F:F,MATCH(B394,'xUS TME'!$B:$B,0))</f>
        <v>Taiwan</v>
      </c>
      <c r="F394" s="18" t="str">
        <f>INDEX('xUS TME'!G:G,MATCH(B394,'xUS TME'!$B:$B,0))</f>
        <v>Information Technology</v>
      </c>
      <c r="G394" s="58">
        <f>IFERROR(INDEX(CRIMs!G:G,MATCH(C394,CRIMs!D:D,0)),0)</f>
        <v>0</v>
      </c>
      <c r="H394" s="58">
        <f>IFERROR(INDEX(CRIMs!I:I,MATCH(C394,CRIMs!D:D,0)),0)</f>
        <v>0</v>
      </c>
      <c r="I394" s="13">
        <f>INDEX('xUS TME'!E:E,MATCH($B394,'xUS TME'!$B:$B,0))</f>
        <v>0.02</v>
      </c>
      <c r="J394" s="15">
        <f>INDEX('xUS TME'!H:H,MATCH(B394,'xUS TME'!$B:$B,0))</f>
        <v>0</v>
      </c>
      <c r="K394" s="17" t="str">
        <f t="shared" si="6"/>
        <v/>
      </c>
      <c r="L394" s="15">
        <f>INDEX('xUS TME'!J:J,MATCH('xUS Opp Value'!B394,'xUS TME'!$B:$B,0))</f>
        <v>18.96</v>
      </c>
      <c r="M394" s="15">
        <f>INDEX('xUS TME'!L:L,MATCH('xUS Opp Value'!$B394,'xUS TME'!$B:$B,0))</f>
        <v>5.0199999999999996</v>
      </c>
      <c r="N394" s="15">
        <f>INDEX('xUS TME'!K:K,MATCH('xUS Opp Value'!$B394,'xUS TME'!$B:$B,0))</f>
        <v>0.31</v>
      </c>
      <c r="O394" s="15">
        <f>INDEX('xUS TME'!I:I,MATCH('xUS Opp Value'!$B394,'xUS TME'!$B:$B,0))</f>
        <v>0</v>
      </c>
      <c r="P394" s="15" t="str">
        <f>INDEX('xUS TME'!M:M,MATCH('xUS Opp Value'!$B394,'xUS TME'!$B:$B,0))</f>
        <v>New Taiwan Dollar</v>
      </c>
      <c r="Q394" s="15">
        <f>INDEX('xUS TME'!N:N,MATCH('xUS Opp Value'!$B394,'xUS TME'!$B:$B,0))</f>
        <v>0</v>
      </c>
    </row>
    <row r="395" spans="1:17" hidden="1">
      <c r="A395" s="10" t="s">
        <v>2386</v>
      </c>
      <c r="B395" s="10" t="str">
        <f>INDEX('xUS TME'!B:B,MATCH('xUS Opp Value'!A395,'xUS TME'!A:A,0))</f>
        <v>AED001801011</v>
      </c>
      <c r="C395" s="13" t="str">
        <f>INDEX('xUS TME'!C:C,MATCH($B395,'xUS TME'!$B:$B,0))</f>
        <v>DEWA</v>
      </c>
      <c r="D395" s="13" t="str">
        <f>INDEX('xUS TME'!D:D,MATCH(B395,'xUS TME'!$B:$B,0))</f>
        <v>0P0001OUUE</v>
      </c>
      <c r="E395" s="13" t="str">
        <f>INDEX('xUS TME'!F:F,MATCH(B395,'xUS TME'!$B:$B,0))</f>
        <v>United Arab Emirates</v>
      </c>
      <c r="F395" s="18" t="str">
        <f>INDEX('xUS TME'!G:G,MATCH(B395,'xUS TME'!$B:$B,0))</f>
        <v>Utilities</v>
      </c>
      <c r="G395" s="58">
        <f>IFERROR(INDEX(CRIMs!G:G,MATCH(C395,CRIMs!D:D,0)),0)</f>
        <v>0</v>
      </c>
      <c r="H395" s="58">
        <f>IFERROR(INDEX(CRIMs!I:I,MATCH(C395,CRIMs!D:D,0)),0)</f>
        <v>0</v>
      </c>
      <c r="I395" s="13">
        <f>INDEX('xUS TME'!E:E,MATCH($B395,'xUS TME'!$B:$B,0))</f>
        <v>0.02</v>
      </c>
      <c r="J395" s="15">
        <f>INDEX('xUS TME'!H:H,MATCH(B395,'xUS TME'!$B:$B,0))</f>
        <v>0</v>
      </c>
      <c r="K395" s="17" t="str">
        <f t="shared" si="6"/>
        <v/>
      </c>
      <c r="L395" s="15">
        <f>INDEX('xUS TME'!J:J,MATCH('xUS Opp Value'!B395,'xUS TME'!$B:$B,0))</f>
        <v>16.850000000000001</v>
      </c>
      <c r="M395" s="15">
        <f>INDEX('xUS TME'!L:L,MATCH('xUS Opp Value'!$B395,'xUS TME'!$B:$B,0))</f>
        <v>1.52</v>
      </c>
      <c r="N395" s="15">
        <f>INDEX('xUS TME'!K:K,MATCH('xUS Opp Value'!$B395,'xUS TME'!$B:$B,0))</f>
        <v>0.1</v>
      </c>
      <c r="O395" s="15">
        <f>INDEX('xUS TME'!I:I,MATCH('xUS Opp Value'!$B395,'xUS TME'!$B:$B,0))</f>
        <v>0</v>
      </c>
      <c r="P395" s="15" t="str">
        <f>INDEX('xUS TME'!M:M,MATCH('xUS Opp Value'!$B395,'xUS TME'!$B:$B,0))</f>
        <v>UAE Dirham</v>
      </c>
      <c r="Q395" s="15">
        <f>INDEX('xUS TME'!N:N,MATCH('xUS Opp Value'!$B395,'xUS TME'!$B:$B,0))</f>
        <v>0</v>
      </c>
    </row>
    <row r="396" spans="1:17" hidden="1">
      <c r="A396" s="10" t="s">
        <v>4567</v>
      </c>
      <c r="B396" s="10" t="str">
        <f>INDEX('xUS TME'!B:B,MATCH('xUS Opp Value'!A396,'xUS TME'!A:A,0))</f>
        <v>CL0000000423</v>
      </c>
      <c r="C396" s="13" t="str">
        <f>INDEX('xUS TME'!C:C,MATCH($B396,'xUS TME'!$B:$B,0))</f>
        <v>LTM</v>
      </c>
      <c r="D396" s="13" t="str">
        <f>INDEX('xUS TME'!D:D,MATCH(B396,'xUS TME'!$B:$B,0))</f>
        <v>0P0000CGZ8</v>
      </c>
      <c r="E396" s="13" t="str">
        <f>INDEX('xUS TME'!F:F,MATCH(B396,'xUS TME'!$B:$B,0))</f>
        <v>Chile</v>
      </c>
      <c r="F396" s="18" t="str">
        <f>INDEX('xUS TME'!G:G,MATCH(B396,'xUS TME'!$B:$B,0))</f>
        <v>Industrials</v>
      </c>
      <c r="G396" s="58">
        <f>IFERROR(INDEX(CRIMs!G:G,MATCH(C396,CRIMs!D:D,0)),0)</f>
        <v>0</v>
      </c>
      <c r="H396" s="58">
        <f>IFERROR(INDEX(CRIMs!I:I,MATCH(C396,CRIMs!D:D,0)),0)</f>
        <v>0</v>
      </c>
      <c r="I396" s="13">
        <f>INDEX('xUS TME'!E:E,MATCH($B396,'xUS TME'!$B:$B,0))</f>
        <v>0.02</v>
      </c>
      <c r="J396" s="15">
        <f>INDEX('xUS TME'!H:H,MATCH(B396,'xUS TME'!$B:$B,0))</f>
        <v>0</v>
      </c>
      <c r="K396" s="17" t="str">
        <f t="shared" si="6"/>
        <v/>
      </c>
      <c r="L396" s="15">
        <f>INDEX('xUS TME'!J:J,MATCH('xUS Opp Value'!B396,'xUS TME'!$B:$B,0))</f>
        <v>0</v>
      </c>
      <c r="M396" s="15">
        <f>INDEX('xUS TME'!L:L,MATCH('xUS Opp Value'!$B396,'xUS TME'!$B:$B,0))</f>
        <v>11.28</v>
      </c>
      <c r="N396" s="15">
        <f>INDEX('xUS TME'!K:K,MATCH('xUS Opp Value'!$B396,'xUS TME'!$B:$B,0))</f>
        <v>1.45</v>
      </c>
      <c r="O396" s="15" t="str">
        <f>INDEX('xUS TME'!I:I,MATCH('xUS Opp Value'!$B396,'xUS TME'!$B:$B,0))</f>
        <v>None</v>
      </c>
      <c r="P396" s="15" t="str">
        <f>INDEX('xUS TME'!M:M,MATCH('xUS Opp Value'!$B396,'xUS TME'!$B:$B,0))</f>
        <v>Chilean Peso</v>
      </c>
      <c r="Q396" s="15" t="str">
        <f>INDEX('xUS TME'!N:N,MATCH('xUS Opp Value'!$B396,'xUS TME'!$B:$B,0))</f>
        <v>Very High</v>
      </c>
    </row>
    <row r="397" spans="1:17" hidden="1">
      <c r="A397" s="10" t="s">
        <v>4967</v>
      </c>
      <c r="B397" s="10" t="str">
        <f>INDEX('xUS TME'!B:B,MATCH('xUS Opp Value'!A397,'xUS TME'!A:A,0))</f>
        <v>JP3499800005</v>
      </c>
      <c r="C397" s="13">
        <f>INDEX('xUS TME'!C:C,MATCH($B397,'xUS TME'!$B:$B,0))</f>
        <v>8593</v>
      </c>
      <c r="D397" s="13" t="str">
        <f>INDEX('xUS TME'!D:D,MATCH(B397,'xUS TME'!$B:$B,0))</f>
        <v>0P0000EC1P</v>
      </c>
      <c r="E397" s="13" t="str">
        <f>INDEX('xUS TME'!F:F,MATCH(B397,'xUS TME'!$B:$B,0))</f>
        <v>Japan</v>
      </c>
      <c r="F397" s="18" t="str">
        <f>INDEX('xUS TME'!G:G,MATCH(B397,'xUS TME'!$B:$B,0))</f>
        <v>Financials</v>
      </c>
      <c r="G397" s="58">
        <f>IFERROR(INDEX(CRIMs!G:G,MATCH(C397,CRIMs!D:D,0)),0)</f>
        <v>0</v>
      </c>
      <c r="H397" s="58">
        <f>IFERROR(INDEX(CRIMs!I:I,MATCH(C397,CRIMs!D:D,0)),0)</f>
        <v>0</v>
      </c>
      <c r="I397" s="13">
        <f>INDEX('xUS TME'!E:E,MATCH($B397,'xUS TME'!$B:$B,0))</f>
        <v>0.02</v>
      </c>
      <c r="J397" s="15">
        <f>INDEX('xUS TME'!H:H,MATCH(B397,'xUS TME'!$B:$B,0))</f>
        <v>0</v>
      </c>
      <c r="K397" s="17" t="str">
        <f t="shared" si="6"/>
        <v/>
      </c>
      <c r="L397" s="15">
        <f>INDEX('xUS TME'!J:J,MATCH('xUS Opp Value'!B397,'xUS TME'!$B:$B,0))</f>
        <v>0</v>
      </c>
      <c r="M397" s="15">
        <f>INDEX('xUS TME'!L:L,MATCH('xUS Opp Value'!$B397,'xUS TME'!$B:$B,0))</f>
        <v>1.1000000000000001</v>
      </c>
      <c r="N397" s="15">
        <f>INDEX('xUS TME'!K:K,MATCH('xUS Opp Value'!$B397,'xUS TME'!$B:$B,0))</f>
        <v>0.08</v>
      </c>
      <c r="O397" s="15">
        <f>INDEX('xUS TME'!I:I,MATCH('xUS Opp Value'!$B397,'xUS TME'!$B:$B,0))</f>
        <v>0</v>
      </c>
      <c r="P397" s="15" t="str">
        <f>INDEX('xUS TME'!M:M,MATCH('xUS Opp Value'!$B397,'xUS TME'!$B:$B,0))</f>
        <v>Yen</v>
      </c>
      <c r="Q397" s="15">
        <f>INDEX('xUS TME'!N:N,MATCH('xUS Opp Value'!$B397,'xUS TME'!$B:$B,0))</f>
        <v>0</v>
      </c>
    </row>
    <row r="398" spans="1:17" hidden="1">
      <c r="A398" s="10" t="s">
        <v>8197</v>
      </c>
      <c r="B398" s="10" t="str">
        <f>INDEX('xUS TME'!B:B,MATCH('xUS Opp Value'!A398,'xUS TME'!A:A,0))</f>
        <v>JP3942800008</v>
      </c>
      <c r="C398" s="13" t="str">
        <f>INDEX('xUS TME'!C:C,MATCH($B398,'xUS TME'!$B:$B,0))</f>
        <v>7272</v>
      </c>
      <c r="D398" s="13" t="str">
        <f>INDEX('xUS TME'!D:D,MATCH(B398,'xUS TME'!$B:$B,0))</f>
        <v>0P0000ECEE</v>
      </c>
      <c r="E398" s="13" t="str">
        <f>INDEX('xUS TME'!F:F,MATCH(B398,'xUS TME'!$B:$B,0))</f>
        <v>Japan</v>
      </c>
      <c r="F398" s="18" t="str">
        <f>INDEX('xUS TME'!G:G,MATCH(B398,'xUS TME'!$B:$B,0))</f>
        <v>Consumer Discretionary</v>
      </c>
      <c r="G398" s="58">
        <f>IFERROR(INDEX(CRIMs!G:G,MATCH(C398,CRIMs!D:D,0)),0)</f>
        <v>0</v>
      </c>
      <c r="H398" s="58">
        <f>IFERROR(INDEX(CRIMs!I:I,MATCH(C398,CRIMs!D:D,0)),0)</f>
        <v>0</v>
      </c>
      <c r="I398" s="13">
        <f>INDEX('xUS TME'!E:E,MATCH($B398,'xUS TME'!$B:$B,0))</f>
        <v>0.02</v>
      </c>
      <c r="J398" s="15">
        <f>INDEX('xUS TME'!H:H,MATCH(B398,'xUS TME'!$B:$B,0))</f>
        <v>0</v>
      </c>
      <c r="K398" s="17" t="str">
        <f t="shared" si="6"/>
        <v/>
      </c>
      <c r="L398" s="15">
        <f>INDEX('xUS TME'!J:J,MATCH('xUS Opp Value'!B398,'xUS TME'!$B:$B,0))</f>
        <v>8.48</v>
      </c>
      <c r="M398" s="15">
        <f>INDEX('xUS TME'!L:L,MATCH('xUS Opp Value'!$B398,'xUS TME'!$B:$B,0))</f>
        <v>1.01</v>
      </c>
      <c r="N398" s="15">
        <f>INDEX('xUS TME'!K:K,MATCH('xUS Opp Value'!$B398,'xUS TME'!$B:$B,0))</f>
        <v>0.03</v>
      </c>
      <c r="O398" s="15">
        <f>INDEX('xUS TME'!I:I,MATCH('xUS Opp Value'!$B398,'xUS TME'!$B:$B,0))</f>
        <v>0</v>
      </c>
      <c r="P398" s="15" t="str">
        <f>INDEX('xUS TME'!M:M,MATCH('xUS Opp Value'!$B398,'xUS TME'!$B:$B,0))</f>
        <v>Yen</v>
      </c>
      <c r="Q398" s="15">
        <f>INDEX('xUS TME'!N:N,MATCH('xUS Opp Value'!$B398,'xUS TME'!$B:$B,0))</f>
        <v>0</v>
      </c>
    </row>
    <row r="399" spans="1:17" hidden="1">
      <c r="A399" s="10" t="s">
        <v>7891</v>
      </c>
      <c r="B399" s="10" t="str">
        <f>INDEX('xUS TME'!B:B,MATCH('xUS Opp Value'!A399,'xUS TME'!A:A,0))</f>
        <v>INE200M01039</v>
      </c>
      <c r="C399" s="13" t="str">
        <f>INDEX('xUS TME'!C:C,MATCH($B399,'xUS TME'!$B:$B,0))</f>
        <v>VBL</v>
      </c>
      <c r="D399" s="13" t="str">
        <f>INDEX('xUS TME'!D:D,MATCH(B399,'xUS TME'!$B:$B,0))</f>
        <v>0P000195NX</v>
      </c>
      <c r="E399" s="13" t="str">
        <f>INDEX('xUS TME'!F:F,MATCH(B399,'xUS TME'!$B:$B,0))</f>
        <v>India</v>
      </c>
      <c r="F399" s="18" t="str">
        <f>INDEX('xUS TME'!G:G,MATCH(B399,'xUS TME'!$B:$B,0))</f>
        <v>Consumer Staples</v>
      </c>
      <c r="G399" s="58">
        <f>IFERROR(INDEX(CRIMs!G:G,MATCH(C399,CRIMs!D:D,0)),0)</f>
        <v>0</v>
      </c>
      <c r="H399" s="58">
        <f>IFERROR(INDEX(CRIMs!I:I,MATCH(C399,CRIMs!D:D,0)),0)</f>
        <v>0</v>
      </c>
      <c r="I399" s="13">
        <f>INDEX('xUS TME'!E:E,MATCH($B399,'xUS TME'!$B:$B,0))</f>
        <v>0.02</v>
      </c>
      <c r="J399" s="15">
        <f>INDEX('xUS TME'!H:H,MATCH(B399,'xUS TME'!$B:$B,0))</f>
        <v>0</v>
      </c>
      <c r="K399" s="17" t="str">
        <f t="shared" si="6"/>
        <v/>
      </c>
      <c r="L399" s="15">
        <f>INDEX('xUS TME'!J:J,MATCH('xUS Opp Value'!B399,'xUS TME'!$B:$B,0))</f>
        <v>55.36</v>
      </c>
      <c r="M399" s="15">
        <f>INDEX('xUS TME'!L:L,MATCH('xUS Opp Value'!$B399,'xUS TME'!$B:$B,0))</f>
        <v>7.46</v>
      </c>
      <c r="N399" s="15">
        <f>INDEX('xUS TME'!K:K,MATCH('xUS Opp Value'!$B399,'xUS TME'!$B:$B,0))</f>
        <v>0.17</v>
      </c>
      <c r="O399" s="15">
        <f>INDEX('xUS TME'!I:I,MATCH('xUS Opp Value'!$B399,'xUS TME'!$B:$B,0))</f>
        <v>0</v>
      </c>
      <c r="P399" s="15" t="str">
        <f>INDEX('xUS TME'!M:M,MATCH('xUS Opp Value'!$B399,'xUS TME'!$B:$B,0))</f>
        <v>Indian Rupee</v>
      </c>
      <c r="Q399" s="15">
        <f>INDEX('xUS TME'!N:N,MATCH('xUS Opp Value'!$B399,'xUS TME'!$B:$B,0))</f>
        <v>0</v>
      </c>
    </row>
    <row r="400" spans="1:17" hidden="1">
      <c r="A400" s="10" t="s">
        <v>3755</v>
      </c>
      <c r="B400" s="10" t="str">
        <f>INDEX('xUS TME'!B:B,MATCH('xUS Opp Value'!A400,'xUS TME'!A:A,0))</f>
        <v>JP3142500002</v>
      </c>
      <c r="C400" s="13">
        <f>INDEX('xUS TME'!C:C,MATCH($B400,'xUS TME'!$B:$B,0))</f>
        <v>5019</v>
      </c>
      <c r="D400" s="13" t="str">
        <f>INDEX('xUS TME'!D:D,MATCH(B400,'xUS TME'!$B:$B,0))</f>
        <v>0P0000EOGD</v>
      </c>
      <c r="E400" s="13" t="str">
        <f>INDEX('xUS TME'!F:F,MATCH(B400,'xUS TME'!$B:$B,0))</f>
        <v>Japan</v>
      </c>
      <c r="F400" s="18" t="str">
        <f>INDEX('xUS TME'!G:G,MATCH(B400,'xUS TME'!$B:$B,0))</f>
        <v>Energy</v>
      </c>
      <c r="G400" s="58">
        <f>IFERROR(INDEX(CRIMs!G:G,MATCH(C400,CRIMs!D:D,0)),0)</f>
        <v>0</v>
      </c>
      <c r="H400" s="58">
        <f>IFERROR(INDEX(CRIMs!I:I,MATCH(C400,CRIMs!D:D,0)),0)</f>
        <v>0</v>
      </c>
      <c r="I400" s="13">
        <f>INDEX('xUS TME'!E:E,MATCH($B400,'xUS TME'!$B:$B,0))</f>
        <v>0.03</v>
      </c>
      <c r="J400" s="15">
        <f>INDEX('xUS TME'!H:H,MATCH(B400,'xUS TME'!$B:$B,0))</f>
        <v>0</v>
      </c>
      <c r="K400" s="17" t="str">
        <f t="shared" si="6"/>
        <v/>
      </c>
      <c r="L400" s="15">
        <f>INDEX('xUS TME'!J:J,MATCH('xUS Opp Value'!B400,'xUS TME'!$B:$B,0))</f>
        <v>0</v>
      </c>
      <c r="M400" s="15">
        <f>INDEX('xUS TME'!L:L,MATCH('xUS Opp Value'!$B400,'xUS TME'!$B:$B,0))</f>
        <v>1.07</v>
      </c>
      <c r="N400" s="15">
        <f>INDEX('xUS TME'!K:K,MATCH('xUS Opp Value'!$B400,'xUS TME'!$B:$B,0))</f>
        <v>0.06</v>
      </c>
      <c r="O400" s="15">
        <f>INDEX('xUS TME'!I:I,MATCH('xUS Opp Value'!$B400,'xUS TME'!$B:$B,0))</f>
        <v>0</v>
      </c>
      <c r="P400" s="15" t="str">
        <f>INDEX('xUS TME'!M:M,MATCH('xUS Opp Value'!$B400,'xUS TME'!$B:$B,0))</f>
        <v>Yen</v>
      </c>
      <c r="Q400" s="15">
        <f>INDEX('xUS TME'!N:N,MATCH('xUS Opp Value'!$B400,'xUS TME'!$B:$B,0))</f>
        <v>0</v>
      </c>
    </row>
    <row r="401" spans="1:17" hidden="1">
      <c r="A401" s="10" t="s">
        <v>4615</v>
      </c>
      <c r="B401" s="10" t="str">
        <f>INDEX('xUS TME'!B:B,MATCH('xUS Opp Value'!A401,'xUS TME'!A:A,0))</f>
        <v>KR7066570003</v>
      </c>
      <c r="C401" s="13" t="str">
        <f>INDEX('xUS TME'!C:C,MATCH($B401,'xUS TME'!$B:$B,0))</f>
        <v>066570</v>
      </c>
      <c r="D401" s="13" t="str">
        <f>INDEX('xUS TME'!D:D,MATCH(B401,'xUS TME'!$B:$B,0))</f>
        <v>0P0000ARJE</v>
      </c>
      <c r="E401" s="13" t="str">
        <f>INDEX('xUS TME'!F:F,MATCH(B401,'xUS TME'!$B:$B,0))</f>
        <v>South Korea</v>
      </c>
      <c r="F401" s="18" t="str">
        <f>INDEX('xUS TME'!G:G,MATCH(B401,'xUS TME'!$B:$B,0))</f>
        <v>Consumer Discretionary</v>
      </c>
      <c r="G401" s="58">
        <f>IFERROR(INDEX(CRIMs!G:G,MATCH(C401,CRIMs!D:D,0)),0)</f>
        <v>0</v>
      </c>
      <c r="H401" s="58">
        <f>IFERROR(INDEX(CRIMs!I:I,MATCH(C401,CRIMs!D:D,0)),0)</f>
        <v>0</v>
      </c>
      <c r="I401" s="13">
        <f>INDEX('xUS TME'!E:E,MATCH($B401,'xUS TME'!$B:$B,0))</f>
        <v>0.02</v>
      </c>
      <c r="J401" s="15">
        <f>INDEX('xUS TME'!H:H,MATCH(B401,'xUS TME'!$B:$B,0))</f>
        <v>0</v>
      </c>
      <c r="K401" s="17" t="str">
        <f t="shared" si="6"/>
        <v/>
      </c>
      <c r="L401" s="15">
        <f>INDEX('xUS TME'!J:J,MATCH('xUS Opp Value'!B401,'xUS TME'!$B:$B,0))</f>
        <v>9.16</v>
      </c>
      <c r="M401" s="15">
        <f>INDEX('xUS TME'!L:L,MATCH('xUS Opp Value'!$B401,'xUS TME'!$B:$B,0))</f>
        <v>0.9</v>
      </c>
      <c r="N401" s="15">
        <f>INDEX('xUS TME'!K:K,MATCH('xUS Opp Value'!$B401,'xUS TME'!$B:$B,0))</f>
        <v>0.06</v>
      </c>
      <c r="O401" s="15">
        <f>INDEX('xUS TME'!I:I,MATCH('xUS Opp Value'!$B401,'xUS TME'!$B:$B,0))</f>
        <v>0</v>
      </c>
      <c r="P401" s="15" t="str">
        <f>INDEX('xUS TME'!M:M,MATCH('xUS Opp Value'!$B401,'xUS TME'!$B:$B,0))</f>
        <v>Won</v>
      </c>
      <c r="Q401" s="15">
        <f>INDEX('xUS TME'!N:N,MATCH('xUS Opp Value'!$B401,'xUS TME'!$B:$B,0))</f>
        <v>0</v>
      </c>
    </row>
    <row r="402" spans="1:17" hidden="1">
      <c r="A402" s="10" t="s">
        <v>2981</v>
      </c>
      <c r="B402" s="10" t="str">
        <f>INDEX('xUS TME'!B:B,MATCH('xUS Opp Value'!A402,'xUS TME'!A:A,0))</f>
        <v>TW0003443008</v>
      </c>
      <c r="C402" s="13">
        <f>INDEX('xUS TME'!C:C,MATCH($B402,'xUS TME'!$B:$B,0))</f>
        <v>3443</v>
      </c>
      <c r="D402" s="13" t="str">
        <f>INDEX('xUS TME'!D:D,MATCH(B402,'xUS TME'!$B:$B,0))</f>
        <v>0P0000BKZ5</v>
      </c>
      <c r="E402" s="13" t="str">
        <f>INDEX('xUS TME'!F:F,MATCH(B402,'xUS TME'!$B:$B,0))</f>
        <v>Taiwan</v>
      </c>
      <c r="F402" s="18" t="str">
        <f>INDEX('xUS TME'!G:G,MATCH(B402,'xUS TME'!$B:$B,0))</f>
        <v>Information Technology</v>
      </c>
      <c r="G402" s="58">
        <f>IFERROR(INDEX(CRIMs!G:G,MATCH(C402,CRIMs!D:D,0)),0)</f>
        <v>0</v>
      </c>
      <c r="H402" s="58">
        <f>IFERROR(INDEX(CRIMs!I:I,MATCH(C402,CRIMs!D:D,0)),0)</f>
        <v>0</v>
      </c>
      <c r="I402" s="13">
        <f>INDEX('xUS TME'!E:E,MATCH($B402,'xUS TME'!$B:$B,0))</f>
        <v>0.02</v>
      </c>
      <c r="J402" s="15">
        <f>INDEX('xUS TME'!H:H,MATCH(B402,'xUS TME'!$B:$B,0))</f>
        <v>0</v>
      </c>
      <c r="K402" s="17" t="str">
        <f t="shared" si="6"/>
        <v/>
      </c>
      <c r="L402" s="15">
        <f>INDEX('xUS TME'!J:J,MATCH('xUS Opp Value'!B402,'xUS TME'!$B:$B,0))</f>
        <v>55.86</v>
      </c>
      <c r="M402" s="15">
        <f>INDEX('xUS TME'!L:L,MATCH('xUS Opp Value'!$B402,'xUS TME'!$B:$B,0))</f>
        <v>27.66</v>
      </c>
      <c r="N402" s="15">
        <f>INDEX('xUS TME'!K:K,MATCH('xUS Opp Value'!$B402,'xUS TME'!$B:$B,0))</f>
        <v>0.32</v>
      </c>
      <c r="O402" s="15">
        <f>INDEX('xUS TME'!I:I,MATCH('xUS Opp Value'!$B402,'xUS TME'!$B:$B,0))</f>
        <v>0</v>
      </c>
      <c r="P402" s="15" t="str">
        <f>INDEX('xUS TME'!M:M,MATCH('xUS Opp Value'!$B402,'xUS TME'!$B:$B,0))</f>
        <v>New Taiwan Dollar</v>
      </c>
      <c r="Q402" s="15">
        <f>INDEX('xUS TME'!N:N,MATCH('xUS Opp Value'!$B402,'xUS TME'!$B:$B,0))</f>
        <v>0</v>
      </c>
    </row>
    <row r="403" spans="1:17" hidden="1">
      <c r="A403" s="10" t="s">
        <v>7148</v>
      </c>
      <c r="B403" s="10" t="str">
        <f>INDEX('xUS TME'!B:B,MATCH('xUS Opp Value'!A403,'xUS TME'!A:A,0))</f>
        <v>NO0003053605</v>
      </c>
      <c r="C403" s="13" t="str">
        <f>INDEX('xUS TME'!C:C,MATCH($B403,'xUS TME'!$B:$B,0))</f>
        <v>STB</v>
      </c>
      <c r="D403" s="13" t="str">
        <f>INDEX('xUS TME'!D:D,MATCH(B403,'xUS TME'!$B:$B,0))</f>
        <v>0P0000CMIE</v>
      </c>
      <c r="E403" s="13" t="str">
        <f>INDEX('xUS TME'!F:F,MATCH(B403,'xUS TME'!$B:$B,0))</f>
        <v>Norway</v>
      </c>
      <c r="F403" s="18" t="str">
        <f>INDEX('xUS TME'!G:G,MATCH(B403,'xUS TME'!$B:$B,0))</f>
        <v>Financials</v>
      </c>
      <c r="G403" s="58">
        <f>IFERROR(INDEX(CRIMs!G:G,MATCH(C403,CRIMs!D:D,0)),0)</f>
        <v>0</v>
      </c>
      <c r="H403" s="58">
        <f>IFERROR(INDEX(CRIMs!I:I,MATCH(C403,CRIMs!D:D,0)),0)</f>
        <v>0</v>
      </c>
      <c r="I403" s="13">
        <f>INDEX('xUS TME'!E:E,MATCH($B403,'xUS TME'!$B:$B,0))</f>
        <v>0.02</v>
      </c>
      <c r="J403" s="15">
        <f>INDEX('xUS TME'!H:H,MATCH(B403,'xUS TME'!$B:$B,0))</f>
        <v>0</v>
      </c>
      <c r="K403" s="17" t="str">
        <f t="shared" si="6"/>
        <v/>
      </c>
      <c r="L403" s="15">
        <f>INDEX('xUS TME'!J:J,MATCH('xUS Opp Value'!B403,'xUS TME'!$B:$B,0))</f>
        <v>14.74</v>
      </c>
      <c r="M403" s="15">
        <f>INDEX('xUS TME'!L:L,MATCH('xUS Opp Value'!$B403,'xUS TME'!$B:$B,0))</f>
        <v>2.2200000000000002</v>
      </c>
      <c r="N403" s="15">
        <f>INDEX('xUS TME'!K:K,MATCH('xUS Opp Value'!$B403,'xUS TME'!$B:$B,0))</f>
        <v>0.16</v>
      </c>
      <c r="O403" s="15">
        <f>INDEX('xUS TME'!I:I,MATCH('xUS Opp Value'!$B403,'xUS TME'!$B:$B,0))</f>
        <v>0</v>
      </c>
      <c r="P403" s="15" t="str">
        <f>INDEX('xUS TME'!M:M,MATCH('xUS Opp Value'!$B403,'xUS TME'!$B:$B,0))</f>
        <v>Norwegian Krone</v>
      </c>
      <c r="Q403" s="15">
        <f>INDEX('xUS TME'!N:N,MATCH('xUS Opp Value'!$B403,'xUS TME'!$B:$B,0))</f>
        <v>0</v>
      </c>
    </row>
    <row r="404" spans="1:17" hidden="1">
      <c r="A404" s="10" t="s">
        <v>3735</v>
      </c>
      <c r="B404" s="10" t="str">
        <f>INDEX('xUS TME'!B:B,MATCH('xUS Opp Value'!A404,'xUS TME'!A:A,0))</f>
        <v>GB00BYT1DJ19</v>
      </c>
      <c r="C404" s="13" t="str">
        <f>INDEX('xUS TME'!C:C,MATCH($B404,'xUS TME'!$B:$B,0))</f>
        <v>ICG</v>
      </c>
      <c r="D404" s="13" t="str">
        <f>INDEX('xUS TME'!D:D,MATCH(B404,'xUS TME'!$B:$B,0))</f>
        <v>0P00007OH9</v>
      </c>
      <c r="E404" s="13" t="str">
        <f>INDEX('xUS TME'!F:F,MATCH(B404,'xUS TME'!$B:$B,0))</f>
        <v>United Kingdom</v>
      </c>
      <c r="F404" s="18" t="str">
        <f>INDEX('xUS TME'!G:G,MATCH(B404,'xUS TME'!$B:$B,0))</f>
        <v>Financials</v>
      </c>
      <c r="G404" s="58">
        <f>IFERROR(INDEX(CRIMs!G:G,MATCH(C404,CRIMs!D:D,0)),0)</f>
        <v>0</v>
      </c>
      <c r="H404" s="58">
        <f>IFERROR(INDEX(CRIMs!I:I,MATCH(C404,CRIMs!D:D,0)),0)</f>
        <v>0</v>
      </c>
      <c r="I404" s="13">
        <f>INDEX('xUS TME'!E:E,MATCH($B404,'xUS TME'!$B:$B,0))</f>
        <v>0.02</v>
      </c>
      <c r="J404" s="15">
        <f>INDEX('xUS TME'!H:H,MATCH(B404,'xUS TME'!$B:$B,0))</f>
        <v>0</v>
      </c>
      <c r="K404" s="17" t="str">
        <f t="shared" si="6"/>
        <v/>
      </c>
      <c r="L404" s="15">
        <f>INDEX('xUS TME'!J:J,MATCH('xUS Opp Value'!B404,'xUS TME'!$B:$B,0))</f>
        <v>13.01</v>
      </c>
      <c r="M404" s="15">
        <f>INDEX('xUS TME'!L:L,MATCH('xUS Opp Value'!$B404,'xUS TME'!$B:$B,0))</f>
        <v>1.9</v>
      </c>
      <c r="N404" s="15">
        <f>INDEX('xUS TME'!K:K,MATCH('xUS Opp Value'!$B404,'xUS TME'!$B:$B,0))</f>
        <v>0.2</v>
      </c>
      <c r="O404" s="15">
        <f>INDEX('xUS TME'!I:I,MATCH('xUS Opp Value'!$B404,'xUS TME'!$B:$B,0))</f>
        <v>0</v>
      </c>
      <c r="P404" s="15" t="str">
        <f>INDEX('xUS TME'!M:M,MATCH('xUS Opp Value'!$B404,'xUS TME'!$B:$B,0))</f>
        <v>Pound Sterling</v>
      </c>
      <c r="Q404" s="15">
        <f>INDEX('xUS TME'!N:N,MATCH('xUS Opp Value'!$B404,'xUS TME'!$B:$B,0))</f>
        <v>0</v>
      </c>
    </row>
    <row r="405" spans="1:17" hidden="1">
      <c r="A405" s="10" t="s">
        <v>5607</v>
      </c>
      <c r="B405" s="10" t="str">
        <f>INDEX('xUS TME'!B:B,MATCH('xUS Opp Value'!A405,'xUS TME'!A:A,0))</f>
        <v>INE262H01021</v>
      </c>
      <c r="C405" s="13" t="str">
        <f>INDEX('xUS TME'!C:C,MATCH($B405,'xUS TME'!$B:$B,0))</f>
        <v>PERSISTENT</v>
      </c>
      <c r="D405" s="13" t="str">
        <f>INDEX('xUS TME'!D:D,MATCH(B405,'xUS TME'!$B:$B,0))</f>
        <v>0P0000NR9S</v>
      </c>
      <c r="E405" s="13" t="str">
        <f>INDEX('xUS TME'!F:F,MATCH(B405,'xUS TME'!$B:$B,0))</f>
        <v>India</v>
      </c>
      <c r="F405" s="18" t="str">
        <f>INDEX('xUS TME'!G:G,MATCH(B405,'xUS TME'!$B:$B,0))</f>
        <v>Information Technology</v>
      </c>
      <c r="G405" s="58">
        <f>IFERROR(INDEX(CRIMs!G:G,MATCH(C405,CRIMs!D:D,0)),0)</f>
        <v>0</v>
      </c>
      <c r="H405" s="58">
        <f>IFERROR(INDEX(CRIMs!I:I,MATCH(C405,CRIMs!D:D,0)),0)</f>
        <v>0</v>
      </c>
      <c r="I405" s="13">
        <f>INDEX('xUS TME'!E:E,MATCH($B405,'xUS TME'!$B:$B,0))</f>
        <v>0.02</v>
      </c>
      <c r="J405" s="15">
        <f>INDEX('xUS TME'!H:H,MATCH(B405,'xUS TME'!$B:$B,0))</f>
        <v>0</v>
      </c>
      <c r="K405" s="17" t="str">
        <f t="shared" si="6"/>
        <v/>
      </c>
      <c r="L405" s="15">
        <f>INDEX('xUS TME'!J:J,MATCH('xUS Opp Value'!B405,'xUS TME'!$B:$B,0))</f>
        <v>33.53</v>
      </c>
      <c r="M405" s="15">
        <f>INDEX('xUS TME'!L:L,MATCH('xUS Opp Value'!$B405,'xUS TME'!$B:$B,0))</f>
        <v>11.82</v>
      </c>
      <c r="N405" s="15">
        <f>INDEX('xUS TME'!K:K,MATCH('xUS Opp Value'!$B405,'xUS TME'!$B:$B,0))</f>
        <v>0.26</v>
      </c>
      <c r="O405" s="15">
        <f>INDEX('xUS TME'!I:I,MATCH('xUS Opp Value'!$B405,'xUS TME'!$B:$B,0))</f>
        <v>0</v>
      </c>
      <c r="P405" s="15" t="str">
        <f>INDEX('xUS TME'!M:M,MATCH('xUS Opp Value'!$B405,'xUS TME'!$B:$B,0))</f>
        <v>Indian Rupee</v>
      </c>
      <c r="Q405" s="15">
        <f>INDEX('xUS TME'!N:N,MATCH('xUS Opp Value'!$B405,'xUS TME'!$B:$B,0))</f>
        <v>0</v>
      </c>
    </row>
    <row r="406" spans="1:17" hidden="1">
      <c r="A406" s="10" t="s">
        <v>5363</v>
      </c>
      <c r="B406" s="10" t="str">
        <f>INDEX('xUS TME'!B:B,MATCH('xUS Opp Value'!A406,'xUS TME'!A:A,0))</f>
        <v>TW0003034005</v>
      </c>
      <c r="C406" s="13" t="str">
        <f>INDEX('xUS TME'!C:C,MATCH($B406,'xUS TME'!$B:$B,0))</f>
        <v>3034</v>
      </c>
      <c r="D406" s="13" t="str">
        <f>INDEX('xUS TME'!D:D,MATCH(B406,'xUS TME'!$B:$B,0))</f>
        <v>0P0000BUWY</v>
      </c>
      <c r="E406" s="13" t="str">
        <f>INDEX('xUS TME'!F:F,MATCH(B406,'xUS TME'!$B:$B,0))</f>
        <v>Taiwan</v>
      </c>
      <c r="F406" s="18" t="str">
        <f>INDEX('xUS TME'!G:G,MATCH(B406,'xUS TME'!$B:$B,0))</f>
        <v>Information Technology</v>
      </c>
      <c r="G406" s="58">
        <f>IFERROR(INDEX(CRIMs!G:G,MATCH(C406,CRIMs!D:D,0)),0)</f>
        <v>0</v>
      </c>
      <c r="H406" s="58">
        <f>IFERROR(INDEX(CRIMs!I:I,MATCH(C406,CRIMs!D:D,0)),0)</f>
        <v>0</v>
      </c>
      <c r="I406" s="13">
        <f>INDEX('xUS TME'!E:E,MATCH($B406,'xUS TME'!$B:$B,0))</f>
        <v>0.02</v>
      </c>
      <c r="J406" s="15">
        <f>INDEX('xUS TME'!H:H,MATCH(B406,'xUS TME'!$B:$B,0))</f>
        <v>0</v>
      </c>
      <c r="K406" s="17" t="str">
        <f t="shared" si="6"/>
        <v/>
      </c>
      <c r="L406" s="15">
        <f>INDEX('xUS TME'!J:J,MATCH('xUS Opp Value'!B406,'xUS TME'!$B:$B,0))</f>
        <v>12.92</v>
      </c>
      <c r="M406" s="15">
        <f>INDEX('xUS TME'!L:L,MATCH('xUS Opp Value'!$B406,'xUS TME'!$B:$B,0))</f>
        <v>3.54</v>
      </c>
      <c r="N406" s="15">
        <f>INDEX('xUS TME'!K:K,MATCH('xUS Opp Value'!$B406,'xUS TME'!$B:$B,0))</f>
        <v>0.25</v>
      </c>
      <c r="O406" s="15">
        <f>INDEX('xUS TME'!I:I,MATCH('xUS Opp Value'!$B406,'xUS TME'!$B:$B,0))</f>
        <v>0</v>
      </c>
      <c r="P406" s="15" t="str">
        <f>INDEX('xUS TME'!M:M,MATCH('xUS Opp Value'!$B406,'xUS TME'!$B:$B,0))</f>
        <v>New Taiwan Dollar</v>
      </c>
      <c r="Q406" s="15">
        <f>INDEX('xUS TME'!N:N,MATCH('xUS Opp Value'!$B406,'xUS TME'!$B:$B,0))</f>
        <v>0</v>
      </c>
    </row>
    <row r="407" spans="1:17" hidden="1">
      <c r="A407" s="10" t="s">
        <v>2764</v>
      </c>
      <c r="B407" s="10" t="str">
        <f>INDEX('xUS TME'!B:B,MATCH('xUS Opp Value'!A407,'xUS TME'!A:A,0))</f>
        <v>TW0001301000</v>
      </c>
      <c r="C407" s="13" t="str">
        <f>INDEX('xUS TME'!C:C,MATCH($B407,'xUS TME'!$B:$B,0))</f>
        <v>1301</v>
      </c>
      <c r="D407" s="13" t="str">
        <f>INDEX('xUS TME'!D:D,MATCH(B407,'xUS TME'!$B:$B,0))</f>
        <v>0P0000BCB2</v>
      </c>
      <c r="E407" s="13" t="str">
        <f>INDEX('xUS TME'!F:F,MATCH(B407,'xUS TME'!$B:$B,0))</f>
        <v>Taiwan</v>
      </c>
      <c r="F407" s="18" t="str">
        <f>INDEX('xUS TME'!G:G,MATCH(B407,'xUS TME'!$B:$B,0))</f>
        <v>Materials</v>
      </c>
      <c r="G407" s="58">
        <f>IFERROR(INDEX(CRIMs!G:G,MATCH(C407,CRIMs!D:D,0)),0)</f>
        <v>0</v>
      </c>
      <c r="H407" s="58">
        <f>IFERROR(INDEX(CRIMs!I:I,MATCH(C407,CRIMs!D:D,0)),0)</f>
        <v>0</v>
      </c>
      <c r="I407" s="13">
        <f>INDEX('xUS TME'!E:E,MATCH($B407,'xUS TME'!$B:$B,0))</f>
        <v>0.02</v>
      </c>
      <c r="J407" s="15">
        <f>INDEX('xUS TME'!H:H,MATCH(B407,'xUS TME'!$B:$B,0))</f>
        <v>0</v>
      </c>
      <c r="K407" s="17" t="str">
        <f t="shared" si="6"/>
        <v/>
      </c>
      <c r="L407" s="15">
        <f>INDEX('xUS TME'!J:J,MATCH('xUS Opp Value'!B407,'xUS TME'!$B:$B,0))</f>
        <v>0</v>
      </c>
      <c r="M407" s="15">
        <f>INDEX('xUS TME'!L:L,MATCH('xUS Opp Value'!$B407,'xUS TME'!$B:$B,0))</f>
        <v>0.82</v>
      </c>
      <c r="N407" s="15">
        <f>INDEX('xUS TME'!K:K,MATCH('xUS Opp Value'!$B407,'xUS TME'!$B:$B,0))</f>
        <v>-0.03</v>
      </c>
      <c r="O407" s="15">
        <f>INDEX('xUS TME'!I:I,MATCH('xUS Opp Value'!$B407,'xUS TME'!$B:$B,0))</f>
        <v>0</v>
      </c>
      <c r="P407" s="15" t="str">
        <f>INDEX('xUS TME'!M:M,MATCH('xUS Opp Value'!$B407,'xUS TME'!$B:$B,0))</f>
        <v>New Taiwan Dollar</v>
      </c>
      <c r="Q407" s="15">
        <f>INDEX('xUS TME'!N:N,MATCH('xUS Opp Value'!$B407,'xUS TME'!$B:$B,0))</f>
        <v>0</v>
      </c>
    </row>
    <row r="408" spans="1:17" hidden="1">
      <c r="A408" s="10" t="s">
        <v>2370</v>
      </c>
      <c r="B408" s="10" t="str">
        <f>INDEX('xUS TME'!B:B,MATCH('xUS Opp Value'!A408,'xUS TME'!A:A,0))</f>
        <v>SA1510P1UMH1</v>
      </c>
      <c r="C408" s="13" t="str">
        <f>INDEX('xUS TME'!C:C,MATCH($B408,'xUS TME'!$B:$B,0))</f>
        <v>4013</v>
      </c>
      <c r="D408" s="13" t="str">
        <f>INDEX('xUS TME'!D:D,MATCH(B408,'xUS TME'!$B:$B,0))</f>
        <v>0P0001JGEC</v>
      </c>
      <c r="E408" s="13" t="str">
        <f>INDEX('xUS TME'!F:F,MATCH(B408,'xUS TME'!$B:$B,0))</f>
        <v>Saudi Arabia</v>
      </c>
      <c r="F408" s="18" t="str">
        <f>INDEX('xUS TME'!G:G,MATCH(B408,'xUS TME'!$B:$B,0))</f>
        <v>Health Care</v>
      </c>
      <c r="G408" s="58">
        <f>IFERROR(INDEX(CRIMs!G:G,MATCH(C408,CRIMs!D:D,0)),0)</f>
        <v>0</v>
      </c>
      <c r="H408" s="58">
        <f>IFERROR(INDEX(CRIMs!I:I,MATCH(C408,CRIMs!D:D,0)),0)</f>
        <v>0</v>
      </c>
      <c r="I408" s="13">
        <f>INDEX('xUS TME'!E:E,MATCH($B408,'xUS TME'!$B:$B,0))</f>
        <v>0.02</v>
      </c>
      <c r="J408" s="15">
        <f>INDEX('xUS TME'!H:H,MATCH(B408,'xUS TME'!$B:$B,0))</f>
        <v>0</v>
      </c>
      <c r="K408" s="17" t="str">
        <f t="shared" si="6"/>
        <v/>
      </c>
      <c r="L408" s="15">
        <f>INDEX('xUS TME'!J:J,MATCH('xUS Opp Value'!B408,'xUS TME'!$B:$B,0))</f>
        <v>0</v>
      </c>
      <c r="M408" s="15">
        <f>INDEX('xUS TME'!L:L,MATCH('xUS Opp Value'!$B408,'xUS TME'!$B:$B,0))</f>
        <v>11.07</v>
      </c>
      <c r="N408" s="15">
        <f>INDEX('xUS TME'!K:K,MATCH('xUS Opp Value'!$B408,'xUS TME'!$B:$B,0))</f>
        <v>0.33</v>
      </c>
      <c r="O408" s="15">
        <f>INDEX('xUS TME'!I:I,MATCH('xUS Opp Value'!$B408,'xUS TME'!$B:$B,0))</f>
        <v>0</v>
      </c>
      <c r="P408" s="15" t="str">
        <f>INDEX('xUS TME'!M:M,MATCH('xUS Opp Value'!$B408,'xUS TME'!$B:$B,0))</f>
        <v>Saudi Riyal</v>
      </c>
      <c r="Q408" s="15">
        <f>INDEX('xUS TME'!N:N,MATCH('xUS Opp Value'!$B408,'xUS TME'!$B:$B,0))</f>
        <v>0</v>
      </c>
    </row>
    <row r="409" spans="1:17" hidden="1">
      <c r="A409" s="10" t="s">
        <v>4719</v>
      </c>
      <c r="B409" s="10" t="str">
        <f>INDEX('xUS TME'!B:B,MATCH('xUS Opp Value'!A409,'xUS TME'!A:A,0))</f>
        <v>PLLPP0000011</v>
      </c>
      <c r="C409" s="13" t="str">
        <f>INDEX('xUS TME'!C:C,MATCH($B409,'xUS TME'!$B:$B,0))</f>
        <v>LPP</v>
      </c>
      <c r="D409" s="13" t="str">
        <f>INDEX('xUS TME'!D:D,MATCH(B409,'xUS TME'!$B:$B,0))</f>
        <v>0P0000D3X4</v>
      </c>
      <c r="E409" s="13" t="str">
        <f>INDEX('xUS TME'!F:F,MATCH(B409,'xUS TME'!$B:$B,0))</f>
        <v>Poland</v>
      </c>
      <c r="F409" s="18" t="str">
        <f>INDEX('xUS TME'!G:G,MATCH(B409,'xUS TME'!$B:$B,0))</f>
        <v>Consumer Discretionary</v>
      </c>
      <c r="G409" s="58">
        <f>IFERROR(INDEX(CRIMs!G:G,MATCH(C409,CRIMs!D:D,0)),0)</f>
        <v>0</v>
      </c>
      <c r="H409" s="58">
        <f>IFERROR(INDEX(CRIMs!I:I,MATCH(C409,CRIMs!D:D,0)),0)</f>
        <v>0</v>
      </c>
      <c r="I409" s="13">
        <f>INDEX('xUS TME'!E:E,MATCH($B409,'xUS TME'!$B:$B,0))</f>
        <v>0.02</v>
      </c>
      <c r="J409" s="15">
        <f>INDEX('xUS TME'!H:H,MATCH(B409,'xUS TME'!$B:$B,0))</f>
        <v>0</v>
      </c>
      <c r="K409" s="17" t="str">
        <f t="shared" si="6"/>
        <v/>
      </c>
      <c r="L409" s="15">
        <f>INDEX('xUS TME'!J:J,MATCH('xUS Opp Value'!B409,'xUS TME'!$B:$B,0))</f>
        <v>0</v>
      </c>
      <c r="M409" s="15">
        <f>INDEX('xUS TME'!L:L,MATCH('xUS Opp Value'!$B409,'xUS TME'!$B:$B,0))</f>
        <v>7.76</v>
      </c>
      <c r="N409" s="15">
        <f>INDEX('xUS TME'!K:K,MATCH('xUS Opp Value'!$B409,'xUS TME'!$B:$B,0))</f>
        <v>0.28000000000000003</v>
      </c>
      <c r="O409" s="15">
        <f>INDEX('xUS TME'!I:I,MATCH('xUS Opp Value'!$B409,'xUS TME'!$B:$B,0))</f>
        <v>0</v>
      </c>
      <c r="P409" s="15" t="str">
        <f>INDEX('xUS TME'!M:M,MATCH('xUS Opp Value'!$B409,'xUS TME'!$B:$B,0))</f>
        <v>Zloty</v>
      </c>
      <c r="Q409" s="15">
        <f>INDEX('xUS TME'!N:N,MATCH('xUS Opp Value'!$B409,'xUS TME'!$B:$B,0))</f>
        <v>0</v>
      </c>
    </row>
    <row r="410" spans="1:17" hidden="1">
      <c r="A410" s="10" t="s">
        <v>8213</v>
      </c>
      <c r="B410" s="10" t="str">
        <f>INDEX('xUS TME'!B:B,MATCH('xUS Opp Value'!A410,'xUS TME'!A:A,0))</f>
        <v>SG1U76934819</v>
      </c>
      <c r="C410" s="13" t="str">
        <f>INDEX('xUS TME'!C:C,MATCH($B410,'xUS TME'!$B:$B,0))</f>
        <v>BS6</v>
      </c>
      <c r="D410" s="13" t="str">
        <f>INDEX('xUS TME'!D:D,MATCH(B410,'xUS TME'!$B:$B,0))</f>
        <v>0P0000A6T3</v>
      </c>
      <c r="E410" s="13" t="str">
        <f>INDEX('xUS TME'!F:F,MATCH(B410,'xUS TME'!$B:$B,0))</f>
        <v>Italy</v>
      </c>
      <c r="F410" s="18" t="str">
        <f>INDEX('xUS TME'!G:G,MATCH(B410,'xUS TME'!$B:$B,0))</f>
        <v>Industrials</v>
      </c>
      <c r="G410" s="58">
        <f>IFERROR(INDEX(CRIMs!G:G,MATCH(C410,CRIMs!D:D,0)),0)</f>
        <v>0</v>
      </c>
      <c r="H410" s="58">
        <f>IFERROR(INDEX(CRIMs!I:I,MATCH(C410,CRIMs!D:D,0)),0)</f>
        <v>0</v>
      </c>
      <c r="I410" s="13">
        <f>INDEX('xUS TME'!E:E,MATCH($B410,'xUS TME'!$B:$B,0))</f>
        <v>0.02</v>
      </c>
      <c r="J410" s="15">
        <f>INDEX('xUS TME'!H:H,MATCH(B410,'xUS TME'!$B:$B,0))</f>
        <v>0</v>
      </c>
      <c r="K410" s="17" t="str">
        <f t="shared" si="6"/>
        <v/>
      </c>
      <c r="L410" s="15">
        <f>INDEX('xUS TME'!J:J,MATCH('xUS Opp Value'!B410,'xUS TME'!$B:$B,0))</f>
        <v>8.92</v>
      </c>
      <c r="M410" s="15">
        <f>INDEX('xUS TME'!L:L,MATCH('xUS Opp Value'!$B410,'xUS TME'!$B:$B,0))</f>
        <v>2.68</v>
      </c>
      <c r="N410" s="15">
        <f>INDEX('xUS TME'!K:K,MATCH('xUS Opp Value'!$B410,'xUS TME'!$B:$B,0))</f>
        <v>0.3</v>
      </c>
      <c r="O410" s="15">
        <f>INDEX('xUS TME'!I:I,MATCH('xUS Opp Value'!$B410,'xUS TME'!$B:$B,0))</f>
        <v>0</v>
      </c>
      <c r="P410" s="15" t="str">
        <f>INDEX('xUS TME'!M:M,MATCH('xUS Opp Value'!$B410,'xUS TME'!$B:$B,0))</f>
        <v>Singapore Dollar</v>
      </c>
      <c r="Q410" s="15">
        <f>INDEX('xUS TME'!N:N,MATCH('xUS Opp Value'!$B410,'xUS TME'!$B:$B,0))</f>
        <v>0</v>
      </c>
    </row>
    <row r="411" spans="1:17" hidden="1">
      <c r="A411" s="10" t="s">
        <v>2628</v>
      </c>
      <c r="B411" s="10" t="str">
        <f>INDEX('xUS TME'!B:B,MATCH('xUS Opp Value'!A411,'xUS TME'!A:A,0))</f>
        <v>SA000A0DM9P2</v>
      </c>
      <c r="C411" s="13">
        <f>INDEX('xUS TME'!C:C,MATCH($B411,'xUS TME'!$B:$B,0))</f>
        <v>7020</v>
      </c>
      <c r="D411" s="13" t="str">
        <f>INDEX('xUS TME'!D:D,MATCH(B411,'xUS TME'!$B:$B,0))</f>
        <v>0P0000Q2JF</v>
      </c>
      <c r="E411" s="13" t="str">
        <f>INDEX('xUS TME'!F:F,MATCH(B411,'xUS TME'!$B:$B,0))</f>
        <v>Saudi Arabia</v>
      </c>
      <c r="F411" s="18" t="str">
        <f>INDEX('xUS TME'!G:G,MATCH(B411,'xUS TME'!$B:$B,0))</f>
        <v>Communication Services</v>
      </c>
      <c r="G411" s="58">
        <f>IFERROR(INDEX(CRIMs!G:G,MATCH(C411,CRIMs!D:D,0)),0)</f>
        <v>0</v>
      </c>
      <c r="H411" s="58">
        <f>IFERROR(INDEX(CRIMs!I:I,MATCH(C411,CRIMs!D:D,0)),0)</f>
        <v>0</v>
      </c>
      <c r="I411" s="13">
        <f>INDEX('xUS TME'!E:E,MATCH($B411,'xUS TME'!$B:$B,0))</f>
        <v>0.02</v>
      </c>
      <c r="J411" s="15">
        <f>INDEX('xUS TME'!H:H,MATCH(B411,'xUS TME'!$B:$B,0))</f>
        <v>0</v>
      </c>
      <c r="K411" s="17" t="str">
        <f t="shared" si="6"/>
        <v/>
      </c>
      <c r="L411" s="15">
        <f>INDEX('xUS TME'!J:J,MATCH('xUS Opp Value'!B411,'xUS TME'!$B:$B,0))</f>
        <v>0</v>
      </c>
      <c r="M411" s="15">
        <f>INDEX('xUS TME'!L:L,MATCH('xUS Opp Value'!$B411,'xUS TME'!$B:$B,0))</f>
        <v>2.54</v>
      </c>
      <c r="N411" s="15">
        <f>INDEX('xUS TME'!K:K,MATCH('xUS Opp Value'!$B411,'xUS TME'!$B:$B,0))</f>
        <v>0.18</v>
      </c>
      <c r="O411" s="15">
        <f>INDEX('xUS TME'!I:I,MATCH('xUS Opp Value'!$B411,'xUS TME'!$B:$B,0))</f>
        <v>0</v>
      </c>
      <c r="P411" s="15" t="str">
        <f>INDEX('xUS TME'!M:M,MATCH('xUS Opp Value'!$B411,'xUS TME'!$B:$B,0))</f>
        <v>Saudi Riyal</v>
      </c>
      <c r="Q411" s="15">
        <f>INDEX('xUS TME'!N:N,MATCH('xUS Opp Value'!$B411,'xUS TME'!$B:$B,0))</f>
        <v>0</v>
      </c>
    </row>
    <row r="412" spans="1:17" hidden="1">
      <c r="A412" s="10" t="s">
        <v>2652</v>
      </c>
      <c r="B412" s="10" t="str">
        <f>INDEX('xUS TME'!B:B,MATCH('xUS Opp Value'!A412,'xUS TME'!A:A,0))</f>
        <v>NL0012059018</v>
      </c>
      <c r="C412" s="13" t="str">
        <f>INDEX('xUS TME'!C:C,MATCH($B412,'xUS TME'!$B:$B,0))</f>
        <v>EXO</v>
      </c>
      <c r="D412" s="13" t="str">
        <f>INDEX('xUS TME'!D:D,MATCH(B412,'xUS TME'!$B:$B,0))</f>
        <v>0P0001PJAS</v>
      </c>
      <c r="E412" s="13" t="str">
        <f>INDEX('xUS TME'!F:F,MATCH(B412,'xUS TME'!$B:$B,0))</f>
        <v>Netherlands</v>
      </c>
      <c r="F412" s="18" t="str">
        <f>INDEX('xUS TME'!G:G,MATCH(B412,'xUS TME'!$B:$B,0))</f>
        <v>Financials</v>
      </c>
      <c r="G412" s="58">
        <f>IFERROR(INDEX(CRIMs!G:G,MATCH(C412,CRIMs!D:D,0)),0)</f>
        <v>0</v>
      </c>
      <c r="H412" s="58">
        <f>IFERROR(INDEX(CRIMs!I:I,MATCH(C412,CRIMs!D:D,0)),0)</f>
        <v>0</v>
      </c>
      <c r="I412" s="13">
        <f>INDEX('xUS TME'!E:E,MATCH($B412,'xUS TME'!$B:$B,0))</f>
        <v>0.02</v>
      </c>
      <c r="J412" s="15">
        <f>INDEX('xUS TME'!H:H,MATCH(B412,'xUS TME'!$B:$B,0))</f>
        <v>0</v>
      </c>
      <c r="K412" s="17" t="str">
        <f t="shared" si="6"/>
        <v/>
      </c>
      <c r="L412" s="15">
        <f>INDEX('xUS TME'!J:J,MATCH('xUS Opp Value'!B412,'xUS TME'!$B:$B,0))</f>
        <v>0</v>
      </c>
      <c r="M412" s="15">
        <f>INDEX('xUS TME'!L:L,MATCH('xUS Opp Value'!$B412,'xUS TME'!$B:$B,0))</f>
        <v>0.42</v>
      </c>
      <c r="N412" s="15">
        <f>INDEX('xUS TME'!K:K,MATCH('xUS Opp Value'!$B412,'xUS TME'!$B:$B,0))</f>
        <v>-0.11</v>
      </c>
      <c r="O412" s="15">
        <f>INDEX('xUS TME'!I:I,MATCH('xUS Opp Value'!$B412,'xUS TME'!$B:$B,0))</f>
        <v>0</v>
      </c>
      <c r="P412" s="15" t="str">
        <f>INDEX('xUS TME'!M:M,MATCH('xUS Opp Value'!$B412,'xUS TME'!$B:$B,0))</f>
        <v>Euro</v>
      </c>
      <c r="Q412" s="15">
        <f>INDEX('xUS TME'!N:N,MATCH('xUS Opp Value'!$B412,'xUS TME'!$B:$B,0))</f>
        <v>0</v>
      </c>
    </row>
    <row r="413" spans="1:17" hidden="1">
      <c r="A413" s="10" t="s">
        <v>225</v>
      </c>
      <c r="B413" s="10" t="str">
        <f>INDEX('xUS TME'!B:B,MATCH('xUS Opp Value'!A413,'xUS TME'!A:A,0))</f>
        <v>SA15CGS10H12</v>
      </c>
      <c r="C413" s="13" t="str">
        <f>INDEX('xUS TME'!C:C,MATCH($B413,'xUS TME'!$B:$B,0))</f>
        <v>2082</v>
      </c>
      <c r="D413" s="13" t="str">
        <f>INDEX('xUS TME'!D:D,MATCH(B413,'xUS TME'!$B:$B,0))</f>
        <v>0P0001O3H2</v>
      </c>
      <c r="E413" s="13" t="str">
        <f>INDEX('xUS TME'!F:F,MATCH(B413,'xUS TME'!$B:$B,0))</f>
        <v>Saudi Arabia</v>
      </c>
      <c r="F413" s="18" t="str">
        <f>INDEX('xUS TME'!G:G,MATCH(B413,'xUS TME'!$B:$B,0))</f>
        <v>Utilities</v>
      </c>
      <c r="G413" s="58">
        <f>IFERROR(INDEX(CRIMs!G:G,MATCH(C413,CRIMs!D:D,0)),0)</f>
        <v>0</v>
      </c>
      <c r="H413" s="58">
        <f>IFERROR(INDEX(CRIMs!I:I,MATCH(C413,CRIMs!D:D,0)),0)</f>
        <v>0</v>
      </c>
      <c r="I413" s="13">
        <f>INDEX('xUS TME'!E:E,MATCH($B413,'xUS TME'!$B:$B,0))</f>
        <v>0.02</v>
      </c>
      <c r="J413" s="15">
        <f>INDEX('xUS TME'!H:H,MATCH(B413,'xUS TME'!$B:$B,0))</f>
        <v>0</v>
      </c>
      <c r="K413" s="17" t="str">
        <f t="shared" si="6"/>
        <v/>
      </c>
      <c r="L413" s="15">
        <f>INDEX('xUS TME'!J:J,MATCH('xUS Opp Value'!B413,'xUS TME'!$B:$B,0))</f>
        <v>0</v>
      </c>
      <c r="M413" s="15">
        <f>INDEX('xUS TME'!L:L,MATCH('xUS Opp Value'!$B413,'xUS TME'!$B:$B,0))</f>
        <v>4.3899999999999997</v>
      </c>
      <c r="N413" s="15">
        <f>INDEX('xUS TME'!K:K,MATCH('xUS Opp Value'!$B413,'xUS TME'!$B:$B,0))</f>
        <v>0.08</v>
      </c>
      <c r="O413" s="15">
        <f>INDEX('xUS TME'!I:I,MATCH('xUS Opp Value'!$B413,'xUS TME'!$B:$B,0))</f>
        <v>0</v>
      </c>
      <c r="P413" s="15" t="str">
        <f>INDEX('xUS TME'!M:M,MATCH('xUS Opp Value'!$B413,'xUS TME'!$B:$B,0))</f>
        <v>Saudi Riyal</v>
      </c>
      <c r="Q413" s="15">
        <f>INDEX('xUS TME'!N:N,MATCH('xUS Opp Value'!$B413,'xUS TME'!$B:$B,0))</f>
        <v>0</v>
      </c>
    </row>
    <row r="414" spans="1:17" hidden="1">
      <c r="A414" s="10" t="s">
        <v>809</v>
      </c>
      <c r="B414" s="10" t="str">
        <f>INDEX('xUS TME'!B:B,MATCH('xUS Opp Value'!A414,'xUS TME'!A:A,0))</f>
        <v>INE917I01010</v>
      </c>
      <c r="C414" s="13">
        <f>INDEX('xUS TME'!C:C,MATCH($B414,'xUS TME'!$B:$B,0))</f>
        <v>532977</v>
      </c>
      <c r="D414" s="13" t="str">
        <f>INDEX('xUS TME'!D:D,MATCH(B414,'xUS TME'!$B:$B,0))</f>
        <v>0P0000HJ9S</v>
      </c>
      <c r="E414" s="13" t="str">
        <f>INDEX('xUS TME'!F:F,MATCH(B414,'xUS TME'!$B:$B,0))</f>
        <v>India</v>
      </c>
      <c r="F414" s="18" t="str">
        <f>INDEX('xUS TME'!G:G,MATCH(B414,'xUS TME'!$B:$B,0))</f>
        <v>Consumer Discretionary</v>
      </c>
      <c r="G414" s="58">
        <f>IFERROR(INDEX(CRIMs!G:G,MATCH(C414,CRIMs!D:D,0)),0)</f>
        <v>0</v>
      </c>
      <c r="H414" s="58">
        <f>IFERROR(INDEX(CRIMs!I:I,MATCH(C414,CRIMs!D:D,0)),0)</f>
        <v>0</v>
      </c>
      <c r="I414" s="13">
        <f>INDEX('xUS TME'!E:E,MATCH($B414,'xUS TME'!$B:$B,0))</f>
        <v>0.02</v>
      </c>
      <c r="J414" s="15">
        <f>INDEX('xUS TME'!H:H,MATCH(B414,'xUS TME'!$B:$B,0))</f>
        <v>0</v>
      </c>
      <c r="K414" s="17" t="str">
        <f t="shared" si="6"/>
        <v/>
      </c>
      <c r="L414" s="15">
        <f>INDEX('xUS TME'!J:J,MATCH('xUS Opp Value'!B414,'xUS TME'!$B:$B,0))</f>
        <v>23.55</v>
      </c>
      <c r="M414" s="15">
        <f>INDEX('xUS TME'!L:L,MATCH('xUS Opp Value'!$B414,'xUS TME'!$B:$B,0))</f>
        <v>8.02</v>
      </c>
      <c r="N414" s="15">
        <f>INDEX('xUS TME'!K:K,MATCH('xUS Opp Value'!$B414,'xUS TME'!$B:$B,0))</f>
        <v>0.23</v>
      </c>
      <c r="O414" s="15" t="str">
        <f>INDEX('xUS TME'!I:I,MATCH('xUS Opp Value'!$B414,'xUS TME'!$B:$B,0))</f>
        <v>Narrow</v>
      </c>
      <c r="P414" s="15" t="str">
        <f>INDEX('xUS TME'!M:M,MATCH('xUS Opp Value'!$B414,'xUS TME'!$B:$B,0))</f>
        <v>Indian Rupee</v>
      </c>
      <c r="Q414" s="15" t="str">
        <f>INDEX('xUS TME'!N:N,MATCH('xUS Opp Value'!$B414,'xUS TME'!$B:$B,0))</f>
        <v>High</v>
      </c>
    </row>
    <row r="415" spans="1:17" hidden="1">
      <c r="A415" s="10" t="s">
        <v>5307</v>
      </c>
      <c r="B415" s="10" t="str">
        <f>INDEX('xUS TME'!B:B,MATCH('xUS Opp Value'!A415,'xUS TME'!A:A,0))</f>
        <v>JP3756100008</v>
      </c>
      <c r="C415" s="13" t="str">
        <f>INDEX('xUS TME'!C:C,MATCH($B415,'xUS TME'!$B:$B,0))</f>
        <v>9843</v>
      </c>
      <c r="D415" s="13" t="str">
        <f>INDEX('xUS TME'!D:D,MATCH(B415,'xUS TME'!$B:$B,0))</f>
        <v>0P0000EDHZ</v>
      </c>
      <c r="E415" s="13" t="str">
        <f>INDEX('xUS TME'!F:F,MATCH(B415,'xUS TME'!$B:$B,0))</f>
        <v>Japan</v>
      </c>
      <c r="F415" s="18" t="str">
        <f>INDEX('xUS TME'!G:G,MATCH(B415,'xUS TME'!$B:$B,0))</f>
        <v>Consumer Discretionary</v>
      </c>
      <c r="G415" s="58">
        <f>IFERROR(INDEX(CRIMs!G:G,MATCH(C415,CRIMs!D:D,0)),0)</f>
        <v>0</v>
      </c>
      <c r="H415" s="58">
        <f>IFERROR(INDEX(CRIMs!I:I,MATCH(C415,CRIMs!D:D,0)),0)</f>
        <v>0</v>
      </c>
      <c r="I415" s="13">
        <f>INDEX('xUS TME'!E:E,MATCH($B415,'xUS TME'!$B:$B,0))</f>
        <v>0.02</v>
      </c>
      <c r="J415" s="15">
        <f>INDEX('xUS TME'!H:H,MATCH(B415,'xUS TME'!$B:$B,0))</f>
        <v>0</v>
      </c>
      <c r="K415" s="17" t="str">
        <f t="shared" si="6"/>
        <v/>
      </c>
      <c r="L415" s="15">
        <f>INDEX('xUS TME'!J:J,MATCH('xUS Opp Value'!B415,'xUS TME'!$B:$B,0))</f>
        <v>20.3</v>
      </c>
      <c r="M415" s="15">
        <f>INDEX('xUS TME'!L:L,MATCH('xUS Opp Value'!$B415,'xUS TME'!$B:$B,0))</f>
        <v>1.4</v>
      </c>
      <c r="N415" s="15">
        <f>INDEX('xUS TME'!K:K,MATCH('xUS Opp Value'!$B415,'xUS TME'!$B:$B,0))</f>
        <v>0.09</v>
      </c>
      <c r="O415" s="15">
        <f>INDEX('xUS TME'!I:I,MATCH('xUS Opp Value'!$B415,'xUS TME'!$B:$B,0))</f>
        <v>0</v>
      </c>
      <c r="P415" s="15" t="str">
        <f>INDEX('xUS TME'!M:M,MATCH('xUS Opp Value'!$B415,'xUS TME'!$B:$B,0))</f>
        <v>Yen</v>
      </c>
      <c r="Q415" s="15">
        <f>INDEX('xUS TME'!N:N,MATCH('xUS Opp Value'!$B415,'xUS TME'!$B:$B,0))</f>
        <v>0</v>
      </c>
    </row>
    <row r="416" spans="1:17" hidden="1">
      <c r="A416" s="10" t="s">
        <v>1865</v>
      </c>
      <c r="B416" s="10" t="str">
        <f>INDEX('xUS TME'!B:B,MATCH('xUS Opp Value'!A416,'xUS TME'!A:A,0))</f>
        <v>CNE000001G87</v>
      </c>
      <c r="C416" s="13">
        <f>INDEX('xUS TME'!C:C,MATCH($B416,'xUS TME'!$B:$B,0))</f>
        <v>600900</v>
      </c>
      <c r="D416" s="13" t="str">
        <f>INDEX('xUS TME'!D:D,MATCH(B416,'xUS TME'!$B:$B,0))</f>
        <v>0P00007XKW</v>
      </c>
      <c r="E416" s="13" t="str">
        <f>INDEX('xUS TME'!F:F,MATCH(B416,'xUS TME'!$B:$B,0))</f>
        <v>China</v>
      </c>
      <c r="F416" s="18" t="str">
        <f>INDEX('xUS TME'!G:G,MATCH(B416,'xUS TME'!$B:$B,0))</f>
        <v>Utilities</v>
      </c>
      <c r="G416" s="58">
        <f>IFERROR(INDEX(CRIMs!G:G,MATCH(C416,CRIMs!D:D,0)),0)</f>
        <v>0</v>
      </c>
      <c r="H416" s="58">
        <f>IFERROR(INDEX(CRIMs!I:I,MATCH(C416,CRIMs!D:D,0)),0)</f>
        <v>0</v>
      </c>
      <c r="I416" s="13">
        <f>INDEX('xUS TME'!E:E,MATCH($B416,'xUS TME'!$B:$B,0))</f>
        <v>0.02</v>
      </c>
      <c r="J416" s="15">
        <f>INDEX('xUS TME'!H:H,MATCH(B416,'xUS TME'!$B:$B,0))</f>
        <v>0</v>
      </c>
      <c r="K416" s="17" t="str">
        <f t="shared" si="6"/>
        <v/>
      </c>
      <c r="L416" s="15">
        <f>INDEX('xUS TME'!J:J,MATCH('xUS Opp Value'!B416,'xUS TME'!$B:$B,0))</f>
        <v>17.62</v>
      </c>
      <c r="M416" s="15">
        <f>INDEX('xUS TME'!L:L,MATCH('xUS Opp Value'!$B416,'xUS TME'!$B:$B,0))</f>
        <v>2.92</v>
      </c>
      <c r="N416" s="15">
        <f>INDEX('xUS TME'!K:K,MATCH('xUS Opp Value'!$B416,'xUS TME'!$B:$B,0))</f>
        <v>0.16</v>
      </c>
      <c r="O416" s="15">
        <f>INDEX('xUS TME'!I:I,MATCH('xUS Opp Value'!$B416,'xUS TME'!$B:$B,0))</f>
        <v>0</v>
      </c>
      <c r="P416" s="15" t="str">
        <f>INDEX('xUS TME'!M:M,MATCH('xUS Opp Value'!$B416,'xUS TME'!$B:$B,0))</f>
        <v>Yuan Renminbi</v>
      </c>
      <c r="Q416" s="15">
        <f>INDEX('xUS TME'!N:N,MATCH('xUS Opp Value'!$B416,'xUS TME'!$B:$B,0))</f>
        <v>0</v>
      </c>
    </row>
    <row r="417" spans="1:17" hidden="1">
      <c r="A417" s="10" t="s">
        <v>7367</v>
      </c>
      <c r="B417" s="10" t="str">
        <f>INDEX('xUS TME'!B:B,MATCH('xUS Opp Value'!A417,'xUS TME'!A:A,0))</f>
        <v>INE245A01021</v>
      </c>
      <c r="C417" s="13" t="str">
        <f>INDEX('xUS TME'!C:C,MATCH($B417,'xUS TME'!$B:$B,0))</f>
        <v>500400</v>
      </c>
      <c r="D417" s="13" t="str">
        <f>INDEX('xUS TME'!D:D,MATCH(B417,'xUS TME'!$B:$B,0))</f>
        <v>0P0000C130</v>
      </c>
      <c r="E417" s="13" t="str">
        <f>INDEX('xUS TME'!F:F,MATCH(B417,'xUS TME'!$B:$B,0))</f>
        <v>India</v>
      </c>
      <c r="F417" s="18" t="str">
        <f>INDEX('xUS TME'!G:G,MATCH(B417,'xUS TME'!$B:$B,0))</f>
        <v>Utilities</v>
      </c>
      <c r="G417" s="58">
        <f>IFERROR(INDEX(CRIMs!G:G,MATCH(C417,CRIMs!D:D,0)),0)</f>
        <v>0</v>
      </c>
      <c r="H417" s="58">
        <f>IFERROR(INDEX(CRIMs!I:I,MATCH(C417,CRIMs!D:D,0)),0)</f>
        <v>0</v>
      </c>
      <c r="I417" s="13">
        <f>INDEX('xUS TME'!E:E,MATCH($B417,'xUS TME'!$B:$B,0))</f>
        <v>0.02</v>
      </c>
      <c r="J417" s="15">
        <f>INDEX('xUS TME'!H:H,MATCH(B417,'xUS TME'!$B:$B,0))</f>
        <v>0</v>
      </c>
      <c r="K417" s="17" t="str">
        <f t="shared" si="6"/>
        <v/>
      </c>
      <c r="L417" s="15">
        <f>INDEX('xUS TME'!J:J,MATCH('xUS Opp Value'!B417,'xUS TME'!$B:$B,0))</f>
        <v>25.5</v>
      </c>
      <c r="M417" s="15">
        <f>INDEX('xUS TME'!L:L,MATCH('xUS Opp Value'!$B417,'xUS TME'!$B:$B,0))</f>
        <v>3.39</v>
      </c>
      <c r="N417" s="15">
        <f>INDEX('xUS TME'!K:K,MATCH('xUS Opp Value'!$B417,'xUS TME'!$B:$B,0))</f>
        <v>0.14000000000000001</v>
      </c>
      <c r="O417" s="15">
        <f>INDEX('xUS TME'!I:I,MATCH('xUS Opp Value'!$B417,'xUS TME'!$B:$B,0))</f>
        <v>0</v>
      </c>
      <c r="P417" s="15" t="str">
        <f>INDEX('xUS TME'!M:M,MATCH('xUS Opp Value'!$B417,'xUS TME'!$B:$B,0))</f>
        <v>Indian Rupee</v>
      </c>
      <c r="Q417" s="15">
        <f>INDEX('xUS TME'!N:N,MATCH('xUS Opp Value'!$B417,'xUS TME'!$B:$B,0))</f>
        <v>0</v>
      </c>
    </row>
    <row r="418" spans="1:17" hidden="1">
      <c r="A418" s="10" t="s">
        <v>7954</v>
      </c>
      <c r="B418" s="10" t="str">
        <f>INDEX('xUS TME'!B:B,MATCH('xUS Opp Value'!A418,'xUS TME'!A:A,0))</f>
        <v>SE0000115420</v>
      </c>
      <c r="C418" s="13" t="str">
        <f>INDEX('xUS TME'!C:C,MATCH($B418,'xUS TME'!$B:$B,0))</f>
        <v>VOLV A</v>
      </c>
      <c r="D418" s="13" t="str">
        <f>INDEX('xUS TME'!D:D,MATCH(B418,'xUS TME'!$B:$B,0))</f>
        <v>0P0000A6MX</v>
      </c>
      <c r="E418" s="13" t="str">
        <f>INDEX('xUS TME'!F:F,MATCH(B418,'xUS TME'!$B:$B,0))</f>
        <v>Sweden</v>
      </c>
      <c r="F418" s="18" t="str">
        <f>INDEX('xUS TME'!G:G,MATCH(B418,'xUS TME'!$B:$B,0))</f>
        <v>Industrials</v>
      </c>
      <c r="G418" s="58">
        <f>IFERROR(INDEX(CRIMs!G:G,MATCH(C418,CRIMs!D:D,0)),0)</f>
        <v>0</v>
      </c>
      <c r="H418" s="58">
        <f>IFERROR(INDEX(CRIMs!I:I,MATCH(C418,CRIMs!D:D,0)),0)</f>
        <v>0</v>
      </c>
      <c r="I418" s="13">
        <f>INDEX('xUS TME'!E:E,MATCH($B418,'xUS TME'!$B:$B,0))</f>
        <v>0.02</v>
      </c>
      <c r="J418" s="15">
        <f>INDEX('xUS TME'!H:H,MATCH(B418,'xUS TME'!$B:$B,0))</f>
        <v>0</v>
      </c>
      <c r="K418" s="17" t="str">
        <f t="shared" si="6"/>
        <v/>
      </c>
      <c r="L418" s="15">
        <f>INDEX('xUS TME'!J:J,MATCH('xUS Opp Value'!B418,'xUS TME'!$B:$B,0))</f>
        <v>15.78</v>
      </c>
      <c r="M418" s="15">
        <f>INDEX('xUS TME'!L:L,MATCH('xUS Opp Value'!$B418,'xUS TME'!$B:$B,0))</f>
        <v>3.72</v>
      </c>
      <c r="N418" s="15">
        <f>INDEX('xUS TME'!K:K,MATCH('xUS Opp Value'!$B418,'xUS TME'!$B:$B,0))</f>
        <v>0.19</v>
      </c>
      <c r="O418" s="15" t="str">
        <f>INDEX('xUS TME'!I:I,MATCH('xUS Opp Value'!$B418,'xUS TME'!$B:$B,0))</f>
        <v>Narrow</v>
      </c>
      <c r="P418" s="15" t="str">
        <f>INDEX('xUS TME'!M:M,MATCH('xUS Opp Value'!$B418,'xUS TME'!$B:$B,0))</f>
        <v>Swedish Krona</v>
      </c>
      <c r="Q418" s="15" t="str">
        <f>INDEX('xUS TME'!N:N,MATCH('xUS Opp Value'!$B418,'xUS TME'!$B:$B,0))</f>
        <v>High</v>
      </c>
    </row>
    <row r="419" spans="1:17" hidden="1">
      <c r="A419" s="10" t="s">
        <v>4302</v>
      </c>
      <c r="B419" s="10" t="str">
        <f>INDEX('xUS TME'!B:B,MATCH('xUS Opp Value'!A419,'xUS TME'!A:A,0))</f>
        <v>TH0016010009</v>
      </c>
      <c r="C419" s="13" t="str">
        <f>INDEX('xUS TME'!C:C,MATCH($B419,'xUS TME'!$B:$B,0))</f>
        <v>KBANK</v>
      </c>
      <c r="D419" s="13" t="str">
        <f>INDEX('xUS TME'!D:D,MATCH(B419,'xUS TME'!$B:$B,0))</f>
        <v>0P0000AOCG</v>
      </c>
      <c r="E419" s="13" t="str">
        <f>INDEX('xUS TME'!F:F,MATCH(B419,'xUS TME'!$B:$B,0))</f>
        <v>Thailand</v>
      </c>
      <c r="F419" s="18" t="str">
        <f>INDEX('xUS TME'!G:G,MATCH(B419,'xUS TME'!$B:$B,0))</f>
        <v>Financials</v>
      </c>
      <c r="G419" s="58">
        <f>IFERROR(INDEX(CRIMs!G:G,MATCH(C419,CRIMs!D:D,0)),0)</f>
        <v>0</v>
      </c>
      <c r="H419" s="58">
        <f>IFERROR(INDEX(CRIMs!I:I,MATCH(C419,CRIMs!D:D,0)),0)</f>
        <v>0</v>
      </c>
      <c r="I419" s="13">
        <f>INDEX('xUS TME'!E:E,MATCH($B419,'xUS TME'!$B:$B,0))</f>
        <v>0.02</v>
      </c>
      <c r="J419" s="15">
        <f>INDEX('xUS TME'!H:H,MATCH(B419,'xUS TME'!$B:$B,0))</f>
        <v>0</v>
      </c>
      <c r="K419" s="17" t="str">
        <f t="shared" si="6"/>
        <v/>
      </c>
      <c r="L419" s="15">
        <f>INDEX('xUS TME'!J:J,MATCH('xUS Opp Value'!B419,'xUS TME'!$B:$B,0))</f>
        <v>10.050000000000001</v>
      </c>
      <c r="M419" s="15">
        <f>INDEX('xUS TME'!L:L,MATCH('xUS Opp Value'!$B419,'xUS TME'!$B:$B,0))</f>
        <v>0.78</v>
      </c>
      <c r="N419" s="15">
        <f>INDEX('xUS TME'!K:K,MATCH('xUS Opp Value'!$B419,'xUS TME'!$B:$B,0))</f>
        <v>0.1</v>
      </c>
      <c r="O419" s="15">
        <f>INDEX('xUS TME'!I:I,MATCH('xUS Opp Value'!$B419,'xUS TME'!$B:$B,0))</f>
        <v>0</v>
      </c>
      <c r="P419" s="15" t="str">
        <f>INDEX('xUS TME'!M:M,MATCH('xUS Opp Value'!$B419,'xUS TME'!$B:$B,0))</f>
        <v>Baht</v>
      </c>
      <c r="Q419" s="15">
        <f>INDEX('xUS TME'!N:N,MATCH('xUS Opp Value'!$B419,'xUS TME'!$B:$B,0))</f>
        <v>0</v>
      </c>
    </row>
    <row r="420" spans="1:17" hidden="1">
      <c r="A420" s="10" t="s">
        <v>5827</v>
      </c>
      <c r="B420" s="10" t="str">
        <f>INDEX('xUS TME'!B:B,MATCH('xUS Opp Value'!A420,'xUS TME'!A:A,0))</f>
        <v>ID1000122807</v>
      </c>
      <c r="C420" s="13" t="str">
        <f>INDEX('xUS TME'!C:C,MATCH($B420,'xUS TME'!$B:$B,0))</f>
        <v>ASII</v>
      </c>
      <c r="D420" s="13" t="str">
        <f>INDEX('xUS TME'!D:D,MATCH(B420,'xUS TME'!$B:$B,0))</f>
        <v>0P0000AWOU</v>
      </c>
      <c r="E420" s="13" t="str">
        <f>INDEX('xUS TME'!F:F,MATCH(B420,'xUS TME'!$B:$B,0))</f>
        <v>Indonesia</v>
      </c>
      <c r="F420" s="18" t="str">
        <f>INDEX('xUS TME'!G:G,MATCH(B420,'xUS TME'!$B:$B,0))</f>
        <v>Industrials</v>
      </c>
      <c r="G420" s="58">
        <f>IFERROR(INDEX(CRIMs!G:G,MATCH(C420,CRIMs!D:D,0)),0)</f>
        <v>0</v>
      </c>
      <c r="H420" s="58">
        <f>IFERROR(INDEX(CRIMs!I:I,MATCH(C420,CRIMs!D:D,0)),0)</f>
        <v>0</v>
      </c>
      <c r="I420" s="13">
        <f>INDEX('xUS TME'!E:E,MATCH($B420,'xUS TME'!$B:$B,0))</f>
        <v>0.02</v>
      </c>
      <c r="J420" s="15">
        <f>INDEX('xUS TME'!H:H,MATCH(B420,'xUS TME'!$B:$B,0))</f>
        <v>0</v>
      </c>
      <c r="K420" s="17" t="str">
        <f t="shared" si="6"/>
        <v/>
      </c>
      <c r="L420" s="15">
        <f>INDEX('xUS TME'!J:J,MATCH('xUS Opp Value'!B420,'xUS TME'!$B:$B,0))</f>
        <v>7.9</v>
      </c>
      <c r="M420" s="15">
        <f>INDEX('xUS TME'!L:L,MATCH('xUS Opp Value'!$B420,'xUS TME'!$B:$B,0))</f>
        <v>1.1100000000000001</v>
      </c>
      <c r="N420" s="15">
        <f>INDEX('xUS TME'!K:K,MATCH('xUS Opp Value'!$B420,'xUS TME'!$B:$B,0))</f>
        <v>0.18</v>
      </c>
      <c r="O420" s="15">
        <f>INDEX('xUS TME'!I:I,MATCH('xUS Opp Value'!$B420,'xUS TME'!$B:$B,0))</f>
        <v>0</v>
      </c>
      <c r="P420" s="15" t="str">
        <f>INDEX('xUS TME'!M:M,MATCH('xUS Opp Value'!$B420,'xUS TME'!$B:$B,0))</f>
        <v>Rupiah</v>
      </c>
      <c r="Q420" s="15">
        <f>INDEX('xUS TME'!N:N,MATCH('xUS Opp Value'!$B420,'xUS TME'!$B:$B,0))</f>
        <v>0</v>
      </c>
    </row>
    <row r="421" spans="1:17" hidden="1">
      <c r="A421" s="10" t="s">
        <v>3355</v>
      </c>
      <c r="B421" s="10" t="str">
        <f>INDEX('xUS TME'!B:B,MATCH('xUS Opp Value'!A421,'xUS TME'!A:A,0))</f>
        <v>KR7267250009</v>
      </c>
      <c r="C421" s="13" t="str">
        <f>INDEX('xUS TME'!C:C,MATCH($B421,'xUS TME'!$B:$B,0))</f>
        <v>267250</v>
      </c>
      <c r="D421" s="13" t="str">
        <f>INDEX('xUS TME'!D:D,MATCH(B421,'xUS TME'!$B:$B,0))</f>
        <v>0P0001AFHD</v>
      </c>
      <c r="E421" s="13" t="str">
        <f>INDEX('xUS TME'!F:F,MATCH(B421,'xUS TME'!$B:$B,0))</f>
        <v>South Korea</v>
      </c>
      <c r="F421" s="18" t="str">
        <f>INDEX('xUS TME'!G:G,MATCH(B421,'xUS TME'!$B:$B,0))</f>
        <v>Energy</v>
      </c>
      <c r="G421" s="58">
        <f>IFERROR(INDEX(CRIMs!G:G,MATCH(C421,CRIMs!D:D,0)),0)</f>
        <v>0</v>
      </c>
      <c r="H421" s="58">
        <f>IFERROR(INDEX(CRIMs!I:I,MATCH(C421,CRIMs!D:D,0)),0)</f>
        <v>0</v>
      </c>
      <c r="I421" s="13">
        <f>INDEX('xUS TME'!E:E,MATCH($B421,'xUS TME'!$B:$B,0))</f>
        <v>0.02</v>
      </c>
      <c r="J421" s="15">
        <f>INDEX('xUS TME'!H:H,MATCH(B421,'xUS TME'!$B:$B,0))</f>
        <v>0</v>
      </c>
      <c r="K421" s="17" t="str">
        <f t="shared" si="6"/>
        <v/>
      </c>
      <c r="L421" s="15">
        <f>INDEX('xUS TME'!J:J,MATCH('xUS Opp Value'!B421,'xUS TME'!$B:$B,0))</f>
        <v>0</v>
      </c>
      <c r="M421" s="15">
        <f>INDEX('xUS TME'!L:L,MATCH('xUS Opp Value'!$B421,'xUS TME'!$B:$B,0))</f>
        <v>1.76</v>
      </c>
      <c r="N421" s="15">
        <f>INDEX('xUS TME'!K:K,MATCH('xUS Opp Value'!$B421,'xUS TME'!$B:$B,0))</f>
        <v>0.39</v>
      </c>
      <c r="O421" s="15">
        <f>INDEX('xUS TME'!I:I,MATCH('xUS Opp Value'!$B421,'xUS TME'!$B:$B,0))</f>
        <v>0</v>
      </c>
      <c r="P421" s="15" t="str">
        <f>INDEX('xUS TME'!M:M,MATCH('xUS Opp Value'!$B421,'xUS TME'!$B:$B,0))</f>
        <v>Won</v>
      </c>
      <c r="Q421" s="15">
        <f>INDEX('xUS TME'!N:N,MATCH('xUS Opp Value'!$B421,'xUS TME'!$B:$B,0))</f>
        <v>0</v>
      </c>
    </row>
    <row r="422" spans="1:17" hidden="1">
      <c r="A422" s="10" t="s">
        <v>4350</v>
      </c>
      <c r="B422" s="10" t="str">
        <f>INDEX('xUS TME'!B:B,MATCH('xUS Opp Value'!A422,'xUS TME'!A:A,0))</f>
        <v>FI0009000202</v>
      </c>
      <c r="C422" s="13" t="str">
        <f>INDEX('xUS TME'!C:C,MATCH($B422,'xUS TME'!$B:$B,0))</f>
        <v>KESKOB</v>
      </c>
      <c r="D422" s="13" t="str">
        <f>INDEX('xUS TME'!D:D,MATCH(B422,'xUS TME'!$B:$B,0))</f>
        <v>0P0000A5W7</v>
      </c>
      <c r="E422" s="13" t="str">
        <f>INDEX('xUS TME'!F:F,MATCH(B422,'xUS TME'!$B:$B,0))</f>
        <v>Finland</v>
      </c>
      <c r="F422" s="18" t="str">
        <f>INDEX('xUS TME'!G:G,MATCH(B422,'xUS TME'!$B:$B,0))</f>
        <v>Consumer Staples</v>
      </c>
      <c r="G422" s="58">
        <f>IFERROR(INDEX(CRIMs!G:G,MATCH(C422,CRIMs!D:D,0)),0)</f>
        <v>0</v>
      </c>
      <c r="H422" s="58">
        <f>IFERROR(INDEX(CRIMs!I:I,MATCH(C422,CRIMs!D:D,0)),0)</f>
        <v>0</v>
      </c>
      <c r="I422" s="13">
        <f>INDEX('xUS TME'!E:E,MATCH($B422,'xUS TME'!$B:$B,0))</f>
        <v>0.02</v>
      </c>
      <c r="J422" s="15">
        <f>INDEX('xUS TME'!H:H,MATCH(B422,'xUS TME'!$B:$B,0))</f>
        <v>0</v>
      </c>
      <c r="K422" s="17" t="str">
        <f t="shared" si="6"/>
        <v/>
      </c>
      <c r="L422" s="15">
        <f>INDEX('xUS TME'!J:J,MATCH('xUS Opp Value'!B422,'xUS TME'!$B:$B,0))</f>
        <v>0</v>
      </c>
      <c r="M422" s="15">
        <f>INDEX('xUS TME'!L:L,MATCH('xUS Opp Value'!$B422,'xUS TME'!$B:$B,0))</f>
        <v>2.83</v>
      </c>
      <c r="N422" s="15">
        <f>INDEX('xUS TME'!K:K,MATCH('xUS Opp Value'!$B422,'xUS TME'!$B:$B,0))</f>
        <v>0.15</v>
      </c>
      <c r="O422" s="15">
        <f>INDEX('xUS TME'!I:I,MATCH('xUS Opp Value'!$B422,'xUS TME'!$B:$B,0))</f>
        <v>0</v>
      </c>
      <c r="P422" s="15" t="str">
        <f>INDEX('xUS TME'!M:M,MATCH('xUS Opp Value'!$B422,'xUS TME'!$B:$B,0))</f>
        <v>Euro</v>
      </c>
      <c r="Q422" s="15">
        <f>INDEX('xUS TME'!N:N,MATCH('xUS Opp Value'!$B422,'xUS TME'!$B:$B,0))</f>
        <v>0</v>
      </c>
    </row>
    <row r="423" spans="1:17" hidden="1">
      <c r="A423" s="10" t="s">
        <v>357</v>
      </c>
      <c r="B423" s="10" t="str">
        <f>INDEX('xUS TME'!B:B,MATCH('xUS Opp Value'!A423,'xUS TME'!A:A,0))</f>
        <v>TH0765010Z08</v>
      </c>
      <c r="C423" s="13" t="str">
        <f>INDEX('xUS TME'!C:C,MATCH($B423,'xUS TME'!$B:$B,0))</f>
        <v>AOT</v>
      </c>
      <c r="D423" s="13" t="str">
        <f>INDEX('xUS TME'!D:D,MATCH(B423,'xUS TME'!$B:$B,0))</f>
        <v>0P0000CI7K</v>
      </c>
      <c r="E423" s="13" t="str">
        <f>INDEX('xUS TME'!F:F,MATCH(B423,'xUS TME'!$B:$B,0))</f>
        <v>Thailand</v>
      </c>
      <c r="F423" s="18" t="str">
        <f>INDEX('xUS TME'!G:G,MATCH(B423,'xUS TME'!$B:$B,0))</f>
        <v>Industrials</v>
      </c>
      <c r="G423" s="58">
        <f>IFERROR(INDEX(CRIMs!G:G,MATCH(C423,CRIMs!D:D,0)),0)</f>
        <v>0</v>
      </c>
      <c r="H423" s="58">
        <f>IFERROR(INDEX(CRIMs!I:I,MATCH(C423,CRIMs!D:D,0)),0)</f>
        <v>0</v>
      </c>
      <c r="I423" s="13">
        <f>INDEX('xUS TME'!E:E,MATCH($B423,'xUS TME'!$B:$B,0))</f>
        <v>0.02</v>
      </c>
      <c r="J423" s="15">
        <f>INDEX('xUS TME'!H:H,MATCH(B423,'xUS TME'!$B:$B,0))</f>
        <v>0</v>
      </c>
      <c r="K423" s="17" t="str">
        <f t="shared" si="6"/>
        <v/>
      </c>
      <c r="L423" s="15">
        <f>INDEX('xUS TME'!J:J,MATCH('xUS Opp Value'!B423,'xUS TME'!$B:$B,0))</f>
        <v>40.299999999999997</v>
      </c>
      <c r="M423" s="15">
        <f>INDEX('xUS TME'!L:L,MATCH('xUS Opp Value'!$B423,'xUS TME'!$B:$B,0))</f>
        <v>5.69</v>
      </c>
      <c r="N423" s="15">
        <f>INDEX('xUS TME'!K:K,MATCH('xUS Opp Value'!$B423,'xUS TME'!$B:$B,0))</f>
        <v>0.15</v>
      </c>
      <c r="O423" s="15">
        <f>INDEX('xUS TME'!I:I,MATCH('xUS Opp Value'!$B423,'xUS TME'!$B:$B,0))</f>
        <v>0</v>
      </c>
      <c r="P423" s="15" t="str">
        <f>INDEX('xUS TME'!M:M,MATCH('xUS Opp Value'!$B423,'xUS TME'!$B:$B,0))</f>
        <v>Baht</v>
      </c>
      <c r="Q423" s="15">
        <f>INDEX('xUS TME'!N:N,MATCH('xUS Opp Value'!$B423,'xUS TME'!$B:$B,0))</f>
        <v>0</v>
      </c>
    </row>
    <row r="424" spans="1:17" hidden="1">
      <c r="A424" s="10" t="s">
        <v>7144</v>
      </c>
      <c r="B424" s="10" t="str">
        <f>INDEX('xUS TME'!B:B,MATCH('xUS Opp Value'!A424,'xUS TME'!A:A,0))</f>
        <v>FI0009005961</v>
      </c>
      <c r="C424" s="13" t="str">
        <f>INDEX('xUS TME'!C:C,MATCH($B424,'xUS TME'!$B:$B,0))</f>
        <v>STERV</v>
      </c>
      <c r="D424" s="13" t="str">
        <f>INDEX('xUS TME'!D:D,MATCH(B424,'xUS TME'!$B:$B,0))</f>
        <v>0P0000A5VY</v>
      </c>
      <c r="E424" s="13" t="str">
        <f>INDEX('xUS TME'!F:F,MATCH(B424,'xUS TME'!$B:$B,0))</f>
        <v>Finland</v>
      </c>
      <c r="F424" s="18" t="str">
        <f>INDEX('xUS TME'!G:G,MATCH(B424,'xUS TME'!$B:$B,0))</f>
        <v>Materials</v>
      </c>
      <c r="G424" s="58">
        <f>IFERROR(INDEX(CRIMs!G:G,MATCH(C424,CRIMs!D:D,0)),0)</f>
        <v>0</v>
      </c>
      <c r="H424" s="58">
        <f>IFERROR(INDEX(CRIMs!I:I,MATCH(C424,CRIMs!D:D,0)),0)</f>
        <v>0</v>
      </c>
      <c r="I424" s="13">
        <f>INDEX('xUS TME'!E:E,MATCH($B424,'xUS TME'!$B:$B,0))</f>
        <v>0.02</v>
      </c>
      <c r="J424" s="15">
        <f>INDEX('xUS TME'!H:H,MATCH(B424,'xUS TME'!$B:$B,0))</f>
        <v>0</v>
      </c>
      <c r="K424" s="17" t="str">
        <f t="shared" si="6"/>
        <v/>
      </c>
      <c r="L424" s="15">
        <f>INDEX('xUS TME'!J:J,MATCH('xUS Opp Value'!B424,'xUS TME'!$B:$B,0))</f>
        <v>14.48</v>
      </c>
      <c r="M424" s="15">
        <f>INDEX('xUS TME'!L:L,MATCH('xUS Opp Value'!$B424,'xUS TME'!$B:$B,0))</f>
        <v>0.76</v>
      </c>
      <c r="N424" s="15">
        <f>INDEX('xUS TME'!K:K,MATCH('xUS Opp Value'!$B424,'xUS TME'!$B:$B,0))</f>
        <v>7.0000000000000007E-2</v>
      </c>
      <c r="O424" s="15" t="str">
        <f>INDEX('xUS TME'!I:I,MATCH('xUS Opp Value'!$B424,'xUS TME'!$B:$B,0))</f>
        <v>None</v>
      </c>
      <c r="P424" s="15" t="str">
        <f>INDEX('xUS TME'!M:M,MATCH('xUS Opp Value'!$B424,'xUS TME'!$B:$B,0))</f>
        <v>Euro</v>
      </c>
      <c r="Q424" s="15" t="str">
        <f>INDEX('xUS TME'!N:N,MATCH('xUS Opp Value'!$B424,'xUS TME'!$B:$B,0))</f>
        <v>Very High</v>
      </c>
    </row>
    <row r="425" spans="1:17" hidden="1">
      <c r="A425" s="10" t="s">
        <v>3803</v>
      </c>
      <c r="B425" s="10" t="str">
        <f>INDEX('xUS TME'!B:B,MATCH('xUS Opp Value'!A425,'xUS TME'!A:A,0))</f>
        <v>INE242A01010</v>
      </c>
      <c r="C425" s="13" t="str">
        <f>INDEX('xUS TME'!C:C,MATCH($B425,'xUS TME'!$B:$B,0))</f>
        <v>IOC</v>
      </c>
      <c r="D425" s="13" t="str">
        <f>INDEX('xUS TME'!D:D,MATCH(B425,'xUS TME'!$B:$B,0))</f>
        <v>0P0000CDMO</v>
      </c>
      <c r="E425" s="13" t="str">
        <f>INDEX('xUS TME'!F:F,MATCH(B425,'xUS TME'!$B:$B,0))</f>
        <v>India</v>
      </c>
      <c r="F425" s="18" t="str">
        <f>INDEX('xUS TME'!G:G,MATCH(B425,'xUS TME'!$B:$B,0))</f>
        <v>Energy</v>
      </c>
      <c r="G425" s="58">
        <f>IFERROR(INDEX(CRIMs!G:G,MATCH(C425,CRIMs!D:D,0)),0)</f>
        <v>0</v>
      </c>
      <c r="H425" s="58">
        <f>IFERROR(INDEX(CRIMs!I:I,MATCH(C425,CRIMs!D:D,0)),0)</f>
        <v>0</v>
      </c>
      <c r="I425" s="13">
        <f>INDEX('xUS TME'!E:E,MATCH($B425,'xUS TME'!$B:$B,0))</f>
        <v>0.02</v>
      </c>
      <c r="J425" s="15">
        <f>INDEX('xUS TME'!H:H,MATCH(B425,'xUS TME'!$B:$B,0))</f>
        <v>0</v>
      </c>
      <c r="K425" s="17" t="str">
        <f t="shared" si="6"/>
        <v/>
      </c>
      <c r="L425" s="15">
        <f>INDEX('xUS TME'!J:J,MATCH('xUS Opp Value'!B425,'xUS TME'!$B:$B,0))</f>
        <v>7.2</v>
      </c>
      <c r="M425" s="15">
        <f>INDEX('xUS TME'!L:L,MATCH('xUS Opp Value'!$B425,'xUS TME'!$B:$B,0))</f>
        <v>1.02</v>
      </c>
      <c r="N425" s="15">
        <f>INDEX('xUS TME'!K:K,MATCH('xUS Opp Value'!$B425,'xUS TME'!$B:$B,0))</f>
        <v>0.08</v>
      </c>
      <c r="O425" s="15">
        <f>INDEX('xUS TME'!I:I,MATCH('xUS Opp Value'!$B425,'xUS TME'!$B:$B,0))</f>
        <v>0</v>
      </c>
      <c r="P425" s="15" t="str">
        <f>INDEX('xUS TME'!M:M,MATCH('xUS Opp Value'!$B425,'xUS TME'!$B:$B,0))</f>
        <v>Indian Rupee</v>
      </c>
      <c r="Q425" s="15">
        <f>INDEX('xUS TME'!N:N,MATCH('xUS Opp Value'!$B425,'xUS TME'!$B:$B,0))</f>
        <v>0</v>
      </c>
    </row>
    <row r="426" spans="1:17" hidden="1">
      <c r="A426" s="10" t="s">
        <v>4821</v>
      </c>
      <c r="B426" s="10" t="str">
        <f>INDEX('xUS TME'!B:B,MATCH('xUS Opp Value'!A426,'xUS TME'!A:A,0))</f>
        <v>INE027H01010</v>
      </c>
      <c r="C426" s="13">
        <f>INDEX('xUS TME'!C:C,MATCH($B426,'xUS TME'!$B:$B,0))</f>
        <v>543220</v>
      </c>
      <c r="D426" s="13" t="str">
        <f>INDEX('xUS TME'!D:D,MATCH(B426,'xUS TME'!$B:$B,0))</f>
        <v>0P0001KKHS</v>
      </c>
      <c r="E426" s="13" t="str">
        <f>INDEX('xUS TME'!F:F,MATCH(B426,'xUS TME'!$B:$B,0))</f>
        <v>India</v>
      </c>
      <c r="F426" s="18" t="str">
        <f>INDEX('xUS TME'!G:G,MATCH(B426,'xUS TME'!$B:$B,0))</f>
        <v>Health Care</v>
      </c>
      <c r="G426" s="58">
        <f>IFERROR(INDEX(CRIMs!G:G,MATCH(C426,CRIMs!D:D,0)),0)</f>
        <v>0</v>
      </c>
      <c r="H426" s="58">
        <f>IFERROR(INDEX(CRIMs!I:I,MATCH(C426,CRIMs!D:D,0)),0)</f>
        <v>0</v>
      </c>
      <c r="I426" s="13">
        <f>INDEX('xUS TME'!E:E,MATCH($B426,'xUS TME'!$B:$B,0))</f>
        <v>0.02</v>
      </c>
      <c r="J426" s="15">
        <f>INDEX('xUS TME'!H:H,MATCH(B426,'xUS TME'!$B:$B,0))</f>
        <v>0</v>
      </c>
      <c r="K426" s="17" t="str">
        <f t="shared" si="6"/>
        <v/>
      </c>
      <c r="L426" s="15">
        <f>INDEX('xUS TME'!J:J,MATCH('xUS Opp Value'!B426,'xUS TME'!$B:$B,0))</f>
        <v>0</v>
      </c>
      <c r="M426" s="15">
        <f>INDEX('xUS TME'!L:L,MATCH('xUS Opp Value'!$B426,'xUS TME'!$B:$B,0))</f>
        <v>9.23</v>
      </c>
      <c r="N426" s="15">
        <f>INDEX('xUS TME'!K:K,MATCH('xUS Opp Value'!$B426,'xUS TME'!$B:$B,0))</f>
        <v>0.12</v>
      </c>
      <c r="O426" s="15">
        <f>INDEX('xUS TME'!I:I,MATCH('xUS Opp Value'!$B426,'xUS TME'!$B:$B,0))</f>
        <v>0</v>
      </c>
      <c r="P426" s="15" t="str">
        <f>INDEX('xUS TME'!M:M,MATCH('xUS Opp Value'!$B426,'xUS TME'!$B:$B,0))</f>
        <v>Indian Rupee</v>
      </c>
      <c r="Q426" s="15">
        <f>INDEX('xUS TME'!N:N,MATCH('xUS Opp Value'!$B426,'xUS TME'!$B:$B,0))</f>
        <v>0</v>
      </c>
    </row>
    <row r="427" spans="1:17" hidden="1">
      <c r="A427" s="10" t="s">
        <v>7594</v>
      </c>
      <c r="B427" s="10" t="str">
        <f>INDEX('xUS TME'!B:B,MATCH('xUS Opp Value'!A427,'xUS TME'!A:A,0))</f>
        <v>JP3104890003</v>
      </c>
      <c r="C427" s="13" t="str">
        <f>INDEX('xUS TME'!C:C,MATCH($B427,'xUS TME'!$B:$B,0))</f>
        <v>3626</v>
      </c>
      <c r="D427" s="13" t="str">
        <f>INDEX('xUS TME'!D:D,MATCH(B427,'xUS TME'!$B:$B,0))</f>
        <v>0P0000D6JK</v>
      </c>
      <c r="E427" s="13" t="str">
        <f>INDEX('xUS TME'!F:F,MATCH(B427,'xUS TME'!$B:$B,0))</f>
        <v>Japan</v>
      </c>
      <c r="F427" s="18" t="str">
        <f>INDEX('xUS TME'!G:G,MATCH(B427,'xUS TME'!$B:$B,0))</f>
        <v>Information Technology</v>
      </c>
      <c r="G427" s="58">
        <f>IFERROR(INDEX(CRIMs!G:G,MATCH(C427,CRIMs!D:D,0)),0)</f>
        <v>0</v>
      </c>
      <c r="H427" s="58">
        <f>IFERROR(INDEX(CRIMs!I:I,MATCH(C427,CRIMs!D:D,0)),0)</f>
        <v>0</v>
      </c>
      <c r="I427" s="13">
        <f>INDEX('xUS TME'!E:E,MATCH($B427,'xUS TME'!$B:$B,0))</f>
        <v>0.02</v>
      </c>
      <c r="J427" s="15">
        <f>INDEX('xUS TME'!H:H,MATCH(B427,'xUS TME'!$B:$B,0))</f>
        <v>0</v>
      </c>
      <c r="K427" s="17" t="str">
        <f t="shared" si="6"/>
        <v/>
      </c>
      <c r="L427" s="15">
        <f>INDEX('xUS TME'!J:J,MATCH('xUS Opp Value'!B427,'xUS TME'!$B:$B,0))</f>
        <v>17.91</v>
      </c>
      <c r="M427" s="15">
        <f>INDEX('xUS TME'!L:L,MATCH('xUS Opp Value'!$B427,'xUS TME'!$B:$B,0))</f>
        <v>2.2999999999999998</v>
      </c>
      <c r="N427" s="15">
        <f>INDEX('xUS TME'!K:K,MATCH('xUS Opp Value'!$B427,'xUS TME'!$B:$B,0))</f>
        <v>0.16</v>
      </c>
      <c r="O427" s="15">
        <f>INDEX('xUS TME'!I:I,MATCH('xUS Opp Value'!$B427,'xUS TME'!$B:$B,0))</f>
        <v>0</v>
      </c>
      <c r="P427" s="15" t="str">
        <f>INDEX('xUS TME'!M:M,MATCH('xUS Opp Value'!$B427,'xUS TME'!$B:$B,0))</f>
        <v>Yen</v>
      </c>
      <c r="Q427" s="15">
        <f>INDEX('xUS TME'!N:N,MATCH('xUS Opp Value'!$B427,'xUS TME'!$B:$B,0))</f>
        <v>0</v>
      </c>
    </row>
    <row r="428" spans="1:17" hidden="1">
      <c r="A428" s="10" t="s">
        <v>5231</v>
      </c>
      <c r="B428" s="10" t="str">
        <f>INDEX('xUS TME'!B:B,MATCH('xUS Opp Value'!A428,'xUS TME'!A:A,0))</f>
        <v>IL0002730112</v>
      </c>
      <c r="C428" s="13" t="str">
        <f>INDEX('xUS TME'!C:C,MATCH($B428,'xUS TME'!$B:$B,0))</f>
        <v>NICE</v>
      </c>
      <c r="D428" s="13" t="str">
        <f>INDEX('xUS TME'!D:D,MATCH(B428,'xUS TME'!$B:$B,0))</f>
        <v>0P0000BMHD</v>
      </c>
      <c r="E428" s="13" t="str">
        <f>INDEX('xUS TME'!F:F,MATCH(B428,'xUS TME'!$B:$B,0))</f>
        <v>Israel</v>
      </c>
      <c r="F428" s="18" t="str">
        <f>INDEX('xUS TME'!G:G,MATCH(B428,'xUS TME'!$B:$B,0))</f>
        <v>Information Technology</v>
      </c>
      <c r="G428" s="58">
        <f>IFERROR(INDEX(CRIMs!G:G,MATCH(C428,CRIMs!D:D,0)),0)</f>
        <v>0</v>
      </c>
      <c r="H428" s="58">
        <f>IFERROR(INDEX(CRIMs!I:I,MATCH(C428,CRIMs!D:D,0)),0)</f>
        <v>0</v>
      </c>
      <c r="I428" s="13">
        <f>INDEX('xUS TME'!E:E,MATCH($B428,'xUS TME'!$B:$B,0))</f>
        <v>0.02</v>
      </c>
      <c r="J428" s="15">
        <f>INDEX('xUS TME'!H:H,MATCH(B428,'xUS TME'!$B:$B,0))</f>
        <v>0</v>
      </c>
      <c r="K428" s="17" t="str">
        <f t="shared" si="6"/>
        <v/>
      </c>
      <c r="L428" s="15">
        <f>INDEX('xUS TME'!J:J,MATCH('xUS Opp Value'!B428,'xUS TME'!$B:$B,0))</f>
        <v>9.3000000000000007</v>
      </c>
      <c r="M428" s="15">
        <f>INDEX('xUS TME'!L:L,MATCH('xUS Opp Value'!$B428,'xUS TME'!$B:$B,0))</f>
        <v>1.54</v>
      </c>
      <c r="N428" s="15">
        <f>INDEX('xUS TME'!K:K,MATCH('xUS Opp Value'!$B428,'xUS TME'!$B:$B,0))</f>
        <v>0.16</v>
      </c>
      <c r="O428" s="15" t="str">
        <f>INDEX('xUS TME'!I:I,MATCH('xUS Opp Value'!$B428,'xUS TME'!$B:$B,0))</f>
        <v>None</v>
      </c>
      <c r="P428" s="15" t="str">
        <f>INDEX('xUS TME'!M:M,MATCH('xUS Opp Value'!$B428,'xUS TME'!$B:$B,0))</f>
        <v>New Israeli Sheqel</v>
      </c>
      <c r="Q428" s="15" t="str">
        <f>INDEX('xUS TME'!N:N,MATCH('xUS Opp Value'!$B428,'xUS TME'!$B:$B,0))</f>
        <v>High</v>
      </c>
    </row>
    <row r="429" spans="1:17" hidden="1">
      <c r="A429" s="10" t="s">
        <v>3679</v>
      </c>
      <c r="B429" s="10" t="str">
        <f>INDEX('xUS TME'!B:B,MATCH('xUS Opp Value'!A429,'xUS TME'!A:A,0))</f>
        <v>JP3360800001</v>
      </c>
      <c r="C429" s="13" t="str">
        <f>INDEX('xUS TME'!C:C,MATCH($B429,'xUS TME'!$B:$B,0))</f>
        <v>3003</v>
      </c>
      <c r="D429" s="13" t="str">
        <f>INDEX('xUS TME'!D:D,MATCH(B429,'xUS TME'!$B:$B,0))</f>
        <v>0P0000EPX8</v>
      </c>
      <c r="E429" s="13" t="str">
        <f>INDEX('xUS TME'!F:F,MATCH(B429,'xUS TME'!$B:$B,0))</f>
        <v>Japan</v>
      </c>
      <c r="F429" s="18" t="str">
        <f>INDEX('xUS TME'!G:G,MATCH(B429,'xUS TME'!$B:$B,0))</f>
        <v>Real Estate</v>
      </c>
      <c r="G429" s="58">
        <f>IFERROR(INDEX(CRIMs!G:G,MATCH(C429,CRIMs!D:D,0)),0)</f>
        <v>0</v>
      </c>
      <c r="H429" s="58">
        <f>IFERROR(INDEX(CRIMs!I:I,MATCH(C429,CRIMs!D:D,0)),0)</f>
        <v>0</v>
      </c>
      <c r="I429" s="13">
        <f>INDEX('xUS TME'!E:E,MATCH($B429,'xUS TME'!$B:$B,0))</f>
        <v>0.02</v>
      </c>
      <c r="J429" s="15">
        <f>INDEX('xUS TME'!H:H,MATCH(B429,'xUS TME'!$B:$B,0))</f>
        <v>0</v>
      </c>
      <c r="K429" s="17" t="str">
        <f t="shared" si="6"/>
        <v/>
      </c>
      <c r="L429" s="15">
        <f>INDEX('xUS TME'!J:J,MATCH('xUS Opp Value'!B429,'xUS TME'!$B:$B,0))</f>
        <v>0</v>
      </c>
      <c r="M429" s="15">
        <f>INDEX('xUS TME'!L:L,MATCH('xUS Opp Value'!$B429,'xUS TME'!$B:$B,0))</f>
        <v>1.56</v>
      </c>
      <c r="N429" s="15">
        <f>INDEX('xUS TME'!K:K,MATCH('xUS Opp Value'!$B429,'xUS TME'!$B:$B,0))</f>
        <v>0.13</v>
      </c>
      <c r="O429" s="15">
        <f>INDEX('xUS TME'!I:I,MATCH('xUS Opp Value'!$B429,'xUS TME'!$B:$B,0))</f>
        <v>0</v>
      </c>
      <c r="P429" s="15" t="str">
        <f>INDEX('xUS TME'!M:M,MATCH('xUS Opp Value'!$B429,'xUS TME'!$B:$B,0))</f>
        <v>Yen</v>
      </c>
      <c r="Q429" s="15">
        <f>INDEX('xUS TME'!N:N,MATCH('xUS Opp Value'!$B429,'xUS TME'!$B:$B,0))</f>
        <v>0</v>
      </c>
    </row>
    <row r="430" spans="1:17" hidden="1">
      <c r="A430" s="10" t="s">
        <v>5443</v>
      </c>
      <c r="B430" s="10" t="str">
        <f>INDEX('xUS TME'!B:B,MATCH('xUS Opp Value'!A430,'xUS TME'!A:A,0))</f>
        <v>CA6837151068</v>
      </c>
      <c r="C430" s="13" t="str">
        <f>INDEX('xUS TME'!C:C,MATCH($B430,'xUS TME'!$B:$B,0))</f>
        <v>OTEX</v>
      </c>
      <c r="D430" s="13" t="str">
        <f>INDEX('xUS TME'!D:D,MATCH(B430,'xUS TME'!$B:$B,0))</f>
        <v>0P0000686A</v>
      </c>
      <c r="E430" s="13" t="str">
        <f>INDEX('xUS TME'!F:F,MATCH(B430,'xUS TME'!$B:$B,0))</f>
        <v>Canada</v>
      </c>
      <c r="F430" s="18" t="str">
        <f>INDEX('xUS TME'!G:G,MATCH(B430,'xUS TME'!$B:$B,0))</f>
        <v>Information Technology</v>
      </c>
      <c r="G430" s="58">
        <f>IFERROR(INDEX(CRIMs!G:G,MATCH(C430,CRIMs!D:D,0)),0)</f>
        <v>0</v>
      </c>
      <c r="H430" s="58">
        <f>IFERROR(INDEX(CRIMs!I:I,MATCH(C430,CRIMs!D:D,0)),0)</f>
        <v>0</v>
      </c>
      <c r="I430" s="13">
        <f>INDEX('xUS TME'!E:E,MATCH($B430,'xUS TME'!$B:$B,0))</f>
        <v>0.02</v>
      </c>
      <c r="J430" s="15">
        <f>INDEX('xUS TME'!H:H,MATCH(B430,'xUS TME'!$B:$B,0))</f>
        <v>0</v>
      </c>
      <c r="K430" s="17" t="str">
        <f t="shared" si="6"/>
        <v/>
      </c>
      <c r="L430" s="15">
        <f>INDEX('xUS TME'!J:J,MATCH('xUS Opp Value'!B430,'xUS TME'!$B:$B,0))</f>
        <v>4.6900000000000004</v>
      </c>
      <c r="M430" s="15">
        <f>INDEX('xUS TME'!L:L,MATCH('xUS Opp Value'!$B430,'xUS TME'!$B:$B,0))</f>
        <v>1.3</v>
      </c>
      <c r="N430" s="15">
        <f>INDEX('xUS TME'!K:K,MATCH('xUS Opp Value'!$B430,'xUS TME'!$B:$B,0))</f>
        <v>0.11</v>
      </c>
      <c r="O430" s="15" t="str">
        <f>INDEX('xUS TME'!I:I,MATCH('xUS Opp Value'!$B430,'xUS TME'!$B:$B,0))</f>
        <v>None</v>
      </c>
      <c r="P430" s="15" t="str">
        <f>INDEX('xUS TME'!M:M,MATCH('xUS Opp Value'!$B430,'xUS TME'!$B:$B,0))</f>
        <v>Canadian Dollar</v>
      </c>
      <c r="Q430" s="15" t="str">
        <f>INDEX('xUS TME'!N:N,MATCH('xUS Opp Value'!$B430,'xUS TME'!$B:$B,0))</f>
        <v>High</v>
      </c>
    </row>
    <row r="431" spans="1:17" hidden="1">
      <c r="A431" s="10" t="s">
        <v>2796</v>
      </c>
      <c r="B431" s="10" t="str">
        <f>INDEX('xUS TME'!B:B,MATCH('xUS Opp Value'!A431,'xUS TME'!A:A,0))</f>
        <v>CNE1000031P3</v>
      </c>
      <c r="C431" s="13" t="str">
        <f>INDEX('xUS TME'!C:C,MATCH($B431,'xUS TME'!$B:$B,0))</f>
        <v>601138</v>
      </c>
      <c r="D431" s="13" t="str">
        <f>INDEX('xUS TME'!D:D,MATCH(B431,'xUS TME'!$B:$B,0))</f>
        <v>0P0001DI8J</v>
      </c>
      <c r="E431" s="13" t="str">
        <f>INDEX('xUS TME'!F:F,MATCH(B431,'xUS TME'!$B:$B,0))</f>
        <v>China</v>
      </c>
      <c r="F431" s="18" t="str">
        <f>INDEX('xUS TME'!G:G,MATCH(B431,'xUS TME'!$B:$B,0))</f>
        <v>Information Technology</v>
      </c>
      <c r="G431" s="58">
        <f>IFERROR(INDEX(CRIMs!G:G,MATCH(C431,CRIMs!D:D,0)),0)</f>
        <v>0</v>
      </c>
      <c r="H431" s="58">
        <f>IFERROR(INDEX(CRIMs!I:I,MATCH(C431,CRIMs!D:D,0)),0)</f>
        <v>0</v>
      </c>
      <c r="I431" s="13">
        <f>INDEX('xUS TME'!E:E,MATCH($B431,'xUS TME'!$B:$B,0))</f>
        <v>0.02</v>
      </c>
      <c r="J431" s="15">
        <f>INDEX('xUS TME'!H:H,MATCH(B431,'xUS TME'!$B:$B,0))</f>
        <v>0</v>
      </c>
      <c r="K431" s="17" t="str">
        <f t="shared" si="6"/>
        <v/>
      </c>
      <c r="L431" s="15">
        <f>INDEX('xUS TME'!J:J,MATCH('xUS Opp Value'!B431,'xUS TME'!$B:$B,0))</f>
        <v>10.5</v>
      </c>
      <c r="M431" s="15">
        <f>INDEX('xUS TME'!L:L,MATCH('xUS Opp Value'!$B431,'xUS TME'!$B:$B,0))</f>
        <v>6.73</v>
      </c>
      <c r="N431" s="15">
        <f>INDEX('xUS TME'!K:K,MATCH('xUS Opp Value'!$B431,'xUS TME'!$B:$B,0))</f>
        <v>0.22</v>
      </c>
      <c r="O431" s="15">
        <f>INDEX('xUS TME'!I:I,MATCH('xUS Opp Value'!$B431,'xUS TME'!$B:$B,0))</f>
        <v>0</v>
      </c>
      <c r="P431" s="15" t="str">
        <f>INDEX('xUS TME'!M:M,MATCH('xUS Opp Value'!$B431,'xUS TME'!$B:$B,0))</f>
        <v>Yuan Renminbi</v>
      </c>
      <c r="Q431" s="15">
        <f>INDEX('xUS TME'!N:N,MATCH('xUS Opp Value'!$B431,'xUS TME'!$B:$B,0))</f>
        <v>0</v>
      </c>
    </row>
    <row r="432" spans="1:17" hidden="1">
      <c r="A432" s="10" t="s">
        <v>3315</v>
      </c>
      <c r="B432" s="10" t="str">
        <f>INDEX('xUS TME'!B:B,MATCH('xUS Opp Value'!A432,'xUS TME'!A:A,0))</f>
        <v>KR7042700005</v>
      </c>
      <c r="C432" s="13" t="str">
        <f>INDEX('xUS TME'!C:C,MATCH($B432,'xUS TME'!$B:$B,0))</f>
        <v>042700</v>
      </c>
      <c r="D432" s="13" t="str">
        <f>INDEX('xUS TME'!D:D,MATCH(B432,'xUS TME'!$B:$B,0))</f>
        <v>0P0000APDA</v>
      </c>
      <c r="E432" s="13" t="str">
        <f>INDEX('xUS TME'!F:F,MATCH(B432,'xUS TME'!$B:$B,0))</f>
        <v>South Korea</v>
      </c>
      <c r="F432" s="18" t="str">
        <f>INDEX('xUS TME'!G:G,MATCH(B432,'xUS TME'!$B:$B,0))</f>
        <v>Information Technology</v>
      </c>
      <c r="G432" s="58">
        <f>IFERROR(INDEX(CRIMs!G:G,MATCH(C432,CRIMs!D:D,0)),0)</f>
        <v>0</v>
      </c>
      <c r="H432" s="58">
        <f>IFERROR(INDEX(CRIMs!I:I,MATCH(C432,CRIMs!D:D,0)),0)</f>
        <v>0</v>
      </c>
      <c r="I432" s="13">
        <f>INDEX('xUS TME'!E:E,MATCH($B432,'xUS TME'!$B:$B,0))</f>
        <v>0.02</v>
      </c>
      <c r="J432" s="15">
        <f>INDEX('xUS TME'!H:H,MATCH(B432,'xUS TME'!$B:$B,0))</f>
        <v>0</v>
      </c>
      <c r="K432" s="17" t="str">
        <f t="shared" si="6"/>
        <v/>
      </c>
      <c r="L432" s="15">
        <f>INDEX('xUS TME'!J:J,MATCH('xUS Opp Value'!B432,'xUS TME'!$B:$B,0))</f>
        <v>76.55</v>
      </c>
      <c r="M432" s="15">
        <f>INDEX('xUS TME'!L:L,MATCH('xUS Opp Value'!$B432,'xUS TME'!$B:$B,0))</f>
        <v>40.33</v>
      </c>
      <c r="N432" s="15">
        <f>INDEX('xUS TME'!K:K,MATCH('xUS Opp Value'!$B432,'xUS TME'!$B:$B,0))</f>
        <v>0.36</v>
      </c>
      <c r="O432" s="15">
        <f>INDEX('xUS TME'!I:I,MATCH('xUS Opp Value'!$B432,'xUS TME'!$B:$B,0))</f>
        <v>0</v>
      </c>
      <c r="P432" s="15" t="str">
        <f>INDEX('xUS TME'!M:M,MATCH('xUS Opp Value'!$B432,'xUS TME'!$B:$B,0))</f>
        <v>Won</v>
      </c>
      <c r="Q432" s="15">
        <f>INDEX('xUS TME'!N:N,MATCH('xUS Opp Value'!$B432,'xUS TME'!$B:$B,0))</f>
        <v>0</v>
      </c>
    </row>
    <row r="433" spans="1:17" hidden="1">
      <c r="A433" s="10" t="s">
        <v>3799</v>
      </c>
      <c r="B433" s="10" t="str">
        <f>INDEX('xUS TME'!B:B,MATCH('xUS Opp Value'!A433,'xUS TME'!A:A,0))</f>
        <v>INE053A01029</v>
      </c>
      <c r="C433" s="13" t="str">
        <f>INDEX('xUS TME'!C:C,MATCH($B433,'xUS TME'!$B:$B,0))</f>
        <v>500850</v>
      </c>
      <c r="D433" s="13" t="str">
        <f>INDEX('xUS TME'!D:D,MATCH(B433,'xUS TME'!$B:$B,0))</f>
        <v>0P0000BOL1</v>
      </c>
      <c r="E433" s="13" t="str">
        <f>INDEX('xUS TME'!F:F,MATCH(B433,'xUS TME'!$B:$B,0))</f>
        <v>India</v>
      </c>
      <c r="F433" s="18" t="str">
        <f>INDEX('xUS TME'!G:G,MATCH(B433,'xUS TME'!$B:$B,0))</f>
        <v>Consumer Discretionary</v>
      </c>
      <c r="G433" s="58">
        <f>IFERROR(INDEX(CRIMs!G:G,MATCH(C433,CRIMs!D:D,0)),0)</f>
        <v>0</v>
      </c>
      <c r="H433" s="58">
        <f>IFERROR(INDEX(CRIMs!I:I,MATCH(C433,CRIMs!D:D,0)),0)</f>
        <v>0</v>
      </c>
      <c r="I433" s="13">
        <f>INDEX('xUS TME'!E:E,MATCH($B433,'xUS TME'!$B:$B,0))</f>
        <v>0.02</v>
      </c>
      <c r="J433" s="15">
        <f>INDEX('xUS TME'!H:H,MATCH(B433,'xUS TME'!$B:$B,0))</f>
        <v>0</v>
      </c>
      <c r="K433" s="17" t="str">
        <f t="shared" si="6"/>
        <v/>
      </c>
      <c r="L433" s="15">
        <f>INDEX('xUS TME'!J:J,MATCH('xUS Opp Value'!B433,'xUS TME'!$B:$B,0))</f>
        <v>51.49</v>
      </c>
      <c r="M433" s="15">
        <f>INDEX('xUS TME'!L:L,MATCH('xUS Opp Value'!$B433,'xUS TME'!$B:$B,0))</f>
        <v>7.89</v>
      </c>
      <c r="N433" s="15">
        <f>INDEX('xUS TME'!K:K,MATCH('xUS Opp Value'!$B433,'xUS TME'!$B:$B,0))</f>
        <v>0.2</v>
      </c>
      <c r="O433" s="15">
        <f>INDEX('xUS TME'!I:I,MATCH('xUS Opp Value'!$B433,'xUS TME'!$B:$B,0))</f>
        <v>0</v>
      </c>
      <c r="P433" s="15" t="str">
        <f>INDEX('xUS TME'!M:M,MATCH('xUS Opp Value'!$B433,'xUS TME'!$B:$B,0))</f>
        <v>Indian Rupee</v>
      </c>
      <c r="Q433" s="15">
        <f>INDEX('xUS TME'!N:N,MATCH('xUS Opp Value'!$B433,'xUS TME'!$B:$B,0))</f>
        <v>0</v>
      </c>
    </row>
    <row r="434" spans="1:17" hidden="1">
      <c r="A434" s="10" t="s">
        <v>1164</v>
      </c>
      <c r="B434" s="10" t="str">
        <f>INDEX('xUS TME'!B:B,MATCH('xUS Opp Value'!A434,'xUS TME'!A:A,0))</f>
        <v>TREBIMM00018</v>
      </c>
      <c r="C434" s="13" t="str">
        <f>INDEX('xUS TME'!C:C,MATCH($B434,'xUS TME'!$B:$B,0))</f>
        <v>BIMAS</v>
      </c>
      <c r="D434" s="13" t="str">
        <f>INDEX('xUS TME'!D:D,MATCH(B434,'xUS TME'!$B:$B,0))</f>
        <v>0P0000BHHK</v>
      </c>
      <c r="E434" s="13" t="str">
        <f>INDEX('xUS TME'!F:F,MATCH(B434,'xUS TME'!$B:$B,0))</f>
        <v>Turkey</v>
      </c>
      <c r="F434" s="18" t="str">
        <f>INDEX('xUS TME'!G:G,MATCH(B434,'xUS TME'!$B:$B,0))</f>
        <v>Consumer Staples</v>
      </c>
      <c r="G434" s="58">
        <f>IFERROR(INDEX(CRIMs!G:G,MATCH(C434,CRIMs!D:D,0)),0)</f>
        <v>0</v>
      </c>
      <c r="H434" s="58">
        <f>IFERROR(INDEX(CRIMs!I:I,MATCH(C434,CRIMs!D:D,0)),0)</f>
        <v>0</v>
      </c>
      <c r="I434" s="13">
        <f>INDEX('xUS TME'!E:E,MATCH($B434,'xUS TME'!$B:$B,0))</f>
        <v>0.02</v>
      </c>
      <c r="J434" s="15">
        <f>INDEX('xUS TME'!H:H,MATCH(B434,'xUS TME'!$B:$B,0))</f>
        <v>0</v>
      </c>
      <c r="K434" s="17" t="str">
        <f t="shared" si="6"/>
        <v/>
      </c>
      <c r="L434" s="15">
        <f>INDEX('xUS TME'!J:J,MATCH('xUS Opp Value'!B434,'xUS TME'!$B:$B,0))</f>
        <v>11.89</v>
      </c>
      <c r="M434" s="15">
        <f>INDEX('xUS TME'!L:L,MATCH('xUS Opp Value'!$B434,'xUS TME'!$B:$B,0))</f>
        <v>2.69</v>
      </c>
      <c r="N434" s="15">
        <f>INDEX('xUS TME'!K:K,MATCH('xUS Opp Value'!$B434,'xUS TME'!$B:$B,0))</f>
        <v>0.13</v>
      </c>
      <c r="O434" s="15">
        <f>INDEX('xUS TME'!I:I,MATCH('xUS Opp Value'!$B434,'xUS TME'!$B:$B,0))</f>
        <v>0</v>
      </c>
      <c r="P434" s="15" t="str">
        <f>INDEX('xUS TME'!M:M,MATCH('xUS Opp Value'!$B434,'xUS TME'!$B:$B,0))</f>
        <v>Turkish Lira</v>
      </c>
      <c r="Q434" s="15">
        <f>INDEX('xUS TME'!N:N,MATCH('xUS Opp Value'!$B434,'xUS TME'!$B:$B,0))</f>
        <v>0</v>
      </c>
    </row>
    <row r="435" spans="1:17" hidden="1">
      <c r="A435" s="10" t="s">
        <v>3311</v>
      </c>
      <c r="B435" s="10" t="str">
        <f>INDEX('xUS TME'!B:B,MATCH('xUS Opp Value'!A435,'xUS TME'!A:A,0))</f>
        <v>JP3774200004</v>
      </c>
      <c r="C435" s="13" t="str">
        <f>INDEX('xUS TME'!C:C,MATCH($B435,'xUS TME'!$B:$B,0))</f>
        <v>9042</v>
      </c>
      <c r="D435" s="13" t="str">
        <f>INDEX('xUS TME'!D:D,MATCH(B435,'xUS TME'!$B:$B,0))</f>
        <v>0P0000EBCW</v>
      </c>
      <c r="E435" s="13" t="str">
        <f>INDEX('xUS TME'!F:F,MATCH(B435,'xUS TME'!$B:$B,0))</f>
        <v>Japan</v>
      </c>
      <c r="F435" s="18" t="str">
        <f>INDEX('xUS TME'!G:G,MATCH(B435,'xUS TME'!$B:$B,0))</f>
        <v>Industrials</v>
      </c>
      <c r="G435" s="58">
        <f>IFERROR(INDEX(CRIMs!G:G,MATCH(C435,CRIMs!D:D,0)),0)</f>
        <v>0</v>
      </c>
      <c r="H435" s="58">
        <f>IFERROR(INDEX(CRIMs!I:I,MATCH(C435,CRIMs!D:D,0)),0)</f>
        <v>0</v>
      </c>
      <c r="I435" s="13">
        <f>INDEX('xUS TME'!E:E,MATCH($B435,'xUS TME'!$B:$B,0))</f>
        <v>0.02</v>
      </c>
      <c r="J435" s="15">
        <f>INDEX('xUS TME'!H:H,MATCH(B435,'xUS TME'!$B:$B,0))</f>
        <v>0</v>
      </c>
      <c r="K435" s="17" t="str">
        <f t="shared" si="6"/>
        <v/>
      </c>
      <c r="L435" s="15">
        <f>INDEX('xUS TME'!J:J,MATCH('xUS Opp Value'!B435,'xUS TME'!$B:$B,0))</f>
        <v>0</v>
      </c>
      <c r="M435" s="15">
        <f>INDEX('xUS TME'!L:L,MATCH('xUS Opp Value'!$B435,'xUS TME'!$B:$B,0))</f>
        <v>1.04</v>
      </c>
      <c r="N435" s="15">
        <f>INDEX('xUS TME'!K:K,MATCH('xUS Opp Value'!$B435,'xUS TME'!$B:$B,0))</f>
        <v>7.0000000000000007E-2</v>
      </c>
      <c r="O435" s="15">
        <f>INDEX('xUS TME'!I:I,MATCH('xUS Opp Value'!$B435,'xUS TME'!$B:$B,0))</f>
        <v>0</v>
      </c>
      <c r="P435" s="15" t="str">
        <f>INDEX('xUS TME'!M:M,MATCH('xUS Opp Value'!$B435,'xUS TME'!$B:$B,0))</f>
        <v>Yen</v>
      </c>
      <c r="Q435" s="15">
        <f>INDEX('xUS TME'!N:N,MATCH('xUS Opp Value'!$B435,'xUS TME'!$B:$B,0))</f>
        <v>0</v>
      </c>
    </row>
    <row r="436" spans="1:17" hidden="1">
      <c r="A436" s="10" t="s">
        <v>855</v>
      </c>
      <c r="B436" s="10" t="str">
        <f>INDEX('xUS TME'!B:B,MATCH('xUS Opp Value'!A436,'xUS TME'!A:A,0))</f>
        <v>CLP321331116</v>
      </c>
      <c r="C436" s="13" t="str">
        <f>INDEX('xUS TME'!C:C,MATCH($B436,'xUS TME'!$B:$B,0))</f>
        <v>BCI</v>
      </c>
      <c r="D436" s="13" t="str">
        <f>INDEX('xUS TME'!D:D,MATCH(B436,'xUS TME'!$B:$B,0))</f>
        <v>0P0000BTYO</v>
      </c>
      <c r="E436" s="13" t="str">
        <f>INDEX('xUS TME'!F:F,MATCH(B436,'xUS TME'!$B:$B,0))</f>
        <v>Chile</v>
      </c>
      <c r="F436" s="18" t="str">
        <f>INDEX('xUS TME'!G:G,MATCH(B436,'xUS TME'!$B:$B,0))</f>
        <v>Financials</v>
      </c>
      <c r="G436" s="58">
        <f>IFERROR(INDEX(CRIMs!G:G,MATCH(C436,CRIMs!D:D,0)),0)</f>
        <v>0</v>
      </c>
      <c r="H436" s="58">
        <f>IFERROR(INDEX(CRIMs!I:I,MATCH(C436,CRIMs!D:D,0)),0)</f>
        <v>0</v>
      </c>
      <c r="I436" s="13">
        <f>INDEX('xUS TME'!E:E,MATCH($B436,'xUS TME'!$B:$B,0))</f>
        <v>0.02</v>
      </c>
      <c r="J436" s="15">
        <f>INDEX('xUS TME'!H:H,MATCH(B436,'xUS TME'!$B:$B,0))</f>
        <v>0</v>
      </c>
      <c r="K436" s="17" t="str">
        <f t="shared" si="6"/>
        <v/>
      </c>
      <c r="L436" s="15">
        <f>INDEX('xUS TME'!J:J,MATCH('xUS Opp Value'!B436,'xUS TME'!$B:$B,0))</f>
        <v>11.82</v>
      </c>
      <c r="M436" s="15">
        <f>INDEX('xUS TME'!L:L,MATCH('xUS Opp Value'!$B436,'xUS TME'!$B:$B,0))</f>
        <v>1.84</v>
      </c>
      <c r="N436" s="15">
        <f>INDEX('xUS TME'!K:K,MATCH('xUS Opp Value'!$B436,'xUS TME'!$B:$B,0))</f>
        <v>0.14000000000000001</v>
      </c>
      <c r="O436" s="15">
        <f>INDEX('xUS TME'!I:I,MATCH('xUS Opp Value'!$B436,'xUS TME'!$B:$B,0))</f>
        <v>0</v>
      </c>
      <c r="P436" s="15" t="str">
        <f>INDEX('xUS TME'!M:M,MATCH('xUS Opp Value'!$B436,'xUS TME'!$B:$B,0))</f>
        <v>Chilean Peso</v>
      </c>
      <c r="Q436" s="15">
        <f>INDEX('xUS TME'!N:N,MATCH('xUS Opp Value'!$B436,'xUS TME'!$B:$B,0))</f>
        <v>0</v>
      </c>
    </row>
    <row r="437" spans="1:17" hidden="1">
      <c r="A437" s="10" t="s">
        <v>8483</v>
      </c>
      <c r="B437" s="10" t="str">
        <f>INDEX('xUS TME'!B:B,MATCH('xUS Opp Value'!A437,'xUS TME'!A:A,0))</f>
        <v>CNE100005PT2</v>
      </c>
      <c r="C437" s="13">
        <f>INDEX('xUS TME'!C:C,MATCH($B437,'xUS TME'!$B:$B,0))</f>
        <v>688041</v>
      </c>
      <c r="D437" s="13" t="str">
        <f>INDEX('xUS TME'!D:D,MATCH(B437,'xUS TME'!$B:$B,0))</f>
        <v>0P0001PKVU</v>
      </c>
      <c r="E437" s="13" t="str">
        <f>INDEX('xUS TME'!F:F,MATCH(B437,'xUS TME'!$B:$B,0))</f>
        <v>China</v>
      </c>
      <c r="F437" s="18" t="str">
        <f>INDEX('xUS TME'!G:G,MATCH(B437,'xUS TME'!$B:$B,0))</f>
        <v>Information Technology</v>
      </c>
      <c r="G437" s="58">
        <f>IFERROR(INDEX(CRIMs!G:G,MATCH(C437,CRIMs!D:D,0)),0)</f>
        <v>0</v>
      </c>
      <c r="H437" s="58">
        <f>IFERROR(INDEX(CRIMs!I:I,MATCH(C437,CRIMs!D:D,0)),0)</f>
        <v>0</v>
      </c>
      <c r="I437" s="13">
        <f>INDEX('xUS TME'!E:E,MATCH($B437,'xUS TME'!$B:$B,0))</f>
        <v>0.02</v>
      </c>
      <c r="J437" s="15">
        <f>INDEX('xUS TME'!H:H,MATCH(B437,'xUS TME'!$B:$B,0))</f>
        <v>0</v>
      </c>
      <c r="K437" s="17" t="str">
        <f t="shared" si="6"/>
        <v/>
      </c>
      <c r="L437" s="15">
        <f>INDEX('xUS TME'!J:J,MATCH('xUS Opp Value'!B437,'xUS TME'!$B:$B,0))</f>
        <v>0</v>
      </c>
      <c r="M437" s="15">
        <f>INDEX('xUS TME'!L:L,MATCH('xUS Opp Value'!$B437,'xUS TME'!$B:$B,0))</f>
        <v>22.93</v>
      </c>
      <c r="N437" s="15">
        <f>INDEX('xUS TME'!K:K,MATCH('xUS Opp Value'!$B437,'xUS TME'!$B:$B,0))</f>
        <v>0.17</v>
      </c>
      <c r="O437" s="15">
        <f>INDEX('xUS TME'!I:I,MATCH('xUS Opp Value'!$B437,'xUS TME'!$B:$B,0))</f>
        <v>0</v>
      </c>
      <c r="P437" s="15" t="str">
        <f>INDEX('xUS TME'!M:M,MATCH('xUS Opp Value'!$B437,'xUS TME'!$B:$B,0))</f>
        <v>Yuan Renminbi</v>
      </c>
      <c r="Q437" s="15">
        <f>INDEX('xUS TME'!N:N,MATCH('xUS Opp Value'!$B437,'xUS TME'!$B:$B,0))</f>
        <v>0</v>
      </c>
    </row>
    <row r="438" spans="1:17" hidden="1">
      <c r="A438" s="10" t="s">
        <v>8013</v>
      </c>
      <c r="B438" s="10" t="str">
        <f>INDEX('xUS TME'!B:B,MATCH('xUS Opp Value'!A438,'xUS TME'!A:A,0))</f>
        <v>CNE1000004L9</v>
      </c>
      <c r="C438" s="13" t="str">
        <f>INDEX('xUS TME'!C:C,MATCH($B438,'xUS TME'!$B:$B,0))</f>
        <v>02338</v>
      </c>
      <c r="D438" s="13" t="str">
        <f>INDEX('xUS TME'!D:D,MATCH(B438,'xUS TME'!$B:$B,0))</f>
        <v>0P00009S9J</v>
      </c>
      <c r="E438" s="13" t="str">
        <f>INDEX('xUS TME'!F:F,MATCH(B438,'xUS TME'!$B:$B,0))</f>
        <v>China</v>
      </c>
      <c r="F438" s="18" t="str">
        <f>INDEX('xUS TME'!G:G,MATCH(B438,'xUS TME'!$B:$B,0))</f>
        <v>Industrials</v>
      </c>
      <c r="G438" s="58">
        <f>IFERROR(INDEX(CRIMs!G:G,MATCH(C438,CRIMs!D:D,0)),0)</f>
        <v>0</v>
      </c>
      <c r="H438" s="58">
        <f>IFERROR(INDEX(CRIMs!I:I,MATCH(C438,CRIMs!D:D,0)),0)</f>
        <v>0</v>
      </c>
      <c r="I438" s="13">
        <f>INDEX('xUS TME'!E:E,MATCH($B438,'xUS TME'!$B:$B,0))</f>
        <v>0.02</v>
      </c>
      <c r="J438" s="15">
        <f>INDEX('xUS TME'!H:H,MATCH(B438,'xUS TME'!$B:$B,0))</f>
        <v>0</v>
      </c>
      <c r="K438" s="17" t="str">
        <f t="shared" si="6"/>
        <v/>
      </c>
      <c r="L438" s="15">
        <f>INDEX('xUS TME'!J:J,MATCH('xUS Opp Value'!B438,'xUS TME'!$B:$B,0))</f>
        <v>18.64</v>
      </c>
      <c r="M438" s="15">
        <f>INDEX('xUS TME'!L:L,MATCH('xUS Opp Value'!$B438,'xUS TME'!$B:$B,0))</f>
        <v>2.77</v>
      </c>
      <c r="N438" s="15">
        <f>INDEX('xUS TME'!K:K,MATCH('xUS Opp Value'!$B438,'xUS TME'!$B:$B,0))</f>
        <v>0.15</v>
      </c>
      <c r="O438" s="15">
        <f>INDEX('xUS TME'!I:I,MATCH('xUS Opp Value'!$B438,'xUS TME'!$B:$B,0))</f>
        <v>0</v>
      </c>
      <c r="P438" s="15" t="str">
        <f>INDEX('xUS TME'!M:M,MATCH('xUS Opp Value'!$B438,'xUS TME'!$B:$B,0))</f>
        <v>Hong Kong Dollar</v>
      </c>
      <c r="Q438" s="15">
        <f>INDEX('xUS TME'!N:N,MATCH('xUS Opp Value'!$B438,'xUS TME'!$B:$B,0))</f>
        <v>0</v>
      </c>
    </row>
    <row r="439" spans="1:17" hidden="1">
      <c r="A439" s="10" t="s">
        <v>3266</v>
      </c>
      <c r="B439" s="10" t="str">
        <f>INDEX('xUS TME'!B:B,MATCH('xUS Opp Value'!A439,'xUS TME'!A:A,0))</f>
        <v>BMG455841020</v>
      </c>
      <c r="C439" s="13" t="str">
        <f>INDEX('xUS TME'!C:C,MATCH($B439,'xUS TME'!$B:$B,0))</f>
        <v>HAL</v>
      </c>
      <c r="D439" s="13" t="str">
        <f>INDEX('xUS TME'!D:D,MATCH(B439,'xUS TME'!$B:$B,0))</f>
        <v>0P0000A64H</v>
      </c>
      <c r="E439" s="13" t="str">
        <f>INDEX('xUS TME'!F:F,MATCH(B439,'xUS TME'!$B:$B,0))</f>
        <v>Netherlands</v>
      </c>
      <c r="F439" s="18" t="str">
        <f>INDEX('xUS TME'!G:G,MATCH(B439,'xUS TME'!$B:$B,0))</f>
        <v>Financials</v>
      </c>
      <c r="G439" s="58">
        <f>IFERROR(INDEX(CRIMs!G:G,MATCH(C439,CRIMs!D:D,0)),0)</f>
        <v>0</v>
      </c>
      <c r="H439" s="58">
        <f>IFERROR(INDEX(CRIMs!I:I,MATCH(C439,CRIMs!D:D,0)),0)</f>
        <v>0</v>
      </c>
      <c r="I439" s="13">
        <f>INDEX('xUS TME'!E:E,MATCH($B439,'xUS TME'!$B:$B,0))</f>
        <v>0.02</v>
      </c>
      <c r="J439" s="15">
        <f>INDEX('xUS TME'!H:H,MATCH(B439,'xUS TME'!$B:$B,0))</f>
        <v>0</v>
      </c>
      <c r="K439" s="17" t="str">
        <f t="shared" si="6"/>
        <v/>
      </c>
      <c r="L439" s="15">
        <f>INDEX('xUS TME'!J:J,MATCH('xUS Opp Value'!B439,'xUS TME'!$B:$B,0))</f>
        <v>0</v>
      </c>
      <c r="M439" s="15">
        <f>INDEX('xUS TME'!L:L,MATCH('xUS Opp Value'!$B439,'xUS TME'!$B:$B,0))</f>
        <v>1</v>
      </c>
      <c r="N439" s="15">
        <f>INDEX('xUS TME'!K:K,MATCH('xUS Opp Value'!$B439,'xUS TME'!$B:$B,0))</f>
        <v>0.13</v>
      </c>
      <c r="O439" s="15">
        <f>INDEX('xUS TME'!I:I,MATCH('xUS Opp Value'!$B439,'xUS TME'!$B:$B,0))</f>
        <v>0</v>
      </c>
      <c r="P439" s="15" t="str">
        <f>INDEX('xUS TME'!M:M,MATCH('xUS Opp Value'!$B439,'xUS TME'!$B:$B,0))</f>
        <v>Euro</v>
      </c>
      <c r="Q439" s="15">
        <f>INDEX('xUS TME'!N:N,MATCH('xUS Opp Value'!$B439,'xUS TME'!$B:$B,0))</f>
        <v>0</v>
      </c>
    </row>
    <row r="440" spans="1:17" hidden="1">
      <c r="A440" s="10" t="s">
        <v>138</v>
      </c>
      <c r="B440" s="10" t="str">
        <f>INDEX('xUS TME'!B:B,MATCH('xUS Opp Value'!A440,'xUS TME'!A:A,0))</f>
        <v>DK0010244425</v>
      </c>
      <c r="C440" s="13" t="str">
        <f>INDEX('xUS TME'!C:C,MATCH($B440,'xUS TME'!$B:$B,0))</f>
        <v>MAERSK A</v>
      </c>
      <c r="D440" s="13" t="str">
        <f>INDEX('xUS TME'!D:D,MATCH(B440,'xUS TME'!$B:$B,0))</f>
        <v>0P0000A5RS</v>
      </c>
      <c r="E440" s="13" t="str">
        <f>INDEX('xUS TME'!F:F,MATCH(B440,'xUS TME'!$B:$B,0))</f>
        <v>Denmark</v>
      </c>
      <c r="F440" s="18" t="str">
        <f>INDEX('xUS TME'!G:G,MATCH(B440,'xUS TME'!$B:$B,0))</f>
        <v>Industrials</v>
      </c>
      <c r="G440" s="58">
        <f>IFERROR(INDEX(CRIMs!G:G,MATCH(C440,CRIMs!D:D,0)),0)</f>
        <v>0</v>
      </c>
      <c r="H440" s="58">
        <f>IFERROR(INDEX(CRIMs!I:I,MATCH(C440,CRIMs!D:D,0)),0)</f>
        <v>0</v>
      </c>
      <c r="I440" s="13">
        <f>INDEX('xUS TME'!E:E,MATCH($B440,'xUS TME'!$B:$B,0))</f>
        <v>0.02</v>
      </c>
      <c r="J440" s="15">
        <f>INDEX('xUS TME'!H:H,MATCH(B440,'xUS TME'!$B:$B,0))</f>
        <v>0</v>
      </c>
      <c r="K440" s="17" t="str">
        <f t="shared" si="6"/>
        <v/>
      </c>
      <c r="L440" s="15">
        <f>INDEX('xUS TME'!J:J,MATCH('xUS Opp Value'!B440,'xUS TME'!$B:$B,0))</f>
        <v>88.07</v>
      </c>
      <c r="M440" s="15">
        <f>INDEX('xUS TME'!L:L,MATCH('xUS Opp Value'!$B440,'xUS TME'!$B:$B,0))</f>
        <v>0.65</v>
      </c>
      <c r="N440" s="15">
        <f>INDEX('xUS TME'!K:K,MATCH('xUS Opp Value'!$B440,'xUS TME'!$B:$B,0))</f>
        <v>0.05</v>
      </c>
      <c r="O440" s="15" t="str">
        <f>INDEX('xUS TME'!I:I,MATCH('xUS Opp Value'!$B440,'xUS TME'!$B:$B,0))</f>
        <v>None</v>
      </c>
      <c r="P440" s="15" t="str">
        <f>INDEX('xUS TME'!M:M,MATCH('xUS Opp Value'!$B440,'xUS TME'!$B:$B,0))</f>
        <v>Danish Krone</v>
      </c>
      <c r="Q440" s="15" t="str">
        <f>INDEX('xUS TME'!N:N,MATCH('xUS Opp Value'!$B440,'xUS TME'!$B:$B,0))</f>
        <v>High</v>
      </c>
    </row>
    <row r="441" spans="1:17" hidden="1">
      <c r="A441" s="10" t="s">
        <v>373</v>
      </c>
      <c r="B441" s="10" t="str">
        <f>INDEX('xUS TME'!B:B,MATCH('xUS Opp Value'!A441,'xUS TME'!A:A,0))</f>
        <v>TRAAKBNK91N6</v>
      </c>
      <c r="C441" s="13" t="str">
        <f>INDEX('xUS TME'!C:C,MATCH($B441,'xUS TME'!$B:$B,0))</f>
        <v>AKBNK</v>
      </c>
      <c r="D441" s="13" t="str">
        <f>INDEX('xUS TME'!D:D,MATCH(B441,'xUS TME'!$B:$B,0))</f>
        <v>0P0000AQU3</v>
      </c>
      <c r="E441" s="13" t="str">
        <f>INDEX('xUS TME'!F:F,MATCH(B441,'xUS TME'!$B:$B,0))</f>
        <v>Turkey</v>
      </c>
      <c r="F441" s="18" t="str">
        <f>INDEX('xUS TME'!G:G,MATCH(B441,'xUS TME'!$B:$B,0))</f>
        <v>Financials</v>
      </c>
      <c r="G441" s="58">
        <f>IFERROR(INDEX(CRIMs!G:G,MATCH(C441,CRIMs!D:D,0)),0)</f>
        <v>0</v>
      </c>
      <c r="H441" s="58">
        <f>IFERROR(INDEX(CRIMs!I:I,MATCH(C441,CRIMs!D:D,0)),0)</f>
        <v>0</v>
      </c>
      <c r="I441" s="13">
        <f>INDEX('xUS TME'!E:E,MATCH($B441,'xUS TME'!$B:$B,0))</f>
        <v>0.01</v>
      </c>
      <c r="J441" s="15">
        <f>INDEX('xUS TME'!H:H,MATCH(B441,'xUS TME'!$B:$B,0))</f>
        <v>0</v>
      </c>
      <c r="K441" s="17" t="str">
        <f t="shared" si="6"/>
        <v/>
      </c>
      <c r="L441" s="15">
        <f>INDEX('xUS TME'!J:J,MATCH('xUS Opp Value'!B441,'xUS TME'!$B:$B,0))</f>
        <v>7.95</v>
      </c>
      <c r="M441" s="15">
        <f>INDEX('xUS TME'!L:L,MATCH('xUS Opp Value'!$B441,'xUS TME'!$B:$B,0))</f>
        <v>1.31</v>
      </c>
      <c r="N441" s="15">
        <f>INDEX('xUS TME'!K:K,MATCH('xUS Opp Value'!$B441,'xUS TME'!$B:$B,0))</f>
        <v>0.22</v>
      </c>
      <c r="O441" s="15">
        <f>INDEX('xUS TME'!I:I,MATCH('xUS Opp Value'!$B441,'xUS TME'!$B:$B,0))</f>
        <v>0</v>
      </c>
      <c r="P441" s="15" t="str">
        <f>INDEX('xUS TME'!M:M,MATCH('xUS Opp Value'!$B441,'xUS TME'!$B:$B,0))</f>
        <v>Turkish Lira</v>
      </c>
      <c r="Q441" s="15">
        <f>INDEX('xUS TME'!N:N,MATCH('xUS Opp Value'!$B441,'xUS TME'!$B:$B,0))</f>
        <v>0</v>
      </c>
    </row>
    <row r="442" spans="1:17" hidden="1">
      <c r="A442" s="10" t="s">
        <v>4607</v>
      </c>
      <c r="B442" s="10" t="str">
        <f>INDEX('xUS TME'!B:B,MATCH('xUS Opp Value'!A442,'xUS TME'!A:A,0))</f>
        <v>KR7003550001</v>
      </c>
      <c r="C442" s="13" t="str">
        <f>INDEX('xUS TME'!C:C,MATCH($B442,'xUS TME'!$B:$B,0))</f>
        <v>003550</v>
      </c>
      <c r="D442" s="13" t="str">
        <f>INDEX('xUS TME'!D:D,MATCH(B442,'xUS TME'!$B:$B,0))</f>
        <v>0P0000BTT8</v>
      </c>
      <c r="E442" s="13" t="str">
        <f>INDEX('xUS TME'!F:F,MATCH(B442,'xUS TME'!$B:$B,0))</f>
        <v>South Korea</v>
      </c>
      <c r="F442" s="18" t="str">
        <f>INDEX('xUS TME'!G:G,MATCH(B442,'xUS TME'!$B:$B,0))</f>
        <v>Industrials</v>
      </c>
      <c r="G442" s="58">
        <f>IFERROR(INDEX(CRIMs!G:G,MATCH(C442,CRIMs!D:D,0)),0)</f>
        <v>0</v>
      </c>
      <c r="H442" s="58">
        <f>IFERROR(INDEX(CRIMs!I:I,MATCH(C442,CRIMs!D:D,0)),0)</f>
        <v>0</v>
      </c>
      <c r="I442" s="13">
        <f>INDEX('xUS TME'!E:E,MATCH($B442,'xUS TME'!$B:$B,0))</f>
        <v>0.02</v>
      </c>
      <c r="J442" s="15">
        <f>INDEX('xUS TME'!H:H,MATCH(B442,'xUS TME'!$B:$B,0))</f>
        <v>0</v>
      </c>
      <c r="K442" s="17" t="str">
        <f t="shared" si="6"/>
        <v/>
      </c>
      <c r="L442" s="15">
        <f>INDEX('xUS TME'!J:J,MATCH('xUS Opp Value'!B442,'xUS TME'!$B:$B,0))</f>
        <v>0</v>
      </c>
      <c r="M442" s="15">
        <f>INDEX('xUS TME'!L:L,MATCH('xUS Opp Value'!$B442,'xUS TME'!$B:$B,0))</f>
        <v>0.5</v>
      </c>
      <c r="N442" s="15">
        <f>INDEX('xUS TME'!K:K,MATCH('xUS Opp Value'!$B442,'xUS TME'!$B:$B,0))</f>
        <v>0.04</v>
      </c>
      <c r="O442" s="15">
        <f>INDEX('xUS TME'!I:I,MATCH('xUS Opp Value'!$B442,'xUS TME'!$B:$B,0))</f>
        <v>0</v>
      </c>
      <c r="P442" s="15" t="str">
        <f>INDEX('xUS TME'!M:M,MATCH('xUS Opp Value'!$B442,'xUS TME'!$B:$B,0))</f>
        <v>Won</v>
      </c>
      <c r="Q442" s="15">
        <f>INDEX('xUS TME'!N:N,MATCH('xUS Opp Value'!$B442,'xUS TME'!$B:$B,0))</f>
        <v>0</v>
      </c>
    </row>
    <row r="443" spans="1:17" hidden="1">
      <c r="A443" s="10" t="s">
        <v>2728</v>
      </c>
      <c r="B443" s="10" t="str">
        <f>INDEX('xUS TME'!B:B,MATCH('xUS Opp Value'!A443,'xUS TME'!A:A,0))</f>
        <v>CA33767E2024</v>
      </c>
      <c r="C443" s="13" t="str">
        <f>INDEX('xUS TME'!C:C,MATCH($B443,'xUS TME'!$B:$B,0))</f>
        <v>FSV</v>
      </c>
      <c r="D443" s="13" t="str">
        <f>INDEX('xUS TME'!D:D,MATCH(B443,'xUS TME'!$B:$B,0))</f>
        <v>0P0001644T</v>
      </c>
      <c r="E443" s="13" t="str">
        <f>INDEX('xUS TME'!F:F,MATCH(B443,'xUS TME'!$B:$B,0))</f>
        <v>Canada</v>
      </c>
      <c r="F443" s="18" t="str">
        <f>INDEX('xUS TME'!G:G,MATCH(B443,'xUS TME'!$B:$B,0))</f>
        <v>Real Estate</v>
      </c>
      <c r="G443" s="58">
        <f>IFERROR(INDEX(CRIMs!G:G,MATCH(C443,CRIMs!D:D,0)),0)</f>
        <v>0</v>
      </c>
      <c r="H443" s="58">
        <f>IFERROR(INDEX(CRIMs!I:I,MATCH(C443,CRIMs!D:D,0)),0)</f>
        <v>0</v>
      </c>
      <c r="I443" s="13">
        <f>INDEX('xUS TME'!E:E,MATCH($B443,'xUS TME'!$B:$B,0))</f>
        <v>0.02</v>
      </c>
      <c r="J443" s="15">
        <f>INDEX('xUS TME'!H:H,MATCH(B443,'xUS TME'!$B:$B,0))</f>
        <v>0</v>
      </c>
      <c r="K443" s="17" t="str">
        <f t="shared" si="6"/>
        <v/>
      </c>
      <c r="L443" s="15">
        <f>INDEX('xUS TME'!J:J,MATCH('xUS Opp Value'!B443,'xUS TME'!$B:$B,0))</f>
        <v>23.55</v>
      </c>
      <c r="M443" s="15">
        <f>INDEX('xUS TME'!L:L,MATCH('xUS Opp Value'!$B443,'xUS TME'!$B:$B,0))</f>
        <v>4.9000000000000004</v>
      </c>
      <c r="N443" s="15">
        <f>INDEX('xUS TME'!K:K,MATCH('xUS Opp Value'!$B443,'xUS TME'!$B:$B,0))</f>
        <v>0.15</v>
      </c>
      <c r="O443" s="15">
        <f>INDEX('xUS TME'!I:I,MATCH('xUS Opp Value'!$B443,'xUS TME'!$B:$B,0))</f>
        <v>0</v>
      </c>
      <c r="P443" s="15" t="str">
        <f>INDEX('xUS TME'!M:M,MATCH('xUS Opp Value'!$B443,'xUS TME'!$B:$B,0))</f>
        <v>Canadian Dollar</v>
      </c>
      <c r="Q443" s="15">
        <f>INDEX('xUS TME'!N:N,MATCH('xUS Opp Value'!$B443,'xUS TME'!$B:$B,0))</f>
        <v>0</v>
      </c>
    </row>
    <row r="444" spans="1:17" hidden="1">
      <c r="A444" s="10" t="s">
        <v>4130</v>
      </c>
      <c r="B444" s="10" t="str">
        <f>INDEX('xUS TME'!B:B,MATCH('xUS Opp Value'!A444,'xUS TME'!A:A,0))</f>
        <v>PTJMT0AE0001</v>
      </c>
      <c r="C444" s="13" t="str">
        <f>INDEX('xUS TME'!C:C,MATCH($B444,'xUS TME'!$B:$B,0))</f>
        <v>JMT</v>
      </c>
      <c r="D444" s="13" t="str">
        <f>INDEX('xUS TME'!D:D,MATCH(B444,'xUS TME'!$B:$B,0))</f>
        <v>0P0000A66N</v>
      </c>
      <c r="E444" s="13" t="str">
        <f>INDEX('xUS TME'!F:F,MATCH(B444,'xUS TME'!$B:$B,0))</f>
        <v>Portugal</v>
      </c>
      <c r="F444" s="18" t="str">
        <f>INDEX('xUS TME'!G:G,MATCH(B444,'xUS TME'!$B:$B,0))</f>
        <v>Consumer Staples</v>
      </c>
      <c r="G444" s="58">
        <f>IFERROR(INDEX(CRIMs!G:G,MATCH(C444,CRIMs!D:D,0)),0)</f>
        <v>0</v>
      </c>
      <c r="H444" s="58">
        <f>IFERROR(INDEX(CRIMs!I:I,MATCH(C444,CRIMs!D:D,0)),0)</f>
        <v>0</v>
      </c>
      <c r="I444" s="13">
        <f>INDEX('xUS TME'!E:E,MATCH($B444,'xUS TME'!$B:$B,0))</f>
        <v>0.02</v>
      </c>
      <c r="J444" s="15">
        <f>INDEX('xUS TME'!H:H,MATCH(B444,'xUS TME'!$B:$B,0))</f>
        <v>0</v>
      </c>
      <c r="K444" s="17" t="str">
        <f t="shared" si="6"/>
        <v/>
      </c>
      <c r="L444" s="15">
        <f>INDEX('xUS TME'!J:J,MATCH('xUS Opp Value'!B444,'xUS TME'!$B:$B,0))</f>
        <v>19.78</v>
      </c>
      <c r="M444" s="15">
        <f>INDEX('xUS TME'!L:L,MATCH('xUS Opp Value'!$B444,'xUS TME'!$B:$B,0))</f>
        <v>3.98</v>
      </c>
      <c r="N444" s="15">
        <f>INDEX('xUS TME'!K:K,MATCH('xUS Opp Value'!$B444,'xUS TME'!$B:$B,0))</f>
        <v>0.21</v>
      </c>
      <c r="O444" s="15">
        <f>INDEX('xUS TME'!I:I,MATCH('xUS Opp Value'!$B444,'xUS TME'!$B:$B,0))</f>
        <v>0</v>
      </c>
      <c r="P444" s="15" t="str">
        <f>INDEX('xUS TME'!M:M,MATCH('xUS Opp Value'!$B444,'xUS TME'!$B:$B,0))</f>
        <v>Euro</v>
      </c>
      <c r="Q444" s="15">
        <f>INDEX('xUS TME'!N:N,MATCH('xUS Opp Value'!$B444,'xUS TME'!$B:$B,0))</f>
        <v>0</v>
      </c>
    </row>
    <row r="445" spans="1:17" hidden="1">
      <c r="A445" s="10" t="s">
        <v>213</v>
      </c>
      <c r="B445" s="10" t="str">
        <f>INDEX('xUS TME'!B:B,MATCH('xUS Opp Value'!A445,'xUS TME'!A:A,0))</f>
        <v>BE0003764785</v>
      </c>
      <c r="C445" s="13" t="str">
        <f>INDEX('xUS TME'!C:C,MATCH($B445,'xUS TME'!$B:$B,0))</f>
        <v>ACKB</v>
      </c>
      <c r="D445" s="13" t="str">
        <f>INDEX('xUS TME'!D:D,MATCH(B445,'xUS TME'!$B:$B,0))</f>
        <v>0P0000A5LS</v>
      </c>
      <c r="E445" s="13" t="str">
        <f>INDEX('xUS TME'!F:F,MATCH(B445,'xUS TME'!$B:$B,0))</f>
        <v>Belgium</v>
      </c>
      <c r="F445" s="18" t="str">
        <f>INDEX('xUS TME'!G:G,MATCH(B445,'xUS TME'!$B:$B,0))</f>
        <v>Industrials</v>
      </c>
      <c r="G445" s="58">
        <f>IFERROR(INDEX(CRIMs!G:G,MATCH(C445,CRIMs!D:D,0)),0)</f>
        <v>0</v>
      </c>
      <c r="H445" s="58">
        <f>IFERROR(INDEX(CRIMs!I:I,MATCH(C445,CRIMs!D:D,0)),0)</f>
        <v>0</v>
      </c>
      <c r="I445" s="13">
        <f>INDEX('xUS TME'!E:E,MATCH($B445,'xUS TME'!$B:$B,0))</f>
        <v>0.02</v>
      </c>
      <c r="J445" s="15">
        <f>INDEX('xUS TME'!H:H,MATCH(B445,'xUS TME'!$B:$B,0))</f>
        <v>0</v>
      </c>
      <c r="K445" s="17" t="str">
        <f t="shared" si="6"/>
        <v/>
      </c>
      <c r="L445" s="15">
        <f>INDEX('xUS TME'!J:J,MATCH('xUS Opp Value'!B445,'xUS TME'!$B:$B,0))</f>
        <v>15.62</v>
      </c>
      <c r="M445" s="15">
        <f>INDEX('xUS TME'!L:L,MATCH('xUS Opp Value'!$B445,'xUS TME'!$B:$B,0))</f>
        <v>1.62</v>
      </c>
      <c r="N445" s="15">
        <f>INDEX('xUS TME'!K:K,MATCH('xUS Opp Value'!$B445,'xUS TME'!$B:$B,0))</f>
        <v>0.14000000000000001</v>
      </c>
      <c r="O445" s="15">
        <f>INDEX('xUS TME'!I:I,MATCH('xUS Opp Value'!$B445,'xUS TME'!$B:$B,0))</f>
        <v>0</v>
      </c>
      <c r="P445" s="15" t="str">
        <f>INDEX('xUS TME'!M:M,MATCH('xUS Opp Value'!$B445,'xUS TME'!$B:$B,0))</f>
        <v>Euro</v>
      </c>
      <c r="Q445" s="15">
        <f>INDEX('xUS TME'!N:N,MATCH('xUS Opp Value'!$B445,'xUS TME'!$B:$B,0))</f>
        <v>0</v>
      </c>
    </row>
    <row r="446" spans="1:17" hidden="1">
      <c r="A446" s="10" t="s">
        <v>7633</v>
      </c>
      <c r="B446" s="10" t="str">
        <f>INDEX('xUS TME'!B:B,MATCH('xUS Opp Value'!A446,'xUS TME'!A:A,0))</f>
        <v>JP3574200006</v>
      </c>
      <c r="C446" s="13">
        <f>INDEX('xUS TME'!C:C,MATCH($B446,'xUS TME'!$B:$B,0))</f>
        <v>9005</v>
      </c>
      <c r="D446" s="13" t="str">
        <f>INDEX('xUS TME'!D:D,MATCH(B446,'xUS TME'!$B:$B,0))</f>
        <v>0P0000AEZ5</v>
      </c>
      <c r="E446" s="13" t="str">
        <f>INDEX('xUS TME'!F:F,MATCH(B446,'xUS TME'!$B:$B,0))</f>
        <v>Japan</v>
      </c>
      <c r="F446" s="18" t="str">
        <f>INDEX('xUS TME'!G:G,MATCH(B446,'xUS TME'!$B:$B,0))</f>
        <v>Industrials</v>
      </c>
      <c r="G446" s="58">
        <f>IFERROR(INDEX(CRIMs!G:G,MATCH(C446,CRIMs!D:D,0)),0)</f>
        <v>0</v>
      </c>
      <c r="H446" s="58">
        <f>IFERROR(INDEX(CRIMs!I:I,MATCH(C446,CRIMs!D:D,0)),0)</f>
        <v>0</v>
      </c>
      <c r="I446" s="13">
        <f>INDEX('xUS TME'!E:E,MATCH($B446,'xUS TME'!$B:$B,0))</f>
        <v>0.02</v>
      </c>
      <c r="J446" s="15">
        <f>INDEX('xUS TME'!H:H,MATCH(B446,'xUS TME'!$B:$B,0))</f>
        <v>0</v>
      </c>
      <c r="K446" s="17" t="str">
        <f t="shared" ref="K446:K508" si="7">IFERROR((1/J446)-1,"")</f>
        <v/>
      </c>
      <c r="L446" s="15">
        <f>INDEX('xUS TME'!J:J,MATCH('xUS Opp Value'!B446,'xUS TME'!$B:$B,0))</f>
        <v>0</v>
      </c>
      <c r="M446" s="15">
        <f>INDEX('xUS TME'!L:L,MATCH('xUS Opp Value'!$B446,'xUS TME'!$B:$B,0))</f>
        <v>1.23</v>
      </c>
      <c r="N446" s="15">
        <f>INDEX('xUS TME'!K:K,MATCH('xUS Opp Value'!$B446,'xUS TME'!$B:$B,0))</f>
        <v>0.1</v>
      </c>
      <c r="O446" s="15">
        <f>INDEX('xUS TME'!I:I,MATCH('xUS Opp Value'!$B446,'xUS TME'!$B:$B,0))</f>
        <v>0</v>
      </c>
      <c r="P446" s="15" t="str">
        <f>INDEX('xUS TME'!M:M,MATCH('xUS Opp Value'!$B446,'xUS TME'!$B:$B,0))</f>
        <v>Yen</v>
      </c>
      <c r="Q446" s="15">
        <f>INDEX('xUS TME'!N:N,MATCH('xUS Opp Value'!$B446,'xUS TME'!$B:$B,0))</f>
        <v>0</v>
      </c>
    </row>
    <row r="447" spans="1:17" hidden="1">
      <c r="A447" s="10" t="s">
        <v>8484</v>
      </c>
      <c r="B447" s="10" t="str">
        <f>INDEX('xUS TME'!B:B,MATCH('xUS Opp Value'!A447,'xUS TME'!A:A,0))</f>
        <v>GB00BVYVFW23</v>
      </c>
      <c r="C447" s="13" t="str">
        <f>INDEX('xUS TME'!C:C,MATCH($B447,'xUS TME'!$B:$B,0))</f>
        <v>AUTO</v>
      </c>
      <c r="D447" s="13" t="str">
        <f>INDEX('xUS TME'!D:D,MATCH(B447,'xUS TME'!$B:$B,0))</f>
        <v>0P00015KAQ</v>
      </c>
      <c r="E447" s="13" t="str">
        <f>INDEX('xUS TME'!F:F,MATCH(B447,'xUS TME'!$B:$B,0))</f>
        <v>United Kingdom</v>
      </c>
      <c r="F447" s="18" t="str">
        <f>INDEX('xUS TME'!G:G,MATCH(B447,'xUS TME'!$B:$B,0))</f>
        <v>Communication Services</v>
      </c>
      <c r="G447" s="58">
        <f>IFERROR(INDEX(CRIMs!G:G,MATCH(C447,CRIMs!D:D,0)),0)</f>
        <v>0</v>
      </c>
      <c r="H447" s="58">
        <f>IFERROR(INDEX(CRIMs!I:I,MATCH(C447,CRIMs!D:D,0)),0)</f>
        <v>0</v>
      </c>
      <c r="I447" s="13">
        <f>INDEX('xUS TME'!E:E,MATCH($B447,'xUS TME'!$B:$B,0))</f>
        <v>0.02</v>
      </c>
      <c r="J447" s="15">
        <f>INDEX('xUS TME'!H:H,MATCH(B447,'xUS TME'!$B:$B,0))</f>
        <v>0</v>
      </c>
      <c r="K447" s="17" t="str">
        <f t="shared" si="7"/>
        <v/>
      </c>
      <c r="L447" s="15">
        <f>INDEX('xUS TME'!J:J,MATCH('xUS Opp Value'!B447,'xUS TME'!$B:$B,0))</f>
        <v>12.55</v>
      </c>
      <c r="M447" s="15">
        <f>INDEX('xUS TME'!L:L,MATCH('xUS Opp Value'!$B447,'xUS TME'!$B:$B,0))</f>
        <v>7.3</v>
      </c>
      <c r="N447" s="15">
        <f>INDEX('xUS TME'!K:K,MATCH('xUS Opp Value'!$B447,'xUS TME'!$B:$B,0))</f>
        <v>0.5</v>
      </c>
      <c r="O447" s="15">
        <f>INDEX('xUS TME'!I:I,MATCH('xUS Opp Value'!$B447,'xUS TME'!$B:$B,0))</f>
        <v>0</v>
      </c>
      <c r="P447" s="15" t="str">
        <f>INDEX('xUS TME'!M:M,MATCH('xUS Opp Value'!$B447,'xUS TME'!$B:$B,0))</f>
        <v>Pound Sterling</v>
      </c>
      <c r="Q447" s="15">
        <f>INDEX('xUS TME'!N:N,MATCH('xUS Opp Value'!$B447,'xUS TME'!$B:$B,0))</f>
        <v>0</v>
      </c>
    </row>
    <row r="448" spans="1:17" hidden="1">
      <c r="A448" s="10" t="s">
        <v>3715</v>
      </c>
      <c r="B448" s="10" t="str">
        <f>INDEX('xUS TME'!B:B,MATCH('xUS Opp Value'!A448,'xUS TME'!A:A,0))</f>
        <v>KR7005382007</v>
      </c>
      <c r="C448" s="13">
        <f>INDEX('xUS TME'!C:C,MATCH($B448,'xUS TME'!$B:$B,0))</f>
        <v>5387</v>
      </c>
      <c r="D448" s="13" t="str">
        <f>INDEX('xUS TME'!D:D,MATCH(B448,'xUS TME'!$B:$B,0))</f>
        <v>0P0000D3T7</v>
      </c>
      <c r="E448" s="13" t="str">
        <f>INDEX('xUS TME'!F:F,MATCH(B448,'xUS TME'!$B:$B,0))</f>
        <v>South Korea</v>
      </c>
      <c r="F448" s="18" t="str">
        <f>INDEX('xUS TME'!G:G,MATCH(B448,'xUS TME'!$B:$B,0))</f>
        <v>Consumer Discretionary</v>
      </c>
      <c r="G448" s="58">
        <f>IFERROR(INDEX(CRIMs!G:G,MATCH(C448,CRIMs!D:D,0)),0)</f>
        <v>0</v>
      </c>
      <c r="H448" s="58">
        <f>IFERROR(INDEX(CRIMs!I:I,MATCH(C448,CRIMs!D:D,0)),0)</f>
        <v>0</v>
      </c>
      <c r="I448" s="13">
        <f>INDEX('xUS TME'!E:E,MATCH($B448,'xUS TME'!$B:$B,0))</f>
        <v>0.02</v>
      </c>
      <c r="J448" s="15">
        <f>INDEX('xUS TME'!H:H,MATCH(B448,'xUS TME'!$B:$B,0))</f>
        <v>0</v>
      </c>
      <c r="K448" s="17" t="str">
        <f t="shared" si="7"/>
        <v/>
      </c>
      <c r="L448" s="15">
        <f>INDEX('xUS TME'!J:J,MATCH('xUS Opp Value'!B448,'xUS TME'!$B:$B,0))</f>
        <v>5.35</v>
      </c>
      <c r="M448" s="15">
        <f>INDEX('xUS TME'!L:L,MATCH('xUS Opp Value'!$B448,'xUS TME'!$B:$B,0))</f>
        <v>0.54</v>
      </c>
      <c r="N448" s="15">
        <f>INDEX('xUS TME'!K:K,MATCH('xUS Opp Value'!$B448,'xUS TME'!$B:$B,0))</f>
        <v>0.09</v>
      </c>
      <c r="O448" s="15" t="str">
        <f>INDEX('xUS TME'!I:I,MATCH('xUS Opp Value'!$B448,'xUS TME'!$B:$B,0))</f>
        <v>None</v>
      </c>
      <c r="P448" s="15" t="str">
        <f>INDEX('xUS TME'!M:M,MATCH('xUS Opp Value'!$B448,'xUS TME'!$B:$B,0))</f>
        <v>Won</v>
      </c>
      <c r="Q448" s="15" t="str">
        <f>INDEX('xUS TME'!N:N,MATCH('xUS Opp Value'!$B448,'xUS TME'!$B:$B,0))</f>
        <v>High</v>
      </c>
    </row>
    <row r="449" spans="1:17" hidden="1">
      <c r="A449" s="10" t="s">
        <v>4879</v>
      </c>
      <c r="B449" s="10" t="str">
        <f>INDEX('xUS TME'!B:B,MATCH('xUS Opp Value'!A449,'xUS TME'!A:A,0))</f>
        <v>KR7138040001</v>
      </c>
      <c r="C449" s="13" t="str">
        <f>INDEX('xUS TME'!C:C,MATCH($B449,'xUS TME'!$B:$B,0))</f>
        <v>138040</v>
      </c>
      <c r="D449" s="13" t="str">
        <f>INDEX('xUS TME'!D:D,MATCH(B449,'xUS TME'!$B:$B,0))</f>
        <v>0P0000TELN</v>
      </c>
      <c r="E449" s="13" t="str">
        <f>INDEX('xUS TME'!F:F,MATCH(B449,'xUS TME'!$B:$B,0))</f>
        <v>South Korea</v>
      </c>
      <c r="F449" s="18" t="str">
        <f>INDEX('xUS TME'!G:G,MATCH(B449,'xUS TME'!$B:$B,0))</f>
        <v>Financials</v>
      </c>
      <c r="G449" s="58">
        <f>IFERROR(INDEX(CRIMs!G:G,MATCH(C449,CRIMs!D:D,0)),0)</f>
        <v>0</v>
      </c>
      <c r="H449" s="58">
        <f>IFERROR(INDEX(CRIMs!I:I,MATCH(C449,CRIMs!D:D,0)),0)</f>
        <v>0</v>
      </c>
      <c r="I449" s="13">
        <f>INDEX('xUS TME'!E:E,MATCH($B449,'xUS TME'!$B:$B,0))</f>
        <v>0.02</v>
      </c>
      <c r="J449" s="15">
        <f>INDEX('xUS TME'!H:H,MATCH(B449,'xUS TME'!$B:$B,0))</f>
        <v>0</v>
      </c>
      <c r="K449" s="17" t="str">
        <f t="shared" si="7"/>
        <v/>
      </c>
      <c r="L449" s="15">
        <f>INDEX('xUS TME'!J:J,MATCH('xUS Opp Value'!B449,'xUS TME'!$B:$B,0))</f>
        <v>0</v>
      </c>
      <c r="M449" s="15">
        <f>INDEX('xUS TME'!L:L,MATCH('xUS Opp Value'!$B449,'xUS TME'!$B:$B,0))</f>
        <v>1.89</v>
      </c>
      <c r="N449" s="15">
        <f>INDEX('xUS TME'!K:K,MATCH('xUS Opp Value'!$B449,'xUS TME'!$B:$B,0))</f>
        <v>0.23</v>
      </c>
      <c r="O449" s="15">
        <f>INDEX('xUS TME'!I:I,MATCH('xUS Opp Value'!$B449,'xUS TME'!$B:$B,0))</f>
        <v>0</v>
      </c>
      <c r="P449" s="15" t="str">
        <f>INDEX('xUS TME'!M:M,MATCH('xUS Opp Value'!$B449,'xUS TME'!$B:$B,0))</f>
        <v>Won</v>
      </c>
      <c r="Q449" s="15">
        <f>INDEX('xUS TME'!N:N,MATCH('xUS Opp Value'!$B449,'xUS TME'!$B:$B,0))</f>
        <v>0</v>
      </c>
    </row>
    <row r="450" spans="1:17" hidden="1">
      <c r="A450" s="10" t="s">
        <v>737</v>
      </c>
      <c r="B450" s="10" t="str">
        <f>INDEX('xUS TME'!B:B,MATCH('xUS Opp Value'!A450,'xUS TME'!A:A,0))</f>
        <v>INE192R01011</v>
      </c>
      <c r="C450" s="13">
        <f>INDEX('xUS TME'!C:C,MATCH($B450,'xUS TME'!$B:$B,0))</f>
        <v>540376</v>
      </c>
      <c r="D450" s="13" t="str">
        <f>INDEX('xUS TME'!D:D,MATCH(B450,'xUS TME'!$B:$B,0))</f>
        <v>0P00019ZT6</v>
      </c>
      <c r="E450" s="13" t="str">
        <f>INDEX('xUS TME'!F:F,MATCH(B450,'xUS TME'!$B:$B,0))</f>
        <v>India</v>
      </c>
      <c r="F450" s="18" t="str">
        <f>INDEX('xUS TME'!G:G,MATCH(B450,'xUS TME'!$B:$B,0))</f>
        <v>Consumer Staples</v>
      </c>
      <c r="G450" s="58">
        <f>IFERROR(INDEX(CRIMs!G:G,MATCH(C450,CRIMs!D:D,0)),0)</f>
        <v>0</v>
      </c>
      <c r="H450" s="58">
        <f>IFERROR(INDEX(CRIMs!I:I,MATCH(C450,CRIMs!D:D,0)),0)</f>
        <v>0</v>
      </c>
      <c r="I450" s="13">
        <f>INDEX('xUS TME'!E:E,MATCH($B450,'xUS TME'!$B:$B,0))</f>
        <v>0.02</v>
      </c>
      <c r="J450" s="15">
        <f>INDEX('xUS TME'!H:H,MATCH(B450,'xUS TME'!$B:$B,0))</f>
        <v>0</v>
      </c>
      <c r="K450" s="17" t="str">
        <f t="shared" si="7"/>
        <v/>
      </c>
      <c r="L450" s="15">
        <f>INDEX('xUS TME'!J:J,MATCH('xUS Opp Value'!B450,'xUS TME'!$B:$B,0))</f>
        <v>66.239999999999995</v>
      </c>
      <c r="M450" s="15">
        <f>INDEX('xUS TME'!L:L,MATCH('xUS Opp Value'!$B450,'xUS TME'!$B:$B,0))</f>
        <v>12.51</v>
      </c>
      <c r="N450" s="15">
        <f>INDEX('xUS TME'!K:K,MATCH('xUS Opp Value'!$B450,'xUS TME'!$B:$B,0))</f>
        <v>0.14000000000000001</v>
      </c>
      <c r="O450" s="15">
        <f>INDEX('xUS TME'!I:I,MATCH('xUS Opp Value'!$B450,'xUS TME'!$B:$B,0))</f>
        <v>0</v>
      </c>
      <c r="P450" s="15" t="str">
        <f>INDEX('xUS TME'!M:M,MATCH('xUS Opp Value'!$B450,'xUS TME'!$B:$B,0))</f>
        <v>Indian Rupee</v>
      </c>
      <c r="Q450" s="15">
        <f>INDEX('xUS TME'!N:N,MATCH('xUS Opp Value'!$B450,'xUS TME'!$B:$B,0))</f>
        <v>0</v>
      </c>
    </row>
    <row r="451" spans="1:17" hidden="1">
      <c r="A451" s="10" t="s">
        <v>2644</v>
      </c>
      <c r="B451" s="10" t="str">
        <f>INDEX('xUS TME'!B:B,MATCH('xUS Opp Value'!A451,'xUS TME'!A:A,0))</f>
        <v>TW0002603008</v>
      </c>
      <c r="C451" s="13">
        <f>INDEX('xUS TME'!C:C,MATCH($B451,'xUS TME'!$B:$B,0))</f>
        <v>2603</v>
      </c>
      <c r="D451" s="13" t="str">
        <f>INDEX('xUS TME'!D:D,MATCH(B451,'xUS TME'!$B:$B,0))</f>
        <v>0P0000AJWO</v>
      </c>
      <c r="E451" s="13" t="str">
        <f>INDEX('xUS TME'!F:F,MATCH(B451,'xUS TME'!$B:$B,0))</f>
        <v>Taiwan</v>
      </c>
      <c r="F451" s="18" t="str">
        <f>INDEX('xUS TME'!G:G,MATCH(B451,'xUS TME'!$B:$B,0))</f>
        <v>Industrials</v>
      </c>
      <c r="G451" s="58">
        <f>IFERROR(INDEX(CRIMs!G:G,MATCH(C451,CRIMs!D:D,0)),0)</f>
        <v>0</v>
      </c>
      <c r="H451" s="58">
        <f>IFERROR(INDEX(CRIMs!I:I,MATCH(C451,CRIMs!D:D,0)),0)</f>
        <v>0</v>
      </c>
      <c r="I451" s="13">
        <f>INDEX('xUS TME'!E:E,MATCH($B451,'xUS TME'!$B:$B,0))</f>
        <v>0.02</v>
      </c>
      <c r="J451" s="15">
        <f>INDEX('xUS TME'!H:H,MATCH(B451,'xUS TME'!$B:$B,0))</f>
        <v>0</v>
      </c>
      <c r="K451" s="17" t="str">
        <f t="shared" si="7"/>
        <v/>
      </c>
      <c r="L451" s="15">
        <f>INDEX('xUS TME'!J:J,MATCH('xUS Opp Value'!B451,'xUS TME'!$B:$B,0))</f>
        <v>0</v>
      </c>
      <c r="M451" s="15">
        <f>INDEX('xUS TME'!L:L,MATCH('xUS Opp Value'!$B451,'xUS TME'!$B:$B,0))</f>
        <v>0.78</v>
      </c>
      <c r="N451" s="15">
        <f>INDEX('xUS TME'!K:K,MATCH('xUS Opp Value'!$B451,'xUS TME'!$B:$B,0))</f>
        <v>0.13</v>
      </c>
      <c r="O451" s="15">
        <f>INDEX('xUS TME'!I:I,MATCH('xUS Opp Value'!$B451,'xUS TME'!$B:$B,0))</f>
        <v>0</v>
      </c>
      <c r="P451" s="15" t="str">
        <f>INDEX('xUS TME'!M:M,MATCH('xUS Opp Value'!$B451,'xUS TME'!$B:$B,0))</f>
        <v>New Taiwan Dollar</v>
      </c>
      <c r="Q451" s="15">
        <f>INDEX('xUS TME'!N:N,MATCH('xUS Opp Value'!$B451,'xUS TME'!$B:$B,0))</f>
        <v>0</v>
      </c>
    </row>
    <row r="452" spans="1:17" hidden="1">
      <c r="A452" s="10" t="s">
        <v>4210</v>
      </c>
      <c r="B452" s="10" t="str">
        <f>INDEX('xUS TME'!B:B,MATCH('xUS Opp Value'!A452,'xUS TME'!A:A,0))</f>
        <v>CNE1000003K3</v>
      </c>
      <c r="C452" s="13">
        <f>INDEX('xUS TME'!C:C,MATCH($B452,'xUS TME'!$B:$B,0))</f>
        <v>358</v>
      </c>
      <c r="D452" s="13" t="str">
        <f>INDEX('xUS TME'!D:D,MATCH(B452,'xUS TME'!$B:$B,0))</f>
        <v>0P00009RWO</v>
      </c>
      <c r="E452" s="13" t="str">
        <f>INDEX('xUS TME'!F:F,MATCH(B452,'xUS TME'!$B:$B,0))</f>
        <v>China</v>
      </c>
      <c r="F452" s="18" t="str">
        <f>INDEX('xUS TME'!G:G,MATCH(B452,'xUS TME'!$B:$B,0))</f>
        <v>Materials</v>
      </c>
      <c r="G452" s="58">
        <f>IFERROR(INDEX(CRIMs!G:G,MATCH(C452,CRIMs!D:D,0)),0)</f>
        <v>0</v>
      </c>
      <c r="H452" s="58">
        <f>IFERROR(INDEX(CRIMs!I:I,MATCH(C452,CRIMs!D:D,0)),0)</f>
        <v>0</v>
      </c>
      <c r="I452" s="13">
        <f>INDEX('xUS TME'!E:E,MATCH($B452,'xUS TME'!$B:$B,0))</f>
        <v>0.01</v>
      </c>
      <c r="J452" s="15">
        <f>INDEX('xUS TME'!H:H,MATCH(B452,'xUS TME'!$B:$B,0))</f>
        <v>0</v>
      </c>
      <c r="K452" s="17" t="str">
        <f t="shared" si="7"/>
        <v/>
      </c>
      <c r="L452" s="15">
        <f>INDEX('xUS TME'!J:J,MATCH('xUS Opp Value'!B452,'xUS TME'!$B:$B,0))</f>
        <v>13.64</v>
      </c>
      <c r="M452" s="15">
        <f>INDEX('xUS TME'!L:L,MATCH('xUS Opp Value'!$B452,'xUS TME'!$B:$B,0))</f>
        <v>1.42</v>
      </c>
      <c r="N452" s="15">
        <f>INDEX('xUS TME'!K:K,MATCH('xUS Opp Value'!$B452,'xUS TME'!$B:$B,0))</f>
        <v>0.09</v>
      </c>
      <c r="O452" s="15" t="str">
        <f>INDEX('xUS TME'!I:I,MATCH('xUS Opp Value'!$B452,'xUS TME'!$B:$B,0))</f>
        <v>None</v>
      </c>
      <c r="P452" s="15" t="str">
        <f>INDEX('xUS TME'!M:M,MATCH('xUS Opp Value'!$B452,'xUS TME'!$B:$B,0))</f>
        <v>Hong Kong Dollar</v>
      </c>
      <c r="Q452" s="15" t="str">
        <f>INDEX('xUS TME'!N:N,MATCH('xUS Opp Value'!$B452,'xUS TME'!$B:$B,0))</f>
        <v>Very High</v>
      </c>
    </row>
    <row r="453" spans="1:17" hidden="1">
      <c r="A453" s="10" t="s">
        <v>7227</v>
      </c>
      <c r="B453" s="10" t="str">
        <f>INDEX('xUS TME'!B:B,MATCH('xUS Opp Value'!A453,'xUS TME'!A:A,0))</f>
        <v>BRSUZBACNOR0</v>
      </c>
      <c r="C453" s="13" t="str">
        <f>INDEX('xUS TME'!C:C,MATCH($B453,'xUS TME'!$B:$B,0))</f>
        <v>SUZB3</v>
      </c>
      <c r="D453" s="13" t="str">
        <f>INDEX('xUS TME'!D:D,MATCH(B453,'xUS TME'!$B:$B,0))</f>
        <v>0P0000D78E</v>
      </c>
      <c r="E453" s="13" t="str">
        <f>INDEX('xUS TME'!F:F,MATCH(B453,'xUS TME'!$B:$B,0))</f>
        <v>Brazil</v>
      </c>
      <c r="F453" s="18" t="str">
        <f>INDEX('xUS TME'!G:G,MATCH(B453,'xUS TME'!$B:$B,0))</f>
        <v>Materials</v>
      </c>
      <c r="G453" s="58">
        <f>IFERROR(INDEX(CRIMs!G:G,MATCH(C453,CRIMs!D:D,0)),0)</f>
        <v>0</v>
      </c>
      <c r="H453" s="58">
        <f>IFERROR(INDEX(CRIMs!I:I,MATCH(C453,CRIMs!D:D,0)),0)</f>
        <v>0</v>
      </c>
      <c r="I453" s="13">
        <f>INDEX('xUS TME'!E:E,MATCH($B453,'xUS TME'!$B:$B,0))</f>
        <v>0.02</v>
      </c>
      <c r="J453" s="15">
        <f>INDEX('xUS TME'!H:H,MATCH(B453,'xUS TME'!$B:$B,0))</f>
        <v>0</v>
      </c>
      <c r="K453" s="17" t="str">
        <f t="shared" si="7"/>
        <v/>
      </c>
      <c r="L453" s="15">
        <f>INDEX('xUS TME'!J:J,MATCH('xUS Opp Value'!B453,'xUS TME'!$B:$B,0))</f>
        <v>8.7899999999999991</v>
      </c>
      <c r="M453" s="15">
        <f>INDEX('xUS TME'!L:L,MATCH('xUS Opp Value'!$B453,'xUS TME'!$B:$B,0))</f>
        <v>1.33</v>
      </c>
      <c r="N453" s="15">
        <f>INDEX('xUS TME'!K:K,MATCH('xUS Opp Value'!$B453,'xUS TME'!$B:$B,0))</f>
        <v>0.33</v>
      </c>
      <c r="O453" s="15">
        <f>INDEX('xUS TME'!I:I,MATCH('xUS Opp Value'!$B453,'xUS TME'!$B:$B,0))</f>
        <v>0</v>
      </c>
      <c r="P453" s="15" t="str">
        <f>INDEX('xUS TME'!M:M,MATCH('xUS Opp Value'!$B453,'xUS TME'!$B:$B,0))</f>
        <v>Brazilian Real</v>
      </c>
      <c r="Q453" s="15">
        <f>INDEX('xUS TME'!N:N,MATCH('xUS Opp Value'!$B453,'xUS TME'!$B:$B,0))</f>
        <v>0</v>
      </c>
    </row>
    <row r="454" spans="1:17" hidden="1">
      <c r="A454" s="10" t="s">
        <v>3827</v>
      </c>
      <c r="B454" s="10" t="str">
        <f>INDEX('xUS TME'!B:B,MATCH('xUS Opp Value'!A454,'xUS TME'!A:A,0))</f>
        <v>INE121J01017</v>
      </c>
      <c r="C454" s="13" t="str">
        <f>INDEX('xUS TME'!C:C,MATCH($B454,'xUS TME'!$B:$B,0))</f>
        <v>534816</v>
      </c>
      <c r="D454" s="13" t="str">
        <f>INDEX('xUS TME'!D:D,MATCH(B454,'xUS TME'!$B:$B,0))</f>
        <v>0P0000XSHW</v>
      </c>
      <c r="E454" s="13" t="str">
        <f>INDEX('xUS TME'!F:F,MATCH(B454,'xUS TME'!$B:$B,0))</f>
        <v>India</v>
      </c>
      <c r="F454" s="18" t="str">
        <f>INDEX('xUS TME'!G:G,MATCH(B454,'xUS TME'!$B:$B,0))</f>
        <v>Communication Services</v>
      </c>
      <c r="G454" s="58">
        <f>IFERROR(INDEX(CRIMs!G:G,MATCH(C454,CRIMs!D:D,0)),0)</f>
        <v>0</v>
      </c>
      <c r="H454" s="58">
        <f>IFERROR(INDEX(CRIMs!I:I,MATCH(C454,CRIMs!D:D,0)),0)</f>
        <v>0</v>
      </c>
      <c r="I454" s="13">
        <f>INDEX('xUS TME'!E:E,MATCH($B454,'xUS TME'!$B:$B,0))</f>
        <v>0.02</v>
      </c>
      <c r="J454" s="15">
        <f>INDEX('xUS TME'!H:H,MATCH(B454,'xUS TME'!$B:$B,0))</f>
        <v>0</v>
      </c>
      <c r="K454" s="17" t="str">
        <f t="shared" si="7"/>
        <v/>
      </c>
      <c r="L454" s="15">
        <f>INDEX('xUS TME'!J:J,MATCH('xUS Opp Value'!B454,'xUS TME'!$B:$B,0))</f>
        <v>7.13</v>
      </c>
      <c r="M454" s="15">
        <f>INDEX('xUS TME'!L:L,MATCH('xUS Opp Value'!$B454,'xUS TME'!$B:$B,0))</f>
        <v>3.2</v>
      </c>
      <c r="N454" s="15">
        <f>INDEX('xUS TME'!K:K,MATCH('xUS Opp Value'!$B454,'xUS TME'!$B:$B,0))</f>
        <v>0.33</v>
      </c>
      <c r="O454" s="15">
        <f>INDEX('xUS TME'!I:I,MATCH('xUS Opp Value'!$B454,'xUS TME'!$B:$B,0))</f>
        <v>0</v>
      </c>
      <c r="P454" s="15" t="str">
        <f>INDEX('xUS TME'!M:M,MATCH('xUS Opp Value'!$B454,'xUS TME'!$B:$B,0))</f>
        <v>Indian Rupee</v>
      </c>
      <c r="Q454" s="15">
        <f>INDEX('xUS TME'!N:N,MATCH('xUS Opp Value'!$B454,'xUS TME'!$B:$B,0))</f>
        <v>0</v>
      </c>
    </row>
    <row r="455" spans="1:17" hidden="1">
      <c r="A455" s="10" t="s">
        <v>2212</v>
      </c>
      <c r="B455" s="10" t="str">
        <f>INDEX('xUS TME'!B:B,MATCH('xUS Opp Value'!A455,'xUS TME'!A:A,0))</f>
        <v>JP3486800000</v>
      </c>
      <c r="C455" s="13" t="str">
        <f>INDEX('xUS TME'!C:C,MATCH($B455,'xUS TME'!$B:$B,0))</f>
        <v>1878</v>
      </c>
      <c r="D455" s="13" t="str">
        <f>INDEX('xUS TME'!D:D,MATCH(B455,'xUS TME'!$B:$B,0))</f>
        <v>0P0000ECN2</v>
      </c>
      <c r="E455" s="13" t="str">
        <f>INDEX('xUS TME'!F:F,MATCH(B455,'xUS TME'!$B:$B,0))</f>
        <v>Japan</v>
      </c>
      <c r="F455" s="18" t="str">
        <f>INDEX('xUS TME'!G:G,MATCH(B455,'xUS TME'!$B:$B,0))</f>
        <v>Real Estate</v>
      </c>
      <c r="G455" s="58">
        <f>IFERROR(INDEX(CRIMs!G:G,MATCH(C455,CRIMs!D:D,0)),0)</f>
        <v>0</v>
      </c>
      <c r="H455" s="58">
        <f>IFERROR(INDEX(CRIMs!I:I,MATCH(C455,CRIMs!D:D,0)),0)</f>
        <v>0</v>
      </c>
      <c r="I455" s="13">
        <f>INDEX('xUS TME'!E:E,MATCH($B455,'xUS TME'!$B:$B,0))</f>
        <v>0.02</v>
      </c>
      <c r="J455" s="15">
        <f>INDEX('xUS TME'!H:H,MATCH(B455,'xUS TME'!$B:$B,0))</f>
        <v>0</v>
      </c>
      <c r="K455" s="17" t="str">
        <f t="shared" si="7"/>
        <v/>
      </c>
      <c r="L455" s="15">
        <f>INDEX('xUS TME'!J:J,MATCH('xUS Opp Value'!B455,'xUS TME'!$B:$B,0))</f>
        <v>12.86</v>
      </c>
      <c r="M455" s="15">
        <f>INDEX('xUS TME'!L:L,MATCH('xUS Opp Value'!$B455,'xUS TME'!$B:$B,0))</f>
        <v>2.4900000000000002</v>
      </c>
      <c r="N455" s="15">
        <f>INDEX('xUS TME'!K:K,MATCH('xUS Opp Value'!$B455,'xUS TME'!$B:$B,0))</f>
        <v>0.21</v>
      </c>
      <c r="O455" s="15">
        <f>INDEX('xUS TME'!I:I,MATCH('xUS Opp Value'!$B455,'xUS TME'!$B:$B,0))</f>
        <v>0</v>
      </c>
      <c r="P455" s="15" t="str">
        <f>INDEX('xUS TME'!M:M,MATCH('xUS Opp Value'!$B455,'xUS TME'!$B:$B,0))</f>
        <v>Yen</v>
      </c>
      <c r="Q455" s="15">
        <f>INDEX('xUS TME'!N:N,MATCH('xUS Opp Value'!$B455,'xUS TME'!$B:$B,0))</f>
        <v>0</v>
      </c>
    </row>
    <row r="456" spans="1:17" hidden="1">
      <c r="A456" s="10" t="s">
        <v>6037</v>
      </c>
      <c r="B456" s="10" t="str">
        <f>INDEX('xUS TME'!B:B,MATCH('xUS Opp Value'!A456,'xUS TME'!A:A,0))</f>
        <v>BRRADLACNOR0</v>
      </c>
      <c r="C456" s="13" t="str">
        <f>INDEX('xUS TME'!C:C,MATCH($B456,'xUS TME'!$B:$B,0))</f>
        <v>RADL3</v>
      </c>
      <c r="D456" s="13" t="str">
        <f>INDEX('xUS TME'!D:D,MATCH(B456,'xUS TME'!$B:$B,0))</f>
        <v>0P0000BRSA</v>
      </c>
      <c r="E456" s="13" t="str">
        <f>INDEX('xUS TME'!F:F,MATCH(B456,'xUS TME'!$B:$B,0))</f>
        <v>Brazil</v>
      </c>
      <c r="F456" s="18" t="str">
        <f>INDEX('xUS TME'!G:G,MATCH(B456,'xUS TME'!$B:$B,0))</f>
        <v>Consumer Staples</v>
      </c>
      <c r="G456" s="58">
        <f>IFERROR(INDEX(CRIMs!G:G,MATCH(C456,CRIMs!D:D,0)),0)</f>
        <v>0</v>
      </c>
      <c r="H456" s="58">
        <f>IFERROR(INDEX(CRIMs!I:I,MATCH(C456,CRIMs!D:D,0)),0)</f>
        <v>0</v>
      </c>
      <c r="I456" s="13">
        <f>INDEX('xUS TME'!E:E,MATCH($B456,'xUS TME'!$B:$B,0))</f>
        <v>0.02</v>
      </c>
      <c r="J456" s="15">
        <f>INDEX('xUS TME'!H:H,MATCH(B456,'xUS TME'!$B:$B,0))</f>
        <v>0</v>
      </c>
      <c r="K456" s="17" t="str">
        <f t="shared" si="7"/>
        <v/>
      </c>
      <c r="L456" s="15">
        <f>INDEX('xUS TME'!J:J,MATCH('xUS Opp Value'!B456,'xUS TME'!$B:$B,0))</f>
        <v>23.89</v>
      </c>
      <c r="M456" s="15">
        <f>INDEX('xUS TME'!L:L,MATCH('xUS Opp Value'!$B456,'xUS TME'!$B:$B,0))</f>
        <v>5.8</v>
      </c>
      <c r="N456" s="15">
        <f>INDEX('xUS TME'!K:K,MATCH('xUS Opp Value'!$B456,'xUS TME'!$B:$B,0))</f>
        <v>0.19</v>
      </c>
      <c r="O456" s="15">
        <f>INDEX('xUS TME'!I:I,MATCH('xUS Opp Value'!$B456,'xUS TME'!$B:$B,0))</f>
        <v>0</v>
      </c>
      <c r="P456" s="15" t="str">
        <f>INDEX('xUS TME'!M:M,MATCH('xUS Opp Value'!$B456,'xUS TME'!$B:$B,0))</f>
        <v>Brazilian Real</v>
      </c>
      <c r="Q456" s="15">
        <f>INDEX('xUS TME'!N:N,MATCH('xUS Opp Value'!$B456,'xUS TME'!$B:$B,0))</f>
        <v>0</v>
      </c>
    </row>
    <row r="457" spans="1:17" hidden="1">
      <c r="A457" s="10" t="s">
        <v>2468</v>
      </c>
      <c r="B457" s="10" t="str">
        <f>INDEX('xUS TME'!B:B,MATCH('xUS Opp Value'!A457,'xUS TME'!A:A,0))</f>
        <v>FI0009007884</v>
      </c>
      <c r="C457" s="13" t="str">
        <f>INDEX('xUS TME'!C:C,MATCH($B457,'xUS TME'!$B:$B,0))</f>
        <v>ELISA</v>
      </c>
      <c r="D457" s="13" t="str">
        <f>INDEX('xUS TME'!D:D,MATCH(B457,'xUS TME'!$B:$B,0))</f>
        <v>0P0000A603</v>
      </c>
      <c r="E457" s="13" t="str">
        <f>INDEX('xUS TME'!F:F,MATCH(B457,'xUS TME'!$B:$B,0))</f>
        <v>Finland</v>
      </c>
      <c r="F457" s="18" t="str">
        <f>INDEX('xUS TME'!G:G,MATCH(B457,'xUS TME'!$B:$B,0))</f>
        <v>Communication Services</v>
      </c>
      <c r="G457" s="58">
        <f>IFERROR(INDEX(CRIMs!G:G,MATCH(C457,CRIMs!D:D,0)),0)</f>
        <v>0</v>
      </c>
      <c r="H457" s="58">
        <f>IFERROR(INDEX(CRIMs!I:I,MATCH(C457,CRIMs!D:D,0)),0)</f>
        <v>0</v>
      </c>
      <c r="I457" s="13">
        <f>INDEX('xUS TME'!E:E,MATCH($B457,'xUS TME'!$B:$B,0))</f>
        <v>0.02</v>
      </c>
      <c r="J457" s="15">
        <f>INDEX('xUS TME'!H:H,MATCH(B457,'xUS TME'!$B:$B,0))</f>
        <v>0</v>
      </c>
      <c r="K457" s="17" t="str">
        <f t="shared" si="7"/>
        <v/>
      </c>
      <c r="L457" s="15">
        <f>INDEX('xUS TME'!J:J,MATCH('xUS Opp Value'!B457,'xUS TME'!$B:$B,0))</f>
        <v>16.34</v>
      </c>
      <c r="M457" s="15">
        <f>INDEX('xUS TME'!L:L,MATCH('xUS Opp Value'!$B457,'xUS TME'!$B:$B,0))</f>
        <v>5.36</v>
      </c>
      <c r="N457" s="15">
        <f>INDEX('xUS TME'!K:K,MATCH('xUS Opp Value'!$B457,'xUS TME'!$B:$B,0))</f>
        <v>0.28000000000000003</v>
      </c>
      <c r="O457" s="15">
        <f>INDEX('xUS TME'!I:I,MATCH('xUS Opp Value'!$B457,'xUS TME'!$B:$B,0))</f>
        <v>0</v>
      </c>
      <c r="P457" s="15" t="str">
        <f>INDEX('xUS TME'!M:M,MATCH('xUS Opp Value'!$B457,'xUS TME'!$B:$B,0))</f>
        <v>Euro</v>
      </c>
      <c r="Q457" s="15">
        <f>INDEX('xUS TME'!N:N,MATCH('xUS Opp Value'!$B457,'xUS TME'!$B:$B,0))</f>
        <v>0</v>
      </c>
    </row>
    <row r="458" spans="1:17" hidden="1">
      <c r="A458" s="10" t="s">
        <v>2049</v>
      </c>
      <c r="B458" s="10" t="str">
        <f>INDEX('xUS TME'!B:B,MATCH('xUS Opp Value'!A458,'xUS TME'!A:A,0))</f>
        <v>EGS60121C018</v>
      </c>
      <c r="C458" s="13" t="str">
        <f>INDEX('xUS TME'!C:C,MATCH($B458,'xUS TME'!$B:$B,0))</f>
        <v>COMI</v>
      </c>
      <c r="D458" s="13" t="str">
        <f>INDEX('xUS TME'!D:D,MATCH(B458,'xUS TME'!$B:$B,0))</f>
        <v>0P0000AUZ4</v>
      </c>
      <c r="E458" s="13" t="str">
        <f>INDEX('xUS TME'!F:F,MATCH(B458,'xUS TME'!$B:$B,0))</f>
        <v>Egypt</v>
      </c>
      <c r="F458" s="18" t="str">
        <f>INDEX('xUS TME'!G:G,MATCH(B458,'xUS TME'!$B:$B,0))</f>
        <v>Financials</v>
      </c>
      <c r="G458" s="58">
        <f>IFERROR(INDEX(CRIMs!G:G,MATCH(C458,CRIMs!D:D,0)),0)</f>
        <v>0</v>
      </c>
      <c r="H458" s="58">
        <f>IFERROR(INDEX(CRIMs!I:I,MATCH(C458,CRIMs!D:D,0)),0)</f>
        <v>0</v>
      </c>
      <c r="I458" s="13">
        <f>INDEX('xUS TME'!E:E,MATCH($B458,'xUS TME'!$B:$B,0))</f>
        <v>0.02</v>
      </c>
      <c r="J458" s="15">
        <f>INDEX('xUS TME'!H:H,MATCH(B458,'xUS TME'!$B:$B,0))</f>
        <v>0</v>
      </c>
      <c r="K458" s="17" t="str">
        <f t="shared" si="7"/>
        <v/>
      </c>
      <c r="L458" s="15">
        <f>INDEX('xUS TME'!J:J,MATCH('xUS Opp Value'!B458,'xUS TME'!$B:$B,0))</f>
        <v>10.53</v>
      </c>
      <c r="M458" s="15">
        <f>INDEX('xUS TME'!L:L,MATCH('xUS Opp Value'!$B458,'xUS TME'!$B:$B,0))</f>
        <v>1.86</v>
      </c>
      <c r="N458" s="15">
        <f>INDEX('xUS TME'!K:K,MATCH('xUS Opp Value'!$B458,'xUS TME'!$B:$B,0))</f>
        <v>0.45</v>
      </c>
      <c r="O458" s="15">
        <f>INDEX('xUS TME'!I:I,MATCH('xUS Opp Value'!$B458,'xUS TME'!$B:$B,0))</f>
        <v>0</v>
      </c>
      <c r="P458" s="15" t="str">
        <f>INDEX('xUS TME'!M:M,MATCH('xUS Opp Value'!$B458,'xUS TME'!$B:$B,0))</f>
        <v>Egyptian Pound</v>
      </c>
      <c r="Q458" s="15">
        <f>INDEX('xUS TME'!N:N,MATCH('xUS Opp Value'!$B458,'xUS TME'!$B:$B,0))</f>
        <v>0</v>
      </c>
    </row>
    <row r="459" spans="1:17" hidden="1">
      <c r="A459" s="10" t="s">
        <v>7235</v>
      </c>
      <c r="B459" s="10" t="str">
        <f>INDEX('xUS TME'!B:B,MATCH('xUS Opp Value'!A459,'xUS TME'!A:A,0))</f>
        <v>INE040H01021</v>
      </c>
      <c r="C459" s="13">
        <f>INDEX('xUS TME'!C:C,MATCH($B459,'xUS TME'!$B:$B,0))</f>
        <v>532667</v>
      </c>
      <c r="D459" s="13" t="str">
        <f>INDEX('xUS TME'!D:D,MATCH(B459,'xUS TME'!$B:$B,0))</f>
        <v>0P0000B5TM</v>
      </c>
      <c r="E459" s="13" t="str">
        <f>INDEX('xUS TME'!F:F,MATCH(B459,'xUS TME'!$B:$B,0))</f>
        <v>India</v>
      </c>
      <c r="F459" s="18" t="str">
        <f>INDEX('xUS TME'!G:G,MATCH(B459,'xUS TME'!$B:$B,0))</f>
        <v>Industrials</v>
      </c>
      <c r="G459" s="58">
        <f>IFERROR(INDEX(CRIMs!G:G,MATCH(C459,CRIMs!D:D,0)),0)</f>
        <v>0</v>
      </c>
      <c r="H459" s="58">
        <f>IFERROR(INDEX(CRIMs!I:I,MATCH(C459,CRIMs!D:D,0)),0)</f>
        <v>0</v>
      </c>
      <c r="I459" s="13">
        <f>INDEX('xUS TME'!E:E,MATCH($B459,'xUS TME'!$B:$B,0))</f>
        <v>0.02</v>
      </c>
      <c r="J459" s="15">
        <f>INDEX('xUS TME'!H:H,MATCH(B459,'xUS TME'!$B:$B,0))</f>
        <v>0</v>
      </c>
      <c r="K459" s="17" t="str">
        <f t="shared" si="7"/>
        <v/>
      </c>
      <c r="L459" s="15">
        <f>INDEX('xUS TME'!J:J,MATCH('xUS Opp Value'!B459,'xUS TME'!$B:$B,0))</f>
        <v>0</v>
      </c>
      <c r="M459" s="15">
        <f>INDEX('xUS TME'!L:L,MATCH('xUS Opp Value'!$B459,'xUS TME'!$B:$B,0))</f>
        <v>7.9</v>
      </c>
      <c r="N459" s="15">
        <f>INDEX('xUS TME'!K:K,MATCH('xUS Opp Value'!$B459,'xUS TME'!$B:$B,0))</f>
        <v>0.45</v>
      </c>
      <c r="O459" s="15">
        <f>INDEX('xUS TME'!I:I,MATCH('xUS Opp Value'!$B459,'xUS TME'!$B:$B,0))</f>
        <v>0</v>
      </c>
      <c r="P459" s="15" t="str">
        <f>INDEX('xUS TME'!M:M,MATCH('xUS Opp Value'!$B459,'xUS TME'!$B:$B,0))</f>
        <v>Indian Rupee</v>
      </c>
      <c r="Q459" s="15">
        <f>INDEX('xUS TME'!N:N,MATCH('xUS Opp Value'!$B459,'xUS TME'!$B:$B,0))</f>
        <v>0</v>
      </c>
    </row>
    <row r="460" spans="1:17" hidden="1">
      <c r="A460" s="10" t="s">
        <v>474</v>
      </c>
      <c r="B460" s="10" t="str">
        <f>INDEX('xUS TME'!B:B,MATCH('xUS Opp Value'!A460,'xUS TME'!A:A,0))</f>
        <v>CNE1000001T8</v>
      </c>
      <c r="C460" s="13">
        <f>INDEX('xUS TME'!C:C,MATCH($B460,'xUS TME'!$B:$B,0))</f>
        <v>2600</v>
      </c>
      <c r="D460" s="13" t="str">
        <f>INDEX('xUS TME'!D:D,MATCH(B460,'xUS TME'!$B:$B,0))</f>
        <v>0P00009SA1</v>
      </c>
      <c r="E460" s="13" t="str">
        <f>INDEX('xUS TME'!F:F,MATCH(B460,'xUS TME'!$B:$B,0))</f>
        <v>China</v>
      </c>
      <c r="F460" s="18" t="str">
        <f>INDEX('xUS TME'!G:G,MATCH(B460,'xUS TME'!$B:$B,0))</f>
        <v>Materials</v>
      </c>
      <c r="G460" s="58">
        <f>IFERROR(INDEX(CRIMs!G:G,MATCH(C460,CRIMs!D:D,0)),0)</f>
        <v>0</v>
      </c>
      <c r="H460" s="58">
        <f>IFERROR(INDEX(CRIMs!I:I,MATCH(C460,CRIMs!D:D,0)),0)</f>
        <v>0</v>
      </c>
      <c r="I460" s="13">
        <f>INDEX('xUS TME'!E:E,MATCH($B460,'xUS TME'!$B:$B,0))</f>
        <v>0.02</v>
      </c>
      <c r="J460" s="15">
        <f>INDEX('xUS TME'!H:H,MATCH(B460,'xUS TME'!$B:$B,0))</f>
        <v>0</v>
      </c>
      <c r="K460" s="17" t="str">
        <f t="shared" si="7"/>
        <v/>
      </c>
      <c r="L460" s="15">
        <f>INDEX('xUS TME'!J:J,MATCH('xUS Opp Value'!B460,'xUS TME'!$B:$B,0))</f>
        <v>10.82</v>
      </c>
      <c r="M460" s="15">
        <f>INDEX('xUS TME'!L:L,MATCH('xUS Opp Value'!$B460,'xUS TME'!$B:$B,0))</f>
        <v>2.56</v>
      </c>
      <c r="N460" s="15">
        <f>INDEX('xUS TME'!K:K,MATCH('xUS Opp Value'!$B460,'xUS TME'!$B:$B,0))</f>
        <v>0.3</v>
      </c>
      <c r="O460" s="15" t="str">
        <f>INDEX('xUS TME'!I:I,MATCH('xUS Opp Value'!$B460,'xUS TME'!$B:$B,0))</f>
        <v>None</v>
      </c>
      <c r="P460" s="15" t="str">
        <f>INDEX('xUS TME'!M:M,MATCH('xUS Opp Value'!$B460,'xUS TME'!$B:$B,0))</f>
        <v>Hong Kong Dollar</v>
      </c>
      <c r="Q460" s="15" t="str">
        <f>INDEX('xUS TME'!N:N,MATCH('xUS Opp Value'!$B460,'xUS TME'!$B:$B,0))</f>
        <v>Extreme</v>
      </c>
    </row>
    <row r="461" spans="1:17" hidden="1">
      <c r="A461" s="10" t="s">
        <v>5227</v>
      </c>
      <c r="B461" s="10" t="str">
        <f>INDEX('xUS TME'!B:B,MATCH('xUS Opp Value'!A461,'xUS TME'!A:A,0))</f>
        <v>SE0015988019</v>
      </c>
      <c r="C461" s="13" t="str">
        <f>INDEX('xUS TME'!C:C,MATCH($B461,'xUS TME'!$B:$B,0))</f>
        <v>NIBE B</v>
      </c>
      <c r="D461" s="13" t="str">
        <f>INDEX('xUS TME'!D:D,MATCH(B461,'xUS TME'!$B:$B,0))</f>
        <v>0P0000A6JK</v>
      </c>
      <c r="E461" s="13" t="str">
        <f>INDEX('xUS TME'!F:F,MATCH(B461,'xUS TME'!$B:$B,0))</f>
        <v>Sweden</v>
      </c>
      <c r="F461" s="18" t="str">
        <f>INDEX('xUS TME'!G:G,MATCH(B461,'xUS TME'!$B:$B,0))</f>
        <v>Industrials</v>
      </c>
      <c r="G461" s="58">
        <f>IFERROR(INDEX(CRIMs!G:G,MATCH(C461,CRIMs!D:D,0)),0)</f>
        <v>0</v>
      </c>
      <c r="H461" s="58">
        <f>IFERROR(INDEX(CRIMs!I:I,MATCH(C461,CRIMs!D:D,0)),0)</f>
        <v>0</v>
      </c>
      <c r="I461" s="13">
        <f>INDEX('xUS TME'!E:E,MATCH($B461,'xUS TME'!$B:$B,0))</f>
        <v>0.02</v>
      </c>
      <c r="J461" s="15">
        <f>INDEX('xUS TME'!H:H,MATCH(B461,'xUS TME'!$B:$B,0))</f>
        <v>0</v>
      </c>
      <c r="K461" s="17" t="str">
        <f t="shared" si="7"/>
        <v/>
      </c>
      <c r="L461" s="15">
        <f>INDEX('xUS TME'!J:J,MATCH('xUS Opp Value'!B461,'xUS TME'!$B:$B,0))</f>
        <v>23.54</v>
      </c>
      <c r="M461" s="15">
        <f>INDEX('xUS TME'!L:L,MATCH('xUS Opp Value'!$B461,'xUS TME'!$B:$B,0))</f>
        <v>2.6</v>
      </c>
      <c r="N461" s="15">
        <f>INDEX('xUS TME'!K:K,MATCH('xUS Opp Value'!$B461,'xUS TME'!$B:$B,0))</f>
        <v>7.0000000000000007E-2</v>
      </c>
      <c r="O461" s="15">
        <f>INDEX('xUS TME'!I:I,MATCH('xUS Opp Value'!$B461,'xUS TME'!$B:$B,0))</f>
        <v>0</v>
      </c>
      <c r="P461" s="15" t="str">
        <f>INDEX('xUS TME'!M:M,MATCH('xUS Opp Value'!$B461,'xUS TME'!$B:$B,0))</f>
        <v>Swedish Krona</v>
      </c>
      <c r="Q461" s="15">
        <f>INDEX('xUS TME'!N:N,MATCH('xUS Opp Value'!$B461,'xUS TME'!$B:$B,0))</f>
        <v>0</v>
      </c>
    </row>
    <row r="462" spans="1:17" hidden="1">
      <c r="A462" s="10" t="s">
        <v>3871</v>
      </c>
      <c r="B462" s="10" t="str">
        <f>INDEX('xUS TME'!B:B,MATCH('xUS Opp Value'!A462,'xUS TME'!A:A,0))</f>
        <v>SE0001515552</v>
      </c>
      <c r="C462" s="13" t="str">
        <f>INDEX('xUS TME'!C:C,MATCH($B462,'xUS TME'!$B:$B,0))</f>
        <v>INDT</v>
      </c>
      <c r="D462" s="13" t="str">
        <f>INDEX('xUS TME'!D:D,MATCH(B462,'xUS TME'!$B:$B,0))</f>
        <v>0P0000A6MQ</v>
      </c>
      <c r="E462" s="13" t="str">
        <f>INDEX('xUS TME'!F:F,MATCH(B462,'xUS TME'!$B:$B,0))</f>
        <v>Sweden</v>
      </c>
      <c r="F462" s="18" t="str">
        <f>INDEX('xUS TME'!G:G,MATCH(B462,'xUS TME'!$B:$B,0))</f>
        <v>Industrials</v>
      </c>
      <c r="G462" s="58">
        <f>IFERROR(INDEX(CRIMs!G:G,MATCH(C462,CRIMs!D:D,0)),0)</f>
        <v>0</v>
      </c>
      <c r="H462" s="58">
        <f>IFERROR(INDEX(CRIMs!I:I,MATCH(C462,CRIMs!D:D,0)),0)</f>
        <v>0</v>
      </c>
      <c r="I462" s="13">
        <f>INDEX('xUS TME'!E:E,MATCH($B462,'xUS TME'!$B:$B,0))</f>
        <v>0.02</v>
      </c>
      <c r="J462" s="15">
        <f>INDEX('xUS TME'!H:H,MATCH(B462,'xUS TME'!$B:$B,0))</f>
        <v>0</v>
      </c>
      <c r="K462" s="17" t="str">
        <f t="shared" si="7"/>
        <v/>
      </c>
      <c r="L462" s="15">
        <f>INDEX('xUS TME'!J:J,MATCH('xUS Opp Value'!B462,'xUS TME'!$B:$B,0))</f>
        <v>27.07</v>
      </c>
      <c r="M462" s="15">
        <f>INDEX('xUS TME'!L:L,MATCH('xUS Opp Value'!$B462,'xUS TME'!$B:$B,0))</f>
        <v>4.71</v>
      </c>
      <c r="N462" s="15">
        <f>INDEX('xUS TME'!K:K,MATCH('xUS Opp Value'!$B462,'xUS TME'!$B:$B,0))</f>
        <v>0.15</v>
      </c>
      <c r="O462" s="15">
        <f>INDEX('xUS TME'!I:I,MATCH('xUS Opp Value'!$B462,'xUS TME'!$B:$B,0))</f>
        <v>0</v>
      </c>
      <c r="P462" s="15" t="str">
        <f>INDEX('xUS TME'!M:M,MATCH('xUS Opp Value'!$B462,'xUS TME'!$B:$B,0))</f>
        <v>Swedish Krona</v>
      </c>
      <c r="Q462" s="15">
        <f>INDEX('xUS TME'!N:N,MATCH('xUS Opp Value'!$B462,'xUS TME'!$B:$B,0))</f>
        <v>0</v>
      </c>
    </row>
    <row r="463" spans="1:17" hidden="1">
      <c r="A463" s="10" t="s">
        <v>5567</v>
      </c>
      <c r="B463" s="10" t="str">
        <f>INDEX('xUS TME'!B:B,MATCH('xUS Opp Value'!A463,'xUS TME'!A:A,0))</f>
        <v>INE417T01026</v>
      </c>
      <c r="C463" s="13" t="str">
        <f>INDEX('xUS TME'!C:C,MATCH($B463,'xUS TME'!$B:$B,0))</f>
        <v>543390</v>
      </c>
      <c r="D463" s="13" t="str">
        <f>INDEX('xUS TME'!D:D,MATCH(B463,'xUS TME'!$B:$B,0))</f>
        <v>0P0001NRX9</v>
      </c>
      <c r="E463" s="13" t="str">
        <f>INDEX('xUS TME'!F:F,MATCH(B463,'xUS TME'!$B:$B,0))</f>
        <v>India</v>
      </c>
      <c r="F463" s="18" t="str">
        <f>INDEX('xUS TME'!G:G,MATCH(B463,'xUS TME'!$B:$B,0))</f>
        <v>Financials</v>
      </c>
      <c r="G463" s="58">
        <f>IFERROR(INDEX(CRIMs!G:G,MATCH(C463,CRIMs!D:D,0)),0)</f>
        <v>0</v>
      </c>
      <c r="H463" s="58">
        <f>IFERROR(INDEX(CRIMs!I:I,MATCH(C463,CRIMs!D:D,0)),0)</f>
        <v>0</v>
      </c>
      <c r="I463" s="13">
        <f>INDEX('xUS TME'!E:E,MATCH($B463,'xUS TME'!$B:$B,0))</f>
        <v>0.02</v>
      </c>
      <c r="J463" s="15">
        <f>INDEX('xUS TME'!H:H,MATCH(B463,'xUS TME'!$B:$B,0))</f>
        <v>0</v>
      </c>
      <c r="K463" s="17" t="str">
        <f t="shared" si="7"/>
        <v/>
      </c>
      <c r="L463" s="15">
        <f>INDEX('xUS TME'!J:J,MATCH('xUS Opp Value'!B463,'xUS TME'!$B:$B,0))</f>
        <v>0</v>
      </c>
      <c r="M463" s="15">
        <f>INDEX('xUS TME'!L:L,MATCH('xUS Opp Value'!$B463,'xUS TME'!$B:$B,0))</f>
        <v>10.220000000000001</v>
      </c>
      <c r="N463" s="15">
        <f>INDEX('xUS TME'!K:K,MATCH('xUS Opp Value'!$B463,'xUS TME'!$B:$B,0))</f>
        <v>0.06</v>
      </c>
      <c r="O463" s="15">
        <f>INDEX('xUS TME'!I:I,MATCH('xUS Opp Value'!$B463,'xUS TME'!$B:$B,0))</f>
        <v>0</v>
      </c>
      <c r="P463" s="15" t="str">
        <f>INDEX('xUS TME'!M:M,MATCH('xUS Opp Value'!$B463,'xUS TME'!$B:$B,0))</f>
        <v>Indian Rupee</v>
      </c>
      <c r="Q463" s="15">
        <f>INDEX('xUS TME'!N:N,MATCH('xUS Opp Value'!$B463,'xUS TME'!$B:$B,0))</f>
        <v>0</v>
      </c>
    </row>
    <row r="464" spans="1:17" hidden="1">
      <c r="A464" s="10" t="s">
        <v>1945</v>
      </c>
      <c r="B464" s="10" t="str">
        <f>INDEX('xUS TME'!B:B,MATCH('xUS Opp Value'!A464,'xUS TME'!A:A,0))</f>
        <v>BRCPLEACNOR8</v>
      </c>
      <c r="C464" s="13" t="str">
        <f>INDEX('xUS TME'!C:C,MATCH($B464,'xUS TME'!$B:$B,0))</f>
        <v>CPLE3</v>
      </c>
      <c r="D464" s="13" t="str">
        <f>INDEX('xUS TME'!D:D,MATCH(B464,'xUS TME'!$B:$B,0))</f>
        <v>0P0000CKIM</v>
      </c>
      <c r="E464" s="13" t="str">
        <f>INDEX('xUS TME'!F:F,MATCH(B464,'xUS TME'!$B:$B,0))</f>
        <v>Brazil</v>
      </c>
      <c r="F464" s="18" t="str">
        <f>INDEX('xUS TME'!G:G,MATCH(B464,'xUS TME'!$B:$B,0))</f>
        <v>Utilities</v>
      </c>
      <c r="G464" s="58">
        <f>IFERROR(INDEX(CRIMs!G:G,MATCH(C464,CRIMs!D:D,0)),0)</f>
        <v>0</v>
      </c>
      <c r="H464" s="58">
        <f>IFERROR(INDEX(CRIMs!I:I,MATCH(C464,CRIMs!D:D,0)),0)</f>
        <v>0</v>
      </c>
      <c r="I464" s="13">
        <f>INDEX('xUS TME'!E:E,MATCH($B464,'xUS TME'!$B:$B,0))</f>
        <v>0.02</v>
      </c>
      <c r="J464" s="15">
        <f>INDEX('xUS TME'!H:H,MATCH(B464,'xUS TME'!$B:$B,0))</f>
        <v>0</v>
      </c>
      <c r="K464" s="17" t="str">
        <f t="shared" si="7"/>
        <v/>
      </c>
      <c r="L464" s="15">
        <f>INDEX('xUS TME'!J:J,MATCH('xUS Opp Value'!B464,'xUS TME'!$B:$B,0))</f>
        <v>13.32</v>
      </c>
      <c r="M464" s="15">
        <f>INDEX('xUS TME'!L:L,MATCH('xUS Opp Value'!$B464,'xUS TME'!$B:$B,0))</f>
        <v>2.14</v>
      </c>
      <c r="N464" s="15">
        <f>INDEX('xUS TME'!K:K,MATCH('xUS Opp Value'!$B464,'xUS TME'!$B:$B,0))</f>
        <v>0.11</v>
      </c>
      <c r="O464" s="15" t="str">
        <f>INDEX('xUS TME'!I:I,MATCH('xUS Opp Value'!$B464,'xUS TME'!$B:$B,0))</f>
        <v>None</v>
      </c>
      <c r="P464" s="15" t="str">
        <f>INDEX('xUS TME'!M:M,MATCH('xUS Opp Value'!$B464,'xUS TME'!$B:$B,0))</f>
        <v>Brazilian Real</v>
      </c>
      <c r="Q464" s="15" t="str">
        <f>INDEX('xUS TME'!N:N,MATCH('xUS Opp Value'!$B464,'xUS TME'!$B:$B,0))</f>
        <v>High</v>
      </c>
    </row>
    <row r="465" spans="1:17" hidden="1">
      <c r="A465" s="10" t="s">
        <v>1849</v>
      </c>
      <c r="B465" s="10" t="str">
        <f>INDEX('xUS TME'!B:B,MATCH('xUS Opp Value'!A465,'xUS TME'!A:A,0))</f>
        <v>CNE100006V65</v>
      </c>
      <c r="C465" s="13" t="str">
        <f>INDEX('xUS TME'!C:C,MATCH($B465,'xUS TME'!$B:$B,0))</f>
        <v>00788</v>
      </c>
      <c r="D465" s="13" t="str">
        <f>INDEX('xUS TME'!D:D,MATCH(B465,'xUS TME'!$B:$B,0))</f>
        <v>0P0001E1KY</v>
      </c>
      <c r="E465" s="13" t="str">
        <f>INDEX('xUS TME'!F:F,MATCH(B465,'xUS TME'!$B:$B,0))</f>
        <v>China</v>
      </c>
      <c r="F465" s="18" t="str">
        <f>INDEX('xUS TME'!G:G,MATCH(B465,'xUS TME'!$B:$B,0))</f>
        <v>Communication Services</v>
      </c>
      <c r="G465" s="58">
        <f>IFERROR(INDEX(CRIMs!G:G,MATCH(C465,CRIMs!D:D,0)),0)</f>
        <v>0</v>
      </c>
      <c r="H465" s="58">
        <f>IFERROR(INDEX(CRIMs!I:I,MATCH(C465,CRIMs!D:D,0)),0)</f>
        <v>0</v>
      </c>
      <c r="I465" s="13">
        <f>INDEX('xUS TME'!E:E,MATCH($B465,'xUS TME'!$B:$B,0))</f>
        <v>0.02</v>
      </c>
      <c r="J465" s="15">
        <f>INDEX('xUS TME'!H:H,MATCH(B465,'xUS TME'!$B:$B,0))</f>
        <v>0</v>
      </c>
      <c r="K465" s="17" t="str">
        <f t="shared" si="7"/>
        <v/>
      </c>
      <c r="L465" s="15">
        <f>INDEX('xUS TME'!J:J,MATCH('xUS Opp Value'!B465,'xUS TME'!$B:$B,0))</f>
        <v>10.82</v>
      </c>
      <c r="M465" s="15">
        <f>INDEX('xUS TME'!L:L,MATCH('xUS Opp Value'!$B465,'xUS TME'!$B:$B,0))</f>
        <v>0.83</v>
      </c>
      <c r="N465" s="15">
        <f>INDEX('xUS TME'!K:K,MATCH('xUS Opp Value'!$B465,'xUS TME'!$B:$B,0))</f>
        <v>0.05</v>
      </c>
      <c r="O465" s="15">
        <f>INDEX('xUS TME'!I:I,MATCH('xUS Opp Value'!$B465,'xUS TME'!$B:$B,0))</f>
        <v>0</v>
      </c>
      <c r="P465" s="15" t="str">
        <f>INDEX('xUS TME'!M:M,MATCH('xUS Opp Value'!$B465,'xUS TME'!$B:$B,0))</f>
        <v>Hong Kong Dollar</v>
      </c>
      <c r="Q465" s="15">
        <f>INDEX('xUS TME'!N:N,MATCH('xUS Opp Value'!$B465,'xUS TME'!$B:$B,0))</f>
        <v>0</v>
      </c>
    </row>
    <row r="466" spans="1:17" hidden="1">
      <c r="A466" s="10" t="s">
        <v>3098</v>
      </c>
      <c r="B466" s="10" t="str">
        <f>INDEX('xUS TME'!B:B,MATCH('xUS Opp Value'!A466,'xUS TME'!A:A,0))</f>
        <v>COTK7PA00010</v>
      </c>
      <c r="C466" s="13" t="str">
        <f>INDEX('xUS TME'!C:C,MATCH($B466,'xUS TME'!$B:$B,0))</f>
        <v>CIBEST</v>
      </c>
      <c r="D466" s="13" t="str">
        <f>INDEX('xUS TME'!D:D,MATCH(B466,'xUS TME'!$B:$B,0))</f>
        <v>0P0000DI6K</v>
      </c>
      <c r="E466" s="13" t="str">
        <f>INDEX('xUS TME'!F:F,MATCH(B466,'xUS TME'!$B:$B,0))</f>
        <v>Colombia</v>
      </c>
      <c r="F466" s="18" t="str">
        <f>INDEX('xUS TME'!G:G,MATCH(B466,'xUS TME'!$B:$B,0))</f>
        <v>Financials</v>
      </c>
      <c r="G466" s="58">
        <f>IFERROR(INDEX(CRIMs!G:G,MATCH(C466,CRIMs!D:D,0)),0)</f>
        <v>0</v>
      </c>
      <c r="H466" s="58">
        <f>IFERROR(INDEX(CRIMs!I:I,MATCH(C466,CRIMs!D:D,0)),0)</f>
        <v>0</v>
      </c>
      <c r="I466" s="13">
        <f>INDEX('xUS TME'!E:E,MATCH($B466,'xUS TME'!$B:$B,0))</f>
        <v>0.02</v>
      </c>
      <c r="J466" s="15">
        <f>INDEX('xUS TME'!H:H,MATCH(B466,'xUS TME'!$B:$B,0))</f>
        <v>0</v>
      </c>
      <c r="K466" s="17" t="str">
        <f t="shared" si="7"/>
        <v/>
      </c>
      <c r="L466" s="15">
        <f>INDEX('xUS TME'!J:J,MATCH('xUS Opp Value'!B466,'xUS TME'!$B:$B,0))</f>
        <v>10.65</v>
      </c>
      <c r="M466" s="15">
        <f>INDEX('xUS TME'!L:L,MATCH('xUS Opp Value'!$B466,'xUS TME'!$B:$B,0))</f>
        <v>2.06</v>
      </c>
      <c r="N466" s="15">
        <f>INDEX('xUS TME'!K:K,MATCH('xUS Opp Value'!$B466,'xUS TME'!$B:$B,0))</f>
        <v>0.17</v>
      </c>
      <c r="O466" s="15" t="str">
        <f>INDEX('xUS TME'!I:I,MATCH('xUS Opp Value'!$B466,'xUS TME'!$B:$B,0))</f>
        <v>Narrow</v>
      </c>
      <c r="P466" s="15" t="str">
        <f>INDEX('xUS TME'!M:M,MATCH('xUS Opp Value'!$B466,'xUS TME'!$B:$B,0))</f>
        <v>Colombian Peso</v>
      </c>
      <c r="Q466" s="15" t="str">
        <f>INDEX('xUS TME'!N:N,MATCH('xUS Opp Value'!$B466,'xUS TME'!$B:$B,0))</f>
        <v>High</v>
      </c>
    </row>
    <row r="467" spans="1:17" hidden="1">
      <c r="A467" s="10" t="s">
        <v>8485</v>
      </c>
      <c r="B467" s="10" t="str">
        <f>INDEX('xUS TME'!B:B,MATCH('xUS Opp Value'!A467,'xUS TME'!A:A,0))</f>
        <v>CA16890P1036</v>
      </c>
      <c r="C467" s="13" t="str">
        <f>INDEX('xUS TME'!C:C,MATCH($B467,'xUS TME'!$B:$B,0))</f>
        <v>CGG</v>
      </c>
      <c r="D467" s="13" t="str">
        <f>INDEX('xUS TME'!D:D,MATCH(B467,'xUS TME'!$B:$B,0))</f>
        <v>0P00005S9L</v>
      </c>
      <c r="E467" s="13" t="str">
        <f>INDEX('xUS TME'!F:F,MATCH(B467,'xUS TME'!$B:$B,0))</f>
        <v>China</v>
      </c>
      <c r="F467" s="18" t="str">
        <f>INDEX('xUS TME'!G:G,MATCH(B467,'xUS TME'!$B:$B,0))</f>
        <v>Materials</v>
      </c>
      <c r="G467" s="58">
        <f>IFERROR(INDEX(CRIMs!G:G,MATCH(C467,CRIMs!D:D,0)),0)</f>
        <v>0</v>
      </c>
      <c r="H467" s="58">
        <f>IFERROR(INDEX(CRIMs!I:I,MATCH(C467,CRIMs!D:D,0)),0)</f>
        <v>0</v>
      </c>
      <c r="I467" s="13">
        <f>INDEX('xUS TME'!E:E,MATCH($B467,'xUS TME'!$B:$B,0))</f>
        <v>0.01</v>
      </c>
      <c r="J467" s="15">
        <f>INDEX('xUS TME'!H:H,MATCH(B467,'xUS TME'!$B:$B,0))</f>
        <v>0</v>
      </c>
      <c r="K467" s="17" t="str">
        <f t="shared" si="7"/>
        <v/>
      </c>
      <c r="L467" s="15">
        <f>INDEX('xUS TME'!J:J,MATCH('xUS Opp Value'!B467,'xUS TME'!$B:$B,0))</f>
        <v>0</v>
      </c>
      <c r="M467" s="15">
        <f>INDEX('xUS TME'!L:L,MATCH('xUS Opp Value'!$B467,'xUS TME'!$B:$B,0))</f>
        <v>3.88</v>
      </c>
      <c r="N467" s="15">
        <f>INDEX('xUS TME'!K:K,MATCH('xUS Opp Value'!$B467,'xUS TME'!$B:$B,0))</f>
        <v>0.23</v>
      </c>
      <c r="O467" s="15">
        <f>INDEX('xUS TME'!I:I,MATCH('xUS Opp Value'!$B467,'xUS TME'!$B:$B,0))</f>
        <v>0</v>
      </c>
      <c r="P467" s="15" t="str">
        <f>INDEX('xUS TME'!M:M,MATCH('xUS Opp Value'!$B467,'xUS TME'!$B:$B,0))</f>
        <v>Canadian Dollar</v>
      </c>
      <c r="Q467" s="15">
        <f>INDEX('xUS TME'!N:N,MATCH('xUS Opp Value'!$B467,'xUS TME'!$B:$B,0))</f>
        <v>0</v>
      </c>
    </row>
    <row r="468" spans="1:17" hidden="1">
      <c r="A468" s="10" t="s">
        <v>7915</v>
      </c>
      <c r="B468" s="10" t="str">
        <f>INDEX('xUS TME'!B:B,MATCH('xUS Opp Value'!A468,'xUS TME'!A:A,0))</f>
        <v>BRVBBRACNOR1</v>
      </c>
      <c r="C468" s="13" t="str">
        <f>INDEX('xUS TME'!C:C,MATCH($B468,'xUS TME'!$B:$B,0))</f>
        <v>VBBR3</v>
      </c>
      <c r="D468" s="13" t="str">
        <f>INDEX('xUS TME'!D:D,MATCH(B468,'xUS TME'!$B:$B,0))</f>
        <v>0P0001CJRY</v>
      </c>
      <c r="E468" s="13" t="str">
        <f>INDEX('xUS TME'!F:F,MATCH(B468,'xUS TME'!$B:$B,0))</f>
        <v>Brazil</v>
      </c>
      <c r="F468" s="18" t="str">
        <f>INDEX('xUS TME'!G:G,MATCH(B468,'xUS TME'!$B:$B,0))</f>
        <v>Consumer Discretionary</v>
      </c>
      <c r="G468" s="58">
        <f>IFERROR(INDEX(CRIMs!G:G,MATCH(C468,CRIMs!D:D,0)),0)</f>
        <v>0</v>
      </c>
      <c r="H468" s="58">
        <f>IFERROR(INDEX(CRIMs!I:I,MATCH(C468,CRIMs!D:D,0)),0)</f>
        <v>0</v>
      </c>
      <c r="I468" s="13">
        <f>INDEX('xUS TME'!E:E,MATCH($B468,'xUS TME'!$B:$B,0))</f>
        <v>0.02</v>
      </c>
      <c r="J468" s="15">
        <f>INDEX('xUS TME'!H:H,MATCH(B468,'xUS TME'!$B:$B,0))</f>
        <v>0</v>
      </c>
      <c r="K468" s="17" t="str">
        <f t="shared" si="7"/>
        <v/>
      </c>
      <c r="L468" s="15">
        <f>INDEX('xUS TME'!J:J,MATCH('xUS Opp Value'!B468,'xUS TME'!$B:$B,0))</f>
        <v>13.94</v>
      </c>
      <c r="M468" s="15">
        <f>INDEX('xUS TME'!L:L,MATCH('xUS Opp Value'!$B468,'xUS TME'!$B:$B,0))</f>
        <v>1.95</v>
      </c>
      <c r="N468" s="15">
        <f>INDEX('xUS TME'!K:K,MATCH('xUS Opp Value'!$B468,'xUS TME'!$B:$B,0))</f>
        <v>0.1</v>
      </c>
      <c r="O468" s="15">
        <f>INDEX('xUS TME'!I:I,MATCH('xUS Opp Value'!$B468,'xUS TME'!$B:$B,0))</f>
        <v>0</v>
      </c>
      <c r="P468" s="15" t="str">
        <f>INDEX('xUS TME'!M:M,MATCH('xUS Opp Value'!$B468,'xUS TME'!$B:$B,0))</f>
        <v>Brazilian Real</v>
      </c>
      <c r="Q468" s="15">
        <f>INDEX('xUS TME'!N:N,MATCH('xUS Opp Value'!$B468,'xUS TME'!$B:$B,0))</f>
        <v>0</v>
      </c>
    </row>
    <row r="469" spans="1:17" hidden="1">
      <c r="A469" s="10" t="s">
        <v>2464</v>
      </c>
      <c r="B469" s="10" t="str">
        <f>INDEX('xUS TME'!B:B,MATCH('xUS Opp Value'!A469,'xUS TME'!A:A,0))</f>
        <v>BE0003822393</v>
      </c>
      <c r="C469" s="13" t="str">
        <f>INDEX('xUS TME'!C:C,MATCH($B469,'xUS TME'!$B:$B,0))</f>
        <v>ELI</v>
      </c>
      <c r="D469" s="13" t="str">
        <f>INDEX('xUS TME'!D:D,MATCH(B469,'xUS TME'!$B:$B,0))</f>
        <v>0P0000A5OT</v>
      </c>
      <c r="E469" s="13" t="str">
        <f>INDEX('xUS TME'!F:F,MATCH(B469,'xUS TME'!$B:$B,0))</f>
        <v>Belgium</v>
      </c>
      <c r="F469" s="18" t="str">
        <f>INDEX('xUS TME'!G:G,MATCH(B469,'xUS TME'!$B:$B,0))</f>
        <v>Utilities</v>
      </c>
      <c r="G469" s="58">
        <f>IFERROR(INDEX(CRIMs!G:G,MATCH(C469,CRIMs!D:D,0)),0)</f>
        <v>0</v>
      </c>
      <c r="H469" s="58">
        <f>IFERROR(INDEX(CRIMs!I:I,MATCH(C469,CRIMs!D:D,0)),0)</f>
        <v>0</v>
      </c>
      <c r="I469" s="13">
        <f>INDEX('xUS TME'!E:E,MATCH($B469,'xUS TME'!$B:$B,0))</f>
        <v>0.02</v>
      </c>
      <c r="J469" s="15">
        <f>INDEX('xUS TME'!H:H,MATCH(B469,'xUS TME'!$B:$B,0))</f>
        <v>0</v>
      </c>
      <c r="K469" s="17" t="str">
        <f t="shared" si="7"/>
        <v/>
      </c>
      <c r="L469" s="15">
        <f>INDEX('xUS TME'!J:J,MATCH('xUS Opp Value'!B469,'xUS TME'!$B:$B,0))</f>
        <v>22.37</v>
      </c>
      <c r="M469" s="15">
        <f>INDEX('xUS TME'!L:L,MATCH('xUS Opp Value'!$B469,'xUS TME'!$B:$B,0))</f>
        <v>1.98</v>
      </c>
      <c r="N469" s="15">
        <f>INDEX('xUS TME'!K:K,MATCH('xUS Opp Value'!$B469,'xUS TME'!$B:$B,0))</f>
        <v>0.1</v>
      </c>
      <c r="O469" s="15">
        <f>INDEX('xUS TME'!I:I,MATCH('xUS Opp Value'!$B469,'xUS TME'!$B:$B,0))</f>
        <v>0</v>
      </c>
      <c r="P469" s="15" t="str">
        <f>INDEX('xUS TME'!M:M,MATCH('xUS Opp Value'!$B469,'xUS TME'!$B:$B,0))</f>
        <v>Euro</v>
      </c>
      <c r="Q469" s="15">
        <f>INDEX('xUS TME'!N:N,MATCH('xUS Opp Value'!$B469,'xUS TME'!$B:$B,0))</f>
        <v>0</v>
      </c>
    </row>
    <row r="470" spans="1:17" hidden="1">
      <c r="A470" s="10" t="s">
        <v>632</v>
      </c>
      <c r="B470" s="10" t="str">
        <f>INDEX('xUS TME'!B:B,MATCH('xUS Opp Value'!A470,'xUS TME'!A:A,0))</f>
        <v>INE208A01029</v>
      </c>
      <c r="C470" s="13" t="str">
        <f>INDEX('xUS TME'!C:C,MATCH($B470,'xUS TME'!$B:$B,0))</f>
        <v>500477</v>
      </c>
      <c r="D470" s="13" t="str">
        <f>INDEX('xUS TME'!D:D,MATCH(B470,'xUS TME'!$B:$B,0))</f>
        <v>0P0000AX98</v>
      </c>
      <c r="E470" s="13" t="str">
        <f>INDEX('xUS TME'!F:F,MATCH(B470,'xUS TME'!$B:$B,0))</f>
        <v>India</v>
      </c>
      <c r="F470" s="18" t="str">
        <f>INDEX('xUS TME'!G:G,MATCH(B470,'xUS TME'!$B:$B,0))</f>
        <v>Industrials</v>
      </c>
      <c r="G470" s="58">
        <f>IFERROR(INDEX(CRIMs!G:G,MATCH(C470,CRIMs!D:D,0)),0)</f>
        <v>0</v>
      </c>
      <c r="H470" s="58">
        <f>IFERROR(INDEX(CRIMs!I:I,MATCH(C470,CRIMs!D:D,0)),0)</f>
        <v>0</v>
      </c>
      <c r="I470" s="13">
        <f>INDEX('xUS TME'!E:E,MATCH($B470,'xUS TME'!$B:$B,0))</f>
        <v>0.01</v>
      </c>
      <c r="J470" s="15">
        <f>INDEX('xUS TME'!H:H,MATCH(B470,'xUS TME'!$B:$B,0))</f>
        <v>0</v>
      </c>
      <c r="K470" s="17" t="str">
        <f t="shared" si="7"/>
        <v/>
      </c>
      <c r="L470" s="15">
        <f>INDEX('xUS TME'!J:J,MATCH('xUS Opp Value'!B470,'xUS TME'!$B:$B,0))</f>
        <v>24.38</v>
      </c>
      <c r="M470" s="15">
        <f>INDEX('xUS TME'!L:L,MATCH('xUS Opp Value'!$B470,'xUS TME'!$B:$B,0))</f>
        <v>8.31</v>
      </c>
      <c r="N470" s="15">
        <f>INDEX('xUS TME'!K:K,MATCH('xUS Opp Value'!$B470,'xUS TME'!$B:$B,0))</f>
        <v>0.32</v>
      </c>
      <c r="O470" s="15">
        <f>INDEX('xUS TME'!I:I,MATCH('xUS Opp Value'!$B470,'xUS TME'!$B:$B,0))</f>
        <v>0</v>
      </c>
      <c r="P470" s="15" t="str">
        <f>INDEX('xUS TME'!M:M,MATCH('xUS Opp Value'!$B470,'xUS TME'!$B:$B,0))</f>
        <v>Indian Rupee</v>
      </c>
      <c r="Q470" s="15">
        <f>INDEX('xUS TME'!N:N,MATCH('xUS Opp Value'!$B470,'xUS TME'!$B:$B,0))</f>
        <v>0</v>
      </c>
    </row>
    <row r="471" spans="1:17" hidden="1">
      <c r="A471" s="10" t="s">
        <v>4473</v>
      </c>
      <c r="B471" s="10" t="str">
        <f>INDEX('xUS TME'!B:B,MATCH('xUS Opp Value'!A471,'xUS TME'!A:A,0))</f>
        <v>KR7071050009</v>
      </c>
      <c r="C471" s="13">
        <f>INDEX('xUS TME'!C:C,MATCH($B471,'xUS TME'!$B:$B,0))</f>
        <v>71050</v>
      </c>
      <c r="D471" s="13" t="str">
        <f>INDEX('xUS TME'!D:D,MATCH(B471,'xUS TME'!$B:$B,0))</f>
        <v>0P0000BLII</v>
      </c>
      <c r="E471" s="13" t="str">
        <f>INDEX('xUS TME'!F:F,MATCH(B471,'xUS TME'!$B:$B,0))</f>
        <v>South Korea</v>
      </c>
      <c r="F471" s="18" t="str">
        <f>INDEX('xUS TME'!G:G,MATCH(B471,'xUS TME'!$B:$B,0))</f>
        <v>Financials</v>
      </c>
      <c r="G471" s="58">
        <f>IFERROR(INDEX(CRIMs!G:G,MATCH(C471,CRIMs!D:D,0)),0)</f>
        <v>0</v>
      </c>
      <c r="H471" s="58">
        <f>IFERROR(INDEX(CRIMs!I:I,MATCH(C471,CRIMs!D:D,0)),0)</f>
        <v>0</v>
      </c>
      <c r="I471" s="13">
        <f>INDEX('xUS TME'!E:E,MATCH($B471,'xUS TME'!$B:$B,0))</f>
        <v>0.02</v>
      </c>
      <c r="J471" s="15">
        <f>INDEX('xUS TME'!H:H,MATCH(B471,'xUS TME'!$B:$B,0))</f>
        <v>0</v>
      </c>
      <c r="K471" s="17" t="str">
        <f t="shared" si="7"/>
        <v/>
      </c>
      <c r="L471" s="15">
        <f>INDEX('xUS TME'!J:J,MATCH('xUS Opp Value'!B471,'xUS TME'!$B:$B,0))</f>
        <v>0</v>
      </c>
      <c r="M471" s="15">
        <f>INDEX('xUS TME'!L:L,MATCH('xUS Opp Value'!$B471,'xUS TME'!$B:$B,0))</f>
        <v>1.18</v>
      </c>
      <c r="N471" s="15">
        <f>INDEX('xUS TME'!K:K,MATCH('xUS Opp Value'!$B471,'xUS TME'!$B:$B,0))</f>
        <v>0.19</v>
      </c>
      <c r="O471" s="15">
        <f>INDEX('xUS TME'!I:I,MATCH('xUS Opp Value'!$B471,'xUS TME'!$B:$B,0))</f>
        <v>0</v>
      </c>
      <c r="P471" s="15" t="str">
        <f>INDEX('xUS TME'!M:M,MATCH('xUS Opp Value'!$B471,'xUS TME'!$B:$B,0))</f>
        <v>Won</v>
      </c>
      <c r="Q471" s="15">
        <f>INDEX('xUS TME'!N:N,MATCH('xUS Opp Value'!$B471,'xUS TME'!$B:$B,0))</f>
        <v>0</v>
      </c>
    </row>
    <row r="472" spans="1:17" hidden="1">
      <c r="A472" s="10" t="s">
        <v>4817</v>
      </c>
      <c r="B472" s="10" t="str">
        <f>INDEX('xUS TME'!B:B,MATCH('xUS Opp Value'!A472,'xUS TME'!A:A,0))</f>
        <v>JP3869010003</v>
      </c>
      <c r="C472" s="13">
        <f>INDEX('xUS TME'!C:C,MATCH($B472,'xUS TME'!$B:$B,0))</f>
        <v>3088</v>
      </c>
      <c r="D472" s="13" t="str">
        <f>INDEX('xUS TME'!D:D,MATCH(B472,'xUS TME'!$B:$B,0))</f>
        <v>0P0000EOF7</v>
      </c>
      <c r="E472" s="13" t="str">
        <f>INDEX('xUS TME'!F:F,MATCH(B472,'xUS TME'!$B:$B,0))</f>
        <v>Japan</v>
      </c>
      <c r="F472" s="18" t="str">
        <f>INDEX('xUS TME'!G:G,MATCH(B472,'xUS TME'!$B:$B,0))</f>
        <v>Consumer Staples</v>
      </c>
      <c r="G472" s="58">
        <f>IFERROR(INDEX(CRIMs!G:G,MATCH(C472,CRIMs!D:D,0)),0)</f>
        <v>0</v>
      </c>
      <c r="H472" s="58">
        <f>IFERROR(INDEX(CRIMs!I:I,MATCH(C472,CRIMs!D:D,0)),0)</f>
        <v>0</v>
      </c>
      <c r="I472" s="13">
        <f>INDEX('xUS TME'!E:E,MATCH($B472,'xUS TME'!$B:$B,0))</f>
        <v>0.02</v>
      </c>
      <c r="J472" s="15">
        <f>INDEX('xUS TME'!H:H,MATCH(B472,'xUS TME'!$B:$B,0))</f>
        <v>0</v>
      </c>
      <c r="K472" s="17" t="str">
        <f t="shared" si="7"/>
        <v/>
      </c>
      <c r="L472" s="15">
        <f>INDEX('xUS TME'!J:J,MATCH('xUS Opp Value'!B472,'xUS TME'!$B:$B,0))</f>
        <v>19.96</v>
      </c>
      <c r="M472" s="15">
        <f>INDEX('xUS TME'!L:L,MATCH('xUS Opp Value'!$B472,'xUS TME'!$B:$B,0))</f>
        <v>1.86</v>
      </c>
      <c r="N472" s="15">
        <f>INDEX('xUS TME'!K:K,MATCH('xUS Opp Value'!$B472,'xUS TME'!$B:$B,0))</f>
        <v>0.11</v>
      </c>
      <c r="O472" s="15">
        <f>INDEX('xUS TME'!I:I,MATCH('xUS Opp Value'!$B472,'xUS TME'!$B:$B,0))</f>
        <v>0</v>
      </c>
      <c r="P472" s="15" t="str">
        <f>INDEX('xUS TME'!M:M,MATCH('xUS Opp Value'!$B472,'xUS TME'!$B:$B,0))</f>
        <v>Yen</v>
      </c>
      <c r="Q472" s="15">
        <f>INDEX('xUS TME'!N:N,MATCH('xUS Opp Value'!$B472,'xUS TME'!$B:$B,0))</f>
        <v>0</v>
      </c>
    </row>
    <row r="473" spans="1:17" hidden="1">
      <c r="A473" s="10" t="s">
        <v>7243</v>
      </c>
      <c r="B473" s="10" t="str">
        <f>INDEX('xUS TME'!B:B,MATCH('xUS Opp Value'!A473,'xUS TME'!A:A,0))</f>
        <v>SE0000112724</v>
      </c>
      <c r="C473" s="13" t="str">
        <f>INDEX('xUS TME'!C:C,MATCH($B473,'xUS TME'!$B:$B,0))</f>
        <v>SCA B</v>
      </c>
      <c r="D473" s="13" t="str">
        <f>INDEX('xUS TME'!D:D,MATCH(B473,'xUS TME'!$B:$B,0))</f>
        <v>0P0000A6H4</v>
      </c>
      <c r="E473" s="13" t="str">
        <f>INDEX('xUS TME'!F:F,MATCH(B473,'xUS TME'!$B:$B,0))</f>
        <v>Sweden</v>
      </c>
      <c r="F473" s="18" t="str">
        <f>INDEX('xUS TME'!G:G,MATCH(B473,'xUS TME'!$B:$B,0))</f>
        <v>Materials</v>
      </c>
      <c r="G473" s="58">
        <f>IFERROR(INDEX(CRIMs!G:G,MATCH(C473,CRIMs!D:D,0)),0)</f>
        <v>0</v>
      </c>
      <c r="H473" s="58">
        <f>IFERROR(INDEX(CRIMs!I:I,MATCH(C473,CRIMs!D:D,0)),0)</f>
        <v>0</v>
      </c>
      <c r="I473" s="13">
        <f>INDEX('xUS TME'!E:E,MATCH($B473,'xUS TME'!$B:$B,0))</f>
        <v>0.02</v>
      </c>
      <c r="J473" s="15">
        <f>INDEX('xUS TME'!H:H,MATCH(B473,'xUS TME'!$B:$B,0))</f>
        <v>0</v>
      </c>
      <c r="K473" s="17" t="str">
        <f t="shared" si="7"/>
        <v/>
      </c>
      <c r="L473" s="15">
        <f>INDEX('xUS TME'!J:J,MATCH('xUS Opp Value'!B473,'xUS TME'!$B:$B,0))</f>
        <v>23.63</v>
      </c>
      <c r="M473" s="15">
        <f>INDEX('xUS TME'!L:L,MATCH('xUS Opp Value'!$B473,'xUS TME'!$B:$B,0))</f>
        <v>0.75</v>
      </c>
      <c r="N473" s="15">
        <f>INDEX('xUS TME'!K:K,MATCH('xUS Opp Value'!$B473,'xUS TME'!$B:$B,0))</f>
        <v>0.03</v>
      </c>
      <c r="O473" s="15" t="str">
        <f>INDEX('xUS TME'!I:I,MATCH('xUS Opp Value'!$B473,'xUS TME'!$B:$B,0))</f>
        <v>None</v>
      </c>
      <c r="P473" s="15" t="str">
        <f>INDEX('xUS TME'!M:M,MATCH('xUS Opp Value'!$B473,'xUS TME'!$B:$B,0))</f>
        <v>Swedish Krona</v>
      </c>
      <c r="Q473" s="15" t="str">
        <f>INDEX('xUS TME'!N:N,MATCH('xUS Opp Value'!$B473,'xUS TME'!$B:$B,0))</f>
        <v>Low</v>
      </c>
    </row>
    <row r="474" spans="1:17" hidden="1">
      <c r="A474" s="10" t="s">
        <v>2131</v>
      </c>
      <c r="B474" s="10" t="str">
        <f>INDEX('xUS TME'!B:B,MATCH('xUS Opp Value'!A474,'xUS TME'!A:A,0))</f>
        <v>TH0737010Y08</v>
      </c>
      <c r="C474" s="13" t="str">
        <f>INDEX('xUS TME'!C:C,MATCH($B474,'xUS TME'!$B:$B,0))</f>
        <v>CPALL</v>
      </c>
      <c r="D474" s="13" t="str">
        <f>INDEX('xUS TME'!D:D,MATCH(B474,'xUS TME'!$B:$B,0))</f>
        <v>0P0000AQSJ</v>
      </c>
      <c r="E474" s="13" t="str">
        <f>INDEX('xUS TME'!F:F,MATCH(B474,'xUS TME'!$B:$B,0))</f>
        <v>Thailand</v>
      </c>
      <c r="F474" s="18" t="str">
        <f>INDEX('xUS TME'!G:G,MATCH(B474,'xUS TME'!$B:$B,0))</f>
        <v>Consumer Staples</v>
      </c>
      <c r="G474" s="58">
        <f>IFERROR(INDEX(CRIMs!G:G,MATCH(C474,CRIMs!D:D,0)),0)</f>
        <v>0</v>
      </c>
      <c r="H474" s="58">
        <f>IFERROR(INDEX(CRIMs!I:I,MATCH(C474,CRIMs!D:D,0)),0)</f>
        <v>0</v>
      </c>
      <c r="I474" s="13">
        <f>INDEX('xUS TME'!E:E,MATCH($B474,'xUS TME'!$B:$B,0))</f>
        <v>0.02</v>
      </c>
      <c r="J474" s="15">
        <f>INDEX('xUS TME'!H:H,MATCH(B474,'xUS TME'!$B:$B,0))</f>
        <v>0</v>
      </c>
      <c r="K474" s="17" t="str">
        <f t="shared" si="7"/>
        <v/>
      </c>
      <c r="L474" s="15">
        <f>INDEX('xUS TME'!J:J,MATCH('xUS Opp Value'!B474,'xUS TME'!$B:$B,0))</f>
        <v>14.25</v>
      </c>
      <c r="M474" s="15">
        <f>INDEX('xUS TME'!L:L,MATCH('xUS Opp Value'!$B474,'xUS TME'!$B:$B,0))</f>
        <v>3.32</v>
      </c>
      <c r="N474" s="15">
        <f>INDEX('xUS TME'!K:K,MATCH('xUS Opp Value'!$B474,'xUS TME'!$B:$B,0))</f>
        <v>0.26</v>
      </c>
      <c r="O474" s="15">
        <f>INDEX('xUS TME'!I:I,MATCH('xUS Opp Value'!$B474,'xUS TME'!$B:$B,0))</f>
        <v>0</v>
      </c>
      <c r="P474" s="15" t="str">
        <f>INDEX('xUS TME'!M:M,MATCH('xUS Opp Value'!$B474,'xUS TME'!$B:$B,0))</f>
        <v>Baht</v>
      </c>
      <c r="Q474" s="15">
        <f>INDEX('xUS TME'!N:N,MATCH('xUS Opp Value'!$B474,'xUS TME'!$B:$B,0))</f>
        <v>0</v>
      </c>
    </row>
    <row r="475" spans="1:17" hidden="1">
      <c r="A475" s="10" t="s">
        <v>6282</v>
      </c>
      <c r="B475" s="10" t="str">
        <f>INDEX('xUS TME'!B:B,MATCH('xUS Opp Value'!A475,'xUS TME'!A:A,0))</f>
        <v>INE775A01035</v>
      </c>
      <c r="C475" s="13" t="str">
        <f>INDEX('xUS TME'!C:C,MATCH($B475,'xUS TME'!$B:$B,0))</f>
        <v>MOTHERSON</v>
      </c>
      <c r="D475" s="13" t="str">
        <f>INDEX('xUS TME'!D:D,MATCH(B475,'xUS TME'!$B:$B,0))</f>
        <v>0P0000ASGA</v>
      </c>
      <c r="E475" s="13" t="str">
        <f>INDEX('xUS TME'!F:F,MATCH(B475,'xUS TME'!$B:$B,0))</f>
        <v>India</v>
      </c>
      <c r="F475" s="18" t="str">
        <f>INDEX('xUS TME'!G:G,MATCH(B475,'xUS TME'!$B:$B,0))</f>
        <v>Consumer Discretionary</v>
      </c>
      <c r="G475" s="58">
        <f>IFERROR(INDEX(CRIMs!G:G,MATCH(C475,CRIMs!D:D,0)),0)</f>
        <v>0</v>
      </c>
      <c r="H475" s="58">
        <f>IFERROR(INDEX(CRIMs!I:I,MATCH(C475,CRIMs!D:D,0)),0)</f>
        <v>0</v>
      </c>
      <c r="I475" s="13">
        <f>INDEX('xUS TME'!E:E,MATCH($B475,'xUS TME'!$B:$B,0))</f>
        <v>0.02</v>
      </c>
      <c r="J475" s="15">
        <f>INDEX('xUS TME'!H:H,MATCH(B475,'xUS TME'!$B:$B,0))</f>
        <v>0</v>
      </c>
      <c r="K475" s="17" t="str">
        <f t="shared" si="7"/>
        <v/>
      </c>
      <c r="L475" s="15">
        <f>INDEX('xUS TME'!J:J,MATCH('xUS Opp Value'!B475,'xUS TME'!$B:$B,0))</f>
        <v>11.59</v>
      </c>
      <c r="M475" s="15">
        <f>INDEX('xUS TME'!L:L,MATCH('xUS Opp Value'!$B475,'xUS TME'!$B:$B,0))</f>
        <v>3.47</v>
      </c>
      <c r="N475" s="15">
        <f>INDEX('xUS TME'!K:K,MATCH('xUS Opp Value'!$B475,'xUS TME'!$B:$B,0))</f>
        <v>0.13</v>
      </c>
      <c r="O475" s="15">
        <f>INDEX('xUS TME'!I:I,MATCH('xUS Opp Value'!$B475,'xUS TME'!$B:$B,0))</f>
        <v>0</v>
      </c>
      <c r="P475" s="15" t="str">
        <f>INDEX('xUS TME'!M:M,MATCH('xUS Opp Value'!$B475,'xUS TME'!$B:$B,0))</f>
        <v>Indian Rupee</v>
      </c>
      <c r="Q475" s="15">
        <f>INDEX('xUS TME'!N:N,MATCH('xUS Opp Value'!$B475,'xUS TME'!$B:$B,0))</f>
        <v>0</v>
      </c>
    </row>
    <row r="476" spans="1:17" hidden="1">
      <c r="A476" s="10" t="s">
        <v>2176</v>
      </c>
      <c r="B476" s="10" t="str">
        <f>INDEX('xUS TME'!B:B,MATCH('xUS Opp Value'!A476,'xUS TME'!A:A,0))</f>
        <v>INE298A01020</v>
      </c>
      <c r="C476" s="13" t="str">
        <f>INDEX('xUS TME'!C:C,MATCH($B476,'xUS TME'!$B:$B,0))</f>
        <v>500480</v>
      </c>
      <c r="D476" s="13" t="str">
        <f>INDEX('xUS TME'!D:D,MATCH(B476,'xUS TME'!$B:$B,0))</f>
        <v>0P0000CJ5A</v>
      </c>
      <c r="E476" s="13" t="str">
        <f>INDEX('xUS TME'!F:F,MATCH(B476,'xUS TME'!$B:$B,0))</f>
        <v>India</v>
      </c>
      <c r="F476" s="18" t="str">
        <f>INDEX('xUS TME'!G:G,MATCH(B476,'xUS TME'!$B:$B,0))</f>
        <v>Industrials</v>
      </c>
      <c r="G476" s="58">
        <f>IFERROR(INDEX(CRIMs!G:G,MATCH(C476,CRIMs!D:D,0)),0)</f>
        <v>0</v>
      </c>
      <c r="H476" s="58">
        <f>IFERROR(INDEX(CRIMs!I:I,MATCH(C476,CRIMs!D:D,0)),0)</f>
        <v>0</v>
      </c>
      <c r="I476" s="13">
        <f>INDEX('xUS TME'!E:E,MATCH($B476,'xUS TME'!$B:$B,0))</f>
        <v>0.02</v>
      </c>
      <c r="J476" s="15">
        <f>INDEX('xUS TME'!H:H,MATCH(B476,'xUS TME'!$B:$B,0))</f>
        <v>0</v>
      </c>
      <c r="K476" s="17" t="str">
        <f t="shared" si="7"/>
        <v/>
      </c>
      <c r="L476" s="15">
        <f>INDEX('xUS TME'!J:J,MATCH('xUS Opp Value'!B476,'xUS TME'!$B:$B,0))</f>
        <v>36.76</v>
      </c>
      <c r="M476" s="15">
        <f>INDEX('xUS TME'!L:L,MATCH('xUS Opp Value'!$B476,'xUS TME'!$B:$B,0))</f>
        <v>18.04</v>
      </c>
      <c r="N476" s="15">
        <f>INDEX('xUS TME'!K:K,MATCH('xUS Opp Value'!$B476,'xUS TME'!$B:$B,0))</f>
        <v>0.28000000000000003</v>
      </c>
      <c r="O476" s="15">
        <f>INDEX('xUS TME'!I:I,MATCH('xUS Opp Value'!$B476,'xUS TME'!$B:$B,0))</f>
        <v>0</v>
      </c>
      <c r="P476" s="15" t="str">
        <f>INDEX('xUS TME'!M:M,MATCH('xUS Opp Value'!$B476,'xUS TME'!$B:$B,0))</f>
        <v>Indian Rupee</v>
      </c>
      <c r="Q476" s="15">
        <f>INDEX('xUS TME'!N:N,MATCH('xUS Opp Value'!$B476,'xUS TME'!$B:$B,0))</f>
        <v>0</v>
      </c>
    </row>
    <row r="477" spans="1:17" hidden="1">
      <c r="A477" s="10" t="s">
        <v>8486</v>
      </c>
      <c r="B477" s="10" t="str">
        <f>INDEX('xUS TME'!B:B,MATCH('xUS Opp Value'!A477,'xUS TME'!A:A,0))</f>
        <v>KR7010120004</v>
      </c>
      <c r="C477" s="13" t="str">
        <f>INDEX('xUS TME'!C:C,MATCH($B477,'xUS TME'!$B:$B,0))</f>
        <v>010120</v>
      </c>
      <c r="D477" s="13" t="str">
        <f>INDEX('xUS TME'!D:D,MATCH(B477,'xUS TME'!$B:$B,0))</f>
        <v>0P0000AF2O</v>
      </c>
      <c r="E477" s="13" t="str">
        <f>INDEX('xUS TME'!F:F,MATCH(B477,'xUS TME'!$B:$B,0))</f>
        <v>South Korea</v>
      </c>
      <c r="F477" s="18" t="str">
        <f>INDEX('xUS TME'!G:G,MATCH(B477,'xUS TME'!$B:$B,0))</f>
        <v>Industrials</v>
      </c>
      <c r="G477" s="58">
        <f>IFERROR(INDEX(CRIMs!G:G,MATCH(C477,CRIMs!D:D,0)),0)</f>
        <v>0</v>
      </c>
      <c r="H477" s="58">
        <f>IFERROR(INDEX(CRIMs!I:I,MATCH(C477,CRIMs!D:D,0)),0)</f>
        <v>0</v>
      </c>
      <c r="I477" s="13">
        <f>INDEX('xUS TME'!E:E,MATCH($B477,'xUS TME'!$B:$B,0))</f>
        <v>0.02</v>
      </c>
      <c r="J477" s="15">
        <f>INDEX('xUS TME'!H:H,MATCH(B477,'xUS TME'!$B:$B,0))</f>
        <v>0</v>
      </c>
      <c r="K477" s="17" t="str">
        <f t="shared" si="7"/>
        <v/>
      </c>
      <c r="L477" s="15">
        <f>INDEX('xUS TME'!J:J,MATCH('xUS Opp Value'!B477,'xUS TME'!$B:$B,0))</f>
        <v>0</v>
      </c>
      <c r="M477" s="15">
        <f>INDEX('xUS TME'!L:L,MATCH('xUS Opp Value'!$B477,'xUS TME'!$B:$B,0))</f>
        <v>11.31</v>
      </c>
      <c r="N477" s="15">
        <f>INDEX('xUS TME'!K:K,MATCH('xUS Opp Value'!$B477,'xUS TME'!$B:$B,0))</f>
        <v>0.15</v>
      </c>
      <c r="O477" s="15">
        <f>INDEX('xUS TME'!I:I,MATCH('xUS Opp Value'!$B477,'xUS TME'!$B:$B,0))</f>
        <v>0</v>
      </c>
      <c r="P477" s="15" t="str">
        <f>INDEX('xUS TME'!M:M,MATCH('xUS Opp Value'!$B477,'xUS TME'!$B:$B,0))</f>
        <v>Won</v>
      </c>
      <c r="Q477" s="15">
        <f>INDEX('xUS TME'!N:N,MATCH('xUS Opp Value'!$B477,'xUS TME'!$B:$B,0))</f>
        <v>0</v>
      </c>
    </row>
    <row r="478" spans="1:17" hidden="1">
      <c r="A478" s="10" t="s">
        <v>7291</v>
      </c>
      <c r="B478" s="10" t="str">
        <f>INDEX('xUS TME'!B:B,MATCH('xUS Opp Value'!A478,'xUS TME'!A:A,0))</f>
        <v>BE0974464977</v>
      </c>
      <c r="C478" s="13" t="str">
        <f>INDEX('xUS TME'!C:C,MATCH($B478,'xUS TME'!$B:$B,0))</f>
        <v>SYENS</v>
      </c>
      <c r="D478" s="13" t="str">
        <f>INDEX('xUS TME'!D:D,MATCH(B478,'xUS TME'!$B:$B,0))</f>
        <v>0P0001S03C</v>
      </c>
      <c r="E478" s="13" t="str">
        <f>INDEX('xUS TME'!F:F,MATCH(B478,'xUS TME'!$B:$B,0))</f>
        <v>Belgium</v>
      </c>
      <c r="F478" s="18" t="str">
        <f>INDEX('xUS TME'!G:G,MATCH(B478,'xUS TME'!$B:$B,0))</f>
        <v>Materials</v>
      </c>
      <c r="G478" s="58">
        <f>IFERROR(INDEX(CRIMs!G:G,MATCH(C478,CRIMs!D:D,0)),0)</f>
        <v>0</v>
      </c>
      <c r="H478" s="58">
        <f>IFERROR(INDEX(CRIMs!I:I,MATCH(C478,CRIMs!D:D,0)),0)</f>
        <v>0</v>
      </c>
      <c r="I478" s="13">
        <f>INDEX('xUS TME'!E:E,MATCH($B478,'xUS TME'!$B:$B,0))</f>
        <v>0.01</v>
      </c>
      <c r="J478" s="15">
        <f>INDEX('xUS TME'!H:H,MATCH(B478,'xUS TME'!$B:$B,0))</f>
        <v>0</v>
      </c>
      <c r="K478" s="17" t="str">
        <f t="shared" si="7"/>
        <v/>
      </c>
      <c r="L478" s="15">
        <f>INDEX('xUS TME'!J:J,MATCH('xUS Opp Value'!B478,'xUS TME'!$B:$B,0))</f>
        <v>17.670000000000002</v>
      </c>
      <c r="M478" s="15">
        <f>INDEX('xUS TME'!L:L,MATCH('xUS Opp Value'!$B478,'xUS TME'!$B:$B,0))</f>
        <v>0.88</v>
      </c>
      <c r="N478" s="15">
        <f>INDEX('xUS TME'!K:K,MATCH('xUS Opp Value'!$B478,'xUS TME'!$B:$B,0))</f>
        <v>-0.01</v>
      </c>
      <c r="O478" s="15" t="str">
        <f>INDEX('xUS TME'!I:I,MATCH('xUS Opp Value'!$B478,'xUS TME'!$B:$B,0))</f>
        <v>Narrow</v>
      </c>
      <c r="P478" s="15" t="str">
        <f>INDEX('xUS TME'!M:M,MATCH('xUS Opp Value'!$B478,'xUS TME'!$B:$B,0))</f>
        <v>Euro</v>
      </c>
      <c r="Q478" s="15" t="str">
        <f>INDEX('xUS TME'!N:N,MATCH('xUS Opp Value'!$B478,'xUS TME'!$B:$B,0))</f>
        <v>Medium</v>
      </c>
    </row>
    <row r="479" spans="1:17" hidden="1">
      <c r="A479" s="10" t="s">
        <v>5287</v>
      </c>
      <c r="B479" s="10" t="str">
        <f>INDEX('xUS TME'!B:B,MATCH('xUS Opp Value'!A479,'xUS TME'!A:A,0))</f>
        <v>JP3711600001</v>
      </c>
      <c r="C479" s="13" t="str">
        <f>INDEX('xUS TME'!C:C,MATCH($B479,'xUS TME'!$B:$B,0))</f>
        <v>4091</v>
      </c>
      <c r="D479" s="13" t="str">
        <f>INDEX('xUS TME'!D:D,MATCH(B479,'xUS TME'!$B:$B,0))</f>
        <v>0P0000EDSC</v>
      </c>
      <c r="E479" s="13" t="str">
        <f>INDEX('xUS TME'!F:F,MATCH(B479,'xUS TME'!$B:$B,0))</f>
        <v>Japan</v>
      </c>
      <c r="F479" s="18" t="str">
        <f>INDEX('xUS TME'!G:G,MATCH(B479,'xUS TME'!$B:$B,0))</f>
        <v>Materials</v>
      </c>
      <c r="G479" s="58">
        <f>IFERROR(INDEX(CRIMs!G:G,MATCH(C479,CRIMs!D:D,0)),0)</f>
        <v>0</v>
      </c>
      <c r="H479" s="58">
        <f>IFERROR(INDEX(CRIMs!I:I,MATCH(C479,CRIMs!D:D,0)),0)</f>
        <v>0</v>
      </c>
      <c r="I479" s="13">
        <f>INDEX('xUS TME'!E:E,MATCH($B479,'xUS TME'!$B:$B,0))</f>
        <v>0.02</v>
      </c>
      <c r="J479" s="15">
        <f>INDEX('xUS TME'!H:H,MATCH(B479,'xUS TME'!$B:$B,0))</f>
        <v>0</v>
      </c>
      <c r="K479" s="17" t="str">
        <f t="shared" si="7"/>
        <v/>
      </c>
      <c r="L479" s="15">
        <f>INDEX('xUS TME'!J:J,MATCH('xUS Opp Value'!B479,'xUS TME'!$B:$B,0))</f>
        <v>0</v>
      </c>
      <c r="M479" s="15">
        <f>INDEX('xUS TME'!L:L,MATCH('xUS Opp Value'!$B479,'xUS TME'!$B:$B,0))</f>
        <v>2.19</v>
      </c>
      <c r="N479" s="15">
        <f>INDEX('xUS TME'!K:K,MATCH('xUS Opp Value'!$B479,'xUS TME'!$B:$B,0))</f>
        <v>0.11</v>
      </c>
      <c r="O479" s="15">
        <f>INDEX('xUS TME'!I:I,MATCH('xUS Opp Value'!$B479,'xUS TME'!$B:$B,0))</f>
        <v>0</v>
      </c>
      <c r="P479" s="15" t="str">
        <f>INDEX('xUS TME'!M:M,MATCH('xUS Opp Value'!$B479,'xUS TME'!$B:$B,0))</f>
        <v>Yen</v>
      </c>
      <c r="Q479" s="15">
        <f>INDEX('xUS TME'!N:N,MATCH('xUS Opp Value'!$B479,'xUS TME'!$B:$B,0))</f>
        <v>0</v>
      </c>
    </row>
    <row r="480" spans="1:17" hidden="1">
      <c r="A480" s="10" t="s">
        <v>3082</v>
      </c>
      <c r="B480" s="10" t="str">
        <f>INDEX('xUS TME'!B:B,MATCH('xUS Opp Value'!A480,'xUS TME'!A:A,0))</f>
        <v>MXP001661018</v>
      </c>
      <c r="C480" s="13" t="str">
        <f>INDEX('xUS TME'!C:C,MATCH($B480,'xUS TME'!$B:$B,0))</f>
        <v>ASURB</v>
      </c>
      <c r="D480" s="13" t="str">
        <f>INDEX('xUS TME'!D:D,MATCH(B480,'xUS TME'!$B:$B,0))</f>
        <v>0P0000ATH9</v>
      </c>
      <c r="E480" s="13" t="str">
        <f>INDEX('xUS TME'!F:F,MATCH(B480,'xUS TME'!$B:$B,0))</f>
        <v>Mexico</v>
      </c>
      <c r="F480" s="18" t="str">
        <f>INDEX('xUS TME'!G:G,MATCH(B480,'xUS TME'!$B:$B,0))</f>
        <v>Industrials</v>
      </c>
      <c r="G480" s="58">
        <f>IFERROR(INDEX(CRIMs!G:G,MATCH(C480,CRIMs!D:D,0)),0)</f>
        <v>0</v>
      </c>
      <c r="H480" s="58">
        <f>IFERROR(INDEX(CRIMs!I:I,MATCH(C480,CRIMs!D:D,0)),0)</f>
        <v>0</v>
      </c>
      <c r="I480" s="13">
        <f>INDEX('xUS TME'!E:E,MATCH($B480,'xUS TME'!$B:$B,0))</f>
        <v>0.02</v>
      </c>
      <c r="J480" s="15">
        <f>INDEX('xUS TME'!H:H,MATCH(B480,'xUS TME'!$B:$B,0))</f>
        <v>0</v>
      </c>
      <c r="K480" s="17" t="str">
        <f t="shared" si="7"/>
        <v/>
      </c>
      <c r="L480" s="15">
        <f>INDEX('xUS TME'!J:J,MATCH('xUS Opp Value'!B480,'xUS TME'!$B:$B,0))</f>
        <v>14.28</v>
      </c>
      <c r="M480" s="15">
        <f>INDEX('xUS TME'!L:L,MATCH('xUS Opp Value'!$B480,'xUS TME'!$B:$B,0))</f>
        <v>3.33</v>
      </c>
      <c r="N480" s="15">
        <f>INDEX('xUS TME'!K:K,MATCH('xUS Opp Value'!$B480,'xUS TME'!$B:$B,0))</f>
        <v>0.28000000000000003</v>
      </c>
      <c r="O480" s="15" t="str">
        <f>INDEX('xUS TME'!I:I,MATCH('xUS Opp Value'!$B480,'xUS TME'!$B:$B,0))</f>
        <v>Wide</v>
      </c>
      <c r="P480" s="15" t="str">
        <f>INDEX('xUS TME'!M:M,MATCH('xUS Opp Value'!$B480,'xUS TME'!$B:$B,0))</f>
        <v>Mexican Peso</v>
      </c>
      <c r="Q480" s="15" t="str">
        <f>INDEX('xUS TME'!N:N,MATCH('xUS Opp Value'!$B480,'xUS TME'!$B:$B,0))</f>
        <v>High</v>
      </c>
    </row>
    <row r="481" spans="1:70" hidden="1">
      <c r="A481" s="10" t="s">
        <v>1965</v>
      </c>
      <c r="B481" s="10" t="str">
        <f>INDEX('xUS TME'!B:B,MATCH('xUS Opp Value'!A481,'xUS TME'!A:A,0))</f>
        <v>CNE1000016V2</v>
      </c>
      <c r="C481" s="13">
        <f>INDEX('xUS TME'!C:C,MATCH($B481,'xUS TME'!$B:$B,0))</f>
        <v>6030</v>
      </c>
      <c r="D481" s="13" t="str">
        <f>INDEX('xUS TME'!D:D,MATCH(B481,'xUS TME'!$B:$B,0))</f>
        <v>0P0000UALQ</v>
      </c>
      <c r="E481" s="13" t="str">
        <f>INDEX('xUS TME'!F:F,MATCH(B481,'xUS TME'!$B:$B,0))</f>
        <v>China</v>
      </c>
      <c r="F481" s="18" t="str">
        <f>INDEX('xUS TME'!G:G,MATCH(B481,'xUS TME'!$B:$B,0))</f>
        <v>Financials</v>
      </c>
      <c r="G481" s="58">
        <f>IFERROR(INDEX(CRIMs!G:G,MATCH(C481,CRIMs!D:D,0)),0)</f>
        <v>0</v>
      </c>
      <c r="H481" s="58">
        <f>IFERROR(INDEX(CRIMs!I:I,MATCH(C481,CRIMs!D:D,0)),0)</f>
        <v>0</v>
      </c>
      <c r="I481" s="13">
        <f>INDEX('xUS TME'!E:E,MATCH($B481,'xUS TME'!$B:$B,0))</f>
        <v>0.01</v>
      </c>
      <c r="J481" s="15">
        <f>INDEX('xUS TME'!H:H,MATCH(B481,'xUS TME'!$B:$B,0))</f>
        <v>0</v>
      </c>
      <c r="K481" s="17" t="str">
        <f t="shared" si="7"/>
        <v/>
      </c>
      <c r="L481" s="15">
        <f>INDEX('xUS TME'!J:J,MATCH('xUS Opp Value'!B481,'xUS TME'!$B:$B,0))</f>
        <v>7.33</v>
      </c>
      <c r="M481" s="15">
        <f>INDEX('xUS TME'!L:L,MATCH('xUS Opp Value'!$B481,'xUS TME'!$B:$B,0))</f>
        <v>1.27</v>
      </c>
      <c r="N481" s="15">
        <f>INDEX('xUS TME'!K:K,MATCH('xUS Opp Value'!$B481,'xUS TME'!$B:$B,0))</f>
        <v>0.11</v>
      </c>
      <c r="O481" s="15">
        <f>INDEX('xUS TME'!I:I,MATCH('xUS Opp Value'!$B481,'xUS TME'!$B:$B,0))</f>
        <v>0</v>
      </c>
      <c r="P481" s="15" t="str">
        <f>INDEX('xUS TME'!M:M,MATCH('xUS Opp Value'!$B481,'xUS TME'!$B:$B,0))</f>
        <v>Hong Kong Dollar</v>
      </c>
      <c r="Q481" s="15">
        <f>INDEX('xUS TME'!N:N,MATCH('xUS Opp Value'!$B481,'xUS TME'!$B:$B,0))</f>
        <v>0</v>
      </c>
    </row>
    <row r="482" spans="1:70" hidden="1">
      <c r="A482" s="10" t="s">
        <v>4074</v>
      </c>
      <c r="B482" s="10" t="str">
        <f>INDEX('xUS TME'!B:B,MATCH('xUS Opp Value'!A482,'xUS TME'!A:A,0))</f>
        <v>JP3233250004</v>
      </c>
      <c r="C482" s="13">
        <f>INDEX('xUS TME'!C:C,MATCH($B482,'xUS TME'!$B:$B,0))</f>
        <v>7181</v>
      </c>
      <c r="D482" s="13" t="str">
        <f>INDEX('xUS TME'!D:D,MATCH(B482,'xUS TME'!$B:$B,0))</f>
        <v>0P00016WOL</v>
      </c>
      <c r="E482" s="13" t="str">
        <f>INDEX('xUS TME'!F:F,MATCH(B482,'xUS TME'!$B:$B,0))</f>
        <v>Japan</v>
      </c>
      <c r="F482" s="18" t="str">
        <f>INDEX('xUS TME'!G:G,MATCH(B482,'xUS TME'!$B:$B,0))</f>
        <v>Financials</v>
      </c>
      <c r="G482" s="58">
        <f>IFERROR(INDEX(CRIMs!G:G,MATCH(C482,CRIMs!D:D,0)),0)</f>
        <v>0</v>
      </c>
      <c r="H482" s="58">
        <f>IFERROR(INDEX(CRIMs!I:I,MATCH(C482,CRIMs!D:D,0)),0)</f>
        <v>0</v>
      </c>
      <c r="I482" s="13">
        <f>INDEX('xUS TME'!E:E,MATCH($B482,'xUS TME'!$B:$B,0))</f>
        <v>0.02</v>
      </c>
      <c r="J482" s="15">
        <f>INDEX('xUS TME'!H:H,MATCH(B482,'xUS TME'!$B:$B,0))</f>
        <v>0</v>
      </c>
      <c r="K482" s="17" t="str">
        <f t="shared" si="7"/>
        <v/>
      </c>
      <c r="L482" s="15">
        <f>INDEX('xUS TME'!J:J,MATCH('xUS Opp Value'!B482,'xUS TME'!$B:$B,0))</f>
        <v>0</v>
      </c>
      <c r="M482" s="15">
        <f>INDEX('xUS TME'!L:L,MATCH('xUS Opp Value'!$B482,'xUS TME'!$B:$B,0))</f>
        <v>0.42</v>
      </c>
      <c r="N482" s="15">
        <f>INDEX('xUS TME'!K:K,MATCH('xUS Opp Value'!$B482,'xUS TME'!$B:$B,0))</f>
        <v>0.04</v>
      </c>
      <c r="O482" s="15">
        <f>INDEX('xUS TME'!I:I,MATCH('xUS Opp Value'!$B482,'xUS TME'!$B:$B,0))</f>
        <v>0</v>
      </c>
      <c r="P482" s="15" t="str">
        <f>INDEX('xUS TME'!M:M,MATCH('xUS Opp Value'!$B482,'xUS TME'!$B:$B,0))</f>
        <v>Yen</v>
      </c>
      <c r="Q482" s="15">
        <f>INDEX('xUS TME'!N:N,MATCH('xUS Opp Value'!$B482,'xUS TME'!$B:$B,0))</f>
        <v>0</v>
      </c>
    </row>
    <row r="483" spans="1:70" hidden="1">
      <c r="A483" s="10" t="s">
        <v>6102</v>
      </c>
      <c r="B483" s="10" t="str">
        <f>INDEX('xUS TME'!B:B,MATCH('xUS Opp Value'!A483,'xUS TME'!A:A,0))</f>
        <v>ZAE000026480</v>
      </c>
      <c r="C483" s="13" t="str">
        <f>INDEX('xUS TME'!C:C,MATCH($B483,'xUS TME'!$B:$B,0))</f>
        <v>REM</v>
      </c>
      <c r="D483" s="13" t="str">
        <f>INDEX('xUS TME'!D:D,MATCH(B483,'xUS TME'!$B:$B,0))</f>
        <v>0P0000DLON</v>
      </c>
      <c r="E483" s="13" t="str">
        <f>INDEX('xUS TME'!F:F,MATCH(B483,'xUS TME'!$B:$B,0))</f>
        <v>South Africa</v>
      </c>
      <c r="F483" s="18" t="str">
        <f>INDEX('xUS TME'!G:G,MATCH(B483,'xUS TME'!$B:$B,0))</f>
        <v>Financials</v>
      </c>
      <c r="G483" s="58">
        <f>IFERROR(INDEX(CRIMs!G:G,MATCH(C483,CRIMs!D:D,0)),0)</f>
        <v>0</v>
      </c>
      <c r="H483" s="58">
        <f>IFERROR(INDEX(CRIMs!I:I,MATCH(C483,CRIMs!D:D,0)),0)</f>
        <v>0</v>
      </c>
      <c r="I483" s="13">
        <f>INDEX('xUS TME'!E:E,MATCH($B483,'xUS TME'!$B:$B,0))</f>
        <v>0.02</v>
      </c>
      <c r="J483" s="15">
        <f>INDEX('xUS TME'!H:H,MATCH(B483,'xUS TME'!$B:$B,0))</f>
        <v>0</v>
      </c>
      <c r="K483" s="17" t="str">
        <f t="shared" si="7"/>
        <v/>
      </c>
      <c r="L483" s="15">
        <f>INDEX('xUS TME'!J:J,MATCH('xUS Opp Value'!B483,'xUS TME'!$B:$B,0))</f>
        <v>0</v>
      </c>
      <c r="M483" s="15">
        <f>INDEX('xUS TME'!L:L,MATCH('xUS Opp Value'!$B483,'xUS TME'!$B:$B,0))</f>
        <v>0.94</v>
      </c>
      <c r="N483" s="15">
        <f>INDEX('xUS TME'!K:K,MATCH('xUS Opp Value'!$B483,'xUS TME'!$B:$B,0))</f>
        <v>0.03</v>
      </c>
      <c r="O483" s="15">
        <f>INDEX('xUS TME'!I:I,MATCH('xUS Opp Value'!$B483,'xUS TME'!$B:$B,0))</f>
        <v>0</v>
      </c>
      <c r="P483" s="15" t="str">
        <f>INDEX('xUS TME'!M:M,MATCH('xUS Opp Value'!$B483,'xUS TME'!$B:$B,0))</f>
        <v>Rand</v>
      </c>
      <c r="Q483" s="15">
        <f>INDEX('xUS TME'!N:N,MATCH('xUS Opp Value'!$B483,'xUS TME'!$B:$B,0))</f>
        <v>0</v>
      </c>
    </row>
    <row r="484" spans="1:70" hidden="1">
      <c r="A484" s="10" t="s">
        <v>7725</v>
      </c>
      <c r="B484" s="10" t="str">
        <f>INDEX('xUS TME'!B:B,MATCH('xUS Opp Value'!A484,'xUS TME'!A:A,0))</f>
        <v>TW0003044004</v>
      </c>
      <c r="C484" s="13" t="str">
        <f>INDEX('xUS TME'!C:C,MATCH($B484,'xUS TME'!$B:$B,0))</f>
        <v>3044</v>
      </c>
      <c r="D484" s="13" t="str">
        <f>INDEX('xUS TME'!D:D,MATCH(B484,'xUS TME'!$B:$B,0))</f>
        <v>0P0000AVJF</v>
      </c>
      <c r="E484" s="13" t="str">
        <f>INDEX('xUS TME'!F:F,MATCH(B484,'xUS TME'!$B:$B,0))</f>
        <v>Taiwan</v>
      </c>
      <c r="F484" s="18" t="str">
        <f>INDEX('xUS TME'!G:G,MATCH(B484,'xUS TME'!$B:$B,0))</f>
        <v>Information Technology</v>
      </c>
      <c r="G484" s="58">
        <f>IFERROR(INDEX(CRIMs!G:G,MATCH(C484,CRIMs!D:D,0)),0)</f>
        <v>0</v>
      </c>
      <c r="H484" s="58">
        <f>IFERROR(INDEX(CRIMs!I:I,MATCH(C484,CRIMs!D:D,0)),0)</f>
        <v>0</v>
      </c>
      <c r="I484" s="13">
        <f>INDEX('xUS TME'!E:E,MATCH($B484,'xUS TME'!$B:$B,0))</f>
        <v>0.02</v>
      </c>
      <c r="J484" s="15">
        <f>INDEX('xUS TME'!H:H,MATCH(B484,'xUS TME'!$B:$B,0))</f>
        <v>0</v>
      </c>
      <c r="K484" s="17" t="str">
        <f t="shared" si="7"/>
        <v/>
      </c>
      <c r="L484" s="15">
        <f>INDEX('xUS TME'!J:J,MATCH('xUS Opp Value'!B484,'xUS TME'!$B:$B,0))</f>
        <v>14.64</v>
      </c>
      <c r="M484" s="15">
        <f>INDEX('xUS TME'!L:L,MATCH('xUS Opp Value'!$B484,'xUS TME'!$B:$B,0))</f>
        <v>3.64</v>
      </c>
      <c r="N484" s="15">
        <f>INDEX('xUS TME'!K:K,MATCH('xUS Opp Value'!$B484,'xUS TME'!$B:$B,0))</f>
        <v>0.2</v>
      </c>
      <c r="O484" s="15">
        <f>INDEX('xUS TME'!I:I,MATCH('xUS Opp Value'!$B484,'xUS TME'!$B:$B,0))</f>
        <v>0</v>
      </c>
      <c r="P484" s="15" t="str">
        <f>INDEX('xUS TME'!M:M,MATCH('xUS Opp Value'!$B484,'xUS TME'!$B:$B,0))</f>
        <v>New Taiwan Dollar</v>
      </c>
      <c r="Q484" s="15">
        <f>INDEX('xUS TME'!N:N,MATCH('xUS Opp Value'!$B484,'xUS TME'!$B:$B,0))</f>
        <v>0</v>
      </c>
    </row>
    <row r="485" spans="1:70" hidden="1">
      <c r="A485" s="10" t="s">
        <v>2872</v>
      </c>
      <c r="B485" s="10" t="str">
        <f>INDEX('xUS TME'!B:B,MATCH('xUS Opp Value'!A485,'xUS TME'!A:A,0))</f>
        <v>MYL5398OO002</v>
      </c>
      <c r="C485" s="13" t="str">
        <f>INDEX('xUS TME'!C:C,MATCH($B485,'xUS TME'!$B:$B,0))</f>
        <v>5398</v>
      </c>
      <c r="D485" s="13" t="str">
        <f>INDEX('xUS TME'!D:D,MATCH(B485,'xUS TME'!$B:$B,0))</f>
        <v>0P0000C3WN</v>
      </c>
      <c r="E485" s="13" t="str">
        <f>INDEX('xUS TME'!F:F,MATCH(B485,'xUS TME'!$B:$B,0))</f>
        <v>Malaysia</v>
      </c>
      <c r="F485" s="18" t="str">
        <f>INDEX('xUS TME'!G:G,MATCH(B485,'xUS TME'!$B:$B,0))</f>
        <v>Industrials</v>
      </c>
      <c r="G485" s="58">
        <f>IFERROR(INDEX(CRIMs!G:G,MATCH(C485,CRIMs!D:D,0)),0)</f>
        <v>0</v>
      </c>
      <c r="H485" s="58">
        <f>IFERROR(INDEX(CRIMs!I:I,MATCH(C485,CRIMs!D:D,0)),0)</f>
        <v>0</v>
      </c>
      <c r="I485" s="13">
        <f>INDEX('xUS TME'!E:E,MATCH($B485,'xUS TME'!$B:$B,0))</f>
        <v>0.01</v>
      </c>
      <c r="J485" s="15">
        <f>INDEX('xUS TME'!H:H,MATCH(B485,'xUS TME'!$B:$B,0))</f>
        <v>0</v>
      </c>
      <c r="K485" s="17" t="str">
        <f t="shared" si="7"/>
        <v/>
      </c>
      <c r="L485" s="15">
        <f>INDEX('xUS TME'!J:J,MATCH('xUS Opp Value'!B485,'xUS TME'!$B:$B,0))</f>
        <v>16.41</v>
      </c>
      <c r="M485" s="15">
        <f>INDEX('xUS TME'!L:L,MATCH('xUS Opp Value'!$B485,'xUS TME'!$B:$B,0))</f>
        <v>1.88</v>
      </c>
      <c r="N485" s="15">
        <f>INDEX('xUS TME'!K:K,MATCH('xUS Opp Value'!$B485,'xUS TME'!$B:$B,0))</f>
        <v>0.09</v>
      </c>
      <c r="O485" s="15">
        <f>INDEX('xUS TME'!I:I,MATCH('xUS Opp Value'!$B485,'xUS TME'!$B:$B,0))</f>
        <v>0</v>
      </c>
      <c r="P485" s="15" t="str">
        <f>INDEX('xUS TME'!M:M,MATCH('xUS Opp Value'!$B485,'xUS TME'!$B:$B,0))</f>
        <v>Malaysian Ringgit</v>
      </c>
      <c r="Q485" s="15">
        <f>INDEX('xUS TME'!N:N,MATCH('xUS Opp Value'!$B485,'xUS TME'!$B:$B,0))</f>
        <v>0</v>
      </c>
    </row>
    <row r="486" spans="1:70" hidden="1">
      <c r="A486" s="10" t="s">
        <v>3967</v>
      </c>
      <c r="B486" s="10" t="str">
        <f>INDEX('xUS TME'!B:B,MATCH('xUS Opp Value'!A486,'xUS TME'!A:A,0))</f>
        <v>TW0003293007</v>
      </c>
      <c r="C486" s="13" t="str">
        <f>INDEX('xUS TME'!C:C,MATCH($B486,'xUS TME'!$B:$B,0))</f>
        <v>3293</v>
      </c>
      <c r="D486" s="13" t="str">
        <f>INDEX('xUS TME'!D:D,MATCH(B486,'xUS TME'!$B:$B,0))</f>
        <v>0P0000AKLP</v>
      </c>
      <c r="E486" s="13" t="str">
        <f>INDEX('xUS TME'!F:F,MATCH(B486,'xUS TME'!$B:$B,0))</f>
        <v>Taiwan</v>
      </c>
      <c r="F486" s="18" t="str">
        <f>INDEX('xUS TME'!G:G,MATCH(B486,'xUS TME'!$B:$B,0))</f>
        <v>Communication Services</v>
      </c>
      <c r="G486" s="58">
        <f>IFERROR(INDEX(CRIMs!G:G,MATCH(C486,CRIMs!D:D,0)),0)</f>
        <v>0</v>
      </c>
      <c r="H486" s="58">
        <f>IFERROR(INDEX(CRIMs!I:I,MATCH(C486,CRIMs!D:D,0)),0)</f>
        <v>0</v>
      </c>
      <c r="I486" s="13">
        <f>INDEX('xUS TME'!E:E,MATCH($B486,'xUS TME'!$B:$B,0))</f>
        <v>0.02</v>
      </c>
      <c r="J486" s="15">
        <f>INDEX('xUS TME'!H:H,MATCH(B486,'xUS TME'!$B:$B,0))</f>
        <v>0</v>
      </c>
      <c r="K486" s="17" t="str">
        <f t="shared" si="7"/>
        <v/>
      </c>
      <c r="L486" s="15">
        <f>INDEX('xUS TME'!J:J,MATCH('xUS Opp Value'!B486,'xUS TME'!$B:$B,0))</f>
        <v>0</v>
      </c>
      <c r="M486" s="15">
        <f>INDEX('xUS TME'!L:L,MATCH('xUS Opp Value'!$B486,'xUS TME'!$B:$B,0))</f>
        <v>11.37</v>
      </c>
      <c r="N486" s="15">
        <f>INDEX('xUS TME'!K:K,MATCH('xUS Opp Value'!$B486,'xUS TME'!$B:$B,0))</f>
        <v>0.72</v>
      </c>
      <c r="O486" s="15">
        <f>INDEX('xUS TME'!I:I,MATCH('xUS Opp Value'!$B486,'xUS TME'!$B:$B,0))</f>
        <v>0</v>
      </c>
      <c r="P486" s="15" t="str">
        <f>INDEX('xUS TME'!M:M,MATCH('xUS Opp Value'!$B486,'xUS TME'!$B:$B,0))</f>
        <v>New Taiwan Dollar</v>
      </c>
      <c r="Q486" s="15">
        <f>INDEX('xUS TME'!N:N,MATCH('xUS Opp Value'!$B486,'xUS TME'!$B:$B,0))</f>
        <v>0</v>
      </c>
    </row>
    <row r="487" spans="1:70" hidden="1">
      <c r="A487" s="10" t="s">
        <v>3122</v>
      </c>
      <c r="B487" s="10" t="str">
        <f>INDEX('xUS TME'!B:B,MATCH('xUS Opp Value'!A487,'xUS TME'!A:A,0))</f>
        <v>MXP370641013</v>
      </c>
      <c r="C487" s="13" t="str">
        <f>INDEX('xUS TME'!C:C,MATCH($B487,'xUS TME'!$B:$B,0))</f>
        <v>GFINBURO</v>
      </c>
      <c r="D487" s="13" t="str">
        <f>INDEX('xUS TME'!D:D,MATCH(B487,'xUS TME'!$B:$B,0))</f>
        <v>0P0000BOFO</v>
      </c>
      <c r="E487" s="13" t="str">
        <f>INDEX('xUS TME'!F:F,MATCH(B487,'xUS TME'!$B:$B,0))</f>
        <v>Mexico</v>
      </c>
      <c r="F487" s="18" t="str">
        <f>INDEX('xUS TME'!G:G,MATCH(B487,'xUS TME'!$B:$B,0))</f>
        <v>Financials</v>
      </c>
      <c r="G487" s="58">
        <f>IFERROR(INDEX(CRIMs!G:G,MATCH(C487,CRIMs!D:D,0)),0)</f>
        <v>0</v>
      </c>
      <c r="H487" s="58">
        <f>IFERROR(INDEX(CRIMs!I:I,MATCH(C487,CRIMs!D:D,0)),0)</f>
        <v>0</v>
      </c>
      <c r="I487" s="13">
        <f>INDEX('xUS TME'!E:E,MATCH($B487,'xUS TME'!$B:$B,0))</f>
        <v>0.02</v>
      </c>
      <c r="J487" s="15">
        <f>INDEX('xUS TME'!H:H,MATCH(B487,'xUS TME'!$B:$B,0))</f>
        <v>0</v>
      </c>
      <c r="K487" s="17" t="str">
        <f t="shared" si="7"/>
        <v/>
      </c>
      <c r="L487" s="15">
        <f>INDEX('xUS TME'!J:J,MATCH('xUS Opp Value'!B487,'xUS TME'!$B:$B,0))</f>
        <v>7.21</v>
      </c>
      <c r="M487" s="15">
        <f>INDEX('xUS TME'!L:L,MATCH('xUS Opp Value'!$B487,'xUS TME'!$B:$B,0))</f>
        <v>0.98</v>
      </c>
      <c r="N487" s="15">
        <f>INDEX('xUS TME'!K:K,MATCH('xUS Opp Value'!$B487,'xUS TME'!$B:$B,0))</f>
        <v>0.12</v>
      </c>
      <c r="O487" s="15">
        <f>INDEX('xUS TME'!I:I,MATCH('xUS Opp Value'!$B487,'xUS TME'!$B:$B,0))</f>
        <v>0</v>
      </c>
      <c r="P487" s="15" t="str">
        <f>INDEX('xUS TME'!M:M,MATCH('xUS Opp Value'!$B487,'xUS TME'!$B:$B,0))</f>
        <v>Mexican Peso</v>
      </c>
      <c r="Q487" s="15">
        <f>INDEX('xUS TME'!N:N,MATCH('xUS Opp Value'!$B487,'xUS TME'!$B:$B,0))</f>
        <v>0</v>
      </c>
    </row>
    <row r="488" spans="1:70" hidden="1">
      <c r="A488" s="10" t="s">
        <v>983</v>
      </c>
      <c r="B488" s="10" t="str">
        <f>INDEX('xUS TME'!B:B,MATCH('xUS Opp Value'!A488,'xUS TME'!A:A,0))</f>
        <v>SA0007879782</v>
      </c>
      <c r="C488" s="13" t="str">
        <f>INDEX('xUS TME'!C:C,MATCH($B488,'xUS TME'!$B:$B,0))</f>
        <v>1050</v>
      </c>
      <c r="D488" s="13" t="str">
        <f>INDEX('xUS TME'!D:D,MATCH(B488,'xUS TME'!$B:$B,0))</f>
        <v>0P0000Q2J5</v>
      </c>
      <c r="E488" s="13" t="str">
        <f>INDEX('xUS TME'!F:F,MATCH(B488,'xUS TME'!$B:$B,0))</f>
        <v>Saudi Arabia</v>
      </c>
      <c r="F488" s="18" t="str">
        <f>INDEX('xUS TME'!G:G,MATCH(B488,'xUS TME'!$B:$B,0))</f>
        <v>Financials</v>
      </c>
      <c r="G488" s="58">
        <f>IFERROR(INDEX(CRIMs!G:G,MATCH(C488,CRIMs!D:D,0)),0)</f>
        <v>0</v>
      </c>
      <c r="H488" s="58">
        <f>IFERROR(INDEX(CRIMs!I:I,MATCH(C488,CRIMs!D:D,0)),0)</f>
        <v>0</v>
      </c>
      <c r="I488" s="13">
        <f>INDEX('xUS TME'!E:E,MATCH($B488,'xUS TME'!$B:$B,0))</f>
        <v>0.02</v>
      </c>
      <c r="J488" s="15">
        <f>INDEX('xUS TME'!H:H,MATCH(B488,'xUS TME'!$B:$B,0))</f>
        <v>0</v>
      </c>
      <c r="K488" s="17" t="str">
        <f t="shared" si="7"/>
        <v/>
      </c>
      <c r="L488" s="15">
        <f>INDEX('xUS TME'!J:J,MATCH('xUS Opp Value'!B488,'xUS TME'!$B:$B,0))</f>
        <v>0</v>
      </c>
      <c r="M488" s="15">
        <f>INDEX('xUS TME'!L:L,MATCH('xUS Opp Value'!$B488,'xUS TME'!$B:$B,0))</f>
        <v>1.1499999999999999</v>
      </c>
      <c r="N488" s="15">
        <f>INDEX('xUS TME'!K:K,MATCH('xUS Opp Value'!$B488,'xUS TME'!$B:$B,0))</f>
        <v>0.13</v>
      </c>
      <c r="O488" s="15">
        <f>INDEX('xUS TME'!I:I,MATCH('xUS Opp Value'!$B488,'xUS TME'!$B:$B,0))</f>
        <v>0</v>
      </c>
      <c r="P488" s="15" t="str">
        <f>INDEX('xUS TME'!M:M,MATCH('xUS Opp Value'!$B488,'xUS TME'!$B:$B,0))</f>
        <v>Saudi Riyal</v>
      </c>
      <c r="Q488" s="15">
        <f>INDEX('xUS TME'!N:N,MATCH('xUS Opp Value'!$B488,'xUS TME'!$B:$B,0))</f>
        <v>0</v>
      </c>
    </row>
    <row r="489" spans="1:70" hidden="1">
      <c r="A489" s="10" t="s">
        <v>7622</v>
      </c>
      <c r="B489" s="10" t="str">
        <f>INDEX('xUS TME'!B:B,MATCH('xUS Opp Value'!A489,'xUS TME'!A:A,0))</f>
        <v>JP3585800000</v>
      </c>
      <c r="C489" s="13" t="str">
        <f>INDEX('xUS TME'!C:C,MATCH($B489,'xUS TME'!$B:$B,0))</f>
        <v>9501</v>
      </c>
      <c r="D489" s="13" t="str">
        <f>INDEX('xUS TME'!D:D,MATCH(B489,'xUS TME'!$B:$B,0))</f>
        <v>0P0000AEYV</v>
      </c>
      <c r="E489" s="13" t="str">
        <f>INDEX('xUS TME'!F:F,MATCH(B489,'xUS TME'!$B:$B,0))</f>
        <v>Japan</v>
      </c>
      <c r="F489" s="18" t="str">
        <f>INDEX('xUS TME'!G:G,MATCH(B489,'xUS TME'!$B:$B,0))</f>
        <v>Utilities</v>
      </c>
      <c r="G489" s="58">
        <f>IFERROR(INDEX(CRIMs!G:G,MATCH(C489,CRIMs!D:D,0)),0)</f>
        <v>0</v>
      </c>
      <c r="H489" s="58">
        <f>IFERROR(INDEX(CRIMs!I:I,MATCH(C489,CRIMs!D:D,0)),0)</f>
        <v>0</v>
      </c>
      <c r="I489" s="13">
        <f>INDEX('xUS TME'!E:E,MATCH($B489,'xUS TME'!$B:$B,0))</f>
        <v>0.02</v>
      </c>
      <c r="J489" s="15">
        <f>INDEX('xUS TME'!H:H,MATCH(B489,'xUS TME'!$B:$B,0))</f>
        <v>0</v>
      </c>
      <c r="K489" s="17" t="str">
        <f t="shared" si="7"/>
        <v/>
      </c>
      <c r="L489" s="15">
        <f>INDEX('xUS TME'!J:J,MATCH('xUS Opp Value'!B489,'xUS TME'!$B:$B,0))</f>
        <v>0</v>
      </c>
      <c r="M489" s="15">
        <f>INDEX('xUS TME'!L:L,MATCH('xUS Opp Value'!$B489,'xUS TME'!$B:$B,0))</f>
        <v>0.34</v>
      </c>
      <c r="N489" s="15">
        <f>INDEX('xUS TME'!K:K,MATCH('xUS Opp Value'!$B489,'xUS TME'!$B:$B,0))</f>
        <v>0.04</v>
      </c>
      <c r="O489" s="15">
        <f>INDEX('xUS TME'!I:I,MATCH('xUS Opp Value'!$B489,'xUS TME'!$B:$B,0))</f>
        <v>0</v>
      </c>
      <c r="P489" s="15" t="str">
        <f>INDEX('xUS TME'!M:M,MATCH('xUS Opp Value'!$B489,'xUS TME'!$B:$B,0))</f>
        <v>Yen</v>
      </c>
      <c r="Q489" s="15">
        <f>INDEX('xUS TME'!N:N,MATCH('xUS Opp Value'!$B489,'xUS TME'!$B:$B,0))</f>
        <v>0</v>
      </c>
    </row>
    <row r="490" spans="1:70" hidden="1">
      <c r="A490" s="10" t="s">
        <v>3703</v>
      </c>
      <c r="B490" s="10" t="str">
        <f>INDEX('xUS TME'!B:B,MATCH('xUS Opp Value'!A490,'xUS TME'!A:A,0))</f>
        <v>KR7086280005</v>
      </c>
      <c r="C490" s="13">
        <f>INDEX('xUS TME'!C:C,MATCH($B490,'xUS TME'!$B:$B,0))</f>
        <v>86280</v>
      </c>
      <c r="D490" s="13" t="str">
        <f>INDEX('xUS TME'!D:D,MATCH(B490,'xUS TME'!$B:$B,0))</f>
        <v>0P0000AI25</v>
      </c>
      <c r="E490" s="13" t="str">
        <f>INDEX('xUS TME'!F:F,MATCH(B490,'xUS TME'!$B:$B,0))</f>
        <v>South Korea</v>
      </c>
      <c r="F490" s="18" t="str">
        <f>INDEX('xUS TME'!G:G,MATCH(B490,'xUS TME'!$B:$B,0))</f>
        <v>Industrials</v>
      </c>
      <c r="G490" s="58">
        <f>IFERROR(INDEX(CRIMs!G:G,MATCH(C490,CRIMs!D:D,0)),0)</f>
        <v>0</v>
      </c>
      <c r="H490" s="58">
        <f>IFERROR(INDEX(CRIMs!I:I,MATCH(C490,CRIMs!D:D,0)),0)</f>
        <v>0</v>
      </c>
      <c r="I490" s="13">
        <f>INDEX('xUS TME'!E:E,MATCH($B490,'xUS TME'!$B:$B,0))</f>
        <v>0.01</v>
      </c>
      <c r="J490" s="15">
        <f>INDEX('xUS TME'!H:H,MATCH(B490,'xUS TME'!$B:$B,0))</f>
        <v>0</v>
      </c>
      <c r="K490" s="17" t="str">
        <f t="shared" si="7"/>
        <v/>
      </c>
      <c r="L490" s="15">
        <f>INDEX('xUS TME'!J:J,MATCH('xUS Opp Value'!B490,'xUS TME'!$B:$B,0))</f>
        <v>8.94</v>
      </c>
      <c r="M490" s="15">
        <f>INDEX('xUS TME'!L:L,MATCH('xUS Opp Value'!$B490,'xUS TME'!$B:$B,0))</f>
        <v>1.58</v>
      </c>
      <c r="N490" s="15">
        <f>INDEX('xUS TME'!K:K,MATCH('xUS Opp Value'!$B490,'xUS TME'!$B:$B,0))</f>
        <v>0.18</v>
      </c>
      <c r="O490" s="15">
        <f>INDEX('xUS TME'!I:I,MATCH('xUS Opp Value'!$B490,'xUS TME'!$B:$B,0))</f>
        <v>0</v>
      </c>
      <c r="P490" s="15" t="str">
        <f>INDEX('xUS TME'!M:M,MATCH('xUS Opp Value'!$B490,'xUS TME'!$B:$B,0))</f>
        <v>Won</v>
      </c>
      <c r="Q490" s="15">
        <f>INDEX('xUS TME'!N:N,MATCH('xUS Opp Value'!$B490,'xUS TME'!$B:$B,0))</f>
        <v>0</v>
      </c>
    </row>
    <row r="491" spans="1:70" hidden="1">
      <c r="A491" s="10" t="s">
        <v>7614</v>
      </c>
      <c r="B491" s="10" t="str">
        <f>INDEX('xUS TME'!B:B,MATCH('xUS Opp Value'!A491,'xUS TME'!A:A,0))</f>
        <v>JP3598600009</v>
      </c>
      <c r="C491" s="13">
        <f>INDEX('xUS TME'!C:C,MATCH($B491,'xUS TME'!$B:$B,0))</f>
        <v>9602</v>
      </c>
      <c r="D491" s="13" t="str">
        <f>INDEX('xUS TME'!D:D,MATCH(B491,'xUS TME'!$B:$B,0))</f>
        <v>0P0000AEYZ</v>
      </c>
      <c r="E491" s="13" t="str">
        <f>INDEX('xUS TME'!F:F,MATCH(B491,'xUS TME'!$B:$B,0))</f>
        <v>Japan</v>
      </c>
      <c r="F491" s="18" t="str">
        <f>INDEX('xUS TME'!G:G,MATCH(B491,'xUS TME'!$B:$B,0))</f>
        <v>Communication Services</v>
      </c>
      <c r="G491" s="58">
        <f>IFERROR(INDEX(CRIMs!G:G,MATCH(C491,CRIMs!D:D,0)),0)</f>
        <v>0</v>
      </c>
      <c r="H491" s="58">
        <f>IFERROR(INDEX(CRIMs!I:I,MATCH(C491,CRIMs!D:D,0)),0)</f>
        <v>0</v>
      </c>
      <c r="I491" s="13">
        <f>INDEX('xUS TME'!E:E,MATCH($B491,'xUS TME'!$B:$B,0))</f>
        <v>0.02</v>
      </c>
      <c r="J491" s="15">
        <f>INDEX('xUS TME'!H:H,MATCH(B491,'xUS TME'!$B:$B,0))</f>
        <v>0</v>
      </c>
      <c r="K491" s="17" t="str">
        <f t="shared" si="7"/>
        <v/>
      </c>
      <c r="L491" s="15">
        <f>INDEX('xUS TME'!J:J,MATCH('xUS Opp Value'!B491,'xUS TME'!$B:$B,0))</f>
        <v>0</v>
      </c>
      <c r="M491" s="15">
        <f>INDEX('xUS TME'!L:L,MATCH('xUS Opp Value'!$B491,'xUS TME'!$B:$B,0))</f>
        <v>2.66</v>
      </c>
      <c r="N491" s="15">
        <f>INDEX('xUS TME'!K:K,MATCH('xUS Opp Value'!$B491,'xUS TME'!$B:$B,0))</f>
        <v>0.1</v>
      </c>
      <c r="O491" s="15">
        <f>INDEX('xUS TME'!I:I,MATCH('xUS Opp Value'!$B491,'xUS TME'!$B:$B,0))</f>
        <v>0</v>
      </c>
      <c r="P491" s="15" t="str">
        <f>INDEX('xUS TME'!M:M,MATCH('xUS Opp Value'!$B491,'xUS TME'!$B:$B,0))</f>
        <v>Yen</v>
      </c>
      <c r="Q491" s="15">
        <f>INDEX('xUS TME'!N:N,MATCH('xUS Opp Value'!$B491,'xUS TME'!$B:$B,0))</f>
        <v>0</v>
      </c>
    </row>
    <row r="492" spans="1:70" hidden="1">
      <c r="A492" s="10" t="s">
        <v>6990</v>
      </c>
      <c r="B492" s="10" t="str">
        <f>INDEX('xUS TME'!B:B,MATCH('xUS Opp Value'!A492,'xUS TME'!A:A,0))</f>
        <v>PHY806761029</v>
      </c>
      <c r="C492" s="13" t="str">
        <f>INDEX('xUS TME'!C:C,MATCH($B492,'xUS TME'!$B:$B,0))</f>
        <v>SM</v>
      </c>
      <c r="D492" s="13" t="str">
        <f>INDEX('xUS TME'!D:D,MATCH(B492,'xUS TME'!$B:$B,0))</f>
        <v>0P0000EKCT</v>
      </c>
      <c r="E492" s="13" t="str">
        <f>INDEX('xUS TME'!F:F,MATCH(B492,'xUS TME'!$B:$B,0))</f>
        <v>Philippines</v>
      </c>
      <c r="F492" s="18" t="str">
        <f>INDEX('xUS TME'!G:G,MATCH(B492,'xUS TME'!$B:$B,0))</f>
        <v>Industrials</v>
      </c>
      <c r="G492" s="58">
        <f>IFERROR(INDEX(CRIMs!G:G,MATCH(C492,CRIMs!D:D,0)),0)</f>
        <v>0</v>
      </c>
      <c r="H492" s="58">
        <f>IFERROR(INDEX(CRIMs!I:I,MATCH(C492,CRIMs!D:D,0)),0)</f>
        <v>0</v>
      </c>
      <c r="I492" s="13">
        <f>INDEX('xUS TME'!E:E,MATCH($B492,'xUS TME'!$B:$B,0))</f>
        <v>0.02</v>
      </c>
      <c r="J492" s="15">
        <f>INDEX('xUS TME'!H:H,MATCH(B492,'xUS TME'!$B:$B,0))</f>
        <v>0</v>
      </c>
      <c r="K492" s="17" t="str">
        <f t="shared" si="7"/>
        <v/>
      </c>
      <c r="L492" s="15">
        <f>INDEX('xUS TME'!J:J,MATCH('xUS Opp Value'!B492,'xUS TME'!$B:$B,0))</f>
        <v>7.83</v>
      </c>
      <c r="M492" s="15">
        <f>INDEX('xUS TME'!L:L,MATCH('xUS Opp Value'!$B492,'xUS TME'!$B:$B,0))</f>
        <v>1.1299999999999999</v>
      </c>
      <c r="N492" s="15">
        <f>INDEX('xUS TME'!K:K,MATCH('xUS Opp Value'!$B492,'xUS TME'!$B:$B,0))</f>
        <v>0.19</v>
      </c>
      <c r="O492" s="15">
        <f>INDEX('xUS TME'!I:I,MATCH('xUS Opp Value'!$B492,'xUS TME'!$B:$B,0))</f>
        <v>0</v>
      </c>
      <c r="P492" s="15" t="str">
        <f>INDEX('xUS TME'!M:M,MATCH('xUS Opp Value'!$B492,'xUS TME'!$B:$B,0))</f>
        <v>Philippine Peso</v>
      </c>
      <c r="Q492" s="15">
        <f>INDEX('xUS TME'!N:N,MATCH('xUS Opp Value'!$B492,'xUS TME'!$B:$B,0))</f>
        <v>0</v>
      </c>
    </row>
    <row r="493" spans="1:70" hidden="1">
      <c r="A493" s="10" t="s">
        <v>1019</v>
      </c>
      <c r="B493" s="10" t="str">
        <f>INDEX('xUS TME'!B:B,MATCH('xUS Opp Value'!A493,'xUS TME'!A:A,0))</f>
        <v>DE0005190037</v>
      </c>
      <c r="C493" s="13" t="str">
        <f>INDEX('xUS TME'!C:C,MATCH($B493,'xUS TME'!$B:$B,0))</f>
        <v>BMW3</v>
      </c>
      <c r="D493" s="13" t="str">
        <f>INDEX('xUS TME'!D:D,MATCH(B493,'xUS TME'!$B:$B,0))</f>
        <v>0P0000D30O</v>
      </c>
      <c r="E493" s="13" t="str">
        <f>INDEX('xUS TME'!F:F,MATCH(B493,'xUS TME'!$B:$B,0))</f>
        <v>Germany</v>
      </c>
      <c r="F493" s="18" t="str">
        <f>INDEX('xUS TME'!G:G,MATCH(B493,'xUS TME'!$B:$B,0))</f>
        <v>Consumer Discretionary</v>
      </c>
      <c r="G493" s="58">
        <f>IFERROR(INDEX(CRIMs!G:G,MATCH(C493,CRIMs!D:D,0)),0)</f>
        <v>0</v>
      </c>
      <c r="H493" s="58">
        <f>IFERROR(INDEX(CRIMs!I:I,MATCH(C493,CRIMs!D:D,0)),0)</f>
        <v>0</v>
      </c>
      <c r="I493" s="13">
        <f>INDEX('xUS TME'!E:E,MATCH($B493,'xUS TME'!$B:$B,0))</f>
        <v>0.02</v>
      </c>
      <c r="J493" s="15">
        <f>INDEX('xUS TME'!H:H,MATCH(B493,'xUS TME'!$B:$B,0))</f>
        <v>0</v>
      </c>
      <c r="K493" s="17" t="str">
        <f t="shared" si="7"/>
        <v/>
      </c>
      <c r="L493" s="15">
        <f>INDEX('xUS TME'!J:J,MATCH('xUS Opp Value'!B493,'xUS TME'!$B:$B,0))</f>
        <v>7.92</v>
      </c>
      <c r="M493" s="15">
        <f>INDEX('xUS TME'!L:L,MATCH('xUS Opp Value'!$B493,'xUS TME'!$B:$B,0))</f>
        <v>0.53</v>
      </c>
      <c r="N493" s="15">
        <f>INDEX('xUS TME'!K:K,MATCH('xUS Opp Value'!$B493,'xUS TME'!$B:$B,0))</f>
        <v>0.08</v>
      </c>
      <c r="O493" s="15" t="str">
        <f>INDEX('xUS TME'!I:I,MATCH('xUS Opp Value'!$B493,'xUS TME'!$B:$B,0))</f>
        <v>None</v>
      </c>
      <c r="P493" s="15" t="str">
        <f>INDEX('xUS TME'!M:M,MATCH('xUS Opp Value'!$B493,'xUS TME'!$B:$B,0))</f>
        <v>Euro</v>
      </c>
      <c r="Q493" s="15" t="str">
        <f>INDEX('xUS TME'!N:N,MATCH('xUS Opp Value'!$B493,'xUS TME'!$B:$B,0))</f>
        <v>Very High</v>
      </c>
    </row>
    <row r="494" spans="1:70" hidden="1">
      <c r="A494" s="10" t="s">
        <v>7203</v>
      </c>
      <c r="B494" s="10" t="str">
        <f>INDEX('xUS TME'!B:B,MATCH('xUS Opp Value'!A494,'xUS TME'!A:A,0))</f>
        <v>INE660A01013</v>
      </c>
      <c r="C494" s="13" t="str">
        <f>INDEX('xUS TME'!C:C,MATCH($B494,'xUS TME'!$B:$B,0))</f>
        <v>SUNDARMFIN</v>
      </c>
      <c r="D494" s="13" t="str">
        <f>INDEX('xUS TME'!D:D,MATCH(B494,'xUS TME'!$B:$B,0))</f>
        <v>0P0000ANUP</v>
      </c>
      <c r="E494" s="13" t="str">
        <f>INDEX('xUS TME'!F:F,MATCH(B494,'xUS TME'!$B:$B,0))</f>
        <v>India</v>
      </c>
      <c r="F494" s="18" t="str">
        <f>INDEX('xUS TME'!G:G,MATCH(B494,'xUS TME'!$B:$B,0))</f>
        <v>Financials</v>
      </c>
      <c r="G494" s="58">
        <f>IFERROR(INDEX(CRIMs!G:G,MATCH(C494,CRIMs!D:D,0)),0)</f>
        <v>0</v>
      </c>
      <c r="H494" s="58">
        <f>IFERROR(INDEX(CRIMs!I:I,MATCH(C494,CRIMs!D:D,0)),0)</f>
        <v>0</v>
      </c>
      <c r="I494" s="13">
        <f>INDEX('xUS TME'!E:E,MATCH($B494,'xUS TME'!$B:$B,0))</f>
        <v>0.01</v>
      </c>
      <c r="J494" s="15">
        <f>INDEX('xUS TME'!H:H,MATCH(B494,'xUS TME'!$B:$B,0))</f>
        <v>0</v>
      </c>
      <c r="K494" s="17" t="str">
        <f t="shared" si="7"/>
        <v/>
      </c>
      <c r="L494" s="15">
        <f>INDEX('xUS TME'!J:J,MATCH('xUS Opp Value'!B494,'xUS TME'!$B:$B,0))</f>
        <v>0</v>
      </c>
      <c r="M494" s="15">
        <f>INDEX('xUS TME'!L:L,MATCH('xUS Opp Value'!$B494,'xUS TME'!$B:$B,0))</f>
        <v>3.59</v>
      </c>
      <c r="N494" s="15">
        <f>INDEX('xUS TME'!K:K,MATCH('xUS Opp Value'!$B494,'xUS TME'!$B:$B,0))</f>
        <v>0.15</v>
      </c>
      <c r="O494" s="15">
        <f>INDEX('xUS TME'!I:I,MATCH('xUS Opp Value'!$B494,'xUS TME'!$B:$B,0))</f>
        <v>0</v>
      </c>
      <c r="P494" s="15" t="str">
        <f>INDEX('xUS TME'!M:M,MATCH('xUS Opp Value'!$B494,'xUS TME'!$B:$B,0))</f>
        <v>Indian Rupee</v>
      </c>
      <c r="Q494" s="15">
        <f>INDEX('xUS TME'!N:N,MATCH('xUS Opp Value'!$B494,'xUS TME'!$B:$B,0))</f>
        <v>0</v>
      </c>
    </row>
    <row r="495" spans="1:70" s="332" customFormat="1" hidden="1">
      <c r="A495" s="10" t="s">
        <v>715</v>
      </c>
      <c r="B495" s="10" t="str">
        <f>INDEX('xUS TME'!B:B,MATCH('xUS Opp Value'!A495,'xUS TME'!A:A,0))</f>
        <v>INE949L01017</v>
      </c>
      <c r="C495" s="13" t="str">
        <f>INDEX('xUS TME'!C:C,MATCH($B495,'xUS TME'!$B:$B,0))</f>
        <v>540611</v>
      </c>
      <c r="D495" s="13" t="str">
        <f>INDEX('xUS TME'!D:D,MATCH(B495,'xUS TME'!$B:$B,0))</f>
        <v>0P0001B98U</v>
      </c>
      <c r="E495" s="13" t="str">
        <f>INDEX('xUS TME'!F:F,MATCH(B495,'xUS TME'!$B:$B,0))</f>
        <v>India</v>
      </c>
      <c r="F495" s="18" t="str">
        <f>INDEX('xUS TME'!G:G,MATCH(B495,'xUS TME'!$B:$B,0))</f>
        <v>Financials</v>
      </c>
      <c r="G495" s="58">
        <f>IFERROR(INDEX(CRIMs!G:G,MATCH(C495,CRIMs!D:D,0)),0)</f>
        <v>0</v>
      </c>
      <c r="H495" s="58">
        <f>IFERROR(INDEX(CRIMs!I:I,MATCH(C495,CRIMs!D:D,0)),0)</f>
        <v>0</v>
      </c>
      <c r="I495" s="13">
        <f>INDEX('xUS TME'!E:E,MATCH($B495,'xUS TME'!$B:$B,0))</f>
        <v>0.01</v>
      </c>
      <c r="J495" s="15">
        <f>INDEX('xUS TME'!H:H,MATCH(B495,'xUS TME'!$B:$B,0))</f>
        <v>0</v>
      </c>
      <c r="K495" s="17" t="str">
        <f t="shared" si="7"/>
        <v/>
      </c>
      <c r="L495" s="15">
        <f>INDEX('xUS TME'!J:J,MATCH('xUS Opp Value'!B495,'xUS TME'!$B:$B,0))</f>
        <v>28.61</v>
      </c>
      <c r="M495" s="15">
        <f>INDEX('xUS TME'!L:L,MATCH('xUS Opp Value'!$B495,'xUS TME'!$B:$B,0))</f>
        <v>4.03</v>
      </c>
      <c r="N495" s="15">
        <f>INDEX('xUS TME'!K:K,MATCH('xUS Opp Value'!$B495,'xUS TME'!$B:$B,0))</f>
        <v>0.14000000000000001</v>
      </c>
      <c r="O495" s="15">
        <f>INDEX('xUS TME'!I:I,MATCH('xUS Opp Value'!$B495,'xUS TME'!$B:$B,0))</f>
        <v>0</v>
      </c>
      <c r="P495" s="15" t="str">
        <f>INDEX('xUS TME'!M:M,MATCH('xUS Opp Value'!$B495,'xUS TME'!$B:$B,0))</f>
        <v>Indian Rupee</v>
      </c>
      <c r="Q495" s="15">
        <f>INDEX('xUS TME'!N:N,MATCH('xUS Opp Value'!$B495,'xUS TME'!$B:$B,0))</f>
        <v>0</v>
      </c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</row>
    <row r="496" spans="1:70" hidden="1">
      <c r="A496" s="10" t="s">
        <v>4935</v>
      </c>
      <c r="B496" s="10" t="str">
        <f>INDEX('xUS TME'!B:B,MATCH('xUS Opp Value'!A496,'xUS TME'!A:A,0))</f>
        <v>KR7006800007</v>
      </c>
      <c r="C496" s="13">
        <f>INDEX('xUS TME'!C:C,MATCH($B496,'xUS TME'!$B:$B,0))</f>
        <v>6800</v>
      </c>
      <c r="D496" s="13" t="str">
        <f>INDEX('xUS TME'!D:D,MATCH(B496,'xUS TME'!$B:$B,0))</f>
        <v>0P0000CJUJ</v>
      </c>
      <c r="E496" s="13" t="str">
        <f>INDEX('xUS TME'!F:F,MATCH(B496,'xUS TME'!$B:$B,0))</f>
        <v>South Korea</v>
      </c>
      <c r="F496" s="18" t="str">
        <f>INDEX('xUS TME'!G:G,MATCH(B496,'xUS TME'!$B:$B,0))</f>
        <v>Financials</v>
      </c>
      <c r="G496" s="58">
        <f>IFERROR(INDEX(CRIMs!G:G,MATCH(C496,CRIMs!D:D,0)),0)</f>
        <v>0</v>
      </c>
      <c r="H496" s="58">
        <f>IFERROR(INDEX(CRIMs!I:I,MATCH(C496,CRIMs!D:D,0)),0)</f>
        <v>0</v>
      </c>
      <c r="I496" s="13">
        <f>INDEX('xUS TME'!E:E,MATCH($B496,'xUS TME'!$B:$B,0))</f>
        <v>0.02</v>
      </c>
      <c r="J496" s="15">
        <f>INDEX('xUS TME'!H:H,MATCH(B496,'xUS TME'!$B:$B,0))</f>
        <v>0</v>
      </c>
      <c r="K496" s="17" t="str">
        <f t="shared" si="7"/>
        <v/>
      </c>
      <c r="L496" s="15">
        <f>INDEX('xUS TME'!J:J,MATCH('xUS Opp Value'!B496,'xUS TME'!$B:$B,0))</f>
        <v>0</v>
      </c>
      <c r="M496" s="15">
        <f>INDEX('xUS TME'!L:L,MATCH('xUS Opp Value'!$B496,'xUS TME'!$B:$B,0))</f>
        <v>2.92</v>
      </c>
      <c r="N496" s="15">
        <f>INDEX('xUS TME'!K:K,MATCH('xUS Opp Value'!$B496,'xUS TME'!$B:$B,0))</f>
        <v>0.13</v>
      </c>
      <c r="O496" s="15">
        <f>INDEX('xUS TME'!I:I,MATCH('xUS Opp Value'!$B496,'xUS TME'!$B:$B,0))</f>
        <v>0</v>
      </c>
      <c r="P496" s="15" t="str">
        <f>INDEX('xUS TME'!M:M,MATCH('xUS Opp Value'!$B496,'xUS TME'!$B:$B,0))</f>
        <v>Won</v>
      </c>
      <c r="Q496" s="15">
        <f>INDEX('xUS TME'!N:N,MATCH('xUS Opp Value'!$B496,'xUS TME'!$B:$B,0))</f>
        <v>0</v>
      </c>
    </row>
    <row r="497" spans="1:17" hidden="1">
      <c r="A497" s="10" t="s">
        <v>3863</v>
      </c>
      <c r="B497" s="10" t="str">
        <f>INDEX('xUS TME'!B:B,MATCH('xUS Opp Value'!A497,'xUS TME'!A:A,0))</f>
        <v>SE0000190126</v>
      </c>
      <c r="C497" s="13" t="str">
        <f>INDEX('xUS TME'!C:C,MATCH($B497,'xUS TME'!$B:$B,0))</f>
        <v>INDU A</v>
      </c>
      <c r="D497" s="13" t="str">
        <f>INDEX('xUS TME'!D:D,MATCH(B497,'xUS TME'!$B:$B,0))</f>
        <v>0P0000A6GK</v>
      </c>
      <c r="E497" s="13" t="str">
        <f>INDEX('xUS TME'!F:F,MATCH(B497,'xUS TME'!$B:$B,0))</f>
        <v>Sweden</v>
      </c>
      <c r="F497" s="18" t="str">
        <f>INDEX('xUS TME'!G:G,MATCH(B497,'xUS TME'!$B:$B,0))</f>
        <v>Financials</v>
      </c>
      <c r="G497" s="58">
        <f>IFERROR(INDEX(CRIMs!G:G,MATCH(C497,CRIMs!D:D,0)),0)</f>
        <v>0</v>
      </c>
      <c r="H497" s="58">
        <f>IFERROR(INDEX(CRIMs!I:I,MATCH(C497,CRIMs!D:D,0)),0)</f>
        <v>0</v>
      </c>
      <c r="I497" s="13">
        <f>INDEX('xUS TME'!E:E,MATCH($B497,'xUS TME'!$B:$B,0))</f>
        <v>0.02</v>
      </c>
      <c r="J497" s="15">
        <f>INDEX('xUS TME'!H:H,MATCH(B497,'xUS TME'!$B:$B,0))</f>
        <v>0</v>
      </c>
      <c r="K497" s="17" t="str">
        <f t="shared" si="7"/>
        <v/>
      </c>
      <c r="L497" s="15">
        <f>INDEX('xUS TME'!J:J,MATCH('xUS Opp Value'!B497,'xUS TME'!$B:$B,0))</f>
        <v>0</v>
      </c>
      <c r="M497" s="15">
        <f>INDEX('xUS TME'!L:L,MATCH('xUS Opp Value'!$B497,'xUS TME'!$B:$B,0))</f>
        <v>1.07</v>
      </c>
      <c r="N497" s="15">
        <f>INDEX('xUS TME'!K:K,MATCH('xUS Opp Value'!$B497,'xUS TME'!$B:$B,0))</f>
        <v>0.21</v>
      </c>
      <c r="O497" s="15">
        <f>INDEX('xUS TME'!I:I,MATCH('xUS Opp Value'!$B497,'xUS TME'!$B:$B,0))</f>
        <v>0</v>
      </c>
      <c r="P497" s="15" t="str">
        <f>INDEX('xUS TME'!M:M,MATCH('xUS Opp Value'!$B497,'xUS TME'!$B:$B,0))</f>
        <v>Swedish Krona</v>
      </c>
      <c r="Q497" s="15">
        <f>INDEX('xUS TME'!N:N,MATCH('xUS Opp Value'!$B497,'xUS TME'!$B:$B,0))</f>
        <v>0</v>
      </c>
    </row>
    <row r="498" spans="1:17" hidden="1">
      <c r="A498" s="10" t="s">
        <v>8487</v>
      </c>
      <c r="B498" s="10" t="str">
        <f>INDEX('xUS TME'!B:B,MATCH('xUS Opp Value'!A498,'xUS TME'!A:A,0))</f>
        <v>ID1000117609</v>
      </c>
      <c r="C498" s="13" t="str">
        <f>INDEX('xUS TME'!C:C,MATCH($B498,'xUS TME'!$B:$B,0))</f>
        <v>BRMS</v>
      </c>
      <c r="D498" s="13" t="str">
        <f>INDEX('xUS TME'!D:D,MATCH(B498,'xUS TME'!$B:$B,0))</f>
        <v>0P0000RVW7</v>
      </c>
      <c r="E498" s="13" t="str">
        <f>INDEX('xUS TME'!F:F,MATCH(B498,'xUS TME'!$B:$B,0))</f>
        <v>Indonesia</v>
      </c>
      <c r="F498" s="18" t="str">
        <f>INDEX('xUS TME'!G:G,MATCH(B498,'xUS TME'!$B:$B,0))</f>
        <v>Materials</v>
      </c>
      <c r="G498" s="58">
        <f>IFERROR(INDEX(CRIMs!G:G,MATCH(C498,CRIMs!D:D,0)),0)</f>
        <v>0</v>
      </c>
      <c r="H498" s="58">
        <f>IFERROR(INDEX(CRIMs!I:I,MATCH(C498,CRIMs!D:D,0)),0)</f>
        <v>0</v>
      </c>
      <c r="I498" s="13">
        <f>INDEX('xUS TME'!E:E,MATCH($B498,'xUS TME'!$B:$B,0))</f>
        <v>0.01</v>
      </c>
      <c r="J498" s="15">
        <f>INDEX('xUS TME'!H:H,MATCH(B498,'xUS TME'!$B:$B,0))</f>
        <v>0</v>
      </c>
      <c r="K498" s="17" t="str">
        <f t="shared" si="7"/>
        <v/>
      </c>
      <c r="L498" s="15">
        <f>INDEX('xUS TME'!J:J,MATCH('xUS Opp Value'!B498,'xUS TME'!$B:$B,0))</f>
        <v>0.57999999999999996</v>
      </c>
      <c r="M498" s="15">
        <f>INDEX('xUS TME'!L:L,MATCH('xUS Opp Value'!$B498,'xUS TME'!$B:$B,0))</f>
        <v>5.72</v>
      </c>
      <c r="N498" s="15">
        <f>INDEX('xUS TME'!K:K,MATCH('xUS Opp Value'!$B498,'xUS TME'!$B:$B,0))</f>
        <v>0.04</v>
      </c>
      <c r="O498" s="15">
        <f>INDEX('xUS TME'!I:I,MATCH('xUS Opp Value'!$B498,'xUS TME'!$B:$B,0))</f>
        <v>0</v>
      </c>
      <c r="P498" s="15" t="str">
        <f>INDEX('xUS TME'!M:M,MATCH('xUS Opp Value'!$B498,'xUS TME'!$B:$B,0))</f>
        <v>Rupiah</v>
      </c>
      <c r="Q498" s="15">
        <f>INDEX('xUS TME'!N:N,MATCH('xUS Opp Value'!$B498,'xUS TME'!$B:$B,0))</f>
        <v>0</v>
      </c>
    </row>
    <row r="499" spans="1:17" hidden="1">
      <c r="A499" s="10" t="s">
        <v>3759</v>
      </c>
      <c r="B499" s="10" t="str">
        <f>INDEX('xUS TME'!B:B,MATCH('xUS Opp Value'!A499,'xUS TME'!A:A,0))</f>
        <v>INE092T01019</v>
      </c>
      <c r="C499" s="13" t="str">
        <f>INDEX('xUS TME'!C:C,MATCH($B499,'xUS TME'!$B:$B,0))</f>
        <v>IDFCFIRSTB</v>
      </c>
      <c r="D499" s="13" t="str">
        <f>INDEX('xUS TME'!D:D,MATCH(B499,'xUS TME'!$B:$B,0))</f>
        <v>0P00016Z0T</v>
      </c>
      <c r="E499" s="13" t="str">
        <f>INDEX('xUS TME'!F:F,MATCH(B499,'xUS TME'!$B:$B,0))</f>
        <v>India</v>
      </c>
      <c r="F499" s="18" t="str">
        <f>INDEX('xUS TME'!G:G,MATCH(B499,'xUS TME'!$B:$B,0))</f>
        <v>Financials</v>
      </c>
      <c r="G499" s="58">
        <f>IFERROR(INDEX(CRIMs!G:G,MATCH(C499,CRIMs!D:D,0)),0)</f>
        <v>0</v>
      </c>
      <c r="H499" s="58">
        <f>IFERROR(INDEX(CRIMs!I:I,MATCH(C499,CRIMs!D:D,0)),0)</f>
        <v>0</v>
      </c>
      <c r="I499" s="13">
        <f>INDEX('xUS TME'!E:E,MATCH($B499,'xUS TME'!$B:$B,0))</f>
        <v>0.01</v>
      </c>
      <c r="J499" s="15">
        <f>INDEX('xUS TME'!H:H,MATCH(B499,'xUS TME'!$B:$B,0))</f>
        <v>0</v>
      </c>
      <c r="K499" s="17" t="str">
        <f t="shared" si="7"/>
        <v/>
      </c>
      <c r="L499" s="15">
        <f>INDEX('xUS TME'!J:J,MATCH('xUS Opp Value'!B499,'xUS TME'!$B:$B,0))</f>
        <v>0</v>
      </c>
      <c r="M499" s="15">
        <f>INDEX('xUS TME'!L:L,MATCH('xUS Opp Value'!$B499,'xUS TME'!$B:$B,0))</f>
        <v>1.05</v>
      </c>
      <c r="N499" s="15">
        <f>INDEX('xUS TME'!K:K,MATCH('xUS Opp Value'!$B499,'xUS TME'!$B:$B,0))</f>
        <v>0.04</v>
      </c>
      <c r="O499" s="15">
        <f>INDEX('xUS TME'!I:I,MATCH('xUS Opp Value'!$B499,'xUS TME'!$B:$B,0))</f>
        <v>0</v>
      </c>
      <c r="P499" s="15" t="str">
        <f>INDEX('xUS TME'!M:M,MATCH('xUS Opp Value'!$B499,'xUS TME'!$B:$B,0))</f>
        <v>Indian Rupee</v>
      </c>
      <c r="Q499" s="15">
        <f>INDEX('xUS TME'!N:N,MATCH('xUS Opp Value'!$B499,'xUS TME'!$B:$B,0))</f>
        <v>0</v>
      </c>
    </row>
    <row r="500" spans="1:17" hidden="1">
      <c r="A500" s="10" t="s">
        <v>4078</v>
      </c>
      <c r="B500" s="10" t="str">
        <f>INDEX('xUS TME'!B:B,MATCH('xUS Opp Value'!A500,'xUS TME'!A:A,0))</f>
        <v>JP3027680002</v>
      </c>
      <c r="C500" s="13">
        <f>INDEX('xUS TME'!C:C,MATCH($B500,'xUS TME'!$B:$B,0))</f>
        <v>8952</v>
      </c>
      <c r="D500" s="13" t="str">
        <f>INDEX('xUS TME'!D:D,MATCH(B500,'xUS TME'!$B:$B,0))</f>
        <v>0P0000EHUJ</v>
      </c>
      <c r="E500" s="13" t="str">
        <f>INDEX('xUS TME'!F:F,MATCH(B500,'xUS TME'!$B:$B,0))</f>
        <v>Japan</v>
      </c>
      <c r="F500" s="18" t="str">
        <f>INDEX('xUS TME'!G:G,MATCH(B500,'xUS TME'!$B:$B,0))</f>
        <v>Real Estate</v>
      </c>
      <c r="G500" s="58">
        <f>IFERROR(INDEX(CRIMs!G:G,MATCH(C500,CRIMs!D:D,0)),0)</f>
        <v>0</v>
      </c>
      <c r="H500" s="58">
        <f>IFERROR(INDEX(CRIMs!I:I,MATCH(C500,CRIMs!D:D,0)),0)</f>
        <v>0</v>
      </c>
      <c r="I500" s="13">
        <f>INDEX('xUS TME'!E:E,MATCH($B500,'xUS TME'!$B:$B,0))</f>
        <v>0.02</v>
      </c>
      <c r="J500" s="15">
        <f>INDEX('xUS TME'!H:H,MATCH(B500,'xUS TME'!$B:$B,0))</f>
        <v>0</v>
      </c>
      <c r="K500" s="17" t="str">
        <f t="shared" si="7"/>
        <v/>
      </c>
      <c r="L500" s="15">
        <f>INDEX('xUS TME'!J:J,MATCH('xUS Opp Value'!B500,'xUS TME'!$B:$B,0))</f>
        <v>0</v>
      </c>
      <c r="M500" s="15">
        <f>INDEX('xUS TME'!L:L,MATCH('xUS Opp Value'!$B500,'xUS TME'!$B:$B,0))</f>
        <v>1.61</v>
      </c>
      <c r="N500" s="15">
        <f>INDEX('xUS TME'!K:K,MATCH('xUS Opp Value'!$B500,'xUS TME'!$B:$B,0))</f>
        <v>7.0000000000000007E-2</v>
      </c>
      <c r="O500" s="15">
        <f>INDEX('xUS TME'!I:I,MATCH('xUS Opp Value'!$B500,'xUS TME'!$B:$B,0))</f>
        <v>0</v>
      </c>
      <c r="P500" s="15" t="str">
        <f>INDEX('xUS TME'!M:M,MATCH('xUS Opp Value'!$B500,'xUS TME'!$B:$B,0))</f>
        <v>Yen</v>
      </c>
      <c r="Q500" s="15">
        <f>INDEX('xUS TME'!N:N,MATCH('xUS Opp Value'!$B500,'xUS TME'!$B:$B,0))</f>
        <v>0</v>
      </c>
    </row>
    <row r="501" spans="1:17" hidden="1">
      <c r="A501" s="10" t="s">
        <v>442</v>
      </c>
      <c r="B501" s="10" t="str">
        <f>INDEX('xUS TME'!B:B,MATCH('xUS Opp Value'!A501,'xUS TME'!A:A,0))</f>
        <v>SA000A0ETHT1</v>
      </c>
      <c r="C501" s="13" t="str">
        <f>INDEX('xUS TME'!C:C,MATCH($B501,'xUS TME'!$B:$B,0))</f>
        <v>2280</v>
      </c>
      <c r="D501" s="13" t="str">
        <f>INDEX('xUS TME'!D:D,MATCH(B501,'xUS TME'!$B:$B,0))</f>
        <v>0P0000Q2IQ</v>
      </c>
      <c r="E501" s="13" t="str">
        <f>INDEX('xUS TME'!F:F,MATCH(B501,'xUS TME'!$B:$B,0))</f>
        <v>Saudi Arabia</v>
      </c>
      <c r="F501" s="18" t="str">
        <f>INDEX('xUS TME'!G:G,MATCH(B501,'xUS TME'!$B:$B,0))</f>
        <v>Consumer Staples</v>
      </c>
      <c r="G501" s="58">
        <f>IFERROR(INDEX(CRIMs!G:G,MATCH(C501,CRIMs!D:D,0)),0)</f>
        <v>0</v>
      </c>
      <c r="H501" s="58">
        <f>IFERROR(INDEX(CRIMs!I:I,MATCH(C501,CRIMs!D:D,0)),0)</f>
        <v>0</v>
      </c>
      <c r="I501" s="13">
        <f>INDEX('xUS TME'!E:E,MATCH($B501,'xUS TME'!$B:$B,0))</f>
        <v>0.02</v>
      </c>
      <c r="J501" s="15">
        <f>INDEX('xUS TME'!H:H,MATCH(B501,'xUS TME'!$B:$B,0))</f>
        <v>0</v>
      </c>
      <c r="K501" s="17" t="str">
        <f t="shared" si="7"/>
        <v/>
      </c>
      <c r="L501" s="15">
        <f>INDEX('xUS TME'!J:J,MATCH('xUS Opp Value'!B501,'xUS TME'!$B:$B,0))</f>
        <v>0</v>
      </c>
      <c r="M501" s="15">
        <f>INDEX('xUS TME'!L:L,MATCH('xUS Opp Value'!$B501,'xUS TME'!$B:$B,0))</f>
        <v>2.08</v>
      </c>
      <c r="N501" s="15">
        <f>INDEX('xUS TME'!K:K,MATCH('xUS Opp Value'!$B501,'xUS TME'!$B:$B,0))</f>
        <v>0.12</v>
      </c>
      <c r="O501" s="15">
        <f>INDEX('xUS TME'!I:I,MATCH('xUS Opp Value'!$B501,'xUS TME'!$B:$B,0))</f>
        <v>0</v>
      </c>
      <c r="P501" s="15" t="str">
        <f>INDEX('xUS TME'!M:M,MATCH('xUS Opp Value'!$B501,'xUS TME'!$B:$B,0))</f>
        <v>Saudi Riyal</v>
      </c>
      <c r="Q501" s="15">
        <f>INDEX('xUS TME'!N:N,MATCH('xUS Opp Value'!$B501,'xUS TME'!$B:$B,0))</f>
        <v>0</v>
      </c>
    </row>
    <row r="502" spans="1:17" hidden="1">
      <c r="A502" s="10" t="s">
        <v>2330</v>
      </c>
      <c r="B502" s="10" t="str">
        <f>INDEX('xUS TME'!B:B,MATCH('xUS Opp Value'!A502,'xUS TME'!A:A,0))</f>
        <v>INE271C01023</v>
      </c>
      <c r="C502" s="13">
        <f>INDEX('xUS TME'!C:C,MATCH($B502,'xUS TME'!$B:$B,0))</f>
        <v>532868</v>
      </c>
      <c r="D502" s="13" t="str">
        <f>INDEX('xUS TME'!D:D,MATCH(B502,'xUS TME'!$B:$B,0))</f>
        <v>0P0000BH5M</v>
      </c>
      <c r="E502" s="13" t="str">
        <f>INDEX('xUS TME'!F:F,MATCH(B502,'xUS TME'!$B:$B,0))</f>
        <v>India</v>
      </c>
      <c r="F502" s="18" t="str">
        <f>INDEX('xUS TME'!G:G,MATCH(B502,'xUS TME'!$B:$B,0))</f>
        <v>Real Estate</v>
      </c>
      <c r="G502" s="58">
        <f>IFERROR(INDEX(CRIMs!G:G,MATCH(C502,CRIMs!D:D,0)),0)</f>
        <v>0</v>
      </c>
      <c r="H502" s="58">
        <f>IFERROR(INDEX(CRIMs!I:I,MATCH(C502,CRIMs!D:D,0)),0)</f>
        <v>0</v>
      </c>
      <c r="I502" s="13">
        <f>INDEX('xUS TME'!E:E,MATCH($B502,'xUS TME'!$B:$B,0))</f>
        <v>0.01</v>
      </c>
      <c r="J502" s="15">
        <f>INDEX('xUS TME'!H:H,MATCH(B502,'xUS TME'!$B:$B,0))</f>
        <v>0</v>
      </c>
      <c r="K502" s="17" t="str">
        <f t="shared" si="7"/>
        <v/>
      </c>
      <c r="L502" s="15">
        <f>INDEX('xUS TME'!J:J,MATCH('xUS Opp Value'!B502,'xUS TME'!$B:$B,0))</f>
        <v>29.68</v>
      </c>
      <c r="M502" s="15">
        <f>INDEX('xUS TME'!L:L,MATCH('xUS Opp Value'!$B502,'xUS TME'!$B:$B,0))</f>
        <v>3.28</v>
      </c>
      <c r="N502" s="15">
        <f>INDEX('xUS TME'!K:K,MATCH('xUS Opp Value'!$B502,'xUS TME'!$B:$B,0))</f>
        <v>0.11</v>
      </c>
      <c r="O502" s="15">
        <f>INDEX('xUS TME'!I:I,MATCH('xUS Opp Value'!$B502,'xUS TME'!$B:$B,0))</f>
        <v>0</v>
      </c>
      <c r="P502" s="15" t="str">
        <f>INDEX('xUS TME'!M:M,MATCH('xUS Opp Value'!$B502,'xUS TME'!$B:$B,0))</f>
        <v>Indian Rupee</v>
      </c>
      <c r="Q502" s="15">
        <f>INDEX('xUS TME'!N:N,MATCH('xUS Opp Value'!$B502,'xUS TME'!$B:$B,0))</f>
        <v>0</v>
      </c>
    </row>
    <row r="503" spans="1:17" hidden="1">
      <c r="A503" s="10" t="s">
        <v>4731</v>
      </c>
      <c r="B503" s="10" t="str">
        <f>INDEX('xUS TME'!B:B,MATCH('xUS Opp Value'!A503,'xUS TME'!A:A,0))</f>
        <v>INE326A01037</v>
      </c>
      <c r="C503" s="13">
        <f>INDEX('xUS TME'!C:C,MATCH($B503,'xUS TME'!$B:$B,0))</f>
        <v>500257</v>
      </c>
      <c r="D503" s="13" t="str">
        <f>INDEX('xUS TME'!D:D,MATCH(B503,'xUS TME'!$B:$B,0))</f>
        <v>0P0000AU6O</v>
      </c>
      <c r="E503" s="13" t="str">
        <f>INDEX('xUS TME'!F:F,MATCH(B503,'xUS TME'!$B:$B,0))</f>
        <v>India</v>
      </c>
      <c r="F503" s="18" t="str">
        <f>INDEX('xUS TME'!G:G,MATCH(B503,'xUS TME'!$B:$B,0))</f>
        <v>Health Care</v>
      </c>
      <c r="G503" s="58">
        <f>IFERROR(INDEX(CRIMs!G:G,MATCH(C503,CRIMs!D:D,0)),0)</f>
        <v>0</v>
      </c>
      <c r="H503" s="58">
        <f>IFERROR(INDEX(CRIMs!I:I,MATCH(C503,CRIMs!D:D,0)),0)</f>
        <v>0</v>
      </c>
      <c r="I503" s="13">
        <f>INDEX('xUS TME'!E:E,MATCH($B503,'xUS TME'!$B:$B,0))</f>
        <v>0.02</v>
      </c>
      <c r="J503" s="15">
        <f>INDEX('xUS TME'!H:H,MATCH(B503,'xUS TME'!$B:$B,0))</f>
        <v>0</v>
      </c>
      <c r="K503" s="17" t="str">
        <f t="shared" si="7"/>
        <v/>
      </c>
      <c r="L503" s="15">
        <f>INDEX('xUS TME'!J:J,MATCH('xUS Opp Value'!B503,'xUS TME'!$B:$B,0))</f>
        <v>28.3</v>
      </c>
      <c r="M503" s="15">
        <f>INDEX('xUS TME'!L:L,MATCH('xUS Opp Value'!$B503,'xUS TME'!$B:$B,0))</f>
        <v>5.43</v>
      </c>
      <c r="N503" s="15">
        <f>INDEX('xUS TME'!K:K,MATCH('xUS Opp Value'!$B503,'xUS TME'!$B:$B,0))</f>
        <v>0.21</v>
      </c>
      <c r="O503" s="15">
        <f>INDEX('xUS TME'!I:I,MATCH('xUS Opp Value'!$B503,'xUS TME'!$B:$B,0))</f>
        <v>0</v>
      </c>
      <c r="P503" s="15" t="str">
        <f>INDEX('xUS TME'!M:M,MATCH('xUS Opp Value'!$B503,'xUS TME'!$B:$B,0))</f>
        <v>Indian Rupee</v>
      </c>
      <c r="Q503" s="15">
        <f>INDEX('xUS TME'!N:N,MATCH('xUS Opp Value'!$B503,'xUS TME'!$B:$B,0))</f>
        <v>0</v>
      </c>
    </row>
    <row r="504" spans="1:17" hidden="1">
      <c r="A504" s="10" t="s">
        <v>3691</v>
      </c>
      <c r="B504" s="10" t="str">
        <f>INDEX('xUS TME'!B:B,MATCH('xUS Opp Value'!A504,'xUS TME'!A:A,0))</f>
        <v>KR7352820005</v>
      </c>
      <c r="C504" s="13">
        <f>INDEX('xUS TME'!C:C,MATCH($B504,'xUS TME'!$B:$B,0))</f>
        <v>352820</v>
      </c>
      <c r="D504" s="13" t="str">
        <f>INDEX('xUS TME'!D:D,MATCH(B504,'xUS TME'!$B:$B,0))</f>
        <v>0P0001KW2C</v>
      </c>
      <c r="E504" s="13" t="str">
        <f>INDEX('xUS TME'!F:F,MATCH(B504,'xUS TME'!$B:$B,0))</f>
        <v>South Korea</v>
      </c>
      <c r="F504" s="18" t="str">
        <f>INDEX('xUS TME'!G:G,MATCH(B504,'xUS TME'!$B:$B,0))</f>
        <v>Communication Services</v>
      </c>
      <c r="G504" s="58">
        <f>IFERROR(INDEX(CRIMs!G:G,MATCH(C504,CRIMs!D:D,0)),0)</f>
        <v>0</v>
      </c>
      <c r="H504" s="58">
        <f>IFERROR(INDEX(CRIMs!I:I,MATCH(C504,CRIMs!D:D,0)),0)</f>
        <v>0</v>
      </c>
      <c r="I504" s="13">
        <f>INDEX('xUS TME'!E:E,MATCH($B504,'xUS TME'!$B:$B,0))</f>
        <v>0.01</v>
      </c>
      <c r="J504" s="15">
        <f>INDEX('xUS TME'!H:H,MATCH(B504,'xUS TME'!$B:$B,0))</f>
        <v>0</v>
      </c>
      <c r="K504" s="17" t="str">
        <f t="shared" si="7"/>
        <v/>
      </c>
      <c r="L504" s="15">
        <f>INDEX('xUS TME'!J:J,MATCH('xUS Opp Value'!B504,'xUS TME'!$B:$B,0))</f>
        <v>22.96</v>
      </c>
      <c r="M504" s="15">
        <f>INDEX('xUS TME'!L:L,MATCH('xUS Opp Value'!$B504,'xUS TME'!$B:$B,0))</f>
        <v>3.29</v>
      </c>
      <c r="N504" s="15">
        <f>INDEX('xUS TME'!K:K,MATCH('xUS Opp Value'!$B504,'xUS TME'!$B:$B,0))</f>
        <v>-0.08</v>
      </c>
      <c r="O504" s="15">
        <f>INDEX('xUS TME'!I:I,MATCH('xUS Opp Value'!$B504,'xUS TME'!$B:$B,0))</f>
        <v>0</v>
      </c>
      <c r="P504" s="15" t="str">
        <f>INDEX('xUS TME'!M:M,MATCH('xUS Opp Value'!$B504,'xUS TME'!$B:$B,0))</f>
        <v>Won</v>
      </c>
      <c r="Q504" s="15">
        <f>INDEX('xUS TME'!N:N,MATCH('xUS Opp Value'!$B504,'xUS TME'!$B:$B,0))</f>
        <v>0</v>
      </c>
    </row>
    <row r="505" spans="1:17" hidden="1">
      <c r="A505" s="10" t="s">
        <v>1328</v>
      </c>
      <c r="B505" s="10" t="str">
        <f>INDEX('xUS TME'!B:B,MATCH('xUS Opp Value'!A505,'xUS TME'!A:A,0))</f>
        <v>CNE1000041R8</v>
      </c>
      <c r="C505" s="13">
        <f>INDEX('xUS TME'!C:C,MATCH($B505,'xUS TME'!$B:$B,0))</f>
        <v>688256</v>
      </c>
      <c r="D505" s="13" t="str">
        <f>INDEX('xUS TME'!D:D,MATCH(B505,'xUS TME'!$B:$B,0))</f>
        <v>0P0001KDRB</v>
      </c>
      <c r="E505" s="13" t="str">
        <f>INDEX('xUS TME'!F:F,MATCH(B505,'xUS TME'!$B:$B,0))</f>
        <v>China</v>
      </c>
      <c r="F505" s="18" t="str">
        <f>INDEX('xUS TME'!G:G,MATCH(B505,'xUS TME'!$B:$B,0))</f>
        <v>Information Technology</v>
      </c>
      <c r="G505" s="58">
        <f>IFERROR(INDEX(CRIMs!G:G,MATCH(C505,CRIMs!D:D,0)),0)</f>
        <v>0</v>
      </c>
      <c r="H505" s="58">
        <f>IFERROR(INDEX(CRIMs!I:I,MATCH(C505,CRIMs!D:D,0)),0)</f>
        <v>0</v>
      </c>
      <c r="I505" s="13">
        <f>INDEX('xUS TME'!E:E,MATCH($B505,'xUS TME'!$B:$B,0))</f>
        <v>0.01</v>
      </c>
      <c r="J505" s="15">
        <f>INDEX('xUS TME'!H:H,MATCH(B505,'xUS TME'!$B:$B,0))</f>
        <v>0</v>
      </c>
      <c r="K505" s="17" t="str">
        <f t="shared" si="7"/>
        <v/>
      </c>
      <c r="L505" s="15">
        <f>INDEX('xUS TME'!J:J,MATCH('xUS Opp Value'!B505,'xUS TME'!$B:$B,0))</f>
        <v>0</v>
      </c>
      <c r="M505" s="15">
        <f>INDEX('xUS TME'!L:L,MATCH('xUS Opp Value'!$B505,'xUS TME'!$B:$B,0))</f>
        <v>43.13</v>
      </c>
      <c r="N505" s="15">
        <f>INDEX('xUS TME'!K:K,MATCH('xUS Opp Value'!$B505,'xUS TME'!$B:$B,0))</f>
        <v>0.25</v>
      </c>
      <c r="O505" s="15">
        <f>INDEX('xUS TME'!I:I,MATCH('xUS Opp Value'!$B505,'xUS TME'!$B:$B,0))</f>
        <v>0</v>
      </c>
      <c r="P505" s="15" t="str">
        <f>INDEX('xUS TME'!M:M,MATCH('xUS Opp Value'!$B505,'xUS TME'!$B:$B,0))</f>
        <v>Yuan Renminbi</v>
      </c>
      <c r="Q505" s="15">
        <f>INDEX('xUS TME'!N:N,MATCH('xUS Opp Value'!$B505,'xUS TME'!$B:$B,0))</f>
        <v>0</v>
      </c>
    </row>
    <row r="506" spans="1:17" hidden="1">
      <c r="A506" s="10" t="s">
        <v>8133</v>
      </c>
      <c r="B506" s="10" t="str">
        <f>INDEX('xUS TME'!B:B,MATCH('xUS Opp Value'!A506,'xUS TME'!A:A,0))</f>
        <v>CNE100003F19</v>
      </c>
      <c r="C506" s="13">
        <f>INDEX('xUS TME'!C:C,MATCH($B506,'xUS TME'!$B:$B,0))</f>
        <v>2359</v>
      </c>
      <c r="D506" s="13" t="str">
        <f>INDEX('xUS TME'!D:D,MATCH(B506,'xUS TME'!$B:$B,0))</f>
        <v>0P0001FALE</v>
      </c>
      <c r="E506" s="13" t="str">
        <f>INDEX('xUS TME'!F:F,MATCH(B506,'xUS TME'!$B:$B,0))</f>
        <v>China</v>
      </c>
      <c r="F506" s="18" t="str">
        <f>INDEX('xUS TME'!G:G,MATCH(B506,'xUS TME'!$B:$B,0))</f>
        <v>Health Care</v>
      </c>
      <c r="G506" s="58">
        <f>IFERROR(INDEX(CRIMs!G:G,MATCH(C506,CRIMs!D:D,0)),0)</f>
        <v>0</v>
      </c>
      <c r="H506" s="58">
        <f>IFERROR(INDEX(CRIMs!I:I,MATCH(C506,CRIMs!D:D,0)),0)</f>
        <v>0</v>
      </c>
      <c r="I506" s="13">
        <f>INDEX('xUS TME'!E:E,MATCH($B506,'xUS TME'!$B:$B,0))</f>
        <v>0.02</v>
      </c>
      <c r="J506" s="15">
        <f>INDEX('xUS TME'!H:H,MATCH(B506,'xUS TME'!$B:$B,0))</f>
        <v>0</v>
      </c>
      <c r="K506" s="17" t="str">
        <f t="shared" si="7"/>
        <v/>
      </c>
      <c r="L506" s="15">
        <f>INDEX('xUS TME'!J:J,MATCH('xUS Opp Value'!B506,'xUS TME'!$B:$B,0))</f>
        <v>18.82</v>
      </c>
      <c r="M506" s="15">
        <f>INDEX('xUS TME'!L:L,MATCH('xUS Opp Value'!$B506,'xUS TME'!$B:$B,0))</f>
        <v>4.37</v>
      </c>
      <c r="N506" s="15">
        <f>INDEX('xUS TME'!K:K,MATCH('xUS Opp Value'!$B506,'xUS TME'!$B:$B,0))</f>
        <v>0.28999999999999998</v>
      </c>
      <c r="O506" s="15">
        <f>INDEX('xUS TME'!I:I,MATCH('xUS Opp Value'!$B506,'xUS TME'!$B:$B,0))</f>
        <v>0</v>
      </c>
      <c r="P506" s="15" t="str">
        <f>INDEX('xUS TME'!M:M,MATCH('xUS Opp Value'!$B506,'xUS TME'!$B:$B,0))</f>
        <v>Hong Kong Dollar</v>
      </c>
      <c r="Q506" s="15">
        <f>INDEX('xUS TME'!N:N,MATCH('xUS Opp Value'!$B506,'xUS TME'!$B:$B,0))</f>
        <v>0</v>
      </c>
    </row>
    <row r="507" spans="1:17" hidden="1">
      <c r="A507" s="10" t="s">
        <v>519</v>
      </c>
      <c r="B507" s="10" t="str">
        <f>INDEX('xUS TME'!B:B,MATCH('xUS Opp Value'!A507,'xUS TME'!A:A,0))</f>
        <v>AT0000730007</v>
      </c>
      <c r="C507" s="13" t="str">
        <f>INDEX('xUS TME'!C:C,MATCH($B507,'xUS TME'!$B:$B,0))</f>
        <v>ANDR</v>
      </c>
      <c r="D507" s="13" t="str">
        <f>INDEX('xUS TME'!D:D,MATCH(B507,'xUS TME'!$B:$B,0))</f>
        <v>0P0000DLCZ</v>
      </c>
      <c r="E507" s="13" t="str">
        <f>INDEX('xUS TME'!F:F,MATCH(B507,'xUS TME'!$B:$B,0))</f>
        <v>Austria</v>
      </c>
      <c r="F507" s="18" t="str">
        <f>INDEX('xUS TME'!G:G,MATCH(B507,'xUS TME'!$B:$B,0))</f>
        <v>Industrials</v>
      </c>
      <c r="G507" s="58">
        <f>IFERROR(INDEX(CRIMs!G:G,MATCH(C507,CRIMs!D:D,0)),0)</f>
        <v>0</v>
      </c>
      <c r="H507" s="58">
        <f>IFERROR(INDEX(CRIMs!I:I,MATCH(C507,CRIMs!D:D,0)),0)</f>
        <v>0</v>
      </c>
      <c r="I507" s="13">
        <f>INDEX('xUS TME'!E:E,MATCH($B507,'xUS TME'!$B:$B,0))</f>
        <v>0.01</v>
      </c>
      <c r="J507" s="15">
        <f>INDEX('xUS TME'!H:H,MATCH(B507,'xUS TME'!$B:$B,0))</f>
        <v>0</v>
      </c>
      <c r="K507" s="17" t="str">
        <f t="shared" si="7"/>
        <v/>
      </c>
      <c r="L507" s="15">
        <f>INDEX('xUS TME'!J:J,MATCH('xUS Opp Value'!B507,'xUS TME'!$B:$B,0))</f>
        <v>0</v>
      </c>
      <c r="M507" s="15">
        <f>INDEX('xUS TME'!L:L,MATCH('xUS Opp Value'!$B507,'xUS TME'!$B:$B,0))</f>
        <v>2.7</v>
      </c>
      <c r="N507" s="15">
        <f>INDEX('xUS TME'!K:K,MATCH('xUS Opp Value'!$B507,'xUS TME'!$B:$B,0))</f>
        <v>0.2</v>
      </c>
      <c r="O507" s="15">
        <f>INDEX('xUS TME'!I:I,MATCH('xUS Opp Value'!$B507,'xUS TME'!$B:$B,0))</f>
        <v>0</v>
      </c>
      <c r="P507" s="15" t="str">
        <f>INDEX('xUS TME'!M:M,MATCH('xUS Opp Value'!$B507,'xUS TME'!$B:$B,0))</f>
        <v>Euro</v>
      </c>
      <c r="Q507" s="15">
        <f>INDEX('xUS TME'!N:N,MATCH('xUS Opp Value'!$B507,'xUS TME'!$B:$B,0))</f>
        <v>0</v>
      </c>
    </row>
    <row r="508" spans="1:17" hidden="1">
      <c r="A508" s="10" t="s">
        <v>2756</v>
      </c>
      <c r="B508" s="10" t="str">
        <f>INDEX('xUS TME'!B:B,MATCH('xUS Opp Value'!A508,'xUS TME'!A:A,0))</f>
        <v>TW0001326007</v>
      </c>
      <c r="C508" s="13" t="str">
        <f>INDEX('xUS TME'!C:C,MATCH($B508,'xUS TME'!$B:$B,0))</f>
        <v>1326</v>
      </c>
      <c r="D508" s="13" t="str">
        <f>INDEX('xUS TME'!D:D,MATCH(B508,'xUS TME'!$B:$B,0))</f>
        <v>0P0000C3NG</v>
      </c>
      <c r="E508" s="13" t="str">
        <f>INDEX('xUS TME'!F:F,MATCH(B508,'xUS TME'!$B:$B,0))</f>
        <v>Taiwan</v>
      </c>
      <c r="F508" s="18" t="str">
        <f>INDEX('xUS TME'!G:G,MATCH(B508,'xUS TME'!$B:$B,0))</f>
        <v>Materials</v>
      </c>
      <c r="G508" s="58">
        <f>IFERROR(INDEX(CRIMs!G:G,MATCH(C508,CRIMs!D:D,0)),0)</f>
        <v>0</v>
      </c>
      <c r="H508" s="58">
        <f>IFERROR(INDEX(CRIMs!I:I,MATCH(C508,CRIMs!D:D,0)),0)</f>
        <v>0</v>
      </c>
      <c r="I508" s="13">
        <f>INDEX('xUS TME'!E:E,MATCH($B508,'xUS TME'!$B:$B,0))</f>
        <v>0.02</v>
      </c>
      <c r="J508" s="15">
        <f>INDEX('xUS TME'!H:H,MATCH(B508,'xUS TME'!$B:$B,0))</f>
        <v>0</v>
      </c>
      <c r="K508" s="17" t="str">
        <f t="shared" si="7"/>
        <v/>
      </c>
      <c r="L508" s="15">
        <f>INDEX('xUS TME'!J:J,MATCH('xUS Opp Value'!B508,'xUS TME'!$B:$B,0))</f>
        <v>0</v>
      </c>
      <c r="M508" s="15">
        <f>INDEX('xUS TME'!L:L,MATCH('xUS Opp Value'!$B508,'xUS TME'!$B:$B,0))</f>
        <v>0.77</v>
      </c>
      <c r="N508" s="15">
        <f>INDEX('xUS TME'!K:K,MATCH('xUS Opp Value'!$B508,'xUS TME'!$B:$B,0))</f>
        <v>-0.02</v>
      </c>
      <c r="O508" s="15">
        <f>INDEX('xUS TME'!I:I,MATCH('xUS Opp Value'!$B508,'xUS TME'!$B:$B,0))</f>
        <v>0</v>
      </c>
      <c r="P508" s="15" t="str">
        <f>INDEX('xUS TME'!M:M,MATCH('xUS Opp Value'!$B508,'xUS TME'!$B:$B,0))</f>
        <v>New Taiwan Dollar</v>
      </c>
      <c r="Q508" s="15">
        <f>INDEX('xUS TME'!N:N,MATCH('xUS Opp Value'!$B508,'xUS TME'!$B:$B,0))</f>
        <v>0</v>
      </c>
    </row>
    <row r="509" spans="1:17" hidden="1">
      <c r="A509" s="10" t="s">
        <v>3831</v>
      </c>
      <c r="B509" s="10" t="str">
        <f>INDEX('xUS TME'!B:B,MATCH('xUS Opp Value'!A509,'xUS TME'!A:A,0))</f>
        <v>INE095A01012</v>
      </c>
      <c r="C509" s="13" t="str">
        <f>INDEX('xUS TME'!C:C,MATCH($B509,'xUS TME'!$B:$B,0))</f>
        <v>INDUSINDBK</v>
      </c>
      <c r="D509" s="13" t="str">
        <f>INDEX('xUS TME'!D:D,MATCH(B509,'xUS TME'!$B:$B,0))</f>
        <v>0P0000AMIG</v>
      </c>
      <c r="E509" s="13" t="str">
        <f>INDEX('xUS TME'!F:F,MATCH(B509,'xUS TME'!$B:$B,0))</f>
        <v>India</v>
      </c>
      <c r="F509" s="18" t="str">
        <f>INDEX('xUS TME'!G:G,MATCH(B509,'xUS TME'!$B:$B,0))</f>
        <v>Financials</v>
      </c>
      <c r="G509" s="58">
        <f>IFERROR(INDEX(CRIMs!G:G,MATCH(C509,CRIMs!D:D,0)),0)</f>
        <v>0</v>
      </c>
      <c r="H509" s="58">
        <f>IFERROR(INDEX(CRIMs!I:I,MATCH(C509,CRIMs!D:D,0)),0)</f>
        <v>0</v>
      </c>
      <c r="I509" s="13">
        <f>INDEX('xUS TME'!E:E,MATCH($B509,'xUS TME'!$B:$B,0))</f>
        <v>0.01</v>
      </c>
      <c r="J509" s="15">
        <f>INDEX('xUS TME'!H:H,MATCH(B509,'xUS TME'!$B:$B,0))</f>
        <v>0</v>
      </c>
      <c r="K509" s="17" t="str">
        <f t="shared" ref="K509:K572" si="8">IFERROR((1/J509)-1,"")</f>
        <v/>
      </c>
      <c r="L509" s="15">
        <f>INDEX('xUS TME'!J:J,MATCH('xUS Opp Value'!B509,'xUS TME'!$B:$B,0))</f>
        <v>54.43</v>
      </c>
      <c r="M509" s="15">
        <f>INDEX('xUS TME'!L:L,MATCH('xUS Opp Value'!$B509,'xUS TME'!$B:$B,0))</f>
        <v>1</v>
      </c>
      <c r="N509" s="15">
        <f>INDEX('xUS TME'!K:K,MATCH('xUS Opp Value'!$B509,'xUS TME'!$B:$B,0))</f>
        <v>0.04</v>
      </c>
      <c r="O509" s="15" t="str">
        <f>INDEX('xUS TME'!I:I,MATCH('xUS Opp Value'!$B509,'xUS TME'!$B:$B,0))</f>
        <v>Narrow</v>
      </c>
      <c r="P509" s="15" t="str">
        <f>INDEX('xUS TME'!M:M,MATCH('xUS Opp Value'!$B509,'xUS TME'!$B:$B,0))</f>
        <v>Indian Rupee</v>
      </c>
      <c r="Q509" s="15" t="str">
        <f>INDEX('xUS TME'!N:N,MATCH('xUS Opp Value'!$B509,'xUS TME'!$B:$B,0))</f>
        <v>High</v>
      </c>
    </row>
    <row r="510" spans="1:17" hidden="1">
      <c r="A510" s="10" t="s">
        <v>5727</v>
      </c>
      <c r="B510" s="10" t="str">
        <f>INDEX('xUS TME'!B:B,MATCH('xUS Opp Value'!A510,'xUS TME'!A:A,0))</f>
        <v>CNE1000029W3</v>
      </c>
      <c r="C510" s="13" t="str">
        <f>INDEX('xUS TME'!C:C,MATCH($B510,'xUS TME'!$B:$B,0))</f>
        <v>01658</v>
      </c>
      <c r="D510" s="13" t="str">
        <f>INDEX('xUS TME'!D:D,MATCH(B510,'xUS TME'!$B:$B,0))</f>
        <v>0P00018QY8</v>
      </c>
      <c r="E510" s="13" t="str">
        <f>INDEX('xUS TME'!F:F,MATCH(B510,'xUS TME'!$B:$B,0))</f>
        <v>China</v>
      </c>
      <c r="F510" s="18" t="str">
        <f>INDEX('xUS TME'!G:G,MATCH(B510,'xUS TME'!$B:$B,0))</f>
        <v>Financials</v>
      </c>
      <c r="G510" s="58">
        <f>IFERROR(INDEX(CRIMs!G:G,MATCH(C510,CRIMs!D:D,0)),0)</f>
        <v>0</v>
      </c>
      <c r="H510" s="58">
        <f>IFERROR(INDEX(CRIMs!I:I,MATCH(C510,CRIMs!D:D,0)),0)</f>
        <v>0</v>
      </c>
      <c r="I510" s="13">
        <f>INDEX('xUS TME'!E:E,MATCH($B510,'xUS TME'!$B:$B,0))</f>
        <v>0.02</v>
      </c>
      <c r="J510" s="15">
        <f>INDEX('xUS TME'!H:H,MATCH(B510,'xUS TME'!$B:$B,0))</f>
        <v>0</v>
      </c>
      <c r="K510" s="17" t="str">
        <f t="shared" si="8"/>
        <v/>
      </c>
      <c r="L510" s="15">
        <f>INDEX('xUS TME'!J:J,MATCH('xUS Opp Value'!B510,'xUS TME'!$B:$B,0))</f>
        <v>6.37</v>
      </c>
      <c r="M510" s="15">
        <f>INDEX('xUS TME'!L:L,MATCH('xUS Opp Value'!$B510,'xUS TME'!$B:$B,0))</f>
        <v>0.53</v>
      </c>
      <c r="N510" s="15">
        <f>INDEX('xUS TME'!K:K,MATCH('xUS Opp Value'!$B510,'xUS TME'!$B:$B,0))</f>
        <v>0.11</v>
      </c>
      <c r="O510" s="15" t="str">
        <f>INDEX('xUS TME'!I:I,MATCH('xUS Opp Value'!$B510,'xUS TME'!$B:$B,0))</f>
        <v>None</v>
      </c>
      <c r="P510" s="15" t="str">
        <f>INDEX('xUS TME'!M:M,MATCH('xUS Opp Value'!$B510,'xUS TME'!$B:$B,0))</f>
        <v>Hong Kong Dollar</v>
      </c>
      <c r="Q510" s="15" t="str">
        <f>INDEX('xUS TME'!N:N,MATCH('xUS Opp Value'!$B510,'xUS TME'!$B:$B,0))</f>
        <v>High</v>
      </c>
    </row>
    <row r="511" spans="1:17" hidden="1">
      <c r="A511" s="10" t="s">
        <v>5935</v>
      </c>
      <c r="B511" s="10" t="str">
        <f>INDEX('xUS TME'!B:B,MATCH('xUS Opp Value'!A511,'xUS TME'!A:A,0))</f>
        <v>TH0355A10Z04</v>
      </c>
      <c r="C511" s="13" t="str">
        <f>INDEX('xUS TME'!C:C,MATCH($B511,'xUS TME'!$B:$B,0))</f>
        <v>PTTEP</v>
      </c>
      <c r="D511" s="13" t="str">
        <f>INDEX('xUS TME'!D:D,MATCH(B511,'xUS TME'!$B:$B,0))</f>
        <v>0P0000AID6</v>
      </c>
      <c r="E511" s="13" t="str">
        <f>INDEX('xUS TME'!F:F,MATCH(B511,'xUS TME'!$B:$B,0))</f>
        <v>Thailand</v>
      </c>
      <c r="F511" s="18" t="str">
        <f>INDEX('xUS TME'!G:G,MATCH(B511,'xUS TME'!$B:$B,0))</f>
        <v>Energy</v>
      </c>
      <c r="G511" s="58">
        <f>IFERROR(INDEX(CRIMs!G:G,MATCH(C511,CRIMs!D:D,0)),0)</f>
        <v>0</v>
      </c>
      <c r="H511" s="58">
        <f>IFERROR(INDEX(CRIMs!I:I,MATCH(C511,CRIMs!D:D,0)),0)</f>
        <v>0</v>
      </c>
      <c r="I511" s="13">
        <f>INDEX('xUS TME'!E:E,MATCH($B511,'xUS TME'!$B:$B,0))</f>
        <v>0.02</v>
      </c>
      <c r="J511" s="15">
        <f>INDEX('xUS TME'!H:H,MATCH(B511,'xUS TME'!$B:$B,0))</f>
        <v>0</v>
      </c>
      <c r="K511" s="17" t="str">
        <f t="shared" si="8"/>
        <v/>
      </c>
      <c r="L511" s="15">
        <f>INDEX('xUS TME'!J:J,MATCH('xUS Opp Value'!B511,'xUS TME'!$B:$B,0))</f>
        <v>9.84</v>
      </c>
      <c r="M511" s="15">
        <f>INDEX('xUS TME'!L:L,MATCH('xUS Opp Value'!$B511,'xUS TME'!$B:$B,0))</f>
        <v>1.1599999999999999</v>
      </c>
      <c r="N511" s="15">
        <f>INDEX('xUS TME'!K:K,MATCH('xUS Opp Value'!$B511,'xUS TME'!$B:$B,0))</f>
        <v>0.11</v>
      </c>
      <c r="O511" s="15">
        <f>INDEX('xUS TME'!I:I,MATCH('xUS Opp Value'!$B511,'xUS TME'!$B:$B,0))</f>
        <v>0</v>
      </c>
      <c r="P511" s="15" t="str">
        <f>INDEX('xUS TME'!M:M,MATCH('xUS Opp Value'!$B511,'xUS TME'!$B:$B,0))</f>
        <v>Baht</v>
      </c>
      <c r="Q511" s="15">
        <f>INDEX('xUS TME'!N:N,MATCH('xUS Opp Value'!$B511,'xUS TME'!$B:$B,0))</f>
        <v>0</v>
      </c>
    </row>
    <row r="512" spans="1:17" hidden="1">
      <c r="A512" s="10" t="s">
        <v>4755</v>
      </c>
      <c r="B512" s="10" t="str">
        <f>INDEX('xUS TME'!B:B,MATCH('xUS Opp Value'!A512,'xUS TME'!A:A,0))</f>
        <v>JP3435750009</v>
      </c>
      <c r="C512" s="13">
        <f>INDEX('xUS TME'!C:C,MATCH($B512,'xUS TME'!$B:$B,0))</f>
        <v>2413</v>
      </c>
      <c r="D512" s="13" t="str">
        <f>INDEX('xUS TME'!D:D,MATCH(B512,'xUS TME'!$B:$B,0))</f>
        <v>0P0000EK7K</v>
      </c>
      <c r="E512" s="13" t="str">
        <f>INDEX('xUS TME'!F:F,MATCH(B512,'xUS TME'!$B:$B,0))</f>
        <v>Japan</v>
      </c>
      <c r="F512" s="18" t="str">
        <f>INDEX('xUS TME'!G:G,MATCH(B512,'xUS TME'!$B:$B,0))</f>
        <v>Health Care</v>
      </c>
      <c r="G512" s="58">
        <f>IFERROR(INDEX(CRIMs!G:G,MATCH(C512,CRIMs!D:D,0)),0)</f>
        <v>0</v>
      </c>
      <c r="H512" s="58">
        <f>IFERROR(INDEX(CRIMs!I:I,MATCH(C512,CRIMs!D:D,0)),0)</f>
        <v>0</v>
      </c>
      <c r="I512" s="13">
        <f>INDEX('xUS TME'!E:E,MATCH($B512,'xUS TME'!$B:$B,0))</f>
        <v>0.01</v>
      </c>
      <c r="J512" s="15">
        <f>INDEX('xUS TME'!H:H,MATCH(B512,'xUS TME'!$B:$B,0))</f>
        <v>0</v>
      </c>
      <c r="K512" s="17" t="str">
        <f t="shared" si="8"/>
        <v/>
      </c>
      <c r="L512" s="15">
        <f>INDEX('xUS TME'!J:J,MATCH('xUS Opp Value'!B512,'xUS TME'!$B:$B,0))</f>
        <v>27.54</v>
      </c>
      <c r="M512" s="15">
        <f>INDEX('xUS TME'!L:L,MATCH('xUS Opp Value'!$B512,'xUS TME'!$B:$B,0))</f>
        <v>2.6</v>
      </c>
      <c r="N512" s="15">
        <f>INDEX('xUS TME'!K:K,MATCH('xUS Opp Value'!$B512,'xUS TME'!$B:$B,0))</f>
        <v>0.12</v>
      </c>
      <c r="O512" s="15">
        <f>INDEX('xUS TME'!I:I,MATCH('xUS Opp Value'!$B512,'xUS TME'!$B:$B,0))</f>
        <v>0</v>
      </c>
      <c r="P512" s="15" t="str">
        <f>INDEX('xUS TME'!M:M,MATCH('xUS Opp Value'!$B512,'xUS TME'!$B:$B,0))</f>
        <v>Yen</v>
      </c>
      <c r="Q512" s="15">
        <f>INDEX('xUS TME'!N:N,MATCH('xUS Opp Value'!$B512,'xUS TME'!$B:$B,0))</f>
        <v>0</v>
      </c>
    </row>
    <row r="513" spans="1:17" hidden="1">
      <c r="A513" s="10" t="s">
        <v>3375</v>
      </c>
      <c r="B513" s="10" t="str">
        <f>INDEX('xUS TME'!B:B,MATCH('xUS Opp Value'!A513,'xUS TME'!A:A,0))</f>
        <v>INE127D01025</v>
      </c>
      <c r="C513" s="13">
        <f>INDEX('xUS TME'!C:C,MATCH($B513,'xUS TME'!$B:$B,0))</f>
        <v>541729</v>
      </c>
      <c r="D513" s="13" t="str">
        <f>INDEX('xUS TME'!D:D,MATCH(B513,'xUS TME'!$B:$B,0))</f>
        <v>0P0001E4ME</v>
      </c>
      <c r="E513" s="13" t="str">
        <f>INDEX('xUS TME'!F:F,MATCH(B513,'xUS TME'!$B:$B,0))</f>
        <v>India</v>
      </c>
      <c r="F513" s="18" t="str">
        <f>INDEX('xUS TME'!G:G,MATCH(B513,'xUS TME'!$B:$B,0))</f>
        <v>Financials</v>
      </c>
      <c r="G513" s="58">
        <f>IFERROR(INDEX(CRIMs!G:G,MATCH(C513,CRIMs!D:D,0)),0)</f>
        <v>0</v>
      </c>
      <c r="H513" s="58">
        <f>IFERROR(INDEX(CRIMs!I:I,MATCH(C513,CRIMs!D:D,0)),0)</f>
        <v>0</v>
      </c>
      <c r="I513" s="13">
        <f>INDEX('xUS TME'!E:E,MATCH($B513,'xUS TME'!$B:$B,0))</f>
        <v>0.01</v>
      </c>
      <c r="J513" s="15">
        <f>INDEX('xUS TME'!H:H,MATCH(B513,'xUS TME'!$B:$B,0))</f>
        <v>0</v>
      </c>
      <c r="K513" s="17" t="str">
        <f t="shared" si="8"/>
        <v/>
      </c>
      <c r="L513" s="15">
        <f>INDEX('xUS TME'!J:J,MATCH('xUS Opp Value'!B513,'xUS TME'!$B:$B,0))</f>
        <v>0</v>
      </c>
      <c r="M513" s="15">
        <f>INDEX('xUS TME'!L:L,MATCH('xUS Opp Value'!$B513,'xUS TME'!$B:$B,0))</f>
        <v>14.48</v>
      </c>
      <c r="N513" s="15">
        <f>INDEX('xUS TME'!K:K,MATCH('xUS Opp Value'!$B513,'xUS TME'!$B:$B,0))</f>
        <v>0.34</v>
      </c>
      <c r="O513" s="15">
        <f>INDEX('xUS TME'!I:I,MATCH('xUS Opp Value'!$B513,'xUS TME'!$B:$B,0))</f>
        <v>0</v>
      </c>
      <c r="P513" s="15" t="str">
        <f>INDEX('xUS TME'!M:M,MATCH('xUS Opp Value'!$B513,'xUS TME'!$B:$B,0))</f>
        <v>Indian Rupee</v>
      </c>
      <c r="Q513" s="15">
        <f>INDEX('xUS TME'!N:N,MATCH('xUS Opp Value'!$B513,'xUS TME'!$B:$B,0))</f>
        <v>0</v>
      </c>
    </row>
    <row r="514" spans="1:17" hidden="1">
      <c r="A514" s="10" t="s">
        <v>5755</v>
      </c>
      <c r="B514" s="10" t="str">
        <f>INDEX('xUS TME'!B:B,MATCH('xUS Opp Value'!A514,'xUS TME'!A:A,0))</f>
        <v>TW0006239007</v>
      </c>
      <c r="C514" s="13" t="str">
        <f>INDEX('xUS TME'!C:C,MATCH($B514,'xUS TME'!$B:$B,0))</f>
        <v>6239</v>
      </c>
      <c r="D514" s="13" t="str">
        <f>INDEX('xUS TME'!D:D,MATCH(B514,'xUS TME'!$B:$B,0))</f>
        <v>0P0000BRC7</v>
      </c>
      <c r="E514" s="13" t="str">
        <f>INDEX('xUS TME'!F:F,MATCH(B514,'xUS TME'!$B:$B,0))</f>
        <v>Taiwan</v>
      </c>
      <c r="F514" s="18" t="str">
        <f>INDEX('xUS TME'!G:G,MATCH(B514,'xUS TME'!$B:$B,0))</f>
        <v>Information Technology</v>
      </c>
      <c r="G514" s="58">
        <f>IFERROR(INDEX(CRIMs!G:G,MATCH(C514,CRIMs!D:D,0)),0)</f>
        <v>0</v>
      </c>
      <c r="H514" s="58">
        <f>IFERROR(INDEX(CRIMs!I:I,MATCH(C514,CRIMs!D:D,0)),0)</f>
        <v>0</v>
      </c>
      <c r="I514" s="13">
        <f>INDEX('xUS TME'!E:E,MATCH($B514,'xUS TME'!$B:$B,0))</f>
        <v>0.01</v>
      </c>
      <c r="J514" s="15">
        <f>INDEX('xUS TME'!H:H,MATCH(B514,'xUS TME'!$B:$B,0))</f>
        <v>0</v>
      </c>
      <c r="K514" s="17" t="str">
        <f t="shared" si="8"/>
        <v/>
      </c>
      <c r="L514" s="15">
        <f>INDEX('xUS TME'!J:J,MATCH('xUS Opp Value'!B514,'xUS TME'!$B:$B,0))</f>
        <v>14.28</v>
      </c>
      <c r="M514" s="15">
        <f>INDEX('xUS TME'!L:L,MATCH('xUS Opp Value'!$B514,'xUS TME'!$B:$B,0))</f>
        <v>2.82</v>
      </c>
      <c r="N514" s="15">
        <f>INDEX('xUS TME'!K:K,MATCH('xUS Opp Value'!$B514,'xUS TME'!$B:$B,0))</f>
        <v>0.13</v>
      </c>
      <c r="O514" s="15">
        <f>INDEX('xUS TME'!I:I,MATCH('xUS Opp Value'!$B514,'xUS TME'!$B:$B,0))</f>
        <v>0</v>
      </c>
      <c r="P514" s="15" t="str">
        <f>INDEX('xUS TME'!M:M,MATCH('xUS Opp Value'!$B514,'xUS TME'!$B:$B,0))</f>
        <v>New Taiwan Dollar</v>
      </c>
      <c r="Q514" s="15">
        <f>INDEX('xUS TME'!N:N,MATCH('xUS Opp Value'!$B514,'xUS TME'!$B:$B,0))</f>
        <v>0</v>
      </c>
    </row>
    <row r="515" spans="1:17" hidden="1">
      <c r="A515" s="10" t="s">
        <v>8488</v>
      </c>
      <c r="B515" s="10" t="str">
        <f>INDEX('xUS TME'!B:B,MATCH('xUS Opp Value'!A515,'xUS TME'!A:A,0))</f>
        <v>NO0010736879</v>
      </c>
      <c r="C515" s="13" t="str">
        <f>INDEX('xUS TME'!C:C,MATCH($B515,'xUS TME'!$B:$B,0))</f>
        <v>VEND</v>
      </c>
      <c r="D515" s="13" t="str">
        <f>INDEX('xUS TME'!D:D,MATCH(B515,'xUS TME'!$B:$B,0))</f>
        <v>0P0001647I</v>
      </c>
      <c r="E515" s="13" t="str">
        <f>INDEX('xUS TME'!F:F,MATCH(B515,'xUS TME'!$B:$B,0))</f>
        <v>Norway</v>
      </c>
      <c r="F515" s="18" t="str">
        <f>INDEX('xUS TME'!G:G,MATCH(B515,'xUS TME'!$B:$B,0))</f>
        <v>Communication Services</v>
      </c>
      <c r="G515" s="58">
        <f>IFERROR(INDEX(CRIMs!G:G,MATCH(C515,CRIMs!D:D,0)),0)</f>
        <v>0</v>
      </c>
      <c r="H515" s="58">
        <f>IFERROR(INDEX(CRIMs!I:I,MATCH(C515,CRIMs!D:D,0)),0)</f>
        <v>0</v>
      </c>
      <c r="I515" s="13">
        <f>INDEX('xUS TME'!E:E,MATCH($B515,'xUS TME'!$B:$B,0))</f>
        <v>0.01</v>
      </c>
      <c r="J515" s="15">
        <f>INDEX('xUS TME'!H:H,MATCH(B515,'xUS TME'!$B:$B,0))</f>
        <v>0</v>
      </c>
      <c r="K515" s="17" t="str">
        <f t="shared" si="8"/>
        <v/>
      </c>
      <c r="L515" s="15">
        <f>INDEX('xUS TME'!J:J,MATCH('xUS Opp Value'!B515,'xUS TME'!$B:$B,0))</f>
        <v>34.32</v>
      </c>
      <c r="M515" s="15">
        <f>INDEX('xUS TME'!L:L,MATCH('xUS Opp Value'!$B515,'xUS TME'!$B:$B,0))</f>
        <v>2.21</v>
      </c>
      <c r="N515" s="15">
        <f>INDEX('xUS TME'!K:K,MATCH('xUS Opp Value'!$B515,'xUS TME'!$B:$B,0))</f>
        <v>-0.02</v>
      </c>
      <c r="O515" s="15">
        <f>INDEX('xUS TME'!I:I,MATCH('xUS Opp Value'!$B515,'xUS TME'!$B:$B,0))</f>
        <v>0</v>
      </c>
      <c r="P515" s="15" t="str">
        <f>INDEX('xUS TME'!M:M,MATCH('xUS Opp Value'!$B515,'xUS TME'!$B:$B,0))</f>
        <v>Norwegian Krone</v>
      </c>
      <c r="Q515" s="15">
        <f>INDEX('xUS TME'!N:N,MATCH('xUS Opp Value'!$B515,'xUS TME'!$B:$B,0))</f>
        <v>0</v>
      </c>
    </row>
    <row r="516" spans="1:17" hidden="1">
      <c r="A516" s="10" t="s">
        <v>4282</v>
      </c>
      <c r="B516" s="10" t="str">
        <f>INDEX('xUS TME'!B:B,MATCH('xUS Opp Value'!A516,'xUS TME'!A:A,0))</f>
        <v>KR7323410001</v>
      </c>
      <c r="C516" s="13" t="str">
        <f>INDEX('xUS TME'!C:C,MATCH($B516,'xUS TME'!$B:$B,0))</f>
        <v>323410</v>
      </c>
      <c r="D516" s="13" t="str">
        <f>INDEX('xUS TME'!D:D,MATCH(B516,'xUS TME'!$B:$B,0))</f>
        <v>0P0001N1U7</v>
      </c>
      <c r="E516" s="13" t="str">
        <f>INDEX('xUS TME'!F:F,MATCH(B516,'xUS TME'!$B:$B,0))</f>
        <v>South Korea</v>
      </c>
      <c r="F516" s="18" t="str">
        <f>INDEX('xUS TME'!G:G,MATCH(B516,'xUS TME'!$B:$B,0))</f>
        <v>Financials</v>
      </c>
      <c r="G516" s="58">
        <f>IFERROR(INDEX(CRIMs!G:G,MATCH(C516,CRIMs!D:D,0)),0)</f>
        <v>0</v>
      </c>
      <c r="H516" s="58">
        <f>IFERROR(INDEX(CRIMs!I:I,MATCH(C516,CRIMs!D:D,0)),0)</f>
        <v>0</v>
      </c>
      <c r="I516" s="13">
        <f>INDEX('xUS TME'!E:E,MATCH($B516,'xUS TME'!$B:$B,0))</f>
        <v>0.02</v>
      </c>
      <c r="J516" s="15">
        <f>INDEX('xUS TME'!H:H,MATCH(B516,'xUS TME'!$B:$B,0))</f>
        <v>0</v>
      </c>
      <c r="K516" s="17" t="str">
        <f t="shared" si="8"/>
        <v/>
      </c>
      <c r="L516" s="15">
        <f>INDEX('xUS TME'!J:J,MATCH('xUS Opp Value'!B516,'xUS TME'!$B:$B,0))</f>
        <v>53.32</v>
      </c>
      <c r="M516" s="15">
        <f>INDEX('xUS TME'!L:L,MATCH('xUS Opp Value'!$B516,'xUS TME'!$B:$B,0))</f>
        <v>1.79</v>
      </c>
      <c r="N516" s="15">
        <f>INDEX('xUS TME'!K:K,MATCH('xUS Opp Value'!$B516,'xUS TME'!$B:$B,0))</f>
        <v>7.0000000000000007E-2</v>
      </c>
      <c r="O516" s="15">
        <f>INDEX('xUS TME'!I:I,MATCH('xUS Opp Value'!$B516,'xUS TME'!$B:$B,0))</f>
        <v>0</v>
      </c>
      <c r="P516" s="15" t="str">
        <f>INDEX('xUS TME'!M:M,MATCH('xUS Opp Value'!$B516,'xUS TME'!$B:$B,0))</f>
        <v>Won</v>
      </c>
      <c r="Q516" s="15">
        <f>INDEX('xUS TME'!N:N,MATCH('xUS Opp Value'!$B516,'xUS TME'!$B:$B,0))</f>
        <v>0</v>
      </c>
    </row>
    <row r="517" spans="1:17" hidden="1">
      <c r="A517" s="10" t="s">
        <v>867</v>
      </c>
      <c r="B517" s="10" t="str">
        <f>INDEX('xUS TME'!B:B,MATCH('xUS Opp Value'!A517,'xUS TME'!A:A,0))</f>
        <v>CLP1506A1070</v>
      </c>
      <c r="C517" s="13" t="str">
        <f>INDEX('xUS TME'!C:C,MATCH($B517,'xUS TME'!$B:$B,0))</f>
        <v>BSANTANDER</v>
      </c>
      <c r="D517" s="13" t="str">
        <f>INDEX('xUS TME'!D:D,MATCH(B517,'xUS TME'!$B:$B,0))</f>
        <v>0P0000C08P</v>
      </c>
      <c r="E517" s="13" t="str">
        <f>INDEX('xUS TME'!F:F,MATCH(B517,'xUS TME'!$B:$B,0))</f>
        <v>Chile</v>
      </c>
      <c r="F517" s="18" t="str">
        <f>INDEX('xUS TME'!G:G,MATCH(B517,'xUS TME'!$B:$B,0))</f>
        <v>Financials</v>
      </c>
      <c r="G517" s="58">
        <f>IFERROR(INDEX(CRIMs!G:G,MATCH(C517,CRIMs!D:D,0)),0)</f>
        <v>0</v>
      </c>
      <c r="H517" s="58">
        <f>IFERROR(INDEX(CRIMs!I:I,MATCH(C517,CRIMs!D:D,0)),0)</f>
        <v>0</v>
      </c>
      <c r="I517" s="13">
        <f>INDEX('xUS TME'!E:E,MATCH($B517,'xUS TME'!$B:$B,0))</f>
        <v>0.02</v>
      </c>
      <c r="J517" s="15">
        <f>INDEX('xUS TME'!H:H,MATCH(B517,'xUS TME'!$B:$B,0))</f>
        <v>0</v>
      </c>
      <c r="K517" s="17" t="str">
        <f t="shared" si="8"/>
        <v/>
      </c>
      <c r="L517" s="15">
        <f>INDEX('xUS TME'!J:J,MATCH('xUS Opp Value'!B517,'xUS TME'!$B:$B,0))</f>
        <v>14.87</v>
      </c>
      <c r="M517" s="15">
        <f>INDEX('xUS TME'!L:L,MATCH('xUS Opp Value'!$B517,'xUS TME'!$B:$B,0))</f>
        <v>2.63</v>
      </c>
      <c r="N517" s="15">
        <f>INDEX('xUS TME'!K:K,MATCH('xUS Opp Value'!$B517,'xUS TME'!$B:$B,0))</f>
        <v>0.21</v>
      </c>
      <c r="O517" s="15" t="str">
        <f>INDEX('xUS TME'!I:I,MATCH('xUS Opp Value'!$B517,'xUS TME'!$B:$B,0))</f>
        <v>Narrow</v>
      </c>
      <c r="P517" s="15" t="str">
        <f>INDEX('xUS TME'!M:M,MATCH('xUS Opp Value'!$B517,'xUS TME'!$B:$B,0))</f>
        <v>Chilean Peso</v>
      </c>
      <c r="Q517" s="15" t="str">
        <f>INDEX('xUS TME'!N:N,MATCH('xUS Opp Value'!$B517,'xUS TME'!$B:$B,0))</f>
        <v>Medium</v>
      </c>
    </row>
    <row r="518" spans="1:17" hidden="1">
      <c r="A518" s="10" t="s">
        <v>6890</v>
      </c>
      <c r="B518" s="10" t="str">
        <f>INDEX('xUS TME'!B:B,MATCH('xUS Opp Value'!A518,'xUS TME'!A:A,0))</f>
        <v>HK0083000502</v>
      </c>
      <c r="C518" s="13" t="str">
        <f>INDEX('xUS TME'!C:C,MATCH($B518,'xUS TME'!$B:$B,0))</f>
        <v>00083</v>
      </c>
      <c r="D518" s="13" t="str">
        <f>INDEX('xUS TME'!D:D,MATCH(B518,'xUS TME'!$B:$B,0))</f>
        <v>0P00009RQW</v>
      </c>
      <c r="E518" s="13" t="str">
        <f>INDEX('xUS TME'!F:F,MATCH(B518,'xUS TME'!$B:$B,0))</f>
        <v>Hong Kong</v>
      </c>
      <c r="F518" s="18" t="str">
        <f>INDEX('xUS TME'!G:G,MATCH(B518,'xUS TME'!$B:$B,0))</f>
        <v>Real Estate</v>
      </c>
      <c r="G518" s="58">
        <f>IFERROR(INDEX(CRIMs!G:G,MATCH(C518,CRIMs!D:D,0)),0)</f>
        <v>0</v>
      </c>
      <c r="H518" s="58">
        <f>IFERROR(INDEX(CRIMs!I:I,MATCH(C518,CRIMs!D:D,0)),0)</f>
        <v>0</v>
      </c>
      <c r="I518" s="13">
        <f>INDEX('xUS TME'!E:E,MATCH($B518,'xUS TME'!$B:$B,0))</f>
        <v>0.02</v>
      </c>
      <c r="J518" s="15">
        <f>INDEX('xUS TME'!H:H,MATCH(B518,'xUS TME'!$B:$B,0))</f>
        <v>0</v>
      </c>
      <c r="K518" s="17" t="str">
        <f t="shared" si="8"/>
        <v/>
      </c>
      <c r="L518" s="15">
        <f>INDEX('xUS TME'!J:J,MATCH('xUS Opp Value'!B518,'xUS TME'!$B:$B,0))</f>
        <v>12.67</v>
      </c>
      <c r="M518" s="15">
        <f>INDEX('xUS TME'!L:L,MATCH('xUS Opp Value'!$B518,'xUS TME'!$B:$B,0))</f>
        <v>0.66</v>
      </c>
      <c r="N518" s="15">
        <f>INDEX('xUS TME'!K:K,MATCH('xUS Opp Value'!$B518,'xUS TME'!$B:$B,0))</f>
        <v>0.02</v>
      </c>
      <c r="O518" s="15" t="str">
        <f>INDEX('xUS TME'!I:I,MATCH('xUS Opp Value'!$B518,'xUS TME'!$B:$B,0))</f>
        <v>None</v>
      </c>
      <c r="P518" s="15" t="str">
        <f>INDEX('xUS TME'!M:M,MATCH('xUS Opp Value'!$B518,'xUS TME'!$B:$B,0))</f>
        <v>Hong Kong Dollar</v>
      </c>
      <c r="Q518" s="15" t="str">
        <f>INDEX('xUS TME'!N:N,MATCH('xUS Opp Value'!$B518,'xUS TME'!$B:$B,0))</f>
        <v>Medium</v>
      </c>
    </row>
    <row r="519" spans="1:17" hidden="1">
      <c r="A519" s="10" t="s">
        <v>8489</v>
      </c>
      <c r="B519" s="10" t="str">
        <f>INDEX('xUS TME'!B:B,MATCH('xUS Opp Value'!A519,'xUS TME'!A:A,0))</f>
        <v>INE663F01032</v>
      </c>
      <c r="C519" s="13" t="str">
        <f>INDEX('xUS TME'!C:C,MATCH($B519,'xUS TME'!$B:$B,0))</f>
        <v>NAUKRI</v>
      </c>
      <c r="D519" s="13" t="str">
        <f>INDEX('xUS TME'!D:D,MATCH(B519,'xUS TME'!$B:$B,0))</f>
        <v>0P0000C36K</v>
      </c>
      <c r="E519" s="13" t="str">
        <f>INDEX('xUS TME'!F:F,MATCH(B519,'xUS TME'!$B:$B,0))</f>
        <v>India</v>
      </c>
      <c r="F519" s="18" t="str">
        <f>INDEX('xUS TME'!G:G,MATCH(B519,'xUS TME'!$B:$B,0))</f>
        <v>Communication Services</v>
      </c>
      <c r="G519" s="58">
        <f>IFERROR(INDEX(CRIMs!G:G,MATCH(C519,CRIMs!D:D,0)),0)</f>
        <v>0</v>
      </c>
      <c r="H519" s="58">
        <f>IFERROR(INDEX(CRIMs!I:I,MATCH(C519,CRIMs!D:D,0)),0)</f>
        <v>0</v>
      </c>
      <c r="I519" s="13">
        <f>INDEX('xUS TME'!E:E,MATCH($B519,'xUS TME'!$B:$B,0))</f>
        <v>0.01</v>
      </c>
      <c r="J519" s="15">
        <f>INDEX('xUS TME'!H:H,MATCH(B519,'xUS TME'!$B:$B,0))</f>
        <v>0</v>
      </c>
      <c r="K519" s="17" t="str">
        <f t="shared" si="8"/>
        <v/>
      </c>
      <c r="L519" s="15">
        <f>INDEX('xUS TME'!J:J,MATCH('xUS Opp Value'!B519,'xUS TME'!$B:$B,0))</f>
        <v>0</v>
      </c>
      <c r="M519" s="15">
        <f>INDEX('xUS TME'!L:L,MATCH('xUS Opp Value'!$B519,'xUS TME'!$B:$B,0))</f>
        <v>1.32</v>
      </c>
      <c r="N519" s="15">
        <f>INDEX('xUS TME'!K:K,MATCH('xUS Opp Value'!$B519,'xUS TME'!$B:$B,0))</f>
        <v>0.04</v>
      </c>
      <c r="O519" s="15">
        <f>INDEX('xUS TME'!I:I,MATCH('xUS Opp Value'!$B519,'xUS TME'!$B:$B,0))</f>
        <v>0</v>
      </c>
      <c r="P519" s="15" t="str">
        <f>INDEX('xUS TME'!M:M,MATCH('xUS Opp Value'!$B519,'xUS TME'!$B:$B,0))</f>
        <v>Indian Rupee</v>
      </c>
      <c r="Q519" s="15">
        <f>INDEX('xUS TME'!N:N,MATCH('xUS Opp Value'!$B519,'xUS TME'!$B:$B,0))</f>
        <v>0</v>
      </c>
    </row>
    <row r="520" spans="1:17" hidden="1">
      <c r="A520" s="10" t="s">
        <v>5747</v>
      </c>
      <c r="B520" s="10" t="str">
        <f>INDEX('xUS TME'!B:B,MATCH('xUS Opp Value'!A520,'xUS TME'!A:A,0))</f>
        <v>INE134E01011</v>
      </c>
      <c r="C520" s="13" t="str">
        <f>INDEX('xUS TME'!C:C,MATCH($B520,'xUS TME'!$B:$B,0))</f>
        <v>532810</v>
      </c>
      <c r="D520" s="13" t="str">
        <f>INDEX('xUS TME'!D:D,MATCH(B520,'xUS TME'!$B:$B,0))</f>
        <v>0P0000C7WC</v>
      </c>
      <c r="E520" s="13" t="str">
        <f>INDEX('xUS TME'!F:F,MATCH(B520,'xUS TME'!$B:$B,0))</f>
        <v>India</v>
      </c>
      <c r="F520" s="18" t="str">
        <f>INDEX('xUS TME'!G:G,MATCH(B520,'xUS TME'!$B:$B,0))</f>
        <v>Financials</v>
      </c>
      <c r="G520" s="58">
        <f>IFERROR(INDEX(CRIMs!G:G,MATCH(C520,CRIMs!D:D,0)),0)</f>
        <v>0</v>
      </c>
      <c r="H520" s="58">
        <f>IFERROR(INDEX(CRIMs!I:I,MATCH(C520,CRIMs!D:D,0)),0)</f>
        <v>0</v>
      </c>
      <c r="I520" s="13">
        <f>INDEX('xUS TME'!E:E,MATCH($B520,'xUS TME'!$B:$B,0))</f>
        <v>0.02</v>
      </c>
      <c r="J520" s="15">
        <f>INDEX('xUS TME'!H:H,MATCH(B520,'xUS TME'!$B:$B,0))</f>
        <v>0</v>
      </c>
      <c r="K520" s="17" t="str">
        <f t="shared" si="8"/>
        <v/>
      </c>
      <c r="L520" s="15">
        <f>INDEX('xUS TME'!J:J,MATCH('xUS Opp Value'!B520,'xUS TME'!$B:$B,0))</f>
        <v>2.11</v>
      </c>
      <c r="M520" s="15">
        <f>INDEX('xUS TME'!L:L,MATCH('xUS Opp Value'!$B520,'xUS TME'!$B:$B,0))</f>
        <v>1.1299999999999999</v>
      </c>
      <c r="N520" s="15">
        <f>INDEX('xUS TME'!K:K,MATCH('xUS Opp Value'!$B520,'xUS TME'!$B:$B,0))</f>
        <v>0.28000000000000003</v>
      </c>
      <c r="O520" s="15">
        <f>INDEX('xUS TME'!I:I,MATCH('xUS Opp Value'!$B520,'xUS TME'!$B:$B,0))</f>
        <v>0</v>
      </c>
      <c r="P520" s="15" t="str">
        <f>INDEX('xUS TME'!M:M,MATCH('xUS Opp Value'!$B520,'xUS TME'!$B:$B,0))</f>
        <v>Indian Rupee</v>
      </c>
      <c r="Q520" s="15">
        <f>INDEX('xUS TME'!N:N,MATCH('xUS Opp Value'!$B520,'xUS TME'!$B:$B,0))</f>
        <v>0</v>
      </c>
    </row>
    <row r="521" spans="1:17" hidden="1">
      <c r="A521" s="10" t="s">
        <v>5715</v>
      </c>
      <c r="B521" s="10" t="str">
        <f>INDEX('xUS TME'!B:B,MATCH('xUS Opp Value'!A521,'xUS TME'!A:A,0))</f>
        <v>KR7003670007</v>
      </c>
      <c r="C521" s="13">
        <f>INDEX('xUS TME'!C:C,MATCH($B521,'xUS TME'!$B:$B,0))</f>
        <v>3670</v>
      </c>
      <c r="D521" s="13" t="str">
        <f>INDEX('xUS TME'!D:D,MATCH(B521,'xUS TME'!$B:$B,0))</f>
        <v>0P0000CKWV</v>
      </c>
      <c r="E521" s="13" t="str">
        <f>INDEX('xUS TME'!F:F,MATCH(B521,'xUS TME'!$B:$B,0))</f>
        <v>South Korea</v>
      </c>
      <c r="F521" s="18" t="str">
        <f>INDEX('xUS TME'!G:G,MATCH(B521,'xUS TME'!$B:$B,0))</f>
        <v>Industrials</v>
      </c>
      <c r="G521" s="58">
        <f>IFERROR(INDEX(CRIMs!G:G,MATCH(C521,CRIMs!D:D,0)),0)</f>
        <v>0</v>
      </c>
      <c r="H521" s="58">
        <f>IFERROR(INDEX(CRIMs!I:I,MATCH(C521,CRIMs!D:D,0)),0)</f>
        <v>0</v>
      </c>
      <c r="I521" s="13">
        <f>INDEX('xUS TME'!E:E,MATCH($B521,'xUS TME'!$B:$B,0))</f>
        <v>0.01</v>
      </c>
      <c r="J521" s="15">
        <f>INDEX('xUS TME'!H:H,MATCH(B521,'xUS TME'!$B:$B,0))</f>
        <v>0</v>
      </c>
      <c r="K521" s="17" t="str">
        <f t="shared" si="8"/>
        <v/>
      </c>
      <c r="L521" s="15">
        <f>INDEX('xUS TME'!J:J,MATCH('xUS Opp Value'!B521,'xUS TME'!$B:$B,0))</f>
        <v>468.75</v>
      </c>
      <c r="M521" s="15">
        <f>INDEX('xUS TME'!L:L,MATCH('xUS Opp Value'!$B521,'xUS TME'!$B:$B,0))</f>
        <v>4.76</v>
      </c>
      <c r="N521" s="15">
        <f>INDEX('xUS TME'!K:K,MATCH('xUS Opp Value'!$B521,'xUS TME'!$B:$B,0))</f>
        <v>0.01</v>
      </c>
      <c r="O521" s="15">
        <f>INDEX('xUS TME'!I:I,MATCH('xUS Opp Value'!$B521,'xUS TME'!$B:$B,0))</f>
        <v>0</v>
      </c>
      <c r="P521" s="15" t="str">
        <f>INDEX('xUS TME'!M:M,MATCH('xUS Opp Value'!$B521,'xUS TME'!$B:$B,0))</f>
        <v>Won</v>
      </c>
      <c r="Q521" s="15">
        <f>INDEX('xUS TME'!N:N,MATCH('xUS Opp Value'!$B521,'xUS TME'!$B:$B,0))</f>
        <v>0</v>
      </c>
    </row>
    <row r="522" spans="1:17" hidden="1">
      <c r="A522" s="10" t="s">
        <v>587</v>
      </c>
      <c r="B522" s="10" t="str">
        <f>INDEX('xUS TME'!B:B,MATCH('xUS Opp Value'!A522,'xUS TME'!A:A,0))</f>
        <v>SA0007879105</v>
      </c>
      <c r="C522" s="13" t="str">
        <f>INDEX('xUS TME'!C:C,MATCH($B522,'xUS TME'!$B:$B,0))</f>
        <v>1080</v>
      </c>
      <c r="D522" s="13" t="str">
        <f>INDEX('xUS TME'!D:D,MATCH(B522,'xUS TME'!$B:$B,0))</f>
        <v>0P0000Q2IT</v>
      </c>
      <c r="E522" s="13" t="str">
        <f>INDEX('xUS TME'!F:F,MATCH(B522,'xUS TME'!$B:$B,0))</f>
        <v>Saudi Arabia</v>
      </c>
      <c r="F522" s="18" t="str">
        <f>INDEX('xUS TME'!G:G,MATCH(B522,'xUS TME'!$B:$B,0))</f>
        <v>Financials</v>
      </c>
      <c r="G522" s="58">
        <f>IFERROR(INDEX(CRIMs!G:G,MATCH(C522,CRIMs!D:D,0)),0)</f>
        <v>0</v>
      </c>
      <c r="H522" s="58">
        <f>IFERROR(INDEX(CRIMs!I:I,MATCH(C522,CRIMs!D:D,0)),0)</f>
        <v>0</v>
      </c>
      <c r="I522" s="13">
        <f>INDEX('xUS TME'!E:E,MATCH($B522,'xUS TME'!$B:$B,0))</f>
        <v>0.02</v>
      </c>
      <c r="J522" s="15">
        <f>INDEX('xUS TME'!H:H,MATCH(B522,'xUS TME'!$B:$B,0))</f>
        <v>0</v>
      </c>
      <c r="K522" s="17" t="str">
        <f t="shared" si="8"/>
        <v/>
      </c>
      <c r="L522" s="15">
        <f>INDEX('xUS TME'!J:J,MATCH('xUS Opp Value'!B522,'xUS TME'!$B:$B,0))</f>
        <v>0</v>
      </c>
      <c r="M522" s="15">
        <f>INDEX('xUS TME'!L:L,MATCH('xUS Opp Value'!$B522,'xUS TME'!$B:$B,0))</f>
        <v>1.04</v>
      </c>
      <c r="N522" s="15">
        <f>INDEX('xUS TME'!K:K,MATCH('xUS Opp Value'!$B522,'xUS TME'!$B:$B,0))</f>
        <v>0.13</v>
      </c>
      <c r="O522" s="15">
        <f>INDEX('xUS TME'!I:I,MATCH('xUS Opp Value'!$B522,'xUS TME'!$B:$B,0))</f>
        <v>0</v>
      </c>
      <c r="P522" s="15" t="str">
        <f>INDEX('xUS TME'!M:M,MATCH('xUS Opp Value'!$B522,'xUS TME'!$B:$B,0))</f>
        <v>Saudi Riyal</v>
      </c>
      <c r="Q522" s="15">
        <f>INDEX('xUS TME'!N:N,MATCH('xUS Opp Value'!$B522,'xUS TME'!$B:$B,0))</f>
        <v>0</v>
      </c>
    </row>
    <row r="523" spans="1:17" hidden="1">
      <c r="A523" s="10" t="s">
        <v>1043</v>
      </c>
      <c r="B523" s="10" t="str">
        <f>INDEX('xUS TME'!B:B,MATCH('xUS Opp Value'!A523,'xUS TME'!A:A,0))</f>
        <v>SE0015949748</v>
      </c>
      <c r="C523" s="13" t="str">
        <f>INDEX('xUS TME'!C:C,MATCH($B523,'xUS TME'!$B:$B,0))</f>
        <v>BEIJ B</v>
      </c>
      <c r="D523" s="13" t="str">
        <f>INDEX('xUS TME'!D:D,MATCH(B523,'xUS TME'!$B:$B,0))</f>
        <v>0P0000DLEN</v>
      </c>
      <c r="E523" s="13" t="str">
        <f>INDEX('xUS TME'!F:F,MATCH(B523,'xUS TME'!$B:$B,0))</f>
        <v>Sweden</v>
      </c>
      <c r="F523" s="18" t="str">
        <f>INDEX('xUS TME'!G:G,MATCH(B523,'xUS TME'!$B:$B,0))</f>
        <v>Industrials</v>
      </c>
      <c r="G523" s="58">
        <f>IFERROR(INDEX(CRIMs!G:G,MATCH(C523,CRIMs!D:D,0)),0)</f>
        <v>0</v>
      </c>
      <c r="H523" s="58">
        <f>IFERROR(INDEX(CRIMs!I:I,MATCH(C523,CRIMs!D:D,0)),0)</f>
        <v>0</v>
      </c>
      <c r="I523" s="13">
        <f>INDEX('xUS TME'!E:E,MATCH($B523,'xUS TME'!$B:$B,0))</f>
        <v>0.02</v>
      </c>
      <c r="J523" s="15">
        <f>INDEX('xUS TME'!H:H,MATCH(B523,'xUS TME'!$B:$B,0))</f>
        <v>0</v>
      </c>
      <c r="K523" s="17" t="str">
        <f t="shared" si="8"/>
        <v/>
      </c>
      <c r="L523" s="15">
        <f>INDEX('xUS TME'!J:J,MATCH('xUS Opp Value'!B523,'xUS TME'!$B:$B,0))</f>
        <v>0</v>
      </c>
      <c r="M523" s="15">
        <f>INDEX('xUS TME'!L:L,MATCH('xUS Opp Value'!$B523,'xUS TME'!$B:$B,0))</f>
        <v>3.28</v>
      </c>
      <c r="N523" s="15">
        <f>INDEX('xUS TME'!K:K,MATCH('xUS Opp Value'!$B523,'xUS TME'!$B:$B,0))</f>
        <v>0.1</v>
      </c>
      <c r="O523" s="15">
        <f>INDEX('xUS TME'!I:I,MATCH('xUS Opp Value'!$B523,'xUS TME'!$B:$B,0))</f>
        <v>0</v>
      </c>
      <c r="P523" s="15" t="str">
        <f>INDEX('xUS TME'!M:M,MATCH('xUS Opp Value'!$B523,'xUS TME'!$B:$B,0))</f>
        <v>Swedish Krona</v>
      </c>
      <c r="Q523" s="15">
        <f>INDEX('xUS TME'!N:N,MATCH('xUS Opp Value'!$B523,'xUS TME'!$B:$B,0))</f>
        <v>0</v>
      </c>
    </row>
    <row r="524" spans="1:17" hidden="1">
      <c r="A524" s="10" t="s">
        <v>2969</v>
      </c>
      <c r="B524" s="10" t="str">
        <f>INDEX('xUS TME'!B:B,MATCH('xUS Opp Value'!A524,'xUS TME'!A:A,0))</f>
        <v>NO0010582521</v>
      </c>
      <c r="C524" s="13" t="str">
        <f>INDEX('xUS TME'!C:C,MATCH($B524,'xUS TME'!$B:$B,0))</f>
        <v>GJF</v>
      </c>
      <c r="D524" s="13" t="str">
        <f>INDEX('xUS TME'!D:D,MATCH(B524,'xUS TME'!$B:$B,0))</f>
        <v>0P0000RXLJ</v>
      </c>
      <c r="E524" s="13" t="str">
        <f>INDEX('xUS TME'!F:F,MATCH(B524,'xUS TME'!$B:$B,0))</f>
        <v>Norway</v>
      </c>
      <c r="F524" s="18" t="str">
        <f>INDEX('xUS TME'!G:G,MATCH(B524,'xUS TME'!$B:$B,0))</f>
        <v>Financials</v>
      </c>
      <c r="G524" s="58">
        <f>IFERROR(INDEX(CRIMs!G:G,MATCH(C524,CRIMs!D:D,0)),0)</f>
        <v>0</v>
      </c>
      <c r="H524" s="58">
        <f>IFERROR(INDEX(CRIMs!I:I,MATCH(C524,CRIMs!D:D,0)),0)</f>
        <v>0</v>
      </c>
      <c r="I524" s="13">
        <f>INDEX('xUS TME'!E:E,MATCH($B524,'xUS TME'!$B:$B,0))</f>
        <v>0.01</v>
      </c>
      <c r="J524" s="15">
        <f>INDEX('xUS TME'!H:H,MATCH(B524,'xUS TME'!$B:$B,0))</f>
        <v>0</v>
      </c>
      <c r="K524" s="17" t="str">
        <f t="shared" si="8"/>
        <v/>
      </c>
      <c r="L524" s="15">
        <f>INDEX('xUS TME'!J:J,MATCH('xUS Opp Value'!B524,'xUS TME'!$B:$B,0))</f>
        <v>16.68</v>
      </c>
      <c r="M524" s="15">
        <f>INDEX('xUS TME'!L:L,MATCH('xUS Opp Value'!$B524,'xUS TME'!$B:$B,0))</f>
        <v>4.68</v>
      </c>
      <c r="N524" s="15">
        <f>INDEX('xUS TME'!K:K,MATCH('xUS Opp Value'!$B524,'xUS TME'!$B:$B,0))</f>
        <v>0.25</v>
      </c>
      <c r="O524" s="15">
        <f>INDEX('xUS TME'!I:I,MATCH('xUS Opp Value'!$B524,'xUS TME'!$B:$B,0))</f>
        <v>0</v>
      </c>
      <c r="P524" s="15" t="str">
        <f>INDEX('xUS TME'!M:M,MATCH('xUS Opp Value'!$B524,'xUS TME'!$B:$B,0))</f>
        <v>Norwegian Krone</v>
      </c>
      <c r="Q524" s="15">
        <f>INDEX('xUS TME'!N:N,MATCH('xUS Opp Value'!$B524,'xUS TME'!$B:$B,0))</f>
        <v>0</v>
      </c>
    </row>
    <row r="525" spans="1:17" hidden="1">
      <c r="A525" s="10" t="s">
        <v>4310</v>
      </c>
      <c r="B525" s="10" t="str">
        <f>INDEX('xUS TME'!B:B,MATCH('xUS Opp Value'!A525,'xUS TME'!A:A,0))</f>
        <v>JP3223800008</v>
      </c>
      <c r="C525" s="13">
        <f>INDEX('xUS TME'!C:C,MATCH($B525,'xUS TME'!$B:$B,0))</f>
        <v>9107</v>
      </c>
      <c r="D525" s="13" t="str">
        <f>INDEX('xUS TME'!D:D,MATCH(B525,'xUS TME'!$B:$B,0))</f>
        <v>0P0000AEV6</v>
      </c>
      <c r="E525" s="13" t="str">
        <f>INDEX('xUS TME'!F:F,MATCH(B525,'xUS TME'!$B:$B,0))</f>
        <v>Japan</v>
      </c>
      <c r="F525" s="18" t="str">
        <f>INDEX('xUS TME'!G:G,MATCH(B525,'xUS TME'!$B:$B,0))</f>
        <v>Industrials</v>
      </c>
      <c r="G525" s="58">
        <f>IFERROR(INDEX(CRIMs!G:G,MATCH(C525,CRIMs!D:D,0)),0)</f>
        <v>0</v>
      </c>
      <c r="H525" s="58">
        <f>IFERROR(INDEX(CRIMs!I:I,MATCH(C525,CRIMs!D:D,0)),0)</f>
        <v>0</v>
      </c>
      <c r="I525" s="13">
        <f>INDEX('xUS TME'!E:E,MATCH($B525,'xUS TME'!$B:$B,0))</f>
        <v>0.02</v>
      </c>
      <c r="J525" s="15">
        <f>INDEX('xUS TME'!H:H,MATCH(B525,'xUS TME'!$B:$B,0))</f>
        <v>0</v>
      </c>
      <c r="K525" s="17" t="str">
        <f t="shared" si="8"/>
        <v/>
      </c>
      <c r="L525" s="15">
        <f>INDEX('xUS TME'!J:J,MATCH('xUS Opp Value'!B525,'xUS TME'!$B:$B,0))</f>
        <v>0</v>
      </c>
      <c r="M525" s="15">
        <f>INDEX('xUS TME'!L:L,MATCH('xUS Opp Value'!$B525,'xUS TME'!$B:$B,0))</f>
        <v>0.97</v>
      </c>
      <c r="N525" s="15">
        <f>INDEX('xUS TME'!K:K,MATCH('xUS Opp Value'!$B525,'xUS TME'!$B:$B,0))</f>
        <v>0.19</v>
      </c>
      <c r="O525" s="15">
        <f>INDEX('xUS TME'!I:I,MATCH('xUS Opp Value'!$B525,'xUS TME'!$B:$B,0))</f>
        <v>0</v>
      </c>
      <c r="P525" s="15" t="str">
        <f>INDEX('xUS TME'!M:M,MATCH('xUS Opp Value'!$B525,'xUS TME'!$B:$B,0))</f>
        <v>Yen</v>
      </c>
      <c r="Q525" s="15">
        <f>INDEX('xUS TME'!N:N,MATCH('xUS Opp Value'!$B525,'xUS TME'!$B:$B,0))</f>
        <v>0</v>
      </c>
    </row>
    <row r="526" spans="1:17" hidden="1">
      <c r="A526" s="10" t="s">
        <v>3327</v>
      </c>
      <c r="B526" s="10" t="str">
        <f>INDEX('xUS TME'!B:B,MATCH('xUS Opp Value'!A526,'xUS TME'!A:A,0))</f>
        <v>KYG549581067</v>
      </c>
      <c r="C526" s="13" t="str">
        <f>INDEX('xUS TME'!C:C,MATCH($B526,'xUS TME'!$B:$B,0))</f>
        <v>03692</v>
      </c>
      <c r="D526" s="13" t="str">
        <f>INDEX('xUS TME'!D:D,MATCH(B526,'xUS TME'!$B:$B,0))</f>
        <v>0P0001HP91</v>
      </c>
      <c r="E526" s="13" t="str">
        <f>INDEX('xUS TME'!F:F,MATCH(B526,'xUS TME'!$B:$B,0))</f>
        <v>China</v>
      </c>
      <c r="F526" s="18" t="str">
        <f>INDEX('xUS TME'!G:G,MATCH(B526,'xUS TME'!$B:$B,0))</f>
        <v>Health Care</v>
      </c>
      <c r="G526" s="58">
        <f>IFERROR(INDEX(CRIMs!G:G,MATCH(C526,CRIMs!D:D,0)),0)</f>
        <v>0</v>
      </c>
      <c r="H526" s="58">
        <f>IFERROR(INDEX(CRIMs!I:I,MATCH(C526,CRIMs!D:D,0)),0)</f>
        <v>0</v>
      </c>
      <c r="I526" s="13">
        <f>INDEX('xUS TME'!E:E,MATCH($B526,'xUS TME'!$B:$B,0))</f>
        <v>0.02</v>
      </c>
      <c r="J526" s="15">
        <f>INDEX('xUS TME'!H:H,MATCH(B526,'xUS TME'!$B:$B,0))</f>
        <v>0</v>
      </c>
      <c r="K526" s="17" t="str">
        <f t="shared" si="8"/>
        <v/>
      </c>
      <c r="L526" s="15">
        <f>INDEX('xUS TME'!J:J,MATCH('xUS Opp Value'!B526,'xUS TME'!$B:$B,0))</f>
        <v>35.869999999999997</v>
      </c>
      <c r="M526" s="15">
        <f>INDEX('xUS TME'!L:L,MATCH('xUS Opp Value'!$B526,'xUS TME'!$B:$B,0))</f>
        <v>5.97</v>
      </c>
      <c r="N526" s="15">
        <f>INDEX('xUS TME'!K:K,MATCH('xUS Opp Value'!$B526,'xUS TME'!$B:$B,0))</f>
        <v>0.16</v>
      </c>
      <c r="O526" s="15">
        <f>INDEX('xUS TME'!I:I,MATCH('xUS Opp Value'!$B526,'xUS TME'!$B:$B,0))</f>
        <v>0</v>
      </c>
      <c r="P526" s="15" t="str">
        <f>INDEX('xUS TME'!M:M,MATCH('xUS Opp Value'!$B526,'xUS TME'!$B:$B,0))</f>
        <v>Hong Kong Dollar</v>
      </c>
      <c r="Q526" s="15">
        <f>INDEX('xUS TME'!N:N,MATCH('xUS Opp Value'!$B526,'xUS TME'!$B:$B,0))</f>
        <v>0</v>
      </c>
    </row>
    <row r="527" spans="1:17" hidden="1">
      <c r="A527" s="10" t="s">
        <v>6077</v>
      </c>
      <c r="B527" s="10" t="str">
        <f>INDEX('xUS TME'!B:B,MATCH('xUS Opp Value'!A527,'xUS TME'!A:A,0))</f>
        <v>IT0003828271</v>
      </c>
      <c r="C527" s="13" t="str">
        <f>INDEX('xUS TME'!C:C,MATCH($B527,'xUS TME'!$B:$B,0))</f>
        <v>REC</v>
      </c>
      <c r="D527" s="13" t="str">
        <f>INDEX('xUS TME'!D:D,MATCH(B527,'xUS TME'!$B:$B,0))</f>
        <v>0P00009DND</v>
      </c>
      <c r="E527" s="13" t="str">
        <f>INDEX('xUS TME'!F:F,MATCH(B527,'xUS TME'!$B:$B,0))</f>
        <v>Italy</v>
      </c>
      <c r="F527" s="18" t="str">
        <f>INDEX('xUS TME'!G:G,MATCH(B527,'xUS TME'!$B:$B,0))</f>
        <v>Health Care</v>
      </c>
      <c r="G527" s="58">
        <f>IFERROR(INDEX(CRIMs!G:G,MATCH(C527,CRIMs!D:D,0)),0)</f>
        <v>0</v>
      </c>
      <c r="H527" s="58">
        <f>IFERROR(INDEX(CRIMs!I:I,MATCH(C527,CRIMs!D:D,0)),0)</f>
        <v>0</v>
      </c>
      <c r="I527" s="13">
        <f>INDEX('xUS TME'!E:E,MATCH($B527,'xUS TME'!$B:$B,0))</f>
        <v>0.02</v>
      </c>
      <c r="J527" s="15">
        <f>INDEX('xUS TME'!H:H,MATCH(B527,'xUS TME'!$B:$B,0))</f>
        <v>0</v>
      </c>
      <c r="K527" s="17" t="str">
        <f t="shared" si="8"/>
        <v/>
      </c>
      <c r="L527" s="15">
        <f>INDEX('xUS TME'!J:J,MATCH('xUS Opp Value'!B527,'xUS TME'!$B:$B,0))</f>
        <v>13.82</v>
      </c>
      <c r="M527" s="15">
        <f>INDEX('xUS TME'!L:L,MATCH('xUS Opp Value'!$B527,'xUS TME'!$B:$B,0))</f>
        <v>5.2</v>
      </c>
      <c r="N527" s="15">
        <f>INDEX('xUS TME'!K:K,MATCH('xUS Opp Value'!$B527,'xUS TME'!$B:$B,0))</f>
        <v>0.23</v>
      </c>
      <c r="O527" s="15">
        <f>INDEX('xUS TME'!I:I,MATCH('xUS Opp Value'!$B527,'xUS TME'!$B:$B,0))</f>
        <v>0</v>
      </c>
      <c r="P527" s="15" t="str">
        <f>INDEX('xUS TME'!M:M,MATCH('xUS Opp Value'!$B527,'xUS TME'!$B:$B,0))</f>
        <v>Euro</v>
      </c>
      <c r="Q527" s="15">
        <f>INDEX('xUS TME'!N:N,MATCH('xUS Opp Value'!$B527,'xUS TME'!$B:$B,0))</f>
        <v>0</v>
      </c>
    </row>
    <row r="528" spans="1:17" hidden="1">
      <c r="A528" s="10" t="s">
        <v>3520</v>
      </c>
      <c r="B528" s="10" t="str">
        <f>INDEX('xUS TME'!B:B,MATCH('xUS Opp Value'!A528,'xUS TME'!A:A,0))</f>
        <v>HK0000093390</v>
      </c>
      <c r="C528" s="13" t="str">
        <f>INDEX('xUS TME'!C:C,MATCH($B528,'xUS TME'!$B:$B,0))</f>
        <v>06823</v>
      </c>
      <c r="D528" s="13" t="str">
        <f>INDEX('xUS TME'!D:D,MATCH(B528,'xUS TME'!$B:$B,0))</f>
        <v>0P0000UOQB</v>
      </c>
      <c r="E528" s="13" t="str">
        <f>INDEX('xUS TME'!F:F,MATCH(B528,'xUS TME'!$B:$B,0))</f>
        <v>Hong Kong</v>
      </c>
      <c r="F528" s="18" t="str">
        <f>INDEX('xUS TME'!G:G,MATCH(B528,'xUS TME'!$B:$B,0))</f>
        <v>Communication Services</v>
      </c>
      <c r="G528" s="58">
        <f>IFERROR(INDEX(CRIMs!G:G,MATCH(C528,CRIMs!D:D,0)),0)</f>
        <v>0</v>
      </c>
      <c r="H528" s="58">
        <f>IFERROR(INDEX(CRIMs!I:I,MATCH(C528,CRIMs!D:D,0)),0)</f>
        <v>0</v>
      </c>
      <c r="I528" s="13">
        <f>INDEX('xUS TME'!E:E,MATCH($B528,'xUS TME'!$B:$B,0))</f>
        <v>0.02</v>
      </c>
      <c r="J528" s="15">
        <f>INDEX('xUS TME'!H:H,MATCH(B528,'xUS TME'!$B:$B,0))</f>
        <v>0</v>
      </c>
      <c r="K528" s="17" t="str">
        <f t="shared" si="8"/>
        <v/>
      </c>
      <c r="L528" s="15">
        <f>INDEX('xUS TME'!J:J,MATCH('xUS Opp Value'!B528,'xUS TME'!$B:$B,0))</f>
        <v>13.5</v>
      </c>
      <c r="M528" s="15">
        <f>INDEX('xUS TME'!L:L,MATCH('xUS Opp Value'!$B528,'xUS TME'!$B:$B,0))</f>
        <v>2.54</v>
      </c>
      <c r="N528" s="15">
        <f>INDEX('xUS TME'!K:K,MATCH('xUS Opp Value'!$B528,'xUS TME'!$B:$B,0))</f>
        <v>0.15</v>
      </c>
      <c r="O528" s="15">
        <f>INDEX('xUS TME'!I:I,MATCH('xUS Opp Value'!$B528,'xUS TME'!$B:$B,0))</f>
        <v>0</v>
      </c>
      <c r="P528" s="15" t="str">
        <f>INDEX('xUS TME'!M:M,MATCH('xUS Opp Value'!$B528,'xUS TME'!$B:$B,0))</f>
        <v>Hong Kong Dollar</v>
      </c>
      <c r="Q528" s="15">
        <f>INDEX('xUS TME'!N:N,MATCH('xUS Opp Value'!$B528,'xUS TME'!$B:$B,0))</f>
        <v>0</v>
      </c>
    </row>
    <row r="529" spans="1:17" hidden="1">
      <c r="A529" s="10" t="s">
        <v>895</v>
      </c>
      <c r="B529" s="10" t="str">
        <f>INDEX('xUS TME'!B:B,MATCH('xUS Opp Value'!A529,'xUS TME'!A:A,0))</f>
        <v>BRBBDCACNOR1</v>
      </c>
      <c r="C529" s="13" t="str">
        <f>INDEX('xUS TME'!C:C,MATCH($B529,'xUS TME'!$B:$B,0))</f>
        <v>BBDC3</v>
      </c>
      <c r="D529" s="13" t="str">
        <f>INDEX('xUS TME'!D:D,MATCH(B529,'xUS TME'!$B:$B,0))</f>
        <v>0P0000BJC2</v>
      </c>
      <c r="E529" s="13" t="str">
        <f>INDEX('xUS TME'!F:F,MATCH(B529,'xUS TME'!$B:$B,0))</f>
        <v>Brazil</v>
      </c>
      <c r="F529" s="18" t="str">
        <f>INDEX('xUS TME'!G:G,MATCH(B529,'xUS TME'!$B:$B,0))</f>
        <v>Financials</v>
      </c>
      <c r="G529" s="58">
        <f>IFERROR(INDEX(CRIMs!G:G,MATCH(C529,CRIMs!D:D,0)),0)</f>
        <v>0</v>
      </c>
      <c r="H529" s="58">
        <f>IFERROR(INDEX(CRIMs!I:I,MATCH(C529,CRIMs!D:D,0)),0)</f>
        <v>0</v>
      </c>
      <c r="I529" s="13">
        <f>INDEX('xUS TME'!E:E,MATCH($B529,'xUS TME'!$B:$B,0))</f>
        <v>0.01</v>
      </c>
      <c r="J529" s="15">
        <f>INDEX('xUS TME'!H:H,MATCH(B529,'xUS TME'!$B:$B,0))</f>
        <v>0</v>
      </c>
      <c r="K529" s="17" t="str">
        <f t="shared" si="8"/>
        <v/>
      </c>
      <c r="L529" s="15">
        <f>INDEX('xUS TME'!J:J,MATCH('xUS Opp Value'!B529,'xUS TME'!$B:$B,0))</f>
        <v>8.6199999999999992</v>
      </c>
      <c r="M529" s="15">
        <f>INDEX('xUS TME'!L:L,MATCH('xUS Opp Value'!$B529,'xUS TME'!$B:$B,0))</f>
        <v>1.05</v>
      </c>
      <c r="N529" s="15">
        <f>INDEX('xUS TME'!K:K,MATCH('xUS Opp Value'!$B529,'xUS TME'!$B:$B,0))</f>
        <v>0.14000000000000001</v>
      </c>
      <c r="O529" s="15" t="str">
        <f>INDEX('xUS TME'!I:I,MATCH('xUS Opp Value'!$B529,'xUS TME'!$B:$B,0))</f>
        <v>None</v>
      </c>
      <c r="P529" s="15" t="str">
        <f>INDEX('xUS TME'!M:M,MATCH('xUS Opp Value'!$B529,'xUS TME'!$B:$B,0))</f>
        <v>Brazilian Real</v>
      </c>
      <c r="Q529" s="15" t="str">
        <f>INDEX('xUS TME'!N:N,MATCH('xUS Opp Value'!$B529,'xUS TME'!$B:$B,0))</f>
        <v>High</v>
      </c>
    </row>
    <row r="530" spans="1:17" hidden="1">
      <c r="A530" s="10" t="s">
        <v>2524</v>
      </c>
      <c r="B530" s="10" t="str">
        <f>INDEX('xUS TME'!B:B,MATCH('xUS Opp Value'!A530,'xUS TME'!A:A,0))</f>
        <v>CH0016440353</v>
      </c>
      <c r="C530" s="13" t="str">
        <f>INDEX('xUS TME'!C:C,MATCH($B530,'xUS TME'!$B:$B,0))</f>
        <v>EMSN</v>
      </c>
      <c r="D530" s="13" t="str">
        <f>INDEX('xUS TME'!D:D,MATCH(B530,'xUS TME'!$B:$B,0))</f>
        <v>0P0000A5II</v>
      </c>
      <c r="E530" s="13" t="str">
        <f>INDEX('xUS TME'!F:F,MATCH(B530,'xUS TME'!$B:$B,0))</f>
        <v>Switzerland</v>
      </c>
      <c r="F530" s="18" t="str">
        <f>INDEX('xUS TME'!G:G,MATCH(B530,'xUS TME'!$B:$B,0))</f>
        <v>Materials</v>
      </c>
      <c r="G530" s="58">
        <f>IFERROR(INDEX(CRIMs!G:G,MATCH(C530,CRIMs!D:D,0)),0)</f>
        <v>0</v>
      </c>
      <c r="H530" s="58">
        <f>IFERROR(INDEX(CRIMs!I:I,MATCH(C530,CRIMs!D:D,0)),0)</f>
        <v>0</v>
      </c>
      <c r="I530" s="13">
        <f>INDEX('xUS TME'!E:E,MATCH($B530,'xUS TME'!$B:$B,0))</f>
        <v>0.02</v>
      </c>
      <c r="J530" s="15">
        <f>INDEX('xUS TME'!H:H,MATCH(B530,'xUS TME'!$B:$B,0))</f>
        <v>0</v>
      </c>
      <c r="K530" s="17" t="str">
        <f t="shared" si="8"/>
        <v/>
      </c>
      <c r="L530" s="15">
        <f>INDEX('xUS TME'!J:J,MATCH('xUS Opp Value'!B530,'xUS TME'!$B:$B,0))</f>
        <v>0</v>
      </c>
      <c r="M530" s="15">
        <f>INDEX('xUS TME'!L:L,MATCH('xUS Opp Value'!$B530,'xUS TME'!$B:$B,0))</f>
        <v>8.36</v>
      </c>
      <c r="N530" s="15">
        <f>INDEX('xUS TME'!K:K,MATCH('xUS Opp Value'!$B530,'xUS TME'!$B:$B,0))</f>
        <v>0.25</v>
      </c>
      <c r="O530" s="15">
        <f>INDEX('xUS TME'!I:I,MATCH('xUS Opp Value'!$B530,'xUS TME'!$B:$B,0))</f>
        <v>0</v>
      </c>
      <c r="P530" s="15" t="str">
        <f>INDEX('xUS TME'!M:M,MATCH('xUS Opp Value'!$B530,'xUS TME'!$B:$B,0))</f>
        <v>Swiss Franc</v>
      </c>
      <c r="Q530" s="15">
        <f>INDEX('xUS TME'!N:N,MATCH('xUS Opp Value'!$B530,'xUS TME'!$B:$B,0))</f>
        <v>0</v>
      </c>
    </row>
    <row r="531" spans="1:17" hidden="1">
      <c r="A531" s="10" t="s">
        <v>2580</v>
      </c>
      <c r="B531" s="10" t="str">
        <f>INDEX('xUS TME'!B:B,MATCH('xUS Opp Value'!A531,'xUS TME'!A:A,0))</f>
        <v>IM00B5VQMV65</v>
      </c>
      <c r="C531" s="13" t="str">
        <f>INDEX('xUS TME'!C:C,MATCH($B531,'xUS TME'!$B:$B,0))</f>
        <v>ENT</v>
      </c>
      <c r="D531" s="13" t="str">
        <f>INDEX('xUS TME'!D:D,MATCH(B531,'xUS TME'!$B:$B,0))</f>
        <v>0P00007OCB</v>
      </c>
      <c r="E531" s="13" t="str">
        <f>INDEX('xUS TME'!F:F,MATCH(B531,'xUS TME'!$B:$B,0))</f>
        <v>United Kingdom</v>
      </c>
      <c r="F531" s="18" t="str">
        <f>INDEX('xUS TME'!G:G,MATCH(B531,'xUS TME'!$B:$B,0))</f>
        <v>Consumer Discretionary</v>
      </c>
      <c r="G531" s="58">
        <f>IFERROR(INDEX(CRIMs!G:G,MATCH(C531,CRIMs!D:D,0)),0)</f>
        <v>0</v>
      </c>
      <c r="H531" s="58">
        <f>IFERROR(INDEX(CRIMs!I:I,MATCH(C531,CRIMs!D:D,0)),0)</f>
        <v>0</v>
      </c>
      <c r="I531" s="13">
        <f>INDEX('xUS TME'!E:E,MATCH($B531,'xUS TME'!$B:$B,0))</f>
        <v>0.01</v>
      </c>
      <c r="J531" s="15">
        <f>INDEX('xUS TME'!H:H,MATCH(B531,'xUS TME'!$B:$B,0))</f>
        <v>0</v>
      </c>
      <c r="K531" s="17" t="str">
        <f t="shared" si="8"/>
        <v/>
      </c>
      <c r="L531" s="15">
        <f>INDEX('xUS TME'!J:J,MATCH('xUS Opp Value'!B531,'xUS TME'!$B:$B,0))</f>
        <v>8.44</v>
      </c>
      <c r="M531" s="15">
        <f>INDEX('xUS TME'!L:L,MATCH('xUS Opp Value'!$B531,'xUS TME'!$B:$B,0))</f>
        <v>3.84</v>
      </c>
      <c r="N531" s="15">
        <f>INDEX('xUS TME'!K:K,MATCH('xUS Opp Value'!$B531,'xUS TME'!$B:$B,0))</f>
        <v>-0.53</v>
      </c>
      <c r="O531" s="15">
        <f>INDEX('xUS TME'!I:I,MATCH('xUS Opp Value'!$B531,'xUS TME'!$B:$B,0))</f>
        <v>0</v>
      </c>
      <c r="P531" s="15" t="str">
        <f>INDEX('xUS TME'!M:M,MATCH('xUS Opp Value'!$B531,'xUS TME'!$B:$B,0))</f>
        <v>Pound Sterling</v>
      </c>
      <c r="Q531" s="15">
        <f>INDEX('xUS TME'!N:N,MATCH('xUS Opp Value'!$B531,'xUS TME'!$B:$B,0))</f>
        <v>0</v>
      </c>
    </row>
    <row r="532" spans="1:17" hidden="1">
      <c r="A532" s="10" t="s">
        <v>4489</v>
      </c>
      <c r="B532" s="10" t="str">
        <f>INDEX('xUS TME'!B:B,MATCH('xUS Opp Value'!A532,'xUS TME'!A:A,0))</f>
        <v>KR7259960003</v>
      </c>
      <c r="C532" s="13">
        <f>INDEX('xUS TME'!C:C,MATCH($B532,'xUS TME'!$B:$B,0))</f>
        <v>259960</v>
      </c>
      <c r="D532" s="13" t="str">
        <f>INDEX('xUS TME'!D:D,MATCH(B532,'xUS TME'!$B:$B,0))</f>
        <v>0P0001N2HR</v>
      </c>
      <c r="E532" s="13" t="str">
        <f>INDEX('xUS TME'!F:F,MATCH(B532,'xUS TME'!$B:$B,0))</f>
        <v>South Korea</v>
      </c>
      <c r="F532" s="18" t="str">
        <f>INDEX('xUS TME'!G:G,MATCH(B532,'xUS TME'!$B:$B,0))</f>
        <v>Communication Services</v>
      </c>
      <c r="G532" s="58">
        <f>IFERROR(INDEX(CRIMs!G:G,MATCH(C532,CRIMs!D:D,0)),0)</f>
        <v>0</v>
      </c>
      <c r="H532" s="58">
        <f>IFERROR(INDEX(CRIMs!I:I,MATCH(C532,CRIMs!D:D,0)),0)</f>
        <v>0</v>
      </c>
      <c r="I532" s="13">
        <f>INDEX('xUS TME'!E:E,MATCH($B532,'xUS TME'!$B:$B,0))</f>
        <v>0.02</v>
      </c>
      <c r="J532" s="15">
        <f>INDEX('xUS TME'!H:H,MATCH(B532,'xUS TME'!$B:$B,0))</f>
        <v>0</v>
      </c>
      <c r="K532" s="17" t="str">
        <f t="shared" si="8"/>
        <v/>
      </c>
      <c r="L532" s="15">
        <f>INDEX('xUS TME'!J:J,MATCH('xUS Opp Value'!B532,'xUS TME'!$B:$B,0))</f>
        <v>10.99</v>
      </c>
      <c r="M532" s="15">
        <f>INDEX('xUS TME'!L:L,MATCH('xUS Opp Value'!$B532,'xUS TME'!$B:$B,0))</f>
        <v>1.54</v>
      </c>
      <c r="N532" s="15">
        <f>INDEX('xUS TME'!K:K,MATCH('xUS Opp Value'!$B532,'xUS TME'!$B:$B,0))</f>
        <v>0.11</v>
      </c>
      <c r="O532" s="15">
        <f>INDEX('xUS TME'!I:I,MATCH('xUS Opp Value'!$B532,'xUS TME'!$B:$B,0))</f>
        <v>0</v>
      </c>
      <c r="P532" s="15" t="str">
        <f>INDEX('xUS TME'!M:M,MATCH('xUS Opp Value'!$B532,'xUS TME'!$B:$B,0))</f>
        <v>Won</v>
      </c>
      <c r="Q532" s="15">
        <f>INDEX('xUS TME'!N:N,MATCH('xUS Opp Value'!$B532,'xUS TME'!$B:$B,0))</f>
        <v>0</v>
      </c>
    </row>
    <row r="533" spans="1:17" hidden="1">
      <c r="A533" s="10" t="s">
        <v>2476</v>
      </c>
      <c r="B533" s="10" t="str">
        <f>INDEX('xUS TME'!B:B,MATCH('xUS Opp Value'!A533,'xUS TME'!A:A,0))</f>
        <v>SA15GG53GHH3</v>
      </c>
      <c r="C533" s="330" t="s">
        <v>2478</v>
      </c>
      <c r="D533" s="13" t="str">
        <f>INDEX('xUS TME'!D:D,MATCH(B533,'xUS TME'!$B:$B,0))</f>
        <v>0P0001OJV0</v>
      </c>
      <c r="E533" s="13" t="str">
        <f>INDEX('xUS TME'!F:F,MATCH(B533,'xUS TME'!$B:$B,0))</f>
        <v>Saudi Arabia</v>
      </c>
      <c r="F533" s="18" t="str">
        <f>INDEX('xUS TME'!G:G,MATCH(B533,'xUS TME'!$B:$B,0))</f>
        <v>Information Technology</v>
      </c>
      <c r="G533" s="58">
        <f>IFERROR(INDEX(CRIMs!G:G,MATCH(C533,CRIMs!D:D,0)),0)</f>
        <v>0</v>
      </c>
      <c r="H533" s="58">
        <f>IFERROR(INDEX(CRIMs!I:I,MATCH(C533,CRIMs!D:D,0)),0)</f>
        <v>0</v>
      </c>
      <c r="I533" s="13">
        <f>INDEX('xUS TME'!E:E,MATCH($B533,'xUS TME'!$B:$B,0))</f>
        <v>0.01</v>
      </c>
      <c r="J533" s="15">
        <f>INDEX('xUS TME'!H:H,MATCH(B533,'xUS TME'!$B:$B,0))</f>
        <v>0</v>
      </c>
      <c r="K533" s="17" t="str">
        <f t="shared" si="8"/>
        <v/>
      </c>
      <c r="L533" s="15">
        <f>INDEX('xUS TME'!J:J,MATCH('xUS Opp Value'!B533,'xUS TME'!$B:$B,0))</f>
        <v>0</v>
      </c>
      <c r="M533" s="15">
        <f>INDEX('xUS TME'!L:L,MATCH('xUS Opp Value'!$B533,'xUS TME'!$B:$B,0))</f>
        <v>11.6</v>
      </c>
      <c r="N533" s="15">
        <f>INDEX('xUS TME'!K:K,MATCH('xUS Opp Value'!$B533,'xUS TME'!$B:$B,0))</f>
        <v>0.49</v>
      </c>
      <c r="O533" s="15">
        <f>INDEX('xUS TME'!I:I,MATCH('xUS Opp Value'!$B533,'xUS TME'!$B:$B,0))</f>
        <v>0</v>
      </c>
      <c r="P533" s="15" t="str">
        <f>INDEX('xUS TME'!M:M,MATCH('xUS Opp Value'!$B533,'xUS TME'!$B:$B,0))</f>
        <v>Saudi Riyal</v>
      </c>
      <c r="Q533" s="15">
        <f>INDEX('xUS TME'!N:N,MATCH('xUS Opp Value'!$B533,'xUS TME'!$B:$B,0))</f>
        <v>0</v>
      </c>
    </row>
    <row r="534" spans="1:17" hidden="1">
      <c r="A534" s="10" t="s">
        <v>2688</v>
      </c>
      <c r="B534" s="10" t="str">
        <f>INDEX('xUS TME'!B:B,MATCH('xUS Opp Value'!A534,'xUS TME'!A:A,0))</f>
        <v>SE0017832488</v>
      </c>
      <c r="C534" s="13" t="str">
        <f>INDEX('xUS TME'!C:C,MATCH($B534,'xUS TME'!$B:$B,0))</f>
        <v>BALD B</v>
      </c>
      <c r="D534" s="13" t="str">
        <f>INDEX('xUS TME'!D:D,MATCH(B534,'xUS TME'!$B:$B,0))</f>
        <v>0P0000A6JC</v>
      </c>
      <c r="E534" s="13" t="str">
        <f>INDEX('xUS TME'!F:F,MATCH(B534,'xUS TME'!$B:$B,0))</f>
        <v>Sweden</v>
      </c>
      <c r="F534" s="18" t="str">
        <f>INDEX('xUS TME'!G:G,MATCH(B534,'xUS TME'!$B:$B,0))</f>
        <v>Real Estate</v>
      </c>
      <c r="G534" s="58">
        <f>IFERROR(INDEX(CRIMs!G:G,MATCH(C534,CRIMs!D:D,0)),0)</f>
        <v>0</v>
      </c>
      <c r="H534" s="58">
        <f>IFERROR(INDEX(CRIMs!I:I,MATCH(C534,CRIMs!D:D,0)),0)</f>
        <v>0</v>
      </c>
      <c r="I534" s="13">
        <f>INDEX('xUS TME'!E:E,MATCH($B534,'xUS TME'!$B:$B,0))</f>
        <v>0.01</v>
      </c>
      <c r="J534" s="15">
        <f>INDEX('xUS TME'!H:H,MATCH(B534,'xUS TME'!$B:$B,0))</f>
        <v>0</v>
      </c>
      <c r="K534" s="17" t="str">
        <f t="shared" si="8"/>
        <v/>
      </c>
      <c r="L534" s="15">
        <f>INDEX('xUS TME'!J:J,MATCH('xUS Opp Value'!B534,'xUS TME'!$B:$B,0))</f>
        <v>0</v>
      </c>
      <c r="M534" s="15">
        <f>INDEX('xUS TME'!L:L,MATCH('xUS Opp Value'!$B534,'xUS TME'!$B:$B,0))</f>
        <v>0.74</v>
      </c>
      <c r="N534" s="15">
        <f>INDEX('xUS TME'!K:K,MATCH('xUS Opp Value'!$B534,'xUS TME'!$B:$B,0))</f>
        <v>0.09</v>
      </c>
      <c r="O534" s="15">
        <f>INDEX('xUS TME'!I:I,MATCH('xUS Opp Value'!$B534,'xUS TME'!$B:$B,0))</f>
        <v>0</v>
      </c>
      <c r="P534" s="15" t="str">
        <f>INDEX('xUS TME'!M:M,MATCH('xUS Opp Value'!$B534,'xUS TME'!$B:$B,0))</f>
        <v>Swedish Krona</v>
      </c>
      <c r="Q534" s="15">
        <f>INDEX('xUS TME'!N:N,MATCH('xUS Opp Value'!$B534,'xUS TME'!$B:$B,0))</f>
        <v>0</v>
      </c>
    </row>
    <row r="535" spans="1:17" hidden="1">
      <c r="A535" s="10" t="s">
        <v>8321</v>
      </c>
      <c r="B535" s="10" t="str">
        <f>INDEX('xUS TME'!B:B,MATCH('xUS Opp Value'!A535,'xUS TME'!A:A,0))</f>
        <v>JP3429300001</v>
      </c>
      <c r="C535" s="13">
        <f>INDEX('xUS TME'!C:C,MATCH($B535,'xUS TME'!$B:$B,0))</f>
        <v>7550</v>
      </c>
      <c r="D535" s="13" t="str">
        <f>INDEX('xUS TME'!D:D,MATCH(B535,'xUS TME'!$B:$B,0))</f>
        <v>0P0000EAH8</v>
      </c>
      <c r="E535" s="13" t="str">
        <f>INDEX('xUS TME'!F:F,MATCH(B535,'xUS TME'!$B:$B,0))</f>
        <v>Japan</v>
      </c>
      <c r="F535" s="18" t="str">
        <f>INDEX('xUS TME'!G:G,MATCH(B535,'xUS TME'!$B:$B,0))</f>
        <v>Consumer Discretionary</v>
      </c>
      <c r="G535" s="58">
        <f>IFERROR(INDEX(CRIMs!G:G,MATCH(C535,CRIMs!D:D,0)),0)</f>
        <v>0</v>
      </c>
      <c r="H535" s="58">
        <f>IFERROR(INDEX(CRIMs!I:I,MATCH(C535,CRIMs!D:D,0)),0)</f>
        <v>0</v>
      </c>
      <c r="I535" s="13">
        <f>INDEX('xUS TME'!E:E,MATCH($B535,'xUS TME'!$B:$B,0))</f>
        <v>0.02</v>
      </c>
      <c r="J535" s="15">
        <f>INDEX('xUS TME'!H:H,MATCH(B535,'xUS TME'!$B:$B,0))</f>
        <v>0</v>
      </c>
      <c r="K535" s="17" t="str">
        <f t="shared" si="8"/>
        <v/>
      </c>
      <c r="L535" s="15">
        <f>INDEX('xUS TME'!J:J,MATCH('xUS Opp Value'!B535,'xUS TME'!$B:$B,0))</f>
        <v>0</v>
      </c>
      <c r="M535" s="15">
        <f>INDEX('xUS TME'!L:L,MATCH('xUS Opp Value'!$B535,'xUS TME'!$B:$B,0))</f>
        <v>4.24</v>
      </c>
      <c r="N535" s="15">
        <f>INDEX('xUS TME'!K:K,MATCH('xUS Opp Value'!$B535,'xUS TME'!$B:$B,0))</f>
        <v>0.18</v>
      </c>
      <c r="O535" s="15">
        <f>INDEX('xUS TME'!I:I,MATCH('xUS Opp Value'!$B535,'xUS TME'!$B:$B,0))</f>
        <v>0</v>
      </c>
      <c r="P535" s="15" t="str">
        <f>INDEX('xUS TME'!M:M,MATCH('xUS Opp Value'!$B535,'xUS TME'!$B:$B,0))</f>
        <v>Yen</v>
      </c>
      <c r="Q535" s="15">
        <f>INDEX('xUS TME'!N:N,MATCH('xUS Opp Value'!$B535,'xUS TME'!$B:$B,0))</f>
        <v>0</v>
      </c>
    </row>
    <row r="536" spans="1:17" hidden="1">
      <c r="A536" s="10" t="s">
        <v>3226</v>
      </c>
      <c r="B536" s="10" t="str">
        <f>INDEX('xUS TME'!B:B,MATCH('xUS Opp Value'!A536,'xUS TME'!A:A,0))</f>
        <v>CNE100002FK9</v>
      </c>
      <c r="C536" s="13" t="str">
        <f>INDEX('xUS TME'!C:C,MATCH($B536,'xUS TME'!$B:$B,0))</f>
        <v>02611</v>
      </c>
      <c r="D536" s="13" t="str">
        <f>INDEX('xUS TME'!D:D,MATCH(B536,'xUS TME'!$B:$B,0))</f>
        <v>0P0001A5I9</v>
      </c>
      <c r="E536" s="13" t="str">
        <f>INDEX('xUS TME'!F:F,MATCH(B536,'xUS TME'!$B:$B,0))</f>
        <v>China</v>
      </c>
      <c r="F536" s="18" t="str">
        <f>INDEX('xUS TME'!G:G,MATCH(B536,'xUS TME'!$B:$B,0))</f>
        <v>Financials</v>
      </c>
      <c r="G536" s="58">
        <f>IFERROR(INDEX(CRIMs!G:G,MATCH(C536,CRIMs!D:D,0)),0)</f>
        <v>0</v>
      </c>
      <c r="H536" s="58">
        <f>IFERROR(INDEX(CRIMs!I:I,MATCH(C536,CRIMs!D:D,0)),0)</f>
        <v>0</v>
      </c>
      <c r="I536" s="13">
        <f>INDEX('xUS TME'!E:E,MATCH($B536,'xUS TME'!$B:$B,0))</f>
        <v>0.01</v>
      </c>
      <c r="J536" s="15">
        <f>INDEX('xUS TME'!H:H,MATCH(B536,'xUS TME'!$B:$B,0))</f>
        <v>0</v>
      </c>
      <c r="K536" s="17" t="str">
        <f t="shared" si="8"/>
        <v/>
      </c>
      <c r="L536" s="15">
        <f>INDEX('xUS TME'!J:J,MATCH('xUS Opp Value'!B536,'xUS TME'!$B:$B,0))</f>
        <v>4.6399999999999997</v>
      </c>
      <c r="M536" s="15">
        <f>INDEX('xUS TME'!L:L,MATCH('xUS Opp Value'!$B536,'xUS TME'!$B:$B,0))</f>
        <v>0.71</v>
      </c>
      <c r="N536" s="15">
        <f>INDEX('xUS TME'!K:K,MATCH('xUS Opp Value'!$B536,'xUS TME'!$B:$B,0))</f>
        <v>0.1</v>
      </c>
      <c r="O536" s="15">
        <f>INDEX('xUS TME'!I:I,MATCH('xUS Opp Value'!$B536,'xUS TME'!$B:$B,0))</f>
        <v>0</v>
      </c>
      <c r="P536" s="15" t="str">
        <f>INDEX('xUS TME'!M:M,MATCH('xUS Opp Value'!$B536,'xUS TME'!$B:$B,0))</f>
        <v>Hong Kong Dollar</v>
      </c>
      <c r="Q536" s="15">
        <f>INDEX('xUS TME'!N:N,MATCH('xUS Opp Value'!$B536,'xUS TME'!$B:$B,0))</f>
        <v>0</v>
      </c>
    </row>
    <row r="537" spans="1:17" hidden="1">
      <c r="A537" s="10" t="s">
        <v>6134</v>
      </c>
      <c r="B537" s="10" t="str">
        <f>INDEX('xUS TME'!B:B,MATCH('xUS Opp Value'!A537,'xUS TME'!A:A,0))</f>
        <v>GB00BGDT3G23</v>
      </c>
      <c r="C537" s="13" t="str">
        <f>INDEX('xUS TME'!C:C,MATCH($B537,'xUS TME'!$B:$B,0))</f>
        <v>RMV</v>
      </c>
      <c r="D537" s="13" t="str">
        <f>INDEX('xUS TME'!D:D,MATCH(B537,'xUS TME'!$B:$B,0))</f>
        <v>0P00007Z2B</v>
      </c>
      <c r="E537" s="13" t="str">
        <f>INDEX('xUS TME'!F:F,MATCH(B537,'xUS TME'!$B:$B,0))</f>
        <v>United Kingdom</v>
      </c>
      <c r="F537" s="18" t="str">
        <f>INDEX('xUS TME'!G:G,MATCH(B537,'xUS TME'!$B:$B,0))</f>
        <v>Communication Services</v>
      </c>
      <c r="G537" s="58">
        <f>IFERROR(INDEX(CRIMs!G:G,MATCH(C537,CRIMs!D:D,0)),0)</f>
        <v>0</v>
      </c>
      <c r="H537" s="58">
        <f>IFERROR(INDEX(CRIMs!I:I,MATCH(C537,CRIMs!D:D,0)),0)</f>
        <v>0</v>
      </c>
      <c r="I537" s="13">
        <f>INDEX('xUS TME'!E:E,MATCH($B537,'xUS TME'!$B:$B,0))</f>
        <v>0.01</v>
      </c>
      <c r="J537" s="15">
        <f>INDEX('xUS TME'!H:H,MATCH(B537,'xUS TME'!$B:$B,0))</f>
        <v>0</v>
      </c>
      <c r="K537" s="17" t="str">
        <f t="shared" si="8"/>
        <v/>
      </c>
      <c r="L537" s="15">
        <f>INDEX('xUS TME'!J:J,MATCH('xUS Opp Value'!B537,'xUS TME'!$B:$B,0))</f>
        <v>13.94</v>
      </c>
      <c r="M537" s="15">
        <f>INDEX('xUS TME'!L:L,MATCH('xUS Opp Value'!$B537,'xUS TME'!$B:$B,0))</f>
        <v>33.58</v>
      </c>
      <c r="N537" s="15">
        <f>INDEX('xUS TME'!K:K,MATCH('xUS Opp Value'!$B537,'xUS TME'!$B:$B,0))</f>
        <v>2.2400000000000002</v>
      </c>
      <c r="O537" s="15">
        <f>INDEX('xUS TME'!I:I,MATCH('xUS Opp Value'!$B537,'xUS TME'!$B:$B,0))</f>
        <v>0</v>
      </c>
      <c r="P537" s="15" t="str">
        <f>INDEX('xUS TME'!M:M,MATCH('xUS Opp Value'!$B537,'xUS TME'!$B:$B,0))</f>
        <v>Pound Sterling</v>
      </c>
      <c r="Q537" s="15">
        <f>INDEX('xUS TME'!N:N,MATCH('xUS Opp Value'!$B537,'xUS TME'!$B:$B,0))</f>
        <v>0</v>
      </c>
    </row>
    <row r="538" spans="1:17" hidden="1">
      <c r="A538" s="10" t="s">
        <v>6970</v>
      </c>
      <c r="B538" s="10" t="str">
        <f>INDEX('xUS TME'!B:B,MATCH('xUS Opp Value'!A538,'xUS TME'!A:A,0))</f>
        <v>KR7017670001</v>
      </c>
      <c r="C538" s="13">
        <f>INDEX('xUS TME'!C:C,MATCH($B538,'xUS TME'!$B:$B,0))</f>
        <v>17670</v>
      </c>
      <c r="D538" s="13" t="str">
        <f>INDEX('xUS TME'!D:D,MATCH(B538,'xUS TME'!$B:$B,0))</f>
        <v>0P0000BAGH</v>
      </c>
      <c r="E538" s="13" t="str">
        <f>INDEX('xUS TME'!F:F,MATCH(B538,'xUS TME'!$B:$B,0))</f>
        <v>South Korea</v>
      </c>
      <c r="F538" s="18" t="str">
        <f>INDEX('xUS TME'!G:G,MATCH(B538,'xUS TME'!$B:$B,0))</f>
        <v>Communication Services</v>
      </c>
      <c r="G538" s="58">
        <f>IFERROR(INDEX(CRIMs!G:G,MATCH(C538,CRIMs!D:D,0)),0)</f>
        <v>0</v>
      </c>
      <c r="H538" s="58">
        <f>IFERROR(INDEX(CRIMs!I:I,MATCH(C538,CRIMs!D:D,0)),0)</f>
        <v>0</v>
      </c>
      <c r="I538" s="13">
        <f>INDEX('xUS TME'!E:E,MATCH($B538,'xUS TME'!$B:$B,0))</f>
        <v>0.02</v>
      </c>
      <c r="J538" s="15">
        <f>INDEX('xUS TME'!H:H,MATCH(B538,'xUS TME'!$B:$B,0))</f>
        <v>0</v>
      </c>
      <c r="K538" s="17" t="str">
        <f t="shared" si="8"/>
        <v/>
      </c>
      <c r="L538" s="15">
        <f>INDEX('xUS TME'!J:J,MATCH('xUS Opp Value'!B538,'xUS TME'!$B:$B,0))</f>
        <v>20.18</v>
      </c>
      <c r="M538" s="15">
        <f>INDEX('xUS TME'!L:L,MATCH('xUS Opp Value'!$B538,'xUS TME'!$B:$B,0))</f>
        <v>1.59</v>
      </c>
      <c r="N538" s="15">
        <f>INDEX('xUS TME'!K:K,MATCH('xUS Opp Value'!$B538,'xUS TME'!$B:$B,0))</f>
        <v>0</v>
      </c>
      <c r="O538" s="15" t="str">
        <f>INDEX('xUS TME'!I:I,MATCH('xUS Opp Value'!$B538,'xUS TME'!$B:$B,0))</f>
        <v>None</v>
      </c>
      <c r="P538" s="15" t="str">
        <f>INDEX('xUS TME'!M:M,MATCH('xUS Opp Value'!$B538,'xUS TME'!$B:$B,0))</f>
        <v>Won</v>
      </c>
      <c r="Q538" s="15" t="str">
        <f>INDEX('xUS TME'!N:N,MATCH('xUS Opp Value'!$B538,'xUS TME'!$B:$B,0))</f>
        <v>Medium</v>
      </c>
    </row>
    <row r="539" spans="1:17" hidden="1">
      <c r="A539" s="10" t="s">
        <v>7299</v>
      </c>
      <c r="B539" s="10" t="str">
        <f>INDEX('xUS TME'!B:B,MATCH('xUS Opp Value'!A539,'xUS TME'!A:A,0))</f>
        <v>JP3351100007</v>
      </c>
      <c r="C539" s="13">
        <f>INDEX('xUS TME'!C:C,MATCH($B539,'xUS TME'!$B:$B,0))</f>
        <v>6869</v>
      </c>
      <c r="D539" s="13" t="str">
        <f>INDEX('xUS TME'!D:D,MATCH(B539,'xUS TME'!$B:$B,0))</f>
        <v>0P0000EEFH</v>
      </c>
      <c r="E539" s="13" t="str">
        <f>INDEX('xUS TME'!F:F,MATCH(B539,'xUS TME'!$B:$B,0))</f>
        <v>Japan</v>
      </c>
      <c r="F539" s="18" t="str">
        <f>INDEX('xUS TME'!G:G,MATCH(B539,'xUS TME'!$B:$B,0))</f>
        <v>Health Care</v>
      </c>
      <c r="G539" s="58">
        <f>IFERROR(INDEX(CRIMs!G:G,MATCH(C539,CRIMs!D:D,0)),0)</f>
        <v>0</v>
      </c>
      <c r="H539" s="58">
        <f>IFERROR(INDEX(CRIMs!I:I,MATCH(C539,CRIMs!D:D,0)),0)</f>
        <v>0</v>
      </c>
      <c r="I539" s="13">
        <f>INDEX('xUS TME'!E:E,MATCH($B539,'xUS TME'!$B:$B,0))</f>
        <v>0.01</v>
      </c>
      <c r="J539" s="15">
        <f>INDEX('xUS TME'!H:H,MATCH(B539,'xUS TME'!$B:$B,0))</f>
        <v>0</v>
      </c>
      <c r="K539" s="17" t="str">
        <f t="shared" si="8"/>
        <v/>
      </c>
      <c r="L539" s="15">
        <f>INDEX('xUS TME'!J:J,MATCH('xUS Opp Value'!B539,'xUS TME'!$B:$B,0))</f>
        <v>27.93</v>
      </c>
      <c r="M539" s="15">
        <f>INDEX('xUS TME'!L:L,MATCH('xUS Opp Value'!$B539,'xUS TME'!$B:$B,0))</f>
        <v>1.73</v>
      </c>
      <c r="N539" s="15">
        <f>INDEX('xUS TME'!K:K,MATCH('xUS Opp Value'!$B539,'xUS TME'!$B:$B,0))</f>
        <v>0.12</v>
      </c>
      <c r="O539" s="15">
        <f>INDEX('xUS TME'!I:I,MATCH('xUS Opp Value'!$B539,'xUS TME'!$B:$B,0))</f>
        <v>0</v>
      </c>
      <c r="P539" s="15" t="str">
        <f>INDEX('xUS TME'!M:M,MATCH('xUS Opp Value'!$B539,'xUS TME'!$B:$B,0))</f>
        <v>Yen</v>
      </c>
      <c r="Q539" s="15">
        <f>INDEX('xUS TME'!N:N,MATCH('xUS Opp Value'!$B539,'xUS TME'!$B:$B,0))</f>
        <v>0</v>
      </c>
    </row>
    <row r="540" spans="1:17" hidden="1">
      <c r="A540" s="10" t="s">
        <v>7935</v>
      </c>
      <c r="B540" s="10" t="str">
        <f>INDEX('xUS TME'!B:B,MATCH('xUS Opp Value'!A540,'xUS TME'!A:A,0))</f>
        <v>ZAE000132577</v>
      </c>
      <c r="C540" s="13" t="str">
        <f>INDEX('xUS TME'!C:C,MATCH($B540,'xUS TME'!$B:$B,0))</f>
        <v>VOD</v>
      </c>
      <c r="D540" s="13" t="str">
        <f>INDEX('xUS TME'!D:D,MATCH(B540,'xUS TME'!$B:$B,0))</f>
        <v>0P0000MPIU</v>
      </c>
      <c r="E540" s="13" t="str">
        <f>INDEX('xUS TME'!F:F,MATCH(B540,'xUS TME'!$B:$B,0))</f>
        <v>South Africa</v>
      </c>
      <c r="F540" s="18" t="str">
        <f>INDEX('xUS TME'!G:G,MATCH(B540,'xUS TME'!$B:$B,0))</f>
        <v>Communication Services</v>
      </c>
      <c r="G540" s="58">
        <f>IFERROR(INDEX(CRIMs!G:G,MATCH(C540,CRIMs!D:D,0)),0)</f>
        <v>0</v>
      </c>
      <c r="H540" s="58">
        <f>IFERROR(INDEX(CRIMs!I:I,MATCH(C540,CRIMs!D:D,0)),0)</f>
        <v>0</v>
      </c>
      <c r="I540" s="13">
        <f>INDEX('xUS TME'!E:E,MATCH($B540,'xUS TME'!$B:$B,0))</f>
        <v>0.01</v>
      </c>
      <c r="J540" s="15">
        <f>INDEX('xUS TME'!H:H,MATCH(B540,'xUS TME'!$B:$B,0))</f>
        <v>0</v>
      </c>
      <c r="K540" s="17" t="str">
        <f t="shared" si="8"/>
        <v/>
      </c>
      <c r="L540" s="15">
        <f>INDEX('xUS TME'!J:J,MATCH('xUS Opp Value'!B540,'xUS TME'!$B:$B,0))</f>
        <v>0</v>
      </c>
      <c r="M540" s="15">
        <f>INDEX('xUS TME'!L:L,MATCH('xUS Opp Value'!$B540,'xUS TME'!$B:$B,0))</f>
        <v>3.16</v>
      </c>
      <c r="N540" s="15">
        <f>INDEX('xUS TME'!K:K,MATCH('xUS Opp Value'!$B540,'xUS TME'!$B:$B,0))</f>
        <v>0.22</v>
      </c>
      <c r="O540" s="15">
        <f>INDEX('xUS TME'!I:I,MATCH('xUS Opp Value'!$B540,'xUS TME'!$B:$B,0))</f>
        <v>0</v>
      </c>
      <c r="P540" s="15" t="str">
        <f>INDEX('xUS TME'!M:M,MATCH('xUS Opp Value'!$B540,'xUS TME'!$B:$B,0))</f>
        <v>Rand</v>
      </c>
      <c r="Q540" s="15">
        <f>INDEX('xUS TME'!N:N,MATCH('xUS Opp Value'!$B540,'xUS TME'!$B:$B,0))</f>
        <v>0</v>
      </c>
    </row>
    <row r="541" spans="1:17" hidden="1">
      <c r="A541" s="10" t="s">
        <v>8490</v>
      </c>
      <c r="B541" s="10" t="str">
        <f>INDEX('xUS TME'!B:B,MATCH('xUS Opp Value'!A541,'xUS TME'!A:A,0))</f>
        <v>KYG8875G1029</v>
      </c>
      <c r="C541" s="13" t="str">
        <f>INDEX('xUS TME'!C:C,MATCH($B541,'xUS TME'!$B:$B,0))</f>
        <v>01530</v>
      </c>
      <c r="D541" s="13" t="str">
        <f>INDEX('xUS TME'!D:D,MATCH(B541,'xUS TME'!$B:$B,0))</f>
        <v>0P0001675Y</v>
      </c>
      <c r="E541" s="13" t="str">
        <f>INDEX('xUS TME'!F:F,MATCH(B541,'xUS TME'!$B:$B,0))</f>
        <v>China</v>
      </c>
      <c r="F541" s="18" t="str">
        <f>INDEX('xUS TME'!G:G,MATCH(B541,'xUS TME'!$B:$B,0))</f>
        <v>Health Care</v>
      </c>
      <c r="G541" s="58">
        <f>IFERROR(INDEX(CRIMs!G:G,MATCH(C541,CRIMs!D:D,0)),0)</f>
        <v>0</v>
      </c>
      <c r="H541" s="58">
        <f>IFERROR(INDEX(CRIMs!I:I,MATCH(C541,CRIMs!D:D,0)),0)</f>
        <v>0</v>
      </c>
      <c r="I541" s="13">
        <f>INDEX('xUS TME'!E:E,MATCH($B541,'xUS TME'!$B:$B,0))</f>
        <v>0.02</v>
      </c>
      <c r="J541" s="15">
        <f>INDEX('xUS TME'!H:H,MATCH(B541,'xUS TME'!$B:$B,0))</f>
        <v>0</v>
      </c>
      <c r="K541" s="17" t="str">
        <f t="shared" si="8"/>
        <v/>
      </c>
      <c r="L541" s="15">
        <f>INDEX('xUS TME'!J:J,MATCH('xUS Opp Value'!B541,'xUS TME'!$B:$B,0))</f>
        <v>26.92</v>
      </c>
      <c r="M541" s="15">
        <f>INDEX('xUS TME'!L:L,MATCH('xUS Opp Value'!$B541,'xUS TME'!$B:$B,0))</f>
        <v>3.03</v>
      </c>
      <c r="N541" s="15">
        <f>INDEX('xUS TME'!K:K,MATCH('xUS Opp Value'!$B541,'xUS TME'!$B:$B,0))</f>
        <v>0.15</v>
      </c>
      <c r="O541" s="15" t="str">
        <f>INDEX('xUS TME'!I:I,MATCH('xUS Opp Value'!$B541,'xUS TME'!$B:$B,0))</f>
        <v>Narrow</v>
      </c>
      <c r="P541" s="15" t="str">
        <f>INDEX('xUS TME'!M:M,MATCH('xUS Opp Value'!$B541,'xUS TME'!$B:$B,0))</f>
        <v>Hong Kong Dollar</v>
      </c>
      <c r="Q541" s="15" t="str">
        <f>INDEX('xUS TME'!N:N,MATCH('xUS Opp Value'!$B541,'xUS TME'!$B:$B,0))</f>
        <v>Very High</v>
      </c>
    </row>
    <row r="542" spans="1:17" hidden="1">
      <c r="A542" s="10" t="s">
        <v>2932</v>
      </c>
      <c r="B542" s="10" t="str">
        <f>INDEX('xUS TME'!B:B,MATCH('xUS Opp Value'!A542,'xUS TME'!A:A,0))</f>
        <v>BRGGBRACNPR8</v>
      </c>
      <c r="C542" s="13" t="str">
        <f>INDEX('xUS TME'!C:C,MATCH($B542,'xUS TME'!$B:$B,0))</f>
        <v>GGBR4</v>
      </c>
      <c r="D542" s="13" t="str">
        <f>INDEX('xUS TME'!D:D,MATCH(B542,'xUS TME'!$B:$B,0))</f>
        <v>0P0000AWM4</v>
      </c>
      <c r="E542" s="13" t="str">
        <f>INDEX('xUS TME'!F:F,MATCH(B542,'xUS TME'!$B:$B,0))</f>
        <v>Brazil</v>
      </c>
      <c r="F542" s="18" t="str">
        <f>INDEX('xUS TME'!G:G,MATCH(B542,'xUS TME'!$B:$B,0))</f>
        <v>Materials</v>
      </c>
      <c r="G542" s="58">
        <f>IFERROR(INDEX(CRIMs!G:G,MATCH(C542,CRIMs!D:D,0)),0)</f>
        <v>0</v>
      </c>
      <c r="H542" s="58">
        <f>IFERROR(INDEX(CRIMs!I:I,MATCH(C542,CRIMs!D:D,0)),0)</f>
        <v>0</v>
      </c>
      <c r="I542" s="13">
        <f>INDEX('xUS TME'!E:E,MATCH($B542,'xUS TME'!$B:$B,0))</f>
        <v>0.01</v>
      </c>
      <c r="J542" s="15">
        <f>INDEX('xUS TME'!H:H,MATCH(B542,'xUS TME'!$B:$B,0))</f>
        <v>0</v>
      </c>
      <c r="K542" s="17" t="str">
        <f t="shared" si="8"/>
        <v/>
      </c>
      <c r="L542" s="15">
        <f>INDEX('xUS TME'!J:J,MATCH('xUS Opp Value'!B542,'xUS TME'!$B:$B,0))</f>
        <v>6.86</v>
      </c>
      <c r="M542" s="15">
        <f>INDEX('xUS TME'!L:L,MATCH('xUS Opp Value'!$B542,'xUS TME'!$B:$B,0))</f>
        <v>0.78</v>
      </c>
      <c r="N542" s="15">
        <f>INDEX('xUS TME'!K:K,MATCH('xUS Opp Value'!$B542,'xUS TME'!$B:$B,0))</f>
        <v>0.03</v>
      </c>
      <c r="O542" s="15" t="str">
        <f>INDEX('xUS TME'!I:I,MATCH('xUS Opp Value'!$B542,'xUS TME'!$B:$B,0))</f>
        <v>None</v>
      </c>
      <c r="P542" s="15" t="str">
        <f>INDEX('xUS TME'!M:M,MATCH('xUS Opp Value'!$B542,'xUS TME'!$B:$B,0))</f>
        <v>Brazilian Real</v>
      </c>
      <c r="Q542" s="15" t="str">
        <f>INDEX('xUS TME'!N:N,MATCH('xUS Opp Value'!$B542,'xUS TME'!$B:$B,0))</f>
        <v>Extreme</v>
      </c>
    </row>
    <row r="543" spans="1:17" hidden="1">
      <c r="A543" s="10" t="s">
        <v>887</v>
      </c>
      <c r="B543" s="10" t="str">
        <f>INDEX('xUS TME'!B:B,MATCH('xUS Opp Value'!A543,'xUS TME'!A:A,0))</f>
        <v>SA000A0D9HK3</v>
      </c>
      <c r="C543" s="13">
        <f>INDEX('xUS TME'!C:C,MATCH($B543,'xUS TME'!$B:$B,0))</f>
        <v>1140</v>
      </c>
      <c r="D543" s="13" t="str">
        <f>INDEX('xUS TME'!D:D,MATCH(B543,'xUS TME'!$B:$B,0))</f>
        <v>0P0000Q2J3</v>
      </c>
      <c r="E543" s="13" t="str">
        <f>INDEX('xUS TME'!F:F,MATCH(B543,'xUS TME'!$B:$B,0))</f>
        <v>Saudi Arabia</v>
      </c>
      <c r="F543" s="18" t="str">
        <f>INDEX('xUS TME'!G:G,MATCH(B543,'xUS TME'!$B:$B,0))</f>
        <v>Financials</v>
      </c>
      <c r="G543" s="58">
        <f>IFERROR(INDEX(CRIMs!G:G,MATCH(C543,CRIMs!D:D,0)),0)</f>
        <v>0</v>
      </c>
      <c r="H543" s="58">
        <f>IFERROR(INDEX(CRIMs!I:I,MATCH(C543,CRIMs!D:D,0)),0)</f>
        <v>0</v>
      </c>
      <c r="I543" s="13">
        <f>INDEX('xUS TME'!E:E,MATCH($B543,'xUS TME'!$B:$B,0))</f>
        <v>0.02</v>
      </c>
      <c r="J543" s="15">
        <f>INDEX('xUS TME'!H:H,MATCH(B543,'xUS TME'!$B:$B,0))</f>
        <v>0</v>
      </c>
      <c r="K543" s="17" t="str">
        <f t="shared" si="8"/>
        <v/>
      </c>
      <c r="L543" s="15">
        <f>INDEX('xUS TME'!J:J,MATCH('xUS Opp Value'!B543,'xUS TME'!$B:$B,0))</f>
        <v>0</v>
      </c>
      <c r="M543" s="15">
        <f>INDEX('xUS TME'!L:L,MATCH('xUS Opp Value'!$B543,'xUS TME'!$B:$B,0))</f>
        <v>2.13</v>
      </c>
      <c r="N543" s="15">
        <f>INDEX('xUS TME'!K:K,MATCH('xUS Opp Value'!$B543,'xUS TME'!$B:$B,0))</f>
        <v>0.17</v>
      </c>
      <c r="O543" s="15">
        <f>INDEX('xUS TME'!I:I,MATCH('xUS Opp Value'!$B543,'xUS TME'!$B:$B,0))</f>
        <v>0</v>
      </c>
      <c r="P543" s="15" t="str">
        <f>INDEX('xUS TME'!M:M,MATCH('xUS Opp Value'!$B543,'xUS TME'!$B:$B,0))</f>
        <v>Saudi Riyal</v>
      </c>
      <c r="Q543" s="15">
        <f>INDEX('xUS TME'!N:N,MATCH('xUS Opp Value'!$B543,'xUS TME'!$B:$B,0))</f>
        <v>0</v>
      </c>
    </row>
    <row r="544" spans="1:17" hidden="1">
      <c r="A544" s="10" t="s">
        <v>2852</v>
      </c>
      <c r="B544" s="10" t="str">
        <f>INDEX('xUS TME'!B:B,MATCH('xUS Opp Value'!A544,'xUS TME'!A:A,0))</f>
        <v>INE129A01019</v>
      </c>
      <c r="C544" s="13">
        <f>INDEX('xUS TME'!C:C,MATCH($B544,'xUS TME'!$B:$B,0))</f>
        <v>532155</v>
      </c>
      <c r="D544" s="13" t="str">
        <f>INDEX('xUS TME'!D:D,MATCH(B544,'xUS TME'!$B:$B,0))</f>
        <v>0P0000BQWX</v>
      </c>
      <c r="E544" s="13" t="str">
        <f>INDEX('xUS TME'!F:F,MATCH(B544,'xUS TME'!$B:$B,0))</f>
        <v>India</v>
      </c>
      <c r="F544" s="18" t="str">
        <f>INDEX('xUS TME'!G:G,MATCH(B544,'xUS TME'!$B:$B,0))</f>
        <v>Utilities</v>
      </c>
      <c r="G544" s="58">
        <f>IFERROR(INDEX(CRIMs!G:G,MATCH(C544,CRIMs!D:D,0)),0)</f>
        <v>0</v>
      </c>
      <c r="H544" s="58">
        <f>IFERROR(INDEX(CRIMs!I:I,MATCH(C544,CRIMs!D:D,0)),0)</f>
        <v>0</v>
      </c>
      <c r="I544" s="13">
        <f>INDEX('xUS TME'!E:E,MATCH($B544,'xUS TME'!$B:$B,0))</f>
        <v>0.01</v>
      </c>
      <c r="J544" s="15">
        <f>INDEX('xUS TME'!H:H,MATCH(B544,'xUS TME'!$B:$B,0))</f>
        <v>0</v>
      </c>
      <c r="K544" s="17" t="str">
        <f t="shared" si="8"/>
        <v/>
      </c>
      <c r="L544" s="15">
        <f>INDEX('xUS TME'!J:J,MATCH('xUS Opp Value'!B544,'xUS TME'!$B:$B,0))</f>
        <v>14.06</v>
      </c>
      <c r="M544" s="15">
        <f>INDEX('xUS TME'!L:L,MATCH('xUS Opp Value'!$B544,'xUS TME'!$B:$B,0))</f>
        <v>1.1499999999999999</v>
      </c>
      <c r="N544" s="15">
        <f>INDEX('xUS TME'!K:K,MATCH('xUS Opp Value'!$B544,'xUS TME'!$B:$B,0))</f>
        <v>0.15</v>
      </c>
      <c r="O544" s="15">
        <f>INDEX('xUS TME'!I:I,MATCH('xUS Opp Value'!$B544,'xUS TME'!$B:$B,0))</f>
        <v>0</v>
      </c>
      <c r="P544" s="15" t="str">
        <f>INDEX('xUS TME'!M:M,MATCH('xUS Opp Value'!$B544,'xUS TME'!$B:$B,0))</f>
        <v>Indian Rupee</v>
      </c>
      <c r="Q544" s="15">
        <f>INDEX('xUS TME'!N:N,MATCH('xUS Opp Value'!$B544,'xUS TME'!$B:$B,0))</f>
        <v>0</v>
      </c>
    </row>
    <row r="545" spans="1:17" hidden="1">
      <c r="A545" s="10" t="s">
        <v>5343</v>
      </c>
      <c r="B545" s="10" t="str">
        <f>INDEX('xUS TME'!B:B,MATCH('xUS Opp Value'!A545,'xUS TME'!A:A,0))</f>
        <v>SE0015192067</v>
      </c>
      <c r="C545" s="13" t="str">
        <f>INDEX('xUS TME'!C:C,MATCH($B545,'xUS TME'!$B:$B,0))</f>
        <v>SAVE</v>
      </c>
      <c r="D545" s="13" t="str">
        <f>INDEX('xUS TME'!D:D,MATCH(B545,'xUS TME'!$B:$B,0))</f>
        <v>0P0001L6NG</v>
      </c>
      <c r="E545" s="13" t="str">
        <f>INDEX('xUS TME'!F:F,MATCH(B545,'xUS TME'!$B:$B,0))</f>
        <v>Sweden</v>
      </c>
      <c r="F545" s="18" t="str">
        <f>INDEX('xUS TME'!G:G,MATCH(B545,'xUS TME'!$B:$B,0))</f>
        <v>Financials</v>
      </c>
      <c r="G545" s="58">
        <f>IFERROR(INDEX(CRIMs!G:G,MATCH(C545,CRIMs!D:D,0)),0)</f>
        <v>0</v>
      </c>
      <c r="H545" s="58">
        <f>IFERROR(INDEX(CRIMs!I:I,MATCH(C545,CRIMs!D:D,0)),0)</f>
        <v>0</v>
      </c>
      <c r="I545" s="13">
        <f>INDEX('xUS TME'!E:E,MATCH($B545,'xUS TME'!$B:$B,0))</f>
        <v>0.02</v>
      </c>
      <c r="J545" s="15">
        <f>INDEX('xUS TME'!H:H,MATCH(B545,'xUS TME'!$B:$B,0))</f>
        <v>0</v>
      </c>
      <c r="K545" s="17" t="str">
        <f t="shared" si="8"/>
        <v/>
      </c>
      <c r="L545" s="15">
        <f>INDEX('xUS TME'!J:J,MATCH('xUS Opp Value'!B545,'xUS TME'!$B:$B,0))</f>
        <v>23.17</v>
      </c>
      <c r="M545" s="15">
        <f>INDEX('xUS TME'!L:L,MATCH('xUS Opp Value'!$B545,'xUS TME'!$B:$B,0))</f>
        <v>10.94</v>
      </c>
      <c r="N545" s="15">
        <f>INDEX('xUS TME'!K:K,MATCH('xUS Opp Value'!$B545,'xUS TME'!$B:$B,0))</f>
        <v>0.42</v>
      </c>
      <c r="O545" s="15">
        <f>INDEX('xUS TME'!I:I,MATCH('xUS Opp Value'!$B545,'xUS TME'!$B:$B,0))</f>
        <v>0</v>
      </c>
      <c r="P545" s="15" t="str">
        <f>INDEX('xUS TME'!M:M,MATCH('xUS Opp Value'!$B545,'xUS TME'!$B:$B,0))</f>
        <v>Swedish Krona</v>
      </c>
      <c r="Q545" s="15">
        <f>INDEX('xUS TME'!N:N,MATCH('xUS Opp Value'!$B545,'xUS TME'!$B:$B,0))</f>
        <v>0</v>
      </c>
    </row>
    <row r="546" spans="1:17" hidden="1">
      <c r="A546" s="10" t="s">
        <v>8491</v>
      </c>
      <c r="B546" s="10" t="str">
        <f>INDEX('xUS TME'!B:B,MATCH('xUS Opp Value'!A546,'xUS TME'!A:A,0))</f>
        <v>HK1208013172</v>
      </c>
      <c r="C546" s="13">
        <f>INDEX('xUS TME'!C:C,MATCH($B546,'xUS TME'!$B:$B,0))</f>
        <v>1208</v>
      </c>
      <c r="D546" s="13" t="str">
        <f>INDEX('xUS TME'!D:D,MATCH(B546,'xUS TME'!$B:$B,0))</f>
        <v>0P00009S7Q</v>
      </c>
      <c r="E546" s="13" t="str">
        <f>INDEX('xUS TME'!F:F,MATCH(B546,'xUS TME'!$B:$B,0))</f>
        <v>China</v>
      </c>
      <c r="F546" s="18" t="str">
        <f>INDEX('xUS TME'!G:G,MATCH(B546,'xUS TME'!$B:$B,0))</f>
        <v>Materials</v>
      </c>
      <c r="G546" s="58">
        <f>IFERROR(INDEX(CRIMs!G:G,MATCH(C546,CRIMs!D:D,0)),0)</f>
        <v>0</v>
      </c>
      <c r="H546" s="58">
        <f>IFERROR(INDEX(CRIMs!I:I,MATCH(C546,CRIMs!D:D,0)),0)</f>
        <v>0</v>
      </c>
      <c r="I546" s="13">
        <f>INDEX('xUS TME'!E:E,MATCH($B546,'xUS TME'!$B:$B,0))</f>
        <v>0.01</v>
      </c>
      <c r="J546" s="15">
        <f>INDEX('xUS TME'!H:H,MATCH(B546,'xUS TME'!$B:$B,0))</f>
        <v>0</v>
      </c>
      <c r="K546" s="17" t="str">
        <f t="shared" si="8"/>
        <v/>
      </c>
      <c r="L546" s="15">
        <f>INDEX('xUS TME'!J:J,MATCH('xUS Opp Value'!B546,'xUS TME'!$B:$B,0))</f>
        <v>4.83</v>
      </c>
      <c r="M546" s="15">
        <f>INDEX('xUS TME'!L:L,MATCH('xUS Opp Value'!$B546,'xUS TME'!$B:$B,0))</f>
        <v>3.27</v>
      </c>
      <c r="N546" s="15">
        <f>INDEX('xUS TME'!K:K,MATCH('xUS Opp Value'!$B546,'xUS TME'!$B:$B,0))</f>
        <v>0.14000000000000001</v>
      </c>
      <c r="O546" s="15">
        <f>INDEX('xUS TME'!I:I,MATCH('xUS Opp Value'!$B546,'xUS TME'!$B:$B,0))</f>
        <v>0</v>
      </c>
      <c r="P546" s="15" t="str">
        <f>INDEX('xUS TME'!M:M,MATCH('xUS Opp Value'!$B546,'xUS TME'!$B:$B,0))</f>
        <v>Hong Kong Dollar</v>
      </c>
      <c r="Q546" s="15">
        <f>INDEX('xUS TME'!N:N,MATCH('xUS Opp Value'!$B546,'xUS TME'!$B:$B,0))</f>
        <v>0</v>
      </c>
    </row>
    <row r="547" spans="1:17" hidden="1">
      <c r="A547" s="10" t="s">
        <v>432</v>
      </c>
      <c r="B547" s="10" t="str">
        <f>INDEX('xUS TME'!B:B,MATCH('xUS Opp Value'!A547,'xUS TME'!A:A,0))</f>
        <v>LU2237380790</v>
      </c>
      <c r="C547" s="13" t="str">
        <f>INDEX('xUS TME'!C:C,MATCH($B547,'xUS TME'!$B:$B,0))</f>
        <v>ALE</v>
      </c>
      <c r="D547" s="13" t="str">
        <f>INDEX('xUS TME'!D:D,MATCH(B547,'xUS TME'!$B:$B,0))</f>
        <v>0P0001KVU9</v>
      </c>
      <c r="E547" s="13" t="str">
        <f>INDEX('xUS TME'!F:F,MATCH(B547,'xUS TME'!$B:$B,0))</f>
        <v>Poland</v>
      </c>
      <c r="F547" s="18" t="str">
        <f>INDEX('xUS TME'!G:G,MATCH(B547,'xUS TME'!$B:$B,0))</f>
        <v>Consumer Discretionary</v>
      </c>
      <c r="G547" s="58">
        <f>IFERROR(INDEX(CRIMs!G:G,MATCH(C547,CRIMs!D:D,0)),0)</f>
        <v>0</v>
      </c>
      <c r="H547" s="58">
        <f>IFERROR(INDEX(CRIMs!I:I,MATCH(C547,CRIMs!D:D,0)),0)</f>
        <v>0</v>
      </c>
      <c r="I547" s="13">
        <f>INDEX('xUS TME'!E:E,MATCH($B547,'xUS TME'!$B:$B,0))</f>
        <v>0.01</v>
      </c>
      <c r="J547" s="15">
        <f>INDEX('xUS TME'!H:H,MATCH(B547,'xUS TME'!$B:$B,0))</f>
        <v>0</v>
      </c>
      <c r="K547" s="17" t="str">
        <f t="shared" si="8"/>
        <v/>
      </c>
      <c r="L547" s="15">
        <f>INDEX('xUS TME'!J:J,MATCH('xUS Opp Value'!B547,'xUS TME'!$B:$B,0))</f>
        <v>25.94</v>
      </c>
      <c r="M547" s="15">
        <f>INDEX('xUS TME'!L:L,MATCH('xUS Opp Value'!$B547,'xUS TME'!$B:$B,0))</f>
        <v>2.77</v>
      </c>
      <c r="N547" s="15">
        <f>INDEX('xUS TME'!K:K,MATCH('xUS Opp Value'!$B547,'xUS TME'!$B:$B,0))</f>
        <v>0.16</v>
      </c>
      <c r="O547" s="15" t="str">
        <f>INDEX('xUS TME'!I:I,MATCH('xUS Opp Value'!$B547,'xUS TME'!$B:$B,0))</f>
        <v>Wide</v>
      </c>
      <c r="P547" s="15" t="str">
        <f>INDEX('xUS TME'!M:M,MATCH('xUS Opp Value'!$B547,'xUS TME'!$B:$B,0))</f>
        <v>Zloty</v>
      </c>
      <c r="Q547" s="15" t="str">
        <f>INDEX('xUS TME'!N:N,MATCH('xUS Opp Value'!$B547,'xUS TME'!$B:$B,0))</f>
        <v>High</v>
      </c>
    </row>
    <row r="548" spans="1:17" hidden="1">
      <c r="A548" s="10" t="s">
        <v>7530</v>
      </c>
      <c r="B548" s="10" t="str">
        <f>INDEX('xUS TME'!B:B,MATCH('xUS Opp Value'!A548,'xUS TME'!A:A,0))</f>
        <v>TW0005876007</v>
      </c>
      <c r="C548" s="13" t="str">
        <f>INDEX('xUS TME'!C:C,MATCH($B548,'xUS TME'!$B:$B,0))</f>
        <v>5876</v>
      </c>
      <c r="D548" s="13" t="str">
        <f>INDEX('xUS TME'!D:D,MATCH(B548,'xUS TME'!$B:$B,0))</f>
        <v>0P00014B6L</v>
      </c>
      <c r="E548" s="13" t="str">
        <f>INDEX('xUS TME'!F:F,MATCH(B548,'xUS TME'!$B:$B,0))</f>
        <v>Taiwan</v>
      </c>
      <c r="F548" s="18" t="str">
        <f>INDEX('xUS TME'!G:G,MATCH(B548,'xUS TME'!$B:$B,0))</f>
        <v>Financials</v>
      </c>
      <c r="G548" s="58">
        <f>IFERROR(INDEX(CRIMs!G:G,MATCH(C548,CRIMs!D:D,0)),0)</f>
        <v>0</v>
      </c>
      <c r="H548" s="58">
        <f>IFERROR(INDEX(CRIMs!I:I,MATCH(C548,CRIMs!D:D,0)),0)</f>
        <v>0</v>
      </c>
      <c r="I548" s="13">
        <f>INDEX('xUS TME'!E:E,MATCH($B548,'xUS TME'!$B:$B,0))</f>
        <v>0.02</v>
      </c>
      <c r="J548" s="15">
        <f>INDEX('xUS TME'!H:H,MATCH(B548,'xUS TME'!$B:$B,0))</f>
        <v>0</v>
      </c>
      <c r="K548" s="17" t="str">
        <f t="shared" si="8"/>
        <v/>
      </c>
      <c r="L548" s="15">
        <f>INDEX('xUS TME'!J:J,MATCH('xUS Opp Value'!B548,'xUS TME'!$B:$B,0))</f>
        <v>11.11</v>
      </c>
      <c r="M548" s="15">
        <f>INDEX('xUS TME'!L:L,MATCH('xUS Opp Value'!$B548,'xUS TME'!$B:$B,0))</f>
        <v>0.94</v>
      </c>
      <c r="N548" s="15">
        <f>INDEX('xUS TME'!K:K,MATCH('xUS Opp Value'!$B548,'xUS TME'!$B:$B,0))</f>
        <v>0.09</v>
      </c>
      <c r="O548" s="15">
        <f>INDEX('xUS TME'!I:I,MATCH('xUS Opp Value'!$B548,'xUS TME'!$B:$B,0))</f>
        <v>0</v>
      </c>
      <c r="P548" s="15" t="str">
        <f>INDEX('xUS TME'!M:M,MATCH('xUS Opp Value'!$B548,'xUS TME'!$B:$B,0))</f>
        <v>New Taiwan Dollar</v>
      </c>
      <c r="Q548" s="15">
        <f>INDEX('xUS TME'!N:N,MATCH('xUS Opp Value'!$B548,'xUS TME'!$B:$B,0))</f>
        <v>0</v>
      </c>
    </row>
    <row r="549" spans="1:17" hidden="1">
      <c r="A549" s="10" t="s">
        <v>2998</v>
      </c>
      <c r="B549" s="10" t="str">
        <f>INDEX('xUS TME'!B:B,MATCH('xUS Opp Value'!A549,'xUS TME'!A:A,0))</f>
        <v>INE102D01028</v>
      </c>
      <c r="C549" s="13">
        <f>INDEX('xUS TME'!C:C,MATCH($B549,'xUS TME'!$B:$B,0))</f>
        <v>532424</v>
      </c>
      <c r="D549" s="13" t="str">
        <f>INDEX('xUS TME'!D:D,MATCH(B549,'xUS TME'!$B:$B,0))</f>
        <v>0P0000AGMV</v>
      </c>
      <c r="E549" s="13" t="str">
        <f>INDEX('xUS TME'!F:F,MATCH(B549,'xUS TME'!$B:$B,0))</f>
        <v>India</v>
      </c>
      <c r="F549" s="18" t="str">
        <f>INDEX('xUS TME'!G:G,MATCH(B549,'xUS TME'!$B:$B,0))</f>
        <v>Consumer Staples</v>
      </c>
      <c r="G549" s="58">
        <f>IFERROR(INDEX(CRIMs!G:G,MATCH(C549,CRIMs!D:D,0)),0)</f>
        <v>0</v>
      </c>
      <c r="H549" s="58">
        <f>IFERROR(INDEX(CRIMs!I:I,MATCH(C549,CRIMs!D:D,0)),0)</f>
        <v>0</v>
      </c>
      <c r="I549" s="13">
        <f>INDEX('xUS TME'!E:E,MATCH($B549,'xUS TME'!$B:$B,0))</f>
        <v>0.01</v>
      </c>
      <c r="J549" s="15">
        <f>INDEX('xUS TME'!H:H,MATCH(B549,'xUS TME'!$B:$B,0))</f>
        <v>0</v>
      </c>
      <c r="K549" s="17" t="str">
        <f t="shared" si="8"/>
        <v/>
      </c>
      <c r="L549" s="15">
        <f>INDEX('xUS TME'!J:J,MATCH('xUS Opp Value'!B549,'xUS TME'!$B:$B,0))</f>
        <v>45.4</v>
      </c>
      <c r="M549" s="15">
        <f>INDEX('xUS TME'!L:L,MATCH('xUS Opp Value'!$B549,'xUS TME'!$B:$B,0))</f>
        <v>9.07</v>
      </c>
      <c r="N549" s="15">
        <f>INDEX('xUS TME'!K:K,MATCH('xUS Opp Value'!$B549,'xUS TME'!$B:$B,0))</f>
        <v>0.15</v>
      </c>
      <c r="O549" s="15" t="str">
        <f>INDEX('xUS TME'!I:I,MATCH('xUS Opp Value'!$B549,'xUS TME'!$B:$B,0))</f>
        <v>Narrow</v>
      </c>
      <c r="P549" s="15" t="str">
        <f>INDEX('xUS TME'!M:M,MATCH('xUS Opp Value'!$B549,'xUS TME'!$B:$B,0))</f>
        <v>Indian Rupee</v>
      </c>
      <c r="Q549" s="15" t="str">
        <f>INDEX('xUS TME'!N:N,MATCH('xUS Opp Value'!$B549,'xUS TME'!$B:$B,0))</f>
        <v>Medium</v>
      </c>
    </row>
    <row r="550" spans="1:17" hidden="1">
      <c r="A550" s="10" t="s">
        <v>6958</v>
      </c>
      <c r="B550" s="10" t="str">
        <f>INDEX('xUS TME'!B:B,MATCH('xUS Opp Value'!A550,'xUS TME'!A:A,0))</f>
        <v>KR7096770003</v>
      </c>
      <c r="C550" s="13" t="str">
        <f>INDEX('xUS TME'!C:C,MATCH($B550,'xUS TME'!$B:$B,0))</f>
        <v>096770</v>
      </c>
      <c r="D550" s="13" t="str">
        <f>INDEX('xUS TME'!D:D,MATCH(B550,'xUS TME'!$B:$B,0))</f>
        <v>0P0000AX0H</v>
      </c>
      <c r="E550" s="13" t="str">
        <f>INDEX('xUS TME'!F:F,MATCH(B550,'xUS TME'!$B:$B,0))</f>
        <v>South Korea</v>
      </c>
      <c r="F550" s="18" t="str">
        <f>INDEX('xUS TME'!G:G,MATCH(B550,'xUS TME'!$B:$B,0))</f>
        <v>Energy</v>
      </c>
      <c r="G550" s="58">
        <f>IFERROR(INDEX(CRIMs!G:G,MATCH(C550,CRIMs!D:D,0)),0)</f>
        <v>0</v>
      </c>
      <c r="H550" s="58">
        <f>IFERROR(INDEX(CRIMs!I:I,MATCH(C550,CRIMs!D:D,0)),0)</f>
        <v>0</v>
      </c>
      <c r="I550" s="13">
        <f>INDEX('xUS TME'!E:E,MATCH($B550,'xUS TME'!$B:$B,0))</f>
        <v>0.01</v>
      </c>
      <c r="J550" s="15">
        <f>INDEX('xUS TME'!H:H,MATCH(B550,'xUS TME'!$B:$B,0))</f>
        <v>0</v>
      </c>
      <c r="K550" s="17" t="str">
        <f t="shared" si="8"/>
        <v/>
      </c>
      <c r="L550" s="15">
        <f>INDEX('xUS TME'!J:J,MATCH('xUS Opp Value'!B550,'xUS TME'!$B:$B,0))</f>
        <v>31.04</v>
      </c>
      <c r="M550" s="15">
        <f>INDEX('xUS TME'!L:L,MATCH('xUS Opp Value'!$B550,'xUS TME'!$B:$B,0))</f>
        <v>0.94</v>
      </c>
      <c r="N550" s="15">
        <f>INDEX('xUS TME'!K:K,MATCH('xUS Opp Value'!$B550,'xUS TME'!$B:$B,0))</f>
        <v>-0.21</v>
      </c>
      <c r="O550" s="15">
        <f>INDEX('xUS TME'!I:I,MATCH('xUS Opp Value'!$B550,'xUS TME'!$B:$B,0))</f>
        <v>0</v>
      </c>
      <c r="P550" s="15" t="str">
        <f>INDEX('xUS TME'!M:M,MATCH('xUS Opp Value'!$B550,'xUS TME'!$B:$B,0))</f>
        <v>Won</v>
      </c>
      <c r="Q550" s="15">
        <f>INDEX('xUS TME'!N:N,MATCH('xUS Opp Value'!$B550,'xUS TME'!$B:$B,0))</f>
        <v>0</v>
      </c>
    </row>
    <row r="551" spans="1:17" hidden="1">
      <c r="A551" s="10" t="s">
        <v>4805</v>
      </c>
      <c r="B551" s="10" t="str">
        <f>INDEX('xUS TME'!B:B,MATCH('xUS Opp Value'!A551,'xUS TME'!A:A,0))</f>
        <v>INE196A01026</v>
      </c>
      <c r="C551" s="13" t="str">
        <f>INDEX('xUS TME'!C:C,MATCH($B551,'xUS TME'!$B:$B,0))</f>
        <v>531642</v>
      </c>
      <c r="D551" s="13" t="str">
        <f>INDEX('xUS TME'!D:D,MATCH(B551,'xUS TME'!$B:$B,0))</f>
        <v>0P0000CHZ6</v>
      </c>
      <c r="E551" s="13" t="str">
        <f>INDEX('xUS TME'!F:F,MATCH(B551,'xUS TME'!$B:$B,0))</f>
        <v>India</v>
      </c>
      <c r="F551" s="18" t="str">
        <f>INDEX('xUS TME'!G:G,MATCH(B551,'xUS TME'!$B:$B,0))</f>
        <v>Consumer Staples</v>
      </c>
      <c r="G551" s="58">
        <f>IFERROR(INDEX(CRIMs!G:G,MATCH(C551,CRIMs!D:D,0)),0)</f>
        <v>0</v>
      </c>
      <c r="H551" s="58">
        <f>IFERROR(INDEX(CRIMs!I:I,MATCH(C551,CRIMs!D:D,0)),0)</f>
        <v>0</v>
      </c>
      <c r="I551" s="13">
        <f>INDEX('xUS TME'!E:E,MATCH($B551,'xUS TME'!$B:$B,0))</f>
        <v>0.02</v>
      </c>
      <c r="J551" s="15">
        <f>INDEX('xUS TME'!H:H,MATCH(B551,'xUS TME'!$B:$B,0))</f>
        <v>0</v>
      </c>
      <c r="K551" s="17" t="str">
        <f t="shared" si="8"/>
        <v/>
      </c>
      <c r="L551" s="15">
        <f>INDEX('xUS TME'!J:J,MATCH('xUS Opp Value'!B551,'xUS TME'!$B:$B,0))</f>
        <v>46.81</v>
      </c>
      <c r="M551" s="15">
        <f>INDEX('xUS TME'!L:L,MATCH('xUS Opp Value'!$B551,'xUS TME'!$B:$B,0))</f>
        <v>24.38</v>
      </c>
      <c r="N551" s="15">
        <f>INDEX('xUS TME'!K:K,MATCH('xUS Opp Value'!$B551,'xUS TME'!$B:$B,0))</f>
        <v>0.4</v>
      </c>
      <c r="O551" s="15" t="str">
        <f>INDEX('xUS TME'!I:I,MATCH('xUS Opp Value'!$B551,'xUS TME'!$B:$B,0))</f>
        <v>Narrow</v>
      </c>
      <c r="P551" s="15" t="str">
        <f>INDEX('xUS TME'!M:M,MATCH('xUS Opp Value'!$B551,'xUS TME'!$B:$B,0))</f>
        <v>Indian Rupee</v>
      </c>
      <c r="Q551" s="15" t="str">
        <f>INDEX('xUS TME'!N:N,MATCH('xUS Opp Value'!$B551,'xUS TME'!$B:$B,0))</f>
        <v>Medium</v>
      </c>
    </row>
    <row r="552" spans="1:17" hidden="1">
      <c r="A552" s="10" t="s">
        <v>7753</v>
      </c>
      <c r="B552" s="10" t="str">
        <f>INDEX('xUS TME'!B:B,MATCH('xUS Opp Value'!A552,'xUS TME'!A:A,0))</f>
        <v>TRATUPRS91E8</v>
      </c>
      <c r="C552" s="13" t="str">
        <f>INDEX('xUS TME'!C:C,MATCH($B552,'xUS TME'!$B:$B,0))</f>
        <v>TUPRS</v>
      </c>
      <c r="D552" s="13" t="str">
        <f>INDEX('xUS TME'!D:D,MATCH(B552,'xUS TME'!$B:$B,0))</f>
        <v>0P0000AHZZ</v>
      </c>
      <c r="E552" s="13" t="str">
        <f>INDEX('xUS TME'!F:F,MATCH(B552,'xUS TME'!$B:$B,0))</f>
        <v>Turkey</v>
      </c>
      <c r="F552" s="18" t="str">
        <f>INDEX('xUS TME'!G:G,MATCH(B552,'xUS TME'!$B:$B,0))</f>
        <v>Energy</v>
      </c>
      <c r="G552" s="58">
        <f>IFERROR(INDEX(CRIMs!G:G,MATCH(C552,CRIMs!D:D,0)),0)</f>
        <v>0</v>
      </c>
      <c r="H552" s="58">
        <f>IFERROR(INDEX(CRIMs!I:I,MATCH(C552,CRIMs!D:D,0)),0)</f>
        <v>0</v>
      </c>
      <c r="I552" s="13">
        <f>INDEX('xUS TME'!E:E,MATCH($B552,'xUS TME'!$B:$B,0))</f>
        <v>0.02</v>
      </c>
      <c r="J552" s="15">
        <f>INDEX('xUS TME'!H:H,MATCH(B552,'xUS TME'!$B:$B,0))</f>
        <v>0</v>
      </c>
      <c r="K552" s="17" t="str">
        <f t="shared" si="8"/>
        <v/>
      </c>
      <c r="L552" s="15">
        <f>INDEX('xUS TME'!J:J,MATCH('xUS Opp Value'!B552,'xUS TME'!$B:$B,0))</f>
        <v>9.0399999999999991</v>
      </c>
      <c r="M552" s="15">
        <f>INDEX('xUS TME'!L:L,MATCH('xUS Opp Value'!$B552,'xUS TME'!$B:$B,0))</f>
        <v>1.35</v>
      </c>
      <c r="N552" s="15">
        <f>INDEX('xUS TME'!K:K,MATCH('xUS Opp Value'!$B552,'xUS TME'!$B:$B,0))</f>
        <v>0.09</v>
      </c>
      <c r="O552" s="15">
        <f>INDEX('xUS TME'!I:I,MATCH('xUS Opp Value'!$B552,'xUS TME'!$B:$B,0))</f>
        <v>0</v>
      </c>
      <c r="P552" s="15" t="str">
        <f>INDEX('xUS TME'!M:M,MATCH('xUS Opp Value'!$B552,'xUS TME'!$B:$B,0))</f>
        <v>Turkish Lira</v>
      </c>
      <c r="Q552" s="15">
        <f>INDEX('xUS TME'!N:N,MATCH('xUS Opp Value'!$B552,'xUS TME'!$B:$B,0))</f>
        <v>0</v>
      </c>
    </row>
    <row r="553" spans="1:17" hidden="1">
      <c r="A553" s="10" t="s">
        <v>7884</v>
      </c>
      <c r="B553" s="10" t="str">
        <f>INDEX('xUS TME'!B:B,MATCH('xUS Opp Value'!A553,'xUS TME'!A:A,0))</f>
        <v>TW0005347009</v>
      </c>
      <c r="C553" s="13">
        <f>INDEX('xUS TME'!C:C,MATCH($B553,'xUS TME'!$B:$B,0))</f>
        <v>5347</v>
      </c>
      <c r="D553" s="13" t="str">
        <f>INDEX('xUS TME'!D:D,MATCH(B553,'xUS TME'!$B:$B,0))</f>
        <v>0P0000AMD3</v>
      </c>
      <c r="E553" s="13" t="str">
        <f>INDEX('xUS TME'!F:F,MATCH(B553,'xUS TME'!$B:$B,0))</f>
        <v>Taiwan</v>
      </c>
      <c r="F553" s="18" t="str">
        <f>INDEX('xUS TME'!G:G,MATCH(B553,'xUS TME'!$B:$B,0))</f>
        <v>Information Technology</v>
      </c>
      <c r="G553" s="58">
        <f>IFERROR(INDEX(CRIMs!G:G,MATCH(C553,CRIMs!D:D,0)),0)</f>
        <v>0</v>
      </c>
      <c r="H553" s="58">
        <f>IFERROR(INDEX(CRIMs!I:I,MATCH(C553,CRIMs!D:D,0)),0)</f>
        <v>0</v>
      </c>
      <c r="I553" s="13">
        <f>INDEX('xUS TME'!E:E,MATCH($B553,'xUS TME'!$B:$B,0))</f>
        <v>0.01</v>
      </c>
      <c r="J553" s="15">
        <f>INDEX('xUS TME'!H:H,MATCH(B553,'xUS TME'!$B:$B,0))</f>
        <v>0</v>
      </c>
      <c r="K553" s="17" t="str">
        <f t="shared" si="8"/>
        <v/>
      </c>
      <c r="L553" s="15">
        <f>INDEX('xUS TME'!J:J,MATCH('xUS Opp Value'!B553,'xUS TME'!$B:$B,0))</f>
        <v>15.56</v>
      </c>
      <c r="M553" s="15">
        <f>INDEX('xUS TME'!L:L,MATCH('xUS Opp Value'!$B553,'xUS TME'!$B:$B,0))</f>
        <v>3.77</v>
      </c>
      <c r="N553" s="15">
        <f>INDEX('xUS TME'!K:K,MATCH('xUS Opp Value'!$B553,'xUS TME'!$B:$B,0))</f>
        <v>0.12</v>
      </c>
      <c r="O553" s="15">
        <f>INDEX('xUS TME'!I:I,MATCH('xUS Opp Value'!$B553,'xUS TME'!$B:$B,0))</f>
        <v>0</v>
      </c>
      <c r="P553" s="15" t="str">
        <f>INDEX('xUS TME'!M:M,MATCH('xUS Opp Value'!$B553,'xUS TME'!$B:$B,0))</f>
        <v>New Taiwan Dollar</v>
      </c>
      <c r="Q553" s="15">
        <f>INDEX('xUS TME'!N:N,MATCH('xUS Opp Value'!$B553,'xUS TME'!$B:$B,0))</f>
        <v>0</v>
      </c>
    </row>
    <row r="554" spans="1:17" hidden="1">
      <c r="A554" s="10" t="s">
        <v>2311</v>
      </c>
      <c r="B554" s="10" t="str">
        <f>INDEX('xUS TME'!B:B,MATCH('xUS Opp Value'!A554,'xUS TME'!A:A,0))</f>
        <v>PLDINPL00011</v>
      </c>
      <c r="C554" s="13" t="str">
        <f>INDEX('xUS TME'!C:C,MATCH($B554,'xUS TME'!$B:$B,0))</f>
        <v>DNP</v>
      </c>
      <c r="D554" s="13" t="str">
        <f>INDEX('xUS TME'!D:D,MATCH(B554,'xUS TME'!$B:$B,0))</f>
        <v>0P0001AKK6</v>
      </c>
      <c r="E554" s="13" t="str">
        <f>INDEX('xUS TME'!F:F,MATCH(B554,'xUS TME'!$B:$B,0))</f>
        <v>Poland</v>
      </c>
      <c r="F554" s="18" t="str">
        <f>INDEX('xUS TME'!G:G,MATCH(B554,'xUS TME'!$B:$B,0))</f>
        <v>Consumer Staples</v>
      </c>
      <c r="G554" s="58">
        <f>IFERROR(INDEX(CRIMs!G:G,MATCH(C554,CRIMs!D:D,0)),0)</f>
        <v>0</v>
      </c>
      <c r="H554" s="58">
        <f>IFERROR(INDEX(CRIMs!I:I,MATCH(C554,CRIMs!D:D,0)),0)</f>
        <v>0</v>
      </c>
      <c r="I554" s="13">
        <f>INDEX('xUS TME'!E:E,MATCH($B554,'xUS TME'!$B:$B,0))</f>
        <v>0.01</v>
      </c>
      <c r="J554" s="15">
        <f>INDEX('xUS TME'!H:H,MATCH(B554,'xUS TME'!$B:$B,0))</f>
        <v>0</v>
      </c>
      <c r="K554" s="17" t="str">
        <f t="shared" si="8"/>
        <v/>
      </c>
      <c r="L554" s="15">
        <f>INDEX('xUS TME'!J:J,MATCH('xUS Opp Value'!B554,'xUS TME'!$B:$B,0))</f>
        <v>0</v>
      </c>
      <c r="M554" s="15">
        <f>INDEX('xUS TME'!L:L,MATCH('xUS Opp Value'!$B554,'xUS TME'!$B:$B,0))</f>
        <v>3.9</v>
      </c>
      <c r="N554" s="15">
        <f>INDEX('xUS TME'!K:K,MATCH('xUS Opp Value'!$B554,'xUS TME'!$B:$B,0))</f>
        <v>0.2</v>
      </c>
      <c r="O554" s="15">
        <f>INDEX('xUS TME'!I:I,MATCH('xUS Opp Value'!$B554,'xUS TME'!$B:$B,0))</f>
        <v>0</v>
      </c>
      <c r="P554" s="15" t="str">
        <f>INDEX('xUS TME'!M:M,MATCH('xUS Opp Value'!$B554,'xUS TME'!$B:$B,0))</f>
        <v>Zloty</v>
      </c>
      <c r="Q554" s="15">
        <f>INDEX('xUS TME'!N:N,MATCH('xUS Opp Value'!$B554,'xUS TME'!$B:$B,0))</f>
        <v>0</v>
      </c>
    </row>
    <row r="555" spans="1:17" hidden="1">
      <c r="A555" s="10" t="s">
        <v>7993</v>
      </c>
      <c r="B555" s="10" t="str">
        <f>INDEX('xUS TME'!B:B,MATCH('xUS Opp Value'!A555,'xUS TME'!A:A,0))</f>
        <v>BE0974349814</v>
      </c>
      <c r="C555" s="13" t="str">
        <f>INDEX('xUS TME'!C:C,MATCH($B555,'xUS TME'!$B:$B,0))</f>
        <v>WDP</v>
      </c>
      <c r="D555" s="13" t="str">
        <f>INDEX('xUS TME'!D:D,MATCH(B555,'xUS TME'!$B:$B,0))</f>
        <v>0P0000WFIB</v>
      </c>
      <c r="E555" s="13" t="str">
        <f>INDEX('xUS TME'!F:F,MATCH(B555,'xUS TME'!$B:$B,0))</f>
        <v>Belgium</v>
      </c>
      <c r="F555" s="18" t="str">
        <f>INDEX('xUS TME'!G:G,MATCH(B555,'xUS TME'!$B:$B,0))</f>
        <v>Real Estate</v>
      </c>
      <c r="G555" s="58">
        <f>IFERROR(INDEX(CRIMs!G:G,MATCH(C555,CRIMs!D:D,0)),0)</f>
        <v>0</v>
      </c>
      <c r="H555" s="58">
        <f>IFERROR(INDEX(CRIMs!I:I,MATCH(C555,CRIMs!D:D,0)),0)</f>
        <v>0</v>
      </c>
      <c r="I555" s="13">
        <f>INDEX('xUS TME'!E:E,MATCH($B555,'xUS TME'!$B:$B,0))</f>
        <v>0.01</v>
      </c>
      <c r="J555" s="15">
        <f>INDEX('xUS TME'!H:H,MATCH(B555,'xUS TME'!$B:$B,0))</f>
        <v>0</v>
      </c>
      <c r="K555" s="17" t="str">
        <f t="shared" si="8"/>
        <v/>
      </c>
      <c r="L555" s="15">
        <f>INDEX('xUS TME'!J:J,MATCH('xUS Opp Value'!B555,'xUS TME'!$B:$B,0))</f>
        <v>15.03</v>
      </c>
      <c r="M555" s="15">
        <f>INDEX('xUS TME'!L:L,MATCH('xUS Opp Value'!$B555,'xUS TME'!$B:$B,0))</f>
        <v>1.1299999999999999</v>
      </c>
      <c r="N555" s="15">
        <f>INDEX('xUS TME'!K:K,MATCH('xUS Opp Value'!$B555,'xUS TME'!$B:$B,0))</f>
        <v>7.0000000000000007E-2</v>
      </c>
      <c r="O555" s="15">
        <f>INDEX('xUS TME'!I:I,MATCH('xUS Opp Value'!$B555,'xUS TME'!$B:$B,0))</f>
        <v>0</v>
      </c>
      <c r="P555" s="15" t="str">
        <f>INDEX('xUS TME'!M:M,MATCH('xUS Opp Value'!$B555,'xUS TME'!$B:$B,0))</f>
        <v>Euro</v>
      </c>
      <c r="Q555" s="15">
        <f>INDEX('xUS TME'!N:N,MATCH('xUS Opp Value'!$B555,'xUS TME'!$B:$B,0))</f>
        <v>0</v>
      </c>
    </row>
    <row r="556" spans="1:17" hidden="1">
      <c r="A556" s="10" t="s">
        <v>5703</v>
      </c>
      <c r="B556" s="10" t="str">
        <f>INDEX('xUS TME'!B:B,MATCH('xUS Opp Value'!A556,'xUS TME'!A:A,0))</f>
        <v>INE455K01017</v>
      </c>
      <c r="C556" s="13" t="str">
        <f>INDEX('xUS TME'!C:C,MATCH($B556,'xUS TME'!$B:$B,0))</f>
        <v>542652</v>
      </c>
      <c r="D556" s="13" t="str">
        <f>INDEX('xUS TME'!D:D,MATCH(B556,'xUS TME'!$B:$B,0))</f>
        <v>0P0001HA3V</v>
      </c>
      <c r="E556" s="13" t="str">
        <f>INDEX('xUS TME'!F:F,MATCH(B556,'xUS TME'!$B:$B,0))</f>
        <v>India</v>
      </c>
      <c r="F556" s="18" t="str">
        <f>INDEX('xUS TME'!G:G,MATCH(B556,'xUS TME'!$B:$B,0))</f>
        <v>Industrials</v>
      </c>
      <c r="G556" s="58">
        <f>IFERROR(INDEX(CRIMs!G:G,MATCH(C556,CRIMs!D:D,0)),0)</f>
        <v>0</v>
      </c>
      <c r="H556" s="58">
        <f>IFERROR(INDEX(CRIMs!I:I,MATCH(C556,CRIMs!D:D,0)),0)</f>
        <v>0</v>
      </c>
      <c r="I556" s="13">
        <f>INDEX('xUS TME'!E:E,MATCH($B556,'xUS TME'!$B:$B,0))</f>
        <v>0.01</v>
      </c>
      <c r="J556" s="15">
        <f>INDEX('xUS TME'!H:H,MATCH(B556,'xUS TME'!$B:$B,0))</f>
        <v>0</v>
      </c>
      <c r="K556" s="17" t="str">
        <f t="shared" si="8"/>
        <v/>
      </c>
      <c r="L556" s="15">
        <f>INDEX('xUS TME'!J:J,MATCH('xUS Opp Value'!B556,'xUS TME'!$B:$B,0))</f>
        <v>38.090000000000003</v>
      </c>
      <c r="M556" s="15">
        <f>INDEX('xUS TME'!L:L,MATCH('xUS Opp Value'!$B556,'xUS TME'!$B:$B,0))</f>
        <v>10.45</v>
      </c>
      <c r="N556" s="15">
        <f>INDEX('xUS TME'!K:K,MATCH('xUS Opp Value'!$B556,'xUS TME'!$B:$B,0))</f>
        <v>0.23</v>
      </c>
      <c r="O556" s="15">
        <f>INDEX('xUS TME'!I:I,MATCH('xUS Opp Value'!$B556,'xUS TME'!$B:$B,0))</f>
        <v>0</v>
      </c>
      <c r="P556" s="15" t="str">
        <f>INDEX('xUS TME'!M:M,MATCH('xUS Opp Value'!$B556,'xUS TME'!$B:$B,0))</f>
        <v>Indian Rupee</v>
      </c>
      <c r="Q556" s="15">
        <f>INDEX('xUS TME'!N:N,MATCH('xUS Opp Value'!$B556,'xUS TME'!$B:$B,0))</f>
        <v>0</v>
      </c>
    </row>
    <row r="557" spans="1:17" hidden="1">
      <c r="A557" s="10" t="s">
        <v>6802</v>
      </c>
      <c r="B557" s="10" t="str">
        <f>INDEX('xUS TME'!B:B,MATCH('xUS Opp Value'!A557,'xUS TME'!A:A,0))</f>
        <v>INE070A01015</v>
      </c>
      <c r="C557" s="13">
        <f>INDEX('xUS TME'!C:C,MATCH($B557,'xUS TME'!$B:$B,0))</f>
        <v>500387</v>
      </c>
      <c r="D557" s="13" t="str">
        <f>INDEX('xUS TME'!D:D,MATCH(B557,'xUS TME'!$B:$B,0))</f>
        <v>0P0000BC2R</v>
      </c>
      <c r="E557" s="13" t="str">
        <f>INDEX('xUS TME'!F:F,MATCH(B557,'xUS TME'!$B:$B,0))</f>
        <v>India</v>
      </c>
      <c r="F557" s="18" t="str">
        <f>INDEX('xUS TME'!G:G,MATCH(B557,'xUS TME'!$B:$B,0))</f>
        <v>Materials</v>
      </c>
      <c r="G557" s="58">
        <f>IFERROR(INDEX(CRIMs!G:G,MATCH(C557,CRIMs!D:D,0)),0)</f>
        <v>0</v>
      </c>
      <c r="H557" s="58">
        <f>IFERROR(INDEX(CRIMs!I:I,MATCH(C557,CRIMs!D:D,0)),0)</f>
        <v>0</v>
      </c>
      <c r="I557" s="13">
        <f>INDEX('xUS TME'!E:E,MATCH($B557,'xUS TME'!$B:$B,0))</f>
        <v>0.01</v>
      </c>
      <c r="J557" s="15">
        <f>INDEX('xUS TME'!H:H,MATCH(B557,'xUS TME'!$B:$B,0))</f>
        <v>0</v>
      </c>
      <c r="K557" s="17" t="str">
        <f t="shared" si="8"/>
        <v/>
      </c>
      <c r="L557" s="15">
        <f>INDEX('xUS TME'!J:J,MATCH('xUS Opp Value'!B557,'xUS TME'!$B:$B,0))</f>
        <v>38.76</v>
      </c>
      <c r="M557" s="15">
        <f>INDEX('xUS TME'!L:L,MATCH('xUS Opp Value'!$B557,'xUS TME'!$B:$B,0))</f>
        <v>3.91</v>
      </c>
      <c r="N557" s="15">
        <f>INDEX('xUS TME'!K:K,MATCH('xUS Opp Value'!$B557,'xUS TME'!$B:$B,0))</f>
        <v>0.05</v>
      </c>
      <c r="O557" s="15" t="str">
        <f>INDEX('xUS TME'!I:I,MATCH('xUS Opp Value'!$B557,'xUS TME'!$B:$B,0))</f>
        <v>Narrow</v>
      </c>
      <c r="P557" s="15" t="str">
        <f>INDEX('xUS TME'!M:M,MATCH('xUS Opp Value'!$B557,'xUS TME'!$B:$B,0))</f>
        <v>Indian Rupee</v>
      </c>
      <c r="Q557" s="15" t="str">
        <f>INDEX('xUS TME'!N:N,MATCH('xUS Opp Value'!$B557,'xUS TME'!$B:$B,0))</f>
        <v>High</v>
      </c>
    </row>
    <row r="558" spans="1:17" hidden="1">
      <c r="A558" s="10" t="s">
        <v>2680</v>
      </c>
      <c r="B558" s="10" t="str">
        <f>INDEX('xUS TME'!B:B,MATCH('xUS Opp Value'!A558,'xUS TME'!A:A,0))</f>
        <v>TW0004904008</v>
      </c>
      <c r="C558" s="13">
        <f>INDEX('xUS TME'!C:C,MATCH($B558,'xUS TME'!$B:$B,0))</f>
        <v>4904</v>
      </c>
      <c r="D558" s="13" t="str">
        <f>INDEX('xUS TME'!D:D,MATCH(B558,'xUS TME'!$B:$B,0))</f>
        <v>0P0000BVCW</v>
      </c>
      <c r="E558" s="13" t="str">
        <f>INDEX('xUS TME'!F:F,MATCH(B558,'xUS TME'!$B:$B,0))</f>
        <v>Taiwan</v>
      </c>
      <c r="F558" s="18" t="str">
        <f>INDEX('xUS TME'!G:G,MATCH(B558,'xUS TME'!$B:$B,0))</f>
        <v>Communication Services</v>
      </c>
      <c r="G558" s="58">
        <f>IFERROR(INDEX(CRIMs!G:G,MATCH(C558,CRIMs!D:D,0)),0)</f>
        <v>0</v>
      </c>
      <c r="H558" s="58">
        <f>IFERROR(INDEX(CRIMs!I:I,MATCH(C558,CRIMs!D:D,0)),0)</f>
        <v>0</v>
      </c>
      <c r="I558" s="13">
        <f>INDEX('xUS TME'!E:E,MATCH($B558,'xUS TME'!$B:$B,0))</f>
        <v>0.02</v>
      </c>
      <c r="J558" s="15">
        <f>INDEX('xUS TME'!H:H,MATCH(B558,'xUS TME'!$B:$B,0))</f>
        <v>0</v>
      </c>
      <c r="K558" s="17" t="str">
        <f t="shared" si="8"/>
        <v/>
      </c>
      <c r="L558" s="15">
        <f>INDEX('xUS TME'!J:J,MATCH('xUS Opp Value'!B558,'xUS TME'!$B:$B,0))</f>
        <v>31.62</v>
      </c>
      <c r="M558" s="15">
        <f>INDEX('xUS TME'!L:L,MATCH('xUS Opp Value'!$B558,'xUS TME'!$B:$B,0))</f>
        <v>3.7</v>
      </c>
      <c r="N558" s="15">
        <f>INDEX('xUS TME'!K:K,MATCH('xUS Opp Value'!$B558,'xUS TME'!$B:$B,0))</f>
        <v>0.15</v>
      </c>
      <c r="O558" s="15">
        <f>INDEX('xUS TME'!I:I,MATCH('xUS Opp Value'!$B558,'xUS TME'!$B:$B,0))</f>
        <v>0</v>
      </c>
      <c r="P558" s="15" t="str">
        <f>INDEX('xUS TME'!M:M,MATCH('xUS Opp Value'!$B558,'xUS TME'!$B:$B,0))</f>
        <v>New Taiwan Dollar</v>
      </c>
      <c r="Q558" s="15">
        <f>INDEX('xUS TME'!N:N,MATCH('xUS Opp Value'!$B558,'xUS TME'!$B:$B,0))</f>
        <v>0</v>
      </c>
    </row>
    <row r="559" spans="1:17" hidden="1">
      <c r="A559" s="10" t="s">
        <v>3775</v>
      </c>
      <c r="B559" s="10" t="str">
        <f>INDEX('xUS TME'!B:B,MATCH('xUS Opp Value'!A559,'xUS TME'!A:A,0))</f>
        <v>MYL5225OO007</v>
      </c>
      <c r="C559" s="13">
        <f>INDEX('xUS TME'!C:C,MATCH($B559,'xUS TME'!$B:$B,0))</f>
        <v>5225</v>
      </c>
      <c r="D559" s="13" t="str">
        <f>INDEX('xUS TME'!D:D,MATCH(B559,'xUS TME'!$B:$B,0))</f>
        <v>0P0000WKM2</v>
      </c>
      <c r="E559" s="13" t="str">
        <f>INDEX('xUS TME'!F:F,MATCH(B559,'xUS TME'!$B:$B,0))</f>
        <v>Malaysia</v>
      </c>
      <c r="F559" s="18" t="str">
        <f>INDEX('xUS TME'!G:G,MATCH(B559,'xUS TME'!$B:$B,0))</f>
        <v>Health Care</v>
      </c>
      <c r="G559" s="58">
        <f>IFERROR(INDEX(CRIMs!G:G,MATCH(C559,CRIMs!D:D,0)),0)</f>
        <v>0</v>
      </c>
      <c r="H559" s="58">
        <f>IFERROR(INDEX(CRIMs!I:I,MATCH(C559,CRIMs!D:D,0)),0)</f>
        <v>0</v>
      </c>
      <c r="I559" s="13">
        <f>INDEX('xUS TME'!E:E,MATCH($B559,'xUS TME'!$B:$B,0))</f>
        <v>0.01</v>
      </c>
      <c r="J559" s="15">
        <f>INDEX('xUS TME'!H:H,MATCH(B559,'xUS TME'!$B:$B,0))</f>
        <v>0</v>
      </c>
      <c r="K559" s="17" t="str">
        <f t="shared" si="8"/>
        <v/>
      </c>
      <c r="L559" s="15">
        <f>INDEX('xUS TME'!J:J,MATCH('xUS Opp Value'!B559,'xUS TME'!$B:$B,0))</f>
        <v>38.81</v>
      </c>
      <c r="M559" s="15">
        <f>INDEX('xUS TME'!L:L,MATCH('xUS Opp Value'!$B559,'xUS TME'!$B:$B,0))</f>
        <v>2.57</v>
      </c>
      <c r="N559" s="15">
        <f>INDEX('xUS TME'!K:K,MATCH('xUS Opp Value'!$B559,'xUS TME'!$B:$B,0))</f>
        <v>0.09</v>
      </c>
      <c r="O559" s="15">
        <f>INDEX('xUS TME'!I:I,MATCH('xUS Opp Value'!$B559,'xUS TME'!$B:$B,0))</f>
        <v>0</v>
      </c>
      <c r="P559" s="15" t="str">
        <f>INDEX('xUS TME'!M:M,MATCH('xUS Opp Value'!$B559,'xUS TME'!$B:$B,0))</f>
        <v>Malaysian Ringgit</v>
      </c>
      <c r="Q559" s="15">
        <f>INDEX('xUS TME'!N:N,MATCH('xUS Opp Value'!$B559,'xUS TME'!$B:$B,0))</f>
        <v>0</v>
      </c>
    </row>
    <row r="560" spans="1:17" hidden="1">
      <c r="A560" s="10" t="s">
        <v>2398</v>
      </c>
      <c r="B560" s="10" t="str">
        <f>INDEX('xUS TME'!B:B,MATCH('xUS Opp Value'!A560,'xUS TME'!A:A,0))</f>
        <v>TW0008069006</v>
      </c>
      <c r="C560" s="13">
        <f>INDEX('xUS TME'!C:C,MATCH($B560,'xUS TME'!$B:$B,0))</f>
        <v>8069</v>
      </c>
      <c r="D560" s="13" t="str">
        <f>INDEX('xUS TME'!D:D,MATCH(B560,'xUS TME'!$B:$B,0))</f>
        <v>0P0000BV31</v>
      </c>
      <c r="E560" s="13" t="str">
        <f>INDEX('xUS TME'!F:F,MATCH(B560,'xUS TME'!$B:$B,0))</f>
        <v>Taiwan</v>
      </c>
      <c r="F560" s="18" t="str">
        <f>INDEX('xUS TME'!G:G,MATCH(B560,'xUS TME'!$B:$B,0))</f>
        <v>Information Technology</v>
      </c>
      <c r="G560" s="58">
        <f>IFERROR(INDEX(CRIMs!G:G,MATCH(C560,CRIMs!D:D,0)),0)</f>
        <v>0</v>
      </c>
      <c r="H560" s="58">
        <f>IFERROR(INDEX(CRIMs!I:I,MATCH(C560,CRIMs!D:D,0)),0)</f>
        <v>0</v>
      </c>
      <c r="I560" s="13">
        <f>INDEX('xUS TME'!E:E,MATCH($B560,'xUS TME'!$B:$B,0))</f>
        <v>0.01</v>
      </c>
      <c r="J560" s="15">
        <f>INDEX('xUS TME'!H:H,MATCH(B560,'xUS TME'!$B:$B,0))</f>
        <v>0</v>
      </c>
      <c r="K560" s="17" t="str">
        <f t="shared" si="8"/>
        <v/>
      </c>
      <c r="L560" s="15">
        <f>INDEX('xUS TME'!J:J,MATCH('xUS Opp Value'!B560,'xUS TME'!$B:$B,0))</f>
        <v>17.71</v>
      </c>
      <c r="M560" s="15">
        <f>INDEX('xUS TME'!L:L,MATCH('xUS Opp Value'!$B560,'xUS TME'!$B:$B,0))</f>
        <v>2.4</v>
      </c>
      <c r="N560" s="15">
        <f>INDEX('xUS TME'!K:K,MATCH('xUS Opp Value'!$B560,'xUS TME'!$B:$B,0))</f>
        <v>0.17</v>
      </c>
      <c r="O560" s="15">
        <f>INDEX('xUS TME'!I:I,MATCH('xUS Opp Value'!$B560,'xUS TME'!$B:$B,0))</f>
        <v>0</v>
      </c>
      <c r="P560" s="15" t="str">
        <f>INDEX('xUS TME'!M:M,MATCH('xUS Opp Value'!$B560,'xUS TME'!$B:$B,0))</f>
        <v>New Taiwan Dollar</v>
      </c>
      <c r="Q560" s="15">
        <f>INDEX('xUS TME'!N:N,MATCH('xUS Opp Value'!$B560,'xUS TME'!$B:$B,0))</f>
        <v>0</v>
      </c>
    </row>
    <row r="561" spans="1:17" hidden="1">
      <c r="A561" s="10" t="s">
        <v>7709</v>
      </c>
      <c r="B561" s="10" t="str">
        <f>INDEX('xUS TME'!B:B,MATCH('xUS Opp Value'!A561,'xUS TME'!A:A,0))</f>
        <v>JP3637300009</v>
      </c>
      <c r="C561" s="13">
        <f>INDEX('xUS TME'!C:C,MATCH($B561,'xUS TME'!$B:$B,0))</f>
        <v>4704</v>
      </c>
      <c r="D561" s="13" t="str">
        <f>INDEX('xUS TME'!D:D,MATCH(B561,'xUS TME'!$B:$B,0))</f>
        <v>0P0000AEZF</v>
      </c>
      <c r="E561" s="13" t="str">
        <f>INDEX('xUS TME'!F:F,MATCH(B561,'xUS TME'!$B:$B,0))</f>
        <v>Japan</v>
      </c>
      <c r="F561" s="18" t="str">
        <f>INDEX('xUS TME'!G:G,MATCH(B561,'xUS TME'!$B:$B,0))</f>
        <v>Information Technology</v>
      </c>
      <c r="G561" s="58">
        <f>IFERROR(INDEX(CRIMs!G:G,MATCH(C561,CRIMs!D:D,0)),0)</f>
        <v>0</v>
      </c>
      <c r="H561" s="58">
        <f>IFERROR(INDEX(CRIMs!I:I,MATCH(C561,CRIMs!D:D,0)),0)</f>
        <v>0</v>
      </c>
      <c r="I561" s="13">
        <f>INDEX('xUS TME'!E:E,MATCH($B561,'xUS TME'!$B:$B,0))</f>
        <v>0.01</v>
      </c>
      <c r="J561" s="15">
        <f>INDEX('xUS TME'!H:H,MATCH(B561,'xUS TME'!$B:$B,0))</f>
        <v>0</v>
      </c>
      <c r="K561" s="17" t="str">
        <f t="shared" si="8"/>
        <v/>
      </c>
      <c r="L561" s="15">
        <f>INDEX('xUS TME'!J:J,MATCH('xUS Opp Value'!B561,'xUS TME'!$B:$B,0))</f>
        <v>26.25</v>
      </c>
      <c r="M561" s="15">
        <f>INDEX('xUS TME'!L:L,MATCH('xUS Opp Value'!$B561,'xUS TME'!$B:$B,0))</f>
        <v>5.14</v>
      </c>
      <c r="N561" s="15">
        <f>INDEX('xUS TME'!K:K,MATCH('xUS Opp Value'!$B561,'xUS TME'!$B:$B,0))</f>
        <v>0.28000000000000003</v>
      </c>
      <c r="O561" s="15">
        <f>INDEX('xUS TME'!I:I,MATCH('xUS Opp Value'!$B561,'xUS TME'!$B:$B,0))</f>
        <v>0</v>
      </c>
      <c r="P561" s="15" t="str">
        <f>INDEX('xUS TME'!M:M,MATCH('xUS Opp Value'!$B561,'xUS TME'!$B:$B,0))</f>
        <v>Yen</v>
      </c>
      <c r="Q561" s="15">
        <f>INDEX('xUS TME'!N:N,MATCH('xUS Opp Value'!$B561,'xUS TME'!$B:$B,0))</f>
        <v>0</v>
      </c>
    </row>
    <row r="562" spans="1:17" hidden="1">
      <c r="A562" s="10" t="s">
        <v>7757</v>
      </c>
      <c r="B562" s="10" t="str">
        <f>INDEX('xUS TME'!B:B,MATCH('xUS Opp Value'!A562,'xUS TME'!A:A,0))</f>
        <v>TRATHYAO91M5</v>
      </c>
      <c r="C562" s="13" t="str">
        <f>INDEX('xUS TME'!C:C,MATCH($B562,'xUS TME'!$B:$B,0))</f>
        <v>THYAO</v>
      </c>
      <c r="D562" s="13" t="str">
        <f>INDEX('xUS TME'!D:D,MATCH(B562,'xUS TME'!$B:$B,0))</f>
        <v>0P0000CDG7</v>
      </c>
      <c r="E562" s="13" t="str">
        <f>INDEX('xUS TME'!F:F,MATCH(B562,'xUS TME'!$B:$B,0))</f>
        <v>Turkey</v>
      </c>
      <c r="F562" s="18" t="str">
        <f>INDEX('xUS TME'!G:G,MATCH(B562,'xUS TME'!$B:$B,0))</f>
        <v>Industrials</v>
      </c>
      <c r="G562" s="58">
        <f>IFERROR(INDEX(CRIMs!G:G,MATCH(C562,CRIMs!D:D,0)),0)</f>
        <v>0</v>
      </c>
      <c r="H562" s="58">
        <f>IFERROR(INDEX(CRIMs!I:I,MATCH(C562,CRIMs!D:D,0)),0)</f>
        <v>0</v>
      </c>
      <c r="I562" s="13">
        <f>INDEX('xUS TME'!E:E,MATCH($B562,'xUS TME'!$B:$B,0))</f>
        <v>0.01</v>
      </c>
      <c r="J562" s="15">
        <f>INDEX('xUS TME'!H:H,MATCH(B562,'xUS TME'!$B:$B,0))</f>
        <v>0</v>
      </c>
      <c r="K562" s="17" t="str">
        <f t="shared" si="8"/>
        <v/>
      </c>
      <c r="L562" s="15">
        <f>INDEX('xUS TME'!J:J,MATCH('xUS Opp Value'!B562,'xUS TME'!$B:$B,0))</f>
        <v>7.31</v>
      </c>
      <c r="M562" s="15">
        <f>INDEX('xUS TME'!L:L,MATCH('xUS Opp Value'!$B562,'xUS TME'!$B:$B,0))</f>
        <v>0.48</v>
      </c>
      <c r="N562" s="15">
        <f>INDEX('xUS TME'!K:K,MATCH('xUS Opp Value'!$B562,'xUS TME'!$B:$B,0))</f>
        <v>0.15</v>
      </c>
      <c r="O562" s="15">
        <f>INDEX('xUS TME'!I:I,MATCH('xUS Opp Value'!$B562,'xUS TME'!$B:$B,0))</f>
        <v>0</v>
      </c>
      <c r="P562" s="15" t="str">
        <f>INDEX('xUS TME'!M:M,MATCH('xUS Opp Value'!$B562,'xUS TME'!$B:$B,0))</f>
        <v>Turkish Lira</v>
      </c>
      <c r="Q562" s="15">
        <f>INDEX('xUS TME'!N:N,MATCH('xUS Opp Value'!$B562,'xUS TME'!$B:$B,0))</f>
        <v>0</v>
      </c>
    </row>
    <row r="563" spans="1:17" hidden="1">
      <c r="A563" s="10" t="s">
        <v>833</v>
      </c>
      <c r="B563" s="10" t="str">
        <f>INDEX('xUS TME'!B:B,MATCH('xUS Opp Value'!A563,'xUS TME'!A:A,0))</f>
        <v>IT0004776628</v>
      </c>
      <c r="C563" s="13" t="str">
        <f>INDEX('xUS TME'!C:C,MATCH($B563,'xUS TME'!$B:$B,0))</f>
        <v>BMED</v>
      </c>
      <c r="D563" s="13" t="str">
        <f>INDEX('xUS TME'!D:D,MATCH(B563,'xUS TME'!$B:$B,0))</f>
        <v>0P00009DM5</v>
      </c>
      <c r="E563" s="13" t="str">
        <f>INDEX('xUS TME'!F:F,MATCH(B563,'xUS TME'!$B:$B,0))</f>
        <v>Italy</v>
      </c>
      <c r="F563" s="18" t="str">
        <f>INDEX('xUS TME'!G:G,MATCH(B563,'xUS TME'!$B:$B,0))</f>
        <v>Financials</v>
      </c>
      <c r="G563" s="58">
        <f>IFERROR(INDEX(CRIMs!G:G,MATCH(C563,CRIMs!D:D,0)),0)</f>
        <v>0</v>
      </c>
      <c r="H563" s="58">
        <f>IFERROR(INDEX(CRIMs!I:I,MATCH(C563,CRIMs!D:D,0)),0)</f>
        <v>0</v>
      </c>
      <c r="I563" s="13">
        <f>INDEX('xUS TME'!E:E,MATCH($B563,'xUS TME'!$B:$B,0))</f>
        <v>0.01</v>
      </c>
      <c r="J563" s="15">
        <f>INDEX('xUS TME'!H:H,MATCH(B563,'xUS TME'!$B:$B,0))</f>
        <v>0</v>
      </c>
      <c r="K563" s="17" t="str">
        <f t="shared" si="8"/>
        <v/>
      </c>
      <c r="L563" s="15">
        <f>INDEX('xUS TME'!J:J,MATCH('xUS Opp Value'!B563,'xUS TME'!$B:$B,0))</f>
        <v>0</v>
      </c>
      <c r="M563" s="15">
        <f>INDEX('xUS TME'!L:L,MATCH('xUS Opp Value'!$B563,'xUS TME'!$B:$B,0))</f>
        <v>3.05</v>
      </c>
      <c r="N563" s="15">
        <f>INDEX('xUS TME'!K:K,MATCH('xUS Opp Value'!$B563,'xUS TME'!$B:$B,0))</f>
        <v>0</v>
      </c>
      <c r="O563" s="15">
        <f>INDEX('xUS TME'!I:I,MATCH('xUS Opp Value'!$B563,'xUS TME'!$B:$B,0))</f>
        <v>0</v>
      </c>
      <c r="P563" s="15" t="str">
        <f>INDEX('xUS TME'!M:M,MATCH('xUS Opp Value'!$B563,'xUS TME'!$B:$B,0))</f>
        <v>Euro</v>
      </c>
      <c r="Q563" s="15">
        <f>INDEX('xUS TME'!N:N,MATCH('xUS Opp Value'!$B563,'xUS TME'!$B:$B,0))</f>
        <v>0</v>
      </c>
    </row>
    <row r="564" spans="1:17" hidden="1">
      <c r="A564" s="10" t="s">
        <v>8492</v>
      </c>
      <c r="B564" s="10" t="str">
        <f>INDEX('xUS TME'!B:B,MATCH('xUS Opp Value'!A564,'xUS TME'!A:A,0))</f>
        <v>SE0000120669</v>
      </c>
      <c r="C564" s="13" t="str">
        <f>INDEX('xUS TME'!C:C,MATCH($B564,'xUS TME'!$B:$B,0))</f>
        <v>SSAB B</v>
      </c>
      <c r="D564" s="13" t="str">
        <f>INDEX('xUS TME'!D:D,MATCH(B564,'xUS TME'!$B:$B,0))</f>
        <v>0P0000A6MZ</v>
      </c>
      <c r="E564" s="13" t="str">
        <f>INDEX('xUS TME'!F:F,MATCH(B564,'xUS TME'!$B:$B,0))</f>
        <v>Sweden</v>
      </c>
      <c r="F564" s="18" t="str">
        <f>INDEX('xUS TME'!G:G,MATCH(B564,'xUS TME'!$B:$B,0))</f>
        <v>Materials</v>
      </c>
      <c r="G564" s="58">
        <f>IFERROR(INDEX(CRIMs!G:G,MATCH(C564,CRIMs!D:D,0)),0)</f>
        <v>0</v>
      </c>
      <c r="H564" s="58">
        <f>IFERROR(INDEX(CRIMs!I:I,MATCH(C564,CRIMs!D:D,0)),0)</f>
        <v>0</v>
      </c>
      <c r="I564" s="13">
        <f>INDEX('xUS TME'!E:E,MATCH($B564,'xUS TME'!$B:$B,0))</f>
        <v>0.01</v>
      </c>
      <c r="J564" s="15">
        <f>INDEX('xUS TME'!H:H,MATCH(B564,'xUS TME'!$B:$B,0))</f>
        <v>0</v>
      </c>
      <c r="K564" s="17" t="str">
        <f t="shared" si="8"/>
        <v/>
      </c>
      <c r="L564" s="15">
        <f>INDEX('xUS TME'!J:J,MATCH('xUS Opp Value'!B564,'xUS TME'!$B:$B,0))</f>
        <v>13.01</v>
      </c>
      <c r="M564" s="15">
        <f>INDEX('xUS TME'!L:L,MATCH('xUS Opp Value'!$B564,'xUS TME'!$B:$B,0))</f>
        <v>1.17</v>
      </c>
      <c r="N564" s="15">
        <f>INDEX('xUS TME'!K:K,MATCH('xUS Opp Value'!$B564,'xUS TME'!$B:$B,0))</f>
        <v>7.0000000000000007E-2</v>
      </c>
      <c r="O564" s="15">
        <f>INDEX('xUS TME'!I:I,MATCH('xUS Opp Value'!$B564,'xUS TME'!$B:$B,0))</f>
        <v>0</v>
      </c>
      <c r="P564" s="15" t="str">
        <f>INDEX('xUS TME'!M:M,MATCH('xUS Opp Value'!$B564,'xUS TME'!$B:$B,0))</f>
        <v>Swedish Krona</v>
      </c>
      <c r="Q564" s="15">
        <f>INDEX('xUS TME'!N:N,MATCH('xUS Opp Value'!$B564,'xUS TME'!$B:$B,0))</f>
        <v>0</v>
      </c>
    </row>
    <row r="565" spans="1:17" hidden="1">
      <c r="A565" s="10" t="s">
        <v>7443</v>
      </c>
      <c r="B565" s="10" t="str">
        <f>INDEX('xUS TME'!B:B,MATCH('xUS Opp Value'!A565,'xUS TME'!A:A,0))</f>
        <v>MYL4863OO006</v>
      </c>
      <c r="C565" s="13" t="str">
        <f>INDEX('xUS TME'!C:C,MATCH($B565,'xUS TME'!$B:$B,0))</f>
        <v>4863</v>
      </c>
      <c r="D565" s="13" t="str">
        <f>INDEX('xUS TME'!D:D,MATCH(B565,'xUS TME'!$B:$B,0))</f>
        <v>0P0000BX5R</v>
      </c>
      <c r="E565" s="13" t="str">
        <f>INDEX('xUS TME'!F:F,MATCH(B565,'xUS TME'!$B:$B,0))</f>
        <v>Malaysia</v>
      </c>
      <c r="F565" s="18" t="str">
        <f>INDEX('xUS TME'!G:G,MATCH(B565,'xUS TME'!$B:$B,0))</f>
        <v>Communication Services</v>
      </c>
      <c r="G565" s="58">
        <f>IFERROR(INDEX(CRIMs!G:G,MATCH(C565,CRIMs!D:D,0)),0)</f>
        <v>0</v>
      </c>
      <c r="H565" s="58">
        <f>IFERROR(INDEX(CRIMs!I:I,MATCH(C565,CRIMs!D:D,0)),0)</f>
        <v>0</v>
      </c>
      <c r="I565" s="13">
        <f>INDEX('xUS TME'!E:E,MATCH($B565,'xUS TME'!$B:$B,0))</f>
        <v>0.01</v>
      </c>
      <c r="J565" s="15">
        <f>INDEX('xUS TME'!H:H,MATCH(B565,'xUS TME'!$B:$B,0))</f>
        <v>0</v>
      </c>
      <c r="K565" s="17" t="str">
        <f t="shared" si="8"/>
        <v/>
      </c>
      <c r="L565" s="15">
        <f>INDEX('xUS TME'!J:J,MATCH('xUS Opp Value'!B565,'xUS TME'!$B:$B,0))</f>
        <v>15.21</v>
      </c>
      <c r="M565" s="15">
        <f>INDEX('xUS TME'!L:L,MATCH('xUS Opp Value'!$B565,'xUS TME'!$B:$B,0))</f>
        <v>2.57</v>
      </c>
      <c r="N565" s="15">
        <f>INDEX('xUS TME'!K:K,MATCH('xUS Opp Value'!$B565,'xUS TME'!$B:$B,0))</f>
        <v>0.17</v>
      </c>
      <c r="O565" s="15">
        <f>INDEX('xUS TME'!I:I,MATCH('xUS Opp Value'!$B565,'xUS TME'!$B:$B,0))</f>
        <v>0</v>
      </c>
      <c r="P565" s="15" t="str">
        <f>INDEX('xUS TME'!M:M,MATCH('xUS Opp Value'!$B565,'xUS TME'!$B:$B,0))</f>
        <v>Malaysian Ringgit</v>
      </c>
      <c r="Q565" s="15">
        <f>INDEX('xUS TME'!N:N,MATCH('xUS Opp Value'!$B565,'xUS TME'!$B:$B,0))</f>
        <v>0</v>
      </c>
    </row>
    <row r="566" spans="1:17" hidden="1">
      <c r="A566" s="10" t="s">
        <v>1031</v>
      </c>
      <c r="B566" s="10" t="str">
        <f>INDEX('xUS TME'!B:B,MATCH('xUS Opp Value'!A566,'xUS TME'!A:A,0))</f>
        <v>PHY077751022</v>
      </c>
      <c r="C566" s="13" t="str">
        <f>INDEX('xUS TME'!C:C,MATCH($B566,'xUS TME'!$B:$B,0))</f>
        <v>BDO</v>
      </c>
      <c r="D566" s="13" t="str">
        <f>INDEX('xUS TME'!D:D,MATCH(B566,'xUS TME'!$B:$B,0))</f>
        <v>0P0000DHEO</v>
      </c>
      <c r="E566" s="13" t="str">
        <f>INDEX('xUS TME'!F:F,MATCH(B566,'xUS TME'!$B:$B,0))</f>
        <v>Philippines</v>
      </c>
      <c r="F566" s="18" t="str">
        <f>INDEX('xUS TME'!G:G,MATCH(B566,'xUS TME'!$B:$B,0))</f>
        <v>Financials</v>
      </c>
      <c r="G566" s="58">
        <f>IFERROR(INDEX(CRIMs!G:G,MATCH(C566,CRIMs!D:D,0)),0)</f>
        <v>0</v>
      </c>
      <c r="H566" s="58">
        <f>IFERROR(INDEX(CRIMs!I:I,MATCH(C566,CRIMs!D:D,0)),0)</f>
        <v>0</v>
      </c>
      <c r="I566" s="13">
        <f>INDEX('xUS TME'!E:E,MATCH($B566,'xUS TME'!$B:$B,0))</f>
        <v>0.01</v>
      </c>
      <c r="J566" s="15">
        <f>INDEX('xUS TME'!H:H,MATCH(B566,'xUS TME'!$B:$B,0))</f>
        <v>0</v>
      </c>
      <c r="K566" s="17" t="str">
        <f t="shared" si="8"/>
        <v/>
      </c>
      <c r="L566" s="15">
        <f>INDEX('xUS TME'!J:J,MATCH('xUS Opp Value'!B566,'xUS TME'!$B:$B,0))</f>
        <v>7.02</v>
      </c>
      <c r="M566" s="15">
        <f>INDEX('xUS TME'!L:L,MATCH('xUS Opp Value'!$B566,'xUS TME'!$B:$B,0))</f>
        <v>1.05</v>
      </c>
      <c r="N566" s="15">
        <f>INDEX('xUS TME'!K:K,MATCH('xUS Opp Value'!$B566,'xUS TME'!$B:$B,0))</f>
        <v>0.15</v>
      </c>
      <c r="O566" s="15">
        <f>INDEX('xUS TME'!I:I,MATCH('xUS Opp Value'!$B566,'xUS TME'!$B:$B,0))</f>
        <v>0</v>
      </c>
      <c r="P566" s="15" t="str">
        <f>INDEX('xUS TME'!M:M,MATCH('xUS Opp Value'!$B566,'xUS TME'!$B:$B,0))</f>
        <v>Philippine Peso</v>
      </c>
      <c r="Q566" s="15">
        <f>INDEX('xUS TME'!N:N,MATCH('xUS Opp Value'!$B566,'xUS TME'!$B:$B,0))</f>
        <v>0</v>
      </c>
    </row>
    <row r="567" spans="1:17" hidden="1">
      <c r="A567" s="10" t="s">
        <v>1981</v>
      </c>
      <c r="B567" s="10" t="str">
        <f>INDEX('xUS TME'!B:B,MATCH('xUS Opp Value'!A567,'xUS TME'!A:A,0))</f>
        <v>ZAE000134854</v>
      </c>
      <c r="C567" s="13" t="str">
        <f>INDEX('xUS TME'!C:C,MATCH($B567,'xUS TME'!$B:$B,0))</f>
        <v>CLS</v>
      </c>
      <c r="D567" s="13" t="str">
        <f>INDEX('xUS TME'!D:D,MATCH(B567,'xUS TME'!$B:$B,0))</f>
        <v>0P0000DLNB</v>
      </c>
      <c r="E567" s="13" t="str">
        <f>INDEX('xUS TME'!F:F,MATCH(B567,'xUS TME'!$B:$B,0))</f>
        <v>South Africa</v>
      </c>
      <c r="F567" s="18" t="str">
        <f>INDEX('xUS TME'!G:G,MATCH(B567,'xUS TME'!$B:$B,0))</f>
        <v>Consumer Staples</v>
      </c>
      <c r="G567" s="58">
        <f>IFERROR(INDEX(CRIMs!G:G,MATCH(C567,CRIMs!D:D,0)),0)</f>
        <v>0</v>
      </c>
      <c r="H567" s="58">
        <f>IFERROR(INDEX(CRIMs!I:I,MATCH(C567,CRIMs!D:D,0)),0)</f>
        <v>0</v>
      </c>
      <c r="I567" s="13">
        <f>INDEX('xUS TME'!E:E,MATCH($B567,'xUS TME'!$B:$B,0))</f>
        <v>0.01</v>
      </c>
      <c r="J567" s="15">
        <f>INDEX('xUS TME'!H:H,MATCH(B567,'xUS TME'!$B:$B,0))</f>
        <v>0</v>
      </c>
      <c r="K567" s="17" t="str">
        <f t="shared" si="8"/>
        <v/>
      </c>
      <c r="L567" s="15">
        <f>INDEX('xUS TME'!J:J,MATCH('xUS Opp Value'!B567,'xUS TME'!$B:$B,0))</f>
        <v>0</v>
      </c>
      <c r="M567" s="15">
        <f>INDEX('xUS TME'!L:L,MATCH('xUS Opp Value'!$B567,'xUS TME'!$B:$B,0))</f>
        <v>10.199999999999999</v>
      </c>
      <c r="N567" s="15">
        <f>INDEX('xUS TME'!K:K,MATCH('xUS Opp Value'!$B567,'xUS TME'!$B:$B,0))</f>
        <v>0.5</v>
      </c>
      <c r="O567" s="15">
        <f>INDEX('xUS TME'!I:I,MATCH('xUS Opp Value'!$B567,'xUS TME'!$B:$B,0))</f>
        <v>0</v>
      </c>
      <c r="P567" s="15" t="str">
        <f>INDEX('xUS TME'!M:M,MATCH('xUS Opp Value'!$B567,'xUS TME'!$B:$B,0))</f>
        <v>Rand</v>
      </c>
      <c r="Q567" s="15">
        <f>INDEX('xUS TME'!N:N,MATCH('xUS Opp Value'!$B567,'xUS TME'!$B:$B,0))</f>
        <v>0</v>
      </c>
    </row>
    <row r="568" spans="1:17" hidden="1">
      <c r="A568" s="10" t="s">
        <v>8493</v>
      </c>
      <c r="B568" s="10" t="str">
        <f>INDEX('xUS TME'!B:B,MATCH('xUS Opp Value'!A568,'xUS TME'!A:A,0))</f>
        <v>KR7000150003</v>
      </c>
      <c r="C568" s="13">
        <f>INDEX('xUS TME'!C:C,MATCH($B568,'xUS TME'!$B:$B,0))</f>
        <v>150</v>
      </c>
      <c r="D568" s="13" t="str">
        <f>INDEX('xUS TME'!D:D,MATCH(B568,'xUS TME'!$B:$B,0))</f>
        <v>0P0000BUJK</v>
      </c>
      <c r="E568" s="13" t="str">
        <f>INDEX('xUS TME'!F:F,MATCH(B568,'xUS TME'!$B:$B,0))</f>
        <v>South Korea</v>
      </c>
      <c r="F568" s="18" t="str">
        <f>INDEX('xUS TME'!G:G,MATCH(B568,'xUS TME'!$B:$B,0))</f>
        <v>Industrials</v>
      </c>
      <c r="G568" s="58">
        <f>IFERROR(INDEX(CRIMs!G:G,MATCH(C568,CRIMs!D:D,0)),0)</f>
        <v>0</v>
      </c>
      <c r="H568" s="58">
        <f>IFERROR(INDEX(CRIMs!I:I,MATCH(C568,CRIMs!D:D,0)),0)</f>
        <v>0</v>
      </c>
      <c r="I568" s="13">
        <f>INDEX('xUS TME'!E:E,MATCH($B568,'xUS TME'!$B:$B,0))</f>
        <v>0.02</v>
      </c>
      <c r="J568" s="15">
        <f>INDEX('xUS TME'!H:H,MATCH(B568,'xUS TME'!$B:$B,0))</f>
        <v>0</v>
      </c>
      <c r="K568" s="17" t="str">
        <f t="shared" si="8"/>
        <v/>
      </c>
      <c r="L568" s="15">
        <f>INDEX('xUS TME'!J:J,MATCH('xUS Opp Value'!B568,'xUS TME'!$B:$B,0))</f>
        <v>51.56</v>
      </c>
      <c r="M568" s="15">
        <f>INDEX('xUS TME'!L:L,MATCH('xUS Opp Value'!$B568,'xUS TME'!$B:$B,0))</f>
        <v>15.01</v>
      </c>
      <c r="N568" s="15">
        <f>INDEX('xUS TME'!K:K,MATCH('xUS Opp Value'!$B568,'xUS TME'!$B:$B,0))</f>
        <v>0.16</v>
      </c>
      <c r="O568" s="15">
        <f>INDEX('xUS TME'!I:I,MATCH('xUS Opp Value'!$B568,'xUS TME'!$B:$B,0))</f>
        <v>0</v>
      </c>
      <c r="P568" s="15" t="str">
        <f>INDEX('xUS TME'!M:M,MATCH('xUS Opp Value'!$B568,'xUS TME'!$B:$B,0))</f>
        <v>Won</v>
      </c>
      <c r="Q568" s="15">
        <f>INDEX('xUS TME'!N:N,MATCH('xUS Opp Value'!$B568,'xUS TME'!$B:$B,0))</f>
        <v>0</v>
      </c>
    </row>
    <row r="569" spans="1:17" hidden="1">
      <c r="A569" s="10" t="s">
        <v>8061</v>
      </c>
      <c r="B569" s="10" t="str">
        <f>INDEX('xUS TME'!B:B,MATCH('xUS Opp Value'!A569,'xUS TME'!A:A,0))</f>
        <v>SG1T56930848</v>
      </c>
      <c r="C569" s="13" t="str">
        <f>INDEX('xUS TME'!C:C,MATCH($B569,'xUS TME'!$B:$B,0))</f>
        <v>F34</v>
      </c>
      <c r="D569" s="13" t="str">
        <f>INDEX('xUS TME'!D:D,MATCH(B569,'xUS TME'!$B:$B,0))</f>
        <v>0P0000A6QL</v>
      </c>
      <c r="E569" s="13" t="str">
        <f>INDEX('xUS TME'!F:F,MATCH(B569,'xUS TME'!$B:$B,0))</f>
        <v>Singapore</v>
      </c>
      <c r="F569" s="18" t="str">
        <f>INDEX('xUS TME'!G:G,MATCH(B569,'xUS TME'!$B:$B,0))</f>
        <v>Consumer Staples</v>
      </c>
      <c r="G569" s="58">
        <f>IFERROR(INDEX(CRIMs!G:G,MATCH(C569,CRIMs!D:D,0)),0)</f>
        <v>0</v>
      </c>
      <c r="H569" s="58">
        <f>IFERROR(INDEX(CRIMs!I:I,MATCH(C569,CRIMs!D:D,0)),0)</f>
        <v>0</v>
      </c>
      <c r="I569" s="13">
        <f>INDEX('xUS TME'!E:E,MATCH($B569,'xUS TME'!$B:$B,0))</f>
        <v>0.02</v>
      </c>
      <c r="J569" s="15">
        <f>INDEX('xUS TME'!H:H,MATCH(B569,'xUS TME'!$B:$B,0))</f>
        <v>0</v>
      </c>
      <c r="K569" s="17" t="str">
        <f t="shared" si="8"/>
        <v/>
      </c>
      <c r="L569" s="15">
        <f>INDEX('xUS TME'!J:J,MATCH('xUS Opp Value'!B569,'xUS TME'!$B:$B,0))</f>
        <v>12.78</v>
      </c>
      <c r="M569" s="15">
        <f>INDEX('xUS TME'!L:L,MATCH('xUS Opp Value'!$B569,'xUS TME'!$B:$B,0))</f>
        <v>0.86</v>
      </c>
      <c r="N569" s="15">
        <f>INDEX('xUS TME'!K:K,MATCH('xUS Opp Value'!$B569,'xUS TME'!$B:$B,0))</f>
        <v>7.0000000000000007E-2</v>
      </c>
      <c r="O569" s="15" t="str">
        <f>INDEX('xUS TME'!I:I,MATCH('xUS Opp Value'!$B569,'xUS TME'!$B:$B,0))</f>
        <v>None</v>
      </c>
      <c r="P569" s="15" t="str">
        <f>INDEX('xUS TME'!M:M,MATCH('xUS Opp Value'!$B569,'xUS TME'!$B:$B,0))</f>
        <v>Singapore Dollar</v>
      </c>
      <c r="Q569" s="15" t="str">
        <f>INDEX('xUS TME'!N:N,MATCH('xUS Opp Value'!$B569,'xUS TME'!$B:$B,0))</f>
        <v>Medium</v>
      </c>
    </row>
    <row r="570" spans="1:17" hidden="1">
      <c r="A570" s="10" t="s">
        <v>8241</v>
      </c>
      <c r="B570" s="10" t="str">
        <f>INDEX('xUS TME'!B:B,MATCH('xUS Opp Value'!A570,'xUS TME'!A:A,0))</f>
        <v>INE528G01035</v>
      </c>
      <c r="C570" s="13">
        <f>INDEX('xUS TME'!C:C,MATCH($B570,'xUS TME'!$B:$B,0))</f>
        <v>532648</v>
      </c>
      <c r="D570" s="13" t="str">
        <f>INDEX('xUS TME'!D:D,MATCH(B570,'xUS TME'!$B:$B,0))</f>
        <v>0P0000AGMN</v>
      </c>
      <c r="E570" s="13" t="str">
        <f>INDEX('xUS TME'!F:F,MATCH(B570,'xUS TME'!$B:$B,0))</f>
        <v>India</v>
      </c>
      <c r="F570" s="18" t="str">
        <f>INDEX('xUS TME'!G:G,MATCH(B570,'xUS TME'!$B:$B,0))</f>
        <v>Financials</v>
      </c>
      <c r="G570" s="58">
        <f>IFERROR(INDEX(CRIMs!G:G,MATCH(C570,CRIMs!D:D,0)),0)</f>
        <v>0</v>
      </c>
      <c r="H570" s="58">
        <f>IFERROR(INDEX(CRIMs!I:I,MATCH(C570,CRIMs!D:D,0)),0)</f>
        <v>0</v>
      </c>
      <c r="I570" s="13">
        <f>INDEX('xUS TME'!E:E,MATCH($B570,'xUS TME'!$B:$B,0))</f>
        <v>0.01</v>
      </c>
      <c r="J570" s="15">
        <f>INDEX('xUS TME'!H:H,MATCH(B570,'xUS TME'!$B:$B,0))</f>
        <v>0</v>
      </c>
      <c r="K570" s="17" t="str">
        <f t="shared" si="8"/>
        <v/>
      </c>
      <c r="L570" s="15">
        <f>INDEX('xUS TME'!J:J,MATCH('xUS Opp Value'!B570,'xUS TME'!$B:$B,0))</f>
        <v>0</v>
      </c>
      <c r="M570" s="15">
        <f>INDEX('xUS TME'!L:L,MATCH('xUS Opp Value'!$B570,'xUS TME'!$B:$B,0))</f>
        <v>1.19</v>
      </c>
      <c r="N570" s="15">
        <f>INDEX('xUS TME'!K:K,MATCH('xUS Opp Value'!$B570,'xUS TME'!$B:$B,0))</f>
        <v>0.05</v>
      </c>
      <c r="O570" s="15">
        <f>INDEX('xUS TME'!I:I,MATCH('xUS Opp Value'!$B570,'xUS TME'!$B:$B,0))</f>
        <v>0</v>
      </c>
      <c r="P570" s="15" t="str">
        <f>INDEX('xUS TME'!M:M,MATCH('xUS Opp Value'!$B570,'xUS TME'!$B:$B,0))</f>
        <v>Indian Rupee</v>
      </c>
      <c r="Q570" s="15">
        <f>INDEX('xUS TME'!N:N,MATCH('xUS Opp Value'!$B570,'xUS TME'!$B:$B,0))</f>
        <v>0</v>
      </c>
    </row>
    <row r="571" spans="1:17" hidden="1">
      <c r="A571" s="10" t="s">
        <v>7419</v>
      </c>
      <c r="B571" s="10" t="str">
        <f>INDEX('xUS TME'!B:B,MATCH('xUS Opp Value'!A571,'xUS TME'!A:A,0))</f>
        <v>IT0003497176</v>
      </c>
      <c r="C571" s="13" t="str">
        <f>INDEX('xUS TME'!C:C,MATCH($B571,'xUS TME'!$B:$B,0))</f>
        <v>TITR</v>
      </c>
      <c r="D571" s="13" t="str">
        <f>INDEX('xUS TME'!D:D,MATCH(B571,'xUS TME'!$B:$B,0))</f>
        <v>0P00009DOB</v>
      </c>
      <c r="E571" s="13" t="str">
        <f>INDEX('xUS TME'!F:F,MATCH(B571,'xUS TME'!$B:$B,0))</f>
        <v>Italy</v>
      </c>
      <c r="F571" s="18" t="str">
        <f>INDEX('xUS TME'!G:G,MATCH(B571,'xUS TME'!$B:$B,0))</f>
        <v>Communication Services</v>
      </c>
      <c r="G571" s="58">
        <f>IFERROR(INDEX(CRIMs!G:G,MATCH(C571,CRIMs!D:D,0)),0)</f>
        <v>0</v>
      </c>
      <c r="H571" s="58">
        <f>IFERROR(INDEX(CRIMs!I:I,MATCH(C571,CRIMs!D:D,0)),0)</f>
        <v>0</v>
      </c>
      <c r="I571" s="13">
        <f>INDEX('xUS TME'!E:E,MATCH($B571,'xUS TME'!$B:$B,0))</f>
        <v>0.01</v>
      </c>
      <c r="J571" s="15">
        <f>INDEX('xUS TME'!H:H,MATCH(B571,'xUS TME'!$B:$B,0))</f>
        <v>0</v>
      </c>
      <c r="K571" s="17" t="str">
        <f t="shared" si="8"/>
        <v/>
      </c>
      <c r="L571" s="15">
        <f>INDEX('xUS TME'!J:J,MATCH('xUS Opp Value'!B571,'xUS TME'!$B:$B,0))</f>
        <v>74.8</v>
      </c>
      <c r="M571" s="15">
        <f>INDEX('xUS TME'!L:L,MATCH('xUS Opp Value'!$B571,'xUS TME'!$B:$B,0))</f>
        <v>1.3</v>
      </c>
      <c r="N571" s="15">
        <f>INDEX('xUS TME'!K:K,MATCH('xUS Opp Value'!$B571,'xUS TME'!$B:$B,0))</f>
        <v>0.05</v>
      </c>
      <c r="O571" s="15" t="str">
        <f>INDEX('xUS TME'!I:I,MATCH('xUS Opp Value'!$B571,'xUS TME'!$B:$B,0))</f>
        <v>None</v>
      </c>
      <c r="P571" s="15" t="str">
        <f>INDEX('xUS TME'!M:M,MATCH('xUS Opp Value'!$B571,'xUS TME'!$B:$B,0))</f>
        <v>Euro</v>
      </c>
      <c r="Q571" s="15" t="str">
        <f>INDEX('xUS TME'!N:N,MATCH('xUS Opp Value'!$B571,'xUS TME'!$B:$B,0))</f>
        <v>Very High</v>
      </c>
    </row>
    <row r="572" spans="1:17" hidden="1">
      <c r="A572" s="10" t="s">
        <v>503</v>
      </c>
      <c r="B572" s="10" t="str">
        <f>INDEX('xUS TME'!B:B,MATCH('xUS Opp Value'!A572,'xUS TME'!A:A,0))</f>
        <v>MYL1015OO006</v>
      </c>
      <c r="C572" s="13">
        <f>INDEX('xUS TME'!C:C,MATCH($B572,'xUS TME'!$B:$B,0))</f>
        <v>1015</v>
      </c>
      <c r="D572" s="13" t="str">
        <f>INDEX('xUS TME'!D:D,MATCH(B572,'xUS TME'!$B:$B,0))</f>
        <v>0P0000BYKR</v>
      </c>
      <c r="E572" s="13" t="str">
        <f>INDEX('xUS TME'!F:F,MATCH(B572,'xUS TME'!$B:$B,0))</f>
        <v>Malaysia</v>
      </c>
      <c r="F572" s="18" t="str">
        <f>INDEX('xUS TME'!G:G,MATCH(B572,'xUS TME'!$B:$B,0))</f>
        <v>Financials</v>
      </c>
      <c r="G572" s="58">
        <f>IFERROR(INDEX(CRIMs!G:G,MATCH(C572,CRIMs!D:D,0)),0)</f>
        <v>0</v>
      </c>
      <c r="H572" s="58">
        <f>IFERROR(INDEX(CRIMs!I:I,MATCH(C572,CRIMs!D:D,0)),0)</f>
        <v>0</v>
      </c>
      <c r="I572" s="13">
        <f>INDEX('xUS TME'!E:E,MATCH($B572,'xUS TME'!$B:$B,0))</f>
        <v>0.01</v>
      </c>
      <c r="J572" s="15">
        <f>INDEX('xUS TME'!H:H,MATCH(B572,'xUS TME'!$B:$B,0))</f>
        <v>0</v>
      </c>
      <c r="K572" s="17" t="str">
        <f t="shared" si="8"/>
        <v/>
      </c>
      <c r="L572" s="15">
        <f>INDEX('xUS TME'!J:J,MATCH('xUS Opp Value'!B572,'xUS TME'!$B:$B,0))</f>
        <v>9.11</v>
      </c>
      <c r="M572" s="15">
        <f>INDEX('xUS TME'!L:L,MATCH('xUS Opp Value'!$B572,'xUS TME'!$B:$B,0))</f>
        <v>0.96</v>
      </c>
      <c r="N572" s="15">
        <f>INDEX('xUS TME'!K:K,MATCH('xUS Opp Value'!$B572,'xUS TME'!$B:$B,0))</f>
        <v>0.1</v>
      </c>
      <c r="O572" s="15">
        <f>INDEX('xUS TME'!I:I,MATCH('xUS Opp Value'!$B572,'xUS TME'!$B:$B,0))</f>
        <v>0</v>
      </c>
      <c r="P572" s="15" t="str">
        <f>INDEX('xUS TME'!M:M,MATCH('xUS Opp Value'!$B572,'xUS TME'!$B:$B,0))</f>
        <v>Malaysian Ringgit</v>
      </c>
      <c r="Q572" s="15">
        <f>INDEX('xUS TME'!N:N,MATCH('xUS Opp Value'!$B572,'xUS TME'!$B:$B,0))</f>
        <v>0</v>
      </c>
    </row>
    <row r="573" spans="1:17" hidden="1">
      <c r="A573" s="10" t="s">
        <v>3743</v>
      </c>
      <c r="B573" s="10" t="str">
        <f>INDEX('xUS TME'!B:B,MATCH('xUS Opp Value'!A573,'xUS TME'!A:A,0))</f>
        <v>INE765G01017</v>
      </c>
      <c r="C573" s="13">
        <f>INDEX('xUS TME'!C:C,MATCH($B573,'xUS TME'!$B:$B,0))</f>
        <v>540716</v>
      </c>
      <c r="D573" s="13" t="str">
        <f>INDEX('xUS TME'!D:D,MATCH(B573,'xUS TME'!$B:$B,0))</f>
        <v>0P0001BOOT</v>
      </c>
      <c r="E573" s="13" t="str">
        <f>INDEX('xUS TME'!F:F,MATCH(B573,'xUS TME'!$B:$B,0))</f>
        <v>India</v>
      </c>
      <c r="F573" s="18" t="str">
        <f>INDEX('xUS TME'!G:G,MATCH(B573,'xUS TME'!$B:$B,0))</f>
        <v>Financials</v>
      </c>
      <c r="G573" s="58">
        <f>IFERROR(INDEX(CRIMs!G:G,MATCH(C573,CRIMs!D:D,0)),0)</f>
        <v>0</v>
      </c>
      <c r="H573" s="58">
        <f>IFERROR(INDEX(CRIMs!I:I,MATCH(C573,CRIMs!D:D,0)),0)</f>
        <v>0</v>
      </c>
      <c r="I573" s="13">
        <f>INDEX('xUS TME'!E:E,MATCH($B573,'xUS TME'!$B:$B,0))</f>
        <v>0.01</v>
      </c>
      <c r="J573" s="15">
        <f>INDEX('xUS TME'!H:H,MATCH(B573,'xUS TME'!$B:$B,0))</f>
        <v>0</v>
      </c>
      <c r="K573" s="17" t="str">
        <f t="shared" ref="K573:K636" si="9">IFERROR((1/J573)-1,"")</f>
        <v/>
      </c>
      <c r="L573" s="15">
        <f>INDEX('xUS TME'!J:J,MATCH('xUS Opp Value'!B573,'xUS TME'!$B:$B,0))</f>
        <v>30.3</v>
      </c>
      <c r="M573" s="15">
        <f>INDEX('xUS TME'!L:L,MATCH('xUS Opp Value'!$B573,'xUS TME'!$B:$B,0))</f>
        <v>5.39</v>
      </c>
      <c r="N573" s="15">
        <f>INDEX('xUS TME'!K:K,MATCH('xUS Opp Value'!$B573,'xUS TME'!$B:$B,0))</f>
        <v>0.19</v>
      </c>
      <c r="O573" s="15">
        <f>INDEX('xUS TME'!I:I,MATCH('xUS Opp Value'!$B573,'xUS TME'!$B:$B,0))</f>
        <v>0</v>
      </c>
      <c r="P573" s="15" t="str">
        <f>INDEX('xUS TME'!M:M,MATCH('xUS Opp Value'!$B573,'xUS TME'!$B:$B,0))</f>
        <v>Indian Rupee</v>
      </c>
      <c r="Q573" s="15">
        <f>INDEX('xUS TME'!N:N,MATCH('xUS Opp Value'!$B573,'xUS TME'!$B:$B,0))</f>
        <v>0</v>
      </c>
    </row>
    <row r="574" spans="1:17" hidden="1">
      <c r="A574" s="10" t="s">
        <v>163</v>
      </c>
      <c r="B574" s="10" t="str">
        <f>INDEX('xUS TME'!B:B,MATCH('xUS Opp Value'!A574,'xUS TME'!A:A,0))</f>
        <v>SE0005127818</v>
      </c>
      <c r="C574" s="13" t="str">
        <f>INDEX('xUS TME'!C:C,MATCH($B574,'xUS TME'!$B:$B,0))</f>
        <v>SAGA B</v>
      </c>
      <c r="D574" s="13" t="str">
        <f>INDEX('xUS TME'!D:D,MATCH(B574,'xUS TME'!$B:$B,0))</f>
        <v>0P0000YG16</v>
      </c>
      <c r="E574" s="13" t="str">
        <f>INDEX('xUS TME'!F:F,MATCH(B574,'xUS TME'!$B:$B,0))</f>
        <v>Sweden</v>
      </c>
      <c r="F574" s="18" t="str">
        <f>INDEX('xUS TME'!G:G,MATCH(B574,'xUS TME'!$B:$B,0))</f>
        <v>Real Estate</v>
      </c>
      <c r="G574" s="58">
        <f>IFERROR(INDEX(CRIMs!G:G,MATCH(C574,CRIMs!D:D,0)),0)</f>
        <v>0</v>
      </c>
      <c r="H574" s="58">
        <f>IFERROR(INDEX(CRIMs!I:I,MATCH(C574,CRIMs!D:D,0)),0)</f>
        <v>0</v>
      </c>
      <c r="I574" s="13">
        <f>INDEX('xUS TME'!E:E,MATCH($B574,'xUS TME'!$B:$B,0))</f>
        <v>0.01</v>
      </c>
      <c r="J574" s="15">
        <f>INDEX('xUS TME'!H:H,MATCH(B574,'xUS TME'!$B:$B,0))</f>
        <v>0</v>
      </c>
      <c r="K574" s="17" t="str">
        <f t="shared" si="9"/>
        <v/>
      </c>
      <c r="L574" s="15">
        <f>INDEX('xUS TME'!J:J,MATCH('xUS Opp Value'!B574,'xUS TME'!$B:$B,0))</f>
        <v>0</v>
      </c>
      <c r="M574" s="15">
        <f>INDEX('xUS TME'!L:L,MATCH('xUS Opp Value'!$B574,'xUS TME'!$B:$B,0))</f>
        <v>2.0099999999999998</v>
      </c>
      <c r="N574" s="15">
        <f>INDEX('xUS TME'!K:K,MATCH('xUS Opp Value'!$B574,'xUS TME'!$B:$B,0))</f>
        <v>0.1</v>
      </c>
      <c r="O574" s="15">
        <f>INDEX('xUS TME'!I:I,MATCH('xUS Opp Value'!$B574,'xUS TME'!$B:$B,0))</f>
        <v>0</v>
      </c>
      <c r="P574" s="15" t="str">
        <f>INDEX('xUS TME'!M:M,MATCH('xUS Opp Value'!$B574,'xUS TME'!$B:$B,0))</f>
        <v>Swedish Krona</v>
      </c>
      <c r="Q574" s="15">
        <f>INDEX('xUS TME'!N:N,MATCH('xUS Opp Value'!$B574,'xUS TME'!$B:$B,0))</f>
        <v>0</v>
      </c>
    </row>
    <row r="575" spans="1:17" hidden="1">
      <c r="A575" s="10" t="s">
        <v>4715</v>
      </c>
      <c r="B575" s="10" t="str">
        <f>INDEX('xUS TME'!B:B,MATCH('xUS Opp Value'!A575,'xUS TME'!A:A,0))</f>
        <v>BE0003604155</v>
      </c>
      <c r="C575" s="13" t="str">
        <f>INDEX('xUS TME'!C:C,MATCH($B575,'xUS TME'!$B:$B,0))</f>
        <v>LOTB</v>
      </c>
      <c r="D575" s="13" t="str">
        <f>INDEX('xUS TME'!D:D,MATCH(B575,'xUS TME'!$B:$B,0))</f>
        <v>0P0000A5M2</v>
      </c>
      <c r="E575" s="13" t="str">
        <f>INDEX('xUS TME'!F:F,MATCH(B575,'xUS TME'!$B:$B,0))</f>
        <v>Belgium</v>
      </c>
      <c r="F575" s="18" t="str">
        <f>INDEX('xUS TME'!G:G,MATCH(B575,'xUS TME'!$B:$B,0))</f>
        <v>Consumer Staples</v>
      </c>
      <c r="G575" s="58">
        <f>IFERROR(INDEX(CRIMs!G:G,MATCH(C575,CRIMs!D:D,0)),0)</f>
        <v>0</v>
      </c>
      <c r="H575" s="58">
        <f>IFERROR(INDEX(CRIMs!I:I,MATCH(C575,CRIMs!D:D,0)),0)</f>
        <v>0</v>
      </c>
      <c r="I575" s="13">
        <f>INDEX('xUS TME'!E:E,MATCH($B575,'xUS TME'!$B:$B,0))</f>
        <v>0.01</v>
      </c>
      <c r="J575" s="15">
        <f>INDEX('xUS TME'!H:H,MATCH(B575,'xUS TME'!$B:$B,0))</f>
        <v>0</v>
      </c>
      <c r="K575" s="17" t="str">
        <f t="shared" si="9"/>
        <v/>
      </c>
      <c r="L575" s="15">
        <f>INDEX('xUS TME'!J:J,MATCH('xUS Opp Value'!B575,'xUS TME'!$B:$B,0))</f>
        <v>43.73</v>
      </c>
      <c r="M575" s="15">
        <f>INDEX('xUS TME'!L:L,MATCH('xUS Opp Value'!$B575,'xUS TME'!$B:$B,0))</f>
        <v>9.58</v>
      </c>
      <c r="N575" s="15">
        <f>INDEX('xUS TME'!K:K,MATCH('xUS Opp Value'!$B575,'xUS TME'!$B:$B,0))</f>
        <v>0.21</v>
      </c>
      <c r="O575" s="15">
        <f>INDEX('xUS TME'!I:I,MATCH('xUS Opp Value'!$B575,'xUS TME'!$B:$B,0))</f>
        <v>0</v>
      </c>
      <c r="P575" s="15" t="str">
        <f>INDEX('xUS TME'!M:M,MATCH('xUS Opp Value'!$B575,'xUS TME'!$B:$B,0))</f>
        <v>Euro</v>
      </c>
      <c r="Q575" s="15">
        <f>INDEX('xUS TME'!N:N,MATCH('xUS Opp Value'!$B575,'xUS TME'!$B:$B,0))</f>
        <v>0</v>
      </c>
    </row>
    <row r="576" spans="1:17" hidden="1">
      <c r="A576" s="10" t="s">
        <v>6274</v>
      </c>
      <c r="B576" s="10" t="str">
        <f>INDEX('xUS TME'!B:B,MATCH('xUS Opp Value'!A576,'xUS TME'!A:A,0))</f>
        <v>KR7018260000</v>
      </c>
      <c r="C576" s="13">
        <f>INDEX('xUS TME'!C:C,MATCH($B576,'xUS TME'!$B:$B,0))</f>
        <v>18260</v>
      </c>
      <c r="D576" s="13" t="str">
        <f>INDEX('xUS TME'!D:D,MATCH(B576,'xUS TME'!$B:$B,0))</f>
        <v>0P00013YN9</v>
      </c>
      <c r="E576" s="13" t="str">
        <f>INDEX('xUS TME'!F:F,MATCH(B576,'xUS TME'!$B:$B,0))</f>
        <v>South Korea</v>
      </c>
      <c r="F576" s="18" t="str">
        <f>INDEX('xUS TME'!G:G,MATCH(B576,'xUS TME'!$B:$B,0))</f>
        <v>Information Technology</v>
      </c>
      <c r="G576" s="58">
        <f>IFERROR(INDEX(CRIMs!G:G,MATCH(C576,CRIMs!D:D,0)),0)</f>
        <v>0</v>
      </c>
      <c r="H576" s="58">
        <f>IFERROR(INDEX(CRIMs!I:I,MATCH(C576,CRIMs!D:D,0)),0)</f>
        <v>0</v>
      </c>
      <c r="I576" s="13">
        <f>INDEX('xUS TME'!E:E,MATCH($B576,'xUS TME'!$B:$B,0))</f>
        <v>0.01</v>
      </c>
      <c r="J576" s="15">
        <f>INDEX('xUS TME'!H:H,MATCH(B576,'xUS TME'!$B:$B,0))</f>
        <v>0</v>
      </c>
      <c r="K576" s="17" t="str">
        <f t="shared" si="9"/>
        <v/>
      </c>
      <c r="L576" s="15">
        <f>INDEX('xUS TME'!J:J,MATCH('xUS Opp Value'!B576,'xUS TME'!$B:$B,0))</f>
        <v>15.08</v>
      </c>
      <c r="M576" s="15">
        <f>INDEX('xUS TME'!L:L,MATCH('xUS Opp Value'!$B576,'xUS TME'!$B:$B,0))</f>
        <v>1.1599999999999999</v>
      </c>
      <c r="N576" s="15">
        <f>INDEX('xUS TME'!K:K,MATCH('xUS Opp Value'!$B576,'xUS TME'!$B:$B,0))</f>
        <v>0.08</v>
      </c>
      <c r="O576" s="15">
        <f>INDEX('xUS TME'!I:I,MATCH('xUS Opp Value'!$B576,'xUS TME'!$B:$B,0))</f>
        <v>0</v>
      </c>
      <c r="P576" s="15" t="str">
        <f>INDEX('xUS TME'!M:M,MATCH('xUS Opp Value'!$B576,'xUS TME'!$B:$B,0))</f>
        <v>Won</v>
      </c>
      <c r="Q576" s="15">
        <f>INDEX('xUS TME'!N:N,MATCH('xUS Opp Value'!$B576,'xUS TME'!$B:$B,0))</f>
        <v>0</v>
      </c>
    </row>
    <row r="577" spans="1:17">
      <c r="A577" s="10" t="s">
        <v>316</v>
      </c>
      <c r="B577" s="10" t="str">
        <f>INDEX('xUS TME'!B:B,MATCH('xUS Opp Value'!A577,'xUS TME'!A:A,0))</f>
        <v>FR0010340141</v>
      </c>
      <c r="C577" s="13" t="str">
        <f>INDEX('xUS TME'!C:C,MATCH($B577,'xUS TME'!$B:$B,0))</f>
        <v>ADP</v>
      </c>
      <c r="D577" s="13" t="str">
        <f>INDEX('xUS TME'!D:D,MATCH(B577,'xUS TME'!$B:$B,0))</f>
        <v>0P00009W9W</v>
      </c>
      <c r="E577" s="13" t="str">
        <f>INDEX('xUS TME'!F:F,MATCH(B577,'xUS TME'!$B:$B,0))</f>
        <v>France</v>
      </c>
      <c r="F577" s="18" t="str">
        <f>INDEX('xUS TME'!G:G,MATCH(B577,'xUS TME'!$B:$B,0))</f>
        <v>Industrials</v>
      </c>
      <c r="G577" s="58">
        <f>IFERROR(INDEX(CRIMs!G:G,MATCH(C577,CRIMs!D:D,0)),0)</f>
        <v>0</v>
      </c>
      <c r="H577" s="58">
        <f>IFERROR(INDEX(CRIMs!I:I,MATCH(C577,CRIMs!D:D,0)),0)</f>
        <v>0</v>
      </c>
      <c r="I577" s="13">
        <f>INDEX('xUS TME'!E:E,MATCH($B577,'xUS TME'!$B:$B,0))</f>
        <v>0.01</v>
      </c>
      <c r="J577" s="15">
        <f>INDEX('xUS TME'!H:H,MATCH(B577,'xUS TME'!$B:$B,0))</f>
        <v>0</v>
      </c>
      <c r="K577" s="17" t="str">
        <f t="shared" si="9"/>
        <v/>
      </c>
      <c r="L577" s="15">
        <f>INDEX('xUS TME'!J:J,MATCH('xUS Opp Value'!B577,'xUS TME'!$B:$B,0))</f>
        <v>13.37</v>
      </c>
      <c r="M577" s="15">
        <f>INDEX('xUS TME'!L:L,MATCH('xUS Opp Value'!$B577,'xUS TME'!$B:$B,0))</f>
        <v>2.64</v>
      </c>
      <c r="N577" s="15">
        <f>INDEX('xUS TME'!K:K,MATCH('xUS Opp Value'!$B577,'xUS TME'!$B:$B,0))</f>
        <v>0.1</v>
      </c>
      <c r="O577" s="15" t="str">
        <f>INDEX('xUS TME'!I:I,MATCH('xUS Opp Value'!$B577,'xUS TME'!$B:$B,0))</f>
        <v>Narrow</v>
      </c>
      <c r="P577" s="15" t="str">
        <f>INDEX('xUS TME'!M:M,MATCH('xUS Opp Value'!$B577,'xUS TME'!$B:$B,0))</f>
        <v>Euro</v>
      </c>
      <c r="Q577" s="15" t="str">
        <f>INDEX('xUS TME'!N:N,MATCH('xUS Opp Value'!$B577,'xUS TME'!$B:$B,0))</f>
        <v>High</v>
      </c>
    </row>
    <row r="578" spans="1:17" hidden="1">
      <c r="A578" s="10" t="s">
        <v>3560</v>
      </c>
      <c r="B578" s="10" t="str">
        <f>INDEX('xUS TME'!B:B,MATCH('xUS Opp Value'!A578,'xUS TME'!A:A,0))</f>
        <v>MYL5819OO007</v>
      </c>
      <c r="C578" s="13">
        <f>INDEX('xUS TME'!C:C,MATCH($B578,'xUS TME'!$B:$B,0))</f>
        <v>5819</v>
      </c>
      <c r="D578" s="13" t="str">
        <f>INDEX('xUS TME'!D:D,MATCH(B578,'xUS TME'!$B:$B,0))</f>
        <v>0P0000AF5D</v>
      </c>
      <c r="E578" s="13" t="str">
        <f>INDEX('xUS TME'!F:F,MATCH(B578,'xUS TME'!$B:$B,0))</f>
        <v>Malaysia</v>
      </c>
      <c r="F578" s="18" t="str">
        <f>INDEX('xUS TME'!G:G,MATCH(B578,'xUS TME'!$B:$B,0))</f>
        <v>Financials</v>
      </c>
      <c r="G578" s="58">
        <f>IFERROR(INDEX(CRIMs!G:G,MATCH(C578,CRIMs!D:D,0)),0)</f>
        <v>0</v>
      </c>
      <c r="H578" s="58">
        <f>IFERROR(INDEX(CRIMs!I:I,MATCH(C578,CRIMs!D:D,0)),0)</f>
        <v>0</v>
      </c>
      <c r="I578" s="13">
        <f>INDEX('xUS TME'!E:E,MATCH($B578,'xUS TME'!$B:$B,0))</f>
        <v>0.01</v>
      </c>
      <c r="J578" s="15">
        <f>INDEX('xUS TME'!H:H,MATCH(B578,'xUS TME'!$B:$B,0))</f>
        <v>0</v>
      </c>
      <c r="K578" s="17" t="str">
        <f t="shared" si="9"/>
        <v/>
      </c>
      <c r="L578" s="15">
        <f>INDEX('xUS TME'!J:J,MATCH('xUS Opp Value'!B578,'xUS TME'!$B:$B,0))</f>
        <v>9.8699999999999992</v>
      </c>
      <c r="M578" s="15">
        <f>INDEX('xUS TME'!L:L,MATCH('xUS Opp Value'!$B578,'xUS TME'!$B:$B,0))</f>
        <v>1.1399999999999999</v>
      </c>
      <c r="N578" s="15">
        <f>INDEX('xUS TME'!K:K,MATCH('xUS Opp Value'!$B578,'xUS TME'!$B:$B,0))</f>
        <v>0.11</v>
      </c>
      <c r="O578" s="15">
        <f>INDEX('xUS TME'!I:I,MATCH('xUS Opp Value'!$B578,'xUS TME'!$B:$B,0))</f>
        <v>0</v>
      </c>
      <c r="P578" s="15" t="str">
        <f>INDEX('xUS TME'!M:M,MATCH('xUS Opp Value'!$B578,'xUS TME'!$B:$B,0))</f>
        <v>Malaysian Ringgit</v>
      </c>
      <c r="Q578" s="15">
        <f>INDEX('xUS TME'!N:N,MATCH('xUS Opp Value'!$B578,'xUS TME'!$B:$B,0))</f>
        <v>0</v>
      </c>
    </row>
    <row r="579" spans="1:17" hidden="1">
      <c r="A579" s="10" t="s">
        <v>1156</v>
      </c>
      <c r="B579" s="10" t="str">
        <f>INDEX('xUS TME'!B:B,MATCH('xUS Opp Value'!A579,'xUS TME'!A:A,0))</f>
        <v>ZAE000117321</v>
      </c>
      <c r="C579" s="13" t="str">
        <f>INDEX('xUS TME'!C:C,MATCH($B579,'xUS TME'!$B:$B,0))</f>
        <v>BVT</v>
      </c>
      <c r="D579" s="13" t="str">
        <f>INDEX('xUS TME'!D:D,MATCH(B579,'xUS TME'!$B:$B,0))</f>
        <v>0P0000GG91</v>
      </c>
      <c r="E579" s="13" t="str">
        <f>INDEX('xUS TME'!F:F,MATCH(B579,'xUS TME'!$B:$B,0))</f>
        <v>South Africa</v>
      </c>
      <c r="F579" s="18" t="str">
        <f>INDEX('xUS TME'!G:G,MATCH(B579,'xUS TME'!$B:$B,0))</f>
        <v>Industrials</v>
      </c>
      <c r="G579" s="58">
        <f>IFERROR(INDEX(CRIMs!G:G,MATCH(C579,CRIMs!D:D,0)),0)</f>
        <v>0</v>
      </c>
      <c r="H579" s="58">
        <f>IFERROR(INDEX(CRIMs!I:I,MATCH(C579,CRIMs!D:D,0)),0)</f>
        <v>0</v>
      </c>
      <c r="I579" s="13">
        <f>INDEX('xUS TME'!E:E,MATCH($B579,'xUS TME'!$B:$B,0))</f>
        <v>0.01</v>
      </c>
      <c r="J579" s="15">
        <f>INDEX('xUS TME'!H:H,MATCH(B579,'xUS TME'!$B:$B,0))</f>
        <v>0</v>
      </c>
      <c r="K579" s="17" t="str">
        <f t="shared" si="9"/>
        <v/>
      </c>
      <c r="L579" s="15">
        <f>INDEX('xUS TME'!J:J,MATCH('xUS Opp Value'!B579,'xUS TME'!$B:$B,0))</f>
        <v>0</v>
      </c>
      <c r="M579" s="15">
        <f>INDEX('xUS TME'!L:L,MATCH('xUS Opp Value'!$B579,'xUS TME'!$B:$B,0))</f>
        <v>2.08</v>
      </c>
      <c r="N579" s="15">
        <f>INDEX('xUS TME'!K:K,MATCH('xUS Opp Value'!$B579,'xUS TME'!$B:$B,0))</f>
        <v>0.17</v>
      </c>
      <c r="O579" s="15">
        <f>INDEX('xUS TME'!I:I,MATCH('xUS Opp Value'!$B579,'xUS TME'!$B:$B,0))</f>
        <v>0</v>
      </c>
      <c r="P579" s="15" t="str">
        <f>INDEX('xUS TME'!M:M,MATCH('xUS Opp Value'!$B579,'xUS TME'!$B:$B,0))</f>
        <v>Rand</v>
      </c>
      <c r="Q579" s="15">
        <f>INDEX('xUS TME'!N:N,MATCH('xUS Opp Value'!$B579,'xUS TME'!$B:$B,0))</f>
        <v>0</v>
      </c>
    </row>
    <row r="580" spans="1:17" hidden="1">
      <c r="A580" s="10" t="s">
        <v>7323</v>
      </c>
      <c r="B580" s="10" t="str">
        <f>INDEX('xUS TME'!B:B,MATCH('xUS Opp Value'!A580,'xUS TME'!A:A,0))</f>
        <v>TW0003045001</v>
      </c>
      <c r="C580" s="13" t="str">
        <f>INDEX('xUS TME'!C:C,MATCH($B580,'xUS TME'!$B:$B,0))</f>
        <v>3045</v>
      </c>
      <c r="D580" s="13" t="str">
        <f>INDEX('xUS TME'!D:D,MATCH(B580,'xUS TME'!$B:$B,0))</f>
        <v>0P0000CH1D</v>
      </c>
      <c r="E580" s="13" t="str">
        <f>INDEX('xUS TME'!F:F,MATCH(B580,'xUS TME'!$B:$B,0))</f>
        <v>Taiwan</v>
      </c>
      <c r="F580" s="18" t="str">
        <f>INDEX('xUS TME'!G:G,MATCH(B580,'xUS TME'!$B:$B,0))</f>
        <v>Communication Services</v>
      </c>
      <c r="G580" s="58">
        <f>IFERROR(INDEX(CRIMs!G:G,MATCH(C580,CRIMs!D:D,0)),0)</f>
        <v>0</v>
      </c>
      <c r="H580" s="58">
        <f>IFERROR(INDEX(CRIMs!I:I,MATCH(C580,CRIMs!D:D,0)),0)</f>
        <v>0</v>
      </c>
      <c r="I580" s="13">
        <f>INDEX('xUS TME'!E:E,MATCH($B580,'xUS TME'!$B:$B,0))</f>
        <v>0.01</v>
      </c>
      <c r="J580" s="15">
        <f>INDEX('xUS TME'!H:H,MATCH(B580,'xUS TME'!$B:$B,0))</f>
        <v>0</v>
      </c>
      <c r="K580" s="17" t="str">
        <f t="shared" si="9"/>
        <v/>
      </c>
      <c r="L580" s="15">
        <f>INDEX('xUS TME'!J:J,MATCH('xUS Opp Value'!B580,'xUS TME'!$B:$B,0))</f>
        <v>35.39</v>
      </c>
      <c r="M580" s="15">
        <f>INDEX('xUS TME'!L:L,MATCH('xUS Opp Value'!$B580,'xUS TME'!$B:$B,0))</f>
        <v>3.86</v>
      </c>
      <c r="N580" s="15">
        <f>INDEX('xUS TME'!K:K,MATCH('xUS Opp Value'!$B580,'xUS TME'!$B:$B,0))</f>
        <v>0.19</v>
      </c>
      <c r="O580" s="15">
        <f>INDEX('xUS TME'!I:I,MATCH('xUS Opp Value'!$B580,'xUS TME'!$B:$B,0))</f>
        <v>0</v>
      </c>
      <c r="P580" s="15" t="str">
        <f>INDEX('xUS TME'!M:M,MATCH('xUS Opp Value'!$B580,'xUS TME'!$B:$B,0))</f>
        <v>New Taiwan Dollar</v>
      </c>
      <c r="Q580" s="15">
        <f>INDEX('xUS TME'!N:N,MATCH('xUS Opp Value'!$B580,'xUS TME'!$B:$B,0))</f>
        <v>0</v>
      </c>
    </row>
    <row r="581" spans="1:17" hidden="1">
      <c r="A581" s="10" t="s">
        <v>148</v>
      </c>
      <c r="B581" s="10" t="str">
        <f>INDEX('xUS TME'!B:B,MATCH('xUS Opp Value'!A581,'xUS TME'!A:A,0))</f>
        <v>IT0001233417</v>
      </c>
      <c r="C581" s="13" t="str">
        <f>INDEX('xUS TME'!C:C,MATCH($B581,'xUS TME'!$B:$B,0))</f>
        <v>A2A</v>
      </c>
      <c r="D581" s="13" t="str">
        <f>INDEX('xUS TME'!D:D,MATCH(B581,'xUS TME'!$B:$B,0))</f>
        <v>0P00009DGW</v>
      </c>
      <c r="E581" s="13" t="str">
        <f>INDEX('xUS TME'!F:F,MATCH(B581,'xUS TME'!$B:$B,0))</f>
        <v>Italy</v>
      </c>
      <c r="F581" s="18" t="str">
        <f>INDEX('xUS TME'!G:G,MATCH(B581,'xUS TME'!$B:$B,0))</f>
        <v>Utilities</v>
      </c>
      <c r="G581" s="58">
        <f>IFERROR(INDEX(CRIMs!G:G,MATCH(C581,CRIMs!D:D,0)),0)</f>
        <v>0</v>
      </c>
      <c r="H581" s="58">
        <f>IFERROR(INDEX(CRIMs!I:I,MATCH(C581,CRIMs!D:D,0)),0)</f>
        <v>0</v>
      </c>
      <c r="I581" s="13">
        <f>INDEX('xUS TME'!E:E,MATCH($B581,'xUS TME'!$B:$B,0))</f>
        <v>0.01</v>
      </c>
      <c r="J581" s="15">
        <f>INDEX('xUS TME'!H:H,MATCH(B581,'xUS TME'!$B:$B,0))</f>
        <v>0</v>
      </c>
      <c r="K581" s="17" t="str">
        <f t="shared" si="9"/>
        <v/>
      </c>
      <c r="L581" s="15">
        <f>INDEX('xUS TME'!J:J,MATCH('xUS Opp Value'!B581,'xUS TME'!$B:$B,0))</f>
        <v>0</v>
      </c>
      <c r="M581" s="15">
        <f>INDEX('xUS TME'!L:L,MATCH('xUS Opp Value'!$B581,'xUS TME'!$B:$B,0))</f>
        <v>1.34</v>
      </c>
      <c r="N581" s="15">
        <f>INDEX('xUS TME'!K:K,MATCH('xUS Opp Value'!$B581,'xUS TME'!$B:$B,0))</f>
        <v>0.18</v>
      </c>
      <c r="O581" s="15">
        <f>INDEX('xUS TME'!I:I,MATCH('xUS Opp Value'!$B581,'xUS TME'!$B:$B,0))</f>
        <v>0</v>
      </c>
      <c r="P581" s="15" t="str">
        <f>INDEX('xUS TME'!M:M,MATCH('xUS Opp Value'!$B581,'xUS TME'!$B:$B,0))</f>
        <v>Euro</v>
      </c>
      <c r="Q581" s="15">
        <f>INDEX('xUS TME'!N:N,MATCH('xUS Opp Value'!$B581,'xUS TME'!$B:$B,0))</f>
        <v>0</v>
      </c>
    </row>
    <row r="582" spans="1:17" hidden="1">
      <c r="A582" s="10" t="s">
        <v>5579</v>
      </c>
      <c r="B582" s="10" t="str">
        <f>INDEX('xUS TME'!B:B,MATCH('xUS Opp Value'!A582,'xUS TME'!A:A,0))</f>
        <v>TW0004938006</v>
      </c>
      <c r="C582" s="13">
        <f>INDEX('xUS TME'!C:C,MATCH($B582,'xUS TME'!$B:$B,0))</f>
        <v>4938</v>
      </c>
      <c r="D582" s="13" t="str">
        <f>INDEX('xUS TME'!D:D,MATCH(B582,'xUS TME'!$B:$B,0))</f>
        <v>0P0000OWYR</v>
      </c>
      <c r="E582" s="13" t="str">
        <f>INDEX('xUS TME'!F:F,MATCH(B582,'xUS TME'!$B:$B,0))</f>
        <v>Taiwan</v>
      </c>
      <c r="F582" s="18" t="str">
        <f>INDEX('xUS TME'!G:G,MATCH(B582,'xUS TME'!$B:$B,0))</f>
        <v>Information Technology</v>
      </c>
      <c r="G582" s="58">
        <f>IFERROR(INDEX(CRIMs!G:G,MATCH(C582,CRIMs!D:D,0)),0)</f>
        <v>0</v>
      </c>
      <c r="H582" s="58">
        <f>IFERROR(INDEX(CRIMs!I:I,MATCH(C582,CRIMs!D:D,0)),0)</f>
        <v>0</v>
      </c>
      <c r="I582" s="13">
        <f>INDEX('xUS TME'!E:E,MATCH($B582,'xUS TME'!$B:$B,0))</f>
        <v>0.02</v>
      </c>
      <c r="J582" s="15">
        <f>INDEX('xUS TME'!H:H,MATCH(B582,'xUS TME'!$B:$B,0))</f>
        <v>0</v>
      </c>
      <c r="K582" s="17" t="str">
        <f t="shared" si="9"/>
        <v/>
      </c>
      <c r="L582" s="15">
        <f>INDEX('xUS TME'!J:J,MATCH('xUS Opp Value'!B582,'xUS TME'!$B:$B,0))</f>
        <v>10.76</v>
      </c>
      <c r="M582" s="15">
        <f>INDEX('xUS TME'!L:L,MATCH('xUS Opp Value'!$B582,'xUS TME'!$B:$B,0))</f>
        <v>1.04</v>
      </c>
      <c r="N582" s="15">
        <f>INDEX('xUS TME'!K:K,MATCH('xUS Opp Value'!$B582,'xUS TME'!$B:$B,0))</f>
        <v>0.09</v>
      </c>
      <c r="O582" s="15" t="str">
        <f>INDEX('xUS TME'!I:I,MATCH('xUS Opp Value'!$B582,'xUS TME'!$B:$B,0))</f>
        <v>None</v>
      </c>
      <c r="P582" s="15" t="str">
        <f>INDEX('xUS TME'!M:M,MATCH('xUS Opp Value'!$B582,'xUS TME'!$B:$B,0))</f>
        <v>New Taiwan Dollar</v>
      </c>
      <c r="Q582" s="15" t="str">
        <f>INDEX('xUS TME'!N:N,MATCH('xUS Opp Value'!$B582,'xUS TME'!$B:$B,0))</f>
        <v>High</v>
      </c>
    </row>
    <row r="583" spans="1:17" hidden="1">
      <c r="A583" s="10" t="s">
        <v>5011</v>
      </c>
      <c r="B583" s="10" t="str">
        <f>INDEX('xUS TME'!B:B,MATCH('xUS Opp Value'!A583,'xUS TME'!A:A,0))</f>
        <v>HU0000153937</v>
      </c>
      <c r="C583" s="13" t="str">
        <f>INDEX('xUS TME'!C:C,MATCH($B583,'xUS TME'!$B:$B,0))</f>
        <v>MOL</v>
      </c>
      <c r="D583" s="13" t="str">
        <f>INDEX('xUS TME'!D:D,MATCH(B583,'xUS TME'!$B:$B,0))</f>
        <v>0P0000ALLT</v>
      </c>
      <c r="E583" s="13" t="str">
        <f>INDEX('xUS TME'!F:F,MATCH(B583,'xUS TME'!$B:$B,0))</f>
        <v>Hungary</v>
      </c>
      <c r="F583" s="18" t="str">
        <f>INDEX('xUS TME'!G:G,MATCH(B583,'xUS TME'!$B:$B,0))</f>
        <v>Energy</v>
      </c>
      <c r="G583" s="58">
        <f>IFERROR(INDEX(CRIMs!G:G,MATCH(C583,CRIMs!D:D,0)),0)</f>
        <v>0</v>
      </c>
      <c r="H583" s="58">
        <f>IFERROR(INDEX(CRIMs!I:I,MATCH(C583,CRIMs!D:D,0)),0)</f>
        <v>0</v>
      </c>
      <c r="I583" s="13">
        <f>INDEX('xUS TME'!E:E,MATCH($B583,'xUS TME'!$B:$B,0))</f>
        <v>0.01</v>
      </c>
      <c r="J583" s="15">
        <f>INDEX('xUS TME'!H:H,MATCH(B583,'xUS TME'!$B:$B,0))</f>
        <v>0</v>
      </c>
      <c r="K583" s="17" t="str">
        <f t="shared" si="9"/>
        <v/>
      </c>
      <c r="L583" s="15">
        <f>INDEX('xUS TME'!J:J,MATCH('xUS Opp Value'!B583,'xUS TME'!$B:$B,0))</f>
        <v>0</v>
      </c>
      <c r="M583" s="15">
        <f>INDEX('xUS TME'!L:L,MATCH('xUS Opp Value'!$B583,'xUS TME'!$B:$B,0))</f>
        <v>0.77</v>
      </c>
      <c r="N583" s="15">
        <f>INDEX('xUS TME'!K:K,MATCH('xUS Opp Value'!$B583,'xUS TME'!$B:$B,0))</f>
        <v>0.08</v>
      </c>
      <c r="O583" s="15">
        <f>INDEX('xUS TME'!I:I,MATCH('xUS Opp Value'!$B583,'xUS TME'!$B:$B,0))</f>
        <v>0</v>
      </c>
      <c r="P583" s="15" t="str">
        <f>INDEX('xUS TME'!M:M,MATCH('xUS Opp Value'!$B583,'xUS TME'!$B:$B,0))</f>
        <v>Forint</v>
      </c>
      <c r="Q583" s="15">
        <f>INDEX('xUS TME'!N:N,MATCH('xUS Opp Value'!$B583,'xUS TME'!$B:$B,0))</f>
        <v>0</v>
      </c>
    </row>
    <row r="584" spans="1:17" hidden="1">
      <c r="A584" s="10" t="s">
        <v>3528</v>
      </c>
      <c r="B584" s="10" t="str">
        <f>INDEX('xUS TME'!B:B,MATCH('xUS Opp Value'!A584,'xUS TME'!A:A,0))</f>
        <v>KR7028300002</v>
      </c>
      <c r="C584" s="13" t="str">
        <f>INDEX('xUS TME'!C:C,MATCH($B584,'xUS TME'!$B:$B,0))</f>
        <v>028300</v>
      </c>
      <c r="D584" s="13" t="str">
        <f>INDEX('xUS TME'!D:D,MATCH(B584,'xUS TME'!$B:$B,0))</f>
        <v>0P0000BZRU</v>
      </c>
      <c r="E584" s="13" t="str">
        <f>INDEX('xUS TME'!F:F,MATCH(B584,'xUS TME'!$B:$B,0))</f>
        <v>South Korea</v>
      </c>
      <c r="F584" s="18" t="str">
        <f>INDEX('xUS TME'!G:G,MATCH(B584,'xUS TME'!$B:$B,0))</f>
        <v>Health Care</v>
      </c>
      <c r="G584" s="58">
        <f>IFERROR(INDEX(CRIMs!G:G,MATCH(C584,CRIMs!D:D,0)),0)</f>
        <v>0</v>
      </c>
      <c r="H584" s="58">
        <f>IFERROR(INDEX(CRIMs!I:I,MATCH(C584,CRIMs!D:D,0)),0)</f>
        <v>0</v>
      </c>
      <c r="I584" s="13">
        <f>INDEX('xUS TME'!E:E,MATCH($B584,'xUS TME'!$B:$B,0))</f>
        <v>0.01</v>
      </c>
      <c r="J584" s="15">
        <f>INDEX('xUS TME'!H:H,MATCH(B584,'xUS TME'!$B:$B,0))</f>
        <v>0</v>
      </c>
      <c r="K584" s="17" t="str">
        <f t="shared" si="9"/>
        <v/>
      </c>
      <c r="L584" s="15">
        <f>INDEX('xUS TME'!J:J,MATCH('xUS Opp Value'!B584,'xUS TME'!$B:$B,0))</f>
        <v>0</v>
      </c>
      <c r="M584" s="15">
        <f>INDEX('xUS TME'!L:L,MATCH('xUS Opp Value'!$B584,'xUS TME'!$B:$B,0))</f>
        <v>18.059999999999999</v>
      </c>
      <c r="N584" s="15">
        <f>INDEX('xUS TME'!K:K,MATCH('xUS Opp Value'!$B584,'xUS TME'!$B:$B,0))</f>
        <v>-0.51</v>
      </c>
      <c r="O584" s="15">
        <f>INDEX('xUS TME'!I:I,MATCH('xUS Opp Value'!$B584,'xUS TME'!$B:$B,0))</f>
        <v>0</v>
      </c>
      <c r="P584" s="15" t="str">
        <f>INDEX('xUS TME'!M:M,MATCH('xUS Opp Value'!$B584,'xUS TME'!$B:$B,0))</f>
        <v>Won</v>
      </c>
      <c r="Q584" s="15">
        <f>INDEX('xUS TME'!N:N,MATCH('xUS Opp Value'!$B584,'xUS TME'!$B:$B,0))</f>
        <v>0</v>
      </c>
    </row>
    <row r="585" spans="1:17" hidden="1">
      <c r="A585" s="10" t="s">
        <v>1577</v>
      </c>
      <c r="B585" s="10" t="str">
        <f>INDEX('xUS TME'!B:B,MATCH('xUS Opp Value'!A585,'xUS TME'!A:A,0))</f>
        <v>CNE100001NT6</v>
      </c>
      <c r="C585" s="13">
        <f>INDEX('xUS TME'!C:C,MATCH($B585,'xUS TME'!$B:$B,0))</f>
        <v>6881</v>
      </c>
      <c r="D585" s="13" t="str">
        <f>INDEX('xUS TME'!D:D,MATCH(B585,'xUS TME'!$B:$B,0))</f>
        <v>0P0000YVJA</v>
      </c>
      <c r="E585" s="13" t="str">
        <f>INDEX('xUS TME'!F:F,MATCH(B585,'xUS TME'!$B:$B,0))</f>
        <v>China</v>
      </c>
      <c r="F585" s="18" t="str">
        <f>INDEX('xUS TME'!G:G,MATCH(B585,'xUS TME'!$B:$B,0))</f>
        <v>Financials</v>
      </c>
      <c r="G585" s="58">
        <f>IFERROR(INDEX(CRIMs!G:G,MATCH(C585,CRIMs!D:D,0)),0)</f>
        <v>0</v>
      </c>
      <c r="H585" s="58">
        <f>IFERROR(INDEX(CRIMs!I:I,MATCH(C585,CRIMs!D:D,0)),0)</f>
        <v>0</v>
      </c>
      <c r="I585" s="13">
        <f>INDEX('xUS TME'!E:E,MATCH($B585,'xUS TME'!$B:$B,0))</f>
        <v>0.01</v>
      </c>
      <c r="J585" s="15">
        <f>INDEX('xUS TME'!H:H,MATCH(B585,'xUS TME'!$B:$B,0))</f>
        <v>0</v>
      </c>
      <c r="K585" s="17" t="str">
        <f t="shared" si="9"/>
        <v/>
      </c>
      <c r="L585" s="15">
        <f>INDEX('xUS TME'!J:J,MATCH('xUS Opp Value'!B585,'xUS TME'!$B:$B,0))</f>
        <v>3.45</v>
      </c>
      <c r="M585" s="15">
        <f>INDEX('xUS TME'!L:L,MATCH('xUS Opp Value'!$B585,'xUS TME'!$B:$B,0))</f>
        <v>0.74</v>
      </c>
      <c r="N585" s="15">
        <f>INDEX('xUS TME'!K:K,MATCH('xUS Opp Value'!$B585,'xUS TME'!$B:$B,0))</f>
        <v>0.1</v>
      </c>
      <c r="O585" s="15">
        <f>INDEX('xUS TME'!I:I,MATCH('xUS Opp Value'!$B585,'xUS TME'!$B:$B,0))</f>
        <v>0</v>
      </c>
      <c r="P585" s="15" t="str">
        <f>INDEX('xUS TME'!M:M,MATCH('xUS Opp Value'!$B585,'xUS TME'!$B:$B,0))</f>
        <v>Hong Kong Dollar</v>
      </c>
      <c r="Q585" s="15">
        <f>INDEX('xUS TME'!N:N,MATCH('xUS Opp Value'!$B585,'xUS TME'!$B:$B,0))</f>
        <v>0</v>
      </c>
    </row>
    <row r="586" spans="1:17" hidden="1">
      <c r="A586" s="10" t="s">
        <v>4389</v>
      </c>
      <c r="B586" s="10" t="str">
        <f>INDEX('xUS TME'!B:B,MATCH('xUS Opp Value'!A586,'xUS TME'!A:A,0))</f>
        <v>KYG525681477</v>
      </c>
      <c r="C586" s="13" t="str">
        <f>INDEX('xUS TME'!C:C,MATCH($B586,'xUS TME'!$B:$B,0))</f>
        <v>00268</v>
      </c>
      <c r="D586" s="13" t="str">
        <f>INDEX('xUS TME'!D:D,MATCH(B586,'xUS TME'!$B:$B,0))</f>
        <v>0P00009RUU</v>
      </c>
      <c r="E586" s="13" t="str">
        <f>INDEX('xUS TME'!F:F,MATCH(B586,'xUS TME'!$B:$B,0))</f>
        <v>China</v>
      </c>
      <c r="F586" s="18" t="str">
        <f>INDEX('xUS TME'!G:G,MATCH(B586,'xUS TME'!$B:$B,0))</f>
        <v>Information Technology</v>
      </c>
      <c r="G586" s="58">
        <f>IFERROR(INDEX(CRIMs!G:G,MATCH(C586,CRIMs!D:D,0)),0)</f>
        <v>0</v>
      </c>
      <c r="H586" s="58">
        <f>IFERROR(INDEX(CRIMs!I:I,MATCH(C586,CRIMs!D:D,0)),0)</f>
        <v>0</v>
      </c>
      <c r="I586" s="13">
        <f>INDEX('xUS TME'!E:E,MATCH($B586,'xUS TME'!$B:$B,0))</f>
        <v>0.01</v>
      </c>
      <c r="J586" s="15">
        <f>INDEX('xUS TME'!H:H,MATCH(B586,'xUS TME'!$B:$B,0))</f>
        <v>0</v>
      </c>
      <c r="K586" s="17" t="str">
        <f t="shared" si="9"/>
        <v/>
      </c>
      <c r="L586" s="15">
        <f>INDEX('xUS TME'!J:J,MATCH('xUS Opp Value'!B586,'xUS TME'!$B:$B,0))</f>
        <v>56.66</v>
      </c>
      <c r="M586" s="15">
        <f>INDEX('xUS TME'!L:L,MATCH('xUS Opp Value'!$B586,'xUS TME'!$B:$B,0))</f>
        <v>3.1</v>
      </c>
      <c r="N586" s="15">
        <f>INDEX('xUS TME'!K:K,MATCH('xUS Opp Value'!$B586,'xUS TME'!$B:$B,0))</f>
        <v>-0.02</v>
      </c>
      <c r="O586" s="15">
        <f>INDEX('xUS TME'!I:I,MATCH('xUS Opp Value'!$B586,'xUS TME'!$B:$B,0))</f>
        <v>0</v>
      </c>
      <c r="P586" s="15" t="str">
        <f>INDEX('xUS TME'!M:M,MATCH('xUS Opp Value'!$B586,'xUS TME'!$B:$B,0))</f>
        <v>Hong Kong Dollar</v>
      </c>
      <c r="Q586" s="15">
        <f>INDEX('xUS TME'!N:N,MATCH('xUS Opp Value'!$B586,'xUS TME'!$B:$B,0))</f>
        <v>0</v>
      </c>
    </row>
    <row r="587" spans="1:17" hidden="1">
      <c r="A587" s="10" t="s">
        <v>5978</v>
      </c>
      <c r="B587" s="10" t="str">
        <f>INDEX('xUS TME'!B:B,MATCH('xUS Opp Value'!A587,'xUS TME'!A:A,0))</f>
        <v>QA000A0KD6L1</v>
      </c>
      <c r="C587" s="13" t="str">
        <f>INDEX('xUS TME'!C:C,MATCH($B587,'xUS TME'!$B:$B,0))</f>
        <v>QGTS</v>
      </c>
      <c r="D587" s="13" t="str">
        <f>INDEX('xUS TME'!D:D,MATCH(B587,'xUS TME'!$B:$B,0))</f>
        <v>0P0000NPF5</v>
      </c>
      <c r="E587" s="13" t="str">
        <f>INDEX('xUS TME'!F:F,MATCH(B587,'xUS TME'!$B:$B,0))</f>
        <v>Qatar</v>
      </c>
      <c r="F587" s="18" t="str">
        <f>INDEX('xUS TME'!G:G,MATCH(B587,'xUS TME'!$B:$B,0))</f>
        <v>Energy</v>
      </c>
      <c r="G587" s="58">
        <f>IFERROR(INDEX(CRIMs!G:G,MATCH(C587,CRIMs!D:D,0)),0)</f>
        <v>0</v>
      </c>
      <c r="H587" s="58">
        <f>IFERROR(INDEX(CRIMs!I:I,MATCH(C587,CRIMs!D:D,0)),0)</f>
        <v>0</v>
      </c>
      <c r="I587" s="13">
        <f>INDEX('xUS TME'!E:E,MATCH($B587,'xUS TME'!$B:$B,0))</f>
        <v>0.01</v>
      </c>
      <c r="J587" s="15">
        <f>INDEX('xUS TME'!H:H,MATCH(B587,'xUS TME'!$B:$B,0))</f>
        <v>0</v>
      </c>
      <c r="K587" s="17" t="str">
        <f t="shared" si="9"/>
        <v/>
      </c>
      <c r="L587" s="15">
        <f>INDEX('xUS TME'!J:J,MATCH('xUS Opp Value'!B587,'xUS TME'!$B:$B,0))</f>
        <v>13</v>
      </c>
      <c r="M587" s="15">
        <f>INDEX('xUS TME'!L:L,MATCH('xUS Opp Value'!$B587,'xUS TME'!$B:$B,0))</f>
        <v>1.77</v>
      </c>
      <c r="N587" s="15">
        <f>INDEX('xUS TME'!K:K,MATCH('xUS Opp Value'!$B587,'xUS TME'!$B:$B,0))</f>
        <v>0.13</v>
      </c>
      <c r="O587" s="15">
        <f>INDEX('xUS TME'!I:I,MATCH('xUS Opp Value'!$B587,'xUS TME'!$B:$B,0))</f>
        <v>0</v>
      </c>
      <c r="P587" s="15" t="str">
        <f>INDEX('xUS TME'!M:M,MATCH('xUS Opp Value'!$B587,'xUS TME'!$B:$B,0))</f>
        <v>Qatari Rial</v>
      </c>
      <c r="Q587" s="15">
        <f>INDEX('xUS TME'!N:N,MATCH('xUS Opp Value'!$B587,'xUS TME'!$B:$B,0))</f>
        <v>0</v>
      </c>
    </row>
    <row r="588" spans="1:17" hidden="1">
      <c r="A588" s="10" t="s">
        <v>2307</v>
      </c>
      <c r="B588" s="10" t="str">
        <f>INDEX('xUS TME'!B:B,MATCH('xUS Opp Value'!A588,'xUS TME'!A:A,0))</f>
        <v>BE0974259880</v>
      </c>
      <c r="C588" s="13" t="str">
        <f>INDEX('xUS TME'!C:C,MATCH($B588,'xUS TME'!$B:$B,0))</f>
        <v>DIE</v>
      </c>
      <c r="D588" s="13" t="str">
        <f>INDEX('xUS TME'!D:D,MATCH(B588,'xUS TME'!$B:$B,0))</f>
        <v>0P0000A5M3</v>
      </c>
      <c r="E588" s="13" t="str">
        <f>INDEX('xUS TME'!F:F,MATCH(B588,'xUS TME'!$B:$B,0))</f>
        <v>Belgium</v>
      </c>
      <c r="F588" s="18" t="str">
        <f>INDEX('xUS TME'!G:G,MATCH(B588,'xUS TME'!$B:$B,0))</f>
        <v>Consumer Discretionary</v>
      </c>
      <c r="G588" s="58">
        <f>IFERROR(INDEX(CRIMs!G:G,MATCH(C588,CRIMs!D:D,0)),0)</f>
        <v>0</v>
      </c>
      <c r="H588" s="58">
        <f>IFERROR(INDEX(CRIMs!I:I,MATCH(C588,CRIMs!D:D,0)),0)</f>
        <v>0</v>
      </c>
      <c r="I588" s="13">
        <f>INDEX('xUS TME'!E:E,MATCH($B588,'xUS TME'!$B:$B,0))</f>
        <v>0.01</v>
      </c>
      <c r="J588" s="15">
        <f>INDEX('xUS TME'!H:H,MATCH(B588,'xUS TME'!$B:$B,0))</f>
        <v>0</v>
      </c>
      <c r="K588" s="17" t="str">
        <f t="shared" si="9"/>
        <v/>
      </c>
      <c r="L588" s="15">
        <f>INDEX('xUS TME'!J:J,MATCH('xUS Opp Value'!B588,'xUS TME'!$B:$B,0))</f>
        <v>11.47</v>
      </c>
      <c r="M588" s="15">
        <f>INDEX('xUS TME'!L:L,MATCH('xUS Opp Value'!$B588,'xUS TME'!$B:$B,0))</f>
        <v>633.09</v>
      </c>
      <c r="N588" s="15">
        <f>INDEX('xUS TME'!K:K,MATCH('xUS Opp Value'!$B588,'xUS TME'!$B:$B,0))</f>
        <v>0</v>
      </c>
      <c r="O588" s="15">
        <f>INDEX('xUS TME'!I:I,MATCH('xUS Opp Value'!$B588,'xUS TME'!$B:$B,0))</f>
        <v>0</v>
      </c>
      <c r="P588" s="15" t="str">
        <f>INDEX('xUS TME'!M:M,MATCH('xUS Opp Value'!$B588,'xUS TME'!$B:$B,0))</f>
        <v>Euro</v>
      </c>
      <c r="Q588" s="15">
        <f>INDEX('xUS TME'!N:N,MATCH('xUS Opp Value'!$B588,'xUS TME'!$B:$B,0))</f>
        <v>0</v>
      </c>
    </row>
    <row r="589" spans="1:17" hidden="1">
      <c r="A589" s="10" t="s">
        <v>780</v>
      </c>
      <c r="B589" s="10" t="str">
        <f>INDEX('xUS TME'!B:B,MATCH('xUS Opp Value'!A589,'xUS TME'!A:A,0))</f>
        <v>IL0011194789</v>
      </c>
      <c r="C589" s="13" t="str">
        <f>INDEX('xUS TME'!C:C,MATCH($B589,'xUS TME'!$B:$B,0))</f>
        <v>AZRG</v>
      </c>
      <c r="D589" s="13" t="str">
        <f>INDEX('xUS TME'!D:D,MATCH(B589,'xUS TME'!$B:$B,0))</f>
        <v>0P0000TEA1</v>
      </c>
      <c r="E589" s="13" t="str">
        <f>INDEX('xUS TME'!F:F,MATCH(B589,'xUS TME'!$B:$B,0))</f>
        <v>Israel</v>
      </c>
      <c r="F589" s="18" t="str">
        <f>INDEX('xUS TME'!G:G,MATCH(B589,'xUS TME'!$B:$B,0))</f>
        <v>Real Estate</v>
      </c>
      <c r="G589" s="58">
        <f>IFERROR(INDEX(CRIMs!G:G,MATCH(C589,CRIMs!D:D,0)),0)</f>
        <v>0</v>
      </c>
      <c r="H589" s="58">
        <f>IFERROR(INDEX(CRIMs!I:I,MATCH(C589,CRIMs!D:D,0)),0)</f>
        <v>0</v>
      </c>
      <c r="I589" s="13">
        <f>INDEX('xUS TME'!E:E,MATCH($B589,'xUS TME'!$B:$B,0))</f>
        <v>0.01</v>
      </c>
      <c r="J589" s="15">
        <f>INDEX('xUS TME'!H:H,MATCH(B589,'xUS TME'!$B:$B,0))</f>
        <v>0</v>
      </c>
      <c r="K589" s="17" t="str">
        <f t="shared" si="9"/>
        <v/>
      </c>
      <c r="L589" s="15">
        <f>INDEX('xUS TME'!J:J,MATCH('xUS Opp Value'!B589,'xUS TME'!$B:$B,0))</f>
        <v>0</v>
      </c>
      <c r="M589" s="15">
        <f>INDEX('xUS TME'!L:L,MATCH('xUS Opp Value'!$B589,'xUS TME'!$B:$B,0))</f>
        <v>2.2400000000000002</v>
      </c>
      <c r="N589" s="15">
        <f>INDEX('xUS TME'!K:K,MATCH('xUS Opp Value'!$B589,'xUS TME'!$B:$B,0))</f>
        <v>0.08</v>
      </c>
      <c r="O589" s="15">
        <f>INDEX('xUS TME'!I:I,MATCH('xUS Opp Value'!$B589,'xUS TME'!$B:$B,0))</f>
        <v>0</v>
      </c>
      <c r="P589" s="15" t="str">
        <f>INDEX('xUS TME'!M:M,MATCH('xUS Opp Value'!$B589,'xUS TME'!$B:$B,0))</f>
        <v>New Israeli Sheqel</v>
      </c>
      <c r="Q589" s="15">
        <f>INDEX('xUS TME'!N:N,MATCH('xUS Opp Value'!$B589,'xUS TME'!$B:$B,0))</f>
        <v>0</v>
      </c>
    </row>
    <row r="590" spans="1:17" hidden="1">
      <c r="A590" s="10" t="s">
        <v>4218</v>
      </c>
      <c r="B590" s="10" t="str">
        <f>INDEX('xUS TME'!B:B,MATCH('xUS Opp Value'!A590,'xUS TME'!A:A,0))</f>
        <v>INE749A01030</v>
      </c>
      <c r="C590" s="13">
        <f>INDEX('xUS TME'!C:C,MATCH($B590,'xUS TME'!$B:$B,0))</f>
        <v>532286</v>
      </c>
      <c r="D590" s="13" t="str">
        <f>INDEX('xUS TME'!D:D,MATCH(B590,'xUS TME'!$B:$B,0))</f>
        <v>0P0000ATMO</v>
      </c>
      <c r="E590" s="13" t="str">
        <f>INDEX('xUS TME'!F:F,MATCH(B590,'xUS TME'!$B:$B,0))</f>
        <v>India</v>
      </c>
      <c r="F590" s="18" t="str">
        <f>INDEX('xUS TME'!G:G,MATCH(B590,'xUS TME'!$B:$B,0))</f>
        <v>Materials</v>
      </c>
      <c r="G590" s="58">
        <f>IFERROR(INDEX(CRIMs!G:G,MATCH(C590,CRIMs!D:D,0)),0)</f>
        <v>0</v>
      </c>
      <c r="H590" s="58">
        <f>IFERROR(INDEX(CRIMs!I:I,MATCH(C590,CRIMs!D:D,0)),0)</f>
        <v>0</v>
      </c>
      <c r="I590" s="13">
        <f>INDEX('xUS TME'!E:E,MATCH($B590,'xUS TME'!$B:$B,0))</f>
        <v>0.01</v>
      </c>
      <c r="J590" s="15">
        <f>INDEX('xUS TME'!H:H,MATCH(B590,'xUS TME'!$B:$B,0))</f>
        <v>0</v>
      </c>
      <c r="K590" s="17" t="str">
        <f t="shared" si="9"/>
        <v/>
      </c>
      <c r="L590" s="15">
        <f>INDEX('xUS TME'!J:J,MATCH('xUS Opp Value'!B590,'xUS TME'!$B:$B,0))</f>
        <v>11.36</v>
      </c>
      <c r="M590" s="15">
        <f>INDEX('xUS TME'!L:L,MATCH('xUS Opp Value'!$B590,'xUS TME'!$B:$B,0))</f>
        <v>2.5</v>
      </c>
      <c r="N590" s="15">
        <f>INDEX('xUS TME'!K:K,MATCH('xUS Opp Value'!$B590,'xUS TME'!$B:$B,0))</f>
        <v>0.06</v>
      </c>
      <c r="O590" s="15">
        <f>INDEX('xUS TME'!I:I,MATCH('xUS Opp Value'!$B590,'xUS TME'!$B:$B,0))</f>
        <v>0</v>
      </c>
      <c r="P590" s="15" t="str">
        <f>INDEX('xUS TME'!M:M,MATCH('xUS Opp Value'!$B590,'xUS TME'!$B:$B,0))</f>
        <v>Indian Rupee</v>
      </c>
      <c r="Q590" s="15">
        <f>INDEX('xUS TME'!N:N,MATCH('xUS Opp Value'!$B590,'xUS TME'!$B:$B,0))</f>
        <v>0</v>
      </c>
    </row>
    <row r="591" spans="1:17" hidden="1">
      <c r="A591" s="10" t="s">
        <v>3090</v>
      </c>
      <c r="B591" s="10" t="str">
        <f>INDEX('xUS TME'!B:B,MATCH('xUS Opp Value'!A591,'xUS TME'!A:A,0))</f>
        <v>MXP495211262</v>
      </c>
      <c r="C591" s="13" t="str">
        <f>INDEX('xUS TME'!C:C,MATCH($B591,'xUS TME'!$B:$B,0))</f>
        <v>BIMBOA</v>
      </c>
      <c r="D591" s="13" t="str">
        <f>INDEX('xUS TME'!D:D,MATCH(B591,'xUS TME'!$B:$B,0))</f>
        <v>0P0000BZLH</v>
      </c>
      <c r="E591" s="13" t="str">
        <f>INDEX('xUS TME'!F:F,MATCH(B591,'xUS TME'!$B:$B,0))</f>
        <v>Mexico</v>
      </c>
      <c r="F591" s="18" t="str">
        <f>INDEX('xUS TME'!G:G,MATCH(B591,'xUS TME'!$B:$B,0))</f>
        <v>Consumer Staples</v>
      </c>
      <c r="G591" s="58">
        <f>IFERROR(INDEX(CRIMs!G:G,MATCH(C591,CRIMs!D:D,0)),0)</f>
        <v>0</v>
      </c>
      <c r="H591" s="58">
        <f>IFERROR(INDEX(CRIMs!I:I,MATCH(C591,CRIMs!D:D,0)),0)</f>
        <v>0</v>
      </c>
      <c r="I591" s="13">
        <f>INDEX('xUS TME'!E:E,MATCH($B591,'xUS TME'!$B:$B,0))</f>
        <v>0.01</v>
      </c>
      <c r="J591" s="15">
        <f>INDEX('xUS TME'!H:H,MATCH(B591,'xUS TME'!$B:$B,0))</f>
        <v>0</v>
      </c>
      <c r="K591" s="17" t="str">
        <f t="shared" si="9"/>
        <v/>
      </c>
      <c r="L591" s="15">
        <f>INDEX('xUS TME'!J:J,MATCH('xUS Opp Value'!B591,'xUS TME'!$B:$B,0))</f>
        <v>18.47</v>
      </c>
      <c r="M591" s="15">
        <f>INDEX('xUS TME'!L:L,MATCH('xUS Opp Value'!$B591,'xUS TME'!$B:$B,0))</f>
        <v>2.09</v>
      </c>
      <c r="N591" s="15">
        <f>INDEX('xUS TME'!K:K,MATCH('xUS Opp Value'!$B591,'xUS TME'!$B:$B,0))</f>
        <v>0.11</v>
      </c>
      <c r="O591" s="15">
        <f>INDEX('xUS TME'!I:I,MATCH('xUS Opp Value'!$B591,'xUS TME'!$B:$B,0))</f>
        <v>0</v>
      </c>
      <c r="P591" s="15" t="str">
        <f>INDEX('xUS TME'!M:M,MATCH('xUS Opp Value'!$B591,'xUS TME'!$B:$B,0))</f>
        <v>Mexican Peso</v>
      </c>
      <c r="Q591" s="15">
        <f>INDEX('xUS TME'!N:N,MATCH('xUS Opp Value'!$B591,'xUS TME'!$B:$B,0))</f>
        <v>0</v>
      </c>
    </row>
    <row r="592" spans="1:17" hidden="1">
      <c r="A592" s="10" t="s">
        <v>1023</v>
      </c>
      <c r="B592" s="10" t="str">
        <f>INDEX('xUS TME'!B:B,MATCH('xUS Opp Value'!A592,'xUS TME'!A:A,0))</f>
        <v>BRBBSEACNOR5</v>
      </c>
      <c r="C592" s="13" t="str">
        <f>INDEX('xUS TME'!C:C,MATCH($B592,'xUS TME'!$B:$B,0))</f>
        <v>BBSE3</v>
      </c>
      <c r="D592" s="13" t="str">
        <f>INDEX('xUS TME'!D:D,MATCH(B592,'xUS TME'!$B:$B,0))</f>
        <v>0P0000YNII</v>
      </c>
      <c r="E592" s="13" t="str">
        <f>INDEX('xUS TME'!F:F,MATCH(B592,'xUS TME'!$B:$B,0))</f>
        <v>Brazil</v>
      </c>
      <c r="F592" s="18" t="str">
        <f>INDEX('xUS TME'!G:G,MATCH(B592,'xUS TME'!$B:$B,0))</f>
        <v>Financials</v>
      </c>
      <c r="G592" s="58">
        <f>IFERROR(INDEX(CRIMs!G:G,MATCH(C592,CRIMs!D:D,0)),0)</f>
        <v>0</v>
      </c>
      <c r="H592" s="58">
        <f>IFERROR(INDEX(CRIMs!I:I,MATCH(C592,CRIMs!D:D,0)),0)</f>
        <v>0</v>
      </c>
      <c r="I592" s="13">
        <f>INDEX('xUS TME'!E:E,MATCH($B592,'xUS TME'!$B:$B,0))</f>
        <v>0.01</v>
      </c>
      <c r="J592" s="15">
        <f>INDEX('xUS TME'!H:H,MATCH(B592,'xUS TME'!$B:$B,0))</f>
        <v>0</v>
      </c>
      <c r="K592" s="17" t="str">
        <f t="shared" si="9"/>
        <v/>
      </c>
      <c r="L592" s="15">
        <f>INDEX('xUS TME'!J:J,MATCH('xUS Opp Value'!B592,'xUS TME'!$B:$B,0))</f>
        <v>7.6</v>
      </c>
      <c r="M592" s="15">
        <f>INDEX('xUS TME'!L:L,MATCH('xUS Opp Value'!$B592,'xUS TME'!$B:$B,0))</f>
        <v>6.81</v>
      </c>
      <c r="N592" s="15">
        <f>INDEX('xUS TME'!K:K,MATCH('xUS Opp Value'!$B592,'xUS TME'!$B:$B,0))</f>
        <v>0.82</v>
      </c>
      <c r="O592" s="15">
        <f>INDEX('xUS TME'!I:I,MATCH('xUS Opp Value'!$B592,'xUS TME'!$B:$B,0))</f>
        <v>0</v>
      </c>
      <c r="P592" s="15" t="str">
        <f>INDEX('xUS TME'!M:M,MATCH('xUS Opp Value'!$B592,'xUS TME'!$B:$B,0))</f>
        <v>Brazilian Real</v>
      </c>
      <c r="Q592" s="15">
        <f>INDEX('xUS TME'!N:N,MATCH('xUS Opp Value'!$B592,'xUS TME'!$B:$B,0))</f>
        <v>0</v>
      </c>
    </row>
    <row r="593" spans="1:17" hidden="1">
      <c r="A593" s="10" t="s">
        <v>7849</v>
      </c>
      <c r="B593" s="10" t="str">
        <f>INDEX('xUS TME'!B:B,MATCH('xUS Opp Value'!A593,'xUS TME'!A:A,0))</f>
        <v>INE854D01024</v>
      </c>
      <c r="C593" s="13" t="str">
        <f>INDEX('xUS TME'!C:C,MATCH($B593,'xUS TME'!$B:$B,0))</f>
        <v>532432</v>
      </c>
      <c r="D593" s="13" t="str">
        <f>INDEX('xUS TME'!D:D,MATCH(B593,'xUS TME'!$B:$B,0))</f>
        <v>0P0000AHEC</v>
      </c>
      <c r="E593" s="13" t="str">
        <f>INDEX('xUS TME'!F:F,MATCH(B593,'xUS TME'!$B:$B,0))</f>
        <v>India</v>
      </c>
      <c r="F593" s="18" t="str">
        <f>INDEX('xUS TME'!G:G,MATCH(B593,'xUS TME'!$B:$B,0))</f>
        <v>Consumer Staples</v>
      </c>
      <c r="G593" s="58">
        <f>IFERROR(INDEX(CRIMs!G:G,MATCH(C593,CRIMs!D:D,0)),0)</f>
        <v>0</v>
      </c>
      <c r="H593" s="58">
        <f>IFERROR(INDEX(CRIMs!I:I,MATCH(C593,CRIMs!D:D,0)),0)</f>
        <v>0</v>
      </c>
      <c r="I593" s="13">
        <f>INDEX('xUS TME'!E:E,MATCH($B593,'xUS TME'!$B:$B,0))</f>
        <v>0.01</v>
      </c>
      <c r="J593" s="15">
        <f>INDEX('xUS TME'!H:H,MATCH(B593,'xUS TME'!$B:$B,0))</f>
        <v>0</v>
      </c>
      <c r="K593" s="17" t="str">
        <f t="shared" si="9"/>
        <v/>
      </c>
      <c r="L593" s="15">
        <f>INDEX('xUS TME'!J:J,MATCH('xUS Opp Value'!B593,'xUS TME'!$B:$B,0))</f>
        <v>55.93</v>
      </c>
      <c r="M593" s="15">
        <f>INDEX('xUS TME'!L:L,MATCH('xUS Opp Value'!$B593,'xUS TME'!$B:$B,0))</f>
        <v>10.96</v>
      </c>
      <c r="N593" s="15">
        <f>INDEX('xUS TME'!K:K,MATCH('xUS Opp Value'!$B593,'xUS TME'!$B:$B,0))</f>
        <v>0.21</v>
      </c>
      <c r="O593" s="15">
        <f>INDEX('xUS TME'!I:I,MATCH('xUS Opp Value'!$B593,'xUS TME'!$B:$B,0))</f>
        <v>0</v>
      </c>
      <c r="P593" s="15" t="str">
        <f>INDEX('xUS TME'!M:M,MATCH('xUS Opp Value'!$B593,'xUS TME'!$B:$B,0))</f>
        <v>Indian Rupee</v>
      </c>
      <c r="Q593" s="15">
        <f>INDEX('xUS TME'!N:N,MATCH('xUS Opp Value'!$B593,'xUS TME'!$B:$B,0))</f>
        <v>0</v>
      </c>
    </row>
    <row r="594" spans="1:17" hidden="1">
      <c r="A594" s="10" t="s">
        <v>1989</v>
      </c>
      <c r="B594" s="10" t="str">
        <f>INDEX('xUS TME'!B:B,MATCH('xUS Opp Value'!A594,'xUS TME'!A:A,0))</f>
        <v>CNE100001NR0</v>
      </c>
      <c r="C594" s="13" t="str">
        <f>INDEX('xUS TME'!C:C,MATCH($B594,'xUS TME'!$B:$B,0))</f>
        <v>603993</v>
      </c>
      <c r="D594" s="13" t="str">
        <f>INDEX('xUS TME'!D:D,MATCH(B594,'xUS TME'!$B:$B,0))</f>
        <v>0P0000X9EV</v>
      </c>
      <c r="E594" s="13" t="str">
        <f>INDEX('xUS TME'!F:F,MATCH(B594,'xUS TME'!$B:$B,0))</f>
        <v>China</v>
      </c>
      <c r="F594" s="18" t="str">
        <f>INDEX('xUS TME'!G:G,MATCH(B594,'xUS TME'!$B:$B,0))</f>
        <v>Materials</v>
      </c>
      <c r="G594" s="58">
        <f>IFERROR(INDEX(CRIMs!G:G,MATCH(C594,CRIMs!D:D,0)),0)</f>
        <v>0</v>
      </c>
      <c r="H594" s="58">
        <f>IFERROR(INDEX(CRIMs!I:I,MATCH(C594,CRIMs!D:D,0)),0)</f>
        <v>0</v>
      </c>
      <c r="I594" s="13">
        <f>INDEX('xUS TME'!E:E,MATCH($B594,'xUS TME'!$B:$B,0))</f>
        <v>0.01</v>
      </c>
      <c r="J594" s="15">
        <f>INDEX('xUS TME'!H:H,MATCH(B594,'xUS TME'!$B:$B,0))</f>
        <v>0</v>
      </c>
      <c r="K594" s="17" t="str">
        <f t="shared" si="9"/>
        <v/>
      </c>
      <c r="L594" s="15">
        <f>INDEX('xUS TME'!J:J,MATCH('xUS Opp Value'!B594,'xUS TME'!$B:$B,0))</f>
        <v>16.489999999999998</v>
      </c>
      <c r="M594" s="15">
        <f>INDEX('xUS TME'!L:L,MATCH('xUS Opp Value'!$B594,'xUS TME'!$B:$B,0))</f>
        <v>4.92</v>
      </c>
      <c r="N594" s="15">
        <f>INDEX('xUS TME'!K:K,MATCH('xUS Opp Value'!$B594,'xUS TME'!$B:$B,0))</f>
        <v>0.32</v>
      </c>
      <c r="O594" s="15">
        <f>INDEX('xUS TME'!I:I,MATCH('xUS Opp Value'!$B594,'xUS TME'!$B:$B,0))</f>
        <v>0</v>
      </c>
      <c r="P594" s="15" t="str">
        <f>INDEX('xUS TME'!M:M,MATCH('xUS Opp Value'!$B594,'xUS TME'!$B:$B,0))</f>
        <v>Yuan Renminbi</v>
      </c>
      <c r="Q594" s="15">
        <f>INDEX('xUS TME'!N:N,MATCH('xUS Opp Value'!$B594,'xUS TME'!$B:$B,0))</f>
        <v>0</v>
      </c>
    </row>
    <row r="595" spans="1:17" hidden="1">
      <c r="A595" s="10" t="s">
        <v>8494</v>
      </c>
      <c r="B595" s="10" t="str">
        <f>INDEX('xUS TME'!B:B,MATCH('xUS Opp Value'!A595,'xUS TME'!A:A,0))</f>
        <v>TREKLRH00038</v>
      </c>
      <c r="C595" s="13" t="str">
        <f>INDEX('xUS TME'!C:C,MATCH($B595,'xUS TME'!$B:$B,0))</f>
        <v>KLRHO</v>
      </c>
      <c r="D595" s="13" t="str">
        <f>INDEX('xUS TME'!D:D,MATCH(B595,'xUS TME'!$B:$B,0))</f>
        <v>0P0001PD4T</v>
      </c>
      <c r="E595" s="13" t="str">
        <f>INDEX('xUS TME'!F:F,MATCH(B595,'xUS TME'!$B:$B,0))</f>
        <v>Turkey</v>
      </c>
      <c r="F595" s="18" t="str">
        <f>INDEX('xUS TME'!G:G,MATCH(B595,'xUS TME'!$B:$B,0))</f>
        <v>Industrials</v>
      </c>
      <c r="G595" s="58">
        <f>IFERROR(INDEX(CRIMs!G:G,MATCH(C595,CRIMs!D:D,0)),0)</f>
        <v>0</v>
      </c>
      <c r="H595" s="58">
        <f>IFERROR(INDEX(CRIMs!I:I,MATCH(C595,CRIMs!D:D,0)),0)</f>
        <v>0</v>
      </c>
      <c r="I595" s="13">
        <f>INDEX('xUS TME'!E:E,MATCH($B595,'xUS TME'!$B:$B,0))</f>
        <v>0</v>
      </c>
      <c r="J595" s="15">
        <f>INDEX('xUS TME'!H:H,MATCH(B595,'xUS TME'!$B:$B,0))</f>
        <v>0</v>
      </c>
      <c r="K595" s="17" t="str">
        <f t="shared" si="9"/>
        <v/>
      </c>
      <c r="L595" s="15">
        <f>INDEX('xUS TME'!J:J,MATCH('xUS Opp Value'!B595,'xUS TME'!$B:$B,0))</f>
        <v>0</v>
      </c>
      <c r="M595" s="15">
        <f>INDEX('xUS TME'!L:L,MATCH('xUS Opp Value'!$B595,'xUS TME'!$B:$B,0))</f>
        <v>5.81</v>
      </c>
      <c r="N595" s="15">
        <f>INDEX('xUS TME'!K:K,MATCH('xUS Opp Value'!$B595,'xUS TME'!$B:$B,0))</f>
        <v>0.11</v>
      </c>
      <c r="O595" s="15">
        <f>INDEX('xUS TME'!I:I,MATCH('xUS Opp Value'!$B595,'xUS TME'!$B:$B,0))</f>
        <v>0</v>
      </c>
      <c r="P595" s="15" t="str">
        <f>INDEX('xUS TME'!M:M,MATCH('xUS Opp Value'!$B595,'xUS TME'!$B:$B,0))</f>
        <v>Turkish Lira</v>
      </c>
      <c r="Q595" s="15">
        <f>INDEX('xUS TME'!N:N,MATCH('xUS Opp Value'!$B595,'xUS TME'!$B:$B,0))</f>
        <v>0</v>
      </c>
    </row>
    <row r="596" spans="1:17" hidden="1">
      <c r="A596" s="10" t="s">
        <v>7665</v>
      </c>
      <c r="B596" s="10" t="str">
        <f>INDEX('xUS TME'!B:B,MATCH('xUS Opp Value'!A596,'xUS TME'!A:A,0))</f>
        <v>INE685A01028</v>
      </c>
      <c r="C596" s="13" t="str">
        <f>INDEX('xUS TME'!C:C,MATCH($B596,'xUS TME'!$B:$B,0))</f>
        <v>TORNTPHARM</v>
      </c>
      <c r="D596" s="13" t="str">
        <f>INDEX('xUS TME'!D:D,MATCH(B596,'xUS TME'!$B:$B,0))</f>
        <v>0P0000CB65</v>
      </c>
      <c r="E596" s="13" t="str">
        <f>INDEX('xUS TME'!F:F,MATCH(B596,'xUS TME'!$B:$B,0))</f>
        <v>India</v>
      </c>
      <c r="F596" s="18" t="str">
        <f>INDEX('xUS TME'!G:G,MATCH(B596,'xUS TME'!$B:$B,0))</f>
        <v>Health Care</v>
      </c>
      <c r="G596" s="58">
        <f>IFERROR(INDEX(CRIMs!G:G,MATCH(C596,CRIMs!D:D,0)),0)</f>
        <v>0</v>
      </c>
      <c r="H596" s="58">
        <f>IFERROR(INDEX(CRIMs!I:I,MATCH(C596,CRIMs!D:D,0)),0)</f>
        <v>0</v>
      </c>
      <c r="I596" s="13">
        <f>INDEX('xUS TME'!E:E,MATCH($B596,'xUS TME'!$B:$B,0))</f>
        <v>0.01</v>
      </c>
      <c r="J596" s="15">
        <f>INDEX('xUS TME'!H:H,MATCH(B596,'xUS TME'!$B:$B,0))</f>
        <v>0</v>
      </c>
      <c r="K596" s="17" t="str">
        <f t="shared" si="9"/>
        <v/>
      </c>
      <c r="L596" s="15">
        <f>INDEX('xUS TME'!J:J,MATCH('xUS Opp Value'!B596,'xUS TME'!$B:$B,0))</f>
        <v>57.71</v>
      </c>
      <c r="M596" s="15">
        <f>INDEX('xUS TME'!L:L,MATCH('xUS Opp Value'!$B596,'xUS TME'!$B:$B,0))</f>
        <v>16.64</v>
      </c>
      <c r="N596" s="15">
        <f>INDEX('xUS TME'!K:K,MATCH('xUS Opp Value'!$B596,'xUS TME'!$B:$B,0))</f>
        <v>0.26</v>
      </c>
      <c r="O596" s="15">
        <f>INDEX('xUS TME'!I:I,MATCH('xUS Opp Value'!$B596,'xUS TME'!$B:$B,0))</f>
        <v>0</v>
      </c>
      <c r="P596" s="15" t="str">
        <f>INDEX('xUS TME'!M:M,MATCH('xUS Opp Value'!$B596,'xUS TME'!$B:$B,0))</f>
        <v>Indian Rupee</v>
      </c>
      <c r="Q596" s="15">
        <f>INDEX('xUS TME'!N:N,MATCH('xUS Opp Value'!$B596,'xUS TME'!$B:$B,0))</f>
        <v>0</v>
      </c>
    </row>
    <row r="597" spans="1:17" hidden="1">
      <c r="A597" s="10" t="s">
        <v>6089</v>
      </c>
      <c r="B597" s="10" t="str">
        <f>INDEX('xUS TME'!B:B,MATCH('xUS Opp Value'!A597,'xUS TME'!A:A,0))</f>
        <v>LU0383812293</v>
      </c>
      <c r="C597" s="13" t="str">
        <f>INDEX('xUS TME'!C:C,MATCH($B597,'xUS TME'!$B:$B,0))</f>
        <v>REINI</v>
      </c>
      <c r="D597" s="13" t="str">
        <f>INDEX('xUS TME'!D:D,MATCH(B597,'xUS TME'!$B:$B,0))</f>
        <v>0P0000MQBC</v>
      </c>
      <c r="E597" s="13" t="str">
        <f>INDEX('xUS TME'!F:F,MATCH(B597,'xUS TME'!$B:$B,0))</f>
        <v>Luxembourg</v>
      </c>
      <c r="F597" s="18" t="str">
        <f>INDEX('xUS TME'!G:G,MATCH(B597,'xUS TME'!$B:$B,0))</f>
        <v>Financials</v>
      </c>
      <c r="G597" s="58">
        <f>IFERROR(INDEX(CRIMs!G:G,MATCH(C597,CRIMs!D:D,0)),0)</f>
        <v>0</v>
      </c>
      <c r="H597" s="58">
        <f>IFERROR(INDEX(CRIMs!I:I,MATCH(C597,CRIMs!D:D,0)),0)</f>
        <v>0</v>
      </c>
      <c r="I597" s="13">
        <f>INDEX('xUS TME'!E:E,MATCH($B597,'xUS TME'!$B:$B,0))</f>
        <v>0.01</v>
      </c>
      <c r="J597" s="15">
        <f>INDEX('xUS TME'!H:H,MATCH(B597,'xUS TME'!$B:$B,0))</f>
        <v>0</v>
      </c>
      <c r="K597" s="17" t="str">
        <f t="shared" si="9"/>
        <v/>
      </c>
      <c r="L597" s="15">
        <f>INDEX('xUS TME'!J:J,MATCH('xUS Opp Value'!B597,'xUS TME'!$B:$B,0))</f>
        <v>0</v>
      </c>
      <c r="M597" s="15">
        <f>INDEX('xUS TME'!L:L,MATCH('xUS Opp Value'!$B597,'xUS TME'!$B:$B,0))</f>
        <v>0.7</v>
      </c>
      <c r="N597" s="15">
        <f>INDEX('xUS TME'!K:K,MATCH('xUS Opp Value'!$B597,'xUS TME'!$B:$B,0))</f>
        <v>0.12</v>
      </c>
      <c r="O597" s="15">
        <f>INDEX('xUS TME'!I:I,MATCH('xUS Opp Value'!$B597,'xUS TME'!$B:$B,0))</f>
        <v>0</v>
      </c>
      <c r="P597" s="15" t="str">
        <f>INDEX('xUS TME'!M:M,MATCH('xUS Opp Value'!$B597,'xUS TME'!$B:$B,0))</f>
        <v>Euro</v>
      </c>
      <c r="Q597" s="15">
        <f>INDEX('xUS TME'!N:N,MATCH('xUS Opp Value'!$B597,'xUS TME'!$B:$B,0))</f>
        <v>0</v>
      </c>
    </row>
    <row r="598" spans="1:17" hidden="1">
      <c r="A598" s="10" t="s">
        <v>6069</v>
      </c>
      <c r="B598" s="10" t="str">
        <f>INDEX('xUS TME'!B:B,MATCH('xUS Opp Value'!A598,'xUS TME'!A:A,0))</f>
        <v>INE020B01018</v>
      </c>
      <c r="C598" s="13" t="str">
        <f>INDEX('xUS TME'!C:C,MATCH($B598,'xUS TME'!$B:$B,0))</f>
        <v>532955</v>
      </c>
      <c r="D598" s="13" t="str">
        <f>INDEX('xUS TME'!D:D,MATCH(B598,'xUS TME'!$B:$B,0))</f>
        <v>0P0000D6F9</v>
      </c>
      <c r="E598" s="13" t="str">
        <f>INDEX('xUS TME'!F:F,MATCH(B598,'xUS TME'!$B:$B,0))</f>
        <v>India</v>
      </c>
      <c r="F598" s="18" t="str">
        <f>INDEX('xUS TME'!G:G,MATCH(B598,'xUS TME'!$B:$B,0))</f>
        <v>Financials</v>
      </c>
      <c r="G598" s="58">
        <f>IFERROR(INDEX(CRIMs!G:G,MATCH(C598,CRIMs!D:D,0)),0)</f>
        <v>0</v>
      </c>
      <c r="H598" s="58">
        <f>IFERROR(INDEX(CRIMs!I:I,MATCH(C598,CRIMs!D:D,0)),0)</f>
        <v>0</v>
      </c>
      <c r="I598" s="13">
        <f>INDEX('xUS TME'!E:E,MATCH($B598,'xUS TME'!$B:$B,0))</f>
        <v>0.01</v>
      </c>
      <c r="J598" s="15">
        <f>INDEX('xUS TME'!H:H,MATCH(B598,'xUS TME'!$B:$B,0))</f>
        <v>0</v>
      </c>
      <c r="K598" s="17" t="str">
        <f t="shared" si="9"/>
        <v/>
      </c>
      <c r="L598" s="15">
        <f>INDEX('xUS TME'!J:J,MATCH('xUS Opp Value'!B598,'xUS TME'!$B:$B,0))</f>
        <v>0</v>
      </c>
      <c r="M598" s="15">
        <f>INDEX('xUS TME'!L:L,MATCH('xUS Opp Value'!$B598,'xUS TME'!$B:$B,0))</f>
        <v>1.1000000000000001</v>
      </c>
      <c r="N598" s="15">
        <f>INDEX('xUS TME'!K:K,MATCH('xUS Opp Value'!$B598,'xUS TME'!$B:$B,0))</f>
        <v>0.21</v>
      </c>
      <c r="O598" s="15">
        <f>INDEX('xUS TME'!I:I,MATCH('xUS Opp Value'!$B598,'xUS TME'!$B:$B,0))</f>
        <v>0</v>
      </c>
      <c r="P598" s="15" t="str">
        <f>INDEX('xUS TME'!M:M,MATCH('xUS Opp Value'!$B598,'xUS TME'!$B:$B,0))</f>
        <v>Indian Rupee</v>
      </c>
      <c r="Q598" s="15">
        <f>INDEX('xUS TME'!N:N,MATCH('xUS Opp Value'!$B598,'xUS TME'!$B:$B,0))</f>
        <v>0</v>
      </c>
    </row>
    <row r="599" spans="1:17" hidden="1">
      <c r="A599" s="10" t="s">
        <v>7974</v>
      </c>
      <c r="B599" s="10" t="str">
        <f>INDEX('xUS TME'!B:B,MATCH('xUS Opp Value'!A599,'xUS TME'!A:A,0))</f>
        <v>TW0001605004</v>
      </c>
      <c r="C599" s="13" t="str">
        <f>INDEX('xUS TME'!C:C,MATCH($B599,'xUS TME'!$B:$B,0))</f>
        <v>1605</v>
      </c>
      <c r="D599" s="13" t="str">
        <f>INDEX('xUS TME'!D:D,MATCH(B599,'xUS TME'!$B:$B,0))</f>
        <v>0P0000ARKL</v>
      </c>
      <c r="E599" s="13" t="str">
        <f>INDEX('xUS TME'!F:F,MATCH(B599,'xUS TME'!$B:$B,0))</f>
        <v>Taiwan</v>
      </c>
      <c r="F599" s="18" t="str">
        <f>INDEX('xUS TME'!G:G,MATCH(B599,'xUS TME'!$B:$B,0))</f>
        <v>Industrials</v>
      </c>
      <c r="G599" s="58">
        <f>IFERROR(INDEX(CRIMs!G:G,MATCH(C599,CRIMs!D:D,0)),0)</f>
        <v>0</v>
      </c>
      <c r="H599" s="58">
        <f>IFERROR(INDEX(CRIMs!I:I,MATCH(C599,CRIMs!D:D,0)),0)</f>
        <v>0</v>
      </c>
      <c r="I599" s="13">
        <f>INDEX('xUS TME'!E:E,MATCH($B599,'xUS TME'!$B:$B,0))</f>
        <v>0.01</v>
      </c>
      <c r="J599" s="15">
        <f>INDEX('xUS TME'!H:H,MATCH(B599,'xUS TME'!$B:$B,0))</f>
        <v>0</v>
      </c>
      <c r="K599" s="17" t="str">
        <f t="shared" si="9"/>
        <v/>
      </c>
      <c r="L599" s="15">
        <f>INDEX('xUS TME'!J:J,MATCH('xUS Opp Value'!B599,'xUS TME'!$B:$B,0))</f>
        <v>0</v>
      </c>
      <c r="M599" s="15">
        <f>INDEX('xUS TME'!L:L,MATCH('xUS Opp Value'!$B599,'xUS TME'!$B:$B,0))</f>
        <v>0.85</v>
      </c>
      <c r="N599" s="15">
        <f>INDEX('xUS TME'!K:K,MATCH('xUS Opp Value'!$B599,'xUS TME'!$B:$B,0))</f>
        <v>0.02</v>
      </c>
      <c r="O599" s="15">
        <f>INDEX('xUS TME'!I:I,MATCH('xUS Opp Value'!$B599,'xUS TME'!$B:$B,0))</f>
        <v>0</v>
      </c>
      <c r="P599" s="15" t="str">
        <f>INDEX('xUS TME'!M:M,MATCH('xUS Opp Value'!$B599,'xUS TME'!$B:$B,0))</f>
        <v>New Taiwan Dollar</v>
      </c>
      <c r="Q599" s="15">
        <f>INDEX('xUS TME'!N:N,MATCH('xUS Opp Value'!$B599,'xUS TME'!$B:$B,0))</f>
        <v>0</v>
      </c>
    </row>
    <row r="600" spans="1:17" hidden="1">
      <c r="A600" s="10" t="s">
        <v>1495</v>
      </c>
      <c r="B600" s="10" t="str">
        <f>INDEX('xUS TME'!B:B,MATCH('xUS Opp Value'!A600,'xUS TME'!A:A,0))</f>
        <v>HU0000123096</v>
      </c>
      <c r="C600" s="13" t="str">
        <f>INDEX('xUS TME'!C:C,MATCH($B600,'xUS TME'!$B:$B,0))</f>
        <v>RICHTER</v>
      </c>
      <c r="D600" s="13" t="str">
        <f>INDEX('xUS TME'!D:D,MATCH(B600,'xUS TME'!$B:$B,0))</f>
        <v>0P0000C7J0</v>
      </c>
      <c r="E600" s="13" t="str">
        <f>INDEX('xUS TME'!F:F,MATCH(B600,'xUS TME'!$B:$B,0))</f>
        <v>Hungary</v>
      </c>
      <c r="F600" s="18" t="str">
        <f>INDEX('xUS TME'!G:G,MATCH(B600,'xUS TME'!$B:$B,0))</f>
        <v>Health Care</v>
      </c>
      <c r="G600" s="58">
        <f>IFERROR(INDEX(CRIMs!G:G,MATCH(C600,CRIMs!D:D,0)),0)</f>
        <v>0</v>
      </c>
      <c r="H600" s="58">
        <f>IFERROR(INDEX(CRIMs!I:I,MATCH(C600,CRIMs!D:D,0)),0)</f>
        <v>0</v>
      </c>
      <c r="I600" s="13">
        <f>INDEX('xUS TME'!E:E,MATCH($B600,'xUS TME'!$B:$B,0))</f>
        <v>0.01</v>
      </c>
      <c r="J600" s="15">
        <f>INDEX('xUS TME'!H:H,MATCH(B600,'xUS TME'!$B:$B,0))</f>
        <v>0</v>
      </c>
      <c r="K600" s="17" t="str">
        <f t="shared" si="9"/>
        <v/>
      </c>
      <c r="L600" s="15">
        <f>INDEX('xUS TME'!J:J,MATCH('xUS Opp Value'!B600,'xUS TME'!$B:$B,0))</f>
        <v>6.13</v>
      </c>
      <c r="M600" s="15">
        <f>INDEX('xUS TME'!L:L,MATCH('xUS Opp Value'!$B600,'xUS TME'!$B:$B,0))</f>
        <v>1.8</v>
      </c>
      <c r="N600" s="15">
        <f>INDEX('xUS TME'!K:K,MATCH('xUS Opp Value'!$B600,'xUS TME'!$B:$B,0))</f>
        <v>0.2</v>
      </c>
      <c r="O600" s="15">
        <f>INDEX('xUS TME'!I:I,MATCH('xUS Opp Value'!$B600,'xUS TME'!$B:$B,0))</f>
        <v>0</v>
      </c>
      <c r="P600" s="15" t="str">
        <f>INDEX('xUS TME'!M:M,MATCH('xUS Opp Value'!$B600,'xUS TME'!$B:$B,0))</f>
        <v>Forint</v>
      </c>
      <c r="Q600" s="15">
        <f>INDEX('xUS TME'!N:N,MATCH('xUS Opp Value'!$B600,'xUS TME'!$B:$B,0))</f>
        <v>0</v>
      </c>
    </row>
    <row r="601" spans="1:17" hidden="1">
      <c r="A601" s="10" t="s">
        <v>2123</v>
      </c>
      <c r="B601" s="10" t="str">
        <f>INDEX('xUS TME'!B:B,MATCH('xUS Opp Value'!A601,'xUS TME'!A:A,0))</f>
        <v>CNE1000002J7</v>
      </c>
      <c r="C601" s="13">
        <f>INDEX('xUS TME'!C:C,MATCH($B601,'xUS TME'!$B:$B,0))</f>
        <v>1919</v>
      </c>
      <c r="D601" s="13" t="str">
        <f>INDEX('xUS TME'!D:D,MATCH(B601,'xUS TME'!$B:$B,0))</f>
        <v>0P00009S8P</v>
      </c>
      <c r="E601" s="13" t="str">
        <f>INDEX('xUS TME'!F:F,MATCH(B601,'xUS TME'!$B:$B,0))</f>
        <v>China</v>
      </c>
      <c r="F601" s="18" t="str">
        <f>INDEX('xUS TME'!G:G,MATCH(B601,'xUS TME'!$B:$B,0))</f>
        <v>Industrials</v>
      </c>
      <c r="G601" s="58">
        <f>IFERROR(INDEX(CRIMs!G:G,MATCH(C601,CRIMs!D:D,0)),0)</f>
        <v>0</v>
      </c>
      <c r="H601" s="58">
        <f>IFERROR(INDEX(CRIMs!I:I,MATCH(C601,CRIMs!D:D,0)),0)</f>
        <v>0</v>
      </c>
      <c r="I601" s="13">
        <f>INDEX('xUS TME'!E:E,MATCH($B601,'xUS TME'!$B:$B,0))</f>
        <v>0.01</v>
      </c>
      <c r="J601" s="15">
        <f>INDEX('xUS TME'!H:H,MATCH(B601,'xUS TME'!$B:$B,0))</f>
        <v>0</v>
      </c>
      <c r="K601" s="17" t="str">
        <f t="shared" si="9"/>
        <v/>
      </c>
      <c r="L601" s="15">
        <f>INDEX('xUS TME'!J:J,MATCH('xUS Opp Value'!B601,'xUS TME'!$B:$B,0))</f>
        <v>6.82</v>
      </c>
      <c r="M601" s="15">
        <f>INDEX('xUS TME'!L:L,MATCH('xUS Opp Value'!$B601,'xUS TME'!$B:$B,0))</f>
        <v>0.92</v>
      </c>
      <c r="N601" s="15">
        <f>INDEX('xUS TME'!K:K,MATCH('xUS Opp Value'!$B601,'xUS TME'!$B:$B,0))</f>
        <v>0.26</v>
      </c>
      <c r="O601" s="15">
        <f>INDEX('xUS TME'!I:I,MATCH('xUS Opp Value'!$B601,'xUS TME'!$B:$B,0))</f>
        <v>0</v>
      </c>
      <c r="P601" s="15" t="str">
        <f>INDEX('xUS TME'!M:M,MATCH('xUS Opp Value'!$B601,'xUS TME'!$B:$B,0))</f>
        <v>Hong Kong Dollar</v>
      </c>
      <c r="Q601" s="15">
        <f>INDEX('xUS TME'!N:N,MATCH('xUS Opp Value'!$B601,'xUS TME'!$B:$B,0))</f>
        <v>0</v>
      </c>
    </row>
    <row r="602" spans="1:17" hidden="1">
      <c r="A602" s="10" t="s">
        <v>1833</v>
      </c>
      <c r="B602" s="10" t="str">
        <f>INDEX('xUS TME'!B:B,MATCH('xUS Opp Value'!A602,'xUS TME'!A:A,0))</f>
        <v>HK0000055878</v>
      </c>
      <c r="C602" s="13">
        <f>INDEX('xUS TME'!C:C,MATCH($B602,'xUS TME'!$B:$B,0))</f>
        <v>966</v>
      </c>
      <c r="D602" s="13" t="str">
        <f>INDEX('xUS TME'!D:D,MATCH(B602,'xUS TME'!$B:$B,0))</f>
        <v>0P00009S4P</v>
      </c>
      <c r="E602" s="13" t="str">
        <f>INDEX('xUS TME'!F:F,MATCH(B602,'xUS TME'!$B:$B,0))</f>
        <v>China</v>
      </c>
      <c r="F602" s="18" t="str">
        <f>INDEX('xUS TME'!G:G,MATCH(B602,'xUS TME'!$B:$B,0))</f>
        <v>Financials</v>
      </c>
      <c r="G602" s="58">
        <f>IFERROR(INDEX(CRIMs!G:G,MATCH(C602,CRIMs!D:D,0)),0)</f>
        <v>0</v>
      </c>
      <c r="H602" s="58">
        <f>IFERROR(INDEX(CRIMs!I:I,MATCH(C602,CRIMs!D:D,0)),0)</f>
        <v>0</v>
      </c>
      <c r="I602" s="13">
        <f>INDEX('xUS TME'!E:E,MATCH($B602,'xUS TME'!$B:$B,0))</f>
        <v>0.01</v>
      </c>
      <c r="J602" s="15">
        <f>INDEX('xUS TME'!H:H,MATCH(B602,'xUS TME'!$B:$B,0))</f>
        <v>0</v>
      </c>
      <c r="K602" s="17" t="str">
        <f t="shared" si="9"/>
        <v/>
      </c>
      <c r="L602" s="15">
        <f>INDEX('xUS TME'!J:J,MATCH('xUS Opp Value'!B602,'xUS TME'!$B:$B,0))</f>
        <v>7.08</v>
      </c>
      <c r="M602" s="15">
        <f>INDEX('xUS TME'!L:L,MATCH('xUS Opp Value'!$B602,'xUS TME'!$B:$B,0))</f>
        <v>0.74</v>
      </c>
      <c r="N602" s="15">
        <f>INDEX('xUS TME'!K:K,MATCH('xUS Opp Value'!$B602,'xUS TME'!$B:$B,0))</f>
        <v>0.14000000000000001</v>
      </c>
      <c r="O602" s="15">
        <f>INDEX('xUS TME'!I:I,MATCH('xUS Opp Value'!$B602,'xUS TME'!$B:$B,0))</f>
        <v>0</v>
      </c>
      <c r="P602" s="15" t="str">
        <f>INDEX('xUS TME'!M:M,MATCH('xUS Opp Value'!$B602,'xUS TME'!$B:$B,0))</f>
        <v>Hong Kong Dollar</v>
      </c>
      <c r="Q602" s="15">
        <f>INDEX('xUS TME'!N:N,MATCH('xUS Opp Value'!$B602,'xUS TME'!$B:$B,0))</f>
        <v>0</v>
      </c>
    </row>
    <row r="603" spans="1:17" hidden="1">
      <c r="A603" s="10" t="s">
        <v>5439</v>
      </c>
      <c r="B603" s="10" t="str">
        <f>INDEX('xUS TME'!B:B,MATCH('xUS Opp Value'!A603,'xUS TME'!A:A,0))</f>
        <v>QA0007227737</v>
      </c>
      <c r="C603" s="13" t="str">
        <f>INDEX('xUS TME'!C:C,MATCH($B603,'xUS TME'!$B:$B,0))</f>
        <v>ORDS</v>
      </c>
      <c r="D603" s="13" t="str">
        <f>INDEX('xUS TME'!D:D,MATCH(B603,'xUS TME'!$B:$B,0))</f>
        <v>0P0000NQ57</v>
      </c>
      <c r="E603" s="13" t="str">
        <f>INDEX('xUS TME'!F:F,MATCH(B603,'xUS TME'!$B:$B,0))</f>
        <v>Qatar</v>
      </c>
      <c r="F603" s="18" t="str">
        <f>INDEX('xUS TME'!G:G,MATCH(B603,'xUS TME'!$B:$B,0))</f>
        <v>Communication Services</v>
      </c>
      <c r="G603" s="58">
        <f>IFERROR(INDEX(CRIMs!G:G,MATCH(C603,CRIMs!D:D,0)),0)</f>
        <v>0</v>
      </c>
      <c r="H603" s="58">
        <f>IFERROR(INDEX(CRIMs!I:I,MATCH(C603,CRIMs!D:D,0)),0)</f>
        <v>0</v>
      </c>
      <c r="I603" s="13">
        <f>INDEX('xUS TME'!E:E,MATCH($B603,'xUS TME'!$B:$B,0))</f>
        <v>0.01</v>
      </c>
      <c r="J603" s="15">
        <f>INDEX('xUS TME'!H:H,MATCH(B603,'xUS TME'!$B:$B,0))</f>
        <v>0</v>
      </c>
      <c r="K603" s="17" t="str">
        <f t="shared" si="9"/>
        <v/>
      </c>
      <c r="L603" s="15">
        <f>INDEX('xUS TME'!J:J,MATCH('xUS Opp Value'!B603,'xUS TME'!$B:$B,0))</f>
        <v>20.260000000000002</v>
      </c>
      <c r="M603" s="15">
        <f>INDEX('xUS TME'!L:L,MATCH('xUS Opp Value'!$B603,'xUS TME'!$B:$B,0))</f>
        <v>1.39</v>
      </c>
      <c r="N603" s="15">
        <f>INDEX('xUS TME'!K:K,MATCH('xUS Opp Value'!$B603,'xUS TME'!$B:$B,0))</f>
        <v>0.16</v>
      </c>
      <c r="O603" s="15">
        <f>INDEX('xUS TME'!I:I,MATCH('xUS Opp Value'!$B603,'xUS TME'!$B:$B,0))</f>
        <v>0</v>
      </c>
      <c r="P603" s="15" t="str">
        <f>INDEX('xUS TME'!M:M,MATCH('xUS Opp Value'!$B603,'xUS TME'!$B:$B,0))</f>
        <v>Qatari Rial</v>
      </c>
      <c r="Q603" s="15">
        <f>INDEX('xUS TME'!N:N,MATCH('xUS Opp Value'!$B603,'xUS TME'!$B:$B,0))</f>
        <v>0</v>
      </c>
    </row>
    <row r="604" spans="1:17" hidden="1">
      <c r="A604" s="10" t="s">
        <v>1421</v>
      </c>
      <c r="B604" s="10" t="str">
        <f>INDEX('xUS TME'!B:B,MATCH('xUS Opp Value'!A604,'xUS TME'!A:A,0))</f>
        <v>CL0000000100</v>
      </c>
      <c r="C604" s="13" t="str">
        <f>INDEX('xUS TME'!C:C,MATCH($B604,'xUS TME'!$B:$B,0))</f>
        <v>CENCOSUD</v>
      </c>
      <c r="D604" s="13" t="str">
        <f>INDEX('xUS TME'!D:D,MATCH(B604,'xUS TME'!$B:$B,0))</f>
        <v>0P0000BX3K</v>
      </c>
      <c r="E604" s="13" t="str">
        <f>INDEX('xUS TME'!F:F,MATCH(B604,'xUS TME'!$B:$B,0))</f>
        <v>Chile</v>
      </c>
      <c r="F604" s="18" t="str">
        <f>INDEX('xUS TME'!G:G,MATCH(B604,'xUS TME'!$B:$B,0))</f>
        <v>Consumer Staples</v>
      </c>
      <c r="G604" s="58">
        <f>IFERROR(INDEX(CRIMs!G:G,MATCH(C604,CRIMs!D:D,0)),0)</f>
        <v>0</v>
      </c>
      <c r="H604" s="58">
        <f>IFERROR(INDEX(CRIMs!I:I,MATCH(C604,CRIMs!D:D,0)),0)</f>
        <v>0</v>
      </c>
      <c r="I604" s="13">
        <f>INDEX('xUS TME'!E:E,MATCH($B604,'xUS TME'!$B:$B,0))</f>
        <v>0.01</v>
      </c>
      <c r="J604" s="15">
        <f>INDEX('xUS TME'!H:H,MATCH(B604,'xUS TME'!$B:$B,0))</f>
        <v>0</v>
      </c>
      <c r="K604" s="17" t="str">
        <f t="shared" si="9"/>
        <v/>
      </c>
      <c r="L604" s="15">
        <f>INDEX('xUS TME'!J:J,MATCH('xUS Opp Value'!B604,'xUS TME'!$B:$B,0))</f>
        <v>8.7899999999999991</v>
      </c>
      <c r="M604" s="15">
        <f>INDEX('xUS TME'!L:L,MATCH('xUS Opp Value'!$B604,'xUS TME'!$B:$B,0))</f>
        <v>1.56</v>
      </c>
      <c r="N604" s="15">
        <f>INDEX('xUS TME'!K:K,MATCH('xUS Opp Value'!$B604,'xUS TME'!$B:$B,0))</f>
        <v>0.09</v>
      </c>
      <c r="O604" s="15">
        <f>INDEX('xUS TME'!I:I,MATCH('xUS Opp Value'!$B604,'xUS TME'!$B:$B,0))</f>
        <v>0</v>
      </c>
      <c r="P604" s="15" t="str">
        <f>INDEX('xUS TME'!M:M,MATCH('xUS Opp Value'!$B604,'xUS TME'!$B:$B,0))</f>
        <v>Chilean Peso</v>
      </c>
      <c r="Q604" s="15">
        <f>INDEX('xUS TME'!N:N,MATCH('xUS Opp Value'!$B604,'xUS TME'!$B:$B,0))</f>
        <v>0</v>
      </c>
    </row>
    <row r="605" spans="1:17" hidden="1">
      <c r="A605" s="10" t="s">
        <v>5635</v>
      </c>
      <c r="B605" s="10" t="str">
        <f>INDEX('xUS TME'!B:B,MATCH('xUS Opp Value'!A605,'xUS TME'!A:A,0))</f>
        <v>MYL6033OO004</v>
      </c>
      <c r="C605" s="13">
        <f>INDEX('xUS TME'!C:C,MATCH($B605,'xUS TME'!$B:$B,0))</f>
        <v>6033</v>
      </c>
      <c r="D605" s="13" t="str">
        <f>INDEX('xUS TME'!D:D,MATCH(B605,'xUS TME'!$B:$B,0))</f>
        <v>0P0000BCX3</v>
      </c>
      <c r="E605" s="13" t="str">
        <f>INDEX('xUS TME'!F:F,MATCH(B605,'xUS TME'!$B:$B,0))</f>
        <v>Malaysia</v>
      </c>
      <c r="F605" s="18" t="str">
        <f>INDEX('xUS TME'!G:G,MATCH(B605,'xUS TME'!$B:$B,0))</f>
        <v>Utilities</v>
      </c>
      <c r="G605" s="58">
        <f>IFERROR(INDEX(CRIMs!G:G,MATCH(C605,CRIMs!D:D,0)),0)</f>
        <v>0</v>
      </c>
      <c r="H605" s="58">
        <f>IFERROR(INDEX(CRIMs!I:I,MATCH(C605,CRIMs!D:D,0)),0)</f>
        <v>0</v>
      </c>
      <c r="I605" s="13">
        <f>INDEX('xUS TME'!E:E,MATCH($B605,'xUS TME'!$B:$B,0))</f>
        <v>0.01</v>
      </c>
      <c r="J605" s="15">
        <f>INDEX('xUS TME'!H:H,MATCH(B605,'xUS TME'!$B:$B,0))</f>
        <v>0</v>
      </c>
      <c r="K605" s="17" t="str">
        <f t="shared" si="9"/>
        <v/>
      </c>
      <c r="L605" s="15">
        <f>INDEX('xUS TME'!J:J,MATCH('xUS Opp Value'!B605,'xUS TME'!$B:$B,0))</f>
        <v>19.399999999999999</v>
      </c>
      <c r="M605" s="15">
        <f>INDEX('xUS TME'!L:L,MATCH('xUS Opp Value'!$B605,'xUS TME'!$B:$B,0))</f>
        <v>2.54</v>
      </c>
      <c r="N605" s="15">
        <f>INDEX('xUS TME'!K:K,MATCH('xUS Opp Value'!$B605,'xUS TME'!$B:$B,0))</f>
        <v>0.13</v>
      </c>
      <c r="O605" s="15">
        <f>INDEX('xUS TME'!I:I,MATCH('xUS Opp Value'!$B605,'xUS TME'!$B:$B,0))</f>
        <v>0</v>
      </c>
      <c r="P605" s="15" t="str">
        <f>INDEX('xUS TME'!M:M,MATCH('xUS Opp Value'!$B605,'xUS TME'!$B:$B,0))</f>
        <v>Malaysian Ringgit</v>
      </c>
      <c r="Q605" s="15">
        <f>INDEX('xUS TME'!N:N,MATCH('xUS Opp Value'!$B605,'xUS TME'!$B:$B,0))</f>
        <v>0</v>
      </c>
    </row>
    <row r="606" spans="1:17" hidden="1">
      <c r="A606" s="10" t="s">
        <v>4551</v>
      </c>
      <c r="B606" s="10" t="str">
        <f>INDEX('xUS TME'!B:B,MATCH('xUS Opp Value'!A606,'xUS TME'!A:A,0))</f>
        <v>CNE100006JG0</v>
      </c>
      <c r="C606" s="13">
        <f>INDEX('xUS TME'!C:C,MATCH($B606,'xUS TME'!$B:$B,0))</f>
        <v>6181</v>
      </c>
      <c r="D606" s="13" t="str">
        <f>INDEX('xUS TME'!D:D,MATCH(B606,'xUS TME'!$B:$B,0))</f>
        <v>0P0001T8ED</v>
      </c>
      <c r="E606" s="13" t="str">
        <f>INDEX('xUS TME'!F:F,MATCH(B606,'xUS TME'!$B:$B,0))</f>
        <v>China</v>
      </c>
      <c r="F606" s="18" t="str">
        <f>INDEX('xUS TME'!G:G,MATCH(B606,'xUS TME'!$B:$B,0))</f>
        <v>Consumer Discretionary</v>
      </c>
      <c r="G606" s="58">
        <f>IFERROR(INDEX(CRIMs!G:G,MATCH(C606,CRIMs!D:D,0)),0)</f>
        <v>0</v>
      </c>
      <c r="H606" s="58">
        <f>IFERROR(INDEX(CRIMs!I:I,MATCH(C606,CRIMs!D:D,0)),0)</f>
        <v>0</v>
      </c>
      <c r="I606" s="13">
        <f>INDEX('xUS TME'!E:E,MATCH($B606,'xUS TME'!$B:$B,0))</f>
        <v>0.01</v>
      </c>
      <c r="J606" s="15">
        <f>INDEX('xUS TME'!H:H,MATCH(B606,'xUS TME'!$B:$B,0))</f>
        <v>0</v>
      </c>
      <c r="K606" s="17" t="str">
        <f t="shared" si="9"/>
        <v/>
      </c>
      <c r="L606" s="15">
        <f>INDEX('xUS TME'!J:J,MATCH('xUS Opp Value'!B606,'xUS TME'!$B:$B,0))</f>
        <v>12.01</v>
      </c>
      <c r="M606" s="15">
        <f>INDEX('xUS TME'!L:L,MATCH('xUS Opp Value'!$B606,'xUS TME'!$B:$B,0))</f>
        <v>9.35</v>
      </c>
      <c r="N606" s="15">
        <f>INDEX('xUS TME'!K:K,MATCH('xUS Opp Value'!$B606,'xUS TME'!$B:$B,0))</f>
        <v>0.53</v>
      </c>
      <c r="O606" s="15">
        <f>INDEX('xUS TME'!I:I,MATCH('xUS Opp Value'!$B606,'xUS TME'!$B:$B,0))</f>
        <v>0</v>
      </c>
      <c r="P606" s="15" t="str">
        <f>INDEX('xUS TME'!M:M,MATCH('xUS Opp Value'!$B606,'xUS TME'!$B:$B,0))</f>
        <v>Hong Kong Dollar</v>
      </c>
      <c r="Q606" s="15">
        <f>INDEX('xUS TME'!N:N,MATCH('xUS Opp Value'!$B606,'xUS TME'!$B:$B,0))</f>
        <v>0</v>
      </c>
    </row>
    <row r="607" spans="1:17" hidden="1">
      <c r="A607" s="10" t="s">
        <v>8495</v>
      </c>
      <c r="B607" s="10" t="str">
        <f>INDEX('xUS TME'!B:B,MATCH('xUS Opp Value'!A607,'xUS TME'!A:A,0))</f>
        <v>INE061F01013</v>
      </c>
      <c r="C607" s="13" t="str">
        <f>INDEX('xUS TME'!C:C,MATCH($B607,'xUS TME'!$B:$B,0))</f>
        <v>532843</v>
      </c>
      <c r="D607" s="13" t="str">
        <f>INDEX('xUS TME'!D:D,MATCH(B607,'xUS TME'!$B:$B,0))</f>
        <v>0P0000CI1K</v>
      </c>
      <c r="E607" s="13" t="str">
        <f>INDEX('xUS TME'!F:F,MATCH(B607,'xUS TME'!$B:$B,0))</f>
        <v>India</v>
      </c>
      <c r="F607" s="18" t="str">
        <f>INDEX('xUS TME'!G:G,MATCH(B607,'xUS TME'!$B:$B,0))</f>
        <v>Health Care</v>
      </c>
      <c r="G607" s="58">
        <f>IFERROR(INDEX(CRIMs!G:G,MATCH(C607,CRIMs!D:D,0)),0)</f>
        <v>0</v>
      </c>
      <c r="H607" s="58">
        <f>IFERROR(INDEX(CRIMs!I:I,MATCH(C607,CRIMs!D:D,0)),0)</f>
        <v>0</v>
      </c>
      <c r="I607" s="13">
        <f>INDEX('xUS TME'!E:E,MATCH($B607,'xUS TME'!$B:$B,0))</f>
        <v>0.01</v>
      </c>
      <c r="J607" s="15">
        <f>INDEX('xUS TME'!H:H,MATCH(B607,'xUS TME'!$B:$B,0))</f>
        <v>0</v>
      </c>
      <c r="K607" s="17" t="str">
        <f t="shared" si="9"/>
        <v/>
      </c>
      <c r="L607" s="15">
        <f>INDEX('xUS TME'!J:J,MATCH('xUS Opp Value'!B607,'xUS TME'!$B:$B,0))</f>
        <v>84.04</v>
      </c>
      <c r="M607" s="15">
        <f>INDEX('xUS TME'!L:L,MATCH('xUS Opp Value'!$B607,'xUS TME'!$B:$B,0))</f>
        <v>6.79</v>
      </c>
      <c r="N607" s="15">
        <f>INDEX('xUS TME'!K:K,MATCH('xUS Opp Value'!$B607,'xUS TME'!$B:$B,0))</f>
        <v>0.1</v>
      </c>
      <c r="O607" s="15">
        <f>INDEX('xUS TME'!I:I,MATCH('xUS Opp Value'!$B607,'xUS TME'!$B:$B,0))</f>
        <v>0</v>
      </c>
      <c r="P607" s="15" t="str">
        <f>INDEX('xUS TME'!M:M,MATCH('xUS Opp Value'!$B607,'xUS TME'!$B:$B,0))</f>
        <v>Indian Rupee</v>
      </c>
      <c r="Q607" s="15">
        <f>INDEX('xUS TME'!N:N,MATCH('xUS Opp Value'!$B607,'xUS TME'!$B:$B,0))</f>
        <v>0</v>
      </c>
    </row>
    <row r="608" spans="1:17" hidden="1">
      <c r="A608" s="10" t="s">
        <v>1288</v>
      </c>
      <c r="B608" s="10" t="str">
        <f>INDEX('xUS TME'!B:B,MATCH('xUS Opp Value'!A608,'xUS TME'!A:A,0))</f>
        <v>IT0001347308</v>
      </c>
      <c r="C608" s="13" t="str">
        <f>INDEX('xUS TME'!C:C,MATCH($B608,'xUS TME'!$B:$B,0))</f>
        <v>BZU</v>
      </c>
      <c r="D608" s="13" t="str">
        <f>INDEX('xUS TME'!D:D,MATCH(B608,'xUS TME'!$B:$B,0))</f>
        <v>0P00009DIE</v>
      </c>
      <c r="E608" s="13" t="str">
        <f>INDEX('xUS TME'!F:F,MATCH(B608,'xUS TME'!$B:$B,0))</f>
        <v>Italy</v>
      </c>
      <c r="F608" s="18" t="str">
        <f>INDEX('xUS TME'!G:G,MATCH(B608,'xUS TME'!$B:$B,0))</f>
        <v>Materials</v>
      </c>
      <c r="G608" s="58">
        <f>IFERROR(INDEX(CRIMs!G:G,MATCH(C608,CRIMs!D:D,0)),0)</f>
        <v>0</v>
      </c>
      <c r="H608" s="58">
        <f>IFERROR(INDEX(CRIMs!I:I,MATCH(C608,CRIMs!D:D,0)),0)</f>
        <v>0</v>
      </c>
      <c r="I608" s="13">
        <f>INDEX('xUS TME'!E:E,MATCH($B608,'xUS TME'!$B:$B,0))</f>
        <v>0.01</v>
      </c>
      <c r="J608" s="15">
        <f>INDEX('xUS TME'!H:H,MATCH(B608,'xUS TME'!$B:$B,0))</f>
        <v>0</v>
      </c>
      <c r="K608" s="17" t="str">
        <f t="shared" si="9"/>
        <v/>
      </c>
      <c r="L608" s="15">
        <f>INDEX('xUS TME'!J:J,MATCH('xUS Opp Value'!B608,'xUS TME'!$B:$B,0))</f>
        <v>10.33</v>
      </c>
      <c r="M608" s="15">
        <f>INDEX('xUS TME'!L:L,MATCH('xUS Opp Value'!$B608,'xUS TME'!$B:$B,0))</f>
        <v>1.25</v>
      </c>
      <c r="N608" s="15">
        <f>INDEX('xUS TME'!K:K,MATCH('xUS Opp Value'!$B608,'xUS TME'!$B:$B,0))</f>
        <v>0.16</v>
      </c>
      <c r="O608" s="15">
        <f>INDEX('xUS TME'!I:I,MATCH('xUS Opp Value'!$B608,'xUS TME'!$B:$B,0))</f>
        <v>0</v>
      </c>
      <c r="P608" s="15" t="str">
        <f>INDEX('xUS TME'!M:M,MATCH('xUS Opp Value'!$B608,'xUS TME'!$B:$B,0))</f>
        <v>Euro</v>
      </c>
      <c r="Q608" s="15">
        <f>INDEX('xUS TME'!N:N,MATCH('xUS Opp Value'!$B608,'xUS TME'!$B:$B,0))</f>
        <v>0</v>
      </c>
    </row>
    <row r="609" spans="1:17" hidden="1">
      <c r="A609" s="10" t="s">
        <v>3983</v>
      </c>
      <c r="B609" s="10" t="str">
        <f>INDEX('xUS TME'!B:B,MATCH('xUS Opp Value'!A609,'xUS TME'!A:A,0))</f>
        <v>TW0002356003</v>
      </c>
      <c r="C609" s="13">
        <f>INDEX('xUS TME'!C:C,MATCH($B609,'xUS TME'!$B:$B,0))</f>
        <v>2356</v>
      </c>
      <c r="D609" s="13" t="str">
        <f>INDEX('xUS TME'!D:D,MATCH(B609,'xUS TME'!$B:$B,0))</f>
        <v>0P0000B1DL</v>
      </c>
      <c r="E609" s="13" t="str">
        <f>INDEX('xUS TME'!F:F,MATCH(B609,'xUS TME'!$B:$B,0))</f>
        <v>Taiwan</v>
      </c>
      <c r="F609" s="18" t="str">
        <f>INDEX('xUS TME'!G:G,MATCH(B609,'xUS TME'!$B:$B,0))</f>
        <v>Information Technology</v>
      </c>
      <c r="G609" s="58">
        <f>IFERROR(INDEX(CRIMs!G:G,MATCH(C609,CRIMs!D:D,0)),0)</f>
        <v>0</v>
      </c>
      <c r="H609" s="58">
        <f>IFERROR(INDEX(CRIMs!I:I,MATCH(C609,CRIMs!D:D,0)),0)</f>
        <v>0</v>
      </c>
      <c r="I609" s="13">
        <f>INDEX('xUS TME'!E:E,MATCH($B609,'xUS TME'!$B:$B,0))</f>
        <v>0.01</v>
      </c>
      <c r="J609" s="15">
        <f>INDEX('xUS TME'!H:H,MATCH(B609,'xUS TME'!$B:$B,0))</f>
        <v>0</v>
      </c>
      <c r="K609" s="17" t="str">
        <f t="shared" si="9"/>
        <v/>
      </c>
      <c r="L609" s="15">
        <f>INDEX('xUS TME'!J:J,MATCH('xUS Opp Value'!B609,'xUS TME'!$B:$B,0))</f>
        <v>22.5</v>
      </c>
      <c r="M609" s="15">
        <f>INDEX('xUS TME'!L:L,MATCH('xUS Opp Value'!$B609,'xUS TME'!$B:$B,0))</f>
        <v>2.09</v>
      </c>
      <c r="N609" s="15">
        <f>INDEX('xUS TME'!K:K,MATCH('xUS Opp Value'!$B609,'xUS TME'!$B:$B,0))</f>
        <v>0.13</v>
      </c>
      <c r="O609" s="15">
        <f>INDEX('xUS TME'!I:I,MATCH('xUS Opp Value'!$B609,'xUS TME'!$B:$B,0))</f>
        <v>0</v>
      </c>
      <c r="P609" s="15" t="str">
        <f>INDEX('xUS TME'!M:M,MATCH('xUS Opp Value'!$B609,'xUS TME'!$B:$B,0))</f>
        <v>New Taiwan Dollar</v>
      </c>
      <c r="Q609" s="15">
        <f>INDEX('xUS TME'!N:N,MATCH('xUS Opp Value'!$B609,'xUS TME'!$B:$B,0))</f>
        <v>0</v>
      </c>
    </row>
    <row r="610" spans="1:17" hidden="1">
      <c r="A610" s="10" t="s">
        <v>5950</v>
      </c>
      <c r="B610" s="10" t="str">
        <f>INDEX('xUS TME'!B:B,MATCH('xUS Opp Value'!A610,'xUS TME'!A:A,0))</f>
        <v>GRS434003000</v>
      </c>
      <c r="C610" s="13" t="str">
        <f>INDEX('xUS TME'!C:C,MATCH($B610,'xUS TME'!$B:$B,0))</f>
        <v>PPC</v>
      </c>
      <c r="D610" s="13" t="str">
        <f>INDEX('xUS TME'!D:D,MATCH(B610,'xUS TME'!$B:$B,0))</f>
        <v>0P0000AR03</v>
      </c>
      <c r="E610" s="13" t="str">
        <f>INDEX('xUS TME'!F:F,MATCH(B610,'xUS TME'!$B:$B,0))</f>
        <v>Greece</v>
      </c>
      <c r="F610" s="18" t="str">
        <f>INDEX('xUS TME'!G:G,MATCH(B610,'xUS TME'!$B:$B,0))</f>
        <v>Utilities</v>
      </c>
      <c r="G610" s="58">
        <f>IFERROR(INDEX(CRIMs!G:G,MATCH(C610,CRIMs!D:D,0)),0)</f>
        <v>0</v>
      </c>
      <c r="H610" s="58">
        <f>IFERROR(INDEX(CRIMs!I:I,MATCH(C610,CRIMs!D:D,0)),0)</f>
        <v>0</v>
      </c>
      <c r="I610" s="13">
        <f>INDEX('xUS TME'!E:E,MATCH($B610,'xUS TME'!$B:$B,0))</f>
        <v>0.01</v>
      </c>
      <c r="J610" s="15">
        <f>INDEX('xUS TME'!H:H,MATCH(B610,'xUS TME'!$B:$B,0))</f>
        <v>0</v>
      </c>
      <c r="K610" s="17" t="str">
        <f t="shared" si="9"/>
        <v/>
      </c>
      <c r="L610" s="15">
        <f>INDEX('xUS TME'!J:J,MATCH('xUS Opp Value'!B610,'xUS TME'!$B:$B,0))</f>
        <v>10.29</v>
      </c>
      <c r="M610" s="15">
        <f>INDEX('xUS TME'!L:L,MATCH('xUS Opp Value'!$B610,'xUS TME'!$B:$B,0))</f>
        <v>1.08</v>
      </c>
      <c r="N610" s="15">
        <f>INDEX('xUS TME'!K:K,MATCH('xUS Opp Value'!$B610,'xUS TME'!$B:$B,0))</f>
        <v>0.06</v>
      </c>
      <c r="O610" s="15">
        <f>INDEX('xUS TME'!I:I,MATCH('xUS Opp Value'!$B610,'xUS TME'!$B:$B,0))</f>
        <v>0</v>
      </c>
      <c r="P610" s="15" t="str">
        <f>INDEX('xUS TME'!M:M,MATCH('xUS Opp Value'!$B610,'xUS TME'!$B:$B,0))</f>
        <v>Euro</v>
      </c>
      <c r="Q610" s="15">
        <f>INDEX('xUS TME'!N:N,MATCH('xUS Opp Value'!$B610,'xUS TME'!$B:$B,0))</f>
        <v>0</v>
      </c>
    </row>
    <row r="611" spans="1:17" hidden="1">
      <c r="A611" s="10" t="s">
        <v>4543</v>
      </c>
      <c r="B611" s="10" t="str">
        <f>INDEX('xUS TME'!B:B,MATCH('xUS Opp Value'!A611,'xUS TME'!A:A,0))</f>
        <v>SE0000108847</v>
      </c>
      <c r="C611" s="13" t="str">
        <f>INDEX('xUS TME'!C:C,MATCH($B611,'xUS TME'!$B:$B,0))</f>
        <v>LUND B</v>
      </c>
      <c r="D611" s="13" t="str">
        <f>INDEX('xUS TME'!D:D,MATCH(B611,'xUS TME'!$B:$B,0))</f>
        <v>0P0000A6I1</v>
      </c>
      <c r="E611" s="13" t="str">
        <f>INDEX('xUS TME'!F:F,MATCH(B611,'xUS TME'!$B:$B,0))</f>
        <v>Sweden</v>
      </c>
      <c r="F611" s="18" t="str">
        <f>INDEX('xUS TME'!G:G,MATCH(B611,'xUS TME'!$B:$B,0))</f>
        <v>Financials</v>
      </c>
      <c r="G611" s="58">
        <f>IFERROR(INDEX(CRIMs!G:G,MATCH(C611,CRIMs!D:D,0)),0)</f>
        <v>0</v>
      </c>
      <c r="H611" s="58">
        <f>IFERROR(INDEX(CRIMs!I:I,MATCH(C611,CRIMs!D:D,0)),0)</f>
        <v>0</v>
      </c>
      <c r="I611" s="13">
        <f>INDEX('xUS TME'!E:E,MATCH($B611,'xUS TME'!$B:$B,0))</f>
        <v>0.01</v>
      </c>
      <c r="J611" s="15">
        <f>INDEX('xUS TME'!H:H,MATCH(B611,'xUS TME'!$B:$B,0))</f>
        <v>0</v>
      </c>
      <c r="K611" s="17" t="str">
        <f t="shared" si="9"/>
        <v/>
      </c>
      <c r="L611" s="15">
        <f>INDEX('xUS TME'!J:J,MATCH('xUS Opp Value'!B611,'xUS TME'!$B:$B,0))</f>
        <v>0</v>
      </c>
      <c r="M611" s="15">
        <f>INDEX('xUS TME'!L:L,MATCH('xUS Opp Value'!$B611,'xUS TME'!$B:$B,0))</f>
        <v>1.08</v>
      </c>
      <c r="N611" s="15">
        <f>INDEX('xUS TME'!K:K,MATCH('xUS Opp Value'!$B611,'xUS TME'!$B:$B,0))</f>
        <v>0.12</v>
      </c>
      <c r="O611" s="15">
        <f>INDEX('xUS TME'!I:I,MATCH('xUS Opp Value'!$B611,'xUS TME'!$B:$B,0))</f>
        <v>0</v>
      </c>
      <c r="P611" s="15" t="str">
        <f>INDEX('xUS TME'!M:M,MATCH('xUS Opp Value'!$B611,'xUS TME'!$B:$B,0))</f>
        <v>Swedish Krona</v>
      </c>
      <c r="Q611" s="15">
        <f>INDEX('xUS TME'!N:N,MATCH('xUS Opp Value'!$B611,'xUS TME'!$B:$B,0))</f>
        <v>0</v>
      </c>
    </row>
    <row r="612" spans="1:17" hidden="1">
      <c r="A612" s="10" t="s">
        <v>3488</v>
      </c>
      <c r="B612" s="10" t="str">
        <f>INDEX('xUS TME'!B:B,MATCH('xUS Opp Value'!A612,'xUS TME'!A:A,0))</f>
        <v>INE094A01015</v>
      </c>
      <c r="C612" s="13" t="str">
        <f>INDEX('xUS TME'!C:C,MATCH($B612,'xUS TME'!$B:$B,0))</f>
        <v>HINDPETRO</v>
      </c>
      <c r="D612" s="13" t="str">
        <f>INDEX('xUS TME'!D:D,MATCH(B612,'xUS TME'!$B:$B,0))</f>
        <v>0P0000BEOS</v>
      </c>
      <c r="E612" s="13" t="str">
        <f>INDEX('xUS TME'!F:F,MATCH(B612,'xUS TME'!$B:$B,0))</f>
        <v>India</v>
      </c>
      <c r="F612" s="18" t="str">
        <f>INDEX('xUS TME'!G:G,MATCH(B612,'xUS TME'!$B:$B,0))</f>
        <v>Energy</v>
      </c>
      <c r="G612" s="58">
        <f>IFERROR(INDEX(CRIMs!G:G,MATCH(C612,CRIMs!D:D,0)),0)</f>
        <v>0</v>
      </c>
      <c r="H612" s="58">
        <f>IFERROR(INDEX(CRIMs!I:I,MATCH(C612,CRIMs!D:D,0)),0)</f>
        <v>0</v>
      </c>
      <c r="I612" s="13">
        <f>INDEX('xUS TME'!E:E,MATCH($B612,'xUS TME'!$B:$B,0))</f>
        <v>0.01</v>
      </c>
      <c r="J612" s="15">
        <f>INDEX('xUS TME'!H:H,MATCH(B612,'xUS TME'!$B:$B,0))</f>
        <v>0</v>
      </c>
      <c r="K612" s="17" t="str">
        <f t="shared" si="9"/>
        <v/>
      </c>
      <c r="L612" s="15">
        <f>INDEX('xUS TME'!J:J,MATCH('xUS Opp Value'!B612,'xUS TME'!$B:$B,0))</f>
        <v>8.15</v>
      </c>
      <c r="M612" s="15">
        <f>INDEX('xUS TME'!L:L,MATCH('xUS Opp Value'!$B612,'xUS TME'!$B:$B,0))</f>
        <v>1.35</v>
      </c>
      <c r="N612" s="15">
        <f>INDEX('xUS TME'!K:K,MATCH('xUS Opp Value'!$B612,'xUS TME'!$B:$B,0))</f>
        <v>0.14000000000000001</v>
      </c>
      <c r="O612" s="15">
        <f>INDEX('xUS TME'!I:I,MATCH('xUS Opp Value'!$B612,'xUS TME'!$B:$B,0))</f>
        <v>0</v>
      </c>
      <c r="P612" s="15" t="str">
        <f>INDEX('xUS TME'!M:M,MATCH('xUS Opp Value'!$B612,'xUS TME'!$B:$B,0))</f>
        <v>Indian Rupee</v>
      </c>
      <c r="Q612" s="15">
        <f>INDEX('xUS TME'!N:N,MATCH('xUS Opp Value'!$B612,'xUS TME'!$B:$B,0))</f>
        <v>0</v>
      </c>
    </row>
    <row r="613" spans="1:17" hidden="1">
      <c r="A613" s="10" t="s">
        <v>5087</v>
      </c>
      <c r="B613" s="10" t="str">
        <f>INDEX('xUS TME'!B:B,MATCH('xUS Opp Value'!A613,'xUS TME'!A:A,0))</f>
        <v>INE414G01012</v>
      </c>
      <c r="C613" s="13">
        <f>INDEX('xUS TME'!C:C,MATCH($B613,'xUS TME'!$B:$B,0))</f>
        <v>533398</v>
      </c>
      <c r="D613" s="13" t="str">
        <f>INDEX('xUS TME'!D:D,MATCH(B613,'xUS TME'!$B:$B,0))</f>
        <v>0P0000T2FU</v>
      </c>
      <c r="E613" s="13" t="str">
        <f>INDEX('xUS TME'!F:F,MATCH(B613,'xUS TME'!$B:$B,0))</f>
        <v>India</v>
      </c>
      <c r="F613" s="18" t="str">
        <f>INDEX('xUS TME'!G:G,MATCH(B613,'xUS TME'!$B:$B,0))</f>
        <v>Financials</v>
      </c>
      <c r="G613" s="58">
        <f>IFERROR(INDEX(CRIMs!G:G,MATCH(C613,CRIMs!D:D,0)),0)</f>
        <v>0</v>
      </c>
      <c r="H613" s="58">
        <f>IFERROR(INDEX(CRIMs!I:I,MATCH(C613,CRIMs!D:D,0)),0)</f>
        <v>0</v>
      </c>
      <c r="I613" s="13">
        <f>INDEX('xUS TME'!E:E,MATCH($B613,'xUS TME'!$B:$B,0))</f>
        <v>0.01</v>
      </c>
      <c r="J613" s="15">
        <f>INDEX('xUS TME'!H:H,MATCH(B613,'xUS TME'!$B:$B,0))</f>
        <v>0</v>
      </c>
      <c r="K613" s="17" t="str">
        <f t="shared" si="9"/>
        <v/>
      </c>
      <c r="L613" s="15">
        <f>INDEX('xUS TME'!J:J,MATCH('xUS Opp Value'!B613,'xUS TME'!$B:$B,0))</f>
        <v>14.04</v>
      </c>
      <c r="M613" s="15">
        <f>INDEX('xUS TME'!L:L,MATCH('xUS Opp Value'!$B613,'xUS TME'!$B:$B,0))</f>
        <v>4.03</v>
      </c>
      <c r="N613" s="15">
        <f>INDEX('xUS TME'!K:K,MATCH('xUS Opp Value'!$B613,'xUS TME'!$B:$B,0))</f>
        <v>0.2</v>
      </c>
      <c r="O613" s="15">
        <f>INDEX('xUS TME'!I:I,MATCH('xUS Opp Value'!$B613,'xUS TME'!$B:$B,0))</f>
        <v>0</v>
      </c>
      <c r="P613" s="15" t="str">
        <f>INDEX('xUS TME'!M:M,MATCH('xUS Opp Value'!$B613,'xUS TME'!$B:$B,0))</f>
        <v>Indian Rupee</v>
      </c>
      <c r="Q613" s="15">
        <f>INDEX('xUS TME'!N:N,MATCH('xUS Opp Value'!$B613,'xUS TME'!$B:$B,0))</f>
        <v>0</v>
      </c>
    </row>
    <row r="614" spans="1:17" hidden="1">
      <c r="A614" s="10" t="s">
        <v>2892</v>
      </c>
      <c r="B614" s="10" t="str">
        <f>INDEX('xUS TME'!B:B,MATCH('xUS Opp Value'!A614,'xUS TME'!A:A,0))</f>
        <v>INE200A01026</v>
      </c>
      <c r="C614" s="13">
        <f>INDEX('xUS TME'!C:C,MATCH($B614,'xUS TME'!$B:$B,0))</f>
        <v>522275</v>
      </c>
      <c r="D614" s="13" t="str">
        <f>INDEX('xUS TME'!D:D,MATCH(B614,'xUS TME'!$B:$B,0))</f>
        <v>0P0000CERR</v>
      </c>
      <c r="E614" s="13" t="str">
        <f>INDEX('xUS TME'!F:F,MATCH(B614,'xUS TME'!$B:$B,0))</f>
        <v>India</v>
      </c>
      <c r="F614" s="18" t="str">
        <f>INDEX('xUS TME'!G:G,MATCH(B614,'xUS TME'!$B:$B,0))</f>
        <v>Industrials</v>
      </c>
      <c r="G614" s="58">
        <f>IFERROR(INDEX(CRIMs!G:G,MATCH(C614,CRIMs!D:D,0)),0)</f>
        <v>0</v>
      </c>
      <c r="H614" s="58">
        <f>IFERROR(INDEX(CRIMs!I:I,MATCH(C614,CRIMs!D:D,0)),0)</f>
        <v>0</v>
      </c>
      <c r="I614" s="13">
        <f>INDEX('xUS TME'!E:E,MATCH($B614,'xUS TME'!$B:$B,0))</f>
        <v>0.01</v>
      </c>
      <c r="J614" s="15">
        <f>INDEX('xUS TME'!H:H,MATCH(B614,'xUS TME'!$B:$B,0))</f>
        <v>0</v>
      </c>
      <c r="K614" s="17" t="str">
        <f t="shared" si="9"/>
        <v/>
      </c>
      <c r="L614" s="15">
        <f>INDEX('xUS TME'!J:J,MATCH('xUS Opp Value'!B614,'xUS TME'!$B:$B,0))</f>
        <v>0</v>
      </c>
      <c r="M614" s="15">
        <f>INDEX('xUS TME'!L:L,MATCH('xUS Opp Value'!$B614,'xUS TME'!$B:$B,0))</f>
        <v>49.95</v>
      </c>
      <c r="N614" s="15">
        <f>INDEX('xUS TME'!K:K,MATCH('xUS Opp Value'!$B614,'xUS TME'!$B:$B,0))</f>
        <v>0.42</v>
      </c>
      <c r="O614" s="15">
        <f>INDEX('xUS TME'!I:I,MATCH('xUS Opp Value'!$B614,'xUS TME'!$B:$B,0))</f>
        <v>0</v>
      </c>
      <c r="P614" s="15" t="str">
        <f>INDEX('xUS TME'!M:M,MATCH('xUS Opp Value'!$B614,'xUS TME'!$B:$B,0))</f>
        <v>Indian Rupee</v>
      </c>
      <c r="Q614" s="15">
        <f>INDEX('xUS TME'!N:N,MATCH('xUS Opp Value'!$B614,'xUS TME'!$B:$B,0))</f>
        <v>0</v>
      </c>
    </row>
    <row r="615" spans="1:17" hidden="1">
      <c r="A615" s="10" t="s">
        <v>975</v>
      </c>
      <c r="B615" s="10" t="str">
        <f>INDEX('xUS TME'!B:B,MATCH('xUS Opp Value'!A615,'xUS TME'!A:A,0))</f>
        <v>PHY0967S1694</v>
      </c>
      <c r="C615" s="13" t="str">
        <f>INDEX('xUS TME'!C:C,MATCH($B615,'xUS TME'!$B:$B,0))</f>
        <v>BPI</v>
      </c>
      <c r="D615" s="13" t="str">
        <f>INDEX('xUS TME'!D:D,MATCH(B615,'xUS TME'!$B:$B,0))</f>
        <v>0P0000DH9Y</v>
      </c>
      <c r="E615" s="13" t="str">
        <f>INDEX('xUS TME'!F:F,MATCH(B615,'xUS TME'!$B:$B,0))</f>
        <v>Philippines</v>
      </c>
      <c r="F615" s="18" t="str">
        <f>INDEX('xUS TME'!G:G,MATCH(B615,'xUS TME'!$B:$B,0))</f>
        <v>Financials</v>
      </c>
      <c r="G615" s="58">
        <f>IFERROR(INDEX(CRIMs!G:G,MATCH(C615,CRIMs!D:D,0)),0)</f>
        <v>0</v>
      </c>
      <c r="H615" s="58">
        <f>IFERROR(INDEX(CRIMs!I:I,MATCH(C615,CRIMs!D:D,0)),0)</f>
        <v>0</v>
      </c>
      <c r="I615" s="13">
        <f>INDEX('xUS TME'!E:E,MATCH($B615,'xUS TME'!$B:$B,0))</f>
        <v>0.01</v>
      </c>
      <c r="J615" s="15">
        <f>INDEX('xUS TME'!H:H,MATCH(B615,'xUS TME'!$B:$B,0))</f>
        <v>0</v>
      </c>
      <c r="K615" s="17" t="str">
        <f t="shared" si="9"/>
        <v/>
      </c>
      <c r="L615" s="15">
        <f>INDEX('xUS TME'!J:J,MATCH('xUS Opp Value'!B615,'xUS TME'!$B:$B,0))</f>
        <v>7.62</v>
      </c>
      <c r="M615" s="15">
        <f>INDEX('xUS TME'!L:L,MATCH('xUS Opp Value'!$B615,'xUS TME'!$B:$B,0))</f>
        <v>1.1299999999999999</v>
      </c>
      <c r="N615" s="15">
        <f>INDEX('xUS TME'!K:K,MATCH('xUS Opp Value'!$B615,'xUS TME'!$B:$B,0))</f>
        <v>0.15</v>
      </c>
      <c r="O615" s="15">
        <f>INDEX('xUS TME'!I:I,MATCH('xUS Opp Value'!$B615,'xUS TME'!$B:$B,0))</f>
        <v>0</v>
      </c>
      <c r="P615" s="15" t="str">
        <f>INDEX('xUS TME'!M:M,MATCH('xUS Opp Value'!$B615,'xUS TME'!$B:$B,0))</f>
        <v>Philippine Peso</v>
      </c>
      <c r="Q615" s="15">
        <f>INDEX('xUS TME'!N:N,MATCH('xUS Opp Value'!$B615,'xUS TME'!$B:$B,0))</f>
        <v>0</v>
      </c>
    </row>
    <row r="616" spans="1:17" hidden="1">
      <c r="A616" s="10" t="s">
        <v>7026</v>
      </c>
      <c r="B616" s="10" t="str">
        <f>INDEX('xUS TME'!B:B,MATCH('xUS Opp Value'!A616,'xUS TME'!A:A,0))</f>
        <v>BE0003717312</v>
      </c>
      <c r="C616" s="13" t="str">
        <f>INDEX('xUS TME'!C:C,MATCH($B616,'xUS TME'!$B:$B,0))</f>
        <v>SOF</v>
      </c>
      <c r="D616" s="13" t="str">
        <f>INDEX('xUS TME'!D:D,MATCH(B616,'xUS TME'!$B:$B,0))</f>
        <v>0P0000A5MI</v>
      </c>
      <c r="E616" s="13" t="str">
        <f>INDEX('xUS TME'!F:F,MATCH(B616,'xUS TME'!$B:$B,0))</f>
        <v>Belgium</v>
      </c>
      <c r="F616" s="18" t="str">
        <f>INDEX('xUS TME'!G:G,MATCH(B616,'xUS TME'!$B:$B,0))</f>
        <v>Financials</v>
      </c>
      <c r="G616" s="58">
        <f>IFERROR(INDEX(CRIMs!G:G,MATCH(C616,CRIMs!D:D,0)),0)</f>
        <v>0</v>
      </c>
      <c r="H616" s="58">
        <f>IFERROR(INDEX(CRIMs!I:I,MATCH(C616,CRIMs!D:D,0)),0)</f>
        <v>0</v>
      </c>
      <c r="I616" s="13">
        <f>INDEX('xUS TME'!E:E,MATCH($B616,'xUS TME'!$B:$B,0))</f>
        <v>0.01</v>
      </c>
      <c r="J616" s="15">
        <f>INDEX('xUS TME'!H:H,MATCH(B616,'xUS TME'!$B:$B,0))</f>
        <v>0</v>
      </c>
      <c r="K616" s="17" t="str">
        <f t="shared" si="9"/>
        <v/>
      </c>
      <c r="L616" s="15">
        <f>INDEX('xUS TME'!J:J,MATCH('xUS Opp Value'!B616,'xUS TME'!$B:$B,0))</f>
        <v>0</v>
      </c>
      <c r="M616" s="15">
        <f>INDEX('xUS TME'!L:L,MATCH('xUS Opp Value'!$B616,'xUS TME'!$B:$B,0))</f>
        <v>0.73</v>
      </c>
      <c r="N616" s="15">
        <f>INDEX('xUS TME'!K:K,MATCH('xUS Opp Value'!$B616,'xUS TME'!$B:$B,0))</f>
        <v>0.01</v>
      </c>
      <c r="O616" s="15">
        <f>INDEX('xUS TME'!I:I,MATCH('xUS Opp Value'!$B616,'xUS TME'!$B:$B,0))</f>
        <v>0</v>
      </c>
      <c r="P616" s="15" t="str">
        <f>INDEX('xUS TME'!M:M,MATCH('xUS Opp Value'!$B616,'xUS TME'!$B:$B,0))</f>
        <v>Euro</v>
      </c>
      <c r="Q616" s="15">
        <f>INDEX('xUS TME'!N:N,MATCH('xUS Opp Value'!$B616,'xUS TME'!$B:$B,0))</f>
        <v>0</v>
      </c>
    </row>
    <row r="617" spans="1:17" hidden="1">
      <c r="A617" s="10" t="s">
        <v>491</v>
      </c>
      <c r="B617" s="10" t="str">
        <f>INDEX('xUS TME'!B:B,MATCH('xUS Opp Value'!A617,'xUS TME'!A:A,0))</f>
        <v>INE079A01024</v>
      </c>
      <c r="C617" s="13" t="str">
        <f>INDEX('xUS TME'!C:C,MATCH($B617,'xUS TME'!$B:$B,0))</f>
        <v>500425</v>
      </c>
      <c r="D617" s="13" t="str">
        <f>INDEX('xUS TME'!D:D,MATCH(B617,'xUS TME'!$B:$B,0))</f>
        <v>0P0000B269</v>
      </c>
      <c r="E617" s="13" t="str">
        <f>INDEX('xUS TME'!F:F,MATCH(B617,'xUS TME'!$B:$B,0))</f>
        <v>India</v>
      </c>
      <c r="F617" s="18" t="str">
        <f>INDEX('xUS TME'!G:G,MATCH(B617,'xUS TME'!$B:$B,0))</f>
        <v>Materials</v>
      </c>
      <c r="G617" s="58">
        <f>IFERROR(INDEX(CRIMs!G:G,MATCH(C617,CRIMs!D:D,0)),0)</f>
        <v>0</v>
      </c>
      <c r="H617" s="58">
        <f>IFERROR(INDEX(CRIMs!I:I,MATCH(C617,CRIMs!D:D,0)),0)</f>
        <v>0</v>
      </c>
      <c r="I617" s="13">
        <f>INDEX('xUS TME'!E:E,MATCH($B617,'xUS TME'!$B:$B,0))</f>
        <v>0.01</v>
      </c>
      <c r="J617" s="15">
        <f>INDEX('xUS TME'!H:H,MATCH(B617,'xUS TME'!$B:$B,0))</f>
        <v>0</v>
      </c>
      <c r="K617" s="17" t="str">
        <f t="shared" si="9"/>
        <v/>
      </c>
      <c r="L617" s="15">
        <f>INDEX('xUS TME'!J:J,MATCH('xUS Opp Value'!B617,'xUS TME'!$B:$B,0))</f>
        <v>24.73</v>
      </c>
      <c r="M617" s="15">
        <f>INDEX('xUS TME'!L:L,MATCH('xUS Opp Value'!$B617,'xUS TME'!$B:$B,0))</f>
        <v>1.96</v>
      </c>
      <c r="N617" s="15">
        <f>INDEX('xUS TME'!K:K,MATCH('xUS Opp Value'!$B617,'xUS TME'!$B:$B,0))</f>
        <v>0.11</v>
      </c>
      <c r="O617" s="15" t="str">
        <f>INDEX('xUS TME'!I:I,MATCH('xUS Opp Value'!$B617,'xUS TME'!$B:$B,0))</f>
        <v>Narrow</v>
      </c>
      <c r="P617" s="15" t="str">
        <f>INDEX('xUS TME'!M:M,MATCH('xUS Opp Value'!$B617,'xUS TME'!$B:$B,0))</f>
        <v>Indian Rupee</v>
      </c>
      <c r="Q617" s="15" t="str">
        <f>INDEX('xUS TME'!N:N,MATCH('xUS Opp Value'!$B617,'xUS TME'!$B:$B,0))</f>
        <v>High</v>
      </c>
    </row>
    <row r="618" spans="1:17" hidden="1">
      <c r="A618" s="10" t="s">
        <v>1128</v>
      </c>
      <c r="B618" s="10" t="str">
        <f>INDEX('xUS TME'!B:B,MATCH('xUS Opp Value'!A618,'xUS TME'!A:A,0))</f>
        <v>INE465A01025</v>
      </c>
      <c r="C618" s="13" t="str">
        <f>INDEX('xUS TME'!C:C,MATCH($B618,'xUS TME'!$B:$B,0))</f>
        <v>500493</v>
      </c>
      <c r="D618" s="13" t="str">
        <f>INDEX('xUS TME'!D:D,MATCH(B618,'xUS TME'!$B:$B,0))</f>
        <v>0P0000CKCY</v>
      </c>
      <c r="E618" s="13" t="str">
        <f>INDEX('xUS TME'!F:F,MATCH(B618,'xUS TME'!$B:$B,0))</f>
        <v>India</v>
      </c>
      <c r="F618" s="18" t="str">
        <f>INDEX('xUS TME'!G:G,MATCH(B618,'xUS TME'!$B:$B,0))</f>
        <v>Consumer Discretionary</v>
      </c>
      <c r="G618" s="58">
        <f>IFERROR(INDEX(CRIMs!G:G,MATCH(C618,CRIMs!D:D,0)),0)</f>
        <v>0</v>
      </c>
      <c r="H618" s="58">
        <f>IFERROR(INDEX(CRIMs!I:I,MATCH(C618,CRIMs!D:D,0)),0)</f>
        <v>0</v>
      </c>
      <c r="I618" s="13">
        <f>INDEX('xUS TME'!E:E,MATCH($B618,'xUS TME'!$B:$B,0))</f>
        <v>0.02</v>
      </c>
      <c r="J618" s="15">
        <f>INDEX('xUS TME'!H:H,MATCH(B618,'xUS TME'!$B:$B,0))</f>
        <v>0</v>
      </c>
      <c r="K618" s="17" t="str">
        <f t="shared" si="9"/>
        <v/>
      </c>
      <c r="L618" s="15">
        <f>INDEX('xUS TME'!J:J,MATCH('xUS Opp Value'!B618,'xUS TME'!$B:$B,0))</f>
        <v>41.35</v>
      </c>
      <c r="M618" s="15">
        <f>INDEX('xUS TME'!L:L,MATCH('xUS Opp Value'!$B618,'xUS TME'!$B:$B,0))</f>
        <v>9.18</v>
      </c>
      <c r="N618" s="15">
        <f>INDEX('xUS TME'!K:K,MATCH('xUS Opp Value'!$B618,'xUS TME'!$B:$B,0))</f>
        <v>0.12</v>
      </c>
      <c r="O618" s="15">
        <f>INDEX('xUS TME'!I:I,MATCH('xUS Opp Value'!$B618,'xUS TME'!$B:$B,0))</f>
        <v>0</v>
      </c>
      <c r="P618" s="15" t="str">
        <f>INDEX('xUS TME'!M:M,MATCH('xUS Opp Value'!$B618,'xUS TME'!$B:$B,0))</f>
        <v>Indian Rupee</v>
      </c>
      <c r="Q618" s="15">
        <f>INDEX('xUS TME'!N:N,MATCH('xUS Opp Value'!$B618,'xUS TME'!$B:$B,0))</f>
        <v>0</v>
      </c>
    </row>
    <row r="619" spans="1:17" hidden="1">
      <c r="A619" s="10" t="s">
        <v>7215</v>
      </c>
      <c r="B619" s="10" t="str">
        <f>INDEX('xUS TME'!B:B,MATCH('xUS Opp Value'!A619,'xUS TME'!A:A,0))</f>
        <v>MYL5211OO007</v>
      </c>
      <c r="C619" s="13">
        <f>INDEX('xUS TME'!C:C,MATCH($B619,'xUS TME'!$B:$B,0))</f>
        <v>5211</v>
      </c>
      <c r="D619" s="13" t="str">
        <f>INDEX('xUS TME'!D:D,MATCH(B619,'xUS TME'!$B:$B,0))</f>
        <v>0P0000TX8O</v>
      </c>
      <c r="E619" s="13" t="str">
        <f>INDEX('xUS TME'!F:F,MATCH(B619,'xUS TME'!$B:$B,0))</f>
        <v>Malaysia</v>
      </c>
      <c r="F619" s="18" t="str">
        <f>INDEX('xUS TME'!G:G,MATCH(B619,'xUS TME'!$B:$B,0))</f>
        <v>Industrials</v>
      </c>
      <c r="G619" s="58">
        <f>IFERROR(INDEX(CRIMs!G:G,MATCH(C619,CRIMs!D:D,0)),0)</f>
        <v>0</v>
      </c>
      <c r="H619" s="58">
        <f>IFERROR(INDEX(CRIMs!I:I,MATCH(C619,CRIMs!D:D,0)),0)</f>
        <v>0</v>
      </c>
      <c r="I619" s="13">
        <f>INDEX('xUS TME'!E:E,MATCH($B619,'xUS TME'!$B:$B,0))</f>
        <v>0.01</v>
      </c>
      <c r="J619" s="15">
        <f>INDEX('xUS TME'!H:H,MATCH(B619,'xUS TME'!$B:$B,0))</f>
        <v>0</v>
      </c>
      <c r="K619" s="17" t="str">
        <f t="shared" si="9"/>
        <v/>
      </c>
      <c r="L619" s="15">
        <f>INDEX('xUS TME'!J:J,MATCH('xUS Opp Value'!B619,'xUS TME'!$B:$B,0))</f>
        <v>29.3</v>
      </c>
      <c r="M619" s="15">
        <f>INDEX('xUS TME'!L:L,MATCH('xUS Opp Value'!$B619,'xUS TME'!$B:$B,0))</f>
        <v>2.19</v>
      </c>
      <c r="N619" s="15">
        <f>INDEX('xUS TME'!K:K,MATCH('xUS Opp Value'!$B619,'xUS TME'!$B:$B,0))</f>
        <v>0.1</v>
      </c>
      <c r="O619" s="15">
        <f>INDEX('xUS TME'!I:I,MATCH('xUS Opp Value'!$B619,'xUS TME'!$B:$B,0))</f>
        <v>0</v>
      </c>
      <c r="P619" s="15" t="str">
        <f>INDEX('xUS TME'!M:M,MATCH('xUS Opp Value'!$B619,'xUS TME'!$B:$B,0))</f>
        <v>Malaysian Ringgit</v>
      </c>
      <c r="Q619" s="15">
        <f>INDEX('xUS TME'!N:N,MATCH('xUS Opp Value'!$B619,'xUS TME'!$B:$B,0))</f>
        <v>0</v>
      </c>
    </row>
    <row r="620" spans="1:17" hidden="1">
      <c r="A620" s="10" t="s">
        <v>5059</v>
      </c>
      <c r="B620" s="10" t="str">
        <f>INDEX('xUS TME'!B:B,MATCH('xUS Opp Value'!A620,'xUS TME'!A:A,0))</f>
        <v>INE883A01011</v>
      </c>
      <c r="C620" s="13" t="str">
        <f>INDEX('xUS TME'!C:C,MATCH($B620,'xUS TME'!$B:$B,0))</f>
        <v>500290</v>
      </c>
      <c r="D620" s="13" t="str">
        <f>INDEX('xUS TME'!D:D,MATCH(B620,'xUS TME'!$B:$B,0))</f>
        <v>0P0000B2X2</v>
      </c>
      <c r="E620" s="13" t="str">
        <f>INDEX('xUS TME'!F:F,MATCH(B620,'xUS TME'!$B:$B,0))</f>
        <v>India</v>
      </c>
      <c r="F620" s="18" t="str">
        <f>INDEX('xUS TME'!G:G,MATCH(B620,'xUS TME'!$B:$B,0))</f>
        <v>Consumer Discretionary</v>
      </c>
      <c r="G620" s="58">
        <f>IFERROR(INDEX(CRIMs!G:G,MATCH(C620,CRIMs!D:D,0)),0)</f>
        <v>0</v>
      </c>
      <c r="H620" s="58">
        <f>IFERROR(INDEX(CRIMs!I:I,MATCH(C620,CRIMs!D:D,0)),0)</f>
        <v>0</v>
      </c>
      <c r="I620" s="13">
        <f>INDEX('xUS TME'!E:E,MATCH($B620,'xUS TME'!$B:$B,0))</f>
        <v>0.01</v>
      </c>
      <c r="J620" s="15">
        <f>INDEX('xUS TME'!H:H,MATCH(B620,'xUS TME'!$B:$B,0))</f>
        <v>0</v>
      </c>
      <c r="K620" s="17" t="str">
        <f t="shared" si="9"/>
        <v/>
      </c>
      <c r="L620" s="15">
        <f>INDEX('xUS TME'!J:J,MATCH('xUS Opp Value'!B620,'xUS TME'!$B:$B,0))</f>
        <v>0</v>
      </c>
      <c r="M620" s="15">
        <f>INDEX('xUS TME'!L:L,MATCH('xUS Opp Value'!$B620,'xUS TME'!$B:$B,0))</f>
        <v>2.98</v>
      </c>
      <c r="N620" s="15">
        <f>INDEX('xUS TME'!K:K,MATCH('xUS Opp Value'!$B620,'xUS TME'!$B:$B,0))</f>
        <v>0.11</v>
      </c>
      <c r="O620" s="15">
        <f>INDEX('xUS TME'!I:I,MATCH('xUS Opp Value'!$B620,'xUS TME'!$B:$B,0))</f>
        <v>0</v>
      </c>
      <c r="P620" s="15" t="str">
        <f>INDEX('xUS TME'!M:M,MATCH('xUS Opp Value'!$B620,'xUS TME'!$B:$B,0))</f>
        <v>Indian Rupee</v>
      </c>
      <c r="Q620" s="15">
        <f>INDEX('xUS TME'!N:N,MATCH('xUS Opp Value'!$B620,'xUS TME'!$B:$B,0))</f>
        <v>0</v>
      </c>
    </row>
    <row r="621" spans="1:17" hidden="1">
      <c r="A621" s="10" t="s">
        <v>7510</v>
      </c>
      <c r="B621" s="10" t="str">
        <f>INDEX('xUS TME'!B:B,MATCH('xUS Opp Value'!A621,'xUS TME'!A:A,0))</f>
        <v>QA0007227752</v>
      </c>
      <c r="C621" s="13" t="str">
        <f>INDEX('xUS TME'!C:C,MATCH($B621,'xUS TME'!$B:$B,0))</f>
        <v>CBQK</v>
      </c>
      <c r="D621" s="13" t="str">
        <f>INDEX('xUS TME'!D:D,MATCH(B621,'xUS TME'!$B:$B,0))</f>
        <v>0P0000Q2HE</v>
      </c>
      <c r="E621" s="13" t="str">
        <f>INDEX('xUS TME'!F:F,MATCH(B621,'xUS TME'!$B:$B,0))</f>
        <v>Qatar</v>
      </c>
      <c r="F621" s="18" t="str">
        <f>INDEX('xUS TME'!G:G,MATCH(B621,'xUS TME'!$B:$B,0))</f>
        <v>Financials</v>
      </c>
      <c r="G621" s="58">
        <f>IFERROR(INDEX(CRIMs!G:G,MATCH(C621,CRIMs!D:D,0)),0)</f>
        <v>0</v>
      </c>
      <c r="H621" s="58">
        <f>IFERROR(INDEX(CRIMs!I:I,MATCH(C621,CRIMs!D:D,0)),0)</f>
        <v>0</v>
      </c>
      <c r="I621" s="13">
        <f>INDEX('xUS TME'!E:E,MATCH($B621,'xUS TME'!$B:$B,0))</f>
        <v>0.01</v>
      </c>
      <c r="J621" s="15">
        <f>INDEX('xUS TME'!H:H,MATCH(B621,'xUS TME'!$B:$B,0))</f>
        <v>0</v>
      </c>
      <c r="K621" s="17" t="str">
        <f t="shared" si="9"/>
        <v/>
      </c>
      <c r="L621" s="15">
        <f>INDEX('xUS TME'!J:J,MATCH('xUS Opp Value'!B621,'xUS TME'!$B:$B,0))</f>
        <v>6.03</v>
      </c>
      <c r="M621" s="15">
        <f>INDEX('xUS TME'!L:L,MATCH('xUS Opp Value'!$B621,'xUS TME'!$B:$B,0))</f>
        <v>0.81</v>
      </c>
      <c r="N621" s="15">
        <f>INDEX('xUS TME'!K:K,MATCH('xUS Opp Value'!$B621,'xUS TME'!$B:$B,0))</f>
        <v>0.1</v>
      </c>
      <c r="O621" s="15">
        <f>INDEX('xUS TME'!I:I,MATCH('xUS Opp Value'!$B621,'xUS TME'!$B:$B,0))</f>
        <v>0</v>
      </c>
      <c r="P621" s="15" t="str">
        <f>INDEX('xUS TME'!M:M,MATCH('xUS Opp Value'!$B621,'xUS TME'!$B:$B,0))</f>
        <v>Qatari Rial</v>
      </c>
      <c r="Q621" s="15">
        <f>INDEX('xUS TME'!N:N,MATCH('xUS Opp Value'!$B621,'xUS TME'!$B:$B,0))</f>
        <v>0</v>
      </c>
    </row>
    <row r="622" spans="1:17" hidden="1">
      <c r="A622" s="10" t="s">
        <v>2704</v>
      </c>
      <c r="B622" s="10" t="str">
        <f>INDEX('xUS TME'!B:B,MATCH('xUS Opp Value'!A622,'xUS TME'!A:A,0))</f>
        <v>MXCFFU000001</v>
      </c>
      <c r="C622" s="13" t="str">
        <f>INDEX('xUS TME'!C:C,MATCH($B622,'xUS TME'!$B:$B,0))</f>
        <v>FUNO11</v>
      </c>
      <c r="D622" s="13" t="str">
        <f>INDEX('xUS TME'!D:D,MATCH(B622,'xUS TME'!$B:$B,0))</f>
        <v>0P0000SRW6</v>
      </c>
      <c r="E622" s="13" t="str">
        <f>INDEX('xUS TME'!F:F,MATCH(B622,'xUS TME'!$B:$B,0))</f>
        <v>Mexico</v>
      </c>
      <c r="F622" s="18" t="str">
        <f>INDEX('xUS TME'!G:G,MATCH(B622,'xUS TME'!$B:$B,0))</f>
        <v>Real Estate</v>
      </c>
      <c r="G622" s="58">
        <f>IFERROR(INDEX(CRIMs!G:G,MATCH(C622,CRIMs!D:D,0)),0)</f>
        <v>0</v>
      </c>
      <c r="H622" s="58">
        <f>IFERROR(INDEX(CRIMs!I:I,MATCH(C622,CRIMs!D:D,0)),0)</f>
        <v>0</v>
      </c>
      <c r="I622" s="13">
        <f>INDEX('xUS TME'!E:E,MATCH($B622,'xUS TME'!$B:$B,0))</f>
        <v>0.01</v>
      </c>
      <c r="J622" s="15">
        <f>INDEX('xUS TME'!H:H,MATCH(B622,'xUS TME'!$B:$B,0))</f>
        <v>0</v>
      </c>
      <c r="K622" s="17" t="str">
        <f t="shared" si="9"/>
        <v/>
      </c>
      <c r="L622" s="15">
        <f>INDEX('xUS TME'!J:J,MATCH('xUS Opp Value'!B622,'xUS TME'!$B:$B,0))</f>
        <v>0</v>
      </c>
      <c r="M622" s="15">
        <f>INDEX('xUS TME'!L:L,MATCH('xUS Opp Value'!$B622,'xUS TME'!$B:$B,0))</f>
        <v>0.57999999999999996</v>
      </c>
      <c r="N622" s="15">
        <f>INDEX('xUS TME'!K:K,MATCH('xUS Opp Value'!$B622,'xUS TME'!$B:$B,0))</f>
        <v>0.14000000000000001</v>
      </c>
      <c r="O622" s="15">
        <f>INDEX('xUS TME'!I:I,MATCH('xUS Opp Value'!$B622,'xUS TME'!$B:$B,0))</f>
        <v>0</v>
      </c>
      <c r="P622" s="15" t="str">
        <f>INDEX('xUS TME'!M:M,MATCH('xUS Opp Value'!$B622,'xUS TME'!$B:$B,0))</f>
        <v>Mexican Peso</v>
      </c>
      <c r="Q622" s="15">
        <f>INDEX('xUS TME'!N:N,MATCH('xUS Opp Value'!$B622,'xUS TME'!$B:$B,0))</f>
        <v>0</v>
      </c>
    </row>
    <row r="623" spans="1:17" hidden="1">
      <c r="A623" s="10" t="s">
        <v>2071</v>
      </c>
      <c r="B623" s="10" t="str">
        <f>INDEX('xUS TME'!B:B,MATCH('xUS Opp Value'!A623,'xUS TME'!A:A,0))</f>
        <v>TW0002324001</v>
      </c>
      <c r="C623" s="13" t="str">
        <f>INDEX('xUS TME'!C:C,MATCH($B623,'xUS TME'!$B:$B,0))</f>
        <v>2324</v>
      </c>
      <c r="D623" s="13" t="str">
        <f>INDEX('xUS TME'!D:D,MATCH(B623,'xUS TME'!$B:$B,0))</f>
        <v>0P0000B9RK</v>
      </c>
      <c r="E623" s="13" t="str">
        <f>INDEX('xUS TME'!F:F,MATCH(B623,'xUS TME'!$B:$B,0))</f>
        <v>Taiwan</v>
      </c>
      <c r="F623" s="18" t="str">
        <f>INDEX('xUS TME'!G:G,MATCH(B623,'xUS TME'!$B:$B,0))</f>
        <v>Information Technology</v>
      </c>
      <c r="G623" s="58">
        <f>IFERROR(INDEX(CRIMs!G:G,MATCH(C623,CRIMs!D:D,0)),0)</f>
        <v>0</v>
      </c>
      <c r="H623" s="58">
        <f>IFERROR(INDEX(CRIMs!I:I,MATCH(C623,CRIMs!D:D,0)),0)</f>
        <v>0</v>
      </c>
      <c r="I623" s="13">
        <f>INDEX('xUS TME'!E:E,MATCH($B623,'xUS TME'!$B:$B,0))</f>
        <v>0.01</v>
      </c>
      <c r="J623" s="15">
        <f>INDEX('xUS TME'!H:H,MATCH(B623,'xUS TME'!$B:$B,0))</f>
        <v>0</v>
      </c>
      <c r="K623" s="17" t="str">
        <f t="shared" si="9"/>
        <v/>
      </c>
      <c r="L623" s="15">
        <f>INDEX('xUS TME'!J:J,MATCH('xUS Opp Value'!B623,'xUS TME'!$B:$B,0))</f>
        <v>17.16</v>
      </c>
      <c r="M623" s="15">
        <f>INDEX('xUS TME'!L:L,MATCH('xUS Opp Value'!$B623,'xUS TME'!$B:$B,0))</f>
        <v>0.93</v>
      </c>
      <c r="N623" s="15">
        <f>INDEX('xUS TME'!K:K,MATCH('xUS Opp Value'!$B623,'xUS TME'!$B:$B,0))</f>
        <v>0.06</v>
      </c>
      <c r="O623" s="15">
        <f>INDEX('xUS TME'!I:I,MATCH('xUS Opp Value'!$B623,'xUS TME'!$B:$B,0))</f>
        <v>0</v>
      </c>
      <c r="P623" s="15" t="str">
        <f>INDEX('xUS TME'!M:M,MATCH('xUS Opp Value'!$B623,'xUS TME'!$B:$B,0))</f>
        <v>New Taiwan Dollar</v>
      </c>
      <c r="Q623" s="15">
        <f>INDEX('xUS TME'!N:N,MATCH('xUS Opp Value'!$B623,'xUS TME'!$B:$B,0))</f>
        <v>0</v>
      </c>
    </row>
    <row r="624" spans="1:17" hidden="1">
      <c r="A624" s="10" t="s">
        <v>4947</v>
      </c>
      <c r="B624" s="10" t="str">
        <f>INDEX('xUS TME'!B:B,MATCH('xUS Opp Value'!A624,'xUS TME'!A:A,0))</f>
        <v>MYL3816OO005</v>
      </c>
      <c r="C624" s="13">
        <f>INDEX('xUS TME'!C:C,MATCH($B624,'xUS TME'!$B:$B,0))</f>
        <v>3816</v>
      </c>
      <c r="D624" s="13" t="str">
        <f>INDEX('xUS TME'!D:D,MATCH(B624,'xUS TME'!$B:$B,0))</f>
        <v>0P0000C104</v>
      </c>
      <c r="E624" s="13" t="str">
        <f>INDEX('xUS TME'!F:F,MATCH(B624,'xUS TME'!$B:$B,0))</f>
        <v>Malaysia</v>
      </c>
      <c r="F624" s="18" t="str">
        <f>INDEX('xUS TME'!G:G,MATCH(B624,'xUS TME'!$B:$B,0))</f>
        <v>Industrials</v>
      </c>
      <c r="G624" s="58">
        <f>IFERROR(INDEX(CRIMs!G:G,MATCH(C624,CRIMs!D:D,0)),0)</f>
        <v>0</v>
      </c>
      <c r="H624" s="58">
        <f>IFERROR(INDEX(CRIMs!I:I,MATCH(C624,CRIMs!D:D,0)),0)</f>
        <v>0</v>
      </c>
      <c r="I624" s="13">
        <f>INDEX('xUS TME'!E:E,MATCH($B624,'xUS TME'!$B:$B,0))</f>
        <v>0.01</v>
      </c>
      <c r="J624" s="15">
        <f>INDEX('xUS TME'!H:H,MATCH(B624,'xUS TME'!$B:$B,0))</f>
        <v>0</v>
      </c>
      <c r="K624" s="17" t="str">
        <f t="shared" si="9"/>
        <v/>
      </c>
      <c r="L624" s="15">
        <f>INDEX('xUS TME'!J:J,MATCH('xUS Opp Value'!B624,'xUS TME'!$B:$B,0))</f>
        <v>14.89</v>
      </c>
      <c r="M624" s="15">
        <f>INDEX('xUS TME'!L:L,MATCH('xUS Opp Value'!$B624,'xUS TME'!$B:$B,0))</f>
        <v>1.0900000000000001</v>
      </c>
      <c r="N624" s="15">
        <f>INDEX('xUS TME'!K:K,MATCH('xUS Opp Value'!$B624,'xUS TME'!$B:$B,0))</f>
        <v>0.05</v>
      </c>
      <c r="O624" s="15">
        <f>INDEX('xUS TME'!I:I,MATCH('xUS Opp Value'!$B624,'xUS TME'!$B:$B,0))</f>
        <v>0</v>
      </c>
      <c r="P624" s="15" t="str">
        <f>INDEX('xUS TME'!M:M,MATCH('xUS Opp Value'!$B624,'xUS TME'!$B:$B,0))</f>
        <v>Malaysian Ringgit</v>
      </c>
      <c r="Q624" s="15">
        <f>INDEX('xUS TME'!N:N,MATCH('xUS Opp Value'!$B624,'xUS TME'!$B:$B,0))</f>
        <v>0</v>
      </c>
    </row>
    <row r="625" spans="1:17" hidden="1">
      <c r="A625" s="10" t="s">
        <v>2263</v>
      </c>
      <c r="B625" s="10" t="str">
        <f>INDEX('xUS TME'!B:B,MATCH('xUS Opp Value'!A625,'xUS TME'!A:A,0))</f>
        <v>KR7005830005</v>
      </c>
      <c r="C625" s="13">
        <f>INDEX('xUS TME'!C:C,MATCH($B625,'xUS TME'!$B:$B,0))</f>
        <v>5830</v>
      </c>
      <c r="D625" s="13" t="str">
        <f>INDEX('xUS TME'!D:D,MATCH(B625,'xUS TME'!$B:$B,0))</f>
        <v>0P0000BQEM</v>
      </c>
      <c r="E625" s="13" t="str">
        <f>INDEX('xUS TME'!F:F,MATCH(B625,'xUS TME'!$B:$B,0))</f>
        <v>South Korea</v>
      </c>
      <c r="F625" s="18" t="str">
        <f>INDEX('xUS TME'!G:G,MATCH(B625,'xUS TME'!$B:$B,0))</f>
        <v>Financials</v>
      </c>
      <c r="G625" s="58">
        <f>IFERROR(INDEX(CRIMs!G:G,MATCH(C625,CRIMs!D:D,0)),0)</f>
        <v>0</v>
      </c>
      <c r="H625" s="58">
        <f>IFERROR(INDEX(CRIMs!I:I,MATCH(C625,CRIMs!D:D,0)),0)</f>
        <v>0</v>
      </c>
      <c r="I625" s="13">
        <f>INDEX('xUS TME'!E:E,MATCH($B625,'xUS TME'!$B:$B,0))</f>
        <v>0.01</v>
      </c>
      <c r="J625" s="15">
        <f>INDEX('xUS TME'!H:H,MATCH(B625,'xUS TME'!$B:$B,0))</f>
        <v>0</v>
      </c>
      <c r="K625" s="17" t="str">
        <f t="shared" si="9"/>
        <v/>
      </c>
      <c r="L625" s="15">
        <f>INDEX('xUS TME'!J:J,MATCH('xUS Opp Value'!B625,'xUS TME'!$B:$B,0))</f>
        <v>5.61</v>
      </c>
      <c r="M625" s="15">
        <f>INDEX('xUS TME'!L:L,MATCH('xUS Opp Value'!$B625,'xUS TME'!$B:$B,0))</f>
        <v>0.93</v>
      </c>
      <c r="N625" s="15">
        <f>INDEX('xUS TME'!K:K,MATCH('xUS Opp Value'!$B625,'xUS TME'!$B:$B,0))</f>
        <v>0.19</v>
      </c>
      <c r="O625" s="15">
        <f>INDEX('xUS TME'!I:I,MATCH('xUS Opp Value'!$B625,'xUS TME'!$B:$B,0))</f>
        <v>0</v>
      </c>
      <c r="P625" s="15" t="str">
        <f>INDEX('xUS TME'!M:M,MATCH('xUS Opp Value'!$B625,'xUS TME'!$B:$B,0))</f>
        <v>Won</v>
      </c>
      <c r="Q625" s="15">
        <f>INDEX('xUS TME'!N:N,MATCH('xUS Opp Value'!$B625,'xUS TME'!$B:$B,0))</f>
        <v>0</v>
      </c>
    </row>
    <row r="626" spans="1:17" hidden="1">
      <c r="A626" s="10" t="s">
        <v>6226</v>
      </c>
      <c r="B626" s="10" t="str">
        <f>INDEX('xUS TME'!B:B,MATCH('xUS Opp Value'!A626,'xUS TME'!A:A,0))</f>
        <v>NO0010310956</v>
      </c>
      <c r="C626" s="13" t="str">
        <f>INDEX('xUS TME'!C:C,MATCH($B626,'xUS TME'!$B:$B,0))</f>
        <v>SALM</v>
      </c>
      <c r="D626" s="13" t="str">
        <f>INDEX('xUS TME'!D:D,MATCH(B626,'xUS TME'!$B:$B,0))</f>
        <v>0P0000C80Q</v>
      </c>
      <c r="E626" s="13" t="str">
        <f>INDEX('xUS TME'!F:F,MATCH(B626,'xUS TME'!$B:$B,0))</f>
        <v>Norway</v>
      </c>
      <c r="F626" s="18" t="str">
        <f>INDEX('xUS TME'!G:G,MATCH(B626,'xUS TME'!$B:$B,0))</f>
        <v>Consumer Staples</v>
      </c>
      <c r="G626" s="58">
        <f>IFERROR(INDEX(CRIMs!G:G,MATCH(C626,CRIMs!D:D,0)),0)</f>
        <v>0</v>
      </c>
      <c r="H626" s="58">
        <f>IFERROR(INDEX(CRIMs!I:I,MATCH(C626,CRIMs!D:D,0)),0)</f>
        <v>0</v>
      </c>
      <c r="I626" s="13">
        <f>INDEX('xUS TME'!E:E,MATCH($B626,'xUS TME'!$B:$B,0))</f>
        <v>0.01</v>
      </c>
      <c r="J626" s="15">
        <f>INDEX('xUS TME'!H:H,MATCH(B626,'xUS TME'!$B:$B,0))</f>
        <v>0</v>
      </c>
      <c r="K626" s="17" t="str">
        <f t="shared" si="9"/>
        <v/>
      </c>
      <c r="L626" s="15">
        <f>INDEX('xUS TME'!J:J,MATCH('xUS Opp Value'!B626,'xUS TME'!$B:$B,0))</f>
        <v>15.94</v>
      </c>
      <c r="M626" s="15">
        <f>INDEX('xUS TME'!L:L,MATCH('xUS Opp Value'!$B626,'xUS TME'!$B:$B,0))</f>
        <v>4.22</v>
      </c>
      <c r="N626" s="15">
        <f>INDEX('xUS TME'!K:K,MATCH('xUS Opp Value'!$B626,'xUS TME'!$B:$B,0))</f>
        <v>0.06</v>
      </c>
      <c r="O626" s="15">
        <f>INDEX('xUS TME'!I:I,MATCH('xUS Opp Value'!$B626,'xUS TME'!$B:$B,0))</f>
        <v>0</v>
      </c>
      <c r="P626" s="15" t="str">
        <f>INDEX('xUS TME'!M:M,MATCH('xUS Opp Value'!$B626,'xUS TME'!$B:$B,0))</f>
        <v>Norwegian Krone</v>
      </c>
      <c r="Q626" s="15">
        <f>INDEX('xUS TME'!N:N,MATCH('xUS Opp Value'!$B626,'xUS TME'!$B:$B,0))</f>
        <v>0</v>
      </c>
    </row>
    <row r="627" spans="1:17" hidden="1">
      <c r="A627" s="10" t="s">
        <v>7407</v>
      </c>
      <c r="B627" s="10" t="str">
        <f>INDEX('xUS TME'!B:B,MATCH('xUS Opp Value'!A627,'xUS TME'!A:A,0))</f>
        <v>TW0001504009</v>
      </c>
      <c r="C627" s="13" t="str">
        <f>INDEX('xUS TME'!C:C,MATCH($B627,'xUS TME'!$B:$B,0))</f>
        <v>1504</v>
      </c>
      <c r="D627" s="13" t="str">
        <f>INDEX('xUS TME'!D:D,MATCH(B627,'xUS TME'!$B:$B,0))</f>
        <v>0P0000C6SE</v>
      </c>
      <c r="E627" s="13" t="str">
        <f>INDEX('xUS TME'!F:F,MATCH(B627,'xUS TME'!$B:$B,0))</f>
        <v>Taiwan</v>
      </c>
      <c r="F627" s="18" t="str">
        <f>INDEX('xUS TME'!G:G,MATCH(B627,'xUS TME'!$B:$B,0))</f>
        <v>Industrials</v>
      </c>
      <c r="G627" s="58">
        <f>IFERROR(INDEX(CRIMs!G:G,MATCH(C627,CRIMs!D:D,0)),0)</f>
        <v>0</v>
      </c>
      <c r="H627" s="58">
        <f>IFERROR(INDEX(CRIMs!I:I,MATCH(C627,CRIMs!D:D,0)),0)</f>
        <v>0</v>
      </c>
      <c r="I627" s="13">
        <f>INDEX('xUS TME'!E:E,MATCH($B627,'xUS TME'!$B:$B,0))</f>
        <v>0.01</v>
      </c>
      <c r="J627" s="15">
        <f>INDEX('xUS TME'!H:H,MATCH(B627,'xUS TME'!$B:$B,0))</f>
        <v>0</v>
      </c>
      <c r="K627" s="17" t="str">
        <f t="shared" si="9"/>
        <v/>
      </c>
      <c r="L627" s="15">
        <f>INDEX('xUS TME'!J:J,MATCH('xUS Opp Value'!B627,'xUS TME'!$B:$B,0))</f>
        <v>0</v>
      </c>
      <c r="M627" s="15">
        <f>INDEX('xUS TME'!L:L,MATCH('xUS Opp Value'!$B627,'xUS TME'!$B:$B,0))</f>
        <v>1.53</v>
      </c>
      <c r="N627" s="15">
        <f>INDEX('xUS TME'!K:K,MATCH('xUS Opp Value'!$B627,'xUS TME'!$B:$B,0))</f>
        <v>7.0000000000000007E-2</v>
      </c>
      <c r="O627" s="15">
        <f>INDEX('xUS TME'!I:I,MATCH('xUS Opp Value'!$B627,'xUS TME'!$B:$B,0))</f>
        <v>0</v>
      </c>
      <c r="P627" s="15" t="str">
        <f>INDEX('xUS TME'!M:M,MATCH('xUS Opp Value'!$B627,'xUS TME'!$B:$B,0))</f>
        <v>New Taiwan Dollar</v>
      </c>
      <c r="Q627" s="15">
        <f>INDEX('xUS TME'!N:N,MATCH('xUS Opp Value'!$B627,'xUS TME'!$B:$B,0))</f>
        <v>0</v>
      </c>
    </row>
    <row r="628" spans="1:17" hidden="1">
      <c r="A628" s="10" t="s">
        <v>428</v>
      </c>
      <c r="B628" s="10" t="str">
        <f>INDEX('xUS TME'!B:B,MATCH('xUS Opp Value'!A628,'xUS TME'!A:A,0))</f>
        <v>INE540L01014</v>
      </c>
      <c r="C628" s="13" t="str">
        <f>INDEX('xUS TME'!C:C,MATCH($B628,'xUS TME'!$B:$B,0))</f>
        <v>ALKEM</v>
      </c>
      <c r="D628" s="13" t="str">
        <f>INDEX('xUS TME'!D:D,MATCH(B628,'xUS TME'!$B:$B,0))</f>
        <v>0P000177DB</v>
      </c>
      <c r="E628" s="13" t="str">
        <f>INDEX('xUS TME'!F:F,MATCH(B628,'xUS TME'!$B:$B,0))</f>
        <v>India</v>
      </c>
      <c r="F628" s="18" t="str">
        <f>INDEX('xUS TME'!G:G,MATCH(B628,'xUS TME'!$B:$B,0))</f>
        <v>Health Care</v>
      </c>
      <c r="G628" s="58">
        <f>IFERROR(INDEX(CRIMs!G:G,MATCH(C628,CRIMs!D:D,0)),0)</f>
        <v>0</v>
      </c>
      <c r="H628" s="58">
        <f>IFERROR(INDEX(CRIMs!I:I,MATCH(C628,CRIMs!D:D,0)),0)</f>
        <v>0</v>
      </c>
      <c r="I628" s="13">
        <f>INDEX('xUS TME'!E:E,MATCH($B628,'xUS TME'!$B:$B,0))</f>
        <v>0.01</v>
      </c>
      <c r="J628" s="15">
        <f>INDEX('xUS TME'!H:H,MATCH(B628,'xUS TME'!$B:$B,0))</f>
        <v>0</v>
      </c>
      <c r="K628" s="17" t="str">
        <f t="shared" si="9"/>
        <v/>
      </c>
      <c r="L628" s="15">
        <f>INDEX('xUS TME'!J:J,MATCH('xUS Opp Value'!B628,'xUS TME'!$B:$B,0))</f>
        <v>22.95</v>
      </c>
      <c r="M628" s="15">
        <f>INDEX('xUS TME'!L:L,MATCH('xUS Opp Value'!$B628,'xUS TME'!$B:$B,0))</f>
        <v>4.87</v>
      </c>
      <c r="N628" s="15">
        <f>INDEX('xUS TME'!K:K,MATCH('xUS Opp Value'!$B628,'xUS TME'!$B:$B,0))</f>
        <v>0.2</v>
      </c>
      <c r="O628" s="15">
        <f>INDEX('xUS TME'!I:I,MATCH('xUS Opp Value'!$B628,'xUS TME'!$B:$B,0))</f>
        <v>0</v>
      </c>
      <c r="P628" s="15" t="str">
        <f>INDEX('xUS TME'!M:M,MATCH('xUS Opp Value'!$B628,'xUS TME'!$B:$B,0))</f>
        <v>Indian Rupee</v>
      </c>
      <c r="Q628" s="15">
        <f>INDEX('xUS TME'!N:N,MATCH('xUS Opp Value'!$B628,'xUS TME'!$B:$B,0))</f>
        <v>0</v>
      </c>
    </row>
    <row r="629" spans="1:17" hidden="1">
      <c r="A629" s="10" t="s">
        <v>2957</v>
      </c>
      <c r="B629" s="10" t="str">
        <f>INDEX('xUS TME'!B:B,MATCH('xUS Opp Value'!A629,'xUS TME'!A:A,0))</f>
        <v>TW0002376001</v>
      </c>
      <c r="C629" s="13">
        <f>INDEX('xUS TME'!C:C,MATCH($B629,'xUS TME'!$B:$B,0))</f>
        <v>2376</v>
      </c>
      <c r="D629" s="13" t="str">
        <f>INDEX('xUS TME'!D:D,MATCH(B629,'xUS TME'!$B:$B,0))</f>
        <v>0P0000AU96</v>
      </c>
      <c r="E629" s="13" t="str">
        <f>INDEX('xUS TME'!F:F,MATCH(B629,'xUS TME'!$B:$B,0))</f>
        <v>Taiwan</v>
      </c>
      <c r="F629" s="18" t="str">
        <f>INDEX('xUS TME'!G:G,MATCH(B629,'xUS TME'!$B:$B,0))</f>
        <v>Information Technology</v>
      </c>
      <c r="G629" s="58">
        <f>IFERROR(INDEX(CRIMs!G:G,MATCH(C629,CRIMs!D:D,0)),0)</f>
        <v>0</v>
      </c>
      <c r="H629" s="58">
        <f>IFERROR(INDEX(CRIMs!I:I,MATCH(C629,CRIMs!D:D,0)),0)</f>
        <v>0</v>
      </c>
      <c r="I629" s="13">
        <f>INDEX('xUS TME'!E:E,MATCH($B629,'xUS TME'!$B:$B,0))</f>
        <v>0.01</v>
      </c>
      <c r="J629" s="15">
        <f>INDEX('xUS TME'!H:H,MATCH(B629,'xUS TME'!$B:$B,0))</f>
        <v>0</v>
      </c>
      <c r="K629" s="17" t="str">
        <f t="shared" si="9"/>
        <v/>
      </c>
      <c r="L629" s="15">
        <f>INDEX('xUS TME'!J:J,MATCH('xUS Opp Value'!B629,'xUS TME'!$B:$B,0))</f>
        <v>23.85</v>
      </c>
      <c r="M629" s="15">
        <f>INDEX('xUS TME'!L:L,MATCH('xUS Opp Value'!$B629,'xUS TME'!$B:$B,0))</f>
        <v>2.98</v>
      </c>
      <c r="N629" s="15">
        <f>INDEX('xUS TME'!K:K,MATCH('xUS Opp Value'!$B629,'xUS TME'!$B:$B,0))</f>
        <v>0.24</v>
      </c>
      <c r="O629" s="15">
        <f>INDEX('xUS TME'!I:I,MATCH('xUS Opp Value'!$B629,'xUS TME'!$B:$B,0))</f>
        <v>0</v>
      </c>
      <c r="P629" s="15" t="str">
        <f>INDEX('xUS TME'!M:M,MATCH('xUS Opp Value'!$B629,'xUS TME'!$B:$B,0))</f>
        <v>New Taiwan Dollar</v>
      </c>
      <c r="Q629" s="15">
        <f>INDEX('xUS TME'!N:N,MATCH('xUS Opp Value'!$B629,'xUS TME'!$B:$B,0))</f>
        <v>0</v>
      </c>
    </row>
    <row r="630" spans="1:17" hidden="1">
      <c r="A630" s="10" t="s">
        <v>6518</v>
      </c>
      <c r="B630" s="10" t="str">
        <f>INDEX('xUS TME'!B:B,MATCH('xUS Opp Value'!A630,'xUS TME'!A:A,0))</f>
        <v>CNE1000036N7</v>
      </c>
      <c r="C630" s="13">
        <f>INDEX('xUS TME'!C:C,MATCH($B630,'xUS TME'!$B:$B,0))</f>
        <v>1787</v>
      </c>
      <c r="D630" s="13" t="str">
        <f>INDEX('xUS TME'!D:D,MATCH(B630,'xUS TME'!$B:$B,0))</f>
        <v>0P0001EPBN</v>
      </c>
      <c r="E630" s="13" t="str">
        <f>INDEX('xUS TME'!F:F,MATCH(B630,'xUS TME'!$B:$B,0))</f>
        <v>China</v>
      </c>
      <c r="F630" s="18" t="str">
        <f>INDEX('xUS TME'!G:G,MATCH(B630,'xUS TME'!$B:$B,0))</f>
        <v>Materials</v>
      </c>
      <c r="G630" s="58">
        <f>IFERROR(INDEX(CRIMs!G:G,MATCH(C630,CRIMs!D:D,0)),0)</f>
        <v>0</v>
      </c>
      <c r="H630" s="58">
        <f>IFERROR(INDEX(CRIMs!I:I,MATCH(C630,CRIMs!D:D,0)),0)</f>
        <v>0</v>
      </c>
      <c r="I630" s="13">
        <f>INDEX('xUS TME'!E:E,MATCH($B630,'xUS TME'!$B:$B,0))</f>
        <v>0.01</v>
      </c>
      <c r="J630" s="15">
        <f>INDEX('xUS TME'!H:H,MATCH(B630,'xUS TME'!$B:$B,0))</f>
        <v>0</v>
      </c>
      <c r="K630" s="17" t="str">
        <f t="shared" si="9"/>
        <v/>
      </c>
      <c r="L630" s="15">
        <f>INDEX('xUS TME'!J:J,MATCH('xUS Opp Value'!B630,'xUS TME'!$B:$B,0))</f>
        <v>20.58</v>
      </c>
      <c r="M630" s="15">
        <f>INDEX('xUS TME'!L:L,MATCH('xUS Opp Value'!$B630,'xUS TME'!$B:$B,0))</f>
        <v>4.6100000000000003</v>
      </c>
      <c r="N630" s="15">
        <f>INDEX('xUS TME'!K:K,MATCH('xUS Opp Value'!$B630,'xUS TME'!$B:$B,0))</f>
        <v>0.24</v>
      </c>
      <c r="O630" s="15">
        <f>INDEX('xUS TME'!I:I,MATCH('xUS Opp Value'!$B630,'xUS TME'!$B:$B,0))</f>
        <v>0</v>
      </c>
      <c r="P630" s="15" t="str">
        <f>INDEX('xUS TME'!M:M,MATCH('xUS Opp Value'!$B630,'xUS TME'!$B:$B,0))</f>
        <v>Hong Kong Dollar</v>
      </c>
      <c r="Q630" s="15">
        <f>INDEX('xUS TME'!N:N,MATCH('xUS Opp Value'!$B630,'xUS TME'!$B:$B,0))</f>
        <v>0</v>
      </c>
    </row>
    <row r="631" spans="1:17" hidden="1">
      <c r="A631" s="10" t="s">
        <v>6994</v>
      </c>
      <c r="B631" s="10" t="str">
        <f>INDEX('xUS TME'!B:B,MATCH('xUS Opp Value'!A631,'xUS TME'!A:A,0))</f>
        <v>PHY8076N1120</v>
      </c>
      <c r="C631" s="13" t="str">
        <f>INDEX('xUS TME'!C:C,MATCH($B631,'xUS TME'!$B:$B,0))</f>
        <v>SMPH</v>
      </c>
      <c r="D631" s="13" t="str">
        <f>INDEX('xUS TME'!D:D,MATCH(B631,'xUS TME'!$B:$B,0))</f>
        <v>0P0000DHAB</v>
      </c>
      <c r="E631" s="13" t="str">
        <f>INDEX('xUS TME'!F:F,MATCH(B631,'xUS TME'!$B:$B,0))</f>
        <v>Philippines</v>
      </c>
      <c r="F631" s="18" t="str">
        <f>INDEX('xUS TME'!G:G,MATCH(B631,'xUS TME'!$B:$B,0))</f>
        <v>Real Estate</v>
      </c>
      <c r="G631" s="58">
        <f>IFERROR(INDEX(CRIMs!G:G,MATCH(C631,CRIMs!D:D,0)),0)</f>
        <v>0</v>
      </c>
      <c r="H631" s="58">
        <f>IFERROR(INDEX(CRIMs!I:I,MATCH(C631,CRIMs!D:D,0)),0)</f>
        <v>0</v>
      </c>
      <c r="I631" s="13">
        <f>INDEX('xUS TME'!E:E,MATCH($B631,'xUS TME'!$B:$B,0))</f>
        <v>0.01</v>
      </c>
      <c r="J631" s="15">
        <f>INDEX('xUS TME'!H:H,MATCH(B631,'xUS TME'!$B:$B,0))</f>
        <v>0</v>
      </c>
      <c r="K631" s="17" t="str">
        <f t="shared" si="9"/>
        <v/>
      </c>
      <c r="L631" s="15">
        <f>INDEX('xUS TME'!J:J,MATCH('xUS Opp Value'!B631,'xUS TME'!$B:$B,0))</f>
        <v>11.33</v>
      </c>
      <c r="M631" s="15">
        <f>INDEX('xUS TME'!L:L,MATCH('xUS Opp Value'!$B631,'xUS TME'!$B:$B,0))</f>
        <v>1.3</v>
      </c>
      <c r="N631" s="15">
        <f>INDEX('xUS TME'!K:K,MATCH('xUS Opp Value'!$B631,'xUS TME'!$B:$B,0))</f>
        <v>0.11</v>
      </c>
      <c r="O631" s="15">
        <f>INDEX('xUS TME'!I:I,MATCH('xUS Opp Value'!$B631,'xUS TME'!$B:$B,0))</f>
        <v>0</v>
      </c>
      <c r="P631" s="15" t="str">
        <f>INDEX('xUS TME'!M:M,MATCH('xUS Opp Value'!$B631,'xUS TME'!$B:$B,0))</f>
        <v>Philippine Peso</v>
      </c>
      <c r="Q631" s="15">
        <f>INDEX('xUS TME'!N:N,MATCH('xUS Opp Value'!$B631,'xUS TME'!$B:$B,0))</f>
        <v>0</v>
      </c>
    </row>
    <row r="632" spans="1:17" hidden="1">
      <c r="A632" s="10" t="s">
        <v>1613</v>
      </c>
      <c r="B632" s="10" t="str">
        <f>INDEX('xUS TME'!B:B,MATCH('xUS Opp Value'!A632,'xUS TME'!A:A,0))</f>
        <v>CNE100002359</v>
      </c>
      <c r="C632" s="13">
        <f>INDEX('xUS TME'!C:C,MATCH($B632,'xUS TME'!$B:$B,0))</f>
        <v>3908</v>
      </c>
      <c r="D632" s="13" t="str">
        <f>INDEX('xUS TME'!D:D,MATCH(B632,'xUS TME'!$B:$B,0))</f>
        <v>0P00016X78</v>
      </c>
      <c r="E632" s="13" t="str">
        <f>INDEX('xUS TME'!F:F,MATCH(B632,'xUS TME'!$B:$B,0))</f>
        <v>China</v>
      </c>
      <c r="F632" s="18" t="str">
        <f>INDEX('xUS TME'!G:G,MATCH(B632,'xUS TME'!$B:$B,0))</f>
        <v>Financials</v>
      </c>
      <c r="G632" s="58">
        <f>IFERROR(INDEX(CRIMs!G:G,MATCH(C632,CRIMs!D:D,0)),0)</f>
        <v>0</v>
      </c>
      <c r="H632" s="58">
        <f>IFERROR(INDEX(CRIMs!I:I,MATCH(C632,CRIMs!D:D,0)),0)</f>
        <v>0</v>
      </c>
      <c r="I632" s="13">
        <f>INDEX('xUS TME'!E:E,MATCH($B632,'xUS TME'!$B:$B,0))</f>
        <v>0.01</v>
      </c>
      <c r="J632" s="15">
        <f>INDEX('xUS TME'!H:H,MATCH(B632,'xUS TME'!$B:$B,0))</f>
        <v>0</v>
      </c>
      <c r="K632" s="17" t="str">
        <f t="shared" si="9"/>
        <v/>
      </c>
      <c r="L632" s="15">
        <f>INDEX('xUS TME'!J:J,MATCH('xUS Opp Value'!B632,'xUS TME'!$B:$B,0))</f>
        <v>3.89</v>
      </c>
      <c r="M632" s="15">
        <f>INDEX('xUS TME'!L:L,MATCH('xUS Opp Value'!$B632,'xUS TME'!$B:$B,0))</f>
        <v>0.86</v>
      </c>
      <c r="N632" s="15">
        <f>INDEX('xUS TME'!K:K,MATCH('xUS Opp Value'!$B632,'xUS TME'!$B:$B,0))</f>
        <v>0.06</v>
      </c>
      <c r="O632" s="15">
        <f>INDEX('xUS TME'!I:I,MATCH('xUS Opp Value'!$B632,'xUS TME'!$B:$B,0))</f>
        <v>0</v>
      </c>
      <c r="P632" s="15" t="str">
        <f>INDEX('xUS TME'!M:M,MATCH('xUS Opp Value'!$B632,'xUS TME'!$B:$B,0))</f>
        <v>Hong Kong Dollar</v>
      </c>
      <c r="Q632" s="15">
        <f>INDEX('xUS TME'!N:N,MATCH('xUS Opp Value'!$B632,'xUS TME'!$B:$B,0))</f>
        <v>0</v>
      </c>
    </row>
    <row r="633" spans="1:17" hidden="1">
      <c r="A633" s="10" t="s">
        <v>5419</v>
      </c>
      <c r="B633" s="10" t="str">
        <f>INDEX('xUS TME'!B:B,MATCH('xUS Opp Value'!A633,'xUS TME'!A:A,0))</f>
        <v>ZAE000255360</v>
      </c>
      <c r="C633" s="13" t="str">
        <f>INDEX('xUS TME'!C:C,MATCH($B633,'xUS TME'!$B:$B,0))</f>
        <v>OMU</v>
      </c>
      <c r="D633" s="13" t="str">
        <f>INDEX('xUS TME'!D:D,MATCH(B633,'xUS TME'!$B:$B,0))</f>
        <v>0P0001DKLW</v>
      </c>
      <c r="E633" s="13" t="str">
        <f>INDEX('xUS TME'!F:F,MATCH(B633,'xUS TME'!$B:$B,0))</f>
        <v>South Africa</v>
      </c>
      <c r="F633" s="18" t="str">
        <f>INDEX('xUS TME'!G:G,MATCH(B633,'xUS TME'!$B:$B,0))</f>
        <v>Financials</v>
      </c>
      <c r="G633" s="58">
        <f>IFERROR(INDEX(CRIMs!G:G,MATCH(C633,CRIMs!D:D,0)),0)</f>
        <v>0</v>
      </c>
      <c r="H633" s="58">
        <f>IFERROR(INDEX(CRIMs!I:I,MATCH(C633,CRIMs!D:D,0)),0)</f>
        <v>0</v>
      </c>
      <c r="I633" s="13">
        <f>INDEX('xUS TME'!E:E,MATCH($B633,'xUS TME'!$B:$B,0))</f>
        <v>0.01</v>
      </c>
      <c r="J633" s="15">
        <f>INDEX('xUS TME'!H:H,MATCH(B633,'xUS TME'!$B:$B,0))</f>
        <v>0</v>
      </c>
      <c r="K633" s="17" t="str">
        <f t="shared" si="9"/>
        <v/>
      </c>
      <c r="L633" s="15">
        <f>INDEX('xUS TME'!J:J,MATCH('xUS Opp Value'!B633,'xUS TME'!$B:$B,0))</f>
        <v>0</v>
      </c>
      <c r="M633" s="15">
        <f>INDEX('xUS TME'!L:L,MATCH('xUS Opp Value'!$B633,'xUS TME'!$B:$B,0))</f>
        <v>0.97</v>
      </c>
      <c r="N633" s="15">
        <f>INDEX('xUS TME'!K:K,MATCH('xUS Opp Value'!$B633,'xUS TME'!$B:$B,0))</f>
        <v>0.16</v>
      </c>
      <c r="O633" s="15">
        <f>INDEX('xUS TME'!I:I,MATCH('xUS Opp Value'!$B633,'xUS TME'!$B:$B,0))</f>
        <v>0</v>
      </c>
      <c r="P633" s="15" t="str">
        <f>INDEX('xUS TME'!M:M,MATCH('xUS Opp Value'!$B633,'xUS TME'!$B:$B,0))</f>
        <v>Rand</v>
      </c>
      <c r="Q633" s="15">
        <f>INDEX('xUS TME'!N:N,MATCH('xUS Opp Value'!$B633,'xUS TME'!$B:$B,0))</f>
        <v>0</v>
      </c>
    </row>
    <row r="634" spans="1:17" hidden="1">
      <c r="A634" s="10" t="s">
        <v>1475</v>
      </c>
      <c r="B634" s="10" t="str">
        <f>INDEX('xUS TME'!B:B,MATCH('xUS Opp Value'!A634,'xUS TME'!A:A,0))</f>
        <v>TW0002801008</v>
      </c>
      <c r="C634" s="13" t="str">
        <f>INDEX('xUS TME'!C:C,MATCH($B634,'xUS TME'!$B:$B,0))</f>
        <v>2801</v>
      </c>
      <c r="D634" s="13" t="str">
        <f>INDEX('xUS TME'!D:D,MATCH(B634,'xUS TME'!$B:$B,0))</f>
        <v>0P0000AL42</v>
      </c>
      <c r="E634" s="13" t="str">
        <f>INDEX('xUS TME'!F:F,MATCH(B634,'xUS TME'!$B:$B,0))</f>
        <v>Taiwan</v>
      </c>
      <c r="F634" s="18" t="str">
        <f>INDEX('xUS TME'!G:G,MATCH(B634,'xUS TME'!$B:$B,0))</f>
        <v>Financials</v>
      </c>
      <c r="G634" s="58">
        <f>IFERROR(INDEX(CRIMs!G:G,MATCH(C634,CRIMs!D:D,0)),0)</f>
        <v>0</v>
      </c>
      <c r="H634" s="58">
        <f>IFERROR(INDEX(CRIMs!I:I,MATCH(C634,CRIMs!D:D,0)),0)</f>
        <v>0</v>
      </c>
      <c r="I634" s="13">
        <f>INDEX('xUS TME'!E:E,MATCH($B634,'xUS TME'!$B:$B,0))</f>
        <v>0.01</v>
      </c>
      <c r="J634" s="15">
        <f>INDEX('xUS TME'!H:H,MATCH(B634,'xUS TME'!$B:$B,0))</f>
        <v>0</v>
      </c>
      <c r="K634" s="17" t="str">
        <f t="shared" si="9"/>
        <v/>
      </c>
      <c r="L634" s="15">
        <f>INDEX('xUS TME'!J:J,MATCH('xUS Opp Value'!B634,'xUS TME'!$B:$B,0))</f>
        <v>0</v>
      </c>
      <c r="M634" s="15">
        <f>INDEX('xUS TME'!L:L,MATCH('xUS Opp Value'!$B634,'xUS TME'!$B:$B,0))</f>
        <v>1.1299999999999999</v>
      </c>
      <c r="N634" s="15">
        <f>INDEX('xUS TME'!K:K,MATCH('xUS Opp Value'!$B634,'xUS TME'!$B:$B,0))</f>
        <v>0.09</v>
      </c>
      <c r="O634" s="15">
        <f>INDEX('xUS TME'!I:I,MATCH('xUS Opp Value'!$B634,'xUS TME'!$B:$B,0))</f>
        <v>0</v>
      </c>
      <c r="P634" s="15" t="str">
        <f>INDEX('xUS TME'!M:M,MATCH('xUS Opp Value'!$B634,'xUS TME'!$B:$B,0))</f>
        <v>New Taiwan Dollar</v>
      </c>
      <c r="Q634" s="15">
        <f>INDEX('xUS TME'!N:N,MATCH('xUS Opp Value'!$B634,'xUS TME'!$B:$B,0))</f>
        <v>0</v>
      </c>
    </row>
    <row r="635" spans="1:17" hidden="1">
      <c r="A635" s="10" t="s">
        <v>1941</v>
      </c>
      <c r="B635" s="10" t="str">
        <f>INDEX('xUS TME'!B:B,MATCH('xUS Opp Value'!A635,'xUS TME'!A:A,0))</f>
        <v>BRCMIGACNPR3</v>
      </c>
      <c r="C635" s="13" t="str">
        <f>INDEX('xUS TME'!C:C,MATCH($B635,'xUS TME'!$B:$B,0))</f>
        <v>CMIG4</v>
      </c>
      <c r="D635" s="13" t="str">
        <f>INDEX('xUS TME'!D:D,MATCH(B635,'xUS TME'!$B:$B,0))</f>
        <v>0P0000B0NZ</v>
      </c>
      <c r="E635" s="13" t="str">
        <f>INDEX('xUS TME'!F:F,MATCH(B635,'xUS TME'!$B:$B,0))</f>
        <v>Brazil</v>
      </c>
      <c r="F635" s="18" t="str">
        <f>INDEX('xUS TME'!G:G,MATCH(B635,'xUS TME'!$B:$B,0))</f>
        <v>Utilities</v>
      </c>
      <c r="G635" s="58">
        <f>IFERROR(INDEX(CRIMs!G:G,MATCH(C635,CRIMs!D:D,0)),0)</f>
        <v>0</v>
      </c>
      <c r="H635" s="58">
        <f>IFERROR(INDEX(CRIMs!I:I,MATCH(C635,CRIMs!D:D,0)),0)</f>
        <v>0</v>
      </c>
      <c r="I635" s="13">
        <f>INDEX('xUS TME'!E:E,MATCH($B635,'xUS TME'!$B:$B,0))</f>
        <v>0.01</v>
      </c>
      <c r="J635" s="15">
        <f>INDEX('xUS TME'!H:H,MATCH(B635,'xUS TME'!$B:$B,0))</f>
        <v>0</v>
      </c>
      <c r="K635" s="17" t="str">
        <f t="shared" si="9"/>
        <v/>
      </c>
      <c r="L635" s="15">
        <f>INDEX('xUS TME'!J:J,MATCH('xUS Opp Value'!B635,'xUS TME'!$B:$B,0))</f>
        <v>10.029999999999999</v>
      </c>
      <c r="M635" s="15">
        <f>INDEX('xUS TME'!L:L,MATCH('xUS Opp Value'!$B635,'xUS TME'!$B:$B,0))</f>
        <v>1.38</v>
      </c>
      <c r="N635" s="15">
        <f>INDEX('xUS TME'!K:K,MATCH('xUS Opp Value'!$B635,'xUS TME'!$B:$B,0))</f>
        <v>0.17</v>
      </c>
      <c r="O635" s="15" t="str">
        <f>INDEX('xUS TME'!I:I,MATCH('xUS Opp Value'!$B635,'xUS TME'!$B:$B,0))</f>
        <v>None</v>
      </c>
      <c r="P635" s="15" t="str">
        <f>INDEX('xUS TME'!M:M,MATCH('xUS Opp Value'!$B635,'xUS TME'!$B:$B,0))</f>
        <v>Brazilian Real</v>
      </c>
      <c r="Q635" s="15" t="str">
        <f>INDEX('xUS TME'!N:N,MATCH('xUS Opp Value'!$B635,'xUS TME'!$B:$B,0))</f>
        <v>High</v>
      </c>
    </row>
    <row r="636" spans="1:17" hidden="1">
      <c r="A636" s="10" t="s">
        <v>455</v>
      </c>
      <c r="B636" s="10" t="str">
        <f>INDEX('xUS TME'!B:B,MATCH('xUS Opp Value'!A636,'xUS TME'!A:A,0))</f>
        <v>QA000A0M8VM3</v>
      </c>
      <c r="C636" s="13" t="str">
        <f>INDEX('xUS TME'!C:C,MATCH($B636,'xUS TME'!$B:$B,0))</f>
        <v>MARK</v>
      </c>
      <c r="D636" s="13" t="str">
        <f>INDEX('xUS TME'!D:D,MATCH(B636,'xUS TME'!$B:$B,0))</f>
        <v>0P0000Q2I2</v>
      </c>
      <c r="E636" s="13" t="str">
        <f>INDEX('xUS TME'!F:F,MATCH(B636,'xUS TME'!$B:$B,0))</f>
        <v>Qatar</v>
      </c>
      <c r="F636" s="18" t="str">
        <f>INDEX('xUS TME'!G:G,MATCH(B636,'xUS TME'!$B:$B,0))</f>
        <v>Financials</v>
      </c>
      <c r="G636" s="58">
        <f>IFERROR(INDEX(CRIMs!G:G,MATCH(C636,CRIMs!D:D,0)),0)</f>
        <v>0</v>
      </c>
      <c r="H636" s="58">
        <f>IFERROR(INDEX(CRIMs!I:I,MATCH(C636,CRIMs!D:D,0)),0)</f>
        <v>0</v>
      </c>
      <c r="I636" s="13">
        <f>INDEX('xUS TME'!E:E,MATCH($B636,'xUS TME'!$B:$B,0))</f>
        <v>0.01</v>
      </c>
      <c r="J636" s="15">
        <f>INDEX('xUS TME'!H:H,MATCH(B636,'xUS TME'!$B:$B,0))</f>
        <v>0</v>
      </c>
      <c r="K636" s="17" t="str">
        <f t="shared" si="9"/>
        <v/>
      </c>
      <c r="L636" s="15">
        <f>INDEX('xUS TME'!J:J,MATCH('xUS Opp Value'!B636,'xUS TME'!$B:$B,0))</f>
        <v>13.23</v>
      </c>
      <c r="M636" s="15">
        <f>INDEX('xUS TME'!L:L,MATCH('xUS Opp Value'!$B636,'xUS TME'!$B:$B,0))</f>
        <v>0.83</v>
      </c>
      <c r="N636" s="15">
        <f>INDEX('xUS TME'!K:K,MATCH('xUS Opp Value'!$B636,'xUS TME'!$B:$B,0))</f>
        <v>0.06</v>
      </c>
      <c r="O636" s="15">
        <f>INDEX('xUS TME'!I:I,MATCH('xUS Opp Value'!$B636,'xUS TME'!$B:$B,0))</f>
        <v>0</v>
      </c>
      <c r="P636" s="15" t="str">
        <f>INDEX('xUS TME'!M:M,MATCH('xUS Opp Value'!$B636,'xUS TME'!$B:$B,0))</f>
        <v>Qatari Rial</v>
      </c>
      <c r="Q636" s="15">
        <f>INDEX('xUS TME'!N:N,MATCH('xUS Opp Value'!$B636,'xUS TME'!$B:$B,0))</f>
        <v>0</v>
      </c>
    </row>
    <row r="637" spans="1:17" hidden="1">
      <c r="A637" s="10" t="s">
        <v>8285</v>
      </c>
      <c r="B637" s="10" t="str">
        <f>INDEX('xUS TME'!B:B,MATCH('xUS Opp Value'!A637,'xUS TME'!A:A,0))</f>
        <v>KR7000100008</v>
      </c>
      <c r="C637" s="13">
        <f>INDEX('xUS TME'!C:C,MATCH($B637,'xUS TME'!$B:$B,0))</f>
        <v>100</v>
      </c>
      <c r="D637" s="13" t="str">
        <f>INDEX('xUS TME'!D:D,MATCH(B637,'xUS TME'!$B:$B,0))</f>
        <v>0P0000AMJO</v>
      </c>
      <c r="E637" s="13" t="str">
        <f>INDEX('xUS TME'!F:F,MATCH(B637,'xUS TME'!$B:$B,0))</f>
        <v>South Korea</v>
      </c>
      <c r="F637" s="18" t="str">
        <f>INDEX('xUS TME'!G:G,MATCH(B637,'xUS TME'!$B:$B,0))</f>
        <v>Health Care</v>
      </c>
      <c r="G637" s="58">
        <f>IFERROR(INDEX(CRIMs!G:G,MATCH(C637,CRIMs!D:D,0)),0)</f>
        <v>0</v>
      </c>
      <c r="H637" s="58">
        <f>IFERROR(INDEX(CRIMs!I:I,MATCH(C637,CRIMs!D:D,0)),0)</f>
        <v>0</v>
      </c>
      <c r="I637" s="13">
        <f>INDEX('xUS TME'!E:E,MATCH($B637,'xUS TME'!$B:$B,0))</f>
        <v>0.01</v>
      </c>
      <c r="J637" s="15">
        <f>INDEX('xUS TME'!H:H,MATCH(B637,'xUS TME'!$B:$B,0))</f>
        <v>0</v>
      </c>
      <c r="K637" s="17" t="str">
        <f t="shared" ref="K637:K699" si="10">IFERROR((1/J637)-1,"")</f>
        <v/>
      </c>
      <c r="L637" s="15">
        <f>INDEX('xUS TME'!J:J,MATCH('xUS Opp Value'!B637,'xUS TME'!$B:$B,0))</f>
        <v>35.299999999999997</v>
      </c>
      <c r="M637" s="15">
        <f>INDEX('xUS TME'!L:L,MATCH('xUS Opp Value'!$B637,'xUS TME'!$B:$B,0))</f>
        <v>3.01</v>
      </c>
      <c r="N637" s="15">
        <f>INDEX('xUS TME'!K:K,MATCH('xUS Opp Value'!$B637,'xUS TME'!$B:$B,0))</f>
        <v>0.09</v>
      </c>
      <c r="O637" s="15">
        <f>INDEX('xUS TME'!I:I,MATCH('xUS Opp Value'!$B637,'xUS TME'!$B:$B,0))</f>
        <v>0</v>
      </c>
      <c r="P637" s="15" t="str">
        <f>INDEX('xUS TME'!M:M,MATCH('xUS Opp Value'!$B637,'xUS TME'!$B:$B,0))</f>
        <v>Won</v>
      </c>
      <c r="Q637" s="15">
        <f>INDEX('xUS TME'!N:N,MATCH('xUS Opp Value'!$B637,'xUS TME'!$B:$B,0))</f>
        <v>0</v>
      </c>
    </row>
    <row r="638" spans="1:17" hidden="1">
      <c r="A638" s="10" t="s">
        <v>8113</v>
      </c>
      <c r="B638" s="10" t="str">
        <f>INDEX('xUS TME'!B:B,MATCH('xUS Opp Value'!A638,'xUS TME'!A:A,0))</f>
        <v>TW0003036000</v>
      </c>
      <c r="C638" s="13">
        <f>INDEX('xUS TME'!C:C,MATCH($B638,'xUS TME'!$B:$B,0))</f>
        <v>3036</v>
      </c>
      <c r="D638" s="13" t="str">
        <f>INDEX('xUS TME'!D:D,MATCH(B638,'xUS TME'!$B:$B,0))</f>
        <v>0P0000BSX1</v>
      </c>
      <c r="E638" s="13" t="str">
        <f>INDEX('xUS TME'!F:F,MATCH(B638,'xUS TME'!$B:$B,0))</f>
        <v>Taiwan</v>
      </c>
      <c r="F638" s="18" t="str">
        <f>INDEX('xUS TME'!G:G,MATCH(B638,'xUS TME'!$B:$B,0))</f>
        <v>Information Technology</v>
      </c>
      <c r="G638" s="58">
        <f>IFERROR(INDEX(CRIMs!G:G,MATCH(C638,CRIMs!D:D,0)),0)</f>
        <v>0</v>
      </c>
      <c r="H638" s="58">
        <f>IFERROR(INDEX(CRIMs!I:I,MATCH(C638,CRIMs!D:D,0)),0)</f>
        <v>0</v>
      </c>
      <c r="I638" s="13">
        <f>INDEX('xUS TME'!E:E,MATCH($B638,'xUS TME'!$B:$B,0))</f>
        <v>0.02</v>
      </c>
      <c r="J638" s="15">
        <f>INDEX('xUS TME'!H:H,MATCH(B638,'xUS TME'!$B:$B,0))</f>
        <v>0</v>
      </c>
      <c r="K638" s="17" t="str">
        <f t="shared" si="10"/>
        <v/>
      </c>
      <c r="L638" s="15">
        <f>INDEX('xUS TME'!J:J,MATCH('xUS Opp Value'!B638,'xUS TME'!$B:$B,0))</f>
        <v>0</v>
      </c>
      <c r="M638" s="15">
        <f>INDEX('xUS TME'!L:L,MATCH('xUS Opp Value'!$B638,'xUS TME'!$B:$B,0))</f>
        <v>2.4500000000000002</v>
      </c>
      <c r="N638" s="15">
        <f>INDEX('xUS TME'!K:K,MATCH('xUS Opp Value'!$B638,'xUS TME'!$B:$B,0))</f>
        <v>0.14000000000000001</v>
      </c>
      <c r="O638" s="15">
        <f>INDEX('xUS TME'!I:I,MATCH('xUS Opp Value'!$B638,'xUS TME'!$B:$B,0))</f>
        <v>0</v>
      </c>
      <c r="P638" s="15" t="str">
        <f>INDEX('xUS TME'!M:M,MATCH('xUS Opp Value'!$B638,'xUS TME'!$B:$B,0))</f>
        <v>New Taiwan Dollar</v>
      </c>
      <c r="Q638" s="15">
        <f>INDEX('xUS TME'!N:N,MATCH('xUS Opp Value'!$B638,'xUS TME'!$B:$B,0))</f>
        <v>0</v>
      </c>
    </row>
    <row r="639" spans="1:17" hidden="1">
      <c r="A639" s="10" t="s">
        <v>5003</v>
      </c>
      <c r="B639" s="10" t="str">
        <f>INDEX('xUS TME'!B:B,MATCH('xUS Opp Value'!A639,'xUS TME'!A:A,0))</f>
        <v>KW0EQ0601058</v>
      </c>
      <c r="C639" s="13" t="str">
        <f>INDEX('xUS TME'!C:C,MATCH($B639,'xUS TME'!$B:$B,0))</f>
        <v>ZAIN</v>
      </c>
      <c r="D639" s="13" t="str">
        <f>INDEX('xUS TME'!D:D,MATCH(B639,'xUS TME'!$B:$B,0))</f>
        <v>0P0000BA10</v>
      </c>
      <c r="E639" s="13" t="str">
        <f>INDEX('xUS TME'!F:F,MATCH(B639,'xUS TME'!$B:$B,0))</f>
        <v>Kuwait</v>
      </c>
      <c r="F639" s="18" t="str">
        <f>INDEX('xUS TME'!G:G,MATCH(B639,'xUS TME'!$B:$B,0))</f>
        <v>Communication Services</v>
      </c>
      <c r="G639" s="58">
        <f>IFERROR(INDEX(CRIMs!G:G,MATCH(C639,CRIMs!D:D,0)),0)</f>
        <v>0</v>
      </c>
      <c r="H639" s="58">
        <f>IFERROR(INDEX(CRIMs!I:I,MATCH(C639,CRIMs!D:D,0)),0)</f>
        <v>0</v>
      </c>
      <c r="I639" s="13">
        <f>INDEX('xUS TME'!E:E,MATCH($B639,'xUS TME'!$B:$B,0))</f>
        <v>0.01</v>
      </c>
      <c r="J639" s="15">
        <f>INDEX('xUS TME'!H:H,MATCH(B639,'xUS TME'!$B:$B,0))</f>
        <v>0</v>
      </c>
      <c r="K639" s="17" t="str">
        <f t="shared" si="10"/>
        <v/>
      </c>
      <c r="L639" s="15">
        <f>INDEX('xUS TME'!J:J,MATCH('xUS Opp Value'!B639,'xUS TME'!$B:$B,0))</f>
        <v>0</v>
      </c>
      <c r="M639" s="15">
        <f>INDEX('xUS TME'!L:L,MATCH('xUS Opp Value'!$B639,'xUS TME'!$B:$B,0))</f>
        <v>2</v>
      </c>
      <c r="N639" s="15">
        <f>INDEX('xUS TME'!K:K,MATCH('xUS Opp Value'!$B639,'xUS TME'!$B:$B,0))</f>
        <v>0.23</v>
      </c>
      <c r="O639" s="15">
        <f>INDEX('xUS TME'!I:I,MATCH('xUS Opp Value'!$B639,'xUS TME'!$B:$B,0))</f>
        <v>0</v>
      </c>
      <c r="P639" s="15" t="str">
        <f>INDEX('xUS TME'!M:M,MATCH('xUS Opp Value'!$B639,'xUS TME'!$B:$B,0))</f>
        <v>Kuwaiti Dinar</v>
      </c>
      <c r="Q639" s="15">
        <f>INDEX('xUS TME'!N:N,MATCH('xUS Opp Value'!$B639,'xUS TME'!$B:$B,0))</f>
        <v>0</v>
      </c>
    </row>
    <row r="640" spans="1:17" hidden="1">
      <c r="A640" s="10" t="s">
        <v>4711</v>
      </c>
      <c r="B640" s="10" t="str">
        <f>INDEX('xUS TME'!B:B,MATCH('xUS Opp Value'!A640,'xUS TME'!A:A,0))</f>
        <v>TW0003533006</v>
      </c>
      <c r="C640" s="13">
        <f>INDEX('xUS TME'!C:C,MATCH($B640,'xUS TME'!$B:$B,0))</f>
        <v>3533</v>
      </c>
      <c r="D640" s="13" t="str">
        <f>INDEX('xUS TME'!D:D,MATCH(B640,'xUS TME'!$B:$B,0))</f>
        <v>0P0000B953</v>
      </c>
      <c r="E640" s="13" t="str">
        <f>INDEX('xUS TME'!F:F,MATCH(B640,'xUS TME'!$B:$B,0))</f>
        <v>Taiwan</v>
      </c>
      <c r="F640" s="18" t="str">
        <f>INDEX('xUS TME'!G:G,MATCH(B640,'xUS TME'!$B:$B,0))</f>
        <v>Information Technology</v>
      </c>
      <c r="G640" s="58">
        <f>IFERROR(INDEX(CRIMs!G:G,MATCH(C640,CRIMs!D:D,0)),0)</f>
        <v>0</v>
      </c>
      <c r="H640" s="58">
        <f>IFERROR(INDEX(CRIMs!I:I,MATCH(C640,CRIMs!D:D,0)),0)</f>
        <v>0</v>
      </c>
      <c r="I640" s="13">
        <f>INDEX('xUS TME'!E:E,MATCH($B640,'xUS TME'!$B:$B,0))</f>
        <v>0.02</v>
      </c>
      <c r="J640" s="15">
        <f>INDEX('xUS TME'!H:H,MATCH(B640,'xUS TME'!$B:$B,0))</f>
        <v>0</v>
      </c>
      <c r="K640" s="17" t="str">
        <f t="shared" si="10"/>
        <v/>
      </c>
      <c r="L640" s="15">
        <f>INDEX('xUS TME'!J:J,MATCH('xUS Opp Value'!B640,'xUS TME'!$B:$B,0))</f>
        <v>18.28</v>
      </c>
      <c r="M640" s="15">
        <f>INDEX('xUS TME'!L:L,MATCH('xUS Opp Value'!$B640,'xUS TME'!$B:$B,0))</f>
        <v>6.61</v>
      </c>
      <c r="N640" s="15">
        <f>INDEX('xUS TME'!K:K,MATCH('xUS Opp Value'!$B640,'xUS TME'!$B:$B,0))</f>
        <v>0.22</v>
      </c>
      <c r="O640" s="15">
        <f>INDEX('xUS TME'!I:I,MATCH('xUS Opp Value'!$B640,'xUS TME'!$B:$B,0))</f>
        <v>0</v>
      </c>
      <c r="P640" s="15" t="str">
        <f>INDEX('xUS TME'!M:M,MATCH('xUS Opp Value'!$B640,'xUS TME'!$B:$B,0))</f>
        <v>New Taiwan Dollar</v>
      </c>
      <c r="Q640" s="15">
        <f>INDEX('xUS TME'!N:N,MATCH('xUS Opp Value'!$B640,'xUS TME'!$B:$B,0))</f>
        <v>0</v>
      </c>
    </row>
    <row r="641" spans="1:17" hidden="1">
      <c r="A641" s="10" t="s">
        <v>7868</v>
      </c>
      <c r="B641" s="10" t="str">
        <f>INDEX('xUS TME'!B:B,MATCH('xUS Opp Value'!A641,'xUS TME'!A:A,0))</f>
        <v>INE628A01036</v>
      </c>
      <c r="C641" s="13" t="str">
        <f>INDEX('xUS TME'!C:C,MATCH($B641,'xUS TME'!$B:$B,0))</f>
        <v>UPL</v>
      </c>
      <c r="D641" s="13" t="str">
        <f>INDEX('xUS TME'!D:D,MATCH(B641,'xUS TME'!$B:$B,0))</f>
        <v>0P0000BWER</v>
      </c>
      <c r="E641" s="13" t="str">
        <f>INDEX('xUS TME'!F:F,MATCH(B641,'xUS TME'!$B:$B,0))</f>
        <v>India</v>
      </c>
      <c r="F641" s="18" t="str">
        <f>INDEX('xUS TME'!G:G,MATCH(B641,'xUS TME'!$B:$B,0))</f>
        <v>Materials</v>
      </c>
      <c r="G641" s="58">
        <f>IFERROR(INDEX(CRIMs!G:G,MATCH(C641,CRIMs!D:D,0)),0)</f>
        <v>0</v>
      </c>
      <c r="H641" s="58">
        <f>IFERROR(INDEX(CRIMs!I:I,MATCH(C641,CRIMs!D:D,0)),0)</f>
        <v>0</v>
      </c>
      <c r="I641" s="13">
        <f>INDEX('xUS TME'!E:E,MATCH($B641,'xUS TME'!$B:$B,0))</f>
        <v>0.01</v>
      </c>
      <c r="J641" s="15">
        <f>INDEX('xUS TME'!H:H,MATCH(B641,'xUS TME'!$B:$B,0))</f>
        <v>0</v>
      </c>
      <c r="K641" s="17" t="str">
        <f t="shared" si="10"/>
        <v/>
      </c>
      <c r="L641" s="15">
        <f>INDEX('xUS TME'!J:J,MATCH('xUS Opp Value'!B641,'xUS TME'!$B:$B,0))</f>
        <v>37.049999999999997</v>
      </c>
      <c r="M641" s="15">
        <f>INDEX('xUS TME'!L:L,MATCH('xUS Opp Value'!$B641,'xUS TME'!$B:$B,0))</f>
        <v>1.71</v>
      </c>
      <c r="N641" s="15">
        <f>INDEX('xUS TME'!K:K,MATCH('xUS Opp Value'!$B641,'xUS TME'!$B:$B,0))</f>
        <v>0.03</v>
      </c>
      <c r="O641" s="15">
        <f>INDEX('xUS TME'!I:I,MATCH('xUS Opp Value'!$B641,'xUS TME'!$B:$B,0))</f>
        <v>0</v>
      </c>
      <c r="P641" s="15" t="str">
        <f>INDEX('xUS TME'!M:M,MATCH('xUS Opp Value'!$B641,'xUS TME'!$B:$B,0))</f>
        <v>Indian Rupee</v>
      </c>
      <c r="Q641" s="15">
        <f>INDEX('xUS TME'!N:N,MATCH('xUS Opp Value'!$B641,'xUS TME'!$B:$B,0))</f>
        <v>0</v>
      </c>
    </row>
    <row r="642" spans="1:17" hidden="1">
      <c r="A642" s="10" t="s">
        <v>1455</v>
      </c>
      <c r="B642" s="10" t="str">
        <f>INDEX('xUS TME'!B:B,MATCH('xUS Opp Value'!A642,'xUS TME'!A:A,0))</f>
        <v>INE067A01029</v>
      </c>
      <c r="C642" s="13">
        <f>INDEX('xUS TME'!C:C,MATCH($B642,'xUS TME'!$B:$B,0))</f>
        <v>500093</v>
      </c>
      <c r="D642" s="13" t="str">
        <f>INDEX('xUS TME'!D:D,MATCH(B642,'xUS TME'!$B:$B,0))</f>
        <v>0P0000AXMJ</v>
      </c>
      <c r="E642" s="13" t="str">
        <f>INDEX('xUS TME'!F:F,MATCH(B642,'xUS TME'!$B:$B,0))</f>
        <v>India</v>
      </c>
      <c r="F642" s="18" t="str">
        <f>INDEX('xUS TME'!G:G,MATCH(B642,'xUS TME'!$B:$B,0))</f>
        <v>Industrials</v>
      </c>
      <c r="G642" s="58">
        <f>IFERROR(INDEX(CRIMs!G:G,MATCH(C642,CRIMs!D:D,0)),0)</f>
        <v>0</v>
      </c>
      <c r="H642" s="58">
        <f>IFERROR(INDEX(CRIMs!I:I,MATCH(C642,CRIMs!D:D,0)),0)</f>
        <v>0</v>
      </c>
      <c r="I642" s="13">
        <f>INDEX('xUS TME'!E:E,MATCH($B642,'xUS TME'!$B:$B,0))</f>
        <v>0.01</v>
      </c>
      <c r="J642" s="15">
        <f>INDEX('xUS TME'!H:H,MATCH(B642,'xUS TME'!$B:$B,0))</f>
        <v>0</v>
      </c>
      <c r="K642" s="17" t="str">
        <f t="shared" si="10"/>
        <v/>
      </c>
      <c r="L642" s="15">
        <f>INDEX('xUS TME'!J:J,MATCH('xUS Opp Value'!B642,'xUS TME'!$B:$B,0))</f>
        <v>0</v>
      </c>
      <c r="M642" s="15">
        <f>INDEX('xUS TME'!L:L,MATCH('xUS Opp Value'!$B642,'xUS TME'!$B:$B,0))</f>
        <v>15.43</v>
      </c>
      <c r="N642" s="15">
        <f>INDEX('xUS TME'!K:K,MATCH('xUS Opp Value'!$B642,'xUS TME'!$B:$B,0))</f>
        <v>0.28000000000000003</v>
      </c>
      <c r="O642" s="15">
        <f>INDEX('xUS TME'!I:I,MATCH('xUS Opp Value'!$B642,'xUS TME'!$B:$B,0))</f>
        <v>0</v>
      </c>
      <c r="P642" s="15" t="str">
        <f>INDEX('xUS TME'!M:M,MATCH('xUS Opp Value'!$B642,'xUS TME'!$B:$B,0))</f>
        <v>Indian Rupee</v>
      </c>
      <c r="Q642" s="15">
        <f>INDEX('xUS TME'!N:N,MATCH('xUS Opp Value'!$B642,'xUS TME'!$B:$B,0))</f>
        <v>0</v>
      </c>
    </row>
    <row r="643" spans="1:17" hidden="1">
      <c r="A643" s="10" t="s">
        <v>7789</v>
      </c>
      <c r="B643" s="10" t="str">
        <f>INDEX('xUS TME'!B:B,MATCH('xUS Opp Value'!A643,'xUS TME'!A:A,0))</f>
        <v>CNE100006CQ4</v>
      </c>
      <c r="C643" s="13">
        <f>INDEX('xUS TME'!C:C,MATCH($B643,'xUS TME'!$B:$B,0))</f>
        <v>9880</v>
      </c>
      <c r="D643" s="13" t="str">
        <f>INDEX('xUS TME'!D:D,MATCH(B643,'xUS TME'!$B:$B,0))</f>
        <v>0P0001S3NS</v>
      </c>
      <c r="E643" s="13" t="str">
        <f>INDEX('xUS TME'!F:F,MATCH(B643,'xUS TME'!$B:$B,0))</f>
        <v>China</v>
      </c>
      <c r="F643" s="18" t="str">
        <f>INDEX('xUS TME'!G:G,MATCH(B643,'xUS TME'!$B:$B,0))</f>
        <v>Industrials</v>
      </c>
      <c r="G643" s="58">
        <f>IFERROR(INDEX(CRIMs!G:G,MATCH(C643,CRIMs!D:D,0)),0)</f>
        <v>0</v>
      </c>
      <c r="H643" s="58">
        <f>IFERROR(INDEX(CRIMs!I:I,MATCH(C643,CRIMs!D:D,0)),0)</f>
        <v>0</v>
      </c>
      <c r="I643" s="13">
        <f>INDEX('xUS TME'!E:E,MATCH($B643,'xUS TME'!$B:$B,0))</f>
        <v>0.01</v>
      </c>
      <c r="J643" s="15">
        <f>INDEX('xUS TME'!H:H,MATCH(B643,'xUS TME'!$B:$B,0))</f>
        <v>0</v>
      </c>
      <c r="K643" s="17" t="str">
        <f t="shared" si="10"/>
        <v/>
      </c>
      <c r="L643" s="15">
        <f>INDEX('xUS TME'!J:J,MATCH('xUS Opp Value'!B643,'xUS TME'!$B:$B,0))</f>
        <v>880.2</v>
      </c>
      <c r="M643" s="15">
        <f>INDEX('xUS TME'!L:L,MATCH('xUS Opp Value'!$B643,'xUS TME'!$B:$B,0))</f>
        <v>6.81</v>
      </c>
      <c r="N643" s="15">
        <f>INDEX('xUS TME'!K:K,MATCH('xUS Opp Value'!$B643,'xUS TME'!$B:$B,0))</f>
        <v>-0.75</v>
      </c>
      <c r="O643" s="15">
        <f>INDEX('xUS TME'!I:I,MATCH('xUS Opp Value'!$B643,'xUS TME'!$B:$B,0))</f>
        <v>0</v>
      </c>
      <c r="P643" s="15" t="str">
        <f>INDEX('xUS TME'!M:M,MATCH('xUS Opp Value'!$B643,'xUS TME'!$B:$B,0))</f>
        <v>Hong Kong Dollar</v>
      </c>
      <c r="Q643" s="15">
        <f>INDEX('xUS TME'!N:N,MATCH('xUS Opp Value'!$B643,'xUS TME'!$B:$B,0))</f>
        <v>0</v>
      </c>
    </row>
    <row r="644" spans="1:17" hidden="1">
      <c r="A644" s="10" t="s">
        <v>724</v>
      </c>
      <c r="B644" s="10" t="str">
        <f>INDEX('xUS TME'!B:B,MATCH('xUS Opp Value'!A644,'xUS TME'!A:A,0))</f>
        <v>INE406A01037</v>
      </c>
      <c r="C644" s="13" t="str">
        <f>INDEX('xUS TME'!C:C,MATCH($B644,'xUS TME'!$B:$B,0))</f>
        <v>AUROPHARMA</v>
      </c>
      <c r="D644" s="13" t="str">
        <f>INDEX('xUS TME'!D:D,MATCH(B644,'xUS TME'!$B:$B,0))</f>
        <v>0P0000C9Q2</v>
      </c>
      <c r="E644" s="13" t="str">
        <f>INDEX('xUS TME'!F:F,MATCH(B644,'xUS TME'!$B:$B,0))</f>
        <v>India</v>
      </c>
      <c r="F644" s="18" t="str">
        <f>INDEX('xUS TME'!G:G,MATCH(B644,'xUS TME'!$B:$B,0))</f>
        <v>Health Care</v>
      </c>
      <c r="G644" s="58">
        <f>IFERROR(INDEX(CRIMs!G:G,MATCH(C644,CRIMs!D:D,0)),0)</f>
        <v>0</v>
      </c>
      <c r="H644" s="58">
        <f>IFERROR(INDEX(CRIMs!I:I,MATCH(C644,CRIMs!D:D,0)),0)</f>
        <v>0</v>
      </c>
      <c r="I644" s="13">
        <f>INDEX('xUS TME'!E:E,MATCH($B644,'xUS TME'!$B:$B,0))</f>
        <v>0.01</v>
      </c>
      <c r="J644" s="15">
        <f>INDEX('xUS TME'!H:H,MATCH(B644,'xUS TME'!$B:$B,0))</f>
        <v>0</v>
      </c>
      <c r="K644" s="17" t="str">
        <f t="shared" si="10"/>
        <v/>
      </c>
      <c r="L644" s="15">
        <f>INDEX('xUS TME'!J:J,MATCH('xUS Opp Value'!B644,'xUS TME'!$B:$B,0))</f>
        <v>8.2100000000000009</v>
      </c>
      <c r="M644" s="15">
        <f>INDEX('xUS TME'!L:L,MATCH('xUS Opp Value'!$B644,'xUS TME'!$B:$B,0))</f>
        <v>2.2400000000000002</v>
      </c>
      <c r="N644" s="15">
        <f>INDEX('xUS TME'!K:K,MATCH('xUS Opp Value'!$B644,'xUS TME'!$B:$B,0))</f>
        <v>0.11</v>
      </c>
      <c r="O644" s="15">
        <f>INDEX('xUS TME'!I:I,MATCH('xUS Opp Value'!$B644,'xUS TME'!$B:$B,0))</f>
        <v>0</v>
      </c>
      <c r="P644" s="15" t="str">
        <f>INDEX('xUS TME'!M:M,MATCH('xUS Opp Value'!$B644,'xUS TME'!$B:$B,0))</f>
        <v>Indian Rupee</v>
      </c>
      <c r="Q644" s="15">
        <f>INDEX('xUS TME'!N:N,MATCH('xUS Opp Value'!$B644,'xUS TME'!$B:$B,0))</f>
        <v>0</v>
      </c>
    </row>
    <row r="645" spans="1:17" hidden="1">
      <c r="A645" s="10" t="s">
        <v>3532</v>
      </c>
      <c r="B645" s="10" t="str">
        <f>INDEX('xUS TME'!B:B,MATCH('xUS Opp Value'!A645,'xUS TME'!A:A,0))</f>
        <v>KR7011200003</v>
      </c>
      <c r="C645" s="13" t="str">
        <f>INDEX('xUS TME'!C:C,MATCH($B645,'xUS TME'!$B:$B,0))</f>
        <v>011200</v>
      </c>
      <c r="D645" s="13" t="str">
        <f>INDEX('xUS TME'!D:D,MATCH(B645,'xUS TME'!$B:$B,0))</f>
        <v>0P0000CADE</v>
      </c>
      <c r="E645" s="13" t="str">
        <f>INDEX('xUS TME'!F:F,MATCH(B645,'xUS TME'!$B:$B,0))</f>
        <v>South Korea</v>
      </c>
      <c r="F645" s="18" t="str">
        <f>INDEX('xUS TME'!G:G,MATCH(B645,'xUS TME'!$B:$B,0))</f>
        <v>Industrials</v>
      </c>
      <c r="G645" s="58">
        <f>IFERROR(INDEX(CRIMs!G:G,MATCH(C645,CRIMs!D:D,0)),0)</f>
        <v>0</v>
      </c>
      <c r="H645" s="58">
        <f>IFERROR(INDEX(CRIMs!I:I,MATCH(C645,CRIMs!D:D,0)),0)</f>
        <v>0</v>
      </c>
      <c r="I645" s="13">
        <f>INDEX('xUS TME'!E:E,MATCH($B645,'xUS TME'!$B:$B,0))</f>
        <v>0.01</v>
      </c>
      <c r="J645" s="15">
        <f>INDEX('xUS TME'!H:H,MATCH(B645,'xUS TME'!$B:$B,0))</f>
        <v>0</v>
      </c>
      <c r="K645" s="17" t="str">
        <f t="shared" si="10"/>
        <v/>
      </c>
      <c r="L645" s="15">
        <f>INDEX('xUS TME'!J:J,MATCH('xUS Opp Value'!B645,'xUS TME'!$B:$B,0))</f>
        <v>658.77</v>
      </c>
      <c r="M645" s="15">
        <f>INDEX('xUS TME'!L:L,MATCH('xUS Opp Value'!$B645,'xUS TME'!$B:$B,0))</f>
        <v>0.77</v>
      </c>
      <c r="N645" s="15">
        <f>INDEX('xUS TME'!K:K,MATCH('xUS Opp Value'!$B645,'xUS TME'!$B:$B,0))</f>
        <v>7.0000000000000007E-2</v>
      </c>
      <c r="O645" s="15">
        <f>INDEX('xUS TME'!I:I,MATCH('xUS Opp Value'!$B645,'xUS TME'!$B:$B,0))</f>
        <v>0</v>
      </c>
      <c r="P645" s="15" t="str">
        <f>INDEX('xUS TME'!M:M,MATCH('xUS Opp Value'!$B645,'xUS TME'!$B:$B,0))</f>
        <v>Won</v>
      </c>
      <c r="Q645" s="15">
        <f>INDEX('xUS TME'!N:N,MATCH('xUS Opp Value'!$B645,'xUS TME'!$B:$B,0))</f>
        <v>0</v>
      </c>
    </row>
    <row r="646" spans="1:17" hidden="1">
      <c r="A646" s="10" t="s">
        <v>4162</v>
      </c>
      <c r="B646" s="10" t="str">
        <f>INDEX('xUS TME'!B:B,MATCH('xUS Opp Value'!A646,'xUS TME'!A:A,0))</f>
        <v>CNE0000014W7</v>
      </c>
      <c r="C646" s="13">
        <f>INDEX('xUS TME'!C:C,MATCH($B646,'xUS TME'!$B:$B,0))</f>
        <v>600276</v>
      </c>
      <c r="D646" s="13" t="str">
        <f>INDEX('xUS TME'!D:D,MATCH(B646,'xUS TME'!$B:$B,0))</f>
        <v>0P00007X5S</v>
      </c>
      <c r="E646" s="13" t="str">
        <f>INDEX('xUS TME'!F:F,MATCH(B646,'xUS TME'!$B:$B,0))</f>
        <v>China</v>
      </c>
      <c r="F646" s="18" t="str">
        <f>INDEX('xUS TME'!G:G,MATCH(B646,'xUS TME'!$B:$B,0))</f>
        <v>Health Care</v>
      </c>
      <c r="G646" s="58">
        <f>IFERROR(INDEX(CRIMs!G:G,MATCH(C646,CRIMs!D:D,0)),0)</f>
        <v>0</v>
      </c>
      <c r="H646" s="58">
        <f>IFERROR(INDEX(CRIMs!I:I,MATCH(C646,CRIMs!D:D,0)),0)</f>
        <v>0</v>
      </c>
      <c r="I646" s="13">
        <f>INDEX('xUS TME'!E:E,MATCH($B646,'xUS TME'!$B:$B,0))</f>
        <v>0.01</v>
      </c>
      <c r="J646" s="15">
        <f>INDEX('xUS TME'!H:H,MATCH(B646,'xUS TME'!$B:$B,0))</f>
        <v>0</v>
      </c>
      <c r="K646" s="17" t="str">
        <f t="shared" si="10"/>
        <v/>
      </c>
      <c r="L646" s="15">
        <f>INDEX('xUS TME'!J:J,MATCH('xUS Opp Value'!B646,'xUS TME'!$B:$B,0))</f>
        <v>51.69</v>
      </c>
      <c r="M646" s="15">
        <f>INDEX('xUS TME'!L:L,MATCH('xUS Opp Value'!$B646,'xUS TME'!$B:$B,0))</f>
        <v>6.18</v>
      </c>
      <c r="N646" s="15">
        <f>INDEX('xUS TME'!K:K,MATCH('xUS Opp Value'!$B646,'xUS TME'!$B:$B,0))</f>
        <v>0.14000000000000001</v>
      </c>
      <c r="O646" s="15">
        <f>INDEX('xUS TME'!I:I,MATCH('xUS Opp Value'!$B646,'xUS TME'!$B:$B,0))</f>
        <v>0</v>
      </c>
      <c r="P646" s="15" t="str">
        <f>INDEX('xUS TME'!M:M,MATCH('xUS Opp Value'!$B646,'xUS TME'!$B:$B,0))</f>
        <v>Yuan Renminbi</v>
      </c>
      <c r="Q646" s="15">
        <f>INDEX('xUS TME'!N:N,MATCH('xUS Opp Value'!$B646,'xUS TME'!$B:$B,0))</f>
        <v>0</v>
      </c>
    </row>
    <row r="647" spans="1:17" hidden="1">
      <c r="A647" s="10" t="s">
        <v>5839</v>
      </c>
      <c r="B647" s="10" t="str">
        <f>INDEX('xUS TME'!B:B,MATCH('xUS Opp Value'!A647,'xUS TME'!A:A,0))</f>
        <v>ID1000096605</v>
      </c>
      <c r="C647" s="13" t="str">
        <f>INDEX('xUS TME'!C:C,MATCH($B647,'xUS TME'!$B:$B,0))</f>
        <v>BBNI</v>
      </c>
      <c r="D647" s="13" t="str">
        <f>INDEX('xUS TME'!D:D,MATCH(B647,'xUS TME'!$B:$B,0))</f>
        <v>0P0000B4OU</v>
      </c>
      <c r="E647" s="13" t="str">
        <f>INDEX('xUS TME'!F:F,MATCH(B647,'xUS TME'!$B:$B,0))</f>
        <v>Indonesia</v>
      </c>
      <c r="F647" s="18" t="str">
        <f>INDEX('xUS TME'!G:G,MATCH(B647,'xUS TME'!$B:$B,0))</f>
        <v>Financials</v>
      </c>
      <c r="G647" s="58">
        <f>IFERROR(INDEX(CRIMs!G:G,MATCH(C647,CRIMs!D:D,0)),0)</f>
        <v>0</v>
      </c>
      <c r="H647" s="58">
        <f>IFERROR(INDEX(CRIMs!I:I,MATCH(C647,CRIMs!D:D,0)),0)</f>
        <v>0</v>
      </c>
      <c r="I647" s="13">
        <f>INDEX('xUS TME'!E:E,MATCH($B647,'xUS TME'!$B:$B,0))</f>
        <v>0.01</v>
      </c>
      <c r="J647" s="15">
        <f>INDEX('xUS TME'!H:H,MATCH(B647,'xUS TME'!$B:$B,0))</f>
        <v>0</v>
      </c>
      <c r="K647" s="17" t="str">
        <f t="shared" si="10"/>
        <v/>
      </c>
      <c r="L647" s="15">
        <f>INDEX('xUS TME'!J:J,MATCH('xUS Opp Value'!B647,'xUS TME'!$B:$B,0))</f>
        <v>6.32</v>
      </c>
      <c r="M647" s="15">
        <f>INDEX('xUS TME'!L:L,MATCH('xUS Opp Value'!$B647,'xUS TME'!$B:$B,0))</f>
        <v>0.81</v>
      </c>
      <c r="N647" s="15">
        <f>INDEX('xUS TME'!K:K,MATCH('xUS Opp Value'!$B647,'xUS TME'!$B:$B,0))</f>
        <v>0.12</v>
      </c>
      <c r="O647" s="15">
        <f>INDEX('xUS TME'!I:I,MATCH('xUS Opp Value'!$B647,'xUS TME'!$B:$B,0))</f>
        <v>0</v>
      </c>
      <c r="P647" s="15" t="str">
        <f>INDEX('xUS TME'!M:M,MATCH('xUS Opp Value'!$B647,'xUS TME'!$B:$B,0))</f>
        <v>Rupiah</v>
      </c>
      <c r="Q647" s="15">
        <f>INDEX('xUS TME'!N:N,MATCH('xUS Opp Value'!$B647,'xUS TME'!$B:$B,0))</f>
        <v>0</v>
      </c>
    </row>
    <row r="648" spans="1:17" hidden="1">
      <c r="A648" s="10" t="s">
        <v>8393</v>
      </c>
      <c r="B648" s="10" t="str">
        <f>INDEX('xUS TME'!B:B,MATCH('xUS Opp Value'!A648,'xUS TME'!A:A,0))</f>
        <v>KYG989221000</v>
      </c>
      <c r="C648" s="13">
        <f>INDEX('xUS TME'!C:C,MATCH($B648,'xUS TME'!$B:$B,0))</f>
        <v>4958</v>
      </c>
      <c r="D648" s="13" t="str">
        <f>INDEX('xUS TME'!D:D,MATCH(B648,'xUS TME'!$B:$B,0))</f>
        <v>0P0000UZTS</v>
      </c>
      <c r="E648" s="13" t="str">
        <f>INDEX('xUS TME'!F:F,MATCH(B648,'xUS TME'!$B:$B,0))</f>
        <v>Taiwan</v>
      </c>
      <c r="F648" s="18" t="str">
        <f>INDEX('xUS TME'!G:G,MATCH(B648,'xUS TME'!$B:$B,0))</f>
        <v>Information Technology</v>
      </c>
      <c r="G648" s="58">
        <f>IFERROR(INDEX(CRIMs!G:G,MATCH(C648,CRIMs!D:D,0)),0)</f>
        <v>0</v>
      </c>
      <c r="H648" s="58">
        <f>IFERROR(INDEX(CRIMs!I:I,MATCH(C648,CRIMs!D:D,0)),0)</f>
        <v>0</v>
      </c>
      <c r="I648" s="13">
        <f>INDEX('xUS TME'!E:E,MATCH($B648,'xUS TME'!$B:$B,0))</f>
        <v>0.01</v>
      </c>
      <c r="J648" s="15">
        <f>INDEX('xUS TME'!H:H,MATCH(B648,'xUS TME'!$B:$B,0))</f>
        <v>0</v>
      </c>
      <c r="K648" s="17" t="str">
        <f t="shared" si="10"/>
        <v/>
      </c>
      <c r="L648" s="15">
        <f>INDEX('xUS TME'!J:J,MATCH('xUS Opp Value'!B648,'xUS TME'!$B:$B,0))</f>
        <v>9.65</v>
      </c>
      <c r="M648" s="15">
        <f>INDEX('xUS TME'!L:L,MATCH('xUS Opp Value'!$B648,'xUS TME'!$B:$B,0))</f>
        <v>2.29</v>
      </c>
      <c r="N648" s="15">
        <f>INDEX('xUS TME'!K:K,MATCH('xUS Opp Value'!$B648,'xUS TME'!$B:$B,0))</f>
        <v>0.1</v>
      </c>
      <c r="O648" s="15">
        <f>INDEX('xUS TME'!I:I,MATCH('xUS Opp Value'!$B648,'xUS TME'!$B:$B,0))</f>
        <v>0</v>
      </c>
      <c r="P648" s="15" t="str">
        <f>INDEX('xUS TME'!M:M,MATCH('xUS Opp Value'!$B648,'xUS TME'!$B:$B,0))</f>
        <v>New Taiwan Dollar</v>
      </c>
      <c r="Q648" s="15">
        <f>INDEX('xUS TME'!N:N,MATCH('xUS Opp Value'!$B648,'xUS TME'!$B:$B,0))</f>
        <v>0</v>
      </c>
    </row>
    <row r="649" spans="1:17" hidden="1">
      <c r="A649" s="10" t="s">
        <v>3715</v>
      </c>
      <c r="B649" s="10" t="str">
        <f>INDEX('xUS TME'!B:B,MATCH('xUS Opp Value'!A649,'xUS TME'!A:A,0))</f>
        <v>KR7005382007</v>
      </c>
      <c r="C649" s="13">
        <f>INDEX('xUS TME'!C:C,MATCH($B649,'xUS TME'!$B:$B,0))</f>
        <v>5387</v>
      </c>
      <c r="D649" s="13" t="str">
        <f>INDEX('xUS TME'!D:D,MATCH(B649,'xUS TME'!$B:$B,0))</f>
        <v>0P0000D3T7</v>
      </c>
      <c r="E649" s="13" t="str">
        <f>INDEX('xUS TME'!F:F,MATCH(B649,'xUS TME'!$B:$B,0))</f>
        <v>South Korea</v>
      </c>
      <c r="F649" s="18" t="str">
        <f>INDEX('xUS TME'!G:G,MATCH(B649,'xUS TME'!$B:$B,0))</f>
        <v>Consumer Discretionary</v>
      </c>
      <c r="G649" s="58">
        <f>IFERROR(INDEX(CRIMs!G:G,MATCH(C649,CRIMs!D:D,0)),0)</f>
        <v>0</v>
      </c>
      <c r="H649" s="58">
        <f>IFERROR(INDEX(CRIMs!I:I,MATCH(C649,CRIMs!D:D,0)),0)</f>
        <v>0</v>
      </c>
      <c r="I649" s="13">
        <f>INDEX('xUS TME'!E:E,MATCH($B649,'xUS TME'!$B:$B,0))</f>
        <v>0.02</v>
      </c>
      <c r="J649" s="15">
        <f>INDEX('xUS TME'!H:H,MATCH(B649,'xUS TME'!$B:$B,0))</f>
        <v>0</v>
      </c>
      <c r="K649" s="17" t="str">
        <f t="shared" si="10"/>
        <v/>
      </c>
      <c r="L649" s="15">
        <f>INDEX('xUS TME'!J:J,MATCH('xUS Opp Value'!B649,'xUS TME'!$B:$B,0))</f>
        <v>5.35</v>
      </c>
      <c r="M649" s="15">
        <f>INDEX('xUS TME'!L:L,MATCH('xUS Opp Value'!$B649,'xUS TME'!$B:$B,0))</f>
        <v>0.54</v>
      </c>
      <c r="N649" s="15">
        <f>INDEX('xUS TME'!K:K,MATCH('xUS Opp Value'!$B649,'xUS TME'!$B:$B,0))</f>
        <v>0.09</v>
      </c>
      <c r="O649" s="15" t="str">
        <f>INDEX('xUS TME'!I:I,MATCH('xUS Opp Value'!$B649,'xUS TME'!$B:$B,0))</f>
        <v>None</v>
      </c>
      <c r="P649" s="15" t="str">
        <f>INDEX('xUS TME'!M:M,MATCH('xUS Opp Value'!$B649,'xUS TME'!$B:$B,0))</f>
        <v>Won</v>
      </c>
      <c r="Q649" s="15" t="str">
        <f>INDEX('xUS TME'!N:N,MATCH('xUS Opp Value'!$B649,'xUS TME'!$B:$B,0))</f>
        <v>High</v>
      </c>
    </row>
    <row r="650" spans="1:17">
      <c r="A650" s="10" t="s">
        <v>1215</v>
      </c>
      <c r="B650" s="10" t="str">
        <f>INDEX('xUS TME'!B:B,MATCH('xUS Opp Value'!A650,'xUS TME'!A:A,0))</f>
        <v>FR0000039299</v>
      </c>
      <c r="C650" s="13" t="str">
        <f>INDEX('xUS TME'!C:C,MATCH($B650,'xUS TME'!$B:$B,0))</f>
        <v>BOL</v>
      </c>
      <c r="D650" s="13" t="str">
        <f>INDEX('xUS TME'!D:D,MATCH(B650,'xUS TME'!$B:$B,0))</f>
        <v>0P00009WC3</v>
      </c>
      <c r="E650" s="13" t="str">
        <f>INDEX('xUS TME'!F:F,MATCH(B650,'xUS TME'!$B:$B,0))</f>
        <v>France</v>
      </c>
      <c r="F650" s="18" t="str">
        <f>INDEX('xUS TME'!G:G,MATCH(B650,'xUS TME'!$B:$B,0))</f>
        <v>Communication Services</v>
      </c>
      <c r="G650" s="58">
        <f>IFERROR(INDEX(CRIMs!G:G,MATCH(C650,CRIMs!D:D,0)),0)</f>
        <v>0</v>
      </c>
      <c r="H650" s="58">
        <f>IFERROR(INDEX(CRIMs!I:I,MATCH(C650,CRIMs!D:D,0)),0)</f>
        <v>0</v>
      </c>
      <c r="I650" s="13">
        <f>INDEX('xUS TME'!E:E,MATCH($B650,'xUS TME'!$B:$B,0))</f>
        <v>0.01</v>
      </c>
      <c r="J650" s="15">
        <f>INDEX('xUS TME'!H:H,MATCH(B650,'xUS TME'!$B:$B,0))</f>
        <v>0</v>
      </c>
      <c r="K650" s="17" t="str">
        <f t="shared" si="10"/>
        <v/>
      </c>
      <c r="L650" s="15">
        <f>INDEX('xUS TME'!J:J,MATCH('xUS Opp Value'!B650,'xUS TME'!$B:$B,0))</f>
        <v>27.83</v>
      </c>
      <c r="M650" s="15">
        <f>INDEX('xUS TME'!L:L,MATCH('xUS Opp Value'!$B650,'xUS TME'!$B:$B,0))</f>
        <v>0.54</v>
      </c>
      <c r="N650" s="15">
        <f>INDEX('xUS TME'!K:K,MATCH('xUS Opp Value'!$B650,'xUS TME'!$B:$B,0))</f>
        <v>0.01</v>
      </c>
      <c r="O650" s="15">
        <f>INDEX('xUS TME'!I:I,MATCH('xUS Opp Value'!$B650,'xUS TME'!$B:$B,0))</f>
        <v>0</v>
      </c>
      <c r="P650" s="15" t="str">
        <f>INDEX('xUS TME'!M:M,MATCH('xUS Opp Value'!$B650,'xUS TME'!$B:$B,0))</f>
        <v>Euro</v>
      </c>
      <c r="Q650" s="15">
        <f>INDEX('xUS TME'!N:N,MATCH('xUS Opp Value'!$B650,'xUS TME'!$B:$B,0))</f>
        <v>0</v>
      </c>
    </row>
    <row r="651" spans="1:17" hidden="1">
      <c r="A651" s="10" t="s">
        <v>6278</v>
      </c>
      <c r="B651" s="10" t="str">
        <f>INDEX('xUS TME'!B:B,MATCH('xUS Opp Value'!A651,'xUS TME'!A:A,0))</f>
        <v>KR7016360000</v>
      </c>
      <c r="C651" s="13" t="str">
        <f>INDEX('xUS TME'!C:C,MATCH($B651,'xUS TME'!$B:$B,0))</f>
        <v>016360</v>
      </c>
      <c r="D651" s="13" t="str">
        <f>INDEX('xUS TME'!D:D,MATCH(B651,'xUS TME'!$B:$B,0))</f>
        <v>0P0000B25R</v>
      </c>
      <c r="E651" s="13" t="str">
        <f>INDEX('xUS TME'!F:F,MATCH(B651,'xUS TME'!$B:$B,0))</f>
        <v>South Korea</v>
      </c>
      <c r="F651" s="18" t="str">
        <f>INDEX('xUS TME'!G:G,MATCH(B651,'xUS TME'!$B:$B,0))</f>
        <v>Financials</v>
      </c>
      <c r="G651" s="58">
        <f>IFERROR(INDEX(CRIMs!G:G,MATCH(C651,CRIMs!D:D,0)),0)</f>
        <v>0</v>
      </c>
      <c r="H651" s="58">
        <f>IFERROR(INDEX(CRIMs!I:I,MATCH(C651,CRIMs!D:D,0)),0)</f>
        <v>0</v>
      </c>
      <c r="I651" s="13">
        <f>INDEX('xUS TME'!E:E,MATCH($B651,'xUS TME'!$B:$B,0))</f>
        <v>0.01</v>
      </c>
      <c r="J651" s="15">
        <f>INDEX('xUS TME'!H:H,MATCH(B651,'xUS TME'!$B:$B,0))</f>
        <v>0</v>
      </c>
      <c r="K651" s="17" t="str">
        <f t="shared" si="10"/>
        <v/>
      </c>
      <c r="L651" s="15">
        <f>INDEX('xUS TME'!J:J,MATCH('xUS Opp Value'!B651,'xUS TME'!$B:$B,0))</f>
        <v>0</v>
      </c>
      <c r="M651" s="15">
        <f>INDEX('xUS TME'!L:L,MATCH('xUS Opp Value'!$B651,'xUS TME'!$B:$B,0))</f>
        <v>1.18</v>
      </c>
      <c r="N651" s="15">
        <f>INDEX('xUS TME'!K:K,MATCH('xUS Opp Value'!$B651,'xUS TME'!$B:$B,0))</f>
        <v>0.13</v>
      </c>
      <c r="O651" s="15">
        <f>INDEX('xUS TME'!I:I,MATCH('xUS Opp Value'!$B651,'xUS TME'!$B:$B,0))</f>
        <v>0</v>
      </c>
      <c r="P651" s="15" t="str">
        <f>INDEX('xUS TME'!M:M,MATCH('xUS Opp Value'!$B651,'xUS TME'!$B:$B,0))</f>
        <v>Won</v>
      </c>
      <c r="Q651" s="15">
        <f>INDEX('xUS TME'!N:N,MATCH('xUS Opp Value'!$B651,'xUS TME'!$B:$B,0))</f>
        <v>0</v>
      </c>
    </row>
    <row r="652" spans="1:17" hidden="1">
      <c r="A652" s="10" t="s">
        <v>7211</v>
      </c>
      <c r="B652" s="10" t="str">
        <f>INDEX('xUS TME'!B:B,MATCH('xUS Opp Value'!A652,'xUS TME'!A:A,0))</f>
        <v>JP3336560002</v>
      </c>
      <c r="C652" s="13">
        <f>INDEX('xUS TME'!C:C,MATCH($B652,'xUS TME'!$B:$B,0))</f>
        <v>2587</v>
      </c>
      <c r="D652" s="13" t="str">
        <f>INDEX('xUS TME'!D:D,MATCH(B652,'xUS TME'!$B:$B,0))</f>
        <v>0P0000Z2O5</v>
      </c>
      <c r="E652" s="13" t="str">
        <f>INDEX('xUS TME'!F:F,MATCH(B652,'xUS TME'!$B:$B,0))</f>
        <v>Japan</v>
      </c>
      <c r="F652" s="18" t="str">
        <f>INDEX('xUS TME'!G:G,MATCH(B652,'xUS TME'!$B:$B,0))</f>
        <v>Consumer Staples</v>
      </c>
      <c r="G652" s="58">
        <f>IFERROR(INDEX(CRIMs!G:G,MATCH(C652,CRIMs!D:D,0)),0)</f>
        <v>0</v>
      </c>
      <c r="H652" s="58">
        <f>IFERROR(INDEX(CRIMs!I:I,MATCH(C652,CRIMs!D:D,0)),0)</f>
        <v>0</v>
      </c>
      <c r="I652" s="13">
        <f>INDEX('xUS TME'!E:E,MATCH($B652,'xUS TME'!$B:$B,0))</f>
        <v>0.01</v>
      </c>
      <c r="J652" s="15">
        <f>INDEX('xUS TME'!H:H,MATCH(B652,'xUS TME'!$B:$B,0))</f>
        <v>0</v>
      </c>
      <c r="K652" s="17" t="str">
        <f t="shared" si="10"/>
        <v/>
      </c>
      <c r="L652" s="15">
        <f>INDEX('xUS TME'!J:J,MATCH('xUS Opp Value'!B652,'xUS TME'!$B:$B,0))</f>
        <v>16.14</v>
      </c>
      <c r="M652" s="15">
        <f>INDEX('xUS TME'!L:L,MATCH('xUS Opp Value'!$B652,'xUS TME'!$B:$B,0))</f>
        <v>1.08</v>
      </c>
      <c r="N652" s="15">
        <f>INDEX('xUS TME'!K:K,MATCH('xUS Opp Value'!$B652,'xUS TME'!$B:$B,0))</f>
        <v>0.09</v>
      </c>
      <c r="O652" s="15">
        <f>INDEX('xUS TME'!I:I,MATCH('xUS Opp Value'!$B652,'xUS TME'!$B:$B,0))</f>
        <v>0</v>
      </c>
      <c r="P652" s="15" t="str">
        <f>INDEX('xUS TME'!M:M,MATCH('xUS Opp Value'!$B652,'xUS TME'!$B:$B,0))</f>
        <v>Yen</v>
      </c>
      <c r="Q652" s="15">
        <f>INDEX('xUS TME'!N:N,MATCH('xUS Opp Value'!$B652,'xUS TME'!$B:$B,0))</f>
        <v>0</v>
      </c>
    </row>
    <row r="653" spans="1:17" hidden="1">
      <c r="A653" s="10" t="s">
        <v>8496</v>
      </c>
      <c r="B653" s="10" t="str">
        <f>INDEX('xUS TME'!B:B,MATCH('xUS Opp Value'!A653,'xUS TME'!A:A,0))</f>
        <v>INE982J01020</v>
      </c>
      <c r="C653" s="13" t="str">
        <f>INDEX('xUS TME'!C:C,MATCH($B653,'xUS TME'!$B:$B,0))</f>
        <v>543396</v>
      </c>
      <c r="D653" s="13" t="str">
        <f>INDEX('xUS TME'!D:D,MATCH(B653,'xUS TME'!$B:$B,0))</f>
        <v>0P0001NT64</v>
      </c>
      <c r="E653" s="13" t="str">
        <f>INDEX('xUS TME'!F:F,MATCH(B653,'xUS TME'!$B:$B,0))</f>
        <v>India</v>
      </c>
      <c r="F653" s="18" t="str">
        <f>INDEX('xUS TME'!G:G,MATCH(B653,'xUS TME'!$B:$B,0))</f>
        <v>Financials</v>
      </c>
      <c r="G653" s="58">
        <f>IFERROR(INDEX(CRIMs!G:G,MATCH(C653,CRIMs!D:D,0)),0)</f>
        <v>0</v>
      </c>
      <c r="H653" s="58">
        <f>IFERROR(INDEX(CRIMs!I:I,MATCH(C653,CRIMs!D:D,0)),0)</f>
        <v>0</v>
      </c>
      <c r="I653" s="13">
        <f>INDEX('xUS TME'!E:E,MATCH($B653,'xUS TME'!$B:$B,0))</f>
        <v>0.01</v>
      </c>
      <c r="J653" s="15">
        <f>INDEX('xUS TME'!H:H,MATCH(B653,'xUS TME'!$B:$B,0))</f>
        <v>0</v>
      </c>
      <c r="K653" s="17" t="str">
        <f t="shared" si="10"/>
        <v/>
      </c>
      <c r="L653" s="15">
        <f>INDEX('xUS TME'!J:J,MATCH('xUS Opp Value'!B653,'xUS TME'!$B:$B,0))</f>
        <v>0</v>
      </c>
      <c r="M653" s="15">
        <f>INDEX('xUS TME'!L:L,MATCH('xUS Opp Value'!$B653,'xUS TME'!$B:$B,0))</f>
        <v>4.68</v>
      </c>
      <c r="N653" s="15">
        <f>INDEX('xUS TME'!K:K,MATCH('xUS Opp Value'!$B653,'xUS TME'!$B:$B,0))</f>
        <v>-0.05</v>
      </c>
      <c r="O653" s="15">
        <f>INDEX('xUS TME'!I:I,MATCH('xUS Opp Value'!$B653,'xUS TME'!$B:$B,0))</f>
        <v>0</v>
      </c>
      <c r="P653" s="15" t="str">
        <f>INDEX('xUS TME'!M:M,MATCH('xUS Opp Value'!$B653,'xUS TME'!$B:$B,0))</f>
        <v>Indian Rupee</v>
      </c>
      <c r="Q653" s="15">
        <f>INDEX('xUS TME'!N:N,MATCH('xUS Opp Value'!$B653,'xUS TME'!$B:$B,0))</f>
        <v>0</v>
      </c>
    </row>
    <row r="654" spans="1:17" hidden="1">
      <c r="A654" s="10" t="s">
        <v>3751</v>
      </c>
      <c r="B654" s="10" t="str">
        <f>INDEX('xUS TME'!B:B,MATCH('xUS Opp Value'!A654,'xUS TME'!A:A,0))</f>
        <v>IL0002810146</v>
      </c>
      <c r="C654" s="13" t="str">
        <f>INDEX('xUS TME'!C:C,MATCH($B654,'xUS TME'!$B:$B,0))</f>
        <v>ICL</v>
      </c>
      <c r="D654" s="13" t="str">
        <f>INDEX('xUS TME'!D:D,MATCH(B654,'xUS TME'!$B:$B,0))</f>
        <v>0P0000AGZZ</v>
      </c>
      <c r="E654" s="13" t="str">
        <f>INDEX('xUS TME'!F:F,MATCH(B654,'xUS TME'!$B:$B,0))</f>
        <v>Israel</v>
      </c>
      <c r="F654" s="18" t="str">
        <f>INDEX('xUS TME'!G:G,MATCH(B654,'xUS TME'!$B:$B,0))</f>
        <v>Materials</v>
      </c>
      <c r="G654" s="58">
        <f>IFERROR(INDEX(CRIMs!G:G,MATCH(C654,CRIMs!D:D,0)),0)</f>
        <v>0</v>
      </c>
      <c r="H654" s="58">
        <f>IFERROR(INDEX(CRIMs!I:I,MATCH(C654,CRIMs!D:D,0)),0)</f>
        <v>0</v>
      </c>
      <c r="I654" s="13">
        <f>INDEX('xUS TME'!E:E,MATCH($B654,'xUS TME'!$B:$B,0))</f>
        <v>0.01</v>
      </c>
      <c r="J654" s="15">
        <f>INDEX('xUS TME'!H:H,MATCH(B654,'xUS TME'!$B:$B,0))</f>
        <v>0</v>
      </c>
      <c r="K654" s="17" t="str">
        <f t="shared" si="10"/>
        <v/>
      </c>
      <c r="L654" s="15">
        <f>INDEX('xUS TME'!J:J,MATCH('xUS Opp Value'!B654,'xUS TME'!$B:$B,0))</f>
        <v>0</v>
      </c>
      <c r="M654" s="15">
        <f>INDEX('xUS TME'!L:L,MATCH('xUS Opp Value'!$B654,'xUS TME'!$B:$B,0))</f>
        <v>1.08</v>
      </c>
      <c r="N654" s="15">
        <f>INDEX('xUS TME'!K:K,MATCH('xUS Opp Value'!$B654,'xUS TME'!$B:$B,0))</f>
        <v>0.05</v>
      </c>
      <c r="O654" s="15">
        <f>INDEX('xUS TME'!I:I,MATCH('xUS Opp Value'!$B654,'xUS TME'!$B:$B,0))</f>
        <v>0</v>
      </c>
      <c r="P654" s="15" t="str">
        <f>INDEX('xUS TME'!M:M,MATCH('xUS Opp Value'!$B654,'xUS TME'!$B:$B,0))</f>
        <v>New Israeli Sheqel</v>
      </c>
      <c r="Q654" s="15">
        <f>INDEX('xUS TME'!N:N,MATCH('xUS Opp Value'!$B654,'xUS TME'!$B:$B,0))</f>
        <v>0</v>
      </c>
    </row>
    <row r="655" spans="1:17" hidden="1">
      <c r="A655" s="10" t="s">
        <v>2480</v>
      </c>
      <c r="B655" s="10" t="str">
        <f>INDEX('xUS TME'!B:B,MATCH('xUS Opp Value'!A655,'xUS TME'!A:A,0))</f>
        <v>AEE001901017</v>
      </c>
      <c r="C655" s="13" t="str">
        <f>INDEX('xUS TME'!C:C,MATCH($B655,'xUS TME'!$B:$B,0))</f>
        <v>EMAARDEV</v>
      </c>
      <c r="D655" s="13" t="str">
        <f>INDEX('xUS TME'!D:D,MATCH(B655,'xUS TME'!$B:$B,0))</f>
        <v>0P0001C8XA</v>
      </c>
      <c r="E655" s="13" t="str">
        <f>INDEX('xUS TME'!F:F,MATCH(B655,'xUS TME'!$B:$B,0))</f>
        <v>United Arab Emirates</v>
      </c>
      <c r="F655" s="18" t="str">
        <f>INDEX('xUS TME'!G:G,MATCH(B655,'xUS TME'!$B:$B,0))</f>
        <v>Real Estate</v>
      </c>
      <c r="G655" s="58">
        <f>IFERROR(INDEX(CRIMs!G:G,MATCH(C655,CRIMs!D:D,0)),0)</f>
        <v>0</v>
      </c>
      <c r="H655" s="58">
        <f>IFERROR(INDEX(CRIMs!I:I,MATCH(C655,CRIMs!D:D,0)),0)</f>
        <v>0</v>
      </c>
      <c r="I655" s="13">
        <f>INDEX('xUS TME'!E:E,MATCH($B655,'xUS TME'!$B:$B,0))</f>
        <v>0.01</v>
      </c>
      <c r="J655" s="15">
        <f>INDEX('xUS TME'!H:H,MATCH(B655,'xUS TME'!$B:$B,0))</f>
        <v>0</v>
      </c>
      <c r="K655" s="17" t="str">
        <f t="shared" si="10"/>
        <v/>
      </c>
      <c r="L655" s="15">
        <f>INDEX('xUS TME'!J:J,MATCH('xUS Opp Value'!B655,'xUS TME'!$B:$B,0))</f>
        <v>0</v>
      </c>
      <c r="M655" s="15">
        <f>INDEX('xUS TME'!L:L,MATCH('xUS Opp Value'!$B655,'xUS TME'!$B:$B,0))</f>
        <v>1.54</v>
      </c>
      <c r="N655" s="15">
        <f>INDEX('xUS TME'!K:K,MATCH('xUS Opp Value'!$B655,'xUS TME'!$B:$B,0))</f>
        <v>0.44</v>
      </c>
      <c r="O655" s="15">
        <f>INDEX('xUS TME'!I:I,MATCH('xUS Opp Value'!$B655,'xUS TME'!$B:$B,0))</f>
        <v>0</v>
      </c>
      <c r="P655" s="15" t="str">
        <f>INDEX('xUS TME'!M:M,MATCH('xUS Opp Value'!$B655,'xUS TME'!$B:$B,0))</f>
        <v>UAE Dirham</v>
      </c>
      <c r="Q655" s="15">
        <f>INDEX('xUS TME'!N:N,MATCH('xUS Opp Value'!$B655,'xUS TME'!$B:$B,0))</f>
        <v>0</v>
      </c>
    </row>
    <row r="656" spans="1:17" hidden="1">
      <c r="A656" s="10" t="s">
        <v>2326</v>
      </c>
      <c r="B656" s="10" t="str">
        <f>INDEX('xUS TME'!B:B,MATCH('xUS Opp Value'!A656,'xUS TME'!A:A,0))</f>
        <v>INE935N01020</v>
      </c>
      <c r="C656" s="13">
        <f>INDEX('xUS TME'!C:C,MATCH($B656,'xUS TME'!$B:$B,0))</f>
        <v>540699</v>
      </c>
      <c r="D656" s="13" t="str">
        <f>INDEX('xUS TME'!D:D,MATCH(B656,'xUS TME'!$B:$B,0))</f>
        <v>0P0001BMLT</v>
      </c>
      <c r="E656" s="13" t="str">
        <f>INDEX('xUS TME'!F:F,MATCH(B656,'xUS TME'!$B:$B,0))</f>
        <v>India</v>
      </c>
      <c r="F656" s="18" t="str">
        <f>INDEX('xUS TME'!G:G,MATCH(B656,'xUS TME'!$B:$B,0))</f>
        <v>Consumer Discretionary</v>
      </c>
      <c r="G656" s="58">
        <f>IFERROR(INDEX(CRIMs!G:G,MATCH(C656,CRIMs!D:D,0)),0)</f>
        <v>0</v>
      </c>
      <c r="H656" s="58">
        <f>IFERROR(INDEX(CRIMs!I:I,MATCH(C656,CRIMs!D:D,0)),0)</f>
        <v>0</v>
      </c>
      <c r="I656" s="13">
        <f>INDEX('xUS TME'!E:E,MATCH($B656,'xUS TME'!$B:$B,0))</f>
        <v>0.01</v>
      </c>
      <c r="J656" s="15">
        <f>INDEX('xUS TME'!H:H,MATCH(B656,'xUS TME'!$B:$B,0))</f>
        <v>0</v>
      </c>
      <c r="K656" s="17" t="str">
        <f t="shared" si="10"/>
        <v/>
      </c>
      <c r="L656" s="15">
        <f>INDEX('xUS TME'!J:J,MATCH('xUS Opp Value'!B656,'xUS TME'!$B:$B,0))</f>
        <v>87.46</v>
      </c>
      <c r="M656" s="15">
        <f>INDEX('xUS TME'!L:L,MATCH('xUS Opp Value'!$B656,'xUS TME'!$B:$B,0))</f>
        <v>15.89</v>
      </c>
      <c r="N656" s="15">
        <f>INDEX('xUS TME'!K:K,MATCH('xUS Opp Value'!$B656,'xUS TME'!$B:$B,0))</f>
        <v>0.54</v>
      </c>
      <c r="O656" s="15">
        <f>INDEX('xUS TME'!I:I,MATCH('xUS Opp Value'!$B656,'xUS TME'!$B:$B,0))</f>
        <v>0</v>
      </c>
      <c r="P656" s="15" t="str">
        <f>INDEX('xUS TME'!M:M,MATCH('xUS Opp Value'!$B656,'xUS TME'!$B:$B,0))</f>
        <v>Indian Rupee</v>
      </c>
      <c r="Q656" s="15">
        <f>INDEX('xUS TME'!N:N,MATCH('xUS Opp Value'!$B656,'xUS TME'!$B:$B,0))</f>
        <v>0</v>
      </c>
    </row>
    <row r="657" spans="1:17" hidden="1">
      <c r="A657" s="10" t="s">
        <v>4405</v>
      </c>
      <c r="B657" s="10" t="str">
        <f>INDEX('xUS TME'!B:B,MATCH('xUS Opp Value'!A657,'xUS TME'!A:A,0))</f>
        <v>KYG5264Y1089</v>
      </c>
      <c r="C657" s="13" t="str">
        <f>INDEX('xUS TME'!C:C,MATCH($B657,'xUS TME'!$B:$B,0))</f>
        <v>03888</v>
      </c>
      <c r="D657" s="13" t="str">
        <f>INDEX('xUS TME'!D:D,MATCH(B657,'xUS TME'!$B:$B,0))</f>
        <v>0P0000BPDX</v>
      </c>
      <c r="E657" s="13" t="str">
        <f>INDEX('xUS TME'!F:F,MATCH(B657,'xUS TME'!$B:$B,0))</f>
        <v>China</v>
      </c>
      <c r="F657" s="18" t="str">
        <f>INDEX('xUS TME'!G:G,MATCH(B657,'xUS TME'!$B:$B,0))</f>
        <v>Communication Services</v>
      </c>
      <c r="G657" s="58">
        <f>IFERROR(INDEX(CRIMs!G:G,MATCH(C657,CRIMs!D:D,0)),0)</f>
        <v>0</v>
      </c>
      <c r="H657" s="58">
        <f>IFERROR(INDEX(CRIMs!I:I,MATCH(C657,CRIMs!D:D,0)),0)</f>
        <v>0</v>
      </c>
      <c r="I657" s="13">
        <f>INDEX('xUS TME'!E:E,MATCH($B657,'xUS TME'!$B:$B,0))</f>
        <v>0.01</v>
      </c>
      <c r="J657" s="15">
        <f>INDEX('xUS TME'!H:H,MATCH(B657,'xUS TME'!$B:$B,0))</f>
        <v>0</v>
      </c>
      <c r="K657" s="17" t="str">
        <f t="shared" si="10"/>
        <v/>
      </c>
      <c r="L657" s="15">
        <f>INDEX('xUS TME'!J:J,MATCH('xUS Opp Value'!B657,'xUS TME'!$B:$B,0))</f>
        <v>18</v>
      </c>
      <c r="M657" s="15">
        <f>INDEX('xUS TME'!L:L,MATCH('xUS Opp Value'!$B657,'xUS TME'!$B:$B,0))</f>
        <v>1.1299999999999999</v>
      </c>
      <c r="N657" s="15">
        <f>INDEX('xUS TME'!K:K,MATCH('xUS Opp Value'!$B657,'xUS TME'!$B:$B,0))</f>
        <v>0.14000000000000001</v>
      </c>
      <c r="O657" s="15">
        <f>INDEX('xUS TME'!I:I,MATCH('xUS Opp Value'!$B657,'xUS TME'!$B:$B,0))</f>
        <v>0</v>
      </c>
      <c r="P657" s="15" t="str">
        <f>INDEX('xUS TME'!M:M,MATCH('xUS Opp Value'!$B657,'xUS TME'!$B:$B,0))</f>
        <v>Hong Kong Dollar</v>
      </c>
      <c r="Q657" s="15">
        <f>INDEX('xUS TME'!N:N,MATCH('xUS Opp Value'!$B657,'xUS TME'!$B:$B,0))</f>
        <v>0</v>
      </c>
    </row>
    <row r="658" spans="1:17" hidden="1">
      <c r="A658" s="10" t="s">
        <v>6438</v>
      </c>
      <c r="B658" s="10" t="str">
        <f>INDEX('xUS TME'!B:B,MATCH('xUS Opp Value'!A658,'xUS TME'!A:A,0))</f>
        <v>MYL5285OO001</v>
      </c>
      <c r="C658" s="13">
        <f>INDEX('xUS TME'!C:C,MATCH($B658,'xUS TME'!$B:$B,0))</f>
        <v>5285</v>
      </c>
      <c r="D658" s="13" t="str">
        <f>INDEX('xUS TME'!D:D,MATCH(B658,'xUS TME'!$B:$B,0))</f>
        <v>0P0001CBGI</v>
      </c>
      <c r="E658" s="13" t="str">
        <f>INDEX('xUS TME'!F:F,MATCH(B658,'xUS TME'!$B:$B,0))</f>
        <v>Malaysia</v>
      </c>
      <c r="F658" s="18" t="str">
        <f>INDEX('xUS TME'!G:G,MATCH(B658,'xUS TME'!$B:$B,0))</f>
        <v>Consumer Staples</v>
      </c>
      <c r="G658" s="58">
        <f>IFERROR(INDEX(CRIMs!G:G,MATCH(C658,CRIMs!D:D,0)),0)</f>
        <v>0</v>
      </c>
      <c r="H658" s="58">
        <f>IFERROR(INDEX(CRIMs!I:I,MATCH(C658,CRIMs!D:D,0)),0)</f>
        <v>0</v>
      </c>
      <c r="I658" s="13">
        <f>INDEX('xUS TME'!E:E,MATCH($B658,'xUS TME'!$B:$B,0))</f>
        <v>0.01</v>
      </c>
      <c r="J658" s="15">
        <f>INDEX('xUS TME'!H:H,MATCH(B658,'xUS TME'!$B:$B,0))</f>
        <v>0</v>
      </c>
      <c r="K658" s="17" t="str">
        <f t="shared" si="10"/>
        <v/>
      </c>
      <c r="L658" s="15">
        <f>INDEX('xUS TME'!J:J,MATCH('xUS Opp Value'!B658,'xUS TME'!$B:$B,0))</f>
        <v>19.32</v>
      </c>
      <c r="M658" s="15">
        <f>INDEX('xUS TME'!L:L,MATCH('xUS Opp Value'!$B658,'xUS TME'!$B:$B,0))</f>
        <v>2.27</v>
      </c>
      <c r="N658" s="15">
        <f>INDEX('xUS TME'!K:K,MATCH('xUS Opp Value'!$B658,'xUS TME'!$B:$B,0))</f>
        <v>0.15</v>
      </c>
      <c r="O658" s="15">
        <f>INDEX('xUS TME'!I:I,MATCH('xUS Opp Value'!$B658,'xUS TME'!$B:$B,0))</f>
        <v>0</v>
      </c>
      <c r="P658" s="15" t="str">
        <f>INDEX('xUS TME'!M:M,MATCH('xUS Opp Value'!$B658,'xUS TME'!$B:$B,0))</f>
        <v>Malaysian Ringgit</v>
      </c>
      <c r="Q658" s="15">
        <f>INDEX('xUS TME'!N:N,MATCH('xUS Opp Value'!$B658,'xUS TME'!$B:$B,0))</f>
        <v>0</v>
      </c>
    </row>
    <row r="659" spans="1:17" hidden="1">
      <c r="A659" s="10" t="s">
        <v>3851</v>
      </c>
      <c r="B659" s="10" t="str">
        <f>INDEX('xUS TME'!B:B,MATCH('xUS Opp Value'!A659,'xUS TME'!A:A,0))</f>
        <v>KR7024110009</v>
      </c>
      <c r="C659" s="13" t="str">
        <f>INDEX('xUS TME'!C:C,MATCH($B659,'xUS TME'!$B:$B,0))</f>
        <v>024110</v>
      </c>
      <c r="D659" s="13" t="str">
        <f>INDEX('xUS TME'!D:D,MATCH(B659,'xUS TME'!$B:$B,0))</f>
        <v>0P0000D3GV</v>
      </c>
      <c r="E659" s="13" t="str">
        <f>INDEX('xUS TME'!F:F,MATCH(B659,'xUS TME'!$B:$B,0))</f>
        <v>South Korea</v>
      </c>
      <c r="F659" s="18" t="str">
        <f>INDEX('xUS TME'!G:G,MATCH(B659,'xUS TME'!$B:$B,0))</f>
        <v>Financials</v>
      </c>
      <c r="G659" s="58">
        <f>IFERROR(INDEX(CRIMs!G:G,MATCH(C659,CRIMs!D:D,0)),0)</f>
        <v>0</v>
      </c>
      <c r="H659" s="58">
        <f>IFERROR(INDEX(CRIMs!I:I,MATCH(C659,CRIMs!D:D,0)),0)</f>
        <v>0</v>
      </c>
      <c r="I659" s="13">
        <f>INDEX('xUS TME'!E:E,MATCH($B659,'xUS TME'!$B:$B,0))</f>
        <v>0.01</v>
      </c>
      <c r="J659" s="15">
        <f>INDEX('xUS TME'!H:H,MATCH(B659,'xUS TME'!$B:$B,0))</f>
        <v>0</v>
      </c>
      <c r="K659" s="17" t="str">
        <f t="shared" si="10"/>
        <v/>
      </c>
      <c r="L659" s="15">
        <f>INDEX('xUS TME'!J:J,MATCH('xUS Opp Value'!B659,'xUS TME'!$B:$B,0))</f>
        <v>3.5</v>
      </c>
      <c r="M659" s="15">
        <f>INDEX('xUS TME'!L:L,MATCH('xUS Opp Value'!$B659,'xUS TME'!$B:$B,0))</f>
        <v>0.49</v>
      </c>
      <c r="N659" s="15">
        <f>INDEX('xUS TME'!K:K,MATCH('xUS Opp Value'!$B659,'xUS TME'!$B:$B,0))</f>
        <v>0.08</v>
      </c>
      <c r="O659" s="15">
        <f>INDEX('xUS TME'!I:I,MATCH('xUS Opp Value'!$B659,'xUS TME'!$B:$B,0))</f>
        <v>0</v>
      </c>
      <c r="P659" s="15" t="str">
        <f>INDEX('xUS TME'!M:M,MATCH('xUS Opp Value'!$B659,'xUS TME'!$B:$B,0))</f>
        <v>Won</v>
      </c>
      <c r="Q659" s="15">
        <f>INDEX('xUS TME'!N:N,MATCH('xUS Opp Value'!$B659,'xUS TME'!$B:$B,0))</f>
        <v>0</v>
      </c>
    </row>
    <row r="660" spans="1:17" hidden="1">
      <c r="A660" s="10" t="s">
        <v>451</v>
      </c>
      <c r="B660" s="10" t="str">
        <f>INDEX('xUS TME'!B:B,MATCH('xUS Opp Value'!A660,'xUS TME'!A:A,0))</f>
        <v>AEA007601015</v>
      </c>
      <c r="C660" s="13" t="str">
        <f>INDEX('xUS TME'!C:C,MATCH($B660,'xUS TME'!$B:$B,0))</f>
        <v>ALPHADHABI</v>
      </c>
      <c r="D660" s="13" t="str">
        <f>INDEX('xUS TME'!D:D,MATCH(B660,'xUS TME'!$B:$B,0))</f>
        <v>0P0001MUV8</v>
      </c>
      <c r="E660" s="13" t="str">
        <f>INDEX('xUS TME'!F:F,MATCH(B660,'xUS TME'!$B:$B,0))</f>
        <v>United Arab Emirates</v>
      </c>
      <c r="F660" s="18" t="str">
        <f>INDEX('xUS TME'!G:G,MATCH(B660,'xUS TME'!$B:$B,0))</f>
        <v>Industrials</v>
      </c>
      <c r="G660" s="58">
        <f>IFERROR(INDEX(CRIMs!G:G,MATCH(C660,CRIMs!D:D,0)),0)</f>
        <v>0</v>
      </c>
      <c r="H660" s="58">
        <f>IFERROR(INDEX(CRIMs!I:I,MATCH(C660,CRIMs!D:D,0)),0)</f>
        <v>0</v>
      </c>
      <c r="I660" s="13">
        <f>INDEX('xUS TME'!E:E,MATCH($B660,'xUS TME'!$B:$B,0))</f>
        <v>0.01</v>
      </c>
      <c r="J660" s="15">
        <f>INDEX('xUS TME'!H:H,MATCH(B660,'xUS TME'!$B:$B,0))</f>
        <v>0</v>
      </c>
      <c r="K660" s="17" t="str">
        <f t="shared" si="10"/>
        <v/>
      </c>
      <c r="L660" s="15">
        <f>INDEX('xUS TME'!J:J,MATCH('xUS Opp Value'!B660,'xUS TME'!$B:$B,0))</f>
        <v>0</v>
      </c>
      <c r="M660" s="15">
        <f>INDEX('xUS TME'!L:L,MATCH('xUS Opp Value'!$B660,'xUS TME'!$B:$B,0))</f>
        <v>1.19</v>
      </c>
      <c r="N660" s="15">
        <f>INDEX('xUS TME'!K:K,MATCH('xUS Opp Value'!$B660,'xUS TME'!$B:$B,0))</f>
        <v>0.27</v>
      </c>
      <c r="O660" s="15">
        <f>INDEX('xUS TME'!I:I,MATCH('xUS Opp Value'!$B660,'xUS TME'!$B:$B,0))</f>
        <v>0</v>
      </c>
      <c r="P660" s="15" t="str">
        <f>INDEX('xUS TME'!M:M,MATCH('xUS Opp Value'!$B660,'xUS TME'!$B:$B,0))</f>
        <v>UAE Dirham</v>
      </c>
      <c r="Q660" s="15">
        <f>INDEX('xUS TME'!N:N,MATCH('xUS Opp Value'!$B660,'xUS TME'!$B:$B,0))</f>
        <v>0</v>
      </c>
    </row>
    <row r="661" spans="1:17" hidden="1">
      <c r="A661" s="10" t="s">
        <v>2184</v>
      </c>
      <c r="B661" s="10" t="str">
        <f>INDEX('xUS TME'!B:B,MATCH('xUS Opp Value'!A661,'xUS TME'!A:A,0))</f>
        <v>INE016A01026</v>
      </c>
      <c r="C661" s="13">
        <f>INDEX('xUS TME'!C:C,MATCH($B661,'xUS TME'!$B:$B,0))</f>
        <v>500096</v>
      </c>
      <c r="D661" s="13" t="str">
        <f>INDEX('xUS TME'!D:D,MATCH(B661,'xUS TME'!$B:$B,0))</f>
        <v>0P0000AL77</v>
      </c>
      <c r="E661" s="13" t="str">
        <f>INDEX('xUS TME'!F:F,MATCH(B661,'xUS TME'!$B:$B,0))</f>
        <v>India</v>
      </c>
      <c r="F661" s="18" t="str">
        <f>INDEX('xUS TME'!G:G,MATCH(B661,'xUS TME'!$B:$B,0))</f>
        <v>Consumer Staples</v>
      </c>
      <c r="G661" s="58">
        <f>IFERROR(INDEX(CRIMs!G:G,MATCH(C661,CRIMs!D:D,0)),0)</f>
        <v>0</v>
      </c>
      <c r="H661" s="58">
        <f>IFERROR(INDEX(CRIMs!I:I,MATCH(C661,CRIMs!D:D,0)),0)</f>
        <v>0</v>
      </c>
      <c r="I661" s="13">
        <f>INDEX('xUS TME'!E:E,MATCH($B661,'xUS TME'!$B:$B,0))</f>
        <v>0.01</v>
      </c>
      <c r="J661" s="15">
        <f>INDEX('xUS TME'!H:H,MATCH(B661,'xUS TME'!$B:$B,0))</f>
        <v>0</v>
      </c>
      <c r="K661" s="17" t="str">
        <f t="shared" si="10"/>
        <v/>
      </c>
      <c r="L661" s="15">
        <f>INDEX('xUS TME'!J:J,MATCH('xUS Opp Value'!B661,'xUS TME'!$B:$B,0))</f>
        <v>36.07</v>
      </c>
      <c r="M661" s="15">
        <f>INDEX('xUS TME'!L:L,MATCH('xUS Opp Value'!$B661,'xUS TME'!$B:$B,0))</f>
        <v>7.06</v>
      </c>
      <c r="N661" s="15">
        <f>INDEX('xUS TME'!K:K,MATCH('xUS Opp Value'!$B661,'xUS TME'!$B:$B,0))</f>
        <v>0.17</v>
      </c>
      <c r="O661" s="15" t="str">
        <f>INDEX('xUS TME'!I:I,MATCH('xUS Opp Value'!$B661,'xUS TME'!$B:$B,0))</f>
        <v>Narrow</v>
      </c>
      <c r="P661" s="15" t="str">
        <f>INDEX('xUS TME'!M:M,MATCH('xUS Opp Value'!$B661,'xUS TME'!$B:$B,0))</f>
        <v>Indian Rupee</v>
      </c>
      <c r="Q661" s="15" t="str">
        <f>INDEX('xUS TME'!N:N,MATCH('xUS Opp Value'!$B661,'xUS TME'!$B:$B,0))</f>
        <v>Medium</v>
      </c>
    </row>
    <row r="662" spans="1:17" hidden="1">
      <c r="A662" s="10" t="s">
        <v>4539</v>
      </c>
      <c r="B662" s="10" t="str">
        <f>INDEX('xUS TME'!B:B,MATCH('xUS Opp Value'!A662,'xUS TME'!A:A,0))</f>
        <v>JP3256000005</v>
      </c>
      <c r="C662" s="13">
        <f>INDEX('xUS TME'!C:C,MATCH($B662,'xUS TME'!$B:$B,0))</f>
        <v>4151</v>
      </c>
      <c r="D662" s="13" t="str">
        <f>INDEX('xUS TME'!D:D,MATCH(B662,'xUS TME'!$B:$B,0))</f>
        <v>0P0000AEVJ</v>
      </c>
      <c r="E662" s="13" t="str">
        <f>INDEX('xUS TME'!F:F,MATCH(B662,'xUS TME'!$B:$B,0))</f>
        <v>Japan</v>
      </c>
      <c r="F662" s="18" t="str">
        <f>INDEX('xUS TME'!G:G,MATCH(B662,'xUS TME'!$B:$B,0))</f>
        <v>Health Care</v>
      </c>
      <c r="G662" s="58">
        <f>IFERROR(INDEX(CRIMs!G:G,MATCH(C662,CRIMs!D:D,0)),0)</f>
        <v>0</v>
      </c>
      <c r="H662" s="58">
        <f>IFERROR(INDEX(CRIMs!I:I,MATCH(C662,CRIMs!D:D,0)),0)</f>
        <v>0</v>
      </c>
      <c r="I662" s="13">
        <f>INDEX('xUS TME'!E:E,MATCH($B662,'xUS TME'!$B:$B,0))</f>
        <v>0.01</v>
      </c>
      <c r="J662" s="15">
        <f>INDEX('xUS TME'!H:H,MATCH(B662,'xUS TME'!$B:$B,0))</f>
        <v>0</v>
      </c>
      <c r="K662" s="17" t="str">
        <f t="shared" si="10"/>
        <v/>
      </c>
      <c r="L662" s="15">
        <f>INDEX('xUS TME'!J:J,MATCH('xUS Opp Value'!B662,'xUS TME'!$B:$B,0))</f>
        <v>19.91</v>
      </c>
      <c r="M662" s="15">
        <f>INDEX('xUS TME'!L:L,MATCH('xUS Opp Value'!$B662,'xUS TME'!$B:$B,0))</f>
        <v>1.5</v>
      </c>
      <c r="N662" s="15">
        <f>INDEX('xUS TME'!K:K,MATCH('xUS Opp Value'!$B662,'xUS TME'!$B:$B,0))</f>
        <v>0.08</v>
      </c>
      <c r="O662" s="15" t="str">
        <f>INDEX('xUS TME'!I:I,MATCH('xUS Opp Value'!$B662,'xUS TME'!$B:$B,0))</f>
        <v>None</v>
      </c>
      <c r="P662" s="15" t="str">
        <f>INDEX('xUS TME'!M:M,MATCH('xUS Opp Value'!$B662,'xUS TME'!$B:$B,0))</f>
        <v>Yen</v>
      </c>
      <c r="Q662" s="15" t="str">
        <f>INDEX('xUS TME'!N:N,MATCH('xUS Opp Value'!$B662,'xUS TME'!$B:$B,0))</f>
        <v>Medium</v>
      </c>
    </row>
    <row r="663" spans="1:17" hidden="1">
      <c r="A663" s="10" t="s">
        <v>272</v>
      </c>
      <c r="B663" s="10" t="str">
        <f>INDEX('xUS TME'!B:B,MATCH('xUS Opp Value'!A663,'xUS TME'!A:A,0))</f>
        <v>AEA007301012</v>
      </c>
      <c r="C663" s="13" t="str">
        <f>INDEX('xUS TME'!C:C,MATCH($B663,'xUS TME'!$B:$B,0))</f>
        <v>ADNOCDRILL</v>
      </c>
      <c r="D663" s="13" t="str">
        <f>INDEX('xUS TME'!D:D,MATCH(B663,'xUS TME'!$B:$B,0))</f>
        <v>0P0001NGHS</v>
      </c>
      <c r="E663" s="13" t="str">
        <f>INDEX('xUS TME'!F:F,MATCH(B663,'xUS TME'!$B:$B,0))</f>
        <v>United Arab Emirates</v>
      </c>
      <c r="F663" s="18" t="str">
        <f>INDEX('xUS TME'!G:G,MATCH(B663,'xUS TME'!$B:$B,0))</f>
        <v>Energy</v>
      </c>
      <c r="G663" s="58">
        <f>IFERROR(INDEX(CRIMs!G:G,MATCH(C663,CRIMs!D:D,0)),0)</f>
        <v>0</v>
      </c>
      <c r="H663" s="58">
        <f>IFERROR(INDEX(CRIMs!I:I,MATCH(C663,CRIMs!D:D,0)),0)</f>
        <v>0</v>
      </c>
      <c r="I663" s="13">
        <f>INDEX('xUS TME'!E:E,MATCH($B663,'xUS TME'!$B:$B,0))</f>
        <v>0.01</v>
      </c>
      <c r="J663" s="15">
        <f>INDEX('xUS TME'!H:H,MATCH(B663,'xUS TME'!$B:$B,0))</f>
        <v>0</v>
      </c>
      <c r="K663" s="17" t="str">
        <f t="shared" si="10"/>
        <v/>
      </c>
      <c r="L663" s="15">
        <f>INDEX('xUS TME'!J:J,MATCH('xUS Opp Value'!B663,'xUS TME'!$B:$B,0))</f>
        <v>14.66</v>
      </c>
      <c r="M663" s="15">
        <f>INDEX('xUS TME'!L:L,MATCH('xUS Opp Value'!$B663,'xUS TME'!$B:$B,0))</f>
        <v>5.54</v>
      </c>
      <c r="N663" s="15">
        <f>INDEX('xUS TME'!K:K,MATCH('xUS Opp Value'!$B663,'xUS TME'!$B:$B,0))</f>
        <v>0.37</v>
      </c>
      <c r="O663" s="15">
        <f>INDEX('xUS TME'!I:I,MATCH('xUS Opp Value'!$B663,'xUS TME'!$B:$B,0))</f>
        <v>0</v>
      </c>
      <c r="P663" s="15" t="str">
        <f>INDEX('xUS TME'!M:M,MATCH('xUS Opp Value'!$B663,'xUS TME'!$B:$B,0))</f>
        <v>UAE Dirham</v>
      </c>
      <c r="Q663" s="15">
        <f>INDEX('xUS TME'!N:N,MATCH('xUS Opp Value'!$B663,'xUS TME'!$B:$B,0))</f>
        <v>0</v>
      </c>
    </row>
    <row r="664" spans="1:17" hidden="1">
      <c r="A664" s="10" t="s">
        <v>5771</v>
      </c>
      <c r="B664" s="10" t="str">
        <f>INDEX('xUS TME'!B:B,MATCH('xUS Opp Value'!A664,'xUS TME'!A:A,0))</f>
        <v>TW0002912003</v>
      </c>
      <c r="C664" s="13" t="str">
        <f>INDEX('xUS TME'!C:C,MATCH($B664,'xUS TME'!$B:$B,0))</f>
        <v>2912</v>
      </c>
      <c r="D664" s="13" t="str">
        <f>INDEX('xUS TME'!D:D,MATCH(B664,'xUS TME'!$B:$B,0))</f>
        <v>0P0000C1XF</v>
      </c>
      <c r="E664" s="13" t="str">
        <f>INDEX('xUS TME'!F:F,MATCH(B664,'xUS TME'!$B:$B,0))</f>
        <v>Taiwan</v>
      </c>
      <c r="F664" s="18" t="str">
        <f>INDEX('xUS TME'!G:G,MATCH(B664,'xUS TME'!$B:$B,0))</f>
        <v>Consumer Staples</v>
      </c>
      <c r="G664" s="58">
        <f>IFERROR(INDEX(CRIMs!G:G,MATCH(C664,CRIMs!D:D,0)),0)</f>
        <v>0</v>
      </c>
      <c r="H664" s="58">
        <f>IFERROR(INDEX(CRIMs!I:I,MATCH(C664,CRIMs!D:D,0)),0)</f>
        <v>0</v>
      </c>
      <c r="I664" s="13">
        <f>INDEX('xUS TME'!E:E,MATCH($B664,'xUS TME'!$B:$B,0))</f>
        <v>0.01</v>
      </c>
      <c r="J664" s="15">
        <f>INDEX('xUS TME'!H:H,MATCH(B664,'xUS TME'!$B:$B,0))</f>
        <v>0</v>
      </c>
      <c r="K664" s="17" t="str">
        <f t="shared" si="10"/>
        <v/>
      </c>
      <c r="L664" s="15">
        <f>INDEX('xUS TME'!J:J,MATCH('xUS Opp Value'!B664,'xUS TME'!$B:$B,0))</f>
        <v>24.89</v>
      </c>
      <c r="M664" s="15">
        <f>INDEX('xUS TME'!L:L,MATCH('xUS Opp Value'!$B664,'xUS TME'!$B:$B,0))</f>
        <v>5.56</v>
      </c>
      <c r="N664" s="15">
        <f>INDEX('xUS TME'!K:K,MATCH('xUS Opp Value'!$B664,'xUS TME'!$B:$B,0))</f>
        <v>0.33</v>
      </c>
      <c r="O664" s="15" t="str">
        <f>INDEX('xUS TME'!I:I,MATCH('xUS Opp Value'!$B664,'xUS TME'!$B:$B,0))</f>
        <v>Narrow</v>
      </c>
      <c r="P664" s="15" t="str">
        <f>INDEX('xUS TME'!M:M,MATCH('xUS Opp Value'!$B664,'xUS TME'!$B:$B,0))</f>
        <v>New Taiwan Dollar</v>
      </c>
      <c r="Q664" s="15" t="str">
        <f>INDEX('xUS TME'!N:N,MATCH('xUS Opp Value'!$B664,'xUS TME'!$B:$B,0))</f>
        <v>Low</v>
      </c>
    </row>
    <row r="665" spans="1:17" hidden="1">
      <c r="A665" s="10" t="s">
        <v>5655</v>
      </c>
      <c r="B665" s="10" t="str">
        <f>INDEX('xUS TME'!B:B,MATCH('xUS Opp Value'!A665,'xUS TME'!A:A,0))</f>
        <v>INE211B01039</v>
      </c>
      <c r="C665" s="13" t="str">
        <f>INDEX('xUS TME'!C:C,MATCH($B665,'xUS TME'!$B:$B,0))</f>
        <v>503100</v>
      </c>
      <c r="D665" s="13" t="str">
        <f>INDEX('xUS TME'!D:D,MATCH(B665,'xUS TME'!$B:$B,0))</f>
        <v>0P0000D4QX</v>
      </c>
      <c r="E665" s="13" t="str">
        <f>INDEX('xUS TME'!F:F,MATCH(B665,'xUS TME'!$B:$B,0))</f>
        <v>India</v>
      </c>
      <c r="F665" s="18" t="str">
        <f>INDEX('xUS TME'!G:G,MATCH(B665,'xUS TME'!$B:$B,0))</f>
        <v>Real Estate</v>
      </c>
      <c r="G665" s="58">
        <f>IFERROR(INDEX(CRIMs!G:G,MATCH(C665,CRIMs!D:D,0)),0)</f>
        <v>0</v>
      </c>
      <c r="H665" s="58">
        <f>IFERROR(INDEX(CRIMs!I:I,MATCH(C665,CRIMs!D:D,0)),0)</f>
        <v>0</v>
      </c>
      <c r="I665" s="13">
        <f>INDEX('xUS TME'!E:E,MATCH($B665,'xUS TME'!$B:$B,0))</f>
        <v>0.01</v>
      </c>
      <c r="J665" s="15">
        <f>INDEX('xUS TME'!H:H,MATCH(B665,'xUS TME'!$B:$B,0))</f>
        <v>0</v>
      </c>
      <c r="K665" s="17" t="str">
        <f t="shared" si="10"/>
        <v/>
      </c>
      <c r="L665" s="15">
        <f>INDEX('xUS TME'!J:J,MATCH('xUS Opp Value'!B665,'xUS TME'!$B:$B,0))</f>
        <v>0</v>
      </c>
      <c r="M665" s="15">
        <f>INDEX('xUS TME'!L:L,MATCH('xUS Opp Value'!$B665,'xUS TME'!$B:$B,0))</f>
        <v>5.84</v>
      </c>
      <c r="N665" s="15">
        <f>INDEX('xUS TME'!K:K,MATCH('xUS Opp Value'!$B665,'xUS TME'!$B:$B,0))</f>
        <v>0.13</v>
      </c>
      <c r="O665" s="15">
        <f>INDEX('xUS TME'!I:I,MATCH('xUS Opp Value'!$B665,'xUS TME'!$B:$B,0))</f>
        <v>0</v>
      </c>
      <c r="P665" s="15" t="str">
        <f>INDEX('xUS TME'!M:M,MATCH('xUS Opp Value'!$B665,'xUS TME'!$B:$B,0))</f>
        <v>Indian Rupee</v>
      </c>
      <c r="Q665" s="15">
        <f>INDEX('xUS TME'!N:N,MATCH('xUS Opp Value'!$B665,'xUS TME'!$B:$B,0))</f>
        <v>0</v>
      </c>
    </row>
    <row r="666" spans="1:17" hidden="1">
      <c r="A666" s="10" t="s">
        <v>7094</v>
      </c>
      <c r="B666" s="10" t="str">
        <f>INDEX('xUS TME'!B:B,MATCH('xUS Opp Value'!A666,'xUS TME'!A:A,0))</f>
        <v>INE647A01010</v>
      </c>
      <c r="C666" s="13" t="str">
        <f>INDEX('xUS TME'!C:C,MATCH($B666,'xUS TME'!$B:$B,0))</f>
        <v>SRF</v>
      </c>
      <c r="D666" s="13" t="str">
        <f>INDEX('xUS TME'!D:D,MATCH(B666,'xUS TME'!$B:$B,0))</f>
        <v>0P0000AN5W</v>
      </c>
      <c r="E666" s="13" t="str">
        <f>INDEX('xUS TME'!F:F,MATCH(B666,'xUS TME'!$B:$B,0))</f>
        <v>India</v>
      </c>
      <c r="F666" s="18" t="str">
        <f>INDEX('xUS TME'!G:G,MATCH(B666,'xUS TME'!$B:$B,0))</f>
        <v>Materials</v>
      </c>
      <c r="G666" s="58">
        <f>IFERROR(INDEX(CRIMs!G:G,MATCH(C666,CRIMs!D:D,0)),0)</f>
        <v>0</v>
      </c>
      <c r="H666" s="58">
        <f>IFERROR(INDEX(CRIMs!I:I,MATCH(C666,CRIMs!D:D,0)),0)</f>
        <v>0</v>
      </c>
      <c r="I666" s="13">
        <f>INDEX('xUS TME'!E:E,MATCH($B666,'xUS TME'!$B:$B,0))</f>
        <v>0.01</v>
      </c>
      <c r="J666" s="15">
        <f>INDEX('xUS TME'!H:H,MATCH(B666,'xUS TME'!$B:$B,0))</f>
        <v>0</v>
      </c>
      <c r="K666" s="17" t="str">
        <f t="shared" si="10"/>
        <v/>
      </c>
      <c r="L666" s="15">
        <f>INDEX('xUS TME'!J:J,MATCH('xUS Opp Value'!B666,'xUS TME'!$B:$B,0))</f>
        <v>35.49</v>
      </c>
      <c r="M666" s="15">
        <f>INDEX('xUS TME'!L:L,MATCH('xUS Opp Value'!$B666,'xUS TME'!$B:$B,0))</f>
        <v>5.53</v>
      </c>
      <c r="N666" s="15">
        <f>INDEX('xUS TME'!K:K,MATCH('xUS Opp Value'!$B666,'xUS TME'!$B:$B,0))</f>
        <v>0.1</v>
      </c>
      <c r="O666" s="15">
        <f>INDEX('xUS TME'!I:I,MATCH('xUS Opp Value'!$B666,'xUS TME'!$B:$B,0))</f>
        <v>0</v>
      </c>
      <c r="P666" s="15" t="str">
        <f>INDEX('xUS TME'!M:M,MATCH('xUS Opp Value'!$B666,'xUS TME'!$B:$B,0))</f>
        <v>Indian Rupee</v>
      </c>
      <c r="Q666" s="15">
        <f>INDEX('xUS TME'!N:N,MATCH('xUS Opp Value'!$B666,'xUS TME'!$B:$B,0))</f>
        <v>0</v>
      </c>
    </row>
    <row r="667" spans="1:17" hidden="1">
      <c r="A667" s="10" t="s">
        <v>8497</v>
      </c>
      <c r="B667" s="10" t="str">
        <f>INDEX('xUS TME'!B:B,MATCH('xUS Opp Value'!A667,'xUS TME'!A:A,0))</f>
        <v>CNE100005VN3</v>
      </c>
      <c r="C667" s="13">
        <f>INDEX('xUS TME'!C:C,MATCH($B667,'xUS TME'!$B:$B,0))</f>
        <v>688525</v>
      </c>
      <c r="D667" s="13" t="str">
        <f>INDEX('xUS TME'!D:D,MATCH(B667,'xUS TME'!$B:$B,0))</f>
        <v>0P0001QAXX</v>
      </c>
      <c r="E667" s="13" t="str">
        <f>INDEX('xUS TME'!F:F,MATCH(B667,'xUS TME'!$B:$B,0))</f>
        <v>China</v>
      </c>
      <c r="F667" s="18" t="str">
        <f>INDEX('xUS TME'!G:G,MATCH(B667,'xUS TME'!$B:$B,0))</f>
        <v>Information Technology</v>
      </c>
      <c r="G667" s="58">
        <f>IFERROR(INDEX(CRIMs!G:G,MATCH(C667,CRIMs!D:D,0)),0)</f>
        <v>0</v>
      </c>
      <c r="H667" s="58">
        <f>IFERROR(INDEX(CRIMs!I:I,MATCH(C667,CRIMs!D:D,0)),0)</f>
        <v>0</v>
      </c>
      <c r="I667" s="13">
        <f>INDEX('xUS TME'!E:E,MATCH($B667,'xUS TME'!$B:$B,0))</f>
        <v>0.01</v>
      </c>
      <c r="J667" s="15">
        <f>INDEX('xUS TME'!H:H,MATCH(B667,'xUS TME'!$B:$B,0))</f>
        <v>0</v>
      </c>
      <c r="K667" s="17" t="str">
        <f t="shared" si="10"/>
        <v/>
      </c>
      <c r="L667" s="15">
        <f>INDEX('xUS TME'!J:J,MATCH('xUS Opp Value'!B667,'xUS TME'!$B:$B,0))</f>
        <v>0</v>
      </c>
      <c r="M667" s="15">
        <f>INDEX('xUS TME'!L:L,MATCH('xUS Opp Value'!$B667,'xUS TME'!$B:$B,0))</f>
        <v>20.66</v>
      </c>
      <c r="N667" s="15">
        <f>INDEX('xUS TME'!K:K,MATCH('xUS Opp Value'!$B667,'xUS TME'!$B:$B,0))</f>
        <v>0.22</v>
      </c>
      <c r="O667" s="15">
        <f>INDEX('xUS TME'!I:I,MATCH('xUS Opp Value'!$B667,'xUS TME'!$B:$B,0))</f>
        <v>0</v>
      </c>
      <c r="P667" s="15" t="str">
        <f>INDEX('xUS TME'!M:M,MATCH('xUS Opp Value'!$B667,'xUS TME'!$B:$B,0))</f>
        <v>Yuan Renminbi</v>
      </c>
      <c r="Q667" s="15">
        <f>INDEX('xUS TME'!N:N,MATCH('xUS Opp Value'!$B667,'xUS TME'!$B:$B,0))</f>
        <v>0</v>
      </c>
    </row>
    <row r="668" spans="1:17" hidden="1">
      <c r="A668" s="10" t="s">
        <v>5531</v>
      </c>
      <c r="B668" s="10" t="str">
        <f>INDEX('xUS TME'!B:B,MATCH('xUS Opp Value'!A668,'xUS TME'!A:A,0))</f>
        <v>ZAE000314084</v>
      </c>
      <c r="C668" s="13" t="str">
        <f>INDEX('xUS TME'!C:C,MATCH($B668,'xUS TME'!$B:$B,0))</f>
        <v>OUT</v>
      </c>
      <c r="D668" s="13" t="str">
        <f>INDEX('xUS TME'!D:D,MATCH(B668,'xUS TME'!$B:$B,0))</f>
        <v>0P0000SM4T</v>
      </c>
      <c r="E668" s="13" t="str">
        <f>INDEX('xUS TME'!F:F,MATCH(B668,'xUS TME'!$B:$B,0))</f>
        <v>South Africa</v>
      </c>
      <c r="F668" s="18" t="str">
        <f>INDEX('xUS TME'!G:G,MATCH(B668,'xUS TME'!$B:$B,0))</f>
        <v>Financials</v>
      </c>
      <c r="G668" s="58">
        <f>IFERROR(INDEX(CRIMs!G:G,MATCH(C668,CRIMs!D:D,0)),0)</f>
        <v>0</v>
      </c>
      <c r="H668" s="58">
        <f>IFERROR(INDEX(CRIMs!I:I,MATCH(C668,CRIMs!D:D,0)),0)</f>
        <v>0</v>
      </c>
      <c r="I668" s="13">
        <f>INDEX('xUS TME'!E:E,MATCH($B668,'xUS TME'!$B:$B,0))</f>
        <v>0.01</v>
      </c>
      <c r="J668" s="15">
        <f>INDEX('xUS TME'!H:H,MATCH(B668,'xUS TME'!$B:$B,0))</f>
        <v>0</v>
      </c>
      <c r="K668" s="17" t="str">
        <f t="shared" si="10"/>
        <v/>
      </c>
      <c r="L668" s="15">
        <f>INDEX('xUS TME'!J:J,MATCH('xUS Opp Value'!B668,'xUS TME'!$B:$B,0))</f>
        <v>0</v>
      </c>
      <c r="M668" s="15">
        <f>INDEX('xUS TME'!L:L,MATCH('xUS Opp Value'!$B668,'xUS TME'!$B:$B,0))</f>
        <v>8.58</v>
      </c>
      <c r="N668" s="15">
        <f>INDEX('xUS TME'!K:K,MATCH('xUS Opp Value'!$B668,'xUS TME'!$B:$B,0))</f>
        <v>0.37</v>
      </c>
      <c r="O668" s="15">
        <f>INDEX('xUS TME'!I:I,MATCH('xUS Opp Value'!$B668,'xUS TME'!$B:$B,0))</f>
        <v>0</v>
      </c>
      <c r="P668" s="15" t="str">
        <f>INDEX('xUS TME'!M:M,MATCH('xUS Opp Value'!$B668,'xUS TME'!$B:$B,0))</f>
        <v>Rand</v>
      </c>
      <c r="Q668" s="15">
        <f>INDEX('xUS TME'!N:N,MATCH('xUS Opp Value'!$B668,'xUS TME'!$B:$B,0))</f>
        <v>0</v>
      </c>
    </row>
    <row r="669" spans="1:17" hidden="1">
      <c r="A669" s="10" t="s">
        <v>3094</v>
      </c>
      <c r="B669" s="10" t="str">
        <f>INDEX('xUS TME'!B:B,MATCH('xUS Opp Value'!A669,'xUS TME'!A:A,0))</f>
        <v>MXP461181085</v>
      </c>
      <c r="C669" s="13" t="str">
        <f>INDEX('xUS TME'!C:C,MATCH($B669,'xUS TME'!$B:$B,0))</f>
        <v>GCARSOA1</v>
      </c>
      <c r="D669" s="13" t="str">
        <f>INDEX('xUS TME'!D:D,MATCH(B669,'xUS TME'!$B:$B,0))</f>
        <v>0P0000AF5S</v>
      </c>
      <c r="E669" s="13" t="str">
        <f>INDEX('xUS TME'!F:F,MATCH(B669,'xUS TME'!$B:$B,0))</f>
        <v>Mexico</v>
      </c>
      <c r="F669" s="18" t="str">
        <f>INDEX('xUS TME'!G:G,MATCH(B669,'xUS TME'!$B:$B,0))</f>
        <v>Industrials</v>
      </c>
      <c r="G669" s="58">
        <f>IFERROR(INDEX(CRIMs!G:G,MATCH(C669,CRIMs!D:D,0)),0)</f>
        <v>0</v>
      </c>
      <c r="H669" s="58">
        <f>IFERROR(INDEX(CRIMs!I:I,MATCH(C669,CRIMs!D:D,0)),0)</f>
        <v>0</v>
      </c>
      <c r="I669" s="13">
        <f>INDEX('xUS TME'!E:E,MATCH($B669,'xUS TME'!$B:$B,0))</f>
        <v>0.01</v>
      </c>
      <c r="J669" s="15">
        <f>INDEX('xUS TME'!H:H,MATCH(B669,'xUS TME'!$B:$B,0))</f>
        <v>0</v>
      </c>
      <c r="K669" s="17" t="str">
        <f t="shared" si="10"/>
        <v/>
      </c>
      <c r="L669" s="15">
        <f>INDEX('xUS TME'!J:J,MATCH('xUS Opp Value'!B669,'xUS TME'!$B:$B,0))</f>
        <v>17.329999999999998</v>
      </c>
      <c r="M669" s="15">
        <f>INDEX('xUS TME'!L:L,MATCH('xUS Opp Value'!$B669,'xUS TME'!$B:$B,0))</f>
        <v>2.31</v>
      </c>
      <c r="N669" s="15">
        <f>INDEX('xUS TME'!K:K,MATCH('xUS Opp Value'!$B669,'xUS TME'!$B:$B,0))</f>
        <v>7.0000000000000007E-2</v>
      </c>
      <c r="O669" s="15">
        <f>INDEX('xUS TME'!I:I,MATCH('xUS Opp Value'!$B669,'xUS TME'!$B:$B,0))</f>
        <v>0</v>
      </c>
      <c r="P669" s="15" t="str">
        <f>INDEX('xUS TME'!M:M,MATCH('xUS Opp Value'!$B669,'xUS TME'!$B:$B,0))</f>
        <v>Mexican Peso</v>
      </c>
      <c r="Q669" s="15">
        <f>INDEX('xUS TME'!N:N,MATCH('xUS Opp Value'!$B669,'xUS TME'!$B:$B,0))</f>
        <v>0</v>
      </c>
    </row>
    <row r="670" spans="1:17" hidden="1">
      <c r="A670" s="10" t="s">
        <v>7042</v>
      </c>
      <c r="B670" s="10" t="str">
        <f>INDEX('xUS TME'!B:B,MATCH('xUS Opp Value'!A670,'xUS TME'!A:A,0))</f>
        <v>INE343H01029</v>
      </c>
      <c r="C670" s="13" t="str">
        <f>INDEX('xUS TME'!C:C,MATCH($B670,'xUS TME'!$B:$B,0))</f>
        <v>SOLARINDS</v>
      </c>
      <c r="D670" s="13" t="str">
        <f>INDEX('xUS TME'!D:D,MATCH(B670,'xUS TME'!$B:$B,0))</f>
        <v>0P0000CBZW</v>
      </c>
      <c r="E670" s="13" t="str">
        <f>INDEX('xUS TME'!F:F,MATCH(B670,'xUS TME'!$B:$B,0))</f>
        <v>India</v>
      </c>
      <c r="F670" s="18" t="str">
        <f>INDEX('xUS TME'!G:G,MATCH(B670,'xUS TME'!$B:$B,0))</f>
        <v>Materials</v>
      </c>
      <c r="G670" s="58">
        <f>IFERROR(INDEX(CRIMs!G:G,MATCH(C670,CRIMs!D:D,0)),0)</f>
        <v>0</v>
      </c>
      <c r="H670" s="58">
        <f>IFERROR(INDEX(CRIMs!I:I,MATCH(C670,CRIMs!D:D,0)),0)</f>
        <v>0</v>
      </c>
      <c r="I670" s="13">
        <f>INDEX('xUS TME'!E:E,MATCH($B670,'xUS TME'!$B:$B,0))</f>
        <v>0.01</v>
      </c>
      <c r="J670" s="15">
        <f>INDEX('xUS TME'!H:H,MATCH(B670,'xUS TME'!$B:$B,0))</f>
        <v>0</v>
      </c>
      <c r="K670" s="17" t="str">
        <f t="shared" si="10"/>
        <v/>
      </c>
      <c r="L670" s="15">
        <f>INDEX('xUS TME'!J:J,MATCH('xUS Opp Value'!B670,'xUS TME'!$B:$B,0))</f>
        <v>0</v>
      </c>
      <c r="M670" s="15">
        <f>INDEX('xUS TME'!L:L,MATCH('xUS Opp Value'!$B670,'xUS TME'!$B:$B,0))</f>
        <v>24.89</v>
      </c>
      <c r="N670" s="15">
        <f>INDEX('xUS TME'!K:K,MATCH('xUS Opp Value'!$B670,'xUS TME'!$B:$B,0))</f>
        <v>0.34</v>
      </c>
      <c r="O670" s="15">
        <f>INDEX('xUS TME'!I:I,MATCH('xUS Opp Value'!$B670,'xUS TME'!$B:$B,0))</f>
        <v>0</v>
      </c>
      <c r="P670" s="15" t="str">
        <f>INDEX('xUS TME'!M:M,MATCH('xUS Opp Value'!$B670,'xUS TME'!$B:$B,0))</f>
        <v>Indian Rupee</v>
      </c>
      <c r="Q670" s="15">
        <f>INDEX('xUS TME'!N:N,MATCH('xUS Opp Value'!$B670,'xUS TME'!$B:$B,0))</f>
        <v>0</v>
      </c>
    </row>
    <row r="671" spans="1:17" hidden="1">
      <c r="A671" s="10" t="s">
        <v>1781</v>
      </c>
      <c r="B671" s="10" t="str">
        <f>INDEX('xUS TME'!B:B,MATCH('xUS Opp Value'!A671,'xUS TME'!A:A,0))</f>
        <v>KYG2122G1064</v>
      </c>
      <c r="C671" s="13">
        <f>INDEX('xUS TME'!C:C,MATCH($B671,'xUS TME'!$B:$B,0))</f>
        <v>1209</v>
      </c>
      <c r="D671" s="13" t="str">
        <f>INDEX('xUS TME'!D:D,MATCH(B671,'xUS TME'!$B:$B,0))</f>
        <v>0P0001L7LU</v>
      </c>
      <c r="E671" s="13" t="str">
        <f>INDEX('xUS TME'!F:F,MATCH(B671,'xUS TME'!$B:$B,0))</f>
        <v>China</v>
      </c>
      <c r="F671" s="18" t="str">
        <f>INDEX('xUS TME'!G:G,MATCH(B671,'xUS TME'!$B:$B,0))</f>
        <v>Real Estate</v>
      </c>
      <c r="G671" s="58">
        <f>IFERROR(INDEX(CRIMs!G:G,MATCH(C671,CRIMs!D:D,0)),0)</f>
        <v>0</v>
      </c>
      <c r="H671" s="58">
        <f>IFERROR(INDEX(CRIMs!I:I,MATCH(C671,CRIMs!D:D,0)),0)</f>
        <v>0</v>
      </c>
      <c r="I671" s="13">
        <f>INDEX('xUS TME'!E:E,MATCH($B671,'xUS TME'!$B:$B,0))</f>
        <v>0.01</v>
      </c>
      <c r="J671" s="15">
        <f>INDEX('xUS TME'!H:H,MATCH(B671,'xUS TME'!$B:$B,0))</f>
        <v>0</v>
      </c>
      <c r="K671" s="17" t="str">
        <f t="shared" si="10"/>
        <v/>
      </c>
      <c r="L671" s="15">
        <f>INDEX('xUS TME'!J:J,MATCH('xUS Opp Value'!B671,'xUS TME'!$B:$B,0))</f>
        <v>21.41</v>
      </c>
      <c r="M671" s="15">
        <f>INDEX('xUS TME'!L:L,MATCH('xUS Opp Value'!$B671,'xUS TME'!$B:$B,0))</f>
        <v>6.3</v>
      </c>
      <c r="N671" s="15">
        <f>INDEX('xUS TME'!K:K,MATCH('xUS Opp Value'!$B671,'xUS TME'!$B:$B,0))</f>
        <v>0.23</v>
      </c>
      <c r="O671" s="15">
        <f>INDEX('xUS TME'!I:I,MATCH('xUS Opp Value'!$B671,'xUS TME'!$B:$B,0))</f>
        <v>0</v>
      </c>
      <c r="P671" s="15" t="str">
        <f>INDEX('xUS TME'!M:M,MATCH('xUS Opp Value'!$B671,'xUS TME'!$B:$B,0))</f>
        <v>Hong Kong Dollar</v>
      </c>
      <c r="Q671" s="15">
        <f>INDEX('xUS TME'!N:N,MATCH('xUS Opp Value'!$B671,'xUS TME'!$B:$B,0))</f>
        <v>0</v>
      </c>
    </row>
    <row r="672" spans="1:17" hidden="1">
      <c r="A672" s="10" t="s">
        <v>2520</v>
      </c>
      <c r="B672" s="10" t="str">
        <f>INDEX('xUS TME'!B:B,MATCH('xUS Opp Value'!A672,'xUS TME'!A:A,0))</f>
        <v>CLP7847L1080</v>
      </c>
      <c r="C672" s="13" t="str">
        <f>INDEX('xUS TME'!C:C,MATCH($B672,'xUS TME'!$B:$B,0))</f>
        <v>COPEC</v>
      </c>
      <c r="D672" s="13" t="str">
        <f>INDEX('xUS TME'!D:D,MATCH(B672,'xUS TME'!$B:$B,0))</f>
        <v>0P0000C0KT</v>
      </c>
      <c r="E672" s="13" t="str">
        <f>INDEX('xUS TME'!F:F,MATCH(B672,'xUS TME'!$B:$B,0))</f>
        <v>Chile</v>
      </c>
      <c r="F672" s="18" t="str">
        <f>INDEX('xUS TME'!G:G,MATCH(B672,'xUS TME'!$B:$B,0))</f>
        <v>Consumer Discretionary</v>
      </c>
      <c r="G672" s="58">
        <f>IFERROR(INDEX(CRIMs!G:G,MATCH(C672,CRIMs!D:D,0)),0)</f>
        <v>0</v>
      </c>
      <c r="H672" s="58">
        <f>IFERROR(INDEX(CRIMs!I:I,MATCH(C672,CRIMs!D:D,0)),0)</f>
        <v>0</v>
      </c>
      <c r="I672" s="13">
        <f>INDEX('xUS TME'!E:E,MATCH($B672,'xUS TME'!$B:$B,0))</f>
        <v>0.01</v>
      </c>
      <c r="J672" s="15">
        <f>INDEX('xUS TME'!H:H,MATCH(B672,'xUS TME'!$B:$B,0))</f>
        <v>0</v>
      </c>
      <c r="K672" s="17" t="str">
        <f t="shared" si="10"/>
        <v/>
      </c>
      <c r="L672" s="15">
        <f>INDEX('xUS TME'!J:J,MATCH('xUS Opp Value'!B672,'xUS TME'!$B:$B,0))</f>
        <v>22.51</v>
      </c>
      <c r="M672" s="15">
        <f>INDEX('xUS TME'!L:L,MATCH('xUS Opp Value'!$B672,'xUS TME'!$B:$B,0))</f>
        <v>0.67</v>
      </c>
      <c r="N672" s="15">
        <f>INDEX('xUS TME'!K:K,MATCH('xUS Opp Value'!$B672,'xUS TME'!$B:$B,0))</f>
        <v>7.0000000000000007E-2</v>
      </c>
      <c r="O672" s="15">
        <f>INDEX('xUS TME'!I:I,MATCH('xUS Opp Value'!$B672,'xUS TME'!$B:$B,0))</f>
        <v>0</v>
      </c>
      <c r="P672" s="15" t="str">
        <f>INDEX('xUS TME'!M:M,MATCH('xUS Opp Value'!$B672,'xUS TME'!$B:$B,0))</f>
        <v>Chilean Peso</v>
      </c>
      <c r="Q672" s="15">
        <f>INDEX('xUS TME'!N:N,MATCH('xUS Opp Value'!$B672,'xUS TME'!$B:$B,0))</f>
        <v>0</v>
      </c>
    </row>
    <row r="673" spans="1:17" hidden="1">
      <c r="A673" s="10" t="s">
        <v>239</v>
      </c>
      <c r="B673" s="10" t="str">
        <f>INDEX('xUS TME'!B:B,MATCH('xUS Opp Value'!A673,'xUS TME'!A:A,0))</f>
        <v>INE364U01010</v>
      </c>
      <c r="C673" s="13">
        <f>INDEX('xUS TME'!C:C,MATCH($B673,'xUS TME'!$B:$B,0))</f>
        <v>541450</v>
      </c>
      <c r="D673" s="13" t="str">
        <f>INDEX('xUS TME'!D:D,MATCH(B673,'xUS TME'!$B:$B,0))</f>
        <v>0P0001DJ83</v>
      </c>
      <c r="E673" s="13" t="str">
        <f>INDEX('xUS TME'!F:F,MATCH(B673,'xUS TME'!$B:$B,0))</f>
        <v>India</v>
      </c>
      <c r="F673" s="18" t="str">
        <f>INDEX('xUS TME'!G:G,MATCH(B673,'xUS TME'!$B:$B,0))</f>
        <v>Utilities</v>
      </c>
      <c r="G673" s="58">
        <f>IFERROR(INDEX(CRIMs!G:G,MATCH(C673,CRIMs!D:D,0)),0)</f>
        <v>0</v>
      </c>
      <c r="H673" s="58">
        <f>IFERROR(INDEX(CRIMs!I:I,MATCH(C673,CRIMs!D:D,0)),0)</f>
        <v>0</v>
      </c>
      <c r="I673" s="13">
        <f>INDEX('xUS TME'!E:E,MATCH($B673,'xUS TME'!$B:$B,0))</f>
        <v>0.01</v>
      </c>
      <c r="J673" s="15">
        <f>INDEX('xUS TME'!H:H,MATCH(B673,'xUS TME'!$B:$B,0))</f>
        <v>0</v>
      </c>
      <c r="K673" s="17" t="str">
        <f t="shared" si="10"/>
        <v/>
      </c>
      <c r="L673" s="15">
        <f>INDEX('xUS TME'!J:J,MATCH('xUS Opp Value'!B673,'xUS TME'!$B:$B,0))</f>
        <v>0</v>
      </c>
      <c r="M673" s="15">
        <f>INDEX('xUS TME'!L:L,MATCH('xUS Opp Value'!$B673,'xUS TME'!$B:$B,0))</f>
        <v>9.48</v>
      </c>
      <c r="N673" s="15">
        <f>INDEX('xUS TME'!K:K,MATCH('xUS Opp Value'!$B673,'xUS TME'!$B:$B,0))</f>
        <v>0.25</v>
      </c>
      <c r="O673" s="15">
        <f>INDEX('xUS TME'!I:I,MATCH('xUS Opp Value'!$B673,'xUS TME'!$B:$B,0))</f>
        <v>0</v>
      </c>
      <c r="P673" s="15" t="str">
        <f>INDEX('xUS TME'!M:M,MATCH('xUS Opp Value'!$B673,'xUS TME'!$B:$B,0))</f>
        <v>Indian Rupee</v>
      </c>
      <c r="Q673" s="15">
        <f>INDEX('xUS TME'!N:N,MATCH('xUS Opp Value'!$B673,'xUS TME'!$B:$B,0))</f>
        <v>0</v>
      </c>
    </row>
    <row r="674" spans="1:17" hidden="1">
      <c r="A674" s="10" t="s">
        <v>7942</v>
      </c>
      <c r="B674" s="10" t="str">
        <f>INDEX('xUS TME'!B:B,MATCH('xUS Opp Value'!A674,'xUS TME'!A:A,0))</f>
        <v>INE669E01016</v>
      </c>
      <c r="C674" s="13">
        <f>INDEX('xUS TME'!C:C,MATCH($B674,'xUS TME'!$B:$B,0))</f>
        <v>532822</v>
      </c>
      <c r="D674" s="13" t="str">
        <f>INDEX('xUS TME'!D:D,MATCH(B674,'xUS TME'!$B:$B,0))</f>
        <v>0P0000BACK</v>
      </c>
      <c r="E674" s="13" t="str">
        <f>INDEX('xUS TME'!F:F,MATCH(B674,'xUS TME'!$B:$B,0))</f>
        <v>India</v>
      </c>
      <c r="F674" s="18" t="str">
        <f>INDEX('xUS TME'!G:G,MATCH(B674,'xUS TME'!$B:$B,0))</f>
        <v>Communication Services</v>
      </c>
      <c r="G674" s="58">
        <f>IFERROR(INDEX(CRIMs!G:G,MATCH(C674,CRIMs!D:D,0)),0)</f>
        <v>0</v>
      </c>
      <c r="H674" s="58">
        <f>IFERROR(INDEX(CRIMs!I:I,MATCH(C674,CRIMs!D:D,0)),0)</f>
        <v>0</v>
      </c>
      <c r="I674" s="13">
        <f>INDEX('xUS TME'!E:E,MATCH($B674,'xUS TME'!$B:$B,0))</f>
        <v>0.01</v>
      </c>
      <c r="J674" s="15">
        <f>INDEX('xUS TME'!H:H,MATCH(B674,'xUS TME'!$B:$B,0))</f>
        <v>0</v>
      </c>
      <c r="K674" s="17" t="str">
        <f t="shared" si="10"/>
        <v/>
      </c>
      <c r="L674" s="15">
        <f>INDEX('xUS TME'!J:J,MATCH('xUS Opp Value'!B674,'xUS TME'!$B:$B,0))</f>
        <v>0</v>
      </c>
      <c r="M674" s="15">
        <f>INDEX('xUS TME'!L:L,MATCH('xUS Opp Value'!$B674,'xUS TME'!$B:$B,0))</f>
        <v>0</v>
      </c>
      <c r="N674" s="15">
        <f>INDEX('xUS TME'!K:K,MATCH('xUS Opp Value'!$B674,'xUS TME'!$B:$B,0))</f>
        <v>0</v>
      </c>
      <c r="O674" s="15">
        <f>INDEX('xUS TME'!I:I,MATCH('xUS Opp Value'!$B674,'xUS TME'!$B:$B,0))</f>
        <v>0</v>
      </c>
      <c r="P674" s="15" t="str">
        <f>INDEX('xUS TME'!M:M,MATCH('xUS Opp Value'!$B674,'xUS TME'!$B:$B,0))</f>
        <v>Indian Rupee</v>
      </c>
      <c r="Q674" s="15">
        <f>INDEX('xUS TME'!N:N,MATCH('xUS Opp Value'!$B674,'xUS TME'!$B:$B,0))</f>
        <v>0</v>
      </c>
    </row>
    <row r="675" spans="1:17" hidden="1">
      <c r="A675" s="10" t="s">
        <v>4214</v>
      </c>
      <c r="B675" s="10" t="str">
        <f>INDEX('xUS TME'!B:B,MATCH('xUS Opp Value'!A675,'xUS TME'!A:A,0))</f>
        <v>INE220G01021</v>
      </c>
      <c r="C675" s="13" t="str">
        <f>INDEX('xUS TME'!C:C,MATCH($B675,'xUS TME'!$B:$B,0))</f>
        <v>532508</v>
      </c>
      <c r="D675" s="13" t="str">
        <f>INDEX('xUS TME'!D:D,MATCH(B675,'xUS TME'!$B:$B,0))</f>
        <v>0P0000CDJ0</v>
      </c>
      <c r="E675" s="13" t="str">
        <f>INDEX('xUS TME'!F:F,MATCH(B675,'xUS TME'!$B:$B,0))</f>
        <v>India</v>
      </c>
      <c r="F675" s="18" t="str">
        <f>INDEX('xUS TME'!G:G,MATCH(B675,'xUS TME'!$B:$B,0))</f>
        <v>Materials</v>
      </c>
      <c r="G675" s="58">
        <f>IFERROR(INDEX(CRIMs!G:G,MATCH(C675,CRIMs!D:D,0)),0)</f>
        <v>0</v>
      </c>
      <c r="H675" s="58">
        <f>IFERROR(INDEX(CRIMs!I:I,MATCH(C675,CRIMs!D:D,0)),0)</f>
        <v>0</v>
      </c>
      <c r="I675" s="13">
        <f>INDEX('xUS TME'!E:E,MATCH($B675,'xUS TME'!$B:$B,0))</f>
        <v>0.01</v>
      </c>
      <c r="J675" s="15">
        <f>INDEX('xUS TME'!H:H,MATCH(B675,'xUS TME'!$B:$B,0))</f>
        <v>0</v>
      </c>
      <c r="K675" s="17" t="str">
        <f t="shared" si="10"/>
        <v/>
      </c>
      <c r="L675" s="15">
        <f>INDEX('xUS TME'!J:J,MATCH('xUS Opp Value'!B675,'xUS TME'!$B:$B,0))</f>
        <v>0</v>
      </c>
      <c r="M675" s="15">
        <f>INDEX('xUS TME'!L:L,MATCH('xUS Opp Value'!$B675,'xUS TME'!$B:$B,0))</f>
        <v>3.55</v>
      </c>
      <c r="N675" s="15">
        <f>INDEX('xUS TME'!K:K,MATCH('xUS Opp Value'!$B675,'xUS TME'!$B:$B,0))</f>
        <v>0.16</v>
      </c>
      <c r="O675" s="15">
        <f>INDEX('xUS TME'!I:I,MATCH('xUS Opp Value'!$B675,'xUS TME'!$B:$B,0))</f>
        <v>0</v>
      </c>
      <c r="P675" s="15" t="str">
        <f>INDEX('xUS TME'!M:M,MATCH('xUS Opp Value'!$B675,'xUS TME'!$B:$B,0))</f>
        <v>Indian Rupee</v>
      </c>
      <c r="Q675" s="15">
        <f>INDEX('xUS TME'!N:N,MATCH('xUS Opp Value'!$B675,'xUS TME'!$B:$B,0))</f>
        <v>0</v>
      </c>
    </row>
    <row r="676" spans="1:17" hidden="1">
      <c r="A676" s="10" t="s">
        <v>761</v>
      </c>
      <c r="B676" s="10" t="str">
        <f>INDEX('xUS TME'!B:B,MATCH('xUS Opp Value'!A676,'xUS TME'!A:A,0))</f>
        <v>SE0006993770</v>
      </c>
      <c r="C676" s="13" t="str">
        <f>INDEX('xUS TME'!C:C,MATCH($B676,'xUS TME'!$B:$B,0))</f>
        <v>AXFO</v>
      </c>
      <c r="D676" s="13" t="str">
        <f>INDEX('xUS TME'!D:D,MATCH(B676,'xUS TME'!$B:$B,0))</f>
        <v>0P0000A6KB</v>
      </c>
      <c r="E676" s="13" t="str">
        <f>INDEX('xUS TME'!F:F,MATCH(B676,'xUS TME'!$B:$B,0))</f>
        <v>Sweden</v>
      </c>
      <c r="F676" s="18" t="str">
        <f>INDEX('xUS TME'!G:G,MATCH(B676,'xUS TME'!$B:$B,0))</f>
        <v>Consumer Staples</v>
      </c>
      <c r="G676" s="58">
        <f>IFERROR(INDEX(CRIMs!G:G,MATCH(C676,CRIMs!D:D,0)),0)</f>
        <v>0</v>
      </c>
      <c r="H676" s="58">
        <f>IFERROR(INDEX(CRIMs!I:I,MATCH(C676,CRIMs!D:D,0)),0)</f>
        <v>0</v>
      </c>
      <c r="I676" s="13">
        <f>INDEX('xUS TME'!E:E,MATCH($B676,'xUS TME'!$B:$B,0))</f>
        <v>0.01</v>
      </c>
      <c r="J676" s="15">
        <f>INDEX('xUS TME'!H:H,MATCH(B676,'xUS TME'!$B:$B,0))</f>
        <v>0</v>
      </c>
      <c r="K676" s="17" t="str">
        <f t="shared" si="10"/>
        <v/>
      </c>
      <c r="L676" s="15">
        <f>INDEX('xUS TME'!J:J,MATCH('xUS Opp Value'!B676,'xUS TME'!$B:$B,0))</f>
        <v>0</v>
      </c>
      <c r="M676" s="15">
        <f>INDEX('xUS TME'!L:L,MATCH('xUS Opp Value'!$B676,'xUS TME'!$B:$B,0))</f>
        <v>9.1300000000000008</v>
      </c>
      <c r="N676" s="15">
        <f>INDEX('xUS TME'!K:K,MATCH('xUS Opp Value'!$B676,'xUS TME'!$B:$B,0))</f>
        <v>0.36</v>
      </c>
      <c r="O676" s="15">
        <f>INDEX('xUS TME'!I:I,MATCH('xUS Opp Value'!$B676,'xUS TME'!$B:$B,0))</f>
        <v>0</v>
      </c>
      <c r="P676" s="15" t="str">
        <f>INDEX('xUS TME'!M:M,MATCH('xUS Opp Value'!$B676,'xUS TME'!$B:$B,0))</f>
        <v>Swedish Krona</v>
      </c>
      <c r="Q676" s="15">
        <f>INDEX('xUS TME'!N:N,MATCH('xUS Opp Value'!$B676,'xUS TME'!$B:$B,0))</f>
        <v>0</v>
      </c>
    </row>
    <row r="677" spans="1:17" hidden="1">
      <c r="A677" s="10" t="s">
        <v>1961</v>
      </c>
      <c r="B677" s="10" t="str">
        <f>INDEX('xUS TME'!B:B,MATCH('xUS Opp Value'!A677,'xUS TME'!A:A,0))</f>
        <v>CNE000001DB6</v>
      </c>
      <c r="C677" s="13">
        <f>INDEX('xUS TME'!C:C,MATCH($B677,'xUS TME'!$B:$B,0))</f>
        <v>600030</v>
      </c>
      <c r="D677" s="13" t="str">
        <f>INDEX('xUS TME'!D:D,MATCH(B677,'xUS TME'!$B:$B,0))</f>
        <v>0P00007WZU</v>
      </c>
      <c r="E677" s="13" t="str">
        <f>INDEX('xUS TME'!F:F,MATCH(B677,'xUS TME'!$B:$B,0))</f>
        <v>China</v>
      </c>
      <c r="F677" s="18" t="str">
        <f>INDEX('xUS TME'!G:G,MATCH(B677,'xUS TME'!$B:$B,0))</f>
        <v>Financials</v>
      </c>
      <c r="G677" s="58">
        <f>IFERROR(INDEX(CRIMs!G:G,MATCH(C677,CRIMs!D:D,0)),0)</f>
        <v>0</v>
      </c>
      <c r="H677" s="58">
        <f>IFERROR(INDEX(CRIMs!I:I,MATCH(C677,CRIMs!D:D,0)),0)</f>
        <v>0</v>
      </c>
      <c r="I677" s="13">
        <f>INDEX('xUS TME'!E:E,MATCH($B677,'xUS TME'!$B:$B,0))</f>
        <v>0.01</v>
      </c>
      <c r="J677" s="15">
        <f>INDEX('xUS TME'!H:H,MATCH(B677,'xUS TME'!$B:$B,0))</f>
        <v>0</v>
      </c>
      <c r="K677" s="17" t="str">
        <f t="shared" si="10"/>
        <v/>
      </c>
      <c r="L677" s="15">
        <f>INDEX('xUS TME'!J:J,MATCH('xUS Opp Value'!B677,'xUS TME'!$B:$B,0))</f>
        <v>9.69</v>
      </c>
      <c r="M677" s="15">
        <f>INDEX('xUS TME'!L:L,MATCH('xUS Opp Value'!$B677,'xUS TME'!$B:$B,0))</f>
        <v>1.36</v>
      </c>
      <c r="N677" s="15">
        <f>INDEX('xUS TME'!K:K,MATCH('xUS Opp Value'!$B677,'xUS TME'!$B:$B,0))</f>
        <v>0.11</v>
      </c>
      <c r="O677" s="15">
        <f>INDEX('xUS TME'!I:I,MATCH('xUS Opp Value'!$B677,'xUS TME'!$B:$B,0))</f>
        <v>0</v>
      </c>
      <c r="P677" s="15" t="str">
        <f>INDEX('xUS TME'!M:M,MATCH('xUS Opp Value'!$B677,'xUS TME'!$B:$B,0))</f>
        <v>Yuan Renminbi</v>
      </c>
      <c r="Q677" s="15">
        <f>INDEX('xUS TME'!N:N,MATCH('xUS Opp Value'!$B677,'xUS TME'!$B:$B,0))</f>
        <v>0</v>
      </c>
    </row>
    <row r="678" spans="1:17" hidden="1">
      <c r="A678" s="10" t="s">
        <v>2492</v>
      </c>
      <c r="B678" s="10" t="str">
        <f>INDEX('xUS TME'!B:B,MATCH('xUS Opp Value'!A678,'xUS TME'!A:A,0))</f>
        <v>TW0003529004</v>
      </c>
      <c r="C678" s="13" t="str">
        <f>INDEX('xUS TME'!C:C,MATCH($B678,'xUS TME'!$B:$B,0))</f>
        <v>3529</v>
      </c>
      <c r="D678" s="13" t="str">
        <f>INDEX('xUS TME'!D:D,MATCH(B678,'xUS TME'!$B:$B,0))</f>
        <v>0P0000CJ7I</v>
      </c>
      <c r="E678" s="13" t="str">
        <f>INDEX('xUS TME'!F:F,MATCH(B678,'xUS TME'!$B:$B,0))</f>
        <v>Taiwan</v>
      </c>
      <c r="F678" s="18" t="str">
        <f>INDEX('xUS TME'!G:G,MATCH(B678,'xUS TME'!$B:$B,0))</f>
        <v>Information Technology</v>
      </c>
      <c r="G678" s="58">
        <f>IFERROR(INDEX(CRIMs!G:G,MATCH(C678,CRIMs!D:D,0)),0)</f>
        <v>0</v>
      </c>
      <c r="H678" s="58">
        <f>IFERROR(INDEX(CRIMs!I:I,MATCH(C678,CRIMs!D:D,0)),0)</f>
        <v>0</v>
      </c>
      <c r="I678" s="13">
        <f>INDEX('xUS TME'!E:E,MATCH($B678,'xUS TME'!$B:$B,0))</f>
        <v>0.02</v>
      </c>
      <c r="J678" s="15">
        <f>INDEX('xUS TME'!H:H,MATCH(B678,'xUS TME'!$B:$B,0))</f>
        <v>0</v>
      </c>
      <c r="K678" s="17" t="str">
        <f t="shared" si="10"/>
        <v/>
      </c>
      <c r="L678" s="15">
        <f>INDEX('xUS TME'!J:J,MATCH('xUS Opp Value'!B678,'xUS TME'!$B:$B,0))</f>
        <v>93.16</v>
      </c>
      <c r="M678" s="15">
        <f>INDEX('xUS TME'!L:L,MATCH('xUS Opp Value'!$B678,'xUS TME'!$B:$B,0))</f>
        <v>57.45</v>
      </c>
      <c r="N678" s="15">
        <f>INDEX('xUS TME'!K:K,MATCH('xUS Opp Value'!$B678,'xUS TME'!$B:$B,0))</f>
        <v>0.55000000000000004</v>
      </c>
      <c r="O678" s="15">
        <f>INDEX('xUS TME'!I:I,MATCH('xUS Opp Value'!$B678,'xUS TME'!$B:$B,0))</f>
        <v>0</v>
      </c>
      <c r="P678" s="15" t="str">
        <f>INDEX('xUS TME'!M:M,MATCH('xUS Opp Value'!$B678,'xUS TME'!$B:$B,0))</f>
        <v>New Taiwan Dollar</v>
      </c>
      <c r="Q678" s="15">
        <f>INDEX('xUS TME'!N:N,MATCH('xUS Opp Value'!$B678,'xUS TME'!$B:$B,0))</f>
        <v>0</v>
      </c>
    </row>
    <row r="679" spans="1:17" hidden="1">
      <c r="A679" s="10" t="s">
        <v>5151</v>
      </c>
      <c r="B679" s="10" t="str">
        <f>INDEX('xUS TME'!B:B,MATCH('xUS Opp Value'!A679,'xUS TME'!A:A,0))</f>
        <v>CNE100000ML7</v>
      </c>
      <c r="C679" s="13">
        <f>INDEX('xUS TME'!C:C,MATCH($B679,'xUS TME'!$B:$B,0))</f>
        <v>2371</v>
      </c>
      <c r="D679" s="13" t="str">
        <f>INDEX('xUS TME'!D:D,MATCH(B679,'xUS TME'!$B:$B,0))</f>
        <v>0P0000NGLL</v>
      </c>
      <c r="E679" s="13" t="str">
        <f>INDEX('xUS TME'!F:F,MATCH(B679,'xUS TME'!$B:$B,0))</f>
        <v>China</v>
      </c>
      <c r="F679" s="18" t="str">
        <f>INDEX('xUS TME'!G:G,MATCH(B679,'xUS TME'!$B:$B,0))</f>
        <v>Information Technology</v>
      </c>
      <c r="G679" s="58">
        <f>IFERROR(INDEX(CRIMs!G:G,MATCH(C679,CRIMs!D:D,0)),0)</f>
        <v>0</v>
      </c>
      <c r="H679" s="58">
        <f>IFERROR(INDEX(CRIMs!I:I,MATCH(C679,CRIMs!D:D,0)),0)</f>
        <v>0</v>
      </c>
      <c r="I679" s="13">
        <f>INDEX('xUS TME'!E:E,MATCH($B679,'xUS TME'!$B:$B,0))</f>
        <v>0.01</v>
      </c>
      <c r="J679" s="15">
        <f>INDEX('xUS TME'!H:H,MATCH(B679,'xUS TME'!$B:$B,0))</f>
        <v>0</v>
      </c>
      <c r="K679" s="17" t="str">
        <f t="shared" si="10"/>
        <v/>
      </c>
      <c r="L679" s="15">
        <f>INDEX('xUS TME'!J:J,MATCH('xUS Opp Value'!B679,'xUS TME'!$B:$B,0))</f>
        <v>36.6</v>
      </c>
      <c r="M679" s="15">
        <f>INDEX('xUS TME'!L:L,MATCH('xUS Opp Value'!$B679,'xUS TME'!$B:$B,0))</f>
        <v>9.58</v>
      </c>
      <c r="N679" s="15">
        <f>INDEX('xUS TME'!K:K,MATCH('xUS Opp Value'!$B679,'xUS TME'!$B:$B,0))</f>
        <v>0.21</v>
      </c>
      <c r="O679" s="15">
        <f>INDEX('xUS TME'!I:I,MATCH('xUS Opp Value'!$B679,'xUS TME'!$B:$B,0))</f>
        <v>0</v>
      </c>
      <c r="P679" s="15" t="str">
        <f>INDEX('xUS TME'!M:M,MATCH('xUS Opp Value'!$B679,'xUS TME'!$B:$B,0))</f>
        <v>Yuan Renminbi</v>
      </c>
      <c r="Q679" s="15">
        <f>INDEX('xUS TME'!N:N,MATCH('xUS Opp Value'!$B679,'xUS TME'!$B:$B,0))</f>
        <v>0</v>
      </c>
    </row>
    <row r="680" spans="1:17" hidden="1">
      <c r="A680" s="10" t="s">
        <v>5982</v>
      </c>
      <c r="B680" s="10" t="str">
        <f>INDEX('xUS TME'!B:B,MATCH('xUS Opp Value'!A680,'xUS TME'!A:A,0))</f>
        <v>QA0006929879</v>
      </c>
      <c r="C680" s="13" t="str">
        <f>INDEX('xUS TME'!C:C,MATCH($B680,'xUS TME'!$B:$B,0))</f>
        <v>QIIK</v>
      </c>
      <c r="D680" s="13" t="str">
        <f>INDEX('xUS TME'!D:D,MATCH(B680,'xUS TME'!$B:$B,0))</f>
        <v>0P0000Q2HO</v>
      </c>
      <c r="E680" s="13" t="str">
        <f>INDEX('xUS TME'!F:F,MATCH(B680,'xUS TME'!$B:$B,0))</f>
        <v>Qatar</v>
      </c>
      <c r="F680" s="18" t="str">
        <f>INDEX('xUS TME'!G:G,MATCH(B680,'xUS TME'!$B:$B,0))</f>
        <v>Financials</v>
      </c>
      <c r="G680" s="58">
        <f>IFERROR(INDEX(CRIMs!G:G,MATCH(C680,CRIMs!D:D,0)),0)</f>
        <v>0</v>
      </c>
      <c r="H680" s="58">
        <f>IFERROR(INDEX(CRIMs!I:I,MATCH(C680,CRIMs!D:D,0)),0)</f>
        <v>0</v>
      </c>
      <c r="I680" s="13">
        <f>INDEX('xUS TME'!E:E,MATCH($B680,'xUS TME'!$B:$B,0))</f>
        <v>0.01</v>
      </c>
      <c r="J680" s="15">
        <f>INDEX('xUS TME'!H:H,MATCH(B680,'xUS TME'!$B:$B,0))</f>
        <v>0</v>
      </c>
      <c r="K680" s="17" t="str">
        <f t="shared" si="10"/>
        <v/>
      </c>
      <c r="L680" s="15">
        <f>INDEX('xUS TME'!J:J,MATCH('xUS Opp Value'!B680,'xUS TME'!$B:$B,0))</f>
        <v>12.84</v>
      </c>
      <c r="M680" s="15">
        <f>INDEX('xUS TME'!L:L,MATCH('xUS Opp Value'!$B680,'xUS TME'!$B:$B,0))</f>
        <v>2.11</v>
      </c>
      <c r="N680" s="15">
        <f>INDEX('xUS TME'!K:K,MATCH('xUS Opp Value'!$B680,'xUS TME'!$B:$B,0))</f>
        <v>0.18</v>
      </c>
      <c r="O680" s="15">
        <f>INDEX('xUS TME'!I:I,MATCH('xUS Opp Value'!$B680,'xUS TME'!$B:$B,0))</f>
        <v>0</v>
      </c>
      <c r="P680" s="15" t="str">
        <f>INDEX('xUS TME'!M:M,MATCH('xUS Opp Value'!$B680,'xUS TME'!$B:$B,0))</f>
        <v>Qatari Rial</v>
      </c>
      <c r="Q680" s="15">
        <f>INDEX('xUS TME'!N:N,MATCH('xUS Opp Value'!$B680,'xUS TME'!$B:$B,0))</f>
        <v>0</v>
      </c>
    </row>
    <row r="681" spans="1:17" hidden="1">
      <c r="A681" s="10" t="s">
        <v>1132</v>
      </c>
      <c r="B681" s="10" t="str">
        <f>INDEX('xUS TME'!B:B,MATCH('xUS Opp Value'!A681,'xUS TME'!A:A,0))</f>
        <v>INE257A01026</v>
      </c>
      <c r="C681" s="13" t="str">
        <f>INDEX('xUS TME'!C:C,MATCH($B681,'xUS TME'!$B:$B,0))</f>
        <v>500103</v>
      </c>
      <c r="D681" s="13" t="str">
        <f>INDEX('xUS TME'!D:D,MATCH(B681,'xUS TME'!$B:$B,0))</f>
        <v>0P0000BX7J</v>
      </c>
      <c r="E681" s="13" t="str">
        <f>INDEX('xUS TME'!F:F,MATCH(B681,'xUS TME'!$B:$B,0))</f>
        <v>India</v>
      </c>
      <c r="F681" s="18" t="str">
        <f>INDEX('xUS TME'!G:G,MATCH(B681,'xUS TME'!$B:$B,0))</f>
        <v>Industrials</v>
      </c>
      <c r="G681" s="58">
        <f>IFERROR(INDEX(CRIMs!G:G,MATCH(C681,CRIMs!D:D,0)),0)</f>
        <v>0</v>
      </c>
      <c r="H681" s="58">
        <f>IFERROR(INDEX(CRIMs!I:I,MATCH(C681,CRIMs!D:D,0)),0)</f>
        <v>0</v>
      </c>
      <c r="I681" s="13">
        <f>INDEX('xUS TME'!E:E,MATCH($B681,'xUS TME'!$B:$B,0))</f>
        <v>0.01</v>
      </c>
      <c r="J681" s="15">
        <f>INDEX('xUS TME'!H:H,MATCH(B681,'xUS TME'!$B:$B,0))</f>
        <v>0</v>
      </c>
      <c r="K681" s="17" t="str">
        <f t="shared" si="10"/>
        <v/>
      </c>
      <c r="L681" s="15">
        <f>INDEX('xUS TME'!J:J,MATCH('xUS Opp Value'!B681,'xUS TME'!$B:$B,0))</f>
        <v>49.9</v>
      </c>
      <c r="M681" s="15">
        <f>INDEX('xUS TME'!L:L,MATCH('xUS Opp Value'!$B681,'xUS TME'!$B:$B,0))</f>
        <v>4.0599999999999996</v>
      </c>
      <c r="N681" s="15">
        <f>INDEX('xUS TME'!K:K,MATCH('xUS Opp Value'!$B681,'xUS TME'!$B:$B,0))</f>
        <v>0.02</v>
      </c>
      <c r="O681" s="15">
        <f>INDEX('xUS TME'!I:I,MATCH('xUS Opp Value'!$B681,'xUS TME'!$B:$B,0))</f>
        <v>0</v>
      </c>
      <c r="P681" s="15" t="str">
        <f>INDEX('xUS TME'!M:M,MATCH('xUS Opp Value'!$B681,'xUS TME'!$B:$B,0))</f>
        <v>Indian Rupee</v>
      </c>
      <c r="Q681" s="15">
        <f>INDEX('xUS TME'!N:N,MATCH('xUS Opp Value'!$B681,'xUS TME'!$B:$B,0))</f>
        <v>0</v>
      </c>
    </row>
    <row r="682" spans="1:17" hidden="1">
      <c r="A682" s="10" t="s">
        <v>3948</v>
      </c>
      <c r="B682" s="10" t="str">
        <f>INDEX('xUS TME'!B:B,MATCH('xUS Opp Value'!A682,'xUS TME'!A:A,0))</f>
        <v>COE15PA00026</v>
      </c>
      <c r="C682" s="13" t="str">
        <f>INDEX('xUS TME'!C:C,MATCH($B682,'xUS TME'!$B:$B,0))</f>
        <v>ISA</v>
      </c>
      <c r="D682" s="13" t="str">
        <f>INDEX('xUS TME'!D:D,MATCH(B682,'xUS TME'!$B:$B,0))</f>
        <v>0P0000DI6T</v>
      </c>
      <c r="E682" s="13" t="str">
        <f>INDEX('xUS TME'!F:F,MATCH(B682,'xUS TME'!$B:$B,0))</f>
        <v>Colombia</v>
      </c>
      <c r="F682" s="18" t="str">
        <f>INDEX('xUS TME'!G:G,MATCH(B682,'xUS TME'!$B:$B,0))</f>
        <v>Utilities</v>
      </c>
      <c r="G682" s="58">
        <f>IFERROR(INDEX(CRIMs!G:G,MATCH(C682,CRIMs!D:D,0)),0)</f>
        <v>0</v>
      </c>
      <c r="H682" s="58">
        <f>IFERROR(INDEX(CRIMs!I:I,MATCH(C682,CRIMs!D:D,0)),0)</f>
        <v>0</v>
      </c>
      <c r="I682" s="13">
        <f>INDEX('xUS TME'!E:E,MATCH($B682,'xUS TME'!$B:$B,0))</f>
        <v>0.01</v>
      </c>
      <c r="J682" s="15">
        <f>INDEX('xUS TME'!H:H,MATCH(B682,'xUS TME'!$B:$B,0))</f>
        <v>0</v>
      </c>
      <c r="K682" s="17" t="str">
        <f t="shared" si="10"/>
        <v/>
      </c>
      <c r="L682" s="15">
        <f>INDEX('xUS TME'!J:J,MATCH('xUS Opp Value'!B682,'xUS TME'!$B:$B,0))</f>
        <v>0</v>
      </c>
      <c r="M682" s="15">
        <f>INDEX('xUS TME'!L:L,MATCH('xUS Opp Value'!$B682,'xUS TME'!$B:$B,0))</f>
        <v>0</v>
      </c>
      <c r="N682" s="15">
        <f>INDEX('xUS TME'!K:K,MATCH('xUS Opp Value'!$B682,'xUS TME'!$B:$B,0))</f>
        <v>0.22</v>
      </c>
      <c r="O682" s="15">
        <f>INDEX('xUS TME'!I:I,MATCH('xUS Opp Value'!$B682,'xUS TME'!$B:$B,0))</f>
        <v>0</v>
      </c>
      <c r="P682" s="15" t="str">
        <f>INDEX('xUS TME'!M:M,MATCH('xUS Opp Value'!$B682,'xUS TME'!$B:$B,0))</f>
        <v>Colombian Peso</v>
      </c>
      <c r="Q682" s="15">
        <f>INDEX('xUS TME'!N:N,MATCH('xUS Opp Value'!$B682,'xUS TME'!$B:$B,0))</f>
        <v>0</v>
      </c>
    </row>
    <row r="683" spans="1:17" hidden="1">
      <c r="A683" s="10" t="s">
        <v>3987</v>
      </c>
      <c r="B683" s="10" t="str">
        <f>INDEX('xUS TME'!B:B,MATCH('xUS Opp Value'!A683,'xUS TME'!A:A,0))</f>
        <v>SE0010100958</v>
      </c>
      <c r="C683" s="13" t="str">
        <f>INDEX('xUS TME'!C:C,MATCH($B683,'xUS TME'!$B:$B,0))</f>
        <v>LATO B</v>
      </c>
      <c r="D683" s="13" t="str">
        <f>INDEX('xUS TME'!D:D,MATCH(B683,'xUS TME'!$B:$B,0))</f>
        <v>0P0000A6JR</v>
      </c>
      <c r="E683" s="13" t="str">
        <f>INDEX('xUS TME'!F:F,MATCH(B683,'xUS TME'!$B:$B,0))</f>
        <v>Sweden</v>
      </c>
      <c r="F683" s="18" t="str">
        <f>INDEX('xUS TME'!G:G,MATCH(B683,'xUS TME'!$B:$B,0))</f>
        <v>Industrials</v>
      </c>
      <c r="G683" s="58">
        <f>IFERROR(INDEX(CRIMs!G:G,MATCH(C683,CRIMs!D:D,0)),0)</f>
        <v>0</v>
      </c>
      <c r="H683" s="58">
        <f>IFERROR(INDEX(CRIMs!I:I,MATCH(C683,CRIMs!D:D,0)),0)</f>
        <v>0</v>
      </c>
      <c r="I683" s="13">
        <f>INDEX('xUS TME'!E:E,MATCH($B683,'xUS TME'!$B:$B,0))</f>
        <v>0.01</v>
      </c>
      <c r="J683" s="15">
        <f>INDEX('xUS TME'!H:H,MATCH(B683,'xUS TME'!$B:$B,0))</f>
        <v>0</v>
      </c>
      <c r="K683" s="17" t="str">
        <f t="shared" si="10"/>
        <v/>
      </c>
      <c r="L683" s="15">
        <f>INDEX('xUS TME'!J:J,MATCH('xUS Opp Value'!B683,'xUS TME'!$B:$B,0))</f>
        <v>0</v>
      </c>
      <c r="M683" s="15">
        <f>INDEX('xUS TME'!L:L,MATCH('xUS Opp Value'!$B683,'xUS TME'!$B:$B,0))</f>
        <v>3.26</v>
      </c>
      <c r="N683" s="15">
        <f>INDEX('xUS TME'!K:K,MATCH('xUS Opp Value'!$B683,'xUS TME'!$B:$B,0))</f>
        <v>0.12</v>
      </c>
      <c r="O683" s="15">
        <f>INDEX('xUS TME'!I:I,MATCH('xUS Opp Value'!$B683,'xUS TME'!$B:$B,0))</f>
        <v>0</v>
      </c>
      <c r="P683" s="15" t="str">
        <f>INDEX('xUS TME'!M:M,MATCH('xUS Opp Value'!$B683,'xUS TME'!$B:$B,0))</f>
        <v>Swedish Krona</v>
      </c>
      <c r="Q683" s="15">
        <f>INDEX('xUS TME'!N:N,MATCH('xUS Opp Value'!$B683,'xUS TME'!$B:$B,0))</f>
        <v>0</v>
      </c>
    </row>
    <row r="684" spans="1:17" hidden="1">
      <c r="A684" s="10" t="s">
        <v>6405</v>
      </c>
      <c r="B684" s="10" t="str">
        <f>INDEX('xUS TME'!B:B,MATCH('xUS Opp Value'!A684,'xUS TME'!A:A,0))</f>
        <v>THA790010005</v>
      </c>
      <c r="C684" s="13" t="str">
        <f>INDEX('xUS TME'!C:C,MATCH($B684,'xUS TME'!$B:$B,0))</f>
        <v>SCB</v>
      </c>
      <c r="D684" s="13" t="str">
        <f>INDEX('xUS TME'!D:D,MATCH(B684,'xUS TME'!$B:$B,0))</f>
        <v>0P0001OVFF</v>
      </c>
      <c r="E684" s="13" t="str">
        <f>INDEX('xUS TME'!F:F,MATCH(B684,'xUS TME'!$B:$B,0))</f>
        <v>Thailand</v>
      </c>
      <c r="F684" s="18" t="str">
        <f>INDEX('xUS TME'!G:G,MATCH(B684,'xUS TME'!$B:$B,0))</f>
        <v>Financials</v>
      </c>
      <c r="G684" s="58">
        <f>IFERROR(INDEX(CRIMs!G:G,MATCH(C684,CRIMs!D:D,0)),0)</f>
        <v>0</v>
      </c>
      <c r="H684" s="58">
        <f>IFERROR(INDEX(CRIMs!I:I,MATCH(C684,CRIMs!D:D,0)),0)</f>
        <v>0</v>
      </c>
      <c r="I684" s="13">
        <f>INDEX('xUS TME'!E:E,MATCH($B684,'xUS TME'!$B:$B,0))</f>
        <v>0.01</v>
      </c>
      <c r="J684" s="15">
        <f>INDEX('xUS TME'!H:H,MATCH(B684,'xUS TME'!$B:$B,0))</f>
        <v>0</v>
      </c>
      <c r="K684" s="17" t="str">
        <f t="shared" si="10"/>
        <v/>
      </c>
      <c r="L684" s="15">
        <f>INDEX('xUS TME'!J:J,MATCH('xUS Opp Value'!B684,'xUS TME'!$B:$B,0))</f>
        <v>10.94</v>
      </c>
      <c r="M684" s="15">
        <f>INDEX('xUS TME'!L:L,MATCH('xUS Opp Value'!$B684,'xUS TME'!$B:$B,0))</f>
        <v>0.99</v>
      </c>
      <c r="N684" s="15">
        <f>INDEX('xUS TME'!K:K,MATCH('xUS Opp Value'!$B684,'xUS TME'!$B:$B,0))</f>
        <v>0.1</v>
      </c>
      <c r="O684" s="15">
        <f>INDEX('xUS TME'!I:I,MATCH('xUS Opp Value'!$B684,'xUS TME'!$B:$B,0))</f>
        <v>0</v>
      </c>
      <c r="P684" s="15" t="str">
        <f>INDEX('xUS TME'!M:M,MATCH('xUS Opp Value'!$B684,'xUS TME'!$B:$B,0))</f>
        <v>Baht</v>
      </c>
      <c r="Q684" s="15">
        <f>INDEX('xUS TME'!N:N,MATCH('xUS Opp Value'!$B684,'xUS TME'!$B:$B,0))</f>
        <v>0</v>
      </c>
    </row>
    <row r="685" spans="1:17" hidden="1">
      <c r="A685" s="10" t="s">
        <v>8361</v>
      </c>
      <c r="B685" s="10" t="str">
        <f>INDEX('xUS TME'!B:B,MATCH('xUS Opp Value'!A685,'xUS TME'!A:A,0))</f>
        <v>CNE100005K77</v>
      </c>
      <c r="C685" s="13" t="str">
        <f>INDEX('xUS TME'!C:C,MATCH($B685,'xUS TME'!$B:$B,0))</f>
        <v>09863</v>
      </c>
      <c r="D685" s="13" t="str">
        <f>INDEX('xUS TME'!D:D,MATCH(B685,'xUS TME'!$B:$B,0))</f>
        <v>0P0001PRFW</v>
      </c>
      <c r="E685" s="13" t="str">
        <f>INDEX('xUS TME'!F:F,MATCH(B685,'xUS TME'!$B:$B,0))</f>
        <v>China</v>
      </c>
      <c r="F685" s="18" t="str">
        <f>INDEX('xUS TME'!G:G,MATCH(B685,'xUS TME'!$B:$B,0))</f>
        <v>Consumer Discretionary</v>
      </c>
      <c r="G685" s="58">
        <f>IFERROR(INDEX(CRIMs!G:G,MATCH(C685,CRIMs!D:D,0)),0)</f>
        <v>0</v>
      </c>
      <c r="H685" s="58">
        <f>IFERROR(INDEX(CRIMs!I:I,MATCH(C685,CRIMs!D:D,0)),0)</f>
        <v>0</v>
      </c>
      <c r="I685" s="13">
        <f>INDEX('xUS TME'!E:E,MATCH($B685,'xUS TME'!$B:$B,0))</f>
        <v>0.01</v>
      </c>
      <c r="J685" s="15">
        <f>INDEX('xUS TME'!H:H,MATCH(B685,'xUS TME'!$B:$B,0))</f>
        <v>0</v>
      </c>
      <c r="K685" s="17" t="str">
        <f t="shared" si="10"/>
        <v/>
      </c>
      <c r="L685" s="15">
        <f>INDEX('xUS TME'!J:J,MATCH('xUS Opp Value'!B685,'xUS TME'!$B:$B,0))</f>
        <v>19.11</v>
      </c>
      <c r="M685" s="15">
        <f>INDEX('xUS TME'!L:L,MATCH('xUS Opp Value'!$B685,'xUS TME'!$B:$B,0))</f>
        <v>4.97</v>
      </c>
      <c r="N685" s="15">
        <f>INDEX('xUS TME'!K:K,MATCH('xUS Opp Value'!$B685,'xUS TME'!$B:$B,0))</f>
        <v>-0.3</v>
      </c>
      <c r="O685" s="15">
        <f>INDEX('xUS TME'!I:I,MATCH('xUS Opp Value'!$B685,'xUS TME'!$B:$B,0))</f>
        <v>0</v>
      </c>
      <c r="P685" s="15" t="str">
        <f>INDEX('xUS TME'!M:M,MATCH('xUS Opp Value'!$B685,'xUS TME'!$B:$B,0))</f>
        <v>Hong Kong Dollar</v>
      </c>
      <c r="Q685" s="15">
        <f>INDEX('xUS TME'!N:N,MATCH('xUS Opp Value'!$B685,'xUS TME'!$B:$B,0))</f>
        <v>0</v>
      </c>
    </row>
    <row r="686" spans="1:17" hidden="1">
      <c r="A686" s="10" t="s">
        <v>4421</v>
      </c>
      <c r="B686" s="10" t="str">
        <f>INDEX('xUS TME'!B:B,MATCH('xUS Opp Value'!A686,'xUS TME'!A:A,0))</f>
        <v>BRKLBNCDAM18</v>
      </c>
      <c r="C686" s="13" t="str">
        <f>INDEX('xUS TME'!C:C,MATCH($B686,'xUS TME'!$B:$B,0))</f>
        <v>KLBN11</v>
      </c>
      <c r="D686" s="13" t="str">
        <f>INDEX('xUS TME'!D:D,MATCH(B686,'xUS TME'!$B:$B,0))</f>
        <v>0P00011QGX</v>
      </c>
      <c r="E686" s="13" t="str">
        <f>INDEX('xUS TME'!F:F,MATCH(B686,'xUS TME'!$B:$B,0))</f>
        <v>Brazil</v>
      </c>
      <c r="F686" s="18" t="str">
        <f>INDEX('xUS TME'!G:G,MATCH(B686,'xUS TME'!$B:$B,0))</f>
        <v>Materials</v>
      </c>
      <c r="G686" s="58">
        <f>IFERROR(INDEX(CRIMs!G:G,MATCH(C686,CRIMs!D:D,0)),0)</f>
        <v>0</v>
      </c>
      <c r="H686" s="58">
        <f>IFERROR(INDEX(CRIMs!I:I,MATCH(C686,CRIMs!D:D,0)),0)</f>
        <v>0</v>
      </c>
      <c r="I686" s="13">
        <f>INDEX('xUS TME'!E:E,MATCH($B686,'xUS TME'!$B:$B,0))</f>
        <v>0.01</v>
      </c>
      <c r="J686" s="15">
        <f>INDEX('xUS TME'!H:H,MATCH(B686,'xUS TME'!$B:$B,0))</f>
        <v>0</v>
      </c>
      <c r="K686" s="17" t="str">
        <f t="shared" si="10"/>
        <v/>
      </c>
      <c r="L686" s="15">
        <f>INDEX('xUS TME'!J:J,MATCH('xUS Opp Value'!B686,'xUS TME'!$B:$B,0))</f>
        <v>0</v>
      </c>
      <c r="M686" s="15">
        <f>INDEX('xUS TME'!L:L,MATCH('xUS Opp Value'!$B686,'xUS TME'!$B:$B,0))</f>
        <v>0</v>
      </c>
      <c r="N686" s="15">
        <f>INDEX('xUS TME'!K:K,MATCH('xUS Opp Value'!$B686,'xUS TME'!$B:$B,0))</f>
        <v>0.19</v>
      </c>
      <c r="O686" s="15">
        <f>INDEX('xUS TME'!I:I,MATCH('xUS Opp Value'!$B686,'xUS TME'!$B:$B,0))</f>
        <v>0</v>
      </c>
      <c r="P686" s="15" t="str">
        <f>INDEX('xUS TME'!M:M,MATCH('xUS Opp Value'!$B686,'xUS TME'!$B:$B,0))</f>
        <v>Brazilian Real</v>
      </c>
      <c r="Q686" s="15">
        <f>INDEX('xUS TME'!N:N,MATCH('xUS Opp Value'!$B686,'xUS TME'!$B:$B,0))</f>
        <v>0</v>
      </c>
    </row>
    <row r="687" spans="1:17" hidden="1">
      <c r="A687" s="10" t="s">
        <v>7311</v>
      </c>
      <c r="B687" s="10" t="str">
        <f>INDEX('xUS TME'!B:B,MATCH('xUS Opp Value'!A687,'xUS TME'!A:A,0))</f>
        <v>TW0002834009</v>
      </c>
      <c r="C687" s="13" t="str">
        <f>INDEX('xUS TME'!C:C,MATCH($B687,'xUS TME'!$B:$B,0))</f>
        <v>2834</v>
      </c>
      <c r="D687" s="13" t="str">
        <f>INDEX('xUS TME'!D:D,MATCH(B687,'xUS TME'!$B:$B,0))</f>
        <v>0P0000CI13</v>
      </c>
      <c r="E687" s="13" t="str">
        <f>INDEX('xUS TME'!F:F,MATCH(B687,'xUS TME'!$B:$B,0))</f>
        <v>Taiwan</v>
      </c>
      <c r="F687" s="18" t="str">
        <f>INDEX('xUS TME'!G:G,MATCH(B687,'xUS TME'!$B:$B,0))</f>
        <v>Financials</v>
      </c>
      <c r="G687" s="58">
        <f>IFERROR(INDEX(CRIMs!G:G,MATCH(C687,CRIMs!D:D,0)),0)</f>
        <v>0</v>
      </c>
      <c r="H687" s="58">
        <f>IFERROR(INDEX(CRIMs!I:I,MATCH(C687,CRIMs!D:D,0)),0)</f>
        <v>0</v>
      </c>
      <c r="I687" s="13">
        <f>INDEX('xUS TME'!E:E,MATCH($B687,'xUS TME'!$B:$B,0))</f>
        <v>0.01</v>
      </c>
      <c r="J687" s="15">
        <f>INDEX('xUS TME'!H:H,MATCH(B687,'xUS TME'!$B:$B,0))</f>
        <v>0</v>
      </c>
      <c r="K687" s="17" t="str">
        <f t="shared" si="10"/>
        <v/>
      </c>
      <c r="L687" s="15">
        <f>INDEX('xUS TME'!J:J,MATCH('xUS Opp Value'!B687,'xUS TME'!$B:$B,0))</f>
        <v>0</v>
      </c>
      <c r="M687" s="15">
        <f>INDEX('xUS TME'!L:L,MATCH('xUS Opp Value'!$B687,'xUS TME'!$B:$B,0))</f>
        <v>1.02</v>
      </c>
      <c r="N687" s="15">
        <f>INDEX('xUS TME'!K:K,MATCH('xUS Opp Value'!$B687,'xUS TME'!$B:$B,0))</f>
        <v>0.09</v>
      </c>
      <c r="O687" s="15">
        <f>INDEX('xUS TME'!I:I,MATCH('xUS Opp Value'!$B687,'xUS TME'!$B:$B,0))</f>
        <v>0</v>
      </c>
      <c r="P687" s="15" t="str">
        <f>INDEX('xUS TME'!M:M,MATCH('xUS Opp Value'!$B687,'xUS TME'!$B:$B,0))</f>
        <v>New Taiwan Dollar</v>
      </c>
      <c r="Q687" s="15">
        <f>INDEX('xUS TME'!N:N,MATCH('xUS Opp Value'!$B687,'xUS TME'!$B:$B,0))</f>
        <v>0</v>
      </c>
    </row>
    <row r="688" spans="1:17" hidden="1">
      <c r="A688" s="10" t="s">
        <v>6930</v>
      </c>
      <c r="B688" s="10" t="str">
        <f>INDEX('xUS TME'!B:B,MATCH('xUS Opp Value'!A688,'xUS TME'!A:A,0))</f>
        <v>CNE100000FN7</v>
      </c>
      <c r="C688" s="13">
        <f>INDEX('xUS TME'!C:C,MATCH($B688,'xUS TME'!$B:$B,0))</f>
        <v>1099</v>
      </c>
      <c r="D688" s="13" t="str">
        <f>INDEX('xUS TME'!D:D,MATCH(B688,'xUS TME'!$B:$B,0))</f>
        <v>0P0000L2YM</v>
      </c>
      <c r="E688" s="13" t="str">
        <f>INDEX('xUS TME'!F:F,MATCH(B688,'xUS TME'!$B:$B,0))</f>
        <v>China</v>
      </c>
      <c r="F688" s="18" t="str">
        <f>INDEX('xUS TME'!G:G,MATCH(B688,'xUS TME'!$B:$B,0))</f>
        <v>Health Care</v>
      </c>
      <c r="G688" s="58">
        <f>IFERROR(INDEX(CRIMs!G:G,MATCH(C688,CRIMs!D:D,0)),0)</f>
        <v>0</v>
      </c>
      <c r="H688" s="58">
        <f>IFERROR(INDEX(CRIMs!I:I,MATCH(C688,CRIMs!D:D,0)),0)</f>
        <v>0</v>
      </c>
      <c r="I688" s="13">
        <f>INDEX('xUS TME'!E:E,MATCH($B688,'xUS TME'!$B:$B,0))</f>
        <v>0.01</v>
      </c>
      <c r="J688" s="15">
        <f>INDEX('xUS TME'!H:H,MATCH(B688,'xUS TME'!$B:$B,0))</f>
        <v>0</v>
      </c>
      <c r="K688" s="17" t="str">
        <f t="shared" si="10"/>
        <v/>
      </c>
      <c r="L688" s="15">
        <f>INDEX('xUS TME'!J:J,MATCH('xUS Opp Value'!B688,'xUS TME'!$B:$B,0))</f>
        <v>9.1</v>
      </c>
      <c r="M688" s="15">
        <f>INDEX('xUS TME'!L:L,MATCH('xUS Opp Value'!$B688,'xUS TME'!$B:$B,0))</f>
        <v>0.7</v>
      </c>
      <c r="N688" s="15">
        <f>INDEX('xUS TME'!K:K,MATCH('xUS Opp Value'!$B688,'xUS TME'!$B:$B,0))</f>
        <v>0.14000000000000001</v>
      </c>
      <c r="O688" s="15" t="str">
        <f>INDEX('xUS TME'!I:I,MATCH('xUS Opp Value'!$B688,'xUS TME'!$B:$B,0))</f>
        <v>Narrow</v>
      </c>
      <c r="P688" s="15" t="str">
        <f>INDEX('xUS TME'!M:M,MATCH('xUS Opp Value'!$B688,'xUS TME'!$B:$B,0))</f>
        <v>Hong Kong Dollar</v>
      </c>
      <c r="Q688" s="15" t="str">
        <f>INDEX('xUS TME'!N:N,MATCH('xUS Opp Value'!$B688,'xUS TME'!$B:$B,0))</f>
        <v>High</v>
      </c>
    </row>
    <row r="689" spans="1:17" hidden="1">
      <c r="A689" s="10" t="s">
        <v>3891</v>
      </c>
      <c r="B689" s="10" t="str">
        <f>INDEX('xUS TME'!B:B,MATCH('xUS Opp Value'!A689,'xUS TME'!A:A,0))</f>
        <v>PLBSK0000017</v>
      </c>
      <c r="C689" s="13" t="str">
        <f>INDEX('xUS TME'!C:C,MATCH($B689,'xUS TME'!$B:$B,0))</f>
        <v>ING</v>
      </c>
      <c r="D689" s="13" t="str">
        <f>INDEX('xUS TME'!D:D,MATCH(B689,'xUS TME'!$B:$B,0))</f>
        <v>0P0000D2YN</v>
      </c>
      <c r="E689" s="13" t="str">
        <f>INDEX('xUS TME'!F:F,MATCH(B689,'xUS TME'!$B:$B,0))</f>
        <v>Poland</v>
      </c>
      <c r="F689" s="18" t="str">
        <f>INDEX('xUS TME'!G:G,MATCH(B689,'xUS TME'!$B:$B,0))</f>
        <v>Financials</v>
      </c>
      <c r="G689" s="58">
        <f>IFERROR(INDEX(CRIMs!G:G,MATCH(C689,CRIMs!D:D,0)),0)</f>
        <v>0</v>
      </c>
      <c r="H689" s="58">
        <f>IFERROR(INDEX(CRIMs!I:I,MATCH(C689,CRIMs!D:D,0)),0)</f>
        <v>0</v>
      </c>
      <c r="I689" s="13">
        <f>INDEX('xUS TME'!E:E,MATCH($B689,'xUS TME'!$B:$B,0))</f>
        <v>0.01</v>
      </c>
      <c r="J689" s="15">
        <f>INDEX('xUS TME'!H:H,MATCH(B689,'xUS TME'!$B:$B,0))</f>
        <v>0</v>
      </c>
      <c r="K689" s="17" t="str">
        <f t="shared" si="10"/>
        <v/>
      </c>
      <c r="L689" s="15">
        <f>INDEX('xUS TME'!J:J,MATCH('xUS Opp Value'!B689,'xUS TME'!$B:$B,0))</f>
        <v>11.46</v>
      </c>
      <c r="M689" s="15">
        <f>INDEX('xUS TME'!L:L,MATCH('xUS Opp Value'!$B689,'xUS TME'!$B:$B,0))</f>
        <v>2.77</v>
      </c>
      <c r="N689" s="15">
        <f>INDEX('xUS TME'!K:K,MATCH('xUS Opp Value'!$B689,'xUS TME'!$B:$B,0))</f>
        <v>0.25</v>
      </c>
      <c r="O689" s="15">
        <f>INDEX('xUS TME'!I:I,MATCH('xUS Opp Value'!$B689,'xUS TME'!$B:$B,0))</f>
        <v>0</v>
      </c>
      <c r="P689" s="15" t="str">
        <f>INDEX('xUS TME'!M:M,MATCH('xUS Opp Value'!$B689,'xUS TME'!$B:$B,0))</f>
        <v>Zloty</v>
      </c>
      <c r="Q689" s="15">
        <f>INDEX('xUS TME'!N:N,MATCH('xUS Opp Value'!$B689,'xUS TME'!$B:$B,0))</f>
        <v>0</v>
      </c>
    </row>
    <row r="690" spans="1:17" hidden="1">
      <c r="A690" s="10" t="s">
        <v>5859</v>
      </c>
      <c r="B690" s="10" t="str">
        <f>INDEX('xUS TME'!B:B,MATCH('xUS Opp Value'!A690,'xUS TME'!A:A,0))</f>
        <v>ID1000090301</v>
      </c>
      <c r="C690" s="13" t="str">
        <f>INDEX('xUS TME'!C:C,MATCH($B690,'xUS TME'!$B:$B,0))</f>
        <v>TPIA</v>
      </c>
      <c r="D690" s="13" t="str">
        <f>INDEX('xUS TME'!D:D,MATCH(B690,'xUS TME'!$B:$B,0))</f>
        <v>0P0000HIDZ</v>
      </c>
      <c r="E690" s="13" t="str">
        <f>INDEX('xUS TME'!F:F,MATCH(B690,'xUS TME'!$B:$B,0))</f>
        <v>Indonesia</v>
      </c>
      <c r="F690" s="18" t="str">
        <f>INDEX('xUS TME'!G:G,MATCH(B690,'xUS TME'!$B:$B,0))</f>
        <v>Materials</v>
      </c>
      <c r="G690" s="58">
        <f>IFERROR(INDEX(CRIMs!G:G,MATCH(C690,CRIMs!D:D,0)),0)</f>
        <v>0</v>
      </c>
      <c r="H690" s="58">
        <f>IFERROR(INDEX(CRIMs!I:I,MATCH(C690,CRIMs!D:D,0)),0)</f>
        <v>0</v>
      </c>
      <c r="I690" s="13">
        <f>INDEX('xUS TME'!E:E,MATCH($B690,'xUS TME'!$B:$B,0))</f>
        <v>0.01</v>
      </c>
      <c r="J690" s="15">
        <f>INDEX('xUS TME'!H:H,MATCH(B690,'xUS TME'!$B:$B,0))</f>
        <v>0</v>
      </c>
      <c r="K690" s="17" t="str">
        <f t="shared" si="10"/>
        <v/>
      </c>
      <c r="L690" s="15">
        <f>INDEX('xUS TME'!J:J,MATCH('xUS Opp Value'!B690,'xUS TME'!$B:$B,0))</f>
        <v>0</v>
      </c>
      <c r="M690" s="15">
        <f>INDEX('xUS TME'!L:L,MATCH('xUS Opp Value'!$B690,'xUS TME'!$B:$B,0))</f>
        <v>8.42</v>
      </c>
      <c r="N690" s="15">
        <f>INDEX('xUS TME'!K:K,MATCH('xUS Opp Value'!$B690,'xUS TME'!$B:$B,0))</f>
        <v>0.43</v>
      </c>
      <c r="O690" s="15">
        <f>INDEX('xUS TME'!I:I,MATCH('xUS Opp Value'!$B690,'xUS TME'!$B:$B,0))</f>
        <v>0</v>
      </c>
      <c r="P690" s="15" t="str">
        <f>INDEX('xUS TME'!M:M,MATCH('xUS Opp Value'!$B690,'xUS TME'!$B:$B,0))</f>
        <v>Rupiah</v>
      </c>
      <c r="Q690" s="15">
        <f>INDEX('xUS TME'!N:N,MATCH('xUS Opp Value'!$B690,'xUS TME'!$B:$B,0))</f>
        <v>0</v>
      </c>
    </row>
    <row r="691" spans="1:17" hidden="1">
      <c r="A691" s="10" t="s">
        <v>4429</v>
      </c>
      <c r="B691" s="10" t="str">
        <f>INDEX('xUS TME'!B:B,MATCH('xUS Opp Value'!A691,'xUS TME'!A:A,0))</f>
        <v>TRAKCHOL91Q8</v>
      </c>
      <c r="C691" s="13" t="str">
        <f>INDEX('xUS TME'!C:C,MATCH($B691,'xUS TME'!$B:$B,0))</f>
        <v>KCHOL</v>
      </c>
      <c r="D691" s="13" t="str">
        <f>INDEX('xUS TME'!D:D,MATCH(B691,'xUS TME'!$B:$B,0))</f>
        <v>0P0000B33E</v>
      </c>
      <c r="E691" s="13" t="str">
        <f>INDEX('xUS TME'!F:F,MATCH(B691,'xUS TME'!$B:$B,0))</f>
        <v>Turkey</v>
      </c>
      <c r="F691" s="18" t="str">
        <f>INDEX('xUS TME'!G:G,MATCH(B691,'xUS TME'!$B:$B,0))</f>
        <v>Industrials</v>
      </c>
      <c r="G691" s="58">
        <f>IFERROR(INDEX(CRIMs!G:G,MATCH(C691,CRIMs!D:D,0)),0)</f>
        <v>0</v>
      </c>
      <c r="H691" s="58">
        <f>IFERROR(INDEX(CRIMs!I:I,MATCH(C691,CRIMs!D:D,0)),0)</f>
        <v>0</v>
      </c>
      <c r="I691" s="13">
        <f>INDEX('xUS TME'!E:E,MATCH($B691,'xUS TME'!$B:$B,0))</f>
        <v>0.01</v>
      </c>
      <c r="J691" s="15">
        <f>INDEX('xUS TME'!H:H,MATCH(B691,'xUS TME'!$B:$B,0))</f>
        <v>0</v>
      </c>
      <c r="K691" s="17" t="str">
        <f t="shared" si="10"/>
        <v/>
      </c>
      <c r="L691" s="15">
        <f>INDEX('xUS TME'!J:J,MATCH('xUS Opp Value'!B691,'xUS TME'!$B:$B,0))</f>
        <v>5.83</v>
      </c>
      <c r="M691" s="15">
        <f>INDEX('xUS TME'!L:L,MATCH('xUS Opp Value'!$B691,'xUS TME'!$B:$B,0))</f>
        <v>0.76</v>
      </c>
      <c r="N691" s="15">
        <f>INDEX('xUS TME'!K:K,MATCH('xUS Opp Value'!$B691,'xUS TME'!$B:$B,0))</f>
        <v>0.05</v>
      </c>
      <c r="O691" s="15">
        <f>INDEX('xUS TME'!I:I,MATCH('xUS Opp Value'!$B691,'xUS TME'!$B:$B,0))</f>
        <v>0</v>
      </c>
      <c r="P691" s="15" t="str">
        <f>INDEX('xUS TME'!M:M,MATCH('xUS Opp Value'!$B691,'xUS TME'!$B:$B,0))</f>
        <v>Turkish Lira</v>
      </c>
      <c r="Q691" s="15">
        <f>INDEX('xUS TME'!N:N,MATCH('xUS Opp Value'!$B691,'xUS TME'!$B:$B,0))</f>
        <v>0</v>
      </c>
    </row>
    <row r="692" spans="1:17" hidden="1">
      <c r="A692" s="10" t="s">
        <v>5819</v>
      </c>
      <c r="B692" s="10" t="str">
        <f>INDEX('xUS TME'!B:B,MATCH('xUS Opp Value'!A692,'xUS TME'!A:A,0))</f>
        <v>ID1000191109</v>
      </c>
      <c r="C692" s="13" t="str">
        <f>INDEX('xUS TME'!C:C,MATCH($B692,'xUS TME'!$B:$B,0))</f>
        <v>AMMN</v>
      </c>
      <c r="D692" s="13" t="str">
        <f>INDEX('xUS TME'!D:D,MATCH(B692,'xUS TME'!$B:$B,0))</f>
        <v>0P0001R9U1</v>
      </c>
      <c r="E692" s="13" t="str">
        <f>INDEX('xUS TME'!F:F,MATCH(B692,'xUS TME'!$B:$B,0))</f>
        <v>Indonesia</v>
      </c>
      <c r="F692" s="18" t="str">
        <f>INDEX('xUS TME'!G:G,MATCH(B692,'xUS TME'!$B:$B,0))</f>
        <v>Materials</v>
      </c>
      <c r="G692" s="58">
        <f>IFERROR(INDEX(CRIMs!G:G,MATCH(C692,CRIMs!D:D,0)),0)</f>
        <v>0</v>
      </c>
      <c r="H692" s="58">
        <f>IFERROR(INDEX(CRIMs!I:I,MATCH(C692,CRIMs!D:D,0)),0)</f>
        <v>0</v>
      </c>
      <c r="I692" s="13">
        <f>INDEX('xUS TME'!E:E,MATCH($B692,'xUS TME'!$B:$B,0))</f>
        <v>0.01</v>
      </c>
      <c r="J692" s="15">
        <f>INDEX('xUS TME'!H:H,MATCH(B692,'xUS TME'!$B:$B,0))</f>
        <v>0</v>
      </c>
      <c r="K692" s="17" t="str">
        <f t="shared" si="10"/>
        <v/>
      </c>
      <c r="L692" s="15">
        <f>INDEX('xUS TME'!J:J,MATCH('xUS Opp Value'!B692,'xUS TME'!$B:$B,0))</f>
        <v>0</v>
      </c>
      <c r="M692" s="15">
        <f>INDEX('xUS TME'!L:L,MATCH('xUS Opp Value'!$B692,'xUS TME'!$B:$B,0))</f>
        <v>4.4000000000000004</v>
      </c>
      <c r="N692" s="15">
        <f>INDEX('xUS TME'!K:K,MATCH('xUS Opp Value'!$B692,'xUS TME'!$B:$B,0))</f>
        <v>0.06</v>
      </c>
      <c r="O692" s="15">
        <f>INDEX('xUS TME'!I:I,MATCH('xUS Opp Value'!$B692,'xUS TME'!$B:$B,0))</f>
        <v>0</v>
      </c>
      <c r="P692" s="15" t="str">
        <f>INDEX('xUS TME'!M:M,MATCH('xUS Opp Value'!$B692,'xUS TME'!$B:$B,0))</f>
        <v>Rupiah</v>
      </c>
      <c r="Q692" s="15">
        <f>INDEX('xUS TME'!N:N,MATCH('xUS Opp Value'!$B692,'xUS TME'!$B:$B,0))</f>
        <v>0</v>
      </c>
    </row>
    <row r="693" spans="1:17" hidden="1">
      <c r="A693" s="10" t="s">
        <v>5851</v>
      </c>
      <c r="B693" s="10" t="str">
        <f>INDEX('xUS TME'!B:B,MATCH('xUS Opp Value'!A693,'xUS TME'!A:A,0))</f>
        <v>ID1000085707</v>
      </c>
      <c r="C693" s="13" t="str">
        <f>INDEX('xUS TME'!C:C,MATCH($B693,'xUS TME'!$B:$B,0))</f>
        <v>BRPT</v>
      </c>
      <c r="D693" s="13" t="str">
        <f>INDEX('xUS TME'!D:D,MATCH(B693,'xUS TME'!$B:$B,0))</f>
        <v>0P0000CMY2</v>
      </c>
      <c r="E693" s="13" t="str">
        <f>INDEX('xUS TME'!F:F,MATCH(B693,'xUS TME'!$B:$B,0))</f>
        <v>Indonesia</v>
      </c>
      <c r="F693" s="18" t="str">
        <f>INDEX('xUS TME'!G:G,MATCH(B693,'xUS TME'!$B:$B,0))</f>
        <v>Materials</v>
      </c>
      <c r="G693" s="58">
        <f>IFERROR(INDEX(CRIMs!G:G,MATCH(C693,CRIMs!D:D,0)),0)</f>
        <v>0</v>
      </c>
      <c r="H693" s="58">
        <f>IFERROR(INDEX(CRIMs!I:I,MATCH(C693,CRIMs!D:D,0)),0)</f>
        <v>0</v>
      </c>
      <c r="I693" s="13">
        <f>INDEX('xUS TME'!E:E,MATCH($B693,'xUS TME'!$B:$B,0))</f>
        <v>0.01</v>
      </c>
      <c r="J693" s="15">
        <f>INDEX('xUS TME'!H:H,MATCH(B693,'xUS TME'!$B:$B,0))</f>
        <v>0</v>
      </c>
      <c r="K693" s="17" t="str">
        <f t="shared" si="10"/>
        <v/>
      </c>
      <c r="L693" s="15">
        <f>INDEX('xUS TME'!J:J,MATCH('xUS Opp Value'!B693,'xUS TME'!$B:$B,0))</f>
        <v>0</v>
      </c>
      <c r="M693" s="15">
        <f>INDEX('xUS TME'!L:L,MATCH('xUS Opp Value'!$B693,'xUS TME'!$B:$B,0))</f>
        <v>4.78</v>
      </c>
      <c r="N693" s="15">
        <f>INDEX('xUS TME'!K:K,MATCH('xUS Opp Value'!$B693,'xUS TME'!$B:$B,0))</f>
        <v>0.79</v>
      </c>
      <c r="O693" s="15">
        <f>INDEX('xUS TME'!I:I,MATCH('xUS Opp Value'!$B693,'xUS TME'!$B:$B,0))</f>
        <v>0</v>
      </c>
      <c r="P693" s="15" t="str">
        <f>INDEX('xUS TME'!M:M,MATCH('xUS Opp Value'!$B693,'xUS TME'!$B:$B,0))</f>
        <v>Rupiah</v>
      </c>
      <c r="Q693" s="15">
        <f>INDEX('xUS TME'!N:N,MATCH('xUS Opp Value'!$B693,'xUS TME'!$B:$B,0))</f>
        <v>0</v>
      </c>
    </row>
    <row r="694" spans="1:17" hidden="1">
      <c r="A694" s="10" t="s">
        <v>3411</v>
      </c>
      <c r="B694" s="10" t="str">
        <f>INDEX('xUS TME'!B:B,MATCH('xUS Opp Value'!A694,'xUS TME'!A:A,0))</f>
        <v>GRS260333000</v>
      </c>
      <c r="C694" s="13" t="str">
        <f>INDEX('xUS TME'!C:C,MATCH($B694,'xUS TME'!$B:$B,0))</f>
        <v>HTO</v>
      </c>
      <c r="D694" s="13" t="str">
        <f>INDEX('xUS TME'!D:D,MATCH(B694,'xUS TME'!$B:$B,0))</f>
        <v>0P0000C7TS</v>
      </c>
      <c r="E694" s="13" t="str">
        <f>INDEX('xUS TME'!F:F,MATCH(B694,'xUS TME'!$B:$B,0))</f>
        <v>Greece</v>
      </c>
      <c r="F694" s="18" t="str">
        <f>INDEX('xUS TME'!G:G,MATCH(B694,'xUS TME'!$B:$B,0))</f>
        <v>Communication Services</v>
      </c>
      <c r="G694" s="58">
        <f>IFERROR(INDEX(CRIMs!G:G,MATCH(C694,CRIMs!D:D,0)),0)</f>
        <v>0</v>
      </c>
      <c r="H694" s="58">
        <f>IFERROR(INDEX(CRIMs!I:I,MATCH(C694,CRIMs!D:D,0)),0)</f>
        <v>0</v>
      </c>
      <c r="I694" s="13">
        <f>INDEX('xUS TME'!E:E,MATCH($B694,'xUS TME'!$B:$B,0))</f>
        <v>0.01</v>
      </c>
      <c r="J694" s="15">
        <f>INDEX('xUS TME'!H:H,MATCH(B694,'xUS TME'!$B:$B,0))</f>
        <v>0</v>
      </c>
      <c r="K694" s="17" t="str">
        <f t="shared" si="10"/>
        <v/>
      </c>
      <c r="L694" s="15">
        <f>INDEX('xUS TME'!J:J,MATCH('xUS Opp Value'!B694,'xUS TME'!$B:$B,0))</f>
        <v>10.87</v>
      </c>
      <c r="M694" s="15">
        <f>INDEX('xUS TME'!L:L,MATCH('xUS Opp Value'!$B694,'xUS TME'!$B:$B,0))</f>
        <v>3.42</v>
      </c>
      <c r="N694" s="15">
        <f>INDEX('xUS TME'!K:K,MATCH('xUS Opp Value'!$B694,'xUS TME'!$B:$B,0))</f>
        <v>0.36</v>
      </c>
      <c r="O694" s="15">
        <f>INDEX('xUS TME'!I:I,MATCH('xUS Opp Value'!$B694,'xUS TME'!$B:$B,0))</f>
        <v>0</v>
      </c>
      <c r="P694" s="15" t="str">
        <f>INDEX('xUS TME'!M:M,MATCH('xUS Opp Value'!$B694,'xUS TME'!$B:$B,0))</f>
        <v>Euro</v>
      </c>
      <c r="Q694" s="15">
        <f>INDEX('xUS TME'!N:N,MATCH('xUS Opp Value'!$B694,'xUS TME'!$B:$B,0))</f>
        <v>0</v>
      </c>
    </row>
    <row r="695" spans="1:17" hidden="1">
      <c r="A695" s="10" t="s">
        <v>5167</v>
      </c>
      <c r="B695" s="10" t="str">
        <f>INDEX('xUS TME'!B:B,MATCH('xUS Opp Value'!A695,'xUS TME'!A:A,0))</f>
        <v>BRNEOEACNOR3</v>
      </c>
      <c r="C695" s="13" t="str">
        <f>INDEX('xUS TME'!C:C,MATCH($B695,'xUS TME'!$B:$B,0))</f>
        <v>NEOE3</v>
      </c>
      <c r="D695" s="13" t="str">
        <f>INDEX('xUS TME'!D:D,MATCH(B695,'xUS TME'!$B:$B,0))</f>
        <v>0P00011A2W</v>
      </c>
      <c r="E695" s="13" t="str">
        <f>INDEX('xUS TME'!F:F,MATCH(B695,'xUS TME'!$B:$B,0))</f>
        <v>Brazil</v>
      </c>
      <c r="F695" s="18" t="str">
        <f>INDEX('xUS TME'!G:G,MATCH(B695,'xUS TME'!$B:$B,0))</f>
        <v>Utilities</v>
      </c>
      <c r="G695" s="58">
        <f>IFERROR(INDEX(CRIMs!G:G,MATCH(C695,CRIMs!D:D,0)),0)</f>
        <v>0</v>
      </c>
      <c r="H695" s="58">
        <f>IFERROR(INDEX(CRIMs!I:I,MATCH(C695,CRIMs!D:D,0)),0)</f>
        <v>0</v>
      </c>
      <c r="I695" s="13">
        <f>INDEX('xUS TME'!E:E,MATCH($B695,'xUS TME'!$B:$B,0))</f>
        <v>0.01</v>
      </c>
      <c r="J695" s="15">
        <f>INDEX('xUS TME'!H:H,MATCH(B695,'xUS TME'!$B:$B,0))</f>
        <v>0</v>
      </c>
      <c r="K695" s="17" t="str">
        <f t="shared" si="10"/>
        <v/>
      </c>
      <c r="L695" s="15">
        <f>INDEX('xUS TME'!J:J,MATCH('xUS Opp Value'!B695,'xUS TME'!$B:$B,0))</f>
        <v>12.83</v>
      </c>
      <c r="M695" s="15">
        <f>INDEX('xUS TME'!L:L,MATCH('xUS Opp Value'!$B695,'xUS TME'!$B:$B,0))</f>
        <v>1.1200000000000001</v>
      </c>
      <c r="N695" s="15">
        <f>INDEX('xUS TME'!K:K,MATCH('xUS Opp Value'!$B695,'xUS TME'!$B:$B,0))</f>
        <v>0.15</v>
      </c>
      <c r="O695" s="15">
        <f>INDEX('xUS TME'!I:I,MATCH('xUS Opp Value'!$B695,'xUS TME'!$B:$B,0))</f>
        <v>0</v>
      </c>
      <c r="P695" s="15" t="str">
        <f>INDEX('xUS TME'!M:M,MATCH('xUS Opp Value'!$B695,'xUS TME'!$B:$B,0))</f>
        <v>Brazilian Real</v>
      </c>
      <c r="Q695" s="15">
        <f>INDEX('xUS TME'!N:N,MATCH('xUS Opp Value'!$B695,'xUS TME'!$B:$B,0))</f>
        <v>0</v>
      </c>
    </row>
    <row r="696" spans="1:17" hidden="1">
      <c r="A696" s="10" t="s">
        <v>3472</v>
      </c>
      <c r="B696" s="10" t="str">
        <f>INDEX('xUS TME'!B:B,MATCH('xUS Opp Value'!A696,'xUS TME'!A:A,0))</f>
        <v>JP3783420007</v>
      </c>
      <c r="C696" s="13">
        <f>INDEX('xUS TME'!C:C,MATCH($B696,'xUS TME'!$B:$B,0))</f>
        <v>9435</v>
      </c>
      <c r="D696" s="13" t="str">
        <f>INDEX('xUS TME'!D:D,MATCH(B696,'xUS TME'!$B:$B,0))</f>
        <v>0P0000E8RB</v>
      </c>
      <c r="E696" s="13" t="str">
        <f>INDEX('xUS TME'!F:F,MATCH(B696,'xUS TME'!$B:$B,0))</f>
        <v>Japan</v>
      </c>
      <c r="F696" s="18" t="str">
        <f>INDEX('xUS TME'!G:G,MATCH(B696,'xUS TME'!$B:$B,0))</f>
        <v>Industrials</v>
      </c>
      <c r="G696" s="58">
        <f>IFERROR(INDEX(CRIMs!G:G,MATCH(C696,CRIMs!D:D,0)),0)</f>
        <v>0</v>
      </c>
      <c r="H696" s="58">
        <f>IFERROR(INDEX(CRIMs!I:I,MATCH(C696,CRIMs!D:D,0)),0)</f>
        <v>0</v>
      </c>
      <c r="I696" s="13">
        <f>INDEX('xUS TME'!E:E,MATCH($B696,'xUS TME'!$B:$B,0))</f>
        <v>0.01</v>
      </c>
      <c r="J696" s="15">
        <f>INDEX('xUS TME'!H:H,MATCH(B696,'xUS TME'!$B:$B,0))</f>
        <v>0</v>
      </c>
      <c r="K696" s="17" t="str">
        <f t="shared" si="10"/>
        <v/>
      </c>
      <c r="L696" s="15">
        <f>INDEX('xUS TME'!J:J,MATCH('xUS Opp Value'!B696,'xUS TME'!$B:$B,0))</f>
        <v>0</v>
      </c>
      <c r="M696" s="15">
        <f>INDEX('xUS TME'!L:L,MATCH('xUS Opp Value'!$B696,'xUS TME'!$B:$B,0))</f>
        <v>1.56</v>
      </c>
      <c r="N696" s="15">
        <f>INDEX('xUS TME'!K:K,MATCH('xUS Opp Value'!$B696,'xUS TME'!$B:$B,0))</f>
        <v>0.14000000000000001</v>
      </c>
      <c r="O696" s="15">
        <f>INDEX('xUS TME'!I:I,MATCH('xUS Opp Value'!$B696,'xUS TME'!$B:$B,0))</f>
        <v>0</v>
      </c>
      <c r="P696" s="15" t="str">
        <f>INDEX('xUS TME'!M:M,MATCH('xUS Opp Value'!$B696,'xUS TME'!$B:$B,0))</f>
        <v>Yen</v>
      </c>
      <c r="Q696" s="15">
        <f>INDEX('xUS TME'!N:N,MATCH('xUS Opp Value'!$B696,'xUS TME'!$B:$B,0))</f>
        <v>0</v>
      </c>
    </row>
    <row r="697" spans="1:17" hidden="1">
      <c r="A697" s="10" t="s">
        <v>5659</v>
      </c>
      <c r="B697" s="10" t="str">
        <f>INDEX('xUS TME'!B:B,MATCH('xUS Opp Value'!A697,'xUS TME'!A:A,0))</f>
        <v>INE603J01030</v>
      </c>
      <c r="C697" s="13" t="str">
        <f>INDEX('xUS TME'!C:C,MATCH($B697,'xUS TME'!$B:$B,0))</f>
        <v>PIIND</v>
      </c>
      <c r="D697" s="13" t="str">
        <f>INDEX('xUS TME'!D:D,MATCH(B697,'xUS TME'!$B:$B,0))</f>
        <v>0P0000TI9R</v>
      </c>
      <c r="E697" s="13" t="str">
        <f>INDEX('xUS TME'!F:F,MATCH(B697,'xUS TME'!$B:$B,0))</f>
        <v>India</v>
      </c>
      <c r="F697" s="18" t="str">
        <f>INDEX('xUS TME'!G:G,MATCH(B697,'xUS TME'!$B:$B,0))</f>
        <v>Materials</v>
      </c>
      <c r="G697" s="58">
        <f>IFERROR(INDEX(CRIMs!G:G,MATCH(C697,CRIMs!D:D,0)),0)</f>
        <v>0</v>
      </c>
      <c r="H697" s="58">
        <f>IFERROR(INDEX(CRIMs!I:I,MATCH(C697,CRIMs!D:D,0)),0)</f>
        <v>0</v>
      </c>
      <c r="I697" s="13">
        <f>INDEX('xUS TME'!E:E,MATCH($B697,'xUS TME'!$B:$B,0))</f>
        <v>0.01</v>
      </c>
      <c r="J697" s="15">
        <f>INDEX('xUS TME'!H:H,MATCH(B697,'xUS TME'!$B:$B,0))</f>
        <v>0</v>
      </c>
      <c r="K697" s="17" t="str">
        <f t="shared" si="10"/>
        <v/>
      </c>
      <c r="L697" s="15">
        <f>INDEX('xUS TME'!J:J,MATCH('xUS Opp Value'!B697,'xUS TME'!$B:$B,0))</f>
        <v>41.09</v>
      </c>
      <c r="M697" s="15">
        <f>INDEX('xUS TME'!L:L,MATCH('xUS Opp Value'!$B697,'xUS TME'!$B:$B,0))</f>
        <v>4.1399999999999997</v>
      </c>
      <c r="N697" s="15">
        <f>INDEX('xUS TME'!K:K,MATCH('xUS Opp Value'!$B697,'xUS TME'!$B:$B,0))</f>
        <v>0.18</v>
      </c>
      <c r="O697" s="15">
        <f>INDEX('xUS TME'!I:I,MATCH('xUS Opp Value'!$B697,'xUS TME'!$B:$B,0))</f>
        <v>0</v>
      </c>
      <c r="P697" s="15" t="str">
        <f>INDEX('xUS TME'!M:M,MATCH('xUS Opp Value'!$B697,'xUS TME'!$B:$B,0))</f>
        <v>Indian Rupee</v>
      </c>
      <c r="Q697" s="15">
        <f>INDEX('xUS TME'!N:N,MATCH('xUS Opp Value'!$B697,'xUS TME'!$B:$B,0))</f>
        <v>0</v>
      </c>
    </row>
    <row r="698" spans="1:17" hidden="1">
      <c r="A698" s="10" t="s">
        <v>5415</v>
      </c>
      <c r="B698" s="10" t="str">
        <f>INDEX('xUS TME'!B:B,MATCH('xUS Opp Value'!A698,'xUS TME'!A:A,0))</f>
        <v>INE274J01014</v>
      </c>
      <c r="C698" s="13">
        <f>INDEX('xUS TME'!C:C,MATCH($B698,'xUS TME'!$B:$B,0))</f>
        <v>533106</v>
      </c>
      <c r="D698" s="13" t="str">
        <f>INDEX('xUS TME'!D:D,MATCH(B698,'xUS TME'!$B:$B,0))</f>
        <v>0P0000N0AJ</v>
      </c>
      <c r="E698" s="13" t="str">
        <f>INDEX('xUS TME'!F:F,MATCH(B698,'xUS TME'!$B:$B,0))</f>
        <v>India</v>
      </c>
      <c r="F698" s="18" t="str">
        <f>INDEX('xUS TME'!G:G,MATCH(B698,'xUS TME'!$B:$B,0))</f>
        <v>Energy</v>
      </c>
      <c r="G698" s="58">
        <f>IFERROR(INDEX(CRIMs!G:G,MATCH(C698,CRIMs!D:D,0)),0)</f>
        <v>0</v>
      </c>
      <c r="H698" s="58">
        <f>IFERROR(INDEX(CRIMs!I:I,MATCH(C698,CRIMs!D:D,0)),0)</f>
        <v>0</v>
      </c>
      <c r="I698" s="13">
        <f>INDEX('xUS TME'!E:E,MATCH($B698,'xUS TME'!$B:$B,0))</f>
        <v>0.01</v>
      </c>
      <c r="J698" s="15">
        <f>INDEX('xUS TME'!H:H,MATCH(B698,'xUS TME'!$B:$B,0))</f>
        <v>0</v>
      </c>
      <c r="K698" s="17" t="str">
        <f t="shared" si="10"/>
        <v/>
      </c>
      <c r="L698" s="15">
        <f>INDEX('xUS TME'!J:J,MATCH('xUS Opp Value'!B698,'xUS TME'!$B:$B,0))</f>
        <v>5.21</v>
      </c>
      <c r="M698" s="15">
        <f>INDEX('xUS TME'!L:L,MATCH('xUS Opp Value'!$B698,'xUS TME'!$B:$B,0))</f>
        <v>1.36</v>
      </c>
      <c r="N698" s="15">
        <f>INDEX('xUS TME'!K:K,MATCH('xUS Opp Value'!$B698,'xUS TME'!$B:$B,0))</f>
        <v>0.14000000000000001</v>
      </c>
      <c r="O698" s="15">
        <f>INDEX('xUS TME'!I:I,MATCH('xUS Opp Value'!$B698,'xUS TME'!$B:$B,0))</f>
        <v>0</v>
      </c>
      <c r="P698" s="15" t="str">
        <f>INDEX('xUS TME'!M:M,MATCH('xUS Opp Value'!$B698,'xUS TME'!$B:$B,0))</f>
        <v>Indian Rupee</v>
      </c>
      <c r="Q698" s="15">
        <f>INDEX('xUS TME'!N:N,MATCH('xUS Opp Value'!$B698,'xUS TME'!$B:$B,0))</f>
        <v>0</v>
      </c>
    </row>
    <row r="699" spans="1:17" hidden="1">
      <c r="A699" s="10" t="s">
        <v>5691</v>
      </c>
      <c r="B699" s="10" t="str">
        <f>INDEX('xUS TME'!B:B,MATCH('xUS Opp Value'!A699,'xUS TME'!A:A,0))</f>
        <v>CL0002456714</v>
      </c>
      <c r="C699" s="13" t="str">
        <f>INDEX('xUS TME'!C:C,MATCH($B699,'xUS TME'!$B:$B,0))</f>
        <v>MALLPLAZA</v>
      </c>
      <c r="D699" s="13" t="str">
        <f>INDEX('xUS TME'!D:D,MATCH(B699,'xUS TME'!$B:$B,0))</f>
        <v>0P0001DXNR</v>
      </c>
      <c r="E699" s="13" t="str">
        <f>INDEX('xUS TME'!F:F,MATCH(B699,'xUS TME'!$B:$B,0))</f>
        <v>Chile</v>
      </c>
      <c r="F699" s="18" t="str">
        <f>INDEX('xUS TME'!G:G,MATCH(B699,'xUS TME'!$B:$B,0))</f>
        <v>Real Estate</v>
      </c>
      <c r="G699" s="58">
        <f>IFERROR(INDEX(CRIMs!G:G,MATCH(C699,CRIMs!D:D,0)),0)</f>
        <v>0</v>
      </c>
      <c r="H699" s="58">
        <f>IFERROR(INDEX(CRIMs!I:I,MATCH(C699,CRIMs!D:D,0)),0)</f>
        <v>0</v>
      </c>
      <c r="I699" s="13">
        <f>INDEX('xUS TME'!E:E,MATCH($B699,'xUS TME'!$B:$B,0))</f>
        <v>0.01</v>
      </c>
      <c r="J699" s="15">
        <f>INDEX('xUS TME'!H:H,MATCH(B699,'xUS TME'!$B:$B,0))</f>
        <v>0</v>
      </c>
      <c r="K699" s="17" t="str">
        <f t="shared" si="10"/>
        <v/>
      </c>
      <c r="L699" s="15">
        <f>INDEX('xUS TME'!J:J,MATCH('xUS Opp Value'!B699,'xUS TME'!$B:$B,0))</f>
        <v>0</v>
      </c>
      <c r="M699" s="15">
        <f>INDEX('xUS TME'!L:L,MATCH('xUS Opp Value'!$B699,'xUS TME'!$B:$B,0))</f>
        <v>2.0299999999999998</v>
      </c>
      <c r="N699" s="15">
        <f>INDEX('xUS TME'!K:K,MATCH('xUS Opp Value'!$B699,'xUS TME'!$B:$B,0))</f>
        <v>0.4</v>
      </c>
      <c r="O699" s="15">
        <f>INDEX('xUS TME'!I:I,MATCH('xUS Opp Value'!$B699,'xUS TME'!$B:$B,0))</f>
        <v>0</v>
      </c>
      <c r="P699" s="15" t="str">
        <f>INDEX('xUS TME'!M:M,MATCH('xUS Opp Value'!$B699,'xUS TME'!$B:$B,0))</f>
        <v>Chilean Peso</v>
      </c>
      <c r="Q699" s="15">
        <f>INDEX('xUS TME'!N:N,MATCH('xUS Opp Value'!$B699,'xUS TME'!$B:$B,0))</f>
        <v>0</v>
      </c>
    </row>
    <row r="700" spans="1:17" hidden="1">
      <c r="A700" s="10" t="s">
        <v>1218</v>
      </c>
      <c r="B700" s="10" t="str">
        <f>INDEX('xUS TME'!B:B,MATCH('xUS Opp Value'!A700,'xUS TME'!A:A,0))</f>
        <v>INE323A01026</v>
      </c>
      <c r="C700" s="13">
        <f>INDEX('xUS TME'!C:C,MATCH($B700,'xUS TME'!$B:$B,0))</f>
        <v>500530</v>
      </c>
      <c r="D700" s="13" t="str">
        <f>INDEX('xUS TME'!D:D,MATCH(B700,'xUS TME'!$B:$B,0))</f>
        <v>0P0000BCWV</v>
      </c>
      <c r="E700" s="13" t="str">
        <f>INDEX('xUS TME'!F:F,MATCH(B700,'xUS TME'!$B:$B,0))</f>
        <v>India</v>
      </c>
      <c r="F700" s="18" t="str">
        <f>INDEX('xUS TME'!G:G,MATCH(B700,'xUS TME'!$B:$B,0))</f>
        <v>Consumer Discretionary</v>
      </c>
      <c r="G700" s="58">
        <f>IFERROR(INDEX(CRIMs!G:G,MATCH(C700,CRIMs!D:D,0)),0)</f>
        <v>0</v>
      </c>
      <c r="H700" s="58">
        <f>IFERROR(INDEX(CRIMs!I:I,MATCH(C700,CRIMs!D:D,0)),0)</f>
        <v>0</v>
      </c>
      <c r="I700" s="13">
        <f>INDEX('xUS TME'!E:E,MATCH($B700,'xUS TME'!$B:$B,0))</f>
        <v>0.01</v>
      </c>
      <c r="J700" s="15">
        <f>INDEX('xUS TME'!H:H,MATCH(B700,'xUS TME'!$B:$B,0))</f>
        <v>0</v>
      </c>
      <c r="K700" s="17" t="str">
        <f t="shared" ref="K700:K762" si="11">IFERROR((1/J700)-1,"")</f>
        <v/>
      </c>
      <c r="L700" s="15">
        <f>INDEX('xUS TME'!J:J,MATCH('xUS Opp Value'!B700,'xUS TME'!$B:$B,0))</f>
        <v>32.06</v>
      </c>
      <c r="M700" s="15">
        <f>INDEX('xUS TME'!L:L,MATCH('xUS Opp Value'!$B700,'xUS TME'!$B:$B,0))</f>
        <v>7.85</v>
      </c>
      <c r="N700" s="15">
        <f>INDEX('xUS TME'!K:K,MATCH('xUS Opp Value'!$B700,'xUS TME'!$B:$B,0))</f>
        <v>0.16</v>
      </c>
      <c r="O700" s="15">
        <f>INDEX('xUS TME'!I:I,MATCH('xUS Opp Value'!$B700,'xUS TME'!$B:$B,0))</f>
        <v>0</v>
      </c>
      <c r="P700" s="15" t="str">
        <f>INDEX('xUS TME'!M:M,MATCH('xUS Opp Value'!$B700,'xUS TME'!$B:$B,0))</f>
        <v>Indian Rupee</v>
      </c>
      <c r="Q700" s="15">
        <f>INDEX('xUS TME'!N:N,MATCH('xUS Opp Value'!$B700,'xUS TME'!$B:$B,0))</f>
        <v>0</v>
      </c>
    </row>
    <row r="701" spans="1:17" hidden="1">
      <c r="A701" s="10" t="s">
        <v>1226</v>
      </c>
      <c r="B701" s="10" t="str">
        <f>INDEX('xUS TME'!B:B,MATCH('xUS Opp Value'!A701,'xUS TME'!A:A,0))</f>
        <v>KW0EQ0102065</v>
      </c>
      <c r="C701" s="13" t="str">
        <f>INDEX('xUS TME'!C:C,MATCH($B701,'xUS TME'!$B:$B,0))</f>
        <v>BOUBYAN</v>
      </c>
      <c r="D701" s="13" t="str">
        <f>INDEX('xUS TME'!D:D,MATCH(B701,'xUS TME'!$B:$B,0))</f>
        <v>0P0000CGL0</v>
      </c>
      <c r="E701" s="13" t="str">
        <f>INDEX('xUS TME'!F:F,MATCH(B701,'xUS TME'!$B:$B,0))</f>
        <v>Kuwait</v>
      </c>
      <c r="F701" s="18" t="str">
        <f>INDEX('xUS TME'!G:G,MATCH(B701,'xUS TME'!$B:$B,0))</f>
        <v>Financials</v>
      </c>
      <c r="G701" s="58">
        <f>IFERROR(INDEX(CRIMs!G:G,MATCH(C701,CRIMs!D:D,0)),0)</f>
        <v>0</v>
      </c>
      <c r="H701" s="58">
        <f>IFERROR(INDEX(CRIMs!I:I,MATCH(C701,CRIMs!D:D,0)),0)</f>
        <v>0</v>
      </c>
      <c r="I701" s="13">
        <f>INDEX('xUS TME'!E:E,MATCH($B701,'xUS TME'!$B:$B,0))</f>
        <v>0.01</v>
      </c>
      <c r="J701" s="15">
        <f>INDEX('xUS TME'!H:H,MATCH(B701,'xUS TME'!$B:$B,0))</f>
        <v>0</v>
      </c>
      <c r="K701" s="17" t="str">
        <f t="shared" si="11"/>
        <v/>
      </c>
      <c r="L701" s="15">
        <f>INDEX('xUS TME'!J:J,MATCH('xUS Opp Value'!B701,'xUS TME'!$B:$B,0))</f>
        <v>0.03</v>
      </c>
      <c r="M701" s="15">
        <f>INDEX('xUS TME'!L:L,MATCH('xUS Opp Value'!$B701,'xUS TME'!$B:$B,0))</f>
        <v>3.26</v>
      </c>
      <c r="N701" s="15">
        <f>INDEX('xUS TME'!K:K,MATCH('xUS Opp Value'!$B701,'xUS TME'!$B:$B,0))</f>
        <v>0.11</v>
      </c>
      <c r="O701" s="15">
        <f>INDEX('xUS TME'!I:I,MATCH('xUS Opp Value'!$B701,'xUS TME'!$B:$B,0))</f>
        <v>0</v>
      </c>
      <c r="P701" s="15" t="str">
        <f>INDEX('xUS TME'!M:M,MATCH('xUS Opp Value'!$B701,'xUS TME'!$B:$B,0))</f>
        <v>Kuwaiti Dinar</v>
      </c>
      <c r="Q701" s="15">
        <f>INDEX('xUS TME'!N:N,MATCH('xUS Opp Value'!$B701,'xUS TME'!$B:$B,0))</f>
        <v>0</v>
      </c>
    </row>
    <row r="702" spans="1:17" hidden="1">
      <c r="A702" s="10" t="s">
        <v>8185</v>
      </c>
      <c r="B702" s="10" t="str">
        <f>INDEX('xUS TME'!B:B,MATCH('xUS Opp Value'!A702,'xUS TME'!A:A,0))</f>
        <v>KYG7S12M1051</v>
      </c>
      <c r="C702" s="13">
        <f>INDEX('xUS TME'!C:C,MATCH($B702,'xUS TME'!$B:$B,0))</f>
        <v>2228</v>
      </c>
      <c r="D702" s="13" t="str">
        <f>INDEX('xUS TME'!D:D,MATCH(B702,'xUS TME'!$B:$B,0))</f>
        <v>0P0001T4L9</v>
      </c>
      <c r="E702" s="13" t="str">
        <f>INDEX('xUS TME'!F:F,MATCH(B702,'xUS TME'!$B:$B,0))</f>
        <v>China</v>
      </c>
      <c r="F702" s="18" t="str">
        <f>INDEX('xUS TME'!G:G,MATCH(B702,'xUS TME'!$B:$B,0))</f>
        <v>Health Care</v>
      </c>
      <c r="G702" s="58">
        <f>IFERROR(INDEX(CRIMs!G:G,MATCH(C702,CRIMs!D:D,0)),0)</f>
        <v>0</v>
      </c>
      <c r="H702" s="58">
        <f>IFERROR(INDEX(CRIMs!I:I,MATCH(C702,CRIMs!D:D,0)),0)</f>
        <v>0</v>
      </c>
      <c r="I702" s="13">
        <f>INDEX('xUS TME'!E:E,MATCH($B702,'xUS TME'!$B:$B,0))</f>
        <v>0.01</v>
      </c>
      <c r="J702" s="15">
        <f>INDEX('xUS TME'!H:H,MATCH(B702,'xUS TME'!$B:$B,0))</f>
        <v>0</v>
      </c>
      <c r="K702" s="17" t="str">
        <f t="shared" si="11"/>
        <v/>
      </c>
      <c r="L702" s="15">
        <f>INDEX('xUS TME'!J:J,MATCH('xUS Opp Value'!B702,'xUS TME'!$B:$B,0))</f>
        <v>0</v>
      </c>
      <c r="M702" s="15">
        <f>INDEX('xUS TME'!L:L,MATCH('xUS Opp Value'!$B702,'xUS TME'!$B:$B,0))</f>
        <v>4.04</v>
      </c>
      <c r="N702" s="15">
        <f>INDEX('xUS TME'!K:K,MATCH('xUS Opp Value'!$B702,'xUS TME'!$B:$B,0))</f>
        <v>-33.69</v>
      </c>
      <c r="O702" s="15">
        <f>INDEX('xUS TME'!I:I,MATCH('xUS Opp Value'!$B702,'xUS TME'!$B:$B,0))</f>
        <v>0</v>
      </c>
      <c r="P702" s="15" t="str">
        <f>INDEX('xUS TME'!M:M,MATCH('xUS Opp Value'!$B702,'xUS TME'!$B:$B,0))</f>
        <v>Hong Kong Dollar</v>
      </c>
      <c r="Q702" s="15">
        <f>INDEX('xUS TME'!N:N,MATCH('xUS Opp Value'!$B702,'xUS TME'!$B:$B,0))</f>
        <v>0</v>
      </c>
    </row>
    <row r="703" spans="1:17" hidden="1">
      <c r="A703" s="10" t="s">
        <v>2884</v>
      </c>
      <c r="B703" s="10" t="str">
        <f>INDEX('xUS TME'!B:B,MATCH('xUS Opp Value'!A703,'xUS TME'!A:A,0))</f>
        <v>KYG3774X1088</v>
      </c>
      <c r="C703" s="13">
        <f>INDEX('xUS TME'!C:C,MATCH($B703,'xUS TME'!$B:$B,0))</f>
        <v>3800</v>
      </c>
      <c r="D703" s="13" t="str">
        <f>INDEX('xUS TME'!D:D,MATCH(B703,'xUS TME'!$B:$B,0))</f>
        <v>0P0000B9X3</v>
      </c>
      <c r="E703" s="13" t="str">
        <f>INDEX('xUS TME'!F:F,MATCH(B703,'xUS TME'!$B:$B,0))</f>
        <v>China</v>
      </c>
      <c r="F703" s="18" t="str">
        <f>INDEX('xUS TME'!G:G,MATCH(B703,'xUS TME'!$B:$B,0))</f>
        <v>Information Technology</v>
      </c>
      <c r="G703" s="58">
        <f>IFERROR(INDEX(CRIMs!G:G,MATCH(C703,CRIMs!D:D,0)),0)</f>
        <v>0</v>
      </c>
      <c r="H703" s="58">
        <f>IFERROR(INDEX(CRIMs!I:I,MATCH(C703,CRIMs!D:D,0)),0)</f>
        <v>0</v>
      </c>
      <c r="I703" s="13">
        <f>INDEX('xUS TME'!E:E,MATCH($B703,'xUS TME'!$B:$B,0))</f>
        <v>0.01</v>
      </c>
      <c r="J703" s="15">
        <f>INDEX('xUS TME'!H:H,MATCH(B703,'xUS TME'!$B:$B,0))</f>
        <v>0</v>
      </c>
      <c r="K703" s="17" t="str">
        <f t="shared" si="11"/>
        <v/>
      </c>
      <c r="L703" s="15">
        <f>INDEX('xUS TME'!J:J,MATCH('xUS Opp Value'!B703,'xUS TME'!$B:$B,0))</f>
        <v>4.32</v>
      </c>
      <c r="M703" s="15">
        <f>INDEX('xUS TME'!L:L,MATCH('xUS Opp Value'!$B703,'xUS TME'!$B:$B,0))</f>
        <v>0.68</v>
      </c>
      <c r="N703" s="15">
        <f>INDEX('xUS TME'!K:K,MATCH('xUS Opp Value'!$B703,'xUS TME'!$B:$B,0))</f>
        <v>-0.14000000000000001</v>
      </c>
      <c r="O703" s="15">
        <f>INDEX('xUS TME'!I:I,MATCH('xUS Opp Value'!$B703,'xUS TME'!$B:$B,0))</f>
        <v>0</v>
      </c>
      <c r="P703" s="15" t="str">
        <f>INDEX('xUS TME'!M:M,MATCH('xUS Opp Value'!$B703,'xUS TME'!$B:$B,0))</f>
        <v>Hong Kong Dollar</v>
      </c>
      <c r="Q703" s="15">
        <f>INDEX('xUS TME'!N:N,MATCH('xUS Opp Value'!$B703,'xUS TME'!$B:$B,0))</f>
        <v>0</v>
      </c>
    </row>
    <row r="704" spans="1:17" hidden="1">
      <c r="A704" s="10" t="s">
        <v>1280</v>
      </c>
      <c r="B704" s="10" t="str">
        <f>INDEX('xUS TME'!B:B,MATCH('xUS Opp Value'!A704,'xUS TME'!A:A,0))</f>
        <v>SA1210540914</v>
      </c>
      <c r="C704" s="13">
        <f>INDEX('xUS TME'!C:C,MATCH($B704,'xUS TME'!$B:$B,0))</f>
        <v>8210</v>
      </c>
      <c r="D704" s="13" t="str">
        <f>INDEX('xUS TME'!D:D,MATCH(B704,'xUS TME'!$B:$B,0))</f>
        <v>0P0000Q2J8</v>
      </c>
      <c r="E704" s="13" t="str">
        <f>INDEX('xUS TME'!F:F,MATCH(B704,'xUS TME'!$B:$B,0))</f>
        <v>Saudi Arabia</v>
      </c>
      <c r="F704" s="18" t="str">
        <f>INDEX('xUS TME'!G:G,MATCH(B704,'xUS TME'!$B:$B,0))</f>
        <v>Financials</v>
      </c>
      <c r="G704" s="58">
        <f>IFERROR(INDEX(CRIMs!G:G,MATCH(C704,CRIMs!D:D,0)),0)</f>
        <v>0</v>
      </c>
      <c r="H704" s="58">
        <f>IFERROR(INDEX(CRIMs!I:I,MATCH(C704,CRIMs!D:D,0)),0)</f>
        <v>0</v>
      </c>
      <c r="I704" s="13">
        <f>INDEX('xUS TME'!E:E,MATCH($B704,'xUS TME'!$B:$B,0))</f>
        <v>0.01</v>
      </c>
      <c r="J704" s="15">
        <f>INDEX('xUS TME'!H:H,MATCH(B704,'xUS TME'!$B:$B,0))</f>
        <v>0</v>
      </c>
      <c r="K704" s="17" t="str">
        <f t="shared" si="11"/>
        <v/>
      </c>
      <c r="L704" s="15">
        <f>INDEX('xUS TME'!J:J,MATCH('xUS Opp Value'!B704,'xUS TME'!$B:$B,0))</f>
        <v>0</v>
      </c>
      <c r="M704" s="15">
        <f>INDEX('xUS TME'!L:L,MATCH('xUS Opp Value'!$B704,'xUS TME'!$B:$B,0))</f>
        <v>4.6100000000000003</v>
      </c>
      <c r="N704" s="15">
        <f>INDEX('xUS TME'!K:K,MATCH('xUS Opp Value'!$B704,'xUS TME'!$B:$B,0))</f>
        <v>0.19</v>
      </c>
      <c r="O704" s="15">
        <f>INDEX('xUS TME'!I:I,MATCH('xUS Opp Value'!$B704,'xUS TME'!$B:$B,0))</f>
        <v>0</v>
      </c>
      <c r="P704" s="15" t="str">
        <f>INDEX('xUS TME'!M:M,MATCH('xUS Opp Value'!$B704,'xUS TME'!$B:$B,0))</f>
        <v>Saudi Riyal</v>
      </c>
      <c r="Q704" s="15">
        <f>INDEX('xUS TME'!N:N,MATCH('xUS Opp Value'!$B704,'xUS TME'!$B:$B,0))</f>
        <v>0</v>
      </c>
    </row>
    <row r="705" spans="1:17" hidden="1">
      <c r="A705" s="10" t="s">
        <v>5591</v>
      </c>
      <c r="B705" s="10" t="str">
        <f>INDEX('xUS TME'!B:B,MATCH('xUS Opp Value'!A705,'xUS TME'!A:A,0))</f>
        <v>ZAE000259479</v>
      </c>
      <c r="C705" s="13" t="str">
        <f>INDEX('xUS TME'!C:C,MATCH($B705,'xUS TME'!$B:$B,0))</f>
        <v>PPH</v>
      </c>
      <c r="D705" s="13" t="str">
        <f>INDEX('xUS TME'!D:D,MATCH(B705,'xUS TME'!$B:$B,0))</f>
        <v>0P0001BM70</v>
      </c>
      <c r="E705" s="13" t="str">
        <f>INDEX('xUS TME'!F:F,MATCH(B705,'xUS TME'!$B:$B,0))</f>
        <v>South Africa</v>
      </c>
      <c r="F705" s="18" t="str">
        <f>INDEX('xUS TME'!G:G,MATCH(B705,'xUS TME'!$B:$B,0))</f>
        <v>Consumer Discretionary</v>
      </c>
      <c r="G705" s="58">
        <f>IFERROR(INDEX(CRIMs!G:G,MATCH(C705,CRIMs!D:D,0)),0)</f>
        <v>0</v>
      </c>
      <c r="H705" s="58">
        <f>IFERROR(INDEX(CRIMs!I:I,MATCH(C705,CRIMs!D:D,0)),0)</f>
        <v>0</v>
      </c>
      <c r="I705" s="13">
        <f>INDEX('xUS TME'!E:E,MATCH($B705,'xUS TME'!$B:$B,0))</f>
        <v>0.01</v>
      </c>
      <c r="J705" s="15">
        <f>INDEX('xUS TME'!H:H,MATCH(B705,'xUS TME'!$B:$B,0))</f>
        <v>0</v>
      </c>
      <c r="K705" s="17" t="str">
        <f t="shared" si="11"/>
        <v/>
      </c>
      <c r="L705" s="15">
        <f>INDEX('xUS TME'!J:J,MATCH('xUS Opp Value'!B705,'xUS TME'!$B:$B,0))</f>
        <v>0</v>
      </c>
      <c r="M705" s="15">
        <f>INDEX('xUS TME'!L:L,MATCH('xUS Opp Value'!$B705,'xUS TME'!$B:$B,0))</f>
        <v>1.38</v>
      </c>
      <c r="N705" s="15">
        <f>INDEX('xUS TME'!K:K,MATCH('xUS Opp Value'!$B705,'xUS TME'!$B:$B,0))</f>
        <v>0.09</v>
      </c>
      <c r="O705" s="15">
        <f>INDEX('xUS TME'!I:I,MATCH('xUS Opp Value'!$B705,'xUS TME'!$B:$B,0))</f>
        <v>0</v>
      </c>
      <c r="P705" s="15" t="str">
        <f>INDEX('xUS TME'!M:M,MATCH('xUS Opp Value'!$B705,'xUS TME'!$B:$B,0))</f>
        <v>Rand</v>
      </c>
      <c r="Q705" s="15">
        <f>INDEX('xUS TME'!N:N,MATCH('xUS Opp Value'!$B705,'xUS TME'!$B:$B,0))</f>
        <v>0</v>
      </c>
    </row>
    <row r="706" spans="1:17" hidden="1">
      <c r="A706" s="10" t="s">
        <v>3719</v>
      </c>
      <c r="B706" s="10" t="str">
        <f>INDEX('xUS TME'!B:B,MATCH('xUS Opp Value'!A706,'xUS TME'!A:A,0))</f>
        <v>INE0V6F01027</v>
      </c>
      <c r="C706" s="13" t="str">
        <f>INDEX('xUS TME'!C:C,MATCH($B706,'xUS TME'!$B:$B,0))</f>
        <v>HYUNDAI</v>
      </c>
      <c r="D706" s="13" t="str">
        <f>INDEX('xUS TME'!D:D,MATCH(B706,'xUS TME'!$B:$B,0))</f>
        <v>0P0001TWL4</v>
      </c>
      <c r="E706" s="13" t="str">
        <f>INDEX('xUS TME'!F:F,MATCH(B706,'xUS TME'!$B:$B,0))</f>
        <v>India</v>
      </c>
      <c r="F706" s="18" t="str">
        <f>INDEX('xUS TME'!G:G,MATCH(B706,'xUS TME'!$B:$B,0))</f>
        <v>Consumer Discretionary</v>
      </c>
      <c r="G706" s="58">
        <f>IFERROR(INDEX(CRIMs!G:G,MATCH(C706,CRIMs!D:D,0)),0)</f>
        <v>0</v>
      </c>
      <c r="H706" s="58">
        <f>IFERROR(INDEX(CRIMs!I:I,MATCH(C706,CRIMs!D:D,0)),0)</f>
        <v>0</v>
      </c>
      <c r="I706" s="13">
        <f>INDEX('xUS TME'!E:E,MATCH($B706,'xUS TME'!$B:$B,0))</f>
        <v>0.01</v>
      </c>
      <c r="J706" s="15">
        <f>INDEX('xUS TME'!H:H,MATCH(B706,'xUS TME'!$B:$B,0))</f>
        <v>0</v>
      </c>
      <c r="K706" s="17" t="str">
        <f t="shared" si="11"/>
        <v/>
      </c>
      <c r="L706" s="15">
        <f>INDEX('xUS TME'!J:J,MATCH('xUS Opp Value'!B706,'xUS TME'!$B:$B,0))</f>
        <v>0</v>
      </c>
      <c r="M706" s="15">
        <f>INDEX('xUS TME'!L:L,MATCH('xUS Opp Value'!$B706,'xUS TME'!$B:$B,0))</f>
        <v>8.31</v>
      </c>
      <c r="N706" s="15">
        <f>INDEX('xUS TME'!K:K,MATCH('xUS Opp Value'!$B706,'xUS TME'!$B:$B,0))</f>
        <v>0.43</v>
      </c>
      <c r="O706" s="15">
        <f>INDEX('xUS TME'!I:I,MATCH('xUS Opp Value'!$B706,'xUS TME'!$B:$B,0))</f>
        <v>0</v>
      </c>
      <c r="P706" s="15" t="str">
        <f>INDEX('xUS TME'!M:M,MATCH('xUS Opp Value'!$B706,'xUS TME'!$B:$B,0))</f>
        <v>Indian Rupee</v>
      </c>
      <c r="Q706" s="15">
        <f>INDEX('xUS TME'!N:N,MATCH('xUS Opp Value'!$B706,'xUS TME'!$B:$B,0))</f>
        <v>0</v>
      </c>
    </row>
    <row r="707" spans="1:17" hidden="1">
      <c r="A707" s="10" t="s">
        <v>4266</v>
      </c>
      <c r="B707" s="10" t="str">
        <f>INDEX('xUS TME'!B:B,MATCH('xUS Opp Value'!A707,'xUS TME'!A:A,0))</f>
        <v>GRS282183003</v>
      </c>
      <c r="C707" s="13" t="str">
        <f>INDEX('xUS TME'!C:C,MATCH($B707,'xUS TME'!$B:$B,0))</f>
        <v>BELA</v>
      </c>
      <c r="D707" s="13" t="str">
        <f>INDEX('xUS TME'!D:D,MATCH(B707,'xUS TME'!$B:$B,0))</f>
        <v>0P0000BJQW</v>
      </c>
      <c r="E707" s="13" t="str">
        <f>INDEX('xUS TME'!F:F,MATCH(B707,'xUS TME'!$B:$B,0))</f>
        <v>Greece</v>
      </c>
      <c r="F707" s="18" t="str">
        <f>INDEX('xUS TME'!G:G,MATCH(B707,'xUS TME'!$B:$B,0))</f>
        <v>Consumer Discretionary</v>
      </c>
      <c r="G707" s="58">
        <f>IFERROR(INDEX(CRIMs!G:G,MATCH(C707,CRIMs!D:D,0)),0)</f>
        <v>0</v>
      </c>
      <c r="H707" s="58">
        <f>IFERROR(INDEX(CRIMs!I:I,MATCH(C707,CRIMs!D:D,0)),0)</f>
        <v>0</v>
      </c>
      <c r="I707" s="13">
        <f>INDEX('xUS TME'!E:E,MATCH($B707,'xUS TME'!$B:$B,0))</f>
        <v>0.01</v>
      </c>
      <c r="J707" s="15">
        <f>INDEX('xUS TME'!H:H,MATCH(B707,'xUS TME'!$B:$B,0))</f>
        <v>0</v>
      </c>
      <c r="K707" s="17" t="str">
        <f t="shared" si="11"/>
        <v/>
      </c>
      <c r="L707" s="15">
        <f>INDEX('xUS TME'!J:J,MATCH('xUS Opp Value'!B707,'xUS TME'!$B:$B,0))</f>
        <v>9.0299999999999994</v>
      </c>
      <c r="M707" s="15">
        <f>INDEX('xUS TME'!L:L,MATCH('xUS Opp Value'!$B707,'xUS TME'!$B:$B,0))</f>
        <v>2.2200000000000002</v>
      </c>
      <c r="N707" s="15">
        <f>INDEX('xUS TME'!K:K,MATCH('xUS Opp Value'!$B707,'xUS TME'!$B:$B,0))</f>
        <v>0.24</v>
      </c>
      <c r="O707" s="15">
        <f>INDEX('xUS TME'!I:I,MATCH('xUS Opp Value'!$B707,'xUS TME'!$B:$B,0))</f>
        <v>0</v>
      </c>
      <c r="P707" s="15" t="str">
        <f>INDEX('xUS TME'!M:M,MATCH('xUS Opp Value'!$B707,'xUS TME'!$B:$B,0))</f>
        <v>Euro</v>
      </c>
      <c r="Q707" s="15">
        <f>INDEX('xUS TME'!N:N,MATCH('xUS Opp Value'!$B707,'xUS TME'!$B:$B,0))</f>
        <v>0</v>
      </c>
    </row>
    <row r="708" spans="1:17" hidden="1">
      <c r="A708" s="10" t="s">
        <v>5974</v>
      </c>
      <c r="B708" s="10" t="str">
        <f>INDEX('xUS TME'!B:B,MATCH('xUS Opp Value'!A708,'xUS TME'!A:A,0))</f>
        <v>QA0001200771</v>
      </c>
      <c r="C708" s="13" t="str">
        <f>INDEX('xUS TME'!C:C,MATCH($B708,'xUS TME'!$B:$B,0))</f>
        <v>QFLS</v>
      </c>
      <c r="D708" s="13" t="str">
        <f>INDEX('xUS TME'!D:D,MATCH(B708,'xUS TME'!$B:$B,0))</f>
        <v>0P0000Q2HW</v>
      </c>
      <c r="E708" s="13" t="str">
        <f>INDEX('xUS TME'!F:F,MATCH(B708,'xUS TME'!$B:$B,0))</f>
        <v>Qatar</v>
      </c>
      <c r="F708" s="18" t="str">
        <f>INDEX('xUS TME'!G:G,MATCH(B708,'xUS TME'!$B:$B,0))</f>
        <v>Energy</v>
      </c>
      <c r="G708" s="58">
        <f>IFERROR(INDEX(CRIMs!G:G,MATCH(C708,CRIMs!D:D,0)),0)</f>
        <v>0</v>
      </c>
      <c r="H708" s="58">
        <f>IFERROR(INDEX(CRIMs!I:I,MATCH(C708,CRIMs!D:D,0)),0)</f>
        <v>0</v>
      </c>
      <c r="I708" s="13">
        <f>INDEX('xUS TME'!E:E,MATCH($B708,'xUS TME'!$B:$B,0))</f>
        <v>0.01</v>
      </c>
      <c r="J708" s="15">
        <f>INDEX('xUS TME'!H:H,MATCH(B708,'xUS TME'!$B:$B,0))</f>
        <v>0</v>
      </c>
      <c r="K708" s="17" t="str">
        <f t="shared" si="11"/>
        <v/>
      </c>
      <c r="L708" s="15">
        <f>INDEX('xUS TME'!J:J,MATCH('xUS Opp Value'!B708,'xUS TME'!$B:$B,0))</f>
        <v>13.92</v>
      </c>
      <c r="M708" s="15">
        <f>INDEX('xUS TME'!L:L,MATCH('xUS Opp Value'!$B708,'xUS TME'!$B:$B,0))</f>
        <v>1.65</v>
      </c>
      <c r="N708" s="15">
        <f>INDEX('xUS TME'!K:K,MATCH('xUS Opp Value'!$B708,'xUS TME'!$B:$B,0))</f>
        <v>0.12</v>
      </c>
      <c r="O708" s="15">
        <f>INDEX('xUS TME'!I:I,MATCH('xUS Opp Value'!$B708,'xUS TME'!$B:$B,0))</f>
        <v>0</v>
      </c>
      <c r="P708" s="15" t="str">
        <f>INDEX('xUS TME'!M:M,MATCH('xUS Opp Value'!$B708,'xUS TME'!$B:$B,0))</f>
        <v>Qatari Rial</v>
      </c>
      <c r="Q708" s="15">
        <f>INDEX('xUS TME'!N:N,MATCH('xUS Opp Value'!$B708,'xUS TME'!$B:$B,0))</f>
        <v>0</v>
      </c>
    </row>
    <row r="709" spans="1:17" hidden="1">
      <c r="A709" s="10" t="s">
        <v>5047</v>
      </c>
      <c r="B709" s="10" t="str">
        <f>INDEX('xUS TME'!B:B,MATCH('xUS Opp Value'!A709,'xUS TME'!A:A,0))</f>
        <v>INE356A01018</v>
      </c>
      <c r="C709" s="13">
        <f>INDEX('xUS TME'!C:C,MATCH($B709,'xUS TME'!$B:$B,0))</f>
        <v>526299</v>
      </c>
      <c r="D709" s="13" t="str">
        <f>INDEX('xUS TME'!D:D,MATCH(B709,'xUS TME'!$B:$B,0))</f>
        <v>0P0000B1KV</v>
      </c>
      <c r="E709" s="13" t="str">
        <f>INDEX('xUS TME'!F:F,MATCH(B709,'xUS TME'!$B:$B,0))</f>
        <v>India</v>
      </c>
      <c r="F709" s="18" t="str">
        <f>INDEX('xUS TME'!G:G,MATCH(B709,'xUS TME'!$B:$B,0))</f>
        <v>Information Technology</v>
      </c>
      <c r="G709" s="58">
        <f>IFERROR(INDEX(CRIMs!G:G,MATCH(C709,CRIMs!D:D,0)),0)</f>
        <v>0</v>
      </c>
      <c r="H709" s="58">
        <f>IFERROR(INDEX(CRIMs!I:I,MATCH(C709,CRIMs!D:D,0)),0)</f>
        <v>0</v>
      </c>
      <c r="I709" s="13">
        <f>INDEX('xUS TME'!E:E,MATCH($B709,'xUS TME'!$B:$B,0))</f>
        <v>0.01</v>
      </c>
      <c r="J709" s="15">
        <f>INDEX('xUS TME'!H:H,MATCH(B709,'xUS TME'!$B:$B,0))</f>
        <v>0</v>
      </c>
      <c r="K709" s="17" t="str">
        <f t="shared" si="11"/>
        <v/>
      </c>
      <c r="L709" s="15">
        <f>INDEX('xUS TME'!J:J,MATCH('xUS Opp Value'!B709,'xUS TME'!$B:$B,0))</f>
        <v>24.38</v>
      </c>
      <c r="M709" s="15">
        <f>INDEX('xUS TME'!L:L,MATCH('xUS Opp Value'!$B709,'xUS TME'!$B:$B,0))</f>
        <v>4.5999999999999996</v>
      </c>
      <c r="N709" s="15">
        <f>INDEX('xUS TME'!K:K,MATCH('xUS Opp Value'!$B709,'xUS TME'!$B:$B,0))</f>
        <v>0.19</v>
      </c>
      <c r="O709" s="15">
        <f>INDEX('xUS TME'!I:I,MATCH('xUS Opp Value'!$B709,'xUS TME'!$B:$B,0))</f>
        <v>0</v>
      </c>
      <c r="P709" s="15" t="str">
        <f>INDEX('xUS TME'!M:M,MATCH('xUS Opp Value'!$B709,'xUS TME'!$B:$B,0))</f>
        <v>Indian Rupee</v>
      </c>
      <c r="Q709" s="15">
        <f>INDEX('xUS TME'!N:N,MATCH('xUS Opp Value'!$B709,'xUS TME'!$B:$B,0))</f>
        <v>0</v>
      </c>
    </row>
    <row r="710" spans="1:17" hidden="1">
      <c r="A710" s="10" t="s">
        <v>5019</v>
      </c>
      <c r="B710" s="10" t="str">
        <f>INDEX('xUS TME'!B:B,MATCH('xUS Opp Value'!A710,'xUS TME'!A:A,0))</f>
        <v>JP3922950005</v>
      </c>
      <c r="C710" s="13">
        <f>INDEX('xUS TME'!C:C,MATCH($B710,'xUS TME'!$B:$B,0))</f>
        <v>3064</v>
      </c>
      <c r="D710" s="13" t="str">
        <f>INDEX('xUS TME'!D:D,MATCH(B710,'xUS TME'!$B:$B,0))</f>
        <v>0P0000EOLP</v>
      </c>
      <c r="E710" s="13" t="str">
        <f>INDEX('xUS TME'!F:F,MATCH(B710,'xUS TME'!$B:$B,0))</f>
        <v>Japan</v>
      </c>
      <c r="F710" s="18" t="str">
        <f>INDEX('xUS TME'!G:G,MATCH(B710,'xUS TME'!$B:$B,0))</f>
        <v>Industrials</v>
      </c>
      <c r="G710" s="58">
        <f>IFERROR(INDEX(CRIMs!G:G,MATCH(C710,CRIMs!D:D,0)),0)</f>
        <v>0</v>
      </c>
      <c r="H710" s="58">
        <f>IFERROR(INDEX(CRIMs!I:I,MATCH(C710,CRIMs!D:D,0)),0)</f>
        <v>0</v>
      </c>
      <c r="I710" s="13">
        <f>INDEX('xUS TME'!E:E,MATCH($B710,'xUS TME'!$B:$B,0))</f>
        <v>0.01</v>
      </c>
      <c r="J710" s="15">
        <f>INDEX('xUS TME'!H:H,MATCH(B710,'xUS TME'!$B:$B,0))</f>
        <v>0</v>
      </c>
      <c r="K710" s="17" t="str">
        <f t="shared" si="11"/>
        <v/>
      </c>
      <c r="L710" s="15">
        <f>INDEX('xUS TME'!J:J,MATCH('xUS Opp Value'!B710,'xUS TME'!$B:$B,0))</f>
        <v>30.44</v>
      </c>
      <c r="M710" s="15">
        <f>INDEX('xUS TME'!L:L,MATCH('xUS Opp Value'!$B710,'xUS TME'!$B:$B,0))</f>
        <v>7.25</v>
      </c>
      <c r="N710" s="15">
        <f>INDEX('xUS TME'!K:K,MATCH('xUS Opp Value'!$B710,'xUS TME'!$B:$B,0))</f>
        <v>0.28000000000000003</v>
      </c>
      <c r="O710" s="15">
        <f>INDEX('xUS TME'!I:I,MATCH('xUS Opp Value'!$B710,'xUS TME'!$B:$B,0))</f>
        <v>0</v>
      </c>
      <c r="P710" s="15" t="str">
        <f>INDEX('xUS TME'!M:M,MATCH('xUS Opp Value'!$B710,'xUS TME'!$B:$B,0))</f>
        <v>Yen</v>
      </c>
      <c r="Q710" s="15">
        <f>INDEX('xUS TME'!N:N,MATCH('xUS Opp Value'!$B710,'xUS TME'!$B:$B,0))</f>
        <v>0</v>
      </c>
    </row>
    <row r="711" spans="1:17" hidden="1">
      <c r="A711" s="10" t="s">
        <v>911</v>
      </c>
      <c r="B711" s="10" t="str">
        <f>INDEX('xUS TME'!B:B,MATCH('xUS Opp Value'!A711,'xUS TME'!A:A,0))</f>
        <v>INE028A01039</v>
      </c>
      <c r="C711" s="13" t="str">
        <f>INDEX('xUS TME'!C:C,MATCH($B711,'xUS TME'!$B:$B,0))</f>
        <v>532134</v>
      </c>
      <c r="D711" s="13" t="str">
        <f>INDEX('xUS TME'!D:D,MATCH(B711,'xUS TME'!$B:$B,0))</f>
        <v>0P0000CLFS</v>
      </c>
      <c r="E711" s="13" t="str">
        <f>INDEX('xUS TME'!F:F,MATCH(B711,'xUS TME'!$B:$B,0))</f>
        <v>India</v>
      </c>
      <c r="F711" s="18" t="str">
        <f>INDEX('xUS TME'!G:G,MATCH(B711,'xUS TME'!$B:$B,0))</f>
        <v>Financials</v>
      </c>
      <c r="G711" s="58">
        <f>IFERROR(INDEX(CRIMs!G:G,MATCH(C711,CRIMs!D:D,0)),0)</f>
        <v>0</v>
      </c>
      <c r="H711" s="58">
        <f>IFERROR(INDEX(CRIMs!I:I,MATCH(C711,CRIMs!D:D,0)),0)</f>
        <v>0</v>
      </c>
      <c r="I711" s="13">
        <f>INDEX('xUS TME'!E:E,MATCH($B711,'xUS TME'!$B:$B,0))</f>
        <v>0.01</v>
      </c>
      <c r="J711" s="15">
        <f>INDEX('xUS TME'!H:H,MATCH(B711,'xUS TME'!$B:$B,0))</f>
        <v>0</v>
      </c>
      <c r="K711" s="17" t="str">
        <f t="shared" si="11"/>
        <v/>
      </c>
      <c r="L711" s="15">
        <f>INDEX('xUS TME'!J:J,MATCH('xUS Opp Value'!B711,'xUS TME'!$B:$B,0))</f>
        <v>7.27</v>
      </c>
      <c r="M711" s="15">
        <f>INDEX('xUS TME'!L:L,MATCH('xUS Opp Value'!$B711,'xUS TME'!$B:$B,0))</f>
        <v>0.87</v>
      </c>
      <c r="N711" s="15">
        <f>INDEX('xUS TME'!K:K,MATCH('xUS Opp Value'!$B711,'xUS TME'!$B:$B,0))</f>
        <v>0.16</v>
      </c>
      <c r="O711" s="15">
        <f>INDEX('xUS TME'!I:I,MATCH('xUS Opp Value'!$B711,'xUS TME'!$B:$B,0))</f>
        <v>0</v>
      </c>
      <c r="P711" s="15" t="str">
        <f>INDEX('xUS TME'!M:M,MATCH('xUS Opp Value'!$B711,'xUS TME'!$B:$B,0))</f>
        <v>Indian Rupee</v>
      </c>
      <c r="Q711" s="15">
        <f>INDEX('xUS TME'!N:N,MATCH('xUS Opp Value'!$B711,'xUS TME'!$B:$B,0))</f>
        <v>0</v>
      </c>
    </row>
    <row r="712" spans="1:17" hidden="1">
      <c r="A712" s="10" t="s">
        <v>3238</v>
      </c>
      <c r="B712" s="10" t="str">
        <f>INDEX('xUS TME'!B:B,MATCH('xUS Opp Value'!A712,'xUS TME'!A:A,0))</f>
        <v>TRASAHOL91Q5</v>
      </c>
      <c r="C712" s="13" t="str">
        <f>INDEX('xUS TME'!C:C,MATCH($B712,'xUS TME'!$B:$B,0))</f>
        <v>SAHOL</v>
      </c>
      <c r="D712" s="13" t="str">
        <f>INDEX('xUS TME'!D:D,MATCH(B712,'xUS TME'!$B:$B,0))</f>
        <v>0P0000BXFC</v>
      </c>
      <c r="E712" s="13" t="str">
        <f>INDEX('xUS TME'!F:F,MATCH(B712,'xUS TME'!$B:$B,0))</f>
        <v>Turkey</v>
      </c>
      <c r="F712" s="18" t="str">
        <f>INDEX('xUS TME'!G:G,MATCH(B712,'xUS TME'!$B:$B,0))</f>
        <v>Financials</v>
      </c>
      <c r="G712" s="58">
        <f>IFERROR(INDEX(CRIMs!G:G,MATCH(C712,CRIMs!D:D,0)),0)</f>
        <v>0</v>
      </c>
      <c r="H712" s="58">
        <f>IFERROR(INDEX(CRIMs!I:I,MATCH(C712,CRIMs!D:D,0)),0)</f>
        <v>0</v>
      </c>
      <c r="I712" s="13">
        <f>INDEX('xUS TME'!E:E,MATCH($B712,'xUS TME'!$B:$B,0))</f>
        <v>0.01</v>
      </c>
      <c r="J712" s="15">
        <f>INDEX('xUS TME'!H:H,MATCH(B712,'xUS TME'!$B:$B,0))</f>
        <v>0</v>
      </c>
      <c r="K712" s="17" t="str">
        <f t="shared" si="11"/>
        <v/>
      </c>
      <c r="L712" s="15">
        <f>INDEX('xUS TME'!J:J,MATCH('xUS Opp Value'!B712,'xUS TME'!$B:$B,0))</f>
        <v>0</v>
      </c>
      <c r="M712" s="15">
        <f>INDEX('xUS TME'!L:L,MATCH('xUS Opp Value'!$B712,'xUS TME'!$B:$B,0))</f>
        <v>0.57999999999999996</v>
      </c>
      <c r="N712" s="15">
        <f>INDEX('xUS TME'!K:K,MATCH('xUS Opp Value'!$B712,'xUS TME'!$B:$B,0))</f>
        <v>0.02</v>
      </c>
      <c r="O712" s="15">
        <f>INDEX('xUS TME'!I:I,MATCH('xUS Opp Value'!$B712,'xUS TME'!$B:$B,0))</f>
        <v>0</v>
      </c>
      <c r="P712" s="15" t="str">
        <f>INDEX('xUS TME'!M:M,MATCH('xUS Opp Value'!$B712,'xUS TME'!$B:$B,0))</f>
        <v>Turkish Lira</v>
      </c>
      <c r="Q712" s="15">
        <f>INDEX('xUS TME'!N:N,MATCH('xUS Opp Value'!$B712,'xUS TME'!$B:$B,0))</f>
        <v>0</v>
      </c>
    </row>
    <row r="713" spans="1:17" hidden="1">
      <c r="A713" s="10" t="s">
        <v>7950</v>
      </c>
      <c r="B713" s="10" t="str">
        <f>INDEX('xUS TME'!B:B,MATCH('xUS Opp Value'!A713,'xUS TME'!A:A,0))</f>
        <v>INE226A01021</v>
      </c>
      <c r="C713" s="13" t="str">
        <f>INDEX('xUS TME'!C:C,MATCH($B713,'xUS TME'!$B:$B,0))</f>
        <v>VOLTAS</v>
      </c>
      <c r="D713" s="13" t="str">
        <f>INDEX('xUS TME'!D:D,MATCH(B713,'xUS TME'!$B:$B,0))</f>
        <v>0P0000CEFD</v>
      </c>
      <c r="E713" s="13" t="str">
        <f>INDEX('xUS TME'!F:F,MATCH(B713,'xUS TME'!$B:$B,0))</f>
        <v>India</v>
      </c>
      <c r="F713" s="18" t="str">
        <f>INDEX('xUS TME'!G:G,MATCH(B713,'xUS TME'!$B:$B,0))</f>
        <v>Industrials</v>
      </c>
      <c r="G713" s="58">
        <f>IFERROR(INDEX(CRIMs!G:G,MATCH(C713,CRIMs!D:D,0)),0)</f>
        <v>0</v>
      </c>
      <c r="H713" s="58">
        <f>IFERROR(INDEX(CRIMs!I:I,MATCH(C713,CRIMs!D:D,0)),0)</f>
        <v>0</v>
      </c>
      <c r="I713" s="13">
        <f>INDEX('xUS TME'!E:E,MATCH($B713,'xUS TME'!$B:$B,0))</f>
        <v>0.01</v>
      </c>
      <c r="J713" s="15">
        <f>INDEX('xUS TME'!H:H,MATCH(B713,'xUS TME'!$B:$B,0))</f>
        <v>0</v>
      </c>
      <c r="K713" s="17" t="str">
        <f t="shared" si="11"/>
        <v/>
      </c>
      <c r="L713" s="15">
        <f>INDEX('xUS TME'!J:J,MATCH('xUS Opp Value'!B713,'xUS TME'!$B:$B,0))</f>
        <v>40.07</v>
      </c>
      <c r="M713" s="15">
        <f>INDEX('xUS TME'!L:L,MATCH('xUS Opp Value'!$B713,'xUS TME'!$B:$B,0))</f>
        <v>6.83</v>
      </c>
      <c r="N713" s="15">
        <f>INDEX('xUS TME'!K:K,MATCH('xUS Opp Value'!$B713,'xUS TME'!$B:$B,0))</f>
        <v>0.13</v>
      </c>
      <c r="O713" s="15">
        <f>INDEX('xUS TME'!I:I,MATCH('xUS Opp Value'!$B713,'xUS TME'!$B:$B,0))</f>
        <v>0</v>
      </c>
      <c r="P713" s="15" t="str">
        <f>INDEX('xUS TME'!M:M,MATCH('xUS Opp Value'!$B713,'xUS TME'!$B:$B,0))</f>
        <v>Indian Rupee</v>
      </c>
      <c r="Q713" s="15">
        <f>INDEX('xUS TME'!N:N,MATCH('xUS Opp Value'!$B713,'xUS TME'!$B:$B,0))</f>
        <v>0</v>
      </c>
    </row>
    <row r="714" spans="1:17" hidden="1">
      <c r="A714" s="10" t="s">
        <v>8498</v>
      </c>
      <c r="B714" s="10" t="str">
        <f>INDEX('xUS TME'!B:B,MATCH('xUS Opp Value'!A714,'xUS TME'!A:A,0))</f>
        <v>ID1000118706</v>
      </c>
      <c r="C714" s="13" t="str">
        <f>INDEX('xUS TME'!C:C,MATCH($B714,'xUS TME'!$B:$B,0))</f>
        <v>SRAJ</v>
      </c>
      <c r="D714" s="13" t="str">
        <f>INDEX('xUS TME'!D:D,MATCH(B714,'xUS TME'!$B:$B,0))</f>
        <v>0P0000SUH1</v>
      </c>
      <c r="E714" s="13" t="str">
        <f>INDEX('xUS TME'!F:F,MATCH(B714,'xUS TME'!$B:$B,0))</f>
        <v>Indonesia</v>
      </c>
      <c r="F714" s="18" t="str">
        <f>INDEX('xUS TME'!G:G,MATCH(B714,'xUS TME'!$B:$B,0))</f>
        <v>Health Care</v>
      </c>
      <c r="G714" s="58">
        <f>IFERROR(INDEX(CRIMs!G:G,MATCH(C714,CRIMs!D:D,0)),0)</f>
        <v>0</v>
      </c>
      <c r="H714" s="58">
        <f>IFERROR(INDEX(CRIMs!I:I,MATCH(C714,CRIMs!D:D,0)),0)</f>
        <v>0</v>
      </c>
      <c r="I714" s="13">
        <f>INDEX('xUS TME'!E:E,MATCH($B714,'xUS TME'!$B:$B,0))</f>
        <v>0.01</v>
      </c>
      <c r="J714" s="15">
        <f>INDEX('xUS TME'!H:H,MATCH(B714,'xUS TME'!$B:$B,0))</f>
        <v>0</v>
      </c>
      <c r="K714" s="17" t="str">
        <f t="shared" si="11"/>
        <v/>
      </c>
      <c r="L714" s="15">
        <f>INDEX('xUS TME'!J:J,MATCH('xUS Opp Value'!B714,'xUS TME'!$B:$B,0))</f>
        <v>0</v>
      </c>
      <c r="M714" s="15">
        <f>INDEX('xUS TME'!L:L,MATCH('xUS Opp Value'!$B714,'xUS TME'!$B:$B,0))</f>
        <v>128.57</v>
      </c>
      <c r="N714" s="15">
        <f>INDEX('xUS TME'!K:K,MATCH('xUS Opp Value'!$B714,'xUS TME'!$B:$B,0))</f>
        <v>0</v>
      </c>
      <c r="O714" s="15">
        <f>INDEX('xUS TME'!I:I,MATCH('xUS Opp Value'!$B714,'xUS TME'!$B:$B,0))</f>
        <v>0</v>
      </c>
      <c r="P714" s="15" t="str">
        <f>INDEX('xUS TME'!M:M,MATCH('xUS Opp Value'!$B714,'xUS TME'!$B:$B,0))</f>
        <v>Rupiah</v>
      </c>
      <c r="Q714" s="15">
        <f>INDEX('xUS TME'!N:N,MATCH('xUS Opp Value'!$B714,'xUS TME'!$B:$B,0))</f>
        <v>0</v>
      </c>
    </row>
    <row r="715" spans="1:17" hidden="1">
      <c r="A715" s="10" t="s">
        <v>4377</v>
      </c>
      <c r="B715" s="10" t="str">
        <f>INDEX('xUS TME'!B:B,MATCH('xUS Opp Value'!A715,'xUS TME'!A:A,0))</f>
        <v>MXP606941179</v>
      </c>
      <c r="C715" s="13" t="str">
        <f>INDEX('xUS TME'!C:C,MATCH($B715,'xUS TME'!$B:$B,0))</f>
        <v>KIMBERA</v>
      </c>
      <c r="D715" s="13" t="str">
        <f>INDEX('xUS TME'!D:D,MATCH(B715,'xUS TME'!$B:$B,0))</f>
        <v>0P0000BXS5</v>
      </c>
      <c r="E715" s="13" t="str">
        <f>INDEX('xUS TME'!F:F,MATCH(B715,'xUS TME'!$B:$B,0))</f>
        <v>Mexico</v>
      </c>
      <c r="F715" s="18" t="str">
        <f>INDEX('xUS TME'!G:G,MATCH(B715,'xUS TME'!$B:$B,0))</f>
        <v>Consumer Staples</v>
      </c>
      <c r="G715" s="58">
        <f>IFERROR(INDEX(CRIMs!G:G,MATCH(C715,CRIMs!D:D,0)),0)</f>
        <v>0</v>
      </c>
      <c r="H715" s="58">
        <f>IFERROR(INDEX(CRIMs!I:I,MATCH(C715,CRIMs!D:D,0)),0)</f>
        <v>0</v>
      </c>
      <c r="I715" s="13">
        <f>INDEX('xUS TME'!E:E,MATCH($B715,'xUS TME'!$B:$B,0))</f>
        <v>0.01</v>
      </c>
      <c r="J715" s="15">
        <f>INDEX('xUS TME'!H:H,MATCH(B715,'xUS TME'!$B:$B,0))</f>
        <v>0</v>
      </c>
      <c r="K715" s="17" t="str">
        <f t="shared" si="11"/>
        <v/>
      </c>
      <c r="L715" s="15">
        <f>INDEX('xUS TME'!J:J,MATCH('xUS Opp Value'!B715,'xUS TME'!$B:$B,0))</f>
        <v>14.82</v>
      </c>
      <c r="M715" s="15">
        <f>INDEX('xUS TME'!L:L,MATCH('xUS Opp Value'!$B715,'xUS TME'!$B:$B,0))</f>
        <v>17.079999999999998</v>
      </c>
      <c r="N715" s="15">
        <f>INDEX('xUS TME'!K:K,MATCH('xUS Opp Value'!$B715,'xUS TME'!$B:$B,0))</f>
        <v>1.41</v>
      </c>
      <c r="O715" s="15">
        <f>INDEX('xUS TME'!I:I,MATCH('xUS Opp Value'!$B715,'xUS TME'!$B:$B,0))</f>
        <v>0</v>
      </c>
      <c r="P715" s="15" t="str">
        <f>INDEX('xUS TME'!M:M,MATCH('xUS Opp Value'!$B715,'xUS TME'!$B:$B,0))</f>
        <v>Mexican Peso</v>
      </c>
      <c r="Q715" s="15">
        <f>INDEX('xUS TME'!N:N,MATCH('xUS Opp Value'!$B715,'xUS TME'!$B:$B,0))</f>
        <v>0</v>
      </c>
    </row>
    <row r="716" spans="1:17" hidden="1">
      <c r="A716" s="10" t="s">
        <v>1300</v>
      </c>
      <c r="B716" s="10" t="str">
        <f>INDEX('xUS TME'!B:B,MATCH('xUS Opp Value'!A716,'xUS TME'!A:A,0))</f>
        <v>HK0285041858</v>
      </c>
      <c r="C716" s="13">
        <f>INDEX('xUS TME'!C:C,MATCH($B716,'xUS TME'!$B:$B,0))</f>
        <v>285</v>
      </c>
      <c r="D716" s="13" t="str">
        <f>INDEX('xUS TME'!D:D,MATCH(B716,'xUS TME'!$B:$B,0))</f>
        <v>0P0000B5Z4</v>
      </c>
      <c r="E716" s="13" t="str">
        <f>INDEX('xUS TME'!F:F,MATCH(B716,'xUS TME'!$B:$B,0))</f>
        <v>China</v>
      </c>
      <c r="F716" s="18" t="str">
        <f>INDEX('xUS TME'!G:G,MATCH(B716,'xUS TME'!$B:$B,0))</f>
        <v>Information Technology</v>
      </c>
      <c r="G716" s="58">
        <f>IFERROR(INDEX(CRIMs!G:G,MATCH(C716,CRIMs!D:D,0)),0)</f>
        <v>0</v>
      </c>
      <c r="H716" s="58">
        <f>IFERROR(INDEX(CRIMs!I:I,MATCH(C716,CRIMs!D:D,0)),0)</f>
        <v>0</v>
      </c>
      <c r="I716" s="13">
        <f>INDEX('xUS TME'!E:E,MATCH($B716,'xUS TME'!$B:$B,0))</f>
        <v>0.01</v>
      </c>
      <c r="J716" s="15">
        <f>INDEX('xUS TME'!H:H,MATCH(B716,'xUS TME'!$B:$B,0))</f>
        <v>0</v>
      </c>
      <c r="K716" s="17" t="str">
        <f t="shared" si="11"/>
        <v/>
      </c>
      <c r="L716" s="15">
        <f>INDEX('xUS TME'!J:J,MATCH('xUS Opp Value'!B716,'xUS TME'!$B:$B,0))</f>
        <v>12.13</v>
      </c>
      <c r="M716" s="15">
        <f>INDEX('xUS TME'!L:L,MATCH('xUS Opp Value'!$B716,'xUS TME'!$B:$B,0))</f>
        <v>1.65</v>
      </c>
      <c r="N716" s="15">
        <f>INDEX('xUS TME'!K:K,MATCH('xUS Opp Value'!$B716,'xUS TME'!$B:$B,0))</f>
        <v>0.14000000000000001</v>
      </c>
      <c r="O716" s="15" t="str">
        <f>INDEX('xUS TME'!I:I,MATCH('xUS Opp Value'!$B716,'xUS TME'!$B:$B,0))</f>
        <v>None</v>
      </c>
      <c r="P716" s="15" t="str">
        <f>INDEX('xUS TME'!M:M,MATCH('xUS Opp Value'!$B716,'xUS TME'!$B:$B,0))</f>
        <v>Hong Kong Dollar</v>
      </c>
      <c r="Q716" s="15" t="str">
        <f>INDEX('xUS TME'!N:N,MATCH('xUS Opp Value'!$B716,'xUS TME'!$B:$B,0))</f>
        <v>Very High</v>
      </c>
    </row>
    <row r="717" spans="1:17" hidden="1">
      <c r="A717" s="10" t="s">
        <v>3262</v>
      </c>
      <c r="B717" s="10" t="str">
        <f>INDEX('xUS TME'!B:B,MATCH('xUS Opp Value'!A717,'xUS TME'!A:A,0))</f>
        <v>KYG4232C1087</v>
      </c>
      <c r="C717" s="13">
        <f>INDEX('xUS TME'!C:C,MATCH($B717,'xUS TME'!$B:$B,0))</f>
        <v>1882</v>
      </c>
      <c r="D717" s="13" t="str">
        <f>INDEX('xUS TME'!D:D,MATCH(B717,'xUS TME'!$B:$B,0))</f>
        <v>0P00009S8L</v>
      </c>
      <c r="E717" s="13" t="str">
        <f>INDEX('xUS TME'!F:F,MATCH(B717,'xUS TME'!$B:$B,0))</f>
        <v>China</v>
      </c>
      <c r="F717" s="18" t="str">
        <f>INDEX('xUS TME'!G:G,MATCH(B717,'xUS TME'!$B:$B,0))</f>
        <v>Industrials</v>
      </c>
      <c r="G717" s="58">
        <f>IFERROR(INDEX(CRIMs!G:G,MATCH(C717,CRIMs!D:D,0)),0)</f>
        <v>0</v>
      </c>
      <c r="H717" s="58">
        <f>IFERROR(INDEX(CRIMs!I:I,MATCH(C717,CRIMs!D:D,0)),0)</f>
        <v>0</v>
      </c>
      <c r="I717" s="13">
        <f>INDEX('xUS TME'!E:E,MATCH($B717,'xUS TME'!$B:$B,0))</f>
        <v>0.01</v>
      </c>
      <c r="J717" s="15">
        <f>INDEX('xUS TME'!H:H,MATCH(B717,'xUS TME'!$B:$B,0))</f>
        <v>0</v>
      </c>
      <c r="K717" s="17" t="str">
        <f t="shared" si="11"/>
        <v/>
      </c>
      <c r="L717" s="15">
        <f>INDEX('xUS TME'!J:J,MATCH('xUS Opp Value'!B717,'xUS TME'!$B:$B,0))</f>
        <v>9.82</v>
      </c>
      <c r="M717" s="15">
        <f>INDEX('xUS TME'!L:L,MATCH('xUS Opp Value'!$B717,'xUS TME'!$B:$B,0))</f>
        <v>1.34</v>
      </c>
      <c r="N717" s="15">
        <f>INDEX('xUS TME'!K:K,MATCH('xUS Opp Value'!$B717,'xUS TME'!$B:$B,0))</f>
        <v>0.16</v>
      </c>
      <c r="O717" s="15">
        <f>INDEX('xUS TME'!I:I,MATCH('xUS Opp Value'!$B717,'xUS TME'!$B:$B,0))</f>
        <v>0</v>
      </c>
      <c r="P717" s="15" t="str">
        <f>INDEX('xUS TME'!M:M,MATCH('xUS Opp Value'!$B717,'xUS TME'!$B:$B,0))</f>
        <v>Hong Kong Dollar</v>
      </c>
      <c r="Q717" s="15">
        <f>INDEX('xUS TME'!N:N,MATCH('xUS Opp Value'!$B717,'xUS TME'!$B:$B,0))</f>
        <v>0</v>
      </c>
    </row>
    <row r="718" spans="1:17" hidden="1">
      <c r="A718" s="10" t="s">
        <v>3307</v>
      </c>
      <c r="B718" s="10" t="str">
        <f>INDEX('xUS TME'!B:B,MATCH('xUS Opp Value'!A718,'xUS TME'!A:A,0))</f>
        <v>KR7161390000</v>
      </c>
      <c r="C718" s="13">
        <f>INDEX('xUS TME'!C:C,MATCH($B718,'xUS TME'!$B:$B,0))</f>
        <v>161390</v>
      </c>
      <c r="D718" s="13" t="str">
        <f>INDEX('xUS TME'!D:D,MATCH(B718,'xUS TME'!$B:$B,0))</f>
        <v>0P0000X4LF</v>
      </c>
      <c r="E718" s="13" t="str">
        <f>INDEX('xUS TME'!F:F,MATCH(B718,'xUS TME'!$B:$B,0))</f>
        <v>South Korea</v>
      </c>
      <c r="F718" s="18" t="str">
        <f>INDEX('xUS TME'!G:G,MATCH(B718,'xUS TME'!$B:$B,0))</f>
        <v>Consumer Discretionary</v>
      </c>
      <c r="G718" s="58">
        <f>IFERROR(INDEX(CRIMs!G:G,MATCH(C718,CRIMs!D:D,0)),0)</f>
        <v>0</v>
      </c>
      <c r="H718" s="58">
        <f>IFERROR(INDEX(CRIMs!I:I,MATCH(C718,CRIMs!D:D,0)),0)</f>
        <v>0</v>
      </c>
      <c r="I718" s="13">
        <f>INDEX('xUS TME'!E:E,MATCH($B718,'xUS TME'!$B:$B,0))</f>
        <v>0.01</v>
      </c>
      <c r="J718" s="15">
        <f>INDEX('xUS TME'!H:H,MATCH(B718,'xUS TME'!$B:$B,0))</f>
        <v>0</v>
      </c>
      <c r="K718" s="17" t="str">
        <f t="shared" si="11"/>
        <v/>
      </c>
      <c r="L718" s="15">
        <f>INDEX('xUS TME'!J:J,MATCH('xUS Opp Value'!B718,'xUS TME'!$B:$B,0))</f>
        <v>5.15</v>
      </c>
      <c r="M718" s="15">
        <f>INDEX('xUS TME'!L:L,MATCH('xUS Opp Value'!$B718,'xUS TME'!$B:$B,0))</f>
        <v>0.66</v>
      </c>
      <c r="N718" s="15">
        <f>INDEX('xUS TME'!K:K,MATCH('xUS Opp Value'!$B718,'xUS TME'!$B:$B,0))</f>
        <v>0.09</v>
      </c>
      <c r="O718" s="15">
        <f>INDEX('xUS TME'!I:I,MATCH('xUS Opp Value'!$B718,'xUS TME'!$B:$B,0))</f>
        <v>0</v>
      </c>
      <c r="P718" s="15" t="str">
        <f>INDEX('xUS TME'!M:M,MATCH('xUS Opp Value'!$B718,'xUS TME'!$B:$B,0))</f>
        <v>Won</v>
      </c>
      <c r="Q718" s="15">
        <f>INDEX('xUS TME'!N:N,MATCH('xUS Opp Value'!$B718,'xUS TME'!$B:$B,0))</f>
        <v>0</v>
      </c>
    </row>
    <row r="719" spans="1:17" hidden="1">
      <c r="A719" s="10" t="s">
        <v>1405</v>
      </c>
      <c r="B719" s="10" t="str">
        <f>INDEX('xUS TME'!B:B,MATCH('xUS Opp Value'!A719,'xUS TME'!A:A,0))</f>
        <v>MYL6947OO005</v>
      </c>
      <c r="C719" s="13" t="str">
        <f>INDEX('xUS TME'!C:C,MATCH($B719,'xUS TME'!$B:$B,0))</f>
        <v>6947</v>
      </c>
      <c r="D719" s="13" t="str">
        <f>INDEX('xUS TME'!D:D,MATCH(B719,'xUS TME'!$B:$B,0))</f>
        <v>0P0000ASMX</v>
      </c>
      <c r="E719" s="13" t="str">
        <f>INDEX('xUS TME'!F:F,MATCH(B719,'xUS TME'!$B:$B,0))</f>
        <v>Malaysia</v>
      </c>
      <c r="F719" s="18" t="str">
        <f>INDEX('xUS TME'!G:G,MATCH(B719,'xUS TME'!$B:$B,0))</f>
        <v>Communication Services</v>
      </c>
      <c r="G719" s="58">
        <f>IFERROR(INDEX(CRIMs!G:G,MATCH(C719,CRIMs!D:D,0)),0)</f>
        <v>0</v>
      </c>
      <c r="H719" s="58">
        <f>IFERROR(INDEX(CRIMs!I:I,MATCH(C719,CRIMs!D:D,0)),0)</f>
        <v>0</v>
      </c>
      <c r="I719" s="13">
        <f>INDEX('xUS TME'!E:E,MATCH($B719,'xUS TME'!$B:$B,0))</f>
        <v>0.01</v>
      </c>
      <c r="J719" s="15">
        <f>INDEX('xUS TME'!H:H,MATCH(B719,'xUS TME'!$B:$B,0))</f>
        <v>0</v>
      </c>
      <c r="K719" s="17" t="str">
        <f t="shared" si="11"/>
        <v/>
      </c>
      <c r="L719" s="15">
        <f>INDEX('xUS TME'!J:J,MATCH('xUS Opp Value'!B719,'xUS TME'!$B:$B,0))</f>
        <v>20.27</v>
      </c>
      <c r="M719" s="15">
        <f>INDEX('xUS TME'!L:L,MATCH('xUS Opp Value'!$B719,'xUS TME'!$B:$B,0))</f>
        <v>2.23</v>
      </c>
      <c r="N719" s="15">
        <f>INDEX('xUS TME'!K:K,MATCH('xUS Opp Value'!$B719,'xUS TME'!$B:$B,0))</f>
        <v>0.1</v>
      </c>
      <c r="O719" s="15">
        <f>INDEX('xUS TME'!I:I,MATCH('xUS Opp Value'!$B719,'xUS TME'!$B:$B,0))</f>
        <v>0</v>
      </c>
      <c r="P719" s="15" t="str">
        <f>INDEX('xUS TME'!M:M,MATCH('xUS Opp Value'!$B719,'xUS TME'!$B:$B,0))</f>
        <v>Malaysian Ringgit</v>
      </c>
      <c r="Q719" s="15">
        <f>INDEX('xUS TME'!N:N,MATCH('xUS Opp Value'!$B719,'xUS TME'!$B:$B,0))</f>
        <v>0</v>
      </c>
    </row>
    <row r="720" spans="1:17" hidden="1">
      <c r="A720" s="10" t="s">
        <v>7977</v>
      </c>
      <c r="B720" s="10" t="str">
        <f>INDEX('xUS TME'!B:B,MATCH('xUS Opp Value'!A720,'xUS TME'!A:A,0))</f>
        <v>TW0002615002</v>
      </c>
      <c r="C720" s="13">
        <f>INDEX('xUS TME'!C:C,MATCH($B720,'xUS TME'!$B:$B,0))</f>
        <v>2615</v>
      </c>
      <c r="D720" s="13" t="str">
        <f>INDEX('xUS TME'!D:D,MATCH(B720,'xUS TME'!$B:$B,0))</f>
        <v>0P0000BVD1</v>
      </c>
      <c r="E720" s="13" t="str">
        <f>INDEX('xUS TME'!F:F,MATCH(B720,'xUS TME'!$B:$B,0))</f>
        <v>Taiwan</v>
      </c>
      <c r="F720" s="18" t="str">
        <f>INDEX('xUS TME'!G:G,MATCH(B720,'xUS TME'!$B:$B,0))</f>
        <v>Industrials</v>
      </c>
      <c r="G720" s="58">
        <f>IFERROR(INDEX(CRIMs!G:G,MATCH(C720,CRIMs!D:D,0)),0)</f>
        <v>0</v>
      </c>
      <c r="H720" s="58">
        <f>IFERROR(INDEX(CRIMs!I:I,MATCH(C720,CRIMs!D:D,0)),0)</f>
        <v>0</v>
      </c>
      <c r="I720" s="13">
        <f>INDEX('xUS TME'!E:E,MATCH($B720,'xUS TME'!$B:$B,0))</f>
        <v>0.01</v>
      </c>
      <c r="J720" s="15">
        <f>INDEX('xUS TME'!H:H,MATCH(B720,'xUS TME'!$B:$B,0))</f>
        <v>0</v>
      </c>
      <c r="K720" s="17" t="str">
        <f t="shared" si="11"/>
        <v/>
      </c>
      <c r="L720" s="15">
        <f>INDEX('xUS TME'!J:J,MATCH('xUS Opp Value'!B720,'xUS TME'!$B:$B,0))</f>
        <v>0</v>
      </c>
      <c r="M720" s="15">
        <f>INDEX('xUS TME'!L:L,MATCH('xUS Opp Value'!$B720,'xUS TME'!$B:$B,0))</f>
        <v>0.79</v>
      </c>
      <c r="N720" s="15">
        <f>INDEX('xUS TME'!K:K,MATCH('xUS Opp Value'!$B720,'xUS TME'!$B:$B,0))</f>
        <v>0.12</v>
      </c>
      <c r="O720" s="15">
        <f>INDEX('xUS TME'!I:I,MATCH('xUS Opp Value'!$B720,'xUS TME'!$B:$B,0))</f>
        <v>0</v>
      </c>
      <c r="P720" s="15" t="str">
        <f>INDEX('xUS TME'!M:M,MATCH('xUS Opp Value'!$B720,'xUS TME'!$B:$B,0))</f>
        <v>New Taiwan Dollar</v>
      </c>
      <c r="Q720" s="15">
        <f>INDEX('xUS TME'!N:N,MATCH('xUS Opp Value'!$B720,'xUS TME'!$B:$B,0))</f>
        <v>0</v>
      </c>
    </row>
    <row r="721" spans="1:17" hidden="1">
      <c r="A721" s="10" t="s">
        <v>6650</v>
      </c>
      <c r="B721" s="10" t="str">
        <f>INDEX('xUS TME'!B:B,MATCH('xUS Opp Value'!A721,'xUS TME'!A:A,0))</f>
        <v>CNE0000011B7</v>
      </c>
      <c r="C721" s="13">
        <f>INDEX('xUS TME'!C:C,MATCH($B721,'xUS TME'!$B:$B,0))</f>
        <v>600000</v>
      </c>
      <c r="D721" s="13" t="str">
        <f>INDEX('xUS TME'!D:D,MATCH(B721,'xUS TME'!$B:$B,0))</f>
        <v>0P00007WZ7</v>
      </c>
      <c r="E721" s="13" t="str">
        <f>INDEX('xUS TME'!F:F,MATCH(B721,'xUS TME'!$B:$B,0))</f>
        <v>China</v>
      </c>
      <c r="F721" s="18" t="str">
        <f>INDEX('xUS TME'!G:G,MATCH(B721,'xUS TME'!$B:$B,0))</f>
        <v>Financials</v>
      </c>
      <c r="G721" s="58">
        <f>IFERROR(INDEX(CRIMs!G:G,MATCH(C721,CRIMs!D:D,0)),0)</f>
        <v>0</v>
      </c>
      <c r="H721" s="58">
        <f>IFERROR(INDEX(CRIMs!I:I,MATCH(C721,CRIMs!D:D,0)),0)</f>
        <v>0</v>
      </c>
      <c r="I721" s="13">
        <f>INDEX('xUS TME'!E:E,MATCH($B721,'xUS TME'!$B:$B,0))</f>
        <v>0.01</v>
      </c>
      <c r="J721" s="15">
        <f>INDEX('xUS TME'!H:H,MATCH(B721,'xUS TME'!$B:$B,0))</f>
        <v>0</v>
      </c>
      <c r="K721" s="17" t="str">
        <f t="shared" si="11"/>
        <v/>
      </c>
      <c r="L721" s="15">
        <f>INDEX('xUS TME'!J:J,MATCH('xUS Opp Value'!B721,'xUS TME'!$B:$B,0))</f>
        <v>3.75</v>
      </c>
      <c r="M721" s="15">
        <f>INDEX('xUS TME'!L:L,MATCH('xUS Opp Value'!$B721,'xUS TME'!$B:$B,0))</f>
        <v>0.4</v>
      </c>
      <c r="N721" s="15">
        <f>INDEX('xUS TME'!K:K,MATCH('xUS Opp Value'!$B721,'xUS TME'!$B:$B,0))</f>
        <v>0.06</v>
      </c>
      <c r="O721" s="15">
        <f>INDEX('xUS TME'!I:I,MATCH('xUS Opp Value'!$B721,'xUS TME'!$B:$B,0))</f>
        <v>0</v>
      </c>
      <c r="P721" s="15" t="str">
        <f>INDEX('xUS TME'!M:M,MATCH('xUS Opp Value'!$B721,'xUS TME'!$B:$B,0))</f>
        <v>Yuan Renminbi</v>
      </c>
      <c r="Q721" s="15">
        <f>INDEX('xUS TME'!N:N,MATCH('xUS Opp Value'!$B721,'xUS TME'!$B:$B,0))</f>
        <v>0</v>
      </c>
    </row>
    <row r="722" spans="1:17" hidden="1">
      <c r="A722" s="10" t="s">
        <v>6222</v>
      </c>
      <c r="B722" s="10" t="str">
        <f>INDEX('xUS TME'!B:B,MATCH('xUS Opp Value'!A722,'xUS TME'!A:A,0))</f>
        <v>AEE01110S227</v>
      </c>
      <c r="C722" s="13" t="str">
        <f>INDEX('xUS TME'!C:C,MATCH($B722,'xUS TME'!$B:$B,0))</f>
        <v>SALIK</v>
      </c>
      <c r="D722" s="13" t="str">
        <f>INDEX('xUS TME'!D:D,MATCH(B722,'xUS TME'!$B:$B,0))</f>
        <v>0P0001PTTU</v>
      </c>
      <c r="E722" s="13" t="str">
        <f>INDEX('xUS TME'!F:F,MATCH(B722,'xUS TME'!$B:$B,0))</f>
        <v>United Arab Emirates</v>
      </c>
      <c r="F722" s="18" t="str">
        <f>INDEX('xUS TME'!G:G,MATCH(B722,'xUS TME'!$B:$B,0))</f>
        <v>Industrials</v>
      </c>
      <c r="G722" s="58">
        <f>IFERROR(INDEX(CRIMs!G:G,MATCH(C722,CRIMs!D:D,0)),0)</f>
        <v>0</v>
      </c>
      <c r="H722" s="58">
        <f>IFERROR(INDEX(CRIMs!I:I,MATCH(C722,CRIMs!D:D,0)),0)</f>
        <v>0</v>
      </c>
      <c r="I722" s="13">
        <f>INDEX('xUS TME'!E:E,MATCH($B722,'xUS TME'!$B:$B,0))</f>
        <v>0.01</v>
      </c>
      <c r="J722" s="15">
        <f>INDEX('xUS TME'!H:H,MATCH(B722,'xUS TME'!$B:$B,0))</f>
        <v>0</v>
      </c>
      <c r="K722" s="17" t="str">
        <f t="shared" si="11"/>
        <v/>
      </c>
      <c r="L722" s="15">
        <f>INDEX('xUS TME'!J:J,MATCH('xUS Opp Value'!B722,'xUS TME'!$B:$B,0))</f>
        <v>0</v>
      </c>
      <c r="M722" s="15">
        <f>INDEX('xUS TME'!L:L,MATCH('xUS Opp Value'!$B722,'xUS TME'!$B:$B,0))</f>
        <v>34.159999999999997</v>
      </c>
      <c r="N722" s="15">
        <f>INDEX('xUS TME'!K:K,MATCH('xUS Opp Value'!$B722,'xUS TME'!$B:$B,0))</f>
        <v>1.34</v>
      </c>
      <c r="O722" s="15">
        <f>INDEX('xUS TME'!I:I,MATCH('xUS Opp Value'!$B722,'xUS TME'!$B:$B,0))</f>
        <v>0</v>
      </c>
      <c r="P722" s="15" t="str">
        <f>INDEX('xUS TME'!M:M,MATCH('xUS Opp Value'!$B722,'xUS TME'!$B:$B,0))</f>
        <v>UAE Dirham</v>
      </c>
      <c r="Q722" s="15">
        <f>INDEX('xUS TME'!N:N,MATCH('xUS Opp Value'!$B722,'xUS TME'!$B:$B,0))</f>
        <v>0</v>
      </c>
    </row>
    <row r="723" spans="1:17" hidden="1">
      <c r="A723" s="10" t="s">
        <v>1921</v>
      </c>
      <c r="B723" s="10" t="str">
        <f>INDEX('xUS TME'!B:B,MATCH('xUS Opp Value'!A723,'xUS TME'!A:A,0))</f>
        <v>KYG211461085</v>
      </c>
      <c r="C723" s="13">
        <f>INDEX('xUS TME'!C:C,MATCH($B723,'xUS TME'!$B:$B,0))</f>
        <v>1929</v>
      </c>
      <c r="D723" s="13" t="str">
        <f>INDEX('xUS TME'!D:D,MATCH(B723,'xUS TME'!$B:$B,0))</f>
        <v>0P0000V701</v>
      </c>
      <c r="E723" s="13" t="str">
        <f>INDEX('xUS TME'!F:F,MATCH(B723,'xUS TME'!$B:$B,0))</f>
        <v>Hong Kong</v>
      </c>
      <c r="F723" s="18" t="str">
        <f>INDEX('xUS TME'!G:G,MATCH(B723,'xUS TME'!$B:$B,0))</f>
        <v>Consumer Discretionary</v>
      </c>
      <c r="G723" s="58">
        <f>IFERROR(INDEX(CRIMs!G:G,MATCH(C723,CRIMs!D:D,0)),0)</f>
        <v>0</v>
      </c>
      <c r="H723" s="58">
        <f>IFERROR(INDEX(CRIMs!I:I,MATCH(C723,CRIMs!D:D,0)),0)</f>
        <v>0</v>
      </c>
      <c r="I723" s="13">
        <f>INDEX('xUS TME'!E:E,MATCH($B723,'xUS TME'!$B:$B,0))</f>
        <v>0.01</v>
      </c>
      <c r="J723" s="15">
        <f>INDEX('xUS TME'!H:H,MATCH(B723,'xUS TME'!$B:$B,0))</f>
        <v>0</v>
      </c>
      <c r="K723" s="17" t="str">
        <f t="shared" si="11"/>
        <v/>
      </c>
      <c r="L723" s="15">
        <f>INDEX('xUS TME'!J:J,MATCH('xUS Opp Value'!B723,'xUS TME'!$B:$B,0))</f>
        <v>14.33</v>
      </c>
      <c r="M723" s="15">
        <f>INDEX('xUS TME'!L:L,MATCH('xUS Opp Value'!$B723,'xUS TME'!$B:$B,0))</f>
        <v>4.67</v>
      </c>
      <c r="N723" s="15">
        <f>INDEX('xUS TME'!K:K,MATCH('xUS Opp Value'!$B723,'xUS TME'!$B:$B,0))</f>
        <v>0.23</v>
      </c>
      <c r="O723" s="15">
        <f>INDEX('xUS TME'!I:I,MATCH('xUS Opp Value'!$B723,'xUS TME'!$B:$B,0))</f>
        <v>0</v>
      </c>
      <c r="P723" s="15" t="str">
        <f>INDEX('xUS TME'!M:M,MATCH('xUS Opp Value'!$B723,'xUS TME'!$B:$B,0))</f>
        <v>Hong Kong Dollar</v>
      </c>
      <c r="Q723" s="15">
        <f>INDEX('xUS TME'!N:N,MATCH('xUS Opp Value'!$B723,'xUS TME'!$B:$B,0))</f>
        <v>0</v>
      </c>
    </row>
    <row r="724" spans="1:17" hidden="1">
      <c r="A724" s="10" t="s">
        <v>2099</v>
      </c>
      <c r="B724" s="10" t="str">
        <f>INDEX('xUS TME'!B:B,MATCH('xUS Opp Value'!A724,'xUS TME'!A:A,0))</f>
        <v>INE169A01031</v>
      </c>
      <c r="C724" s="13">
        <f>INDEX('xUS TME'!C:C,MATCH($B724,'xUS TME'!$B:$B,0))</f>
        <v>506395</v>
      </c>
      <c r="D724" s="13" t="str">
        <f>INDEX('xUS TME'!D:D,MATCH(B724,'xUS TME'!$B:$B,0))</f>
        <v>0P0000BRYW</v>
      </c>
      <c r="E724" s="13" t="str">
        <f>INDEX('xUS TME'!F:F,MATCH(B724,'xUS TME'!$B:$B,0))</f>
        <v>India</v>
      </c>
      <c r="F724" s="18" t="str">
        <f>INDEX('xUS TME'!G:G,MATCH(B724,'xUS TME'!$B:$B,0))</f>
        <v>Materials</v>
      </c>
      <c r="G724" s="58">
        <f>IFERROR(INDEX(CRIMs!G:G,MATCH(C724,CRIMs!D:D,0)),0)</f>
        <v>0</v>
      </c>
      <c r="H724" s="58">
        <f>IFERROR(INDEX(CRIMs!I:I,MATCH(C724,CRIMs!D:D,0)),0)</f>
        <v>0</v>
      </c>
      <c r="I724" s="13">
        <f>INDEX('xUS TME'!E:E,MATCH($B724,'xUS TME'!$B:$B,0))</f>
        <v>0.01</v>
      </c>
      <c r="J724" s="15">
        <f>INDEX('xUS TME'!H:H,MATCH(B724,'xUS TME'!$B:$B,0))</f>
        <v>0</v>
      </c>
      <c r="K724" s="17" t="str">
        <f t="shared" si="11"/>
        <v/>
      </c>
      <c r="L724" s="15">
        <f>INDEX('xUS TME'!J:J,MATCH('xUS Opp Value'!B724,'xUS TME'!$B:$B,0))</f>
        <v>0</v>
      </c>
      <c r="M724" s="15">
        <f>INDEX('xUS TME'!L:L,MATCH('xUS Opp Value'!$B724,'xUS TME'!$B:$B,0))</f>
        <v>5.21</v>
      </c>
      <c r="N724" s="15">
        <f>INDEX('xUS TME'!K:K,MATCH('xUS Opp Value'!$B724,'xUS TME'!$B:$B,0))</f>
        <v>0.2</v>
      </c>
      <c r="O724" s="15">
        <f>INDEX('xUS TME'!I:I,MATCH('xUS Opp Value'!$B724,'xUS TME'!$B:$B,0))</f>
        <v>0</v>
      </c>
      <c r="P724" s="15" t="str">
        <f>INDEX('xUS TME'!M:M,MATCH('xUS Opp Value'!$B724,'xUS TME'!$B:$B,0))</f>
        <v>Indian Rupee</v>
      </c>
      <c r="Q724" s="15">
        <f>INDEX('xUS TME'!N:N,MATCH('xUS Opp Value'!$B724,'xUS TME'!$B:$B,0))</f>
        <v>0</v>
      </c>
    </row>
    <row r="725" spans="1:17" hidden="1">
      <c r="A725" s="10" t="s">
        <v>167</v>
      </c>
      <c r="B725" s="10" t="str">
        <f>INDEX('xUS TME'!B:B,MATCH('xUS Opp Value'!A725,'xUS TME'!A:A,0))</f>
        <v>INE117A01022</v>
      </c>
      <c r="C725" s="13">
        <f>INDEX('xUS TME'!C:C,MATCH($B725,'xUS TME'!$B:$B,0))</f>
        <v>500002</v>
      </c>
      <c r="D725" s="13" t="str">
        <f>INDEX('xUS TME'!D:D,MATCH(B725,'xUS TME'!$B:$B,0))</f>
        <v>0P0000C20B</v>
      </c>
      <c r="E725" s="13" t="str">
        <f>INDEX('xUS TME'!F:F,MATCH(B725,'xUS TME'!$B:$B,0))</f>
        <v>India</v>
      </c>
      <c r="F725" s="18" t="str">
        <f>INDEX('xUS TME'!G:G,MATCH(B725,'xUS TME'!$B:$B,0))</f>
        <v>Industrials</v>
      </c>
      <c r="G725" s="58">
        <f>IFERROR(INDEX(CRIMs!G:G,MATCH(C725,CRIMs!D:D,0)),0)</f>
        <v>0</v>
      </c>
      <c r="H725" s="58">
        <f>IFERROR(INDEX(CRIMs!I:I,MATCH(C725,CRIMs!D:D,0)),0)</f>
        <v>0</v>
      </c>
      <c r="I725" s="13">
        <f>INDEX('xUS TME'!E:E,MATCH($B725,'xUS TME'!$B:$B,0))</f>
        <v>0.01</v>
      </c>
      <c r="J725" s="15">
        <f>INDEX('xUS TME'!H:H,MATCH(B725,'xUS TME'!$B:$B,0))</f>
        <v>0</v>
      </c>
      <c r="K725" s="17" t="str">
        <f t="shared" si="11"/>
        <v/>
      </c>
      <c r="L725" s="15">
        <f>INDEX('xUS TME'!J:J,MATCH('xUS Opp Value'!B725,'xUS TME'!$B:$B,0))</f>
        <v>76.739999999999995</v>
      </c>
      <c r="M725" s="15">
        <f>INDEX('xUS TME'!L:L,MATCH('xUS Opp Value'!$B725,'xUS TME'!$B:$B,0))</f>
        <v>18.57</v>
      </c>
      <c r="N725" s="15">
        <f>INDEX('xUS TME'!K:K,MATCH('xUS Opp Value'!$B725,'xUS TME'!$B:$B,0))</f>
        <v>0.23</v>
      </c>
      <c r="O725" s="15">
        <f>INDEX('xUS TME'!I:I,MATCH('xUS Opp Value'!$B725,'xUS TME'!$B:$B,0))</f>
        <v>0</v>
      </c>
      <c r="P725" s="15" t="str">
        <f>INDEX('xUS TME'!M:M,MATCH('xUS Opp Value'!$B725,'xUS TME'!$B:$B,0))</f>
        <v>Indian Rupee</v>
      </c>
      <c r="Q725" s="15">
        <f>INDEX('xUS TME'!N:N,MATCH('xUS Opp Value'!$B725,'xUS TME'!$B:$B,0))</f>
        <v>0</v>
      </c>
    </row>
    <row r="726" spans="1:17" hidden="1">
      <c r="A726" s="10" t="s">
        <v>2632</v>
      </c>
      <c r="B726" s="10" t="str">
        <f>INDEX('xUS TME'!B:B,MATCH('xUS Opp Value'!A726,'xUS TME'!A:A,0))</f>
        <v>TW0002618006</v>
      </c>
      <c r="C726" s="13">
        <f>INDEX('xUS TME'!C:C,MATCH($B726,'xUS TME'!$B:$B,0))</f>
        <v>2618</v>
      </c>
      <c r="D726" s="13" t="str">
        <f>INDEX('xUS TME'!D:D,MATCH(B726,'xUS TME'!$B:$B,0))</f>
        <v>0P0000BIGZ</v>
      </c>
      <c r="E726" s="13" t="str">
        <f>INDEX('xUS TME'!F:F,MATCH(B726,'xUS TME'!$B:$B,0))</f>
        <v>Taiwan</v>
      </c>
      <c r="F726" s="18" t="str">
        <f>INDEX('xUS TME'!G:G,MATCH(B726,'xUS TME'!$B:$B,0))</f>
        <v>Industrials</v>
      </c>
      <c r="G726" s="58">
        <f>IFERROR(INDEX(CRIMs!G:G,MATCH(C726,CRIMs!D:D,0)),0)</f>
        <v>0</v>
      </c>
      <c r="H726" s="58">
        <f>IFERROR(INDEX(CRIMs!I:I,MATCH(C726,CRIMs!D:D,0)),0)</f>
        <v>0</v>
      </c>
      <c r="I726" s="13">
        <f>INDEX('xUS TME'!E:E,MATCH($B726,'xUS TME'!$B:$B,0))</f>
        <v>0.01</v>
      </c>
      <c r="J726" s="15">
        <f>INDEX('xUS TME'!H:H,MATCH(B726,'xUS TME'!$B:$B,0))</f>
        <v>0</v>
      </c>
      <c r="K726" s="17" t="str">
        <f t="shared" si="11"/>
        <v/>
      </c>
      <c r="L726" s="15">
        <f>INDEX('xUS TME'!J:J,MATCH('xUS Opp Value'!B726,'xUS TME'!$B:$B,0))</f>
        <v>0</v>
      </c>
      <c r="M726" s="15">
        <f>INDEX('xUS TME'!L:L,MATCH('xUS Opp Value'!$B726,'xUS TME'!$B:$B,0))</f>
        <v>1.36</v>
      </c>
      <c r="N726" s="15">
        <f>INDEX('xUS TME'!K:K,MATCH('xUS Opp Value'!$B726,'xUS TME'!$B:$B,0))</f>
        <v>0.22</v>
      </c>
      <c r="O726" s="15">
        <f>INDEX('xUS TME'!I:I,MATCH('xUS Opp Value'!$B726,'xUS TME'!$B:$B,0))</f>
        <v>0</v>
      </c>
      <c r="P726" s="15" t="str">
        <f>INDEX('xUS TME'!M:M,MATCH('xUS Opp Value'!$B726,'xUS TME'!$B:$B,0))</f>
        <v>New Taiwan Dollar</v>
      </c>
      <c r="Q726" s="15">
        <f>INDEX('xUS TME'!N:N,MATCH('xUS Opp Value'!$B726,'xUS TME'!$B:$B,0))</f>
        <v>0</v>
      </c>
    </row>
    <row r="727" spans="1:17" hidden="1">
      <c r="A727" s="10" t="s">
        <v>200</v>
      </c>
      <c r="B727" s="10" t="str">
        <f>INDEX('xUS TME'!B:B,MATCH('xUS Opp Value'!A727,'xUS TME'!A:A,0))</f>
        <v>AEA006101017</v>
      </c>
      <c r="C727" s="13" t="str">
        <f>INDEX('xUS TME'!C:C,MATCH($B727,'xUS TME'!$B:$B,0))</f>
        <v>ADNOCDIST</v>
      </c>
      <c r="D727" s="13" t="str">
        <f>INDEX('xUS TME'!D:D,MATCH(B727,'xUS TME'!$B:$B,0))</f>
        <v>0P0001CEM7</v>
      </c>
      <c r="E727" s="13" t="str">
        <f>INDEX('xUS TME'!F:F,MATCH(B727,'xUS TME'!$B:$B,0))</f>
        <v>United Arab Emirates</v>
      </c>
      <c r="F727" s="18" t="str">
        <f>INDEX('xUS TME'!G:G,MATCH(B727,'xUS TME'!$B:$B,0))</f>
        <v>Consumer Discretionary</v>
      </c>
      <c r="G727" s="58">
        <f>IFERROR(INDEX(CRIMs!G:G,MATCH(C727,CRIMs!D:D,0)),0)</f>
        <v>0</v>
      </c>
      <c r="H727" s="58">
        <f>IFERROR(INDEX(CRIMs!I:I,MATCH(C727,CRIMs!D:D,0)),0)</f>
        <v>0</v>
      </c>
      <c r="I727" s="13">
        <f>INDEX('xUS TME'!E:E,MATCH($B727,'xUS TME'!$B:$B,0))</f>
        <v>0.01</v>
      </c>
      <c r="J727" s="15">
        <f>INDEX('xUS TME'!H:H,MATCH(B727,'xUS TME'!$B:$B,0))</f>
        <v>0</v>
      </c>
      <c r="K727" s="17" t="str">
        <f t="shared" si="11"/>
        <v/>
      </c>
      <c r="L727" s="15">
        <f>INDEX('xUS TME'!J:J,MATCH('xUS Opp Value'!B727,'xUS TME'!$B:$B,0))</f>
        <v>14.46</v>
      </c>
      <c r="M727" s="15">
        <f>INDEX('xUS TME'!L:L,MATCH('xUS Opp Value'!$B727,'xUS TME'!$B:$B,0))</f>
        <v>14.66</v>
      </c>
      <c r="N727" s="15">
        <f>INDEX('xUS TME'!K:K,MATCH('xUS Opp Value'!$B727,'xUS TME'!$B:$B,0))</f>
        <v>1.01</v>
      </c>
      <c r="O727" s="15">
        <f>INDEX('xUS TME'!I:I,MATCH('xUS Opp Value'!$B727,'xUS TME'!$B:$B,0))</f>
        <v>0</v>
      </c>
      <c r="P727" s="15" t="str">
        <f>INDEX('xUS TME'!M:M,MATCH('xUS Opp Value'!$B727,'xUS TME'!$B:$B,0))</f>
        <v>UAE Dirham</v>
      </c>
      <c r="Q727" s="15">
        <f>INDEX('xUS TME'!N:N,MATCH('xUS Opp Value'!$B727,'xUS TME'!$B:$B,0))</f>
        <v>0</v>
      </c>
    </row>
    <row r="728" spans="1:17" hidden="1">
      <c r="A728" s="10" t="s">
        <v>231</v>
      </c>
      <c r="B728" s="10" t="str">
        <f>INDEX('xUS TME'!B:B,MATCH('xUS Opp Value'!A728,'xUS TME'!A:A,0))</f>
        <v>INE931S01010</v>
      </c>
      <c r="C728" s="13">
        <f>INDEX('xUS TME'!C:C,MATCH($B728,'xUS TME'!$B:$B,0))</f>
        <v>539254</v>
      </c>
      <c r="D728" s="13" t="str">
        <f>INDEX('xUS TME'!D:D,MATCH(B728,'xUS TME'!$B:$B,0))</f>
        <v>0P00016H1G</v>
      </c>
      <c r="E728" s="13" t="str">
        <f>INDEX('xUS TME'!F:F,MATCH(B728,'xUS TME'!$B:$B,0))</f>
        <v>India</v>
      </c>
      <c r="F728" s="18" t="str">
        <f>INDEX('xUS TME'!G:G,MATCH(B728,'xUS TME'!$B:$B,0))</f>
        <v>Utilities</v>
      </c>
      <c r="G728" s="58">
        <f>IFERROR(INDEX(CRIMs!G:G,MATCH(C728,CRIMs!D:D,0)),0)</f>
        <v>0</v>
      </c>
      <c r="H728" s="58">
        <f>IFERROR(INDEX(CRIMs!I:I,MATCH(C728,CRIMs!D:D,0)),0)</f>
        <v>0</v>
      </c>
      <c r="I728" s="13">
        <f>INDEX('xUS TME'!E:E,MATCH($B728,'xUS TME'!$B:$B,0))</f>
        <v>0.01</v>
      </c>
      <c r="J728" s="15">
        <f>INDEX('xUS TME'!H:H,MATCH(B728,'xUS TME'!$B:$B,0))</f>
        <v>0</v>
      </c>
      <c r="K728" s="17" t="str">
        <f t="shared" si="11"/>
        <v/>
      </c>
      <c r="L728" s="15">
        <f>INDEX('xUS TME'!J:J,MATCH('xUS Opp Value'!B728,'xUS TME'!$B:$B,0))</f>
        <v>0</v>
      </c>
      <c r="M728" s="15">
        <f>INDEX('xUS TME'!L:L,MATCH('xUS Opp Value'!$B728,'xUS TME'!$B:$B,0))</f>
        <v>5.95</v>
      </c>
      <c r="N728" s="15">
        <f>INDEX('xUS TME'!K:K,MATCH('xUS Opp Value'!$B728,'xUS TME'!$B:$B,0))</f>
        <v>0.05</v>
      </c>
      <c r="O728" s="15">
        <f>INDEX('xUS TME'!I:I,MATCH('xUS Opp Value'!$B728,'xUS TME'!$B:$B,0))</f>
        <v>0</v>
      </c>
      <c r="P728" s="15" t="str">
        <f>INDEX('xUS TME'!M:M,MATCH('xUS Opp Value'!$B728,'xUS TME'!$B:$B,0))</f>
        <v>Indian Rupee</v>
      </c>
      <c r="Q728" s="15">
        <f>INDEX('xUS TME'!N:N,MATCH('xUS Opp Value'!$B728,'xUS TME'!$B:$B,0))</f>
        <v>0</v>
      </c>
    </row>
    <row r="729" spans="1:17" hidden="1">
      <c r="A729" s="10" t="s">
        <v>3347</v>
      </c>
      <c r="B729" s="10" t="str">
        <f>INDEX('xUS TME'!B:B,MATCH('xUS Opp Value'!A729,'xUS TME'!A:A,0))</f>
        <v>INE176B01034</v>
      </c>
      <c r="C729" s="13" t="str">
        <f>INDEX('xUS TME'!C:C,MATCH($B729,'xUS TME'!$B:$B,0))</f>
        <v>517354</v>
      </c>
      <c r="D729" s="13" t="str">
        <f>INDEX('xUS TME'!D:D,MATCH(B729,'xUS TME'!$B:$B,0))</f>
        <v>0P0000AHIQ</v>
      </c>
      <c r="E729" s="13" t="str">
        <f>INDEX('xUS TME'!F:F,MATCH(B729,'xUS TME'!$B:$B,0))</f>
        <v>India</v>
      </c>
      <c r="F729" s="18" t="str">
        <f>INDEX('xUS TME'!G:G,MATCH(B729,'xUS TME'!$B:$B,0))</f>
        <v>Industrials</v>
      </c>
      <c r="G729" s="58">
        <f>IFERROR(INDEX(CRIMs!G:G,MATCH(C729,CRIMs!D:D,0)),0)</f>
        <v>0</v>
      </c>
      <c r="H729" s="58">
        <f>IFERROR(INDEX(CRIMs!I:I,MATCH(C729,CRIMs!D:D,0)),0)</f>
        <v>0</v>
      </c>
      <c r="I729" s="13">
        <f>INDEX('xUS TME'!E:E,MATCH($B729,'xUS TME'!$B:$B,0))</f>
        <v>0.01</v>
      </c>
      <c r="J729" s="15">
        <f>INDEX('xUS TME'!H:H,MATCH(B729,'xUS TME'!$B:$B,0))</f>
        <v>0</v>
      </c>
      <c r="K729" s="17" t="str">
        <f t="shared" si="11"/>
        <v/>
      </c>
      <c r="L729" s="15">
        <f>INDEX('xUS TME'!J:J,MATCH('xUS Opp Value'!B729,'xUS TME'!$B:$B,0))</f>
        <v>44.99</v>
      </c>
      <c r="M729" s="15">
        <f>INDEX('xUS TME'!L:L,MATCH('xUS Opp Value'!$B729,'xUS TME'!$B:$B,0))</f>
        <v>9.27</v>
      </c>
      <c r="N729" s="15">
        <f>INDEX('xUS TME'!K:K,MATCH('xUS Opp Value'!$B729,'xUS TME'!$B:$B,0))</f>
        <v>0.19</v>
      </c>
      <c r="O729" s="15">
        <f>INDEX('xUS TME'!I:I,MATCH('xUS Opp Value'!$B729,'xUS TME'!$B:$B,0))</f>
        <v>0</v>
      </c>
      <c r="P729" s="15" t="str">
        <f>INDEX('xUS TME'!M:M,MATCH('xUS Opp Value'!$B729,'xUS TME'!$B:$B,0))</f>
        <v>Indian Rupee</v>
      </c>
      <c r="Q729" s="15">
        <f>INDEX('xUS TME'!N:N,MATCH('xUS Opp Value'!$B729,'xUS TME'!$B:$B,0))</f>
        <v>0</v>
      </c>
    </row>
    <row r="730" spans="1:17" hidden="1">
      <c r="A730" s="10" t="s">
        <v>5031</v>
      </c>
      <c r="B730" s="10" t="str">
        <f>INDEX('xUS TME'!B:B,MATCH('xUS Opp Value'!A730,'xUS TME'!A:A,0))</f>
        <v>BRMOTVACNOR7</v>
      </c>
      <c r="C730" s="13" t="str">
        <f>INDEX('xUS TME'!C:C,MATCH($B730,'xUS TME'!$B:$B,0))</f>
        <v>MOTV3</v>
      </c>
      <c r="D730" s="13" t="str">
        <f>INDEX('xUS TME'!D:D,MATCH(B730,'xUS TME'!$B:$B,0))</f>
        <v>0P0000B48N</v>
      </c>
      <c r="E730" s="13" t="str">
        <f>INDEX('xUS TME'!F:F,MATCH(B730,'xUS TME'!$B:$B,0))</f>
        <v>Brazil</v>
      </c>
      <c r="F730" s="18" t="str">
        <f>INDEX('xUS TME'!G:G,MATCH(B730,'xUS TME'!$B:$B,0))</f>
        <v>Industrials</v>
      </c>
      <c r="G730" s="58">
        <f>IFERROR(INDEX(CRIMs!G:G,MATCH(C730,CRIMs!D:D,0)),0)</f>
        <v>0</v>
      </c>
      <c r="H730" s="58">
        <f>IFERROR(INDEX(CRIMs!I:I,MATCH(C730,CRIMs!D:D,0)),0)</f>
        <v>0</v>
      </c>
      <c r="I730" s="13">
        <f>INDEX('xUS TME'!E:E,MATCH($B730,'xUS TME'!$B:$B,0))</f>
        <v>0.01</v>
      </c>
      <c r="J730" s="15">
        <f>INDEX('xUS TME'!H:H,MATCH(B730,'xUS TME'!$B:$B,0))</f>
        <v>0</v>
      </c>
      <c r="K730" s="17" t="str">
        <f t="shared" si="11"/>
        <v/>
      </c>
      <c r="L730" s="15">
        <f>INDEX('xUS TME'!J:J,MATCH('xUS Opp Value'!B730,'xUS TME'!$B:$B,0))</f>
        <v>15.86</v>
      </c>
      <c r="M730" s="15">
        <f>INDEX('xUS TME'!L:L,MATCH('xUS Opp Value'!$B730,'xUS TME'!$B:$B,0))</f>
        <v>2.16</v>
      </c>
      <c r="N730" s="15">
        <f>INDEX('xUS TME'!K:K,MATCH('xUS Opp Value'!$B730,'xUS TME'!$B:$B,0))</f>
        <v>0.21</v>
      </c>
      <c r="O730" s="15">
        <f>INDEX('xUS TME'!I:I,MATCH('xUS Opp Value'!$B730,'xUS TME'!$B:$B,0))</f>
        <v>0</v>
      </c>
      <c r="P730" s="15" t="str">
        <f>INDEX('xUS TME'!M:M,MATCH('xUS Opp Value'!$B730,'xUS TME'!$B:$B,0))</f>
        <v>Brazilian Real</v>
      </c>
      <c r="Q730" s="15">
        <f>INDEX('xUS TME'!N:N,MATCH('xUS Opp Value'!$B730,'xUS TME'!$B:$B,0))</f>
        <v>0</v>
      </c>
    </row>
    <row r="731" spans="1:17" hidden="1">
      <c r="A731" s="10" t="s">
        <v>6178</v>
      </c>
      <c r="B731" s="10" t="str">
        <f>INDEX('xUS TME'!B:B,MATCH('xUS Opp Value'!A731,'xUS TME'!A:A,0))</f>
        <v>BRRAILACNOR9</v>
      </c>
      <c r="C731" s="13" t="str">
        <f>INDEX('xUS TME'!C:C,MATCH($B731,'xUS TME'!$B:$B,0))</f>
        <v>RAIL3</v>
      </c>
      <c r="D731" s="13" t="str">
        <f>INDEX('xUS TME'!D:D,MATCH(B731,'xUS TME'!$B:$B,0))</f>
        <v>0P00015ORI</v>
      </c>
      <c r="E731" s="13" t="str">
        <f>INDEX('xUS TME'!F:F,MATCH(B731,'xUS TME'!$B:$B,0))</f>
        <v>Brazil</v>
      </c>
      <c r="F731" s="18" t="str">
        <f>INDEX('xUS TME'!G:G,MATCH(B731,'xUS TME'!$B:$B,0))</f>
        <v>Industrials</v>
      </c>
      <c r="G731" s="58">
        <f>IFERROR(INDEX(CRIMs!G:G,MATCH(C731,CRIMs!D:D,0)),0)</f>
        <v>0</v>
      </c>
      <c r="H731" s="58">
        <f>IFERROR(INDEX(CRIMs!I:I,MATCH(C731,CRIMs!D:D,0)),0)</f>
        <v>0</v>
      </c>
      <c r="I731" s="13">
        <f>INDEX('xUS TME'!E:E,MATCH($B731,'xUS TME'!$B:$B,0))</f>
        <v>0.01</v>
      </c>
      <c r="J731" s="15">
        <f>INDEX('xUS TME'!H:H,MATCH(B731,'xUS TME'!$B:$B,0))</f>
        <v>0</v>
      </c>
      <c r="K731" s="17" t="str">
        <f t="shared" si="11"/>
        <v/>
      </c>
      <c r="L731" s="15">
        <f>INDEX('xUS TME'!J:J,MATCH('xUS Opp Value'!B731,'xUS TME'!$B:$B,0))</f>
        <v>14.4</v>
      </c>
      <c r="M731" s="15">
        <f>INDEX('xUS TME'!L:L,MATCH('xUS Opp Value'!$B731,'xUS TME'!$B:$B,0))</f>
        <v>2.2000000000000002</v>
      </c>
      <c r="N731" s="15">
        <f>INDEX('xUS TME'!K:K,MATCH('xUS Opp Value'!$B731,'xUS TME'!$B:$B,0))</f>
        <v>0.06</v>
      </c>
      <c r="O731" s="15">
        <f>INDEX('xUS TME'!I:I,MATCH('xUS Opp Value'!$B731,'xUS TME'!$B:$B,0))</f>
        <v>0</v>
      </c>
      <c r="P731" s="15" t="str">
        <f>INDEX('xUS TME'!M:M,MATCH('xUS Opp Value'!$B731,'xUS TME'!$B:$B,0))</f>
        <v>Brazilian Real</v>
      </c>
      <c r="Q731" s="15">
        <f>INDEX('xUS TME'!N:N,MATCH('xUS Opp Value'!$B731,'xUS TME'!$B:$B,0))</f>
        <v>0</v>
      </c>
    </row>
    <row r="732" spans="1:17" hidden="1">
      <c r="A732" s="10" t="s">
        <v>7773</v>
      </c>
      <c r="B732" s="10" t="str">
        <f>INDEX('xUS TME'!B:B,MATCH('xUS Opp Value'!A732,'xUS TME'!A:A,0))</f>
        <v>TRAISCTR91N2</v>
      </c>
      <c r="C732" s="13" t="str">
        <f>INDEX('xUS TME'!C:C,MATCH($B732,'xUS TME'!$B:$B,0))</f>
        <v>ISCTR</v>
      </c>
      <c r="D732" s="13" t="str">
        <f>INDEX('xUS TME'!D:D,MATCH(B732,'xUS TME'!$B:$B,0))</f>
        <v>0P0000C2YK</v>
      </c>
      <c r="E732" s="13" t="str">
        <f>INDEX('xUS TME'!F:F,MATCH(B732,'xUS TME'!$B:$B,0))</f>
        <v>Turkey</v>
      </c>
      <c r="F732" s="18" t="str">
        <f>INDEX('xUS TME'!G:G,MATCH(B732,'xUS TME'!$B:$B,0))</f>
        <v>Financials</v>
      </c>
      <c r="G732" s="58">
        <f>IFERROR(INDEX(CRIMs!G:G,MATCH(C732,CRIMs!D:D,0)),0)</f>
        <v>0</v>
      </c>
      <c r="H732" s="58">
        <f>IFERROR(INDEX(CRIMs!I:I,MATCH(C732,CRIMs!D:D,0)),0)</f>
        <v>0</v>
      </c>
      <c r="I732" s="13">
        <f>INDEX('xUS TME'!E:E,MATCH($B732,'xUS TME'!$B:$B,0))</f>
        <v>0.01</v>
      </c>
      <c r="J732" s="15">
        <f>INDEX('xUS TME'!H:H,MATCH(B732,'xUS TME'!$B:$B,0))</f>
        <v>0</v>
      </c>
      <c r="K732" s="17" t="str">
        <f t="shared" si="11"/>
        <v/>
      </c>
      <c r="L732" s="15">
        <f>INDEX('xUS TME'!J:J,MATCH('xUS Opp Value'!B732,'xUS TME'!$B:$B,0))</f>
        <v>6.59</v>
      </c>
      <c r="M732" s="15">
        <f>INDEX('xUS TME'!L:L,MATCH('xUS Opp Value'!$B732,'xUS TME'!$B:$B,0))</f>
        <v>0.86</v>
      </c>
      <c r="N732" s="15">
        <f>INDEX('xUS TME'!K:K,MATCH('xUS Opp Value'!$B732,'xUS TME'!$B:$B,0))</f>
        <v>0.25</v>
      </c>
      <c r="O732" s="15">
        <f>INDEX('xUS TME'!I:I,MATCH('xUS Opp Value'!$B732,'xUS TME'!$B:$B,0))</f>
        <v>0</v>
      </c>
      <c r="P732" s="15" t="str">
        <f>INDEX('xUS TME'!M:M,MATCH('xUS Opp Value'!$B732,'xUS TME'!$B:$B,0))</f>
        <v>Turkish Lira</v>
      </c>
      <c r="Q732" s="15">
        <f>INDEX('xUS TME'!N:N,MATCH('xUS Opp Value'!$B732,'xUS TME'!$B:$B,0))</f>
        <v>0</v>
      </c>
    </row>
    <row r="733" spans="1:17" hidden="1">
      <c r="A733" s="10" t="s">
        <v>7765</v>
      </c>
      <c r="B733" s="10" t="str">
        <f>INDEX('xUS TME'!B:B,MATCH('xUS Opp Value'!A733,'xUS TME'!A:A,0))</f>
        <v>TRATCELL91M1</v>
      </c>
      <c r="C733" s="13" t="str">
        <f>INDEX('xUS TME'!C:C,MATCH($B733,'xUS TME'!$B:$B,0))</f>
        <v>TCELL</v>
      </c>
      <c r="D733" s="13" t="str">
        <f>INDEX('xUS TME'!D:D,MATCH(B733,'xUS TME'!$B:$B,0))</f>
        <v>0P0000AVRT</v>
      </c>
      <c r="E733" s="13" t="str">
        <f>INDEX('xUS TME'!F:F,MATCH(B733,'xUS TME'!$B:$B,0))</f>
        <v>Turkey</v>
      </c>
      <c r="F733" s="18" t="str">
        <f>INDEX('xUS TME'!G:G,MATCH(B733,'xUS TME'!$B:$B,0))</f>
        <v>Communication Services</v>
      </c>
      <c r="G733" s="58">
        <f>IFERROR(INDEX(CRIMs!G:G,MATCH(C733,CRIMs!D:D,0)),0)</f>
        <v>0</v>
      </c>
      <c r="H733" s="58">
        <f>IFERROR(INDEX(CRIMs!I:I,MATCH(C733,CRIMs!D:D,0)),0)</f>
        <v>0</v>
      </c>
      <c r="I733" s="13">
        <f>INDEX('xUS TME'!E:E,MATCH($B733,'xUS TME'!$B:$B,0))</f>
        <v>0.01</v>
      </c>
      <c r="J733" s="15">
        <f>INDEX('xUS TME'!H:H,MATCH(B733,'xUS TME'!$B:$B,0))</f>
        <v>0</v>
      </c>
      <c r="K733" s="17" t="str">
        <f t="shared" si="11"/>
        <v/>
      </c>
      <c r="L733" s="15">
        <f>INDEX('xUS TME'!J:J,MATCH('xUS Opp Value'!B733,'xUS TME'!$B:$B,0))</f>
        <v>0</v>
      </c>
      <c r="M733" s="15">
        <f>INDEX('xUS TME'!L:L,MATCH('xUS Opp Value'!$B733,'xUS TME'!$B:$B,0))</f>
        <v>0.98</v>
      </c>
      <c r="N733" s="15">
        <f>INDEX('xUS TME'!K:K,MATCH('xUS Opp Value'!$B733,'xUS TME'!$B:$B,0))</f>
        <v>0</v>
      </c>
      <c r="O733" s="15" t="str">
        <f>INDEX('xUS TME'!I:I,MATCH('xUS Opp Value'!$B733,'xUS TME'!$B:$B,0))</f>
        <v>Narrow</v>
      </c>
      <c r="P733" s="15" t="str">
        <f>INDEX('xUS TME'!M:M,MATCH('xUS Opp Value'!$B733,'xUS TME'!$B:$B,0))</f>
        <v>Turkish Lira</v>
      </c>
      <c r="Q733" s="15" t="str">
        <f>INDEX('xUS TME'!N:N,MATCH('xUS Opp Value'!$B733,'xUS TME'!$B:$B,0))</f>
        <v>Very High</v>
      </c>
    </row>
    <row r="734" spans="1:17" hidden="1">
      <c r="A734" s="10" t="s">
        <v>2552</v>
      </c>
      <c r="B734" s="10" t="str">
        <f>INDEX('xUS TME'!B:B,MATCH('xUS Opp Value'!A734,'xUS TME'!A:A,0))</f>
        <v>BRENGICDAM16</v>
      </c>
      <c r="C734" s="13" t="str">
        <f>INDEX('xUS TME'!C:C,MATCH($B734,'xUS TME'!$B:$B,0))</f>
        <v>ENGI11</v>
      </c>
      <c r="D734" s="13" t="str">
        <f>INDEX('xUS TME'!D:D,MATCH(B734,'xUS TME'!$B:$B,0))</f>
        <v>0P0000NJ6B</v>
      </c>
      <c r="E734" s="13" t="str">
        <f>INDEX('xUS TME'!F:F,MATCH(B734,'xUS TME'!$B:$B,0))</f>
        <v>Brazil</v>
      </c>
      <c r="F734" s="18" t="str">
        <f>INDEX('xUS TME'!G:G,MATCH(B734,'xUS TME'!$B:$B,0))</f>
        <v>Utilities</v>
      </c>
      <c r="G734" s="58">
        <f>IFERROR(INDEX(CRIMs!G:G,MATCH(C734,CRIMs!D:D,0)),0)</f>
        <v>0</v>
      </c>
      <c r="H734" s="58">
        <f>IFERROR(INDEX(CRIMs!I:I,MATCH(C734,CRIMs!D:D,0)),0)</f>
        <v>0</v>
      </c>
      <c r="I734" s="13">
        <f>INDEX('xUS TME'!E:E,MATCH($B734,'xUS TME'!$B:$B,0))</f>
        <v>0.01</v>
      </c>
      <c r="J734" s="15">
        <f>INDEX('xUS TME'!H:H,MATCH(B734,'xUS TME'!$B:$B,0))</f>
        <v>0</v>
      </c>
      <c r="K734" s="17" t="str">
        <f t="shared" si="11"/>
        <v/>
      </c>
      <c r="L734" s="15">
        <f>INDEX('xUS TME'!J:J,MATCH('xUS Opp Value'!B734,'xUS TME'!$B:$B,0))</f>
        <v>0</v>
      </c>
      <c r="M734" s="15">
        <f>INDEX('xUS TME'!L:L,MATCH('xUS Opp Value'!$B734,'xUS TME'!$B:$B,0))</f>
        <v>0</v>
      </c>
      <c r="N734" s="15">
        <f>INDEX('xUS TME'!K:K,MATCH('xUS Opp Value'!$B734,'xUS TME'!$B:$B,0))</f>
        <v>0.17</v>
      </c>
      <c r="O734" s="15">
        <f>INDEX('xUS TME'!I:I,MATCH('xUS Opp Value'!$B734,'xUS TME'!$B:$B,0))</f>
        <v>0</v>
      </c>
      <c r="P734" s="15" t="str">
        <f>INDEX('xUS TME'!M:M,MATCH('xUS Opp Value'!$B734,'xUS TME'!$B:$B,0))</f>
        <v>Brazilian Real</v>
      </c>
      <c r="Q734" s="15">
        <f>INDEX('xUS TME'!N:N,MATCH('xUS Opp Value'!$B734,'xUS TME'!$B:$B,0))</f>
        <v>0</v>
      </c>
    </row>
    <row r="735" spans="1:17" hidden="1">
      <c r="A735" s="10" t="s">
        <v>8499</v>
      </c>
      <c r="B735" s="10" t="str">
        <f>INDEX('xUS TME'!B:B,MATCH('xUS Opp Value'!A735,'xUS TME'!A:A,0))</f>
        <v>CNE1000060L1</v>
      </c>
      <c r="C735" s="13" t="str">
        <f>INDEX('xUS TME'!C:C,MATCH($B735,'xUS TME'!$B:$B,0))</f>
        <v>688249</v>
      </c>
      <c r="D735" s="13" t="str">
        <f>INDEX('xUS TME'!D:D,MATCH(B735,'xUS TME'!$B:$B,0))</f>
        <v>0P0001QY8J</v>
      </c>
      <c r="E735" s="13" t="str">
        <f>INDEX('xUS TME'!F:F,MATCH(B735,'xUS TME'!$B:$B,0))</f>
        <v>China</v>
      </c>
      <c r="F735" s="18" t="str">
        <f>INDEX('xUS TME'!G:G,MATCH(B735,'xUS TME'!$B:$B,0))</f>
        <v>Information Technology</v>
      </c>
      <c r="G735" s="58">
        <f>IFERROR(INDEX(CRIMs!G:G,MATCH(C735,CRIMs!D:D,0)),0)</f>
        <v>0</v>
      </c>
      <c r="H735" s="58">
        <f>IFERROR(INDEX(CRIMs!I:I,MATCH(C735,CRIMs!D:D,0)),0)</f>
        <v>0</v>
      </c>
      <c r="I735" s="13">
        <f>INDEX('xUS TME'!E:E,MATCH($B735,'xUS TME'!$B:$B,0))</f>
        <v>0.01</v>
      </c>
      <c r="J735" s="15">
        <f>INDEX('xUS TME'!H:H,MATCH(B735,'xUS TME'!$B:$B,0))</f>
        <v>0</v>
      </c>
      <c r="K735" s="17" t="str">
        <f t="shared" si="11"/>
        <v/>
      </c>
      <c r="L735" s="15">
        <f>INDEX('xUS TME'!J:J,MATCH('xUS Opp Value'!B735,'xUS TME'!$B:$B,0))</f>
        <v>0</v>
      </c>
      <c r="M735" s="15">
        <f>INDEX('xUS TME'!L:L,MATCH('xUS Opp Value'!$B735,'xUS TME'!$B:$B,0))</f>
        <v>2.78</v>
      </c>
      <c r="N735" s="15">
        <f>INDEX('xUS TME'!K:K,MATCH('xUS Opp Value'!$B735,'xUS TME'!$B:$B,0))</f>
        <v>0.02</v>
      </c>
      <c r="O735" s="15">
        <f>INDEX('xUS TME'!I:I,MATCH('xUS Opp Value'!$B735,'xUS TME'!$B:$B,0))</f>
        <v>0</v>
      </c>
      <c r="P735" s="15" t="str">
        <f>INDEX('xUS TME'!M:M,MATCH('xUS Opp Value'!$B735,'xUS TME'!$B:$B,0))</f>
        <v>Yuan Renminbi</v>
      </c>
      <c r="Q735" s="15">
        <f>INDEX('xUS TME'!N:N,MATCH('xUS Opp Value'!$B735,'xUS TME'!$B:$B,0))</f>
        <v>0</v>
      </c>
    </row>
    <row r="736" spans="1:17" hidden="1">
      <c r="A736" s="10" t="s">
        <v>2812</v>
      </c>
      <c r="B736" s="10" t="str">
        <f>INDEX('xUS TME'!B:B,MATCH('xUS Opp Value'!A736,'xUS TME'!A:A,0))</f>
        <v>INE388Y01029</v>
      </c>
      <c r="C736" s="13">
        <f>INDEX('xUS TME'!C:C,MATCH($B736,'xUS TME'!$B:$B,0))</f>
        <v>543384</v>
      </c>
      <c r="D736" s="13" t="str">
        <f>INDEX('xUS TME'!D:D,MATCH(B736,'xUS TME'!$B:$B,0))</f>
        <v>0P0001NQKU</v>
      </c>
      <c r="E736" s="13" t="str">
        <f>INDEX('xUS TME'!F:F,MATCH(B736,'xUS TME'!$B:$B,0))</f>
        <v>India</v>
      </c>
      <c r="F736" s="18" t="str">
        <f>INDEX('xUS TME'!G:G,MATCH(B736,'xUS TME'!$B:$B,0))</f>
        <v>Consumer Discretionary</v>
      </c>
      <c r="G736" s="58">
        <f>IFERROR(INDEX(CRIMs!G:G,MATCH(C736,CRIMs!D:D,0)),0)</f>
        <v>0</v>
      </c>
      <c r="H736" s="58">
        <f>IFERROR(INDEX(CRIMs!I:I,MATCH(C736,CRIMs!D:D,0)),0)</f>
        <v>0</v>
      </c>
      <c r="I736" s="13">
        <f>INDEX('xUS TME'!E:E,MATCH($B736,'xUS TME'!$B:$B,0))</f>
        <v>0.01</v>
      </c>
      <c r="J736" s="15">
        <f>INDEX('xUS TME'!H:H,MATCH(B736,'xUS TME'!$B:$B,0))</f>
        <v>0</v>
      </c>
      <c r="K736" s="17" t="str">
        <f t="shared" si="11"/>
        <v/>
      </c>
      <c r="L736" s="15">
        <f>INDEX('xUS TME'!J:J,MATCH('xUS Opp Value'!B736,'xUS TME'!$B:$B,0))</f>
        <v>166.46</v>
      </c>
      <c r="M736" s="15">
        <f>INDEX('xUS TME'!L:L,MATCH('xUS Opp Value'!$B736,'xUS TME'!$B:$B,0))</f>
        <v>53.48</v>
      </c>
      <c r="N736" s="15">
        <f>INDEX('xUS TME'!K:K,MATCH('xUS Opp Value'!$B736,'xUS TME'!$B:$B,0))</f>
        <v>0.06</v>
      </c>
      <c r="O736" s="15">
        <f>INDEX('xUS TME'!I:I,MATCH('xUS Opp Value'!$B736,'xUS TME'!$B:$B,0))</f>
        <v>0</v>
      </c>
      <c r="P736" s="15" t="str">
        <f>INDEX('xUS TME'!M:M,MATCH('xUS Opp Value'!$B736,'xUS TME'!$B:$B,0))</f>
        <v>Indian Rupee</v>
      </c>
      <c r="Q736" s="15">
        <f>INDEX('xUS TME'!N:N,MATCH('xUS Opp Value'!$B736,'xUS TME'!$B:$B,0))</f>
        <v>0</v>
      </c>
    </row>
    <row r="737" spans="1:17" hidden="1">
      <c r="A737" s="10" t="s">
        <v>3074</v>
      </c>
      <c r="B737" s="10" t="str">
        <f>INDEX('xUS TME'!B:B,MATCH('xUS Opp Value'!A737,'xUS TME'!A:A,0))</f>
        <v>MXP4948K1056</v>
      </c>
      <c r="C737" s="13" t="str">
        <f>INDEX('xUS TME'!C:C,MATCH($B737,'xUS TME'!$B:$B,0))</f>
        <v>GRUMAB</v>
      </c>
      <c r="D737" s="13" t="str">
        <f>INDEX('xUS TME'!D:D,MATCH(B737,'xUS TME'!$B:$B,0))</f>
        <v>0P0000BE9U</v>
      </c>
      <c r="E737" s="13" t="str">
        <f>INDEX('xUS TME'!F:F,MATCH(B737,'xUS TME'!$B:$B,0))</f>
        <v>Mexico</v>
      </c>
      <c r="F737" s="18" t="str">
        <f>INDEX('xUS TME'!G:G,MATCH(B737,'xUS TME'!$B:$B,0))</f>
        <v>Consumer Staples</v>
      </c>
      <c r="G737" s="58">
        <f>IFERROR(INDEX(CRIMs!G:G,MATCH(C737,CRIMs!D:D,0)),0)</f>
        <v>0</v>
      </c>
      <c r="H737" s="58">
        <f>IFERROR(INDEX(CRIMs!I:I,MATCH(C737,CRIMs!D:D,0)),0)</f>
        <v>0</v>
      </c>
      <c r="I737" s="13">
        <f>INDEX('xUS TME'!E:E,MATCH($B737,'xUS TME'!$B:$B,0))</f>
        <v>0.01</v>
      </c>
      <c r="J737" s="15">
        <f>INDEX('xUS TME'!H:H,MATCH(B737,'xUS TME'!$B:$B,0))</f>
        <v>0</v>
      </c>
      <c r="K737" s="17" t="str">
        <f t="shared" si="11"/>
        <v/>
      </c>
      <c r="L737" s="15">
        <f>INDEX('xUS TME'!J:J,MATCH('xUS Opp Value'!B737,'xUS TME'!$B:$B,0))</f>
        <v>12.56</v>
      </c>
      <c r="M737" s="15">
        <f>INDEX('xUS TME'!L:L,MATCH('xUS Opp Value'!$B737,'xUS TME'!$B:$B,0))</f>
        <v>2.64</v>
      </c>
      <c r="N737" s="15">
        <f>INDEX('xUS TME'!K:K,MATCH('xUS Opp Value'!$B737,'xUS TME'!$B:$B,0))</f>
        <v>0.25</v>
      </c>
      <c r="O737" s="15" t="str">
        <f>INDEX('xUS TME'!I:I,MATCH('xUS Opp Value'!$B737,'xUS TME'!$B:$B,0))</f>
        <v>None</v>
      </c>
      <c r="P737" s="15" t="str">
        <f>INDEX('xUS TME'!M:M,MATCH('xUS Opp Value'!$B737,'xUS TME'!$B:$B,0))</f>
        <v>Mexican Peso</v>
      </c>
      <c r="Q737" s="15" t="str">
        <f>INDEX('xUS TME'!N:N,MATCH('xUS Opp Value'!$B737,'xUS TME'!$B:$B,0))</f>
        <v>Extreme</v>
      </c>
    </row>
    <row r="738" spans="1:17" hidden="1">
      <c r="A738" s="10" t="s">
        <v>4493</v>
      </c>
      <c r="B738" s="10" t="str">
        <f>INDEX('xUS TME'!B:B,MATCH('xUS Opp Value'!A738,'xUS TME'!A:A,0))</f>
        <v>TH0150010Z03</v>
      </c>
      <c r="C738" s="13" t="str">
        <f>INDEX('xUS TME'!C:C,MATCH($B738,'xUS TME'!$B:$B,0))</f>
        <v>KTB</v>
      </c>
      <c r="D738" s="13" t="str">
        <f>INDEX('xUS TME'!D:D,MATCH(B738,'xUS TME'!$B:$B,0))</f>
        <v>0P0000CISE</v>
      </c>
      <c r="E738" s="13" t="str">
        <f>INDEX('xUS TME'!F:F,MATCH(B738,'xUS TME'!$B:$B,0))</f>
        <v>Thailand</v>
      </c>
      <c r="F738" s="18" t="str">
        <f>INDEX('xUS TME'!G:G,MATCH(B738,'xUS TME'!$B:$B,0))</f>
        <v>Financials</v>
      </c>
      <c r="G738" s="58">
        <f>IFERROR(INDEX(CRIMs!G:G,MATCH(C738,CRIMs!D:D,0)),0)</f>
        <v>0</v>
      </c>
      <c r="H738" s="58">
        <f>IFERROR(INDEX(CRIMs!I:I,MATCH(C738,CRIMs!D:D,0)),0)</f>
        <v>0</v>
      </c>
      <c r="I738" s="13">
        <f>INDEX('xUS TME'!E:E,MATCH($B738,'xUS TME'!$B:$B,0))</f>
        <v>0.01</v>
      </c>
      <c r="J738" s="15">
        <f>INDEX('xUS TME'!H:H,MATCH(B738,'xUS TME'!$B:$B,0))</f>
        <v>0</v>
      </c>
      <c r="K738" s="17" t="str">
        <f t="shared" si="11"/>
        <v/>
      </c>
      <c r="L738" s="15">
        <f>INDEX('xUS TME'!J:J,MATCH('xUS Opp Value'!B738,'xUS TME'!$B:$B,0))</f>
        <v>10.029999999999999</v>
      </c>
      <c r="M738" s="15">
        <f>INDEX('xUS TME'!L:L,MATCH('xUS Opp Value'!$B738,'xUS TME'!$B:$B,0))</f>
        <v>0.99</v>
      </c>
      <c r="N738" s="15">
        <f>INDEX('xUS TME'!K:K,MATCH('xUS Opp Value'!$B738,'xUS TME'!$B:$B,0))</f>
        <v>0.12</v>
      </c>
      <c r="O738" s="15">
        <f>INDEX('xUS TME'!I:I,MATCH('xUS Opp Value'!$B738,'xUS TME'!$B:$B,0))</f>
        <v>0</v>
      </c>
      <c r="P738" s="15" t="str">
        <f>INDEX('xUS TME'!M:M,MATCH('xUS Opp Value'!$B738,'xUS TME'!$B:$B,0))</f>
        <v>Baht</v>
      </c>
      <c r="Q738" s="15">
        <f>INDEX('xUS TME'!N:N,MATCH('xUS Opp Value'!$B738,'xUS TME'!$B:$B,0))</f>
        <v>0</v>
      </c>
    </row>
    <row r="739" spans="1:17" hidden="1">
      <c r="A739" s="10" t="s">
        <v>821</v>
      </c>
      <c r="B739" s="10" t="str">
        <f>INDEX('xUS TME'!B:B,MATCH('xUS Opp Value'!A739,'xUS TME'!A:A,0))</f>
        <v>INE118A01012</v>
      </c>
      <c r="C739" s="13">
        <f>INDEX('xUS TME'!C:C,MATCH($B739,'xUS TME'!$B:$B,0))</f>
        <v>500490</v>
      </c>
      <c r="D739" s="13" t="str">
        <f>INDEX('xUS TME'!D:D,MATCH(B739,'xUS TME'!$B:$B,0))</f>
        <v>0P0000AM0R</v>
      </c>
      <c r="E739" s="13" t="str">
        <f>INDEX('xUS TME'!F:F,MATCH(B739,'xUS TME'!$B:$B,0))</f>
        <v>India</v>
      </c>
      <c r="F739" s="18" t="str">
        <f>INDEX('xUS TME'!G:G,MATCH(B739,'xUS TME'!$B:$B,0))</f>
        <v>Financials</v>
      </c>
      <c r="G739" s="58">
        <f>IFERROR(INDEX(CRIMs!G:G,MATCH(C739,CRIMs!D:D,0)),0)</f>
        <v>0</v>
      </c>
      <c r="H739" s="58">
        <f>IFERROR(INDEX(CRIMs!I:I,MATCH(C739,CRIMs!D:D,0)),0)</f>
        <v>0</v>
      </c>
      <c r="I739" s="13">
        <f>INDEX('xUS TME'!E:E,MATCH($B739,'xUS TME'!$B:$B,0))</f>
        <v>0.01</v>
      </c>
      <c r="J739" s="15">
        <f>INDEX('xUS TME'!H:H,MATCH(B739,'xUS TME'!$B:$B,0))</f>
        <v>0</v>
      </c>
      <c r="K739" s="17" t="str">
        <f t="shared" si="11"/>
        <v/>
      </c>
      <c r="L739" s="15">
        <f>INDEX('xUS TME'!J:J,MATCH('xUS Opp Value'!B739,'xUS TME'!$B:$B,0))</f>
        <v>0</v>
      </c>
      <c r="M739" s="15">
        <f>INDEX('xUS TME'!L:L,MATCH('xUS Opp Value'!$B739,'xUS TME'!$B:$B,0))</f>
        <v>1.64</v>
      </c>
      <c r="N739" s="15">
        <f>INDEX('xUS TME'!K:K,MATCH('xUS Opp Value'!$B739,'xUS TME'!$B:$B,0))</f>
        <v>0.11</v>
      </c>
      <c r="O739" s="15">
        <f>INDEX('xUS TME'!I:I,MATCH('xUS Opp Value'!$B739,'xUS TME'!$B:$B,0))</f>
        <v>0</v>
      </c>
      <c r="P739" s="15" t="str">
        <f>INDEX('xUS TME'!M:M,MATCH('xUS Opp Value'!$B739,'xUS TME'!$B:$B,0))</f>
        <v>Indian Rupee</v>
      </c>
      <c r="Q739" s="15">
        <f>INDEX('xUS TME'!N:N,MATCH('xUS Opp Value'!$B739,'xUS TME'!$B:$B,0))</f>
        <v>0</v>
      </c>
    </row>
    <row r="740" spans="1:17" hidden="1">
      <c r="A740" s="10" t="s">
        <v>7749</v>
      </c>
      <c r="B740" s="10" t="str">
        <f>INDEX('xUS TME'!B:B,MATCH('xUS Opp Value'!A740,'xUS TME'!A:A,0))</f>
        <v>INE974X01010</v>
      </c>
      <c r="C740" s="13" t="str">
        <f>INDEX('xUS TME'!C:C,MATCH($B740,'xUS TME'!$B:$B,0))</f>
        <v>540762</v>
      </c>
      <c r="D740" s="13" t="str">
        <f>INDEX('xUS TME'!D:D,MATCH(B740,'xUS TME'!$B:$B,0))</f>
        <v>0P0001C0S4</v>
      </c>
      <c r="E740" s="13" t="str">
        <f>INDEX('xUS TME'!F:F,MATCH(B740,'xUS TME'!$B:$B,0))</f>
        <v>India</v>
      </c>
      <c r="F740" s="18" t="str">
        <f>INDEX('xUS TME'!G:G,MATCH(B740,'xUS TME'!$B:$B,0))</f>
        <v>Consumer Discretionary</v>
      </c>
      <c r="G740" s="58">
        <f>IFERROR(INDEX(CRIMs!G:G,MATCH(C740,CRIMs!D:D,0)),0)</f>
        <v>0</v>
      </c>
      <c r="H740" s="58">
        <f>IFERROR(INDEX(CRIMs!I:I,MATCH(C740,CRIMs!D:D,0)),0)</f>
        <v>0</v>
      </c>
      <c r="I740" s="13">
        <f>INDEX('xUS TME'!E:E,MATCH($B740,'xUS TME'!$B:$B,0))</f>
        <v>0.01</v>
      </c>
      <c r="J740" s="15">
        <f>INDEX('xUS TME'!H:H,MATCH(B740,'xUS TME'!$B:$B,0))</f>
        <v>0</v>
      </c>
      <c r="K740" s="17" t="str">
        <f t="shared" si="11"/>
        <v/>
      </c>
      <c r="L740" s="15">
        <f>INDEX('xUS TME'!J:J,MATCH('xUS Opp Value'!B740,'xUS TME'!$B:$B,0))</f>
        <v>0</v>
      </c>
      <c r="M740" s="15">
        <f>INDEX('xUS TME'!L:L,MATCH('xUS Opp Value'!$B740,'xUS TME'!$B:$B,0))</f>
        <v>7.07</v>
      </c>
      <c r="N740" s="15">
        <f>INDEX('xUS TME'!K:K,MATCH('xUS Opp Value'!$B740,'xUS TME'!$B:$B,0))</f>
        <v>0.2</v>
      </c>
      <c r="O740" s="15">
        <f>INDEX('xUS TME'!I:I,MATCH('xUS Opp Value'!$B740,'xUS TME'!$B:$B,0))</f>
        <v>0</v>
      </c>
      <c r="P740" s="15" t="str">
        <f>INDEX('xUS TME'!M:M,MATCH('xUS Opp Value'!$B740,'xUS TME'!$B:$B,0))</f>
        <v>Indian Rupee</v>
      </c>
      <c r="Q740" s="15">
        <f>INDEX('xUS TME'!N:N,MATCH('xUS Opp Value'!$B740,'xUS TME'!$B:$B,0))</f>
        <v>0</v>
      </c>
    </row>
    <row r="741" spans="1:17" hidden="1">
      <c r="A741" s="10" t="s">
        <v>2127</v>
      </c>
      <c r="B741" s="10" t="str">
        <f>INDEX('xUS TME'!B:B,MATCH('xUS Opp Value'!A741,'xUS TME'!A:A,0))</f>
        <v>KR7021240007</v>
      </c>
      <c r="C741" s="13">
        <f>INDEX('xUS TME'!C:C,MATCH($B741,'xUS TME'!$B:$B,0))</f>
        <v>21240</v>
      </c>
      <c r="D741" s="13" t="str">
        <f>INDEX('xUS TME'!D:D,MATCH(B741,'xUS TME'!$B:$B,0))</f>
        <v>0P0000B9ZH</v>
      </c>
      <c r="E741" s="13" t="str">
        <f>INDEX('xUS TME'!F:F,MATCH(B741,'xUS TME'!$B:$B,0))</f>
        <v>South Korea</v>
      </c>
      <c r="F741" s="18" t="str">
        <f>INDEX('xUS TME'!G:G,MATCH(B741,'xUS TME'!$B:$B,0))</f>
        <v>Consumer Discretionary</v>
      </c>
      <c r="G741" s="58">
        <f>IFERROR(INDEX(CRIMs!G:G,MATCH(C741,CRIMs!D:D,0)),0)</f>
        <v>0</v>
      </c>
      <c r="H741" s="58">
        <f>IFERROR(INDEX(CRIMs!I:I,MATCH(C741,CRIMs!D:D,0)),0)</f>
        <v>0</v>
      </c>
      <c r="I741" s="13">
        <f>INDEX('xUS TME'!E:E,MATCH($B741,'xUS TME'!$B:$B,0))</f>
        <v>0.01</v>
      </c>
      <c r="J741" s="15">
        <f>INDEX('xUS TME'!H:H,MATCH(B741,'xUS TME'!$B:$B,0))</f>
        <v>0</v>
      </c>
      <c r="K741" s="17" t="str">
        <f t="shared" si="11"/>
        <v/>
      </c>
      <c r="L741" s="15">
        <f>INDEX('xUS TME'!J:J,MATCH('xUS Opp Value'!B741,'xUS TME'!$B:$B,0))</f>
        <v>7.55</v>
      </c>
      <c r="M741" s="15">
        <f>INDEX('xUS TME'!L:L,MATCH('xUS Opp Value'!$B741,'xUS TME'!$B:$B,0))</f>
        <v>1.5</v>
      </c>
      <c r="N741" s="15">
        <f>INDEX('xUS TME'!K:K,MATCH('xUS Opp Value'!$B741,'xUS TME'!$B:$B,0))</f>
        <v>0.19</v>
      </c>
      <c r="O741" s="15">
        <f>INDEX('xUS TME'!I:I,MATCH('xUS Opp Value'!$B741,'xUS TME'!$B:$B,0))</f>
        <v>0</v>
      </c>
      <c r="P741" s="15" t="str">
        <f>INDEX('xUS TME'!M:M,MATCH('xUS Opp Value'!$B741,'xUS TME'!$B:$B,0))</f>
        <v>Won</v>
      </c>
      <c r="Q741" s="15">
        <f>INDEX('xUS TME'!N:N,MATCH('xUS Opp Value'!$B741,'xUS TME'!$B:$B,0))</f>
        <v>0</v>
      </c>
    </row>
    <row r="742" spans="1:17" hidden="1">
      <c r="A742" s="10" t="s">
        <v>5958</v>
      </c>
      <c r="B742" s="10" t="str">
        <f>INDEX('xUS TME'!B:B,MATCH('xUS Opp Value'!A742,'xUS TME'!A:A,0))</f>
        <v>INE160A01022</v>
      </c>
      <c r="C742" s="13">
        <f>INDEX('xUS TME'!C:C,MATCH($B742,'xUS TME'!$B:$B,0))</f>
        <v>532461</v>
      </c>
      <c r="D742" s="13" t="str">
        <f>INDEX('xUS TME'!D:D,MATCH(B742,'xUS TME'!$B:$B,0))</f>
        <v>0P0000C3CS</v>
      </c>
      <c r="E742" s="13" t="str">
        <f>INDEX('xUS TME'!F:F,MATCH(B742,'xUS TME'!$B:$B,0))</f>
        <v>India</v>
      </c>
      <c r="F742" s="18" t="str">
        <f>INDEX('xUS TME'!G:G,MATCH(B742,'xUS TME'!$B:$B,0))</f>
        <v>Financials</v>
      </c>
      <c r="G742" s="58">
        <f>IFERROR(INDEX(CRIMs!G:G,MATCH(C742,CRIMs!D:D,0)),0)</f>
        <v>0</v>
      </c>
      <c r="H742" s="58">
        <f>IFERROR(INDEX(CRIMs!I:I,MATCH(C742,CRIMs!D:D,0)),0)</f>
        <v>0</v>
      </c>
      <c r="I742" s="13">
        <f>INDEX('xUS TME'!E:E,MATCH($B742,'xUS TME'!$B:$B,0))</f>
        <v>0.01</v>
      </c>
      <c r="J742" s="15">
        <f>INDEX('xUS TME'!H:H,MATCH(B742,'xUS TME'!$B:$B,0))</f>
        <v>0</v>
      </c>
      <c r="K742" s="17" t="str">
        <f t="shared" si="11"/>
        <v/>
      </c>
      <c r="L742" s="15">
        <f>INDEX('xUS TME'!J:J,MATCH('xUS Opp Value'!B742,'xUS TME'!$B:$B,0))</f>
        <v>7.8</v>
      </c>
      <c r="M742" s="15">
        <f>INDEX('xUS TME'!L:L,MATCH('xUS Opp Value'!$B742,'xUS TME'!$B:$B,0))</f>
        <v>0.86</v>
      </c>
      <c r="N742" s="15">
        <f>INDEX('xUS TME'!K:K,MATCH('xUS Opp Value'!$B742,'xUS TME'!$B:$B,0))</f>
        <v>0.15</v>
      </c>
      <c r="O742" s="15">
        <f>INDEX('xUS TME'!I:I,MATCH('xUS Opp Value'!$B742,'xUS TME'!$B:$B,0))</f>
        <v>0</v>
      </c>
      <c r="P742" s="15" t="str">
        <f>INDEX('xUS TME'!M:M,MATCH('xUS Opp Value'!$B742,'xUS TME'!$B:$B,0))</f>
        <v>Indian Rupee</v>
      </c>
      <c r="Q742" s="15">
        <f>INDEX('xUS TME'!N:N,MATCH('xUS Opp Value'!$B742,'xUS TME'!$B:$B,0))</f>
        <v>0</v>
      </c>
    </row>
    <row r="743" spans="1:17" hidden="1">
      <c r="A743" s="10" t="s">
        <v>3999</v>
      </c>
      <c r="B743" s="10" t="str">
        <f>INDEX('xUS TME'!B:B,MATCH('xUS Opp Value'!A743,'xUS TME'!A:A,0))</f>
        <v>MYL1961OO001</v>
      </c>
      <c r="C743" s="13" t="str">
        <f>INDEX('xUS TME'!C:C,MATCH($B743,'xUS TME'!$B:$B,0))</f>
        <v>1961</v>
      </c>
      <c r="D743" s="13" t="str">
        <f>INDEX('xUS TME'!D:D,MATCH(B743,'xUS TME'!$B:$B,0))</f>
        <v>0P0000BO40</v>
      </c>
      <c r="E743" s="13" t="str">
        <f>INDEX('xUS TME'!F:F,MATCH(B743,'xUS TME'!$B:$B,0))</f>
        <v>Malaysia</v>
      </c>
      <c r="F743" s="18" t="str">
        <f>INDEX('xUS TME'!G:G,MATCH(B743,'xUS TME'!$B:$B,0))</f>
        <v>Consumer Staples</v>
      </c>
      <c r="G743" s="58">
        <f>IFERROR(INDEX(CRIMs!G:G,MATCH(C743,CRIMs!D:D,0)),0)</f>
        <v>0</v>
      </c>
      <c r="H743" s="58">
        <f>IFERROR(INDEX(CRIMs!I:I,MATCH(C743,CRIMs!D:D,0)),0)</f>
        <v>0</v>
      </c>
      <c r="I743" s="13">
        <f>INDEX('xUS TME'!E:E,MATCH($B743,'xUS TME'!$B:$B,0))</f>
        <v>0.01</v>
      </c>
      <c r="J743" s="15">
        <f>INDEX('xUS TME'!H:H,MATCH(B743,'xUS TME'!$B:$B,0))</f>
        <v>0</v>
      </c>
      <c r="K743" s="17" t="str">
        <f t="shared" si="11"/>
        <v/>
      </c>
      <c r="L743" s="15">
        <f>INDEX('xUS TME'!J:J,MATCH('xUS Opp Value'!B743,'xUS TME'!$B:$B,0))</f>
        <v>18.72</v>
      </c>
      <c r="M743" s="15">
        <f>INDEX('xUS TME'!L:L,MATCH('xUS Opp Value'!$B743,'xUS TME'!$B:$B,0))</f>
        <v>2.06</v>
      </c>
      <c r="N743" s="15">
        <f>INDEX('xUS TME'!K:K,MATCH('xUS Opp Value'!$B743,'xUS TME'!$B:$B,0))</f>
        <v>0.13</v>
      </c>
      <c r="O743" s="15">
        <f>INDEX('xUS TME'!I:I,MATCH('xUS Opp Value'!$B743,'xUS TME'!$B:$B,0))</f>
        <v>0</v>
      </c>
      <c r="P743" s="15" t="str">
        <f>INDEX('xUS TME'!M:M,MATCH('xUS Opp Value'!$B743,'xUS TME'!$B:$B,0))</f>
        <v>Malaysian Ringgit</v>
      </c>
      <c r="Q743" s="15">
        <f>INDEX('xUS TME'!N:N,MATCH('xUS Opp Value'!$B743,'xUS TME'!$B:$B,0))</f>
        <v>0</v>
      </c>
    </row>
    <row r="744" spans="1:17" hidden="1">
      <c r="A744" s="10" t="s">
        <v>8229</v>
      </c>
      <c r="B744" s="10" t="str">
        <f>INDEX('xUS TME'!B:B,MATCH('xUS Opp Value'!A744,'xUS TME'!A:A,0))</f>
        <v>TRAYKBNK91N6</v>
      </c>
      <c r="C744" s="13" t="str">
        <f>INDEX('xUS TME'!C:C,MATCH($B744,'xUS TME'!$B:$B,0))</f>
        <v>YKBNK</v>
      </c>
      <c r="D744" s="13" t="str">
        <f>INDEX('xUS TME'!D:D,MATCH(B744,'xUS TME'!$B:$B,0))</f>
        <v>0P0000B04N</v>
      </c>
      <c r="E744" s="13" t="str">
        <f>INDEX('xUS TME'!F:F,MATCH(B744,'xUS TME'!$B:$B,0))</f>
        <v>Turkey</v>
      </c>
      <c r="F744" s="18" t="str">
        <f>INDEX('xUS TME'!G:G,MATCH(B744,'xUS TME'!$B:$B,0))</f>
        <v>Financials</v>
      </c>
      <c r="G744" s="58">
        <f>IFERROR(INDEX(CRIMs!G:G,MATCH(C744,CRIMs!D:D,0)),0)</f>
        <v>0</v>
      </c>
      <c r="H744" s="58">
        <f>IFERROR(INDEX(CRIMs!I:I,MATCH(C744,CRIMs!D:D,0)),0)</f>
        <v>0</v>
      </c>
      <c r="I744" s="13">
        <f>INDEX('xUS TME'!E:E,MATCH($B744,'xUS TME'!$B:$B,0))</f>
        <v>0.01</v>
      </c>
      <c r="J744" s="15">
        <f>INDEX('xUS TME'!H:H,MATCH(B744,'xUS TME'!$B:$B,0))</f>
        <v>0</v>
      </c>
      <c r="K744" s="17" t="str">
        <f t="shared" si="11"/>
        <v/>
      </c>
      <c r="L744" s="15">
        <f>INDEX('xUS TME'!J:J,MATCH('xUS Opp Value'!B744,'xUS TME'!$B:$B,0))</f>
        <v>7.31</v>
      </c>
      <c r="M744" s="15">
        <f>INDEX('xUS TME'!L:L,MATCH('xUS Opp Value'!$B744,'xUS TME'!$B:$B,0))</f>
        <v>1.28</v>
      </c>
      <c r="N744" s="15">
        <f>INDEX('xUS TME'!K:K,MATCH('xUS Opp Value'!$B744,'xUS TME'!$B:$B,0))</f>
        <v>0.21</v>
      </c>
      <c r="O744" s="15">
        <f>INDEX('xUS TME'!I:I,MATCH('xUS Opp Value'!$B744,'xUS TME'!$B:$B,0))</f>
        <v>0</v>
      </c>
      <c r="P744" s="15" t="str">
        <f>INDEX('xUS TME'!M:M,MATCH('xUS Opp Value'!$B744,'xUS TME'!$B:$B,0))</f>
        <v>Turkish Lira</v>
      </c>
      <c r="Q744" s="15">
        <f>INDEX('xUS TME'!N:N,MATCH('xUS Opp Value'!$B744,'xUS TME'!$B:$B,0))</f>
        <v>0</v>
      </c>
    </row>
    <row r="745" spans="1:17" hidden="1">
      <c r="A745" s="10" t="s">
        <v>7538</v>
      </c>
      <c r="B745" s="10" t="str">
        <f>INDEX('xUS TME'!B:B,MATCH('xUS Opp Value'!A745,'xUS TME'!A:A,0))</f>
        <v>HK0004000045</v>
      </c>
      <c r="C745" s="13" t="str">
        <f>INDEX('xUS TME'!C:C,MATCH($B745,'xUS TME'!$B:$B,0))</f>
        <v>00004</v>
      </c>
      <c r="D745" s="13" t="str">
        <f>INDEX('xUS TME'!D:D,MATCH(B745,'xUS TME'!$B:$B,0))</f>
        <v>0P00009RP2</v>
      </c>
      <c r="E745" s="13" t="str">
        <f>INDEX('xUS TME'!F:F,MATCH(B745,'xUS TME'!$B:$B,0))</f>
        <v>Hong Kong</v>
      </c>
      <c r="F745" s="18" t="str">
        <f>INDEX('xUS TME'!G:G,MATCH(B745,'xUS TME'!$B:$B,0))</f>
        <v>Real Estate</v>
      </c>
      <c r="G745" s="58">
        <f>IFERROR(INDEX(CRIMs!G:G,MATCH(C745,CRIMs!D:D,0)),0)</f>
        <v>0</v>
      </c>
      <c r="H745" s="58">
        <f>IFERROR(INDEX(CRIMs!I:I,MATCH(C745,CRIMs!D:D,0)),0)</f>
        <v>0</v>
      </c>
      <c r="I745" s="13">
        <f>INDEX('xUS TME'!E:E,MATCH($B745,'xUS TME'!$B:$B,0))</f>
        <v>0.01</v>
      </c>
      <c r="J745" s="15">
        <f>INDEX('xUS TME'!H:H,MATCH(B745,'xUS TME'!$B:$B,0))</f>
        <v>0</v>
      </c>
      <c r="K745" s="17" t="str">
        <f t="shared" si="11"/>
        <v/>
      </c>
      <c r="L745" s="15">
        <f>INDEX('xUS TME'!J:J,MATCH('xUS Opp Value'!B745,'xUS TME'!$B:$B,0))</f>
        <v>19.79</v>
      </c>
      <c r="M745" s="15">
        <f>INDEX('xUS TME'!L:L,MATCH('xUS Opp Value'!$B745,'xUS TME'!$B:$B,0))</f>
        <v>0.45</v>
      </c>
      <c r="N745" s="15">
        <f>INDEX('xUS TME'!K:K,MATCH('xUS Opp Value'!$B745,'xUS TME'!$B:$B,0))</f>
        <v>-0.02</v>
      </c>
      <c r="O745" s="15" t="str">
        <f>INDEX('xUS TME'!I:I,MATCH('xUS Opp Value'!$B745,'xUS TME'!$B:$B,0))</f>
        <v>None</v>
      </c>
      <c r="P745" s="15" t="str">
        <f>INDEX('xUS TME'!M:M,MATCH('xUS Opp Value'!$B745,'xUS TME'!$B:$B,0))</f>
        <v>Hong Kong Dollar</v>
      </c>
      <c r="Q745" s="15" t="str">
        <f>INDEX('xUS TME'!N:N,MATCH('xUS Opp Value'!$B745,'xUS TME'!$B:$B,0))</f>
        <v>Medium</v>
      </c>
    </row>
    <row r="746" spans="1:17" hidden="1">
      <c r="A746" s="10" t="s">
        <v>8500</v>
      </c>
      <c r="B746" s="10" t="str">
        <f>INDEX('xUS TME'!B:B,MATCH('xUS Opp Value'!A746,'xUS TME'!A:A,0))</f>
        <v>CNE100006M82</v>
      </c>
      <c r="C746" s="13">
        <f>INDEX('xUS TME'!C:C,MATCH($B746,'xUS TME'!$B:$B,0))</f>
        <v>603296</v>
      </c>
      <c r="D746" s="13" t="str">
        <f>INDEX('xUS TME'!D:D,MATCH(B746,'xUS TME'!$B:$B,0))</f>
        <v>0P0001RGGN</v>
      </c>
      <c r="E746" s="13" t="str">
        <f>INDEX('xUS TME'!F:F,MATCH(B746,'xUS TME'!$B:$B,0))</f>
        <v>China</v>
      </c>
      <c r="F746" s="18" t="str">
        <f>INDEX('xUS TME'!G:G,MATCH(B746,'xUS TME'!$B:$B,0))</f>
        <v>Information Technology</v>
      </c>
      <c r="G746" s="58">
        <f>IFERROR(INDEX(CRIMs!G:G,MATCH(C746,CRIMs!D:D,0)),0)</f>
        <v>0</v>
      </c>
      <c r="H746" s="58">
        <f>IFERROR(INDEX(CRIMs!I:I,MATCH(C746,CRIMs!D:D,0)),0)</f>
        <v>0</v>
      </c>
      <c r="I746" s="13">
        <f>INDEX('xUS TME'!E:E,MATCH($B746,'xUS TME'!$B:$B,0))</f>
        <v>0.01</v>
      </c>
      <c r="J746" s="15">
        <f>INDEX('xUS TME'!H:H,MATCH(B746,'xUS TME'!$B:$B,0))</f>
        <v>0</v>
      </c>
      <c r="K746" s="17" t="str">
        <f t="shared" si="11"/>
        <v/>
      </c>
      <c r="L746" s="15">
        <f>INDEX('xUS TME'!J:J,MATCH('xUS Opp Value'!B746,'xUS TME'!$B:$B,0))</f>
        <v>0</v>
      </c>
      <c r="M746" s="15">
        <f>INDEX('xUS TME'!L:L,MATCH('xUS Opp Value'!$B746,'xUS TME'!$B:$B,0))</f>
        <v>3.89</v>
      </c>
      <c r="N746" s="15">
        <f>INDEX('xUS TME'!K:K,MATCH('xUS Opp Value'!$B746,'xUS TME'!$B:$B,0))</f>
        <v>0.17</v>
      </c>
      <c r="O746" s="15">
        <f>INDEX('xUS TME'!I:I,MATCH('xUS Opp Value'!$B746,'xUS TME'!$B:$B,0))</f>
        <v>0</v>
      </c>
      <c r="P746" s="15" t="str">
        <f>INDEX('xUS TME'!M:M,MATCH('xUS Opp Value'!$B746,'xUS TME'!$B:$B,0))</f>
        <v>Yuan Renminbi</v>
      </c>
      <c r="Q746" s="15">
        <f>INDEX('xUS TME'!N:N,MATCH('xUS Opp Value'!$B746,'xUS TME'!$B:$B,0))</f>
        <v>0</v>
      </c>
    </row>
    <row r="747" spans="1:17" hidden="1">
      <c r="A747" s="10" t="s">
        <v>2041</v>
      </c>
      <c r="B747" s="10" t="str">
        <f>INDEX('xUS TME'!B:B,MATCH('xUS Opp Value'!A747,'xUS TME'!A:A,0))</f>
        <v>INE259A01022</v>
      </c>
      <c r="C747" s="13">
        <f>INDEX('xUS TME'!C:C,MATCH($B747,'xUS TME'!$B:$B,0))</f>
        <v>500830</v>
      </c>
      <c r="D747" s="13" t="str">
        <f>INDEX('xUS TME'!D:D,MATCH(B747,'xUS TME'!$B:$B,0))</f>
        <v>0P0000BRVZ</v>
      </c>
      <c r="E747" s="13" t="str">
        <f>INDEX('xUS TME'!F:F,MATCH(B747,'xUS TME'!$B:$B,0))</f>
        <v>India</v>
      </c>
      <c r="F747" s="18" t="str">
        <f>INDEX('xUS TME'!G:G,MATCH(B747,'xUS TME'!$B:$B,0))</f>
        <v>Consumer Staples</v>
      </c>
      <c r="G747" s="58">
        <f>IFERROR(INDEX(CRIMs!G:G,MATCH(C747,CRIMs!D:D,0)),0)</f>
        <v>0</v>
      </c>
      <c r="H747" s="58">
        <f>IFERROR(INDEX(CRIMs!I:I,MATCH(C747,CRIMs!D:D,0)),0)</f>
        <v>0</v>
      </c>
      <c r="I747" s="13">
        <f>INDEX('xUS TME'!E:E,MATCH($B747,'xUS TME'!$B:$B,0))</f>
        <v>0.01</v>
      </c>
      <c r="J747" s="15">
        <f>INDEX('xUS TME'!H:H,MATCH(B747,'xUS TME'!$B:$B,0))</f>
        <v>0</v>
      </c>
      <c r="K747" s="17" t="str">
        <f t="shared" si="11"/>
        <v/>
      </c>
      <c r="L747" s="15">
        <f>INDEX('xUS TME'!J:J,MATCH('xUS Opp Value'!B747,'xUS TME'!$B:$B,0))</f>
        <v>36.14</v>
      </c>
      <c r="M747" s="15">
        <f>INDEX('xUS TME'!L:L,MATCH('xUS Opp Value'!$B747,'xUS TME'!$B:$B,0))</f>
        <v>33.340000000000003</v>
      </c>
      <c r="N747" s="15">
        <f>INDEX('xUS TME'!K:K,MATCH('xUS Opp Value'!$B747,'xUS TME'!$B:$B,0))</f>
        <v>0.83</v>
      </c>
      <c r="O747" s="15">
        <f>INDEX('xUS TME'!I:I,MATCH('xUS Opp Value'!$B747,'xUS TME'!$B:$B,0))</f>
        <v>0</v>
      </c>
      <c r="P747" s="15" t="str">
        <f>INDEX('xUS TME'!M:M,MATCH('xUS Opp Value'!$B747,'xUS TME'!$B:$B,0))</f>
        <v>Indian Rupee</v>
      </c>
      <c r="Q747" s="15">
        <f>INDEX('xUS TME'!N:N,MATCH('xUS Opp Value'!$B747,'xUS TME'!$B:$B,0))</f>
        <v>0</v>
      </c>
    </row>
    <row r="748" spans="1:17" hidden="1">
      <c r="A748" s="10" t="s">
        <v>8501</v>
      </c>
      <c r="B748" s="10" t="str">
        <f>INDEX('xUS TME'!B:B,MATCH('xUS Opp Value'!A748,'xUS TME'!A:A,0))</f>
        <v>CNE100005VF9</v>
      </c>
      <c r="C748" s="13">
        <f>INDEX('xUS TME'!C:C,MATCH($B748,'xUS TME'!$B:$B,0))</f>
        <v>688498</v>
      </c>
      <c r="D748" s="13" t="str">
        <f>INDEX('xUS TME'!D:D,MATCH(B748,'xUS TME'!$B:$B,0))</f>
        <v>0P0001Q9O4</v>
      </c>
      <c r="E748" s="13" t="str">
        <f>INDEX('xUS TME'!F:F,MATCH(B748,'xUS TME'!$B:$B,0))</f>
        <v>China</v>
      </c>
      <c r="F748" s="18" t="str">
        <f>INDEX('xUS TME'!G:G,MATCH(B748,'xUS TME'!$B:$B,0))</f>
        <v>Information Technology</v>
      </c>
      <c r="G748" s="58">
        <f>IFERROR(INDEX(CRIMs!G:G,MATCH(C748,CRIMs!D:D,0)),0)</f>
        <v>0</v>
      </c>
      <c r="H748" s="58">
        <f>IFERROR(INDEX(CRIMs!I:I,MATCH(C748,CRIMs!D:D,0)),0)</f>
        <v>0</v>
      </c>
      <c r="I748" s="13">
        <f>INDEX('xUS TME'!E:E,MATCH($B748,'xUS TME'!$B:$B,0))</f>
        <v>0.01</v>
      </c>
      <c r="J748" s="15">
        <f>INDEX('xUS TME'!H:H,MATCH(B748,'xUS TME'!$B:$B,0))</f>
        <v>0</v>
      </c>
      <c r="K748" s="17" t="str">
        <f t="shared" si="11"/>
        <v/>
      </c>
      <c r="L748" s="15">
        <f>INDEX('xUS TME'!J:J,MATCH('xUS Opp Value'!B748,'xUS TME'!$B:$B,0))</f>
        <v>0</v>
      </c>
      <c r="M748" s="15">
        <f>INDEX('xUS TME'!L:L,MATCH('xUS Opp Value'!$B748,'xUS TME'!$B:$B,0))</f>
        <v>45.14</v>
      </c>
      <c r="N748" s="15">
        <f>INDEX('xUS TME'!K:K,MATCH('xUS Opp Value'!$B748,'xUS TME'!$B:$B,0))</f>
        <v>0.09</v>
      </c>
      <c r="O748" s="15">
        <f>INDEX('xUS TME'!I:I,MATCH('xUS Opp Value'!$B748,'xUS TME'!$B:$B,0))</f>
        <v>0</v>
      </c>
      <c r="P748" s="15" t="str">
        <f>INDEX('xUS TME'!M:M,MATCH('xUS Opp Value'!$B748,'xUS TME'!$B:$B,0))</f>
        <v>Yuan Renminbi</v>
      </c>
      <c r="Q748" s="15">
        <f>INDEX('xUS TME'!N:N,MATCH('xUS Opp Value'!$B748,'xUS TME'!$B:$B,0))</f>
        <v>0</v>
      </c>
    </row>
    <row r="749" spans="1:17" hidden="1">
      <c r="A749" s="10" t="s">
        <v>2676</v>
      </c>
      <c r="B749" s="10" t="str">
        <f>INDEX('xUS TME'!B:B,MATCH('xUS Opp Value'!A749,'xUS TME'!A:A,0))</f>
        <v>TW0001402006</v>
      </c>
      <c r="C749" s="13" t="str">
        <f>INDEX('xUS TME'!C:C,MATCH($B749,'xUS TME'!$B:$B,0))</f>
        <v>1402</v>
      </c>
      <c r="D749" s="13" t="str">
        <f>INDEX('xUS TME'!D:D,MATCH(B749,'xUS TME'!$B:$B,0))</f>
        <v>0P0000BBPJ</v>
      </c>
      <c r="E749" s="13" t="str">
        <f>INDEX('xUS TME'!F:F,MATCH(B749,'xUS TME'!$B:$B,0))</f>
        <v>Taiwan</v>
      </c>
      <c r="F749" s="18" t="str">
        <f>INDEX('xUS TME'!G:G,MATCH(B749,'xUS TME'!$B:$B,0))</f>
        <v>Industrials</v>
      </c>
      <c r="G749" s="58">
        <f>IFERROR(INDEX(CRIMs!G:G,MATCH(C749,CRIMs!D:D,0)),0)</f>
        <v>0</v>
      </c>
      <c r="H749" s="58">
        <f>IFERROR(INDEX(CRIMs!I:I,MATCH(C749,CRIMs!D:D,0)),0)</f>
        <v>0</v>
      </c>
      <c r="I749" s="13">
        <f>INDEX('xUS TME'!E:E,MATCH($B749,'xUS TME'!$B:$B,0))</f>
        <v>0.01</v>
      </c>
      <c r="J749" s="15">
        <f>INDEX('xUS TME'!H:H,MATCH(B749,'xUS TME'!$B:$B,0))</f>
        <v>0</v>
      </c>
      <c r="K749" s="17" t="str">
        <f t="shared" si="11"/>
        <v/>
      </c>
      <c r="L749" s="15">
        <f>INDEX('xUS TME'!J:J,MATCH('xUS Opp Value'!B749,'xUS TME'!$B:$B,0))</f>
        <v>11.99</v>
      </c>
      <c r="M749" s="15">
        <f>INDEX('xUS TME'!L:L,MATCH('xUS Opp Value'!$B749,'xUS TME'!$B:$B,0))</f>
        <v>0.62</v>
      </c>
      <c r="N749" s="15">
        <f>INDEX('xUS TME'!K:K,MATCH('xUS Opp Value'!$B749,'xUS TME'!$B:$B,0))</f>
        <v>7.0000000000000007E-2</v>
      </c>
      <c r="O749" s="15">
        <f>INDEX('xUS TME'!I:I,MATCH('xUS Opp Value'!$B749,'xUS TME'!$B:$B,0))</f>
        <v>0</v>
      </c>
      <c r="P749" s="15" t="str">
        <f>INDEX('xUS TME'!M:M,MATCH('xUS Opp Value'!$B749,'xUS TME'!$B:$B,0))</f>
        <v>New Taiwan Dollar</v>
      </c>
      <c r="Q749" s="15">
        <f>INDEX('xUS TME'!N:N,MATCH('xUS Opp Value'!$B749,'xUS TME'!$B:$B,0))</f>
        <v>0</v>
      </c>
    </row>
    <row r="750" spans="1:17" hidden="1">
      <c r="A750" s="10" t="s">
        <v>883</v>
      </c>
      <c r="B750" s="10" t="str">
        <f>INDEX('xUS TME'!B:B,MATCH('xUS Opp Value'!A750,'xUS TME'!A:A,0))</f>
        <v>TH0264A10Z04</v>
      </c>
      <c r="C750" s="13" t="str">
        <f>INDEX('xUS TME'!C:C,MATCH($B750,'xUS TME'!$B:$B,0))</f>
        <v>BDMS</v>
      </c>
      <c r="D750" s="13" t="str">
        <f>INDEX('xUS TME'!D:D,MATCH(B750,'xUS TME'!$B:$B,0))</f>
        <v>0P0000BXN5</v>
      </c>
      <c r="E750" s="13" t="str">
        <f>INDEX('xUS TME'!F:F,MATCH(B750,'xUS TME'!$B:$B,0))</f>
        <v>Thailand</v>
      </c>
      <c r="F750" s="18" t="str">
        <f>INDEX('xUS TME'!G:G,MATCH(B750,'xUS TME'!$B:$B,0))</f>
        <v>Health Care</v>
      </c>
      <c r="G750" s="58">
        <f>IFERROR(INDEX(CRIMs!G:G,MATCH(C750,CRIMs!D:D,0)),0)</f>
        <v>0</v>
      </c>
      <c r="H750" s="58">
        <f>IFERROR(INDEX(CRIMs!I:I,MATCH(C750,CRIMs!D:D,0)),0)</f>
        <v>0</v>
      </c>
      <c r="I750" s="13">
        <f>INDEX('xUS TME'!E:E,MATCH($B750,'xUS TME'!$B:$B,0))</f>
        <v>0.01</v>
      </c>
      <c r="J750" s="15">
        <f>INDEX('xUS TME'!H:H,MATCH(B750,'xUS TME'!$B:$B,0))</f>
        <v>0</v>
      </c>
      <c r="K750" s="17" t="str">
        <f t="shared" si="11"/>
        <v/>
      </c>
      <c r="L750" s="15">
        <f>INDEX('xUS TME'!J:J,MATCH('xUS Opp Value'!B750,'xUS TME'!$B:$B,0))</f>
        <v>18.149999999999999</v>
      </c>
      <c r="M750" s="15">
        <f>INDEX('xUS TME'!L:L,MATCH('xUS Opp Value'!$B750,'xUS TME'!$B:$B,0))</f>
        <v>2.79</v>
      </c>
      <c r="N750" s="15">
        <f>INDEX('xUS TME'!K:K,MATCH('xUS Opp Value'!$B750,'xUS TME'!$B:$B,0))</f>
        <v>0.16</v>
      </c>
      <c r="O750" s="15">
        <f>INDEX('xUS TME'!I:I,MATCH('xUS Opp Value'!$B750,'xUS TME'!$B:$B,0))</f>
        <v>0</v>
      </c>
      <c r="P750" s="15" t="str">
        <f>INDEX('xUS TME'!M:M,MATCH('xUS Opp Value'!$B750,'xUS TME'!$B:$B,0))</f>
        <v>Baht</v>
      </c>
      <c r="Q750" s="15">
        <f>INDEX('xUS TME'!N:N,MATCH('xUS Opp Value'!$B750,'xUS TME'!$B:$B,0))</f>
        <v>0</v>
      </c>
    </row>
    <row r="751" spans="1:17" hidden="1">
      <c r="A751" s="10" t="s">
        <v>4018</v>
      </c>
      <c r="B751" s="10" t="str">
        <f>INDEX('xUS TME'!B:B,MATCH('xUS Opp Value'!A751,'xUS TME'!A:A,0))</f>
        <v>BRITSAACNOR0</v>
      </c>
      <c r="C751" s="13" t="str">
        <f>INDEX('xUS TME'!C:C,MATCH($B751,'xUS TME'!$B:$B,0))</f>
        <v>ITSA3</v>
      </c>
      <c r="D751" s="13" t="str">
        <f>INDEX('xUS TME'!D:D,MATCH(B751,'xUS TME'!$B:$B,0))</f>
        <v>0P0000CG0I</v>
      </c>
      <c r="E751" s="13" t="str">
        <f>INDEX('xUS TME'!F:F,MATCH(B751,'xUS TME'!$B:$B,0))</f>
        <v>Brazil</v>
      </c>
      <c r="F751" s="18" t="str">
        <f>INDEX('xUS TME'!G:G,MATCH(B751,'xUS TME'!$B:$B,0))</f>
        <v>Financials</v>
      </c>
      <c r="G751" s="58">
        <f>IFERROR(INDEX(CRIMs!G:G,MATCH(C751,CRIMs!D:D,0)),0)</f>
        <v>0</v>
      </c>
      <c r="H751" s="58">
        <f>IFERROR(INDEX(CRIMs!I:I,MATCH(C751,CRIMs!D:D,0)),0)</f>
        <v>0</v>
      </c>
      <c r="I751" s="13">
        <f>INDEX('xUS TME'!E:E,MATCH($B751,'xUS TME'!$B:$B,0))</f>
        <v>0.01</v>
      </c>
      <c r="J751" s="15">
        <f>INDEX('xUS TME'!H:H,MATCH(B751,'xUS TME'!$B:$B,0))</f>
        <v>0</v>
      </c>
      <c r="K751" s="17" t="str">
        <f t="shared" si="11"/>
        <v/>
      </c>
      <c r="L751" s="15">
        <f>INDEX('xUS TME'!J:J,MATCH('xUS Opp Value'!B751,'xUS TME'!$B:$B,0))</f>
        <v>0</v>
      </c>
      <c r="M751" s="15">
        <f>INDEX('xUS TME'!L:L,MATCH('xUS Opp Value'!$B751,'xUS TME'!$B:$B,0))</f>
        <v>1.85</v>
      </c>
      <c r="N751" s="15">
        <f>INDEX('xUS TME'!K:K,MATCH('xUS Opp Value'!$B751,'xUS TME'!$B:$B,0))</f>
        <v>0.19</v>
      </c>
      <c r="O751" s="15">
        <f>INDEX('xUS TME'!I:I,MATCH('xUS Opp Value'!$B751,'xUS TME'!$B:$B,0))</f>
        <v>0</v>
      </c>
      <c r="P751" s="15" t="str">
        <f>INDEX('xUS TME'!M:M,MATCH('xUS Opp Value'!$B751,'xUS TME'!$B:$B,0))</f>
        <v>Brazilian Real</v>
      </c>
      <c r="Q751" s="15">
        <f>INDEX('xUS TME'!N:N,MATCH('xUS Opp Value'!$B751,'xUS TME'!$B:$B,0))</f>
        <v>0</v>
      </c>
    </row>
    <row r="752" spans="1:17" hidden="1">
      <c r="A752" s="10" t="s">
        <v>5315</v>
      </c>
      <c r="B752" s="10" t="str">
        <f>INDEX('xUS TME'!B:B,MATCH('xUS Opp Value'!A752,'xUS TME'!A:A,0))</f>
        <v>INE584A01023</v>
      </c>
      <c r="C752" s="13">
        <f>INDEX('xUS TME'!C:C,MATCH($B752,'xUS TME'!$B:$B,0))</f>
        <v>526371</v>
      </c>
      <c r="D752" s="13" t="str">
        <f>INDEX('xUS TME'!D:D,MATCH(B752,'xUS TME'!$B:$B,0))</f>
        <v>0P0000EOIY</v>
      </c>
      <c r="E752" s="13" t="str">
        <f>INDEX('xUS TME'!F:F,MATCH(B752,'xUS TME'!$B:$B,0))</f>
        <v>India</v>
      </c>
      <c r="F752" s="18" t="str">
        <f>INDEX('xUS TME'!G:G,MATCH(B752,'xUS TME'!$B:$B,0))</f>
        <v>Materials</v>
      </c>
      <c r="G752" s="58">
        <f>IFERROR(INDEX(CRIMs!G:G,MATCH(C752,CRIMs!D:D,0)),0)</f>
        <v>0</v>
      </c>
      <c r="H752" s="58">
        <f>IFERROR(INDEX(CRIMs!I:I,MATCH(C752,CRIMs!D:D,0)),0)</f>
        <v>0</v>
      </c>
      <c r="I752" s="13">
        <f>INDEX('xUS TME'!E:E,MATCH($B752,'xUS TME'!$B:$B,0))</f>
        <v>0.01</v>
      </c>
      <c r="J752" s="15">
        <f>INDEX('xUS TME'!H:H,MATCH(B752,'xUS TME'!$B:$B,0))</f>
        <v>0</v>
      </c>
      <c r="K752" s="17" t="str">
        <f t="shared" si="11"/>
        <v/>
      </c>
      <c r="L752" s="15">
        <f>INDEX('xUS TME'!J:J,MATCH('xUS Opp Value'!B752,'xUS TME'!$B:$B,0))</f>
        <v>8.34</v>
      </c>
      <c r="M752" s="15">
        <f>INDEX('xUS TME'!L:L,MATCH('xUS Opp Value'!$B752,'xUS TME'!$B:$B,0))</f>
        <v>2.2999999999999998</v>
      </c>
      <c r="N752" s="15">
        <f>INDEX('xUS TME'!K:K,MATCH('xUS Opp Value'!$B752,'xUS TME'!$B:$B,0))</f>
        <v>0.23</v>
      </c>
      <c r="O752" s="15">
        <f>INDEX('xUS TME'!I:I,MATCH('xUS Opp Value'!$B752,'xUS TME'!$B:$B,0))</f>
        <v>0</v>
      </c>
      <c r="P752" s="15" t="str">
        <f>INDEX('xUS TME'!M:M,MATCH('xUS Opp Value'!$B752,'xUS TME'!$B:$B,0))</f>
        <v>Indian Rupee</v>
      </c>
      <c r="Q752" s="15">
        <f>INDEX('xUS TME'!N:N,MATCH('xUS Opp Value'!$B752,'xUS TME'!$B:$B,0))</f>
        <v>0</v>
      </c>
    </row>
    <row r="753" spans="1:17" hidden="1">
      <c r="A753" s="10" t="s">
        <v>7864</v>
      </c>
      <c r="B753" s="10" t="str">
        <f>INDEX('xUS TME'!B:B,MATCH('xUS Opp Value'!A753,'xUS TME'!A:A,0))</f>
        <v>INE405E01023</v>
      </c>
      <c r="C753" s="13" t="str">
        <f>INDEX('xUS TME'!C:C,MATCH($B753,'xUS TME'!$B:$B,0))</f>
        <v>532539</v>
      </c>
      <c r="D753" s="13" t="str">
        <f>INDEX('xUS TME'!D:D,MATCH(B753,'xUS TME'!$B:$B,0))</f>
        <v>0P0000CK7C</v>
      </c>
      <c r="E753" s="13" t="str">
        <f>INDEX('xUS TME'!F:F,MATCH(B753,'xUS TME'!$B:$B,0))</f>
        <v>India</v>
      </c>
      <c r="F753" s="18" t="str">
        <f>INDEX('xUS TME'!G:G,MATCH(B753,'xUS TME'!$B:$B,0))</f>
        <v>Consumer Discretionary</v>
      </c>
      <c r="G753" s="58">
        <f>IFERROR(INDEX(CRIMs!G:G,MATCH(C753,CRIMs!D:D,0)),0)</f>
        <v>0</v>
      </c>
      <c r="H753" s="58">
        <f>IFERROR(INDEX(CRIMs!I:I,MATCH(C753,CRIMs!D:D,0)),0)</f>
        <v>0</v>
      </c>
      <c r="I753" s="13">
        <f>INDEX('xUS TME'!E:E,MATCH($B753,'xUS TME'!$B:$B,0))</f>
        <v>0.01</v>
      </c>
      <c r="J753" s="15">
        <f>INDEX('xUS TME'!H:H,MATCH(B753,'xUS TME'!$B:$B,0))</f>
        <v>0</v>
      </c>
      <c r="K753" s="17" t="str">
        <f t="shared" si="11"/>
        <v/>
      </c>
      <c r="L753" s="15">
        <f>INDEX('xUS TME'!J:J,MATCH('xUS Opp Value'!B753,'xUS TME'!$B:$B,0))</f>
        <v>48.49</v>
      </c>
      <c r="M753" s="15">
        <f>INDEX('xUS TME'!L:L,MATCH('xUS Opp Value'!$B753,'xUS TME'!$B:$B,0))</f>
        <v>9.98</v>
      </c>
      <c r="N753" s="15">
        <f>INDEX('xUS TME'!K:K,MATCH('xUS Opp Value'!$B753,'xUS TME'!$B:$B,0))</f>
        <v>0.19</v>
      </c>
      <c r="O753" s="15">
        <f>INDEX('xUS TME'!I:I,MATCH('xUS Opp Value'!$B753,'xUS TME'!$B:$B,0))</f>
        <v>0</v>
      </c>
      <c r="P753" s="15" t="str">
        <f>INDEX('xUS TME'!M:M,MATCH('xUS Opp Value'!$B753,'xUS TME'!$B:$B,0))</f>
        <v>Indian Rupee</v>
      </c>
      <c r="Q753" s="15">
        <f>INDEX('xUS TME'!N:N,MATCH('xUS Opp Value'!$B753,'xUS TME'!$B:$B,0))</f>
        <v>0</v>
      </c>
    </row>
    <row r="754" spans="1:17" hidden="1">
      <c r="A754" s="10" t="s">
        <v>3651</v>
      </c>
      <c r="B754" s="10" t="str">
        <f>INDEX('xUS TME'!B:B,MATCH('xUS Opp Value'!A754,'xUS TME'!A:A,0))</f>
        <v>CNE100001YQ9</v>
      </c>
      <c r="C754" s="13">
        <f>INDEX('xUS TME'!C:C,MATCH($B754,'xUS TME'!$B:$B,0))</f>
        <v>6886</v>
      </c>
      <c r="D754" s="13" t="str">
        <f>INDEX('xUS TME'!D:D,MATCH(B754,'xUS TME'!$B:$B,0))</f>
        <v>0P0001648D</v>
      </c>
      <c r="E754" s="13" t="str">
        <f>INDEX('xUS TME'!F:F,MATCH(B754,'xUS TME'!$B:$B,0))</f>
        <v>China</v>
      </c>
      <c r="F754" s="18" t="str">
        <f>INDEX('xUS TME'!G:G,MATCH(B754,'xUS TME'!$B:$B,0))</f>
        <v>Financials</v>
      </c>
      <c r="G754" s="58">
        <f>IFERROR(INDEX(CRIMs!G:G,MATCH(C754,CRIMs!D:D,0)),0)</f>
        <v>0</v>
      </c>
      <c r="H754" s="58">
        <f>IFERROR(INDEX(CRIMs!I:I,MATCH(C754,CRIMs!D:D,0)),0)</f>
        <v>0</v>
      </c>
      <c r="I754" s="13">
        <f>INDEX('xUS TME'!E:E,MATCH($B754,'xUS TME'!$B:$B,0))</f>
        <v>0.01</v>
      </c>
      <c r="J754" s="15">
        <f>INDEX('xUS TME'!H:H,MATCH(B754,'xUS TME'!$B:$B,0))</f>
        <v>0</v>
      </c>
      <c r="K754" s="17" t="str">
        <f t="shared" si="11"/>
        <v/>
      </c>
      <c r="L754" s="15">
        <f>INDEX('xUS TME'!J:J,MATCH('xUS Opp Value'!B754,'xUS TME'!$B:$B,0))</f>
        <v>5.27</v>
      </c>
      <c r="M754" s="15">
        <f>INDEX('xUS TME'!L:L,MATCH('xUS Opp Value'!$B754,'xUS TME'!$B:$B,0))</f>
        <v>0.75</v>
      </c>
      <c r="N754" s="15">
        <f>INDEX('xUS TME'!K:K,MATCH('xUS Opp Value'!$B754,'xUS TME'!$B:$B,0))</f>
        <v>0.1</v>
      </c>
      <c r="O754" s="15">
        <f>INDEX('xUS TME'!I:I,MATCH('xUS Opp Value'!$B754,'xUS TME'!$B:$B,0))</f>
        <v>0</v>
      </c>
      <c r="P754" s="15" t="str">
        <f>INDEX('xUS TME'!M:M,MATCH('xUS Opp Value'!$B754,'xUS TME'!$B:$B,0))</f>
        <v>Hong Kong Dollar</v>
      </c>
      <c r="Q754" s="15">
        <f>INDEX('xUS TME'!N:N,MATCH('xUS Opp Value'!$B754,'xUS TME'!$B:$B,0))</f>
        <v>0</v>
      </c>
    </row>
    <row r="755" spans="1:17" hidden="1">
      <c r="A755" s="10" t="s">
        <v>7038</v>
      </c>
      <c r="B755" s="10" t="str">
        <f>INDEX('xUS TME'!B:B,MATCH('xUS Opp Value'!A755,'xUS TME'!A:A,0))</f>
        <v>KR7010950004</v>
      </c>
      <c r="C755" s="13">
        <f>INDEX('xUS TME'!C:C,MATCH($B755,'xUS TME'!$B:$B,0))</f>
        <v>10950</v>
      </c>
      <c r="D755" s="13" t="str">
        <f>INDEX('xUS TME'!D:D,MATCH(B755,'xUS TME'!$B:$B,0))</f>
        <v>0P0000C5TE</v>
      </c>
      <c r="E755" s="13" t="str">
        <f>INDEX('xUS TME'!F:F,MATCH(B755,'xUS TME'!$B:$B,0))</f>
        <v>South Korea</v>
      </c>
      <c r="F755" s="18" t="str">
        <f>INDEX('xUS TME'!G:G,MATCH(B755,'xUS TME'!$B:$B,0))</f>
        <v>Energy</v>
      </c>
      <c r="G755" s="58">
        <f>IFERROR(INDEX(CRIMs!G:G,MATCH(C755,CRIMs!D:D,0)),0)</f>
        <v>0</v>
      </c>
      <c r="H755" s="58">
        <f>IFERROR(INDEX(CRIMs!I:I,MATCH(C755,CRIMs!D:D,0)),0)</f>
        <v>0</v>
      </c>
      <c r="I755" s="13">
        <f>INDEX('xUS TME'!E:E,MATCH($B755,'xUS TME'!$B:$B,0))</f>
        <v>0.01</v>
      </c>
      <c r="J755" s="15">
        <f>INDEX('xUS TME'!H:H,MATCH(B755,'xUS TME'!$B:$B,0))</f>
        <v>0</v>
      </c>
      <c r="K755" s="17" t="str">
        <f t="shared" si="11"/>
        <v/>
      </c>
      <c r="L755" s="15">
        <f>INDEX('xUS TME'!J:J,MATCH('xUS Opp Value'!B755,'xUS TME'!$B:$B,0))</f>
        <v>15.99</v>
      </c>
      <c r="M755" s="15">
        <f>INDEX('xUS TME'!L:L,MATCH('xUS Opp Value'!$B755,'xUS TME'!$B:$B,0))</f>
        <v>1.58</v>
      </c>
      <c r="N755" s="15">
        <f>INDEX('xUS TME'!K:K,MATCH('xUS Opp Value'!$B755,'xUS TME'!$B:$B,0))</f>
        <v>0.02</v>
      </c>
      <c r="O755" s="15">
        <f>INDEX('xUS TME'!I:I,MATCH('xUS Opp Value'!$B755,'xUS TME'!$B:$B,0))</f>
        <v>0</v>
      </c>
      <c r="P755" s="15" t="str">
        <f>INDEX('xUS TME'!M:M,MATCH('xUS Opp Value'!$B755,'xUS TME'!$B:$B,0))</f>
        <v>Won</v>
      </c>
      <c r="Q755" s="15">
        <f>INDEX('xUS TME'!N:N,MATCH('xUS Opp Value'!$B755,'xUS TME'!$B:$B,0))</f>
        <v>0</v>
      </c>
    </row>
    <row r="756" spans="1:17" hidden="1">
      <c r="A756" s="10" t="s">
        <v>3222</v>
      </c>
      <c r="B756" s="10" t="str">
        <f>INDEX('xUS TME'!B:B,MATCH('xUS Opp Value'!A756,'xUS TME'!A:A,0))</f>
        <v>CNE1000022F3</v>
      </c>
      <c r="C756" s="13">
        <f>INDEX('xUS TME'!C:C,MATCH($B756,'xUS TME'!$B:$B,0))</f>
        <v>601211</v>
      </c>
      <c r="D756" s="13" t="str">
        <f>INDEX('xUS TME'!D:D,MATCH(B756,'xUS TME'!$B:$B,0))</f>
        <v>0P00016ABW</v>
      </c>
      <c r="E756" s="13" t="str">
        <f>INDEX('xUS TME'!F:F,MATCH(B756,'xUS TME'!$B:$B,0))</f>
        <v>China</v>
      </c>
      <c r="F756" s="18" t="str">
        <f>INDEX('xUS TME'!G:G,MATCH(B756,'xUS TME'!$B:$B,0))</f>
        <v>Financials</v>
      </c>
      <c r="G756" s="58">
        <f>IFERROR(INDEX(CRIMs!G:G,MATCH(C756,CRIMs!D:D,0)),0)</f>
        <v>0</v>
      </c>
      <c r="H756" s="58">
        <f>IFERROR(INDEX(CRIMs!I:I,MATCH(C756,CRIMs!D:D,0)),0)</f>
        <v>0</v>
      </c>
      <c r="I756" s="13">
        <f>INDEX('xUS TME'!E:E,MATCH($B756,'xUS TME'!$B:$B,0))</f>
        <v>0.01</v>
      </c>
      <c r="J756" s="15">
        <f>INDEX('xUS TME'!H:H,MATCH(B756,'xUS TME'!$B:$B,0))</f>
        <v>0</v>
      </c>
      <c r="K756" s="17" t="str">
        <f t="shared" si="11"/>
        <v/>
      </c>
      <c r="L756" s="15">
        <f>INDEX('xUS TME'!J:J,MATCH('xUS Opp Value'!B756,'xUS TME'!$B:$B,0))</f>
        <v>8.07</v>
      </c>
      <c r="M756" s="15">
        <f>INDEX('xUS TME'!L:L,MATCH('xUS Opp Value'!$B756,'xUS TME'!$B:$B,0))</f>
        <v>0.94</v>
      </c>
      <c r="N756" s="15">
        <f>INDEX('xUS TME'!K:K,MATCH('xUS Opp Value'!$B756,'xUS TME'!$B:$B,0))</f>
        <v>0.1</v>
      </c>
      <c r="O756" s="15">
        <f>INDEX('xUS TME'!I:I,MATCH('xUS Opp Value'!$B756,'xUS TME'!$B:$B,0))</f>
        <v>0</v>
      </c>
      <c r="P756" s="15" t="str">
        <f>INDEX('xUS TME'!M:M,MATCH('xUS Opp Value'!$B756,'xUS TME'!$B:$B,0))</f>
        <v>Yuan Renminbi</v>
      </c>
      <c r="Q756" s="15">
        <f>INDEX('xUS TME'!N:N,MATCH('xUS Opp Value'!$B756,'xUS TME'!$B:$B,0))</f>
        <v>0</v>
      </c>
    </row>
    <row r="757" spans="1:17" hidden="1">
      <c r="A757" s="10" t="s">
        <v>6854</v>
      </c>
      <c r="B757" s="10" t="str">
        <f>INDEX('xUS TME'!B:B,MATCH('xUS Opp Value'!A757,'xUS TME'!A:A,0))</f>
        <v>INE003A01024</v>
      </c>
      <c r="C757" s="13" t="str">
        <f>INDEX('xUS TME'!C:C,MATCH($B757,'xUS TME'!$B:$B,0))</f>
        <v>500550</v>
      </c>
      <c r="D757" s="13" t="str">
        <f>INDEX('xUS TME'!D:D,MATCH(B757,'xUS TME'!$B:$B,0))</f>
        <v>0P0000CLLM</v>
      </c>
      <c r="E757" s="13" t="str">
        <f>INDEX('xUS TME'!F:F,MATCH(B757,'xUS TME'!$B:$B,0))</f>
        <v>India</v>
      </c>
      <c r="F757" s="18" t="str">
        <f>INDEX('xUS TME'!G:G,MATCH(B757,'xUS TME'!$B:$B,0))</f>
        <v>Industrials</v>
      </c>
      <c r="G757" s="58">
        <f>IFERROR(INDEX(CRIMs!G:G,MATCH(C757,CRIMs!D:D,0)),0)</f>
        <v>0</v>
      </c>
      <c r="H757" s="58">
        <f>IFERROR(INDEX(CRIMs!I:I,MATCH(C757,CRIMs!D:D,0)),0)</f>
        <v>0</v>
      </c>
      <c r="I757" s="13">
        <f>INDEX('xUS TME'!E:E,MATCH($B757,'xUS TME'!$B:$B,0))</f>
        <v>0.01</v>
      </c>
      <c r="J757" s="15">
        <f>INDEX('xUS TME'!H:H,MATCH(B757,'xUS TME'!$B:$B,0))</f>
        <v>0</v>
      </c>
      <c r="K757" s="17" t="str">
        <f t="shared" si="11"/>
        <v/>
      </c>
      <c r="L757" s="15">
        <f>INDEX('xUS TME'!J:J,MATCH('xUS Opp Value'!B757,'xUS TME'!$B:$B,0))</f>
        <v>65.09</v>
      </c>
      <c r="M757" s="15">
        <f>INDEX('xUS TME'!L:L,MATCH('xUS Opp Value'!$B757,'xUS TME'!$B:$B,0))</f>
        <v>9.1300000000000008</v>
      </c>
      <c r="N757" s="15">
        <f>INDEX('xUS TME'!K:K,MATCH('xUS Opp Value'!$B757,'xUS TME'!$B:$B,0))</f>
        <v>0.12</v>
      </c>
      <c r="O757" s="15">
        <f>INDEX('xUS TME'!I:I,MATCH('xUS Opp Value'!$B757,'xUS TME'!$B:$B,0))</f>
        <v>0</v>
      </c>
      <c r="P757" s="15" t="str">
        <f>INDEX('xUS TME'!M:M,MATCH('xUS Opp Value'!$B757,'xUS TME'!$B:$B,0))</f>
        <v>Indian Rupee</v>
      </c>
      <c r="Q757" s="15">
        <f>INDEX('xUS TME'!N:N,MATCH('xUS Opp Value'!$B757,'xUS TME'!$B:$B,0))</f>
        <v>0</v>
      </c>
    </row>
    <row r="758" spans="1:17" hidden="1">
      <c r="A758" s="10" t="s">
        <v>7825</v>
      </c>
      <c r="B758" s="10" t="str">
        <f>INDEX('xUS TME'!B:B,MATCH('xUS Opp Value'!A758,'xUS TME'!A:A,0))</f>
        <v>INE692A01016</v>
      </c>
      <c r="C758" s="13" t="str">
        <f>INDEX('xUS TME'!C:C,MATCH($B758,'xUS TME'!$B:$B,0))</f>
        <v>532477</v>
      </c>
      <c r="D758" s="13" t="str">
        <f>INDEX('xUS TME'!D:D,MATCH(B758,'xUS TME'!$B:$B,0))</f>
        <v>0P0000AHP8</v>
      </c>
      <c r="E758" s="13" t="str">
        <f>INDEX('xUS TME'!F:F,MATCH(B758,'xUS TME'!$B:$B,0))</f>
        <v>India</v>
      </c>
      <c r="F758" s="18" t="str">
        <f>INDEX('xUS TME'!G:G,MATCH(B758,'xUS TME'!$B:$B,0))</f>
        <v>Financials</v>
      </c>
      <c r="G758" s="58">
        <f>IFERROR(INDEX(CRIMs!G:G,MATCH(C758,CRIMs!D:D,0)),0)</f>
        <v>0</v>
      </c>
      <c r="H758" s="58">
        <f>IFERROR(INDEX(CRIMs!I:I,MATCH(C758,CRIMs!D:D,0)),0)</f>
        <v>0</v>
      </c>
      <c r="I758" s="13">
        <f>INDEX('xUS TME'!E:E,MATCH($B758,'xUS TME'!$B:$B,0))</f>
        <v>0.01</v>
      </c>
      <c r="J758" s="15">
        <f>INDEX('xUS TME'!H:H,MATCH(B758,'xUS TME'!$B:$B,0))</f>
        <v>0</v>
      </c>
      <c r="K758" s="17" t="str">
        <f t="shared" si="11"/>
        <v/>
      </c>
      <c r="L758" s="15">
        <f>INDEX('xUS TME'!J:J,MATCH('xUS Opp Value'!B758,'xUS TME'!$B:$B,0))</f>
        <v>9.25</v>
      </c>
      <c r="M758" s="15">
        <f>INDEX('xUS TME'!L:L,MATCH('xUS Opp Value'!$B758,'xUS TME'!$B:$B,0))</f>
        <v>1.1000000000000001</v>
      </c>
      <c r="N758" s="15">
        <f>INDEX('xUS TME'!K:K,MATCH('xUS Opp Value'!$B758,'xUS TME'!$B:$B,0))</f>
        <v>0.17</v>
      </c>
      <c r="O758" s="15">
        <f>INDEX('xUS TME'!I:I,MATCH('xUS Opp Value'!$B758,'xUS TME'!$B:$B,0))</f>
        <v>0</v>
      </c>
      <c r="P758" s="15" t="str">
        <f>INDEX('xUS TME'!M:M,MATCH('xUS Opp Value'!$B758,'xUS TME'!$B:$B,0))</f>
        <v>Indian Rupee</v>
      </c>
      <c r="Q758" s="15">
        <f>INDEX('xUS TME'!N:N,MATCH('xUS Opp Value'!$B758,'xUS TME'!$B:$B,0))</f>
        <v>0</v>
      </c>
    </row>
    <row r="759" spans="1:17" hidden="1">
      <c r="A759" s="10" t="s">
        <v>3540</v>
      </c>
      <c r="B759" s="10" t="str">
        <f>INDEX('xUS TME'!B:B,MATCH('xUS Opp Value'!A759,'xUS TME'!A:A,0))</f>
        <v>SE0011090018</v>
      </c>
      <c r="C759" s="13" t="str">
        <f>INDEX('xUS TME'!C:C,MATCH($B759,'xUS TME'!$B:$B,0))</f>
        <v>HOLM B</v>
      </c>
      <c r="D759" s="13" t="str">
        <f>INDEX('xUS TME'!D:D,MATCH(B759,'xUS TME'!$B:$B,0))</f>
        <v>0P0000A6MI</v>
      </c>
      <c r="E759" s="13" t="str">
        <f>INDEX('xUS TME'!F:F,MATCH(B759,'xUS TME'!$B:$B,0))</f>
        <v>Sweden</v>
      </c>
      <c r="F759" s="18" t="str">
        <f>INDEX('xUS TME'!G:G,MATCH(B759,'xUS TME'!$B:$B,0))</f>
        <v>Materials</v>
      </c>
      <c r="G759" s="58">
        <f>IFERROR(INDEX(CRIMs!G:G,MATCH(C759,CRIMs!D:D,0)),0)</f>
        <v>0</v>
      </c>
      <c r="H759" s="58">
        <f>IFERROR(INDEX(CRIMs!I:I,MATCH(C759,CRIMs!D:D,0)),0)</f>
        <v>0</v>
      </c>
      <c r="I759" s="13">
        <f>INDEX('xUS TME'!E:E,MATCH($B759,'xUS TME'!$B:$B,0))</f>
        <v>0.01</v>
      </c>
      <c r="J759" s="15">
        <f>INDEX('xUS TME'!H:H,MATCH(B759,'xUS TME'!$B:$B,0))</f>
        <v>0</v>
      </c>
      <c r="K759" s="17" t="str">
        <f t="shared" si="11"/>
        <v/>
      </c>
      <c r="L759" s="15">
        <f>INDEX('xUS TME'!J:J,MATCH('xUS Opp Value'!B759,'xUS TME'!$B:$B,0))</f>
        <v>23.69</v>
      </c>
      <c r="M759" s="15">
        <f>INDEX('xUS TME'!L:L,MATCH('xUS Opp Value'!$B759,'xUS TME'!$B:$B,0))</f>
        <v>0.93</v>
      </c>
      <c r="N759" s="15">
        <f>INDEX('xUS TME'!K:K,MATCH('xUS Opp Value'!$B759,'xUS TME'!$B:$B,0))</f>
        <v>0.05</v>
      </c>
      <c r="O759" s="15">
        <f>INDEX('xUS TME'!I:I,MATCH('xUS Opp Value'!$B759,'xUS TME'!$B:$B,0))</f>
        <v>0</v>
      </c>
      <c r="P759" s="15" t="str">
        <f>INDEX('xUS TME'!M:M,MATCH('xUS Opp Value'!$B759,'xUS TME'!$B:$B,0))</f>
        <v>Swedish Krona</v>
      </c>
      <c r="Q759" s="15">
        <f>INDEX('xUS TME'!N:N,MATCH('xUS Opp Value'!$B759,'xUS TME'!$B:$B,0))</f>
        <v>0</v>
      </c>
    </row>
    <row r="760" spans="1:17" hidden="1">
      <c r="A760" s="10" t="s">
        <v>710</v>
      </c>
      <c r="B760" s="10" t="str">
        <f>INDEX('xUS TME'!B:B,MATCH('xUS Opp Value'!A760,'xUS TME'!A:A,0))</f>
        <v>US04965M1062</v>
      </c>
      <c r="C760" s="13" t="str">
        <f>INDEX('xUS TME'!C:C,MATCH($B760,'xUS TME'!$B:$B,0))</f>
        <v>ATAT</v>
      </c>
      <c r="D760" s="13" t="str">
        <f>INDEX('xUS TME'!D:D,MATCH(B760,'xUS TME'!$B:$B,0))</f>
        <v>0P0001MSCG</v>
      </c>
      <c r="E760" s="13" t="str">
        <f>INDEX('xUS TME'!F:F,MATCH(B760,'xUS TME'!$B:$B,0))</f>
        <v>China</v>
      </c>
      <c r="F760" s="18" t="str">
        <f>INDEX('xUS TME'!G:G,MATCH(B760,'xUS TME'!$B:$B,0))</f>
        <v>Consumer Discretionary</v>
      </c>
      <c r="G760" s="58">
        <f>IFERROR(INDEX(CRIMs!G:G,MATCH(C760,CRIMs!D:D,0)),0)</f>
        <v>0</v>
      </c>
      <c r="H760" s="58">
        <f>IFERROR(INDEX(CRIMs!I:I,MATCH(C760,CRIMs!D:D,0)),0)</f>
        <v>0</v>
      </c>
      <c r="I760" s="13">
        <f>INDEX('xUS TME'!E:E,MATCH($B760,'xUS TME'!$B:$B,0))</f>
        <v>0.01</v>
      </c>
      <c r="J760" s="15">
        <f>INDEX('xUS TME'!H:H,MATCH(B760,'xUS TME'!$B:$B,0))</f>
        <v>0</v>
      </c>
      <c r="K760" s="17" t="str">
        <f t="shared" si="11"/>
        <v/>
      </c>
      <c r="L760" s="15">
        <f>INDEX('xUS TME'!J:J,MATCH('xUS Opp Value'!B760,'xUS TME'!$B:$B,0))</f>
        <v>18.940000000000001</v>
      </c>
      <c r="M760" s="15">
        <f>INDEX('xUS TME'!L:L,MATCH('xUS Opp Value'!$B760,'xUS TME'!$B:$B,0))</f>
        <v>9.7200000000000006</v>
      </c>
      <c r="N760" s="15">
        <f>INDEX('xUS TME'!K:K,MATCH('xUS Opp Value'!$B760,'xUS TME'!$B:$B,0))</f>
        <v>0</v>
      </c>
      <c r="O760" s="15">
        <f>INDEX('xUS TME'!I:I,MATCH('xUS Opp Value'!$B760,'xUS TME'!$B:$B,0))</f>
        <v>0</v>
      </c>
      <c r="P760" s="15" t="str">
        <f>INDEX('xUS TME'!M:M,MATCH('xUS Opp Value'!$B760,'xUS TME'!$B:$B,0))</f>
        <v>US Dollar</v>
      </c>
      <c r="Q760" s="15">
        <f>INDEX('xUS TME'!N:N,MATCH('xUS Opp Value'!$B760,'xUS TME'!$B:$B,0))</f>
        <v>0</v>
      </c>
    </row>
    <row r="761" spans="1:17" hidden="1">
      <c r="A761" s="10" t="s">
        <v>3643</v>
      </c>
      <c r="B761" s="10" t="str">
        <f>INDEX('xUS TME'!B:B,MATCH('xUS Opp Value'!A761,'xUS TME'!A:A,0))</f>
        <v>CNE1000006Z4</v>
      </c>
      <c r="C761" s="13">
        <f>INDEX('xUS TME'!C:C,MATCH($B761,'xUS TME'!$B:$B,0))</f>
        <v>902</v>
      </c>
      <c r="D761" s="13" t="str">
        <f>INDEX('xUS TME'!D:D,MATCH(B761,'xUS TME'!$B:$B,0))</f>
        <v>0P00009S41</v>
      </c>
      <c r="E761" s="13" t="str">
        <f>INDEX('xUS TME'!F:F,MATCH(B761,'xUS TME'!$B:$B,0))</f>
        <v>China</v>
      </c>
      <c r="F761" s="18" t="str">
        <f>INDEX('xUS TME'!G:G,MATCH(B761,'xUS TME'!$B:$B,0))</f>
        <v>Utilities</v>
      </c>
      <c r="G761" s="58">
        <f>IFERROR(INDEX(CRIMs!G:G,MATCH(C761,CRIMs!D:D,0)),0)</f>
        <v>0</v>
      </c>
      <c r="H761" s="58">
        <f>IFERROR(INDEX(CRIMs!I:I,MATCH(C761,CRIMs!D:D,0)),0)</f>
        <v>0</v>
      </c>
      <c r="I761" s="13">
        <f>INDEX('xUS TME'!E:E,MATCH($B761,'xUS TME'!$B:$B,0))</f>
        <v>0.01</v>
      </c>
      <c r="J761" s="15">
        <f>INDEX('xUS TME'!H:H,MATCH(B761,'xUS TME'!$B:$B,0))</f>
        <v>0</v>
      </c>
      <c r="K761" s="17" t="str">
        <f t="shared" si="11"/>
        <v/>
      </c>
      <c r="L761" s="15">
        <f>INDEX('xUS TME'!J:J,MATCH('xUS Opp Value'!B761,'xUS TME'!$B:$B,0))</f>
        <v>15.5</v>
      </c>
      <c r="M761" s="15">
        <f>INDEX('xUS TME'!L:L,MATCH('xUS Opp Value'!$B761,'xUS TME'!$B:$B,0))</f>
        <v>1.3</v>
      </c>
      <c r="N761" s="15">
        <f>INDEX('xUS TME'!K:K,MATCH('xUS Opp Value'!$B761,'xUS TME'!$B:$B,0))</f>
        <v>0.25</v>
      </c>
      <c r="O761" s="15" t="str">
        <f>INDEX('xUS TME'!I:I,MATCH('xUS Opp Value'!$B761,'xUS TME'!$B:$B,0))</f>
        <v>None</v>
      </c>
      <c r="P761" s="15" t="str">
        <f>INDEX('xUS TME'!M:M,MATCH('xUS Opp Value'!$B761,'xUS TME'!$B:$B,0))</f>
        <v>Hong Kong Dollar</v>
      </c>
      <c r="Q761" s="15" t="str">
        <f>INDEX('xUS TME'!N:N,MATCH('xUS Opp Value'!$B761,'xUS TME'!$B:$B,0))</f>
        <v>High</v>
      </c>
    </row>
    <row r="762" spans="1:17" hidden="1">
      <c r="A762" s="10" t="s">
        <v>4246</v>
      </c>
      <c r="B762" s="10" t="str">
        <f>INDEX('xUS TME'!B:B,MATCH('xUS Opp Value'!A762,'xUS TME'!A:A,0))</f>
        <v>INE121E01018</v>
      </c>
      <c r="C762" s="13" t="str">
        <f>INDEX('xUS TME'!C:C,MATCH($B762,'xUS TME'!$B:$B,0))</f>
        <v>JSWENERGY</v>
      </c>
      <c r="D762" s="13" t="str">
        <f>INDEX('xUS TME'!D:D,MATCH(B762,'xUS TME'!$B:$B,0))</f>
        <v>0P0000MZAF</v>
      </c>
      <c r="E762" s="13" t="str">
        <f>INDEX('xUS TME'!F:F,MATCH(B762,'xUS TME'!$B:$B,0))</f>
        <v>India</v>
      </c>
      <c r="F762" s="18" t="str">
        <f>INDEX('xUS TME'!G:G,MATCH(B762,'xUS TME'!$B:$B,0))</f>
        <v>Utilities</v>
      </c>
      <c r="G762" s="58">
        <f>IFERROR(INDEX(CRIMs!G:G,MATCH(C762,CRIMs!D:D,0)),0)</f>
        <v>0</v>
      </c>
      <c r="H762" s="58">
        <f>IFERROR(INDEX(CRIMs!I:I,MATCH(C762,CRIMs!D:D,0)),0)</f>
        <v>0</v>
      </c>
      <c r="I762" s="13">
        <f>INDEX('xUS TME'!E:E,MATCH($B762,'xUS TME'!$B:$B,0))</f>
        <v>0.01</v>
      </c>
      <c r="J762" s="15">
        <f>INDEX('xUS TME'!H:H,MATCH(B762,'xUS TME'!$B:$B,0))</f>
        <v>0</v>
      </c>
      <c r="K762" s="17" t="str">
        <f t="shared" si="11"/>
        <v/>
      </c>
      <c r="L762" s="15">
        <f>INDEX('xUS TME'!J:J,MATCH('xUS Opp Value'!B762,'xUS TME'!$B:$B,0))</f>
        <v>0</v>
      </c>
      <c r="M762" s="15">
        <f>INDEX('xUS TME'!L:L,MATCH('xUS Opp Value'!$B762,'xUS TME'!$B:$B,0))</f>
        <v>2.93</v>
      </c>
      <c r="N762" s="15">
        <f>INDEX('xUS TME'!K:K,MATCH('xUS Opp Value'!$B762,'xUS TME'!$B:$B,0))</f>
        <v>0.08</v>
      </c>
      <c r="O762" s="15">
        <f>INDEX('xUS TME'!I:I,MATCH('xUS Opp Value'!$B762,'xUS TME'!$B:$B,0))</f>
        <v>0</v>
      </c>
      <c r="P762" s="15" t="str">
        <f>INDEX('xUS TME'!M:M,MATCH('xUS Opp Value'!$B762,'xUS TME'!$B:$B,0))</f>
        <v>Indian Rupee</v>
      </c>
      <c r="Q762" s="15">
        <f>INDEX('xUS TME'!N:N,MATCH('xUS Opp Value'!$B762,'xUS TME'!$B:$B,0))</f>
        <v>0</v>
      </c>
    </row>
    <row r="763" spans="1:17" hidden="1">
      <c r="A763" s="10" t="s">
        <v>6942</v>
      </c>
      <c r="B763" s="10" t="str">
        <f>INDEX('xUS TME'!B:B,MATCH('xUS Opp Value'!A763,'xUS TME'!A:A,0))</f>
        <v>HK3808041546</v>
      </c>
      <c r="C763" s="13">
        <f>INDEX('xUS TME'!C:C,MATCH($B763,'xUS TME'!$B:$B,0))</f>
        <v>3808</v>
      </c>
      <c r="D763" s="13" t="str">
        <f>INDEX('xUS TME'!D:D,MATCH(B763,'xUS TME'!$B:$B,0))</f>
        <v>0P0000BA9T</v>
      </c>
      <c r="E763" s="13" t="str">
        <f>INDEX('xUS TME'!F:F,MATCH(B763,'xUS TME'!$B:$B,0))</f>
        <v>China</v>
      </c>
      <c r="F763" s="18" t="str">
        <f>INDEX('xUS TME'!G:G,MATCH(B763,'xUS TME'!$B:$B,0))</f>
        <v>Industrials</v>
      </c>
      <c r="G763" s="58">
        <f>IFERROR(INDEX(CRIMs!G:G,MATCH(C763,CRIMs!D:D,0)),0)</f>
        <v>0</v>
      </c>
      <c r="H763" s="58">
        <f>IFERROR(INDEX(CRIMs!I:I,MATCH(C763,CRIMs!D:D,0)),0)</f>
        <v>0</v>
      </c>
      <c r="I763" s="13">
        <f>INDEX('xUS TME'!E:E,MATCH($B763,'xUS TME'!$B:$B,0))</f>
        <v>0.01</v>
      </c>
      <c r="J763" s="15">
        <f>INDEX('xUS TME'!H:H,MATCH(B763,'xUS TME'!$B:$B,0))</f>
        <v>0</v>
      </c>
      <c r="K763" s="17" t="str">
        <f t="shared" ref="K763:K826" si="12">IFERROR((1/J763)-1,"")</f>
        <v/>
      </c>
      <c r="L763" s="15">
        <f>INDEX('xUS TME'!J:J,MATCH('xUS Opp Value'!B763,'xUS TME'!$B:$B,0))</f>
        <v>13.33</v>
      </c>
      <c r="M763" s="15">
        <f>INDEX('xUS TME'!L:L,MATCH('xUS Opp Value'!$B763,'xUS TME'!$B:$B,0))</f>
        <v>2.44</v>
      </c>
      <c r="N763" s="15">
        <f>INDEX('xUS TME'!K:K,MATCH('xUS Opp Value'!$B763,'xUS TME'!$B:$B,0))</f>
        <v>0.16</v>
      </c>
      <c r="O763" s="15">
        <f>INDEX('xUS TME'!I:I,MATCH('xUS Opp Value'!$B763,'xUS TME'!$B:$B,0))</f>
        <v>0</v>
      </c>
      <c r="P763" s="15" t="str">
        <f>INDEX('xUS TME'!M:M,MATCH('xUS Opp Value'!$B763,'xUS TME'!$B:$B,0))</f>
        <v>Hong Kong Dollar</v>
      </c>
      <c r="Q763" s="15">
        <f>INDEX('xUS TME'!N:N,MATCH('xUS Opp Value'!$B763,'xUS TME'!$B:$B,0))</f>
        <v>0</v>
      </c>
    </row>
    <row r="764" spans="1:17" hidden="1">
      <c r="A764" s="10" t="s">
        <v>1801</v>
      </c>
      <c r="B764" s="10" t="str">
        <f>INDEX('xUS TME'!B:B,MATCH('xUS Opp Value'!A764,'xUS TME'!A:A,0))</f>
        <v>CNE100000767</v>
      </c>
      <c r="C764" s="13" t="str">
        <f>INDEX('xUS TME'!C:C,MATCH($B764,'xUS TME'!$B:$B,0))</f>
        <v>601088</v>
      </c>
      <c r="D764" s="13" t="str">
        <f>INDEX('xUS TME'!D:D,MATCH(B764,'xUS TME'!$B:$B,0))</f>
        <v>0P00009RME</v>
      </c>
      <c r="E764" s="13" t="str">
        <f>INDEX('xUS TME'!F:F,MATCH(B764,'xUS TME'!$B:$B,0))</f>
        <v>China</v>
      </c>
      <c r="F764" s="18" t="str">
        <f>INDEX('xUS TME'!G:G,MATCH(B764,'xUS TME'!$B:$B,0))</f>
        <v>Energy</v>
      </c>
      <c r="G764" s="58">
        <f>IFERROR(INDEX(CRIMs!G:G,MATCH(C764,CRIMs!D:D,0)),0)</f>
        <v>0</v>
      </c>
      <c r="H764" s="58">
        <f>IFERROR(INDEX(CRIMs!I:I,MATCH(C764,CRIMs!D:D,0)),0)</f>
        <v>0</v>
      </c>
      <c r="I764" s="13">
        <f>INDEX('xUS TME'!E:E,MATCH($B764,'xUS TME'!$B:$B,0))</f>
        <v>0.01</v>
      </c>
      <c r="J764" s="15">
        <f>INDEX('xUS TME'!H:H,MATCH(B764,'xUS TME'!$B:$B,0))</f>
        <v>0</v>
      </c>
      <c r="K764" s="17" t="str">
        <f t="shared" si="12"/>
        <v/>
      </c>
      <c r="L764" s="15">
        <f>INDEX('xUS TME'!J:J,MATCH('xUS Opp Value'!B764,'xUS TME'!$B:$B,0))</f>
        <v>9.67</v>
      </c>
      <c r="M764" s="15">
        <f>INDEX('xUS TME'!L:L,MATCH('xUS Opp Value'!$B764,'xUS TME'!$B:$B,0))</f>
        <v>2.25</v>
      </c>
      <c r="N764" s="15">
        <f>INDEX('xUS TME'!K:K,MATCH('xUS Opp Value'!$B764,'xUS TME'!$B:$B,0))</f>
        <v>0.15</v>
      </c>
      <c r="O764" s="15" t="str">
        <f>INDEX('xUS TME'!I:I,MATCH('xUS Opp Value'!$B764,'xUS TME'!$B:$B,0))</f>
        <v>None</v>
      </c>
      <c r="P764" s="15" t="str">
        <f>INDEX('xUS TME'!M:M,MATCH('xUS Opp Value'!$B764,'xUS TME'!$B:$B,0))</f>
        <v>Yuan Renminbi</v>
      </c>
      <c r="Q764" s="15" t="str">
        <f>INDEX('xUS TME'!N:N,MATCH('xUS Opp Value'!$B764,'xUS TME'!$B:$B,0))</f>
        <v>High</v>
      </c>
    </row>
    <row r="765" spans="1:17" hidden="1">
      <c r="A765" s="10" t="s">
        <v>4481</v>
      </c>
      <c r="B765" s="10" t="str">
        <f>INDEX('xUS TME'!B:B,MATCH('xUS Opp Value'!A765,'xUS TME'!A:A,0))</f>
        <v>KR7003490000</v>
      </c>
      <c r="C765" s="13">
        <f>INDEX('xUS TME'!C:C,MATCH($B765,'xUS TME'!$B:$B,0))</f>
        <v>3490</v>
      </c>
      <c r="D765" s="13" t="str">
        <f>INDEX('xUS TME'!D:D,MATCH(B765,'xUS TME'!$B:$B,0))</f>
        <v>0P0000C5W4</v>
      </c>
      <c r="E765" s="13" t="str">
        <f>INDEX('xUS TME'!F:F,MATCH(B765,'xUS TME'!$B:$B,0))</f>
        <v>South Korea</v>
      </c>
      <c r="F765" s="18" t="str">
        <f>INDEX('xUS TME'!G:G,MATCH(B765,'xUS TME'!$B:$B,0))</f>
        <v>Industrials</v>
      </c>
      <c r="G765" s="58">
        <f>IFERROR(INDEX(CRIMs!G:G,MATCH(C765,CRIMs!D:D,0)),0)</f>
        <v>0</v>
      </c>
      <c r="H765" s="58">
        <f>IFERROR(INDEX(CRIMs!I:I,MATCH(C765,CRIMs!D:D,0)),0)</f>
        <v>0</v>
      </c>
      <c r="I765" s="13">
        <f>INDEX('xUS TME'!E:E,MATCH($B765,'xUS TME'!$B:$B,0))</f>
        <v>0.01</v>
      </c>
      <c r="J765" s="15">
        <f>INDEX('xUS TME'!H:H,MATCH(B765,'xUS TME'!$B:$B,0))</f>
        <v>0</v>
      </c>
      <c r="K765" s="17" t="str">
        <f t="shared" si="12"/>
        <v/>
      </c>
      <c r="L765" s="15">
        <f>INDEX('xUS TME'!J:J,MATCH('xUS Opp Value'!B765,'xUS TME'!$B:$B,0))</f>
        <v>0</v>
      </c>
      <c r="M765" s="15">
        <f>INDEX('xUS TME'!L:L,MATCH('xUS Opp Value'!$B765,'xUS TME'!$B:$B,0))</f>
        <v>0.83</v>
      </c>
      <c r="N765" s="15">
        <f>INDEX('xUS TME'!K:K,MATCH('xUS Opp Value'!$B765,'xUS TME'!$B:$B,0))</f>
        <v>0.06</v>
      </c>
      <c r="O765" s="15">
        <f>INDEX('xUS TME'!I:I,MATCH('xUS Opp Value'!$B765,'xUS TME'!$B:$B,0))</f>
        <v>0</v>
      </c>
      <c r="P765" s="15" t="str">
        <f>INDEX('xUS TME'!M:M,MATCH('xUS Opp Value'!$B765,'xUS TME'!$B:$B,0))</f>
        <v>Won</v>
      </c>
      <c r="Q765" s="15">
        <f>INDEX('xUS TME'!N:N,MATCH('xUS Opp Value'!$B765,'xUS TME'!$B:$B,0))</f>
        <v>0</v>
      </c>
    </row>
    <row r="766" spans="1:17" hidden="1">
      <c r="A766" s="10" t="s">
        <v>7985</v>
      </c>
      <c r="B766" s="10" t="str">
        <f>INDEX('xUS TME'!B:B,MATCH('xUS Opp Value'!A766,'xUS TME'!A:A,0))</f>
        <v>CNE0000016J9</v>
      </c>
      <c r="C766" s="13">
        <f>INDEX('xUS TME'!C:C,MATCH($B766,'xUS TME'!$B:$B,0))</f>
        <v>600309</v>
      </c>
      <c r="D766" s="13" t="str">
        <f>INDEX('xUS TME'!D:D,MATCH(B766,'xUS TME'!$B:$B,0))</f>
        <v>0P00007X6N</v>
      </c>
      <c r="E766" s="13" t="str">
        <f>INDEX('xUS TME'!F:F,MATCH(B766,'xUS TME'!$B:$B,0))</f>
        <v>China</v>
      </c>
      <c r="F766" s="18" t="str">
        <f>INDEX('xUS TME'!G:G,MATCH(B766,'xUS TME'!$B:$B,0))</f>
        <v>Materials</v>
      </c>
      <c r="G766" s="58">
        <f>IFERROR(INDEX(CRIMs!G:G,MATCH(C766,CRIMs!D:D,0)),0)</f>
        <v>0</v>
      </c>
      <c r="H766" s="58">
        <f>IFERROR(INDEX(CRIMs!I:I,MATCH(C766,CRIMs!D:D,0)),0)</f>
        <v>0</v>
      </c>
      <c r="I766" s="13">
        <f>INDEX('xUS TME'!E:E,MATCH($B766,'xUS TME'!$B:$B,0))</f>
        <v>0.01</v>
      </c>
      <c r="J766" s="15">
        <f>INDEX('xUS TME'!H:H,MATCH(B766,'xUS TME'!$B:$B,0))</f>
        <v>0</v>
      </c>
      <c r="K766" s="17" t="str">
        <f t="shared" si="12"/>
        <v/>
      </c>
      <c r="L766" s="15">
        <f>INDEX('xUS TME'!J:J,MATCH('xUS Opp Value'!B766,'xUS TME'!$B:$B,0))</f>
        <v>8.69</v>
      </c>
      <c r="M766" s="15">
        <f>INDEX('xUS TME'!L:L,MATCH('xUS Opp Value'!$B766,'xUS TME'!$B:$B,0))</f>
        <v>2.65</v>
      </c>
      <c r="N766" s="15">
        <f>INDEX('xUS TME'!K:K,MATCH('xUS Opp Value'!$B766,'xUS TME'!$B:$B,0))</f>
        <v>0.16</v>
      </c>
      <c r="O766" s="15">
        <f>INDEX('xUS TME'!I:I,MATCH('xUS Opp Value'!$B766,'xUS TME'!$B:$B,0))</f>
        <v>0</v>
      </c>
      <c r="P766" s="15" t="str">
        <f>INDEX('xUS TME'!M:M,MATCH('xUS Opp Value'!$B766,'xUS TME'!$B:$B,0))</f>
        <v>Yuan Renminbi</v>
      </c>
      <c r="Q766" s="15">
        <f>INDEX('xUS TME'!N:N,MATCH('xUS Opp Value'!$B766,'xUS TME'!$B:$B,0))</f>
        <v>0</v>
      </c>
    </row>
    <row r="767" spans="1:17" hidden="1">
      <c r="A767" s="10" t="s">
        <v>2422</v>
      </c>
      <c r="B767" s="10" t="str">
        <f>INDEX('xUS TME'!B:B,MATCH('xUS Opp Value'!A767,'xUS TME'!A:A,0))</f>
        <v>COC04PA00016</v>
      </c>
      <c r="C767" s="13" t="str">
        <f>INDEX('xUS TME'!C:C,MATCH($B767,'xUS TME'!$B:$B,0))</f>
        <v>ECOPETROL</v>
      </c>
      <c r="D767" s="13" t="str">
        <f>INDEX('xUS TME'!D:D,MATCH(B767,'xUS TME'!$B:$B,0))</f>
        <v>0P0000EO0O</v>
      </c>
      <c r="E767" s="13" t="str">
        <f>INDEX('xUS TME'!F:F,MATCH(B767,'xUS TME'!$B:$B,0))</f>
        <v>Colombia</v>
      </c>
      <c r="F767" s="18" t="str">
        <f>INDEX('xUS TME'!G:G,MATCH(B767,'xUS TME'!$B:$B,0))</f>
        <v>Energy</v>
      </c>
      <c r="G767" s="58">
        <f>IFERROR(INDEX(CRIMs!G:G,MATCH(C767,CRIMs!D:D,0)),0)</f>
        <v>0</v>
      </c>
      <c r="H767" s="58">
        <f>IFERROR(INDEX(CRIMs!I:I,MATCH(C767,CRIMs!D:D,0)),0)</f>
        <v>0</v>
      </c>
      <c r="I767" s="13">
        <f>INDEX('xUS TME'!E:E,MATCH($B767,'xUS TME'!$B:$B,0))</f>
        <v>0.01</v>
      </c>
      <c r="J767" s="15">
        <f>INDEX('xUS TME'!H:H,MATCH(B767,'xUS TME'!$B:$B,0))</f>
        <v>0</v>
      </c>
      <c r="K767" s="17" t="str">
        <f t="shared" si="12"/>
        <v/>
      </c>
      <c r="L767" s="15">
        <f>INDEX('xUS TME'!J:J,MATCH('xUS Opp Value'!B767,'xUS TME'!$B:$B,0))</f>
        <v>9.02</v>
      </c>
      <c r="M767" s="15">
        <f>INDEX('xUS TME'!L:L,MATCH('xUS Opp Value'!$B767,'xUS TME'!$B:$B,0))</f>
        <v>1.25</v>
      </c>
      <c r="N767" s="15">
        <f>INDEX('xUS TME'!K:K,MATCH('xUS Opp Value'!$B767,'xUS TME'!$B:$B,0))</f>
        <v>0</v>
      </c>
      <c r="O767" s="15" t="str">
        <f>INDEX('xUS TME'!I:I,MATCH('xUS Opp Value'!$B767,'xUS TME'!$B:$B,0))</f>
        <v>None</v>
      </c>
      <c r="P767" s="15" t="str">
        <f>INDEX('xUS TME'!M:M,MATCH('xUS Opp Value'!$B767,'xUS TME'!$B:$B,0))</f>
        <v>Colombian Peso</v>
      </c>
      <c r="Q767" s="15" t="str">
        <f>INDEX('xUS TME'!N:N,MATCH('xUS Opp Value'!$B767,'xUS TME'!$B:$B,0))</f>
        <v>Very High</v>
      </c>
    </row>
    <row r="768" spans="1:17" hidden="1">
      <c r="A768" s="10" t="s">
        <v>5007</v>
      </c>
      <c r="B768" s="10" t="str">
        <f>INDEX('xUS TME'!B:B,MATCH('xUS Opp Value'!A768,'xUS TME'!A:A,0))</f>
        <v>AEA006501018</v>
      </c>
      <c r="C768" s="13" t="str">
        <f>INDEX('xUS TME'!C:C,MATCH($B768,'xUS TME'!$B:$B,0))</f>
        <v>MODON</v>
      </c>
      <c r="D768" s="13" t="str">
        <f>INDEX('xUS TME'!D:D,MATCH(B768,'xUS TME'!$B:$B,0))</f>
        <v>0P0001CWEF</v>
      </c>
      <c r="E768" s="13" t="str">
        <f>INDEX('xUS TME'!F:F,MATCH(B768,'xUS TME'!$B:$B,0))</f>
        <v>United Arab Emirates</v>
      </c>
      <c r="F768" s="18" t="str">
        <f>INDEX('xUS TME'!G:G,MATCH(B768,'xUS TME'!$B:$B,0))</f>
        <v>Industrials</v>
      </c>
      <c r="G768" s="58">
        <f>IFERROR(INDEX(CRIMs!G:G,MATCH(C768,CRIMs!D:D,0)),0)</f>
        <v>0</v>
      </c>
      <c r="H768" s="58">
        <f>IFERROR(INDEX(CRIMs!I:I,MATCH(C768,CRIMs!D:D,0)),0)</f>
        <v>0</v>
      </c>
      <c r="I768" s="13">
        <f>INDEX('xUS TME'!E:E,MATCH($B768,'xUS TME'!$B:$B,0))</f>
        <v>0.01</v>
      </c>
      <c r="J768" s="15">
        <f>INDEX('xUS TME'!H:H,MATCH(B768,'xUS TME'!$B:$B,0))</f>
        <v>0</v>
      </c>
      <c r="K768" s="17" t="str">
        <f t="shared" si="12"/>
        <v/>
      </c>
      <c r="L768" s="15">
        <f>INDEX('xUS TME'!J:J,MATCH('xUS Opp Value'!B768,'xUS TME'!$B:$B,0))</f>
        <v>0</v>
      </c>
      <c r="M768" s="15">
        <f>INDEX('xUS TME'!L:L,MATCH('xUS Opp Value'!$B768,'xUS TME'!$B:$B,0))</f>
        <v>0.92</v>
      </c>
      <c r="N768" s="15">
        <f>INDEX('xUS TME'!K:K,MATCH('xUS Opp Value'!$B768,'xUS TME'!$B:$B,0))</f>
        <v>0.08</v>
      </c>
      <c r="O768" s="15">
        <f>INDEX('xUS TME'!I:I,MATCH('xUS Opp Value'!$B768,'xUS TME'!$B:$B,0))</f>
        <v>0</v>
      </c>
      <c r="P768" s="15" t="str">
        <f>INDEX('xUS TME'!M:M,MATCH('xUS Opp Value'!$B768,'xUS TME'!$B:$B,0))</f>
        <v>UAE Dirham</v>
      </c>
      <c r="Q768" s="15">
        <f>INDEX('xUS TME'!N:N,MATCH('xUS Opp Value'!$B768,'xUS TME'!$B:$B,0))</f>
        <v>0</v>
      </c>
    </row>
    <row r="769" spans="1:17" hidden="1">
      <c r="A769" s="10" t="s">
        <v>8209</v>
      </c>
      <c r="B769" s="10" t="str">
        <f>INDEX('xUS TME'!B:B,MATCH('xUS Opp Value'!A769,'xUS TME'!A:A,0))</f>
        <v>TW0002609005</v>
      </c>
      <c r="C769" s="13">
        <f>INDEX('xUS TME'!C:C,MATCH($B769,'xUS TME'!$B:$B,0))</f>
        <v>2609</v>
      </c>
      <c r="D769" s="13" t="str">
        <f>INDEX('xUS TME'!D:D,MATCH(B769,'xUS TME'!$B:$B,0))</f>
        <v>0P0000C1NS</v>
      </c>
      <c r="E769" s="13" t="str">
        <f>INDEX('xUS TME'!F:F,MATCH(B769,'xUS TME'!$B:$B,0))</f>
        <v>Taiwan</v>
      </c>
      <c r="F769" s="18" t="str">
        <f>INDEX('xUS TME'!G:G,MATCH(B769,'xUS TME'!$B:$B,0))</f>
        <v>Industrials</v>
      </c>
      <c r="G769" s="58">
        <f>IFERROR(INDEX(CRIMs!G:G,MATCH(C769,CRIMs!D:D,0)),0)</f>
        <v>0</v>
      </c>
      <c r="H769" s="58">
        <f>IFERROR(INDEX(CRIMs!I:I,MATCH(C769,CRIMs!D:D,0)),0)</f>
        <v>0</v>
      </c>
      <c r="I769" s="13">
        <f>INDEX('xUS TME'!E:E,MATCH($B769,'xUS TME'!$B:$B,0))</f>
        <v>0.01</v>
      </c>
      <c r="J769" s="15">
        <f>INDEX('xUS TME'!H:H,MATCH(B769,'xUS TME'!$B:$B,0))</f>
        <v>0</v>
      </c>
      <c r="K769" s="17" t="str">
        <f t="shared" si="12"/>
        <v/>
      </c>
      <c r="L769" s="15">
        <f>INDEX('xUS TME'!J:J,MATCH('xUS Opp Value'!B769,'xUS TME'!$B:$B,0))</f>
        <v>0</v>
      </c>
      <c r="M769" s="15">
        <f>INDEX('xUS TME'!L:L,MATCH('xUS Opp Value'!$B769,'xUS TME'!$B:$B,0))</f>
        <v>0.55000000000000004</v>
      </c>
      <c r="N769" s="15">
        <f>INDEX('xUS TME'!K:K,MATCH('xUS Opp Value'!$B769,'xUS TME'!$B:$B,0))</f>
        <v>0.05</v>
      </c>
      <c r="O769" s="15">
        <f>INDEX('xUS TME'!I:I,MATCH('xUS Opp Value'!$B769,'xUS TME'!$B:$B,0))</f>
        <v>0</v>
      </c>
      <c r="P769" s="15" t="str">
        <f>INDEX('xUS TME'!M:M,MATCH('xUS Opp Value'!$B769,'xUS TME'!$B:$B,0))</f>
        <v>New Taiwan Dollar</v>
      </c>
      <c r="Q769" s="15">
        <f>INDEX('xUS TME'!N:N,MATCH('xUS Opp Value'!$B769,'xUS TME'!$B:$B,0))</f>
        <v>0</v>
      </c>
    </row>
    <row r="770" spans="1:17" hidden="1">
      <c r="A770" s="10" t="s">
        <v>264</v>
      </c>
      <c r="B770" s="10" t="str">
        <f>INDEX('xUS TME'!B:B,MATCH('xUS Opp Value'!A770,'xUS TME'!A:A,0))</f>
        <v>INE674K01013</v>
      </c>
      <c r="C770" s="13">
        <f>INDEX('xUS TME'!C:C,MATCH($B770,'xUS TME'!$B:$B,0))</f>
        <v>540691</v>
      </c>
      <c r="D770" s="13" t="str">
        <f>INDEX('xUS TME'!D:D,MATCH(B770,'xUS TME'!$B:$B,0))</f>
        <v>0P0001BJU8</v>
      </c>
      <c r="E770" s="13" t="str">
        <f>INDEX('xUS TME'!F:F,MATCH(B770,'xUS TME'!$B:$B,0))</f>
        <v>India</v>
      </c>
      <c r="F770" s="18" t="str">
        <f>INDEX('xUS TME'!G:G,MATCH(B770,'xUS TME'!$B:$B,0))</f>
        <v>Financials</v>
      </c>
      <c r="G770" s="58">
        <f>IFERROR(INDEX(CRIMs!G:G,MATCH(C770,CRIMs!D:D,0)),0)</f>
        <v>0</v>
      </c>
      <c r="H770" s="58">
        <f>IFERROR(INDEX(CRIMs!I:I,MATCH(C770,CRIMs!D:D,0)),0)</f>
        <v>0</v>
      </c>
      <c r="I770" s="13">
        <f>INDEX('xUS TME'!E:E,MATCH($B770,'xUS TME'!$B:$B,0))</f>
        <v>0.01</v>
      </c>
      <c r="J770" s="15">
        <f>INDEX('xUS TME'!H:H,MATCH(B770,'xUS TME'!$B:$B,0))</f>
        <v>0</v>
      </c>
      <c r="K770" s="17" t="str">
        <f t="shared" si="12"/>
        <v/>
      </c>
      <c r="L770" s="15">
        <f>INDEX('xUS TME'!J:J,MATCH('xUS Opp Value'!B770,'xUS TME'!$B:$B,0))</f>
        <v>19.149999999999999</v>
      </c>
      <c r="M770" s="15">
        <f>INDEX('xUS TME'!L:L,MATCH('xUS Opp Value'!$B770,'xUS TME'!$B:$B,0))</f>
        <v>2.77</v>
      </c>
      <c r="N770" s="15">
        <f>INDEX('xUS TME'!K:K,MATCH('xUS Opp Value'!$B770,'xUS TME'!$B:$B,0))</f>
        <v>0.12</v>
      </c>
      <c r="O770" s="15">
        <f>INDEX('xUS TME'!I:I,MATCH('xUS Opp Value'!$B770,'xUS TME'!$B:$B,0))</f>
        <v>0</v>
      </c>
      <c r="P770" s="15" t="str">
        <f>INDEX('xUS TME'!M:M,MATCH('xUS Opp Value'!$B770,'xUS TME'!$B:$B,0))</f>
        <v>Indian Rupee</v>
      </c>
      <c r="Q770" s="15">
        <f>INDEX('xUS TME'!N:N,MATCH('xUS Opp Value'!$B770,'xUS TME'!$B:$B,0))</f>
        <v>0</v>
      </c>
    </row>
    <row r="771" spans="1:17" hidden="1">
      <c r="A771" s="10" t="s">
        <v>7887</v>
      </c>
      <c r="B771" s="10" t="str">
        <f>INDEX('xUS TME'!B:B,MATCH('xUS Opp Value'!A771,'xUS TME'!A:A,0))</f>
        <v>NO0011202772</v>
      </c>
      <c r="C771" s="13" t="str">
        <f>INDEX('xUS TME'!C:C,MATCH($B771,'xUS TME'!$B:$B,0))</f>
        <v>VARo</v>
      </c>
      <c r="D771" s="13" t="str">
        <f>INDEX('xUS TME'!D:D,MATCH(B771,'xUS TME'!$B:$B,0))</f>
        <v>0P0001OHTR</v>
      </c>
      <c r="E771" s="13" t="str">
        <f>INDEX('xUS TME'!F:F,MATCH(B771,'xUS TME'!$B:$B,0))</f>
        <v>Norway</v>
      </c>
      <c r="F771" s="18" t="str">
        <f>INDEX('xUS TME'!G:G,MATCH(B771,'xUS TME'!$B:$B,0))</f>
        <v>Energy</v>
      </c>
      <c r="G771" s="58">
        <f>IFERROR(INDEX(CRIMs!G:G,MATCH(C771,CRIMs!D:D,0)),0)</f>
        <v>0</v>
      </c>
      <c r="H771" s="58">
        <f>IFERROR(INDEX(CRIMs!I:I,MATCH(C771,CRIMs!D:D,0)),0)</f>
        <v>0</v>
      </c>
      <c r="I771" s="13">
        <f>INDEX('xUS TME'!E:E,MATCH($B771,'xUS TME'!$B:$B,0))</f>
        <v>0.01</v>
      </c>
      <c r="J771" s="15">
        <f>INDEX('xUS TME'!H:H,MATCH(B771,'xUS TME'!$B:$B,0))</f>
        <v>0</v>
      </c>
      <c r="K771" s="17" t="str">
        <f t="shared" si="12"/>
        <v/>
      </c>
      <c r="L771" s="15">
        <f>INDEX('xUS TME'!J:J,MATCH('xUS Opp Value'!B771,'xUS TME'!$B:$B,0))</f>
        <v>14.8</v>
      </c>
      <c r="M771" s="15">
        <f>INDEX('xUS TME'!L:L,MATCH('xUS Opp Value'!$B771,'xUS TME'!$B:$B,0))</f>
        <v>0</v>
      </c>
      <c r="N771" s="15">
        <f>INDEX('xUS TME'!K:K,MATCH('xUS Opp Value'!$B771,'xUS TME'!$B:$B,0))</f>
        <v>20.23</v>
      </c>
      <c r="O771" s="15">
        <f>INDEX('xUS TME'!I:I,MATCH('xUS Opp Value'!$B771,'xUS TME'!$B:$B,0))</f>
        <v>0</v>
      </c>
      <c r="P771" s="15" t="str">
        <f>INDEX('xUS TME'!M:M,MATCH('xUS Opp Value'!$B771,'xUS TME'!$B:$B,0))</f>
        <v>Norwegian Krone</v>
      </c>
      <c r="Q771" s="15">
        <f>INDEX('xUS TME'!N:N,MATCH('xUS Opp Value'!$B771,'xUS TME'!$B:$B,0))</f>
        <v>0</v>
      </c>
    </row>
    <row r="772" spans="1:17" hidden="1">
      <c r="A772" s="10" t="s">
        <v>8502</v>
      </c>
      <c r="B772" s="10" t="str">
        <f>INDEX('xUS TME'!B:B,MATCH('xUS Opp Value'!A772,'xUS TME'!A:A,0))</f>
        <v>INE267A01025</v>
      </c>
      <c r="C772" s="13">
        <f>INDEX('xUS TME'!C:C,MATCH($B772,'xUS TME'!$B:$B,0))</f>
        <v>500188</v>
      </c>
      <c r="D772" s="13" t="str">
        <f>INDEX('xUS TME'!D:D,MATCH(B772,'xUS TME'!$B:$B,0))</f>
        <v>0P0000AKUR</v>
      </c>
      <c r="E772" s="13" t="str">
        <f>INDEX('xUS TME'!F:F,MATCH(B772,'xUS TME'!$B:$B,0))</f>
        <v>India</v>
      </c>
      <c r="F772" s="18" t="str">
        <f>INDEX('xUS TME'!G:G,MATCH(B772,'xUS TME'!$B:$B,0))</f>
        <v>Materials</v>
      </c>
      <c r="G772" s="58">
        <f>IFERROR(INDEX(CRIMs!G:G,MATCH(C772,CRIMs!D:D,0)),0)</f>
        <v>0</v>
      </c>
      <c r="H772" s="58">
        <f>IFERROR(INDEX(CRIMs!I:I,MATCH(C772,CRIMs!D:D,0)),0)</f>
        <v>0</v>
      </c>
      <c r="I772" s="13">
        <f>INDEX('xUS TME'!E:E,MATCH($B772,'xUS TME'!$B:$B,0))</f>
        <v>0.01</v>
      </c>
      <c r="J772" s="15">
        <f>INDEX('xUS TME'!H:H,MATCH(B772,'xUS TME'!$B:$B,0))</f>
        <v>0</v>
      </c>
      <c r="K772" s="17" t="str">
        <f t="shared" si="12"/>
        <v/>
      </c>
      <c r="L772" s="15">
        <f>INDEX('xUS TME'!J:J,MATCH('xUS Opp Value'!B772,'xUS TME'!$B:$B,0))</f>
        <v>21.81</v>
      </c>
      <c r="M772" s="15">
        <f>INDEX('xUS TME'!L:L,MATCH('xUS Opp Value'!$B772,'xUS TME'!$B:$B,0))</f>
        <v>17.399999999999999</v>
      </c>
      <c r="N772" s="15">
        <f>INDEX('xUS TME'!K:K,MATCH('xUS Opp Value'!$B772,'xUS TME'!$B:$B,0))</f>
        <v>0.86</v>
      </c>
      <c r="O772" s="15">
        <f>INDEX('xUS TME'!I:I,MATCH('xUS Opp Value'!$B772,'xUS TME'!$B:$B,0))</f>
        <v>0</v>
      </c>
      <c r="P772" s="15" t="str">
        <f>INDEX('xUS TME'!M:M,MATCH('xUS Opp Value'!$B772,'xUS TME'!$B:$B,0))</f>
        <v>Indian Rupee</v>
      </c>
      <c r="Q772" s="15">
        <f>INDEX('xUS TME'!N:N,MATCH('xUS Opp Value'!$B772,'xUS TME'!$B:$B,0))</f>
        <v>0</v>
      </c>
    </row>
    <row r="773" spans="1:17" hidden="1">
      <c r="A773" s="10" t="s">
        <v>4785</v>
      </c>
      <c r="B773" s="10" t="str">
        <f>INDEX('xUS TME'!B:B,MATCH('xUS Opp Value'!A773,'xUS TME'!A:A,0))</f>
        <v>PHY5764J1483</v>
      </c>
      <c r="C773" s="13" t="str">
        <f>INDEX('xUS TME'!C:C,MATCH($B773,'xUS TME'!$B:$B,0))</f>
        <v>MER</v>
      </c>
      <c r="D773" s="13" t="str">
        <f>INDEX('xUS TME'!D:D,MATCH(B773,'xUS TME'!$B:$B,0))</f>
        <v>0P0000D525</v>
      </c>
      <c r="E773" s="13" t="str">
        <f>INDEX('xUS TME'!F:F,MATCH(B773,'xUS TME'!$B:$B,0))</f>
        <v>Philippines</v>
      </c>
      <c r="F773" s="18" t="str">
        <f>INDEX('xUS TME'!G:G,MATCH(B773,'xUS TME'!$B:$B,0))</f>
        <v>Utilities</v>
      </c>
      <c r="G773" s="58">
        <f>IFERROR(INDEX(CRIMs!G:G,MATCH(C773,CRIMs!D:D,0)),0)</f>
        <v>0</v>
      </c>
      <c r="H773" s="58">
        <f>IFERROR(INDEX(CRIMs!I:I,MATCH(C773,CRIMs!D:D,0)),0)</f>
        <v>0</v>
      </c>
      <c r="I773" s="13">
        <f>INDEX('xUS TME'!E:E,MATCH($B773,'xUS TME'!$B:$B,0))</f>
        <v>0.01</v>
      </c>
      <c r="J773" s="15">
        <f>INDEX('xUS TME'!H:H,MATCH(B773,'xUS TME'!$B:$B,0))</f>
        <v>0</v>
      </c>
      <c r="K773" s="17" t="str">
        <f t="shared" si="12"/>
        <v/>
      </c>
      <c r="L773" s="15">
        <f>INDEX('xUS TME'!J:J,MATCH('xUS Opp Value'!B773,'xUS TME'!$B:$B,0))</f>
        <v>12.8</v>
      </c>
      <c r="M773" s="15">
        <f>INDEX('xUS TME'!L:L,MATCH('xUS Opp Value'!$B773,'xUS TME'!$B:$B,0))</f>
        <v>3.99</v>
      </c>
      <c r="N773" s="15">
        <f>INDEX('xUS TME'!K:K,MATCH('xUS Opp Value'!$B773,'xUS TME'!$B:$B,0))</f>
        <v>0.33</v>
      </c>
      <c r="O773" s="15">
        <f>INDEX('xUS TME'!I:I,MATCH('xUS Opp Value'!$B773,'xUS TME'!$B:$B,0))</f>
        <v>0</v>
      </c>
      <c r="P773" s="15" t="str">
        <f>INDEX('xUS TME'!M:M,MATCH('xUS Opp Value'!$B773,'xUS TME'!$B:$B,0))</f>
        <v>Philippine Peso</v>
      </c>
      <c r="Q773" s="15">
        <f>INDEX('xUS TME'!N:N,MATCH('xUS Opp Value'!$B773,'xUS TME'!$B:$B,0))</f>
        <v>0</v>
      </c>
    </row>
    <row r="774" spans="1:17" hidden="1">
      <c r="A774" s="10" t="s">
        <v>1356</v>
      </c>
      <c r="B774" s="10" t="str">
        <f>INDEX('xUS TME'!B:B,MATCH('xUS Opp Value'!A774,'xUS TME'!A:A,0))</f>
        <v>INE476A01022</v>
      </c>
      <c r="C774" s="13" t="str">
        <f>INDEX('xUS TME'!C:C,MATCH($B774,'xUS TME'!$B:$B,0))</f>
        <v>532483</v>
      </c>
      <c r="D774" s="13" t="str">
        <f>INDEX('xUS TME'!D:D,MATCH(B774,'xUS TME'!$B:$B,0))</f>
        <v>0P0000BLBO</v>
      </c>
      <c r="E774" s="13" t="str">
        <f>INDEX('xUS TME'!F:F,MATCH(B774,'xUS TME'!$B:$B,0))</f>
        <v>India</v>
      </c>
      <c r="F774" s="18" t="str">
        <f>INDEX('xUS TME'!G:G,MATCH(B774,'xUS TME'!$B:$B,0))</f>
        <v>Financials</v>
      </c>
      <c r="G774" s="58">
        <f>IFERROR(INDEX(CRIMs!G:G,MATCH(C774,CRIMs!D:D,0)),0)</f>
        <v>0</v>
      </c>
      <c r="H774" s="58">
        <f>IFERROR(INDEX(CRIMs!I:I,MATCH(C774,CRIMs!D:D,0)),0)</f>
        <v>0</v>
      </c>
      <c r="I774" s="13">
        <f>INDEX('xUS TME'!E:E,MATCH($B774,'xUS TME'!$B:$B,0))</f>
        <v>0.01</v>
      </c>
      <c r="J774" s="15">
        <f>INDEX('xUS TME'!H:H,MATCH(B774,'xUS TME'!$B:$B,0))</f>
        <v>0</v>
      </c>
      <c r="K774" s="17" t="str">
        <f t="shared" si="12"/>
        <v/>
      </c>
      <c r="L774" s="15">
        <f>INDEX('xUS TME'!J:J,MATCH('xUS Opp Value'!B774,'xUS TME'!$B:$B,0))</f>
        <v>0</v>
      </c>
      <c r="M774" s="15">
        <f>INDEX('xUS TME'!L:L,MATCH('xUS Opp Value'!$B774,'xUS TME'!$B:$B,0))</f>
        <v>1.08</v>
      </c>
      <c r="N774" s="15">
        <f>INDEX('xUS TME'!K:K,MATCH('xUS Opp Value'!$B774,'xUS TME'!$B:$B,0))</f>
        <v>0.18</v>
      </c>
      <c r="O774" s="15">
        <f>INDEX('xUS TME'!I:I,MATCH('xUS Opp Value'!$B774,'xUS TME'!$B:$B,0))</f>
        <v>0</v>
      </c>
      <c r="P774" s="15" t="str">
        <f>INDEX('xUS TME'!M:M,MATCH('xUS Opp Value'!$B774,'xUS TME'!$B:$B,0))</f>
        <v>Indian Rupee</v>
      </c>
      <c r="Q774" s="15">
        <f>INDEX('xUS TME'!N:N,MATCH('xUS Opp Value'!$B774,'xUS TME'!$B:$B,0))</f>
        <v>0</v>
      </c>
    </row>
    <row r="775" spans="1:17" hidden="1">
      <c r="A775" s="10" t="s">
        <v>507</v>
      </c>
      <c r="B775" s="10" t="str">
        <f>INDEX('xUS TME'!B:B,MATCH('xUS Opp Value'!A775,'xUS TME'!A:A,0))</f>
        <v>KR7090430000</v>
      </c>
      <c r="C775" s="13">
        <f>INDEX('xUS TME'!C:C,MATCH($B775,'xUS TME'!$B:$B,0))</f>
        <v>90430</v>
      </c>
      <c r="D775" s="13" t="str">
        <f>INDEX('xUS TME'!D:D,MATCH(B775,'xUS TME'!$B:$B,0))</f>
        <v>0P0000B9SJ</v>
      </c>
      <c r="E775" s="13" t="str">
        <f>INDEX('xUS TME'!F:F,MATCH(B775,'xUS TME'!$B:$B,0))</f>
        <v>South Korea</v>
      </c>
      <c r="F775" s="18" t="str">
        <f>INDEX('xUS TME'!G:G,MATCH(B775,'xUS TME'!$B:$B,0))</f>
        <v>Consumer Staples</v>
      </c>
      <c r="G775" s="58">
        <f>IFERROR(INDEX(CRIMs!G:G,MATCH(C775,CRIMs!D:D,0)),0)</f>
        <v>0</v>
      </c>
      <c r="H775" s="58">
        <f>IFERROR(INDEX(CRIMs!I:I,MATCH(C775,CRIMs!D:D,0)),0)</f>
        <v>0</v>
      </c>
      <c r="I775" s="13">
        <f>INDEX('xUS TME'!E:E,MATCH($B775,'xUS TME'!$B:$B,0))</f>
        <v>0.01</v>
      </c>
      <c r="J775" s="15">
        <f>INDEX('xUS TME'!H:H,MATCH(B775,'xUS TME'!$B:$B,0))</f>
        <v>0</v>
      </c>
      <c r="K775" s="17" t="str">
        <f t="shared" si="12"/>
        <v/>
      </c>
      <c r="L775" s="15">
        <f>INDEX('xUS TME'!J:J,MATCH('xUS Opp Value'!B775,'xUS TME'!$B:$B,0))</f>
        <v>22.27</v>
      </c>
      <c r="M775" s="15">
        <f>INDEX('xUS TME'!L:L,MATCH('xUS Opp Value'!$B775,'xUS TME'!$B:$B,0))</f>
        <v>1.68</v>
      </c>
      <c r="N775" s="15">
        <f>INDEX('xUS TME'!K:K,MATCH('xUS Opp Value'!$B775,'xUS TME'!$B:$B,0))</f>
        <v>0.05</v>
      </c>
      <c r="O775" s="15">
        <f>INDEX('xUS TME'!I:I,MATCH('xUS Opp Value'!$B775,'xUS TME'!$B:$B,0))</f>
        <v>0</v>
      </c>
      <c r="P775" s="15" t="str">
        <f>INDEX('xUS TME'!M:M,MATCH('xUS Opp Value'!$B775,'xUS TME'!$B:$B,0))</f>
        <v>Won</v>
      </c>
      <c r="Q775" s="15">
        <f>INDEX('xUS TME'!N:N,MATCH('xUS Opp Value'!$B775,'xUS TME'!$B:$B,0))</f>
        <v>0</v>
      </c>
    </row>
    <row r="776" spans="1:17" hidden="1">
      <c r="A776" s="10" t="s">
        <v>8269</v>
      </c>
      <c r="B776" s="10" t="str">
        <f>INDEX('xUS TME'!B:B,MATCH('xUS Opp Value'!A776,'xUS TME'!A:A,0))</f>
        <v>MYL4677OO000</v>
      </c>
      <c r="C776" s="13">
        <f>INDEX('xUS TME'!C:C,MATCH($B776,'xUS TME'!$B:$B,0))</f>
        <v>4677</v>
      </c>
      <c r="D776" s="13" t="str">
        <f>INDEX('xUS TME'!D:D,MATCH(B776,'xUS TME'!$B:$B,0))</f>
        <v>0P0000AG9O</v>
      </c>
      <c r="E776" s="13" t="str">
        <f>INDEX('xUS TME'!F:F,MATCH(B776,'xUS TME'!$B:$B,0))</f>
        <v>Malaysia</v>
      </c>
      <c r="F776" s="18" t="str">
        <f>INDEX('xUS TME'!G:G,MATCH(B776,'xUS TME'!$B:$B,0))</f>
        <v>Utilities</v>
      </c>
      <c r="G776" s="58">
        <f>IFERROR(INDEX(CRIMs!G:G,MATCH(C776,CRIMs!D:D,0)),0)</f>
        <v>0</v>
      </c>
      <c r="H776" s="58">
        <f>IFERROR(INDEX(CRIMs!I:I,MATCH(C776,CRIMs!D:D,0)),0)</f>
        <v>0</v>
      </c>
      <c r="I776" s="13">
        <f>INDEX('xUS TME'!E:E,MATCH($B776,'xUS TME'!$B:$B,0))</f>
        <v>0.01</v>
      </c>
      <c r="J776" s="15">
        <f>INDEX('xUS TME'!H:H,MATCH(B776,'xUS TME'!$B:$B,0))</f>
        <v>0</v>
      </c>
      <c r="K776" s="17" t="str">
        <f t="shared" si="12"/>
        <v/>
      </c>
      <c r="L776" s="15">
        <f>INDEX('xUS TME'!J:J,MATCH('xUS Opp Value'!B776,'xUS TME'!$B:$B,0))</f>
        <v>12.33</v>
      </c>
      <c r="M776" s="15">
        <f>INDEX('xUS TME'!L:L,MATCH('xUS Opp Value'!$B776,'xUS TME'!$B:$B,0))</f>
        <v>1.36</v>
      </c>
      <c r="N776" s="15">
        <f>INDEX('xUS TME'!K:K,MATCH('xUS Opp Value'!$B776,'xUS TME'!$B:$B,0))</f>
        <v>0.22</v>
      </c>
      <c r="O776" s="15">
        <f>INDEX('xUS TME'!I:I,MATCH('xUS Opp Value'!$B776,'xUS TME'!$B:$B,0))</f>
        <v>0</v>
      </c>
      <c r="P776" s="15" t="str">
        <f>INDEX('xUS TME'!M:M,MATCH('xUS Opp Value'!$B776,'xUS TME'!$B:$B,0))</f>
        <v>Malaysian Ringgit</v>
      </c>
      <c r="Q776" s="15">
        <f>INDEX('xUS TME'!N:N,MATCH('xUS Opp Value'!$B776,'xUS TME'!$B:$B,0))</f>
        <v>0</v>
      </c>
    </row>
    <row r="777" spans="1:17" hidden="1">
      <c r="A777" s="10" t="s">
        <v>8503</v>
      </c>
      <c r="B777" s="10" t="str">
        <f>INDEX('xUS TME'!B:B,MATCH('xUS Opp Value'!A777,'xUS TME'!A:A,0))</f>
        <v>CNE100005QL7</v>
      </c>
      <c r="C777" s="13">
        <f>INDEX('xUS TME'!C:C,MATCH($B777,'xUS TME'!$B:$B,0))</f>
        <v>688120</v>
      </c>
      <c r="D777" s="13" t="str">
        <f>INDEX('xUS TME'!D:D,MATCH(B777,'xUS TME'!$B:$B,0))</f>
        <v>0P0001P7YP</v>
      </c>
      <c r="E777" s="13" t="str">
        <f>INDEX('xUS TME'!F:F,MATCH(B777,'xUS TME'!$B:$B,0))</f>
        <v>China</v>
      </c>
      <c r="F777" s="18" t="str">
        <f>INDEX('xUS TME'!G:G,MATCH(B777,'xUS TME'!$B:$B,0))</f>
        <v>Information Technology</v>
      </c>
      <c r="G777" s="58">
        <f>IFERROR(INDEX(CRIMs!G:G,MATCH(C777,CRIMs!D:D,0)),0)</f>
        <v>0</v>
      </c>
      <c r="H777" s="58">
        <f>IFERROR(INDEX(CRIMs!I:I,MATCH(C777,CRIMs!D:D,0)),0)</f>
        <v>0</v>
      </c>
      <c r="I777" s="13">
        <f>INDEX('xUS TME'!E:E,MATCH($B777,'xUS TME'!$B:$B,0))</f>
        <v>0.01</v>
      </c>
      <c r="J777" s="15">
        <f>INDEX('xUS TME'!H:H,MATCH(B777,'xUS TME'!$B:$B,0))</f>
        <v>0</v>
      </c>
      <c r="K777" s="17" t="str">
        <f t="shared" si="12"/>
        <v/>
      </c>
      <c r="L777" s="15">
        <f>INDEX('xUS TME'!J:J,MATCH('xUS Opp Value'!B777,'xUS TME'!$B:$B,0))</f>
        <v>0</v>
      </c>
      <c r="M777" s="15">
        <f>INDEX('xUS TME'!L:L,MATCH('xUS Opp Value'!$B777,'xUS TME'!$B:$B,0))</f>
        <v>9</v>
      </c>
      <c r="N777" s="15">
        <f>INDEX('xUS TME'!K:K,MATCH('xUS Opp Value'!$B777,'xUS TME'!$B:$B,0))</f>
        <v>0.17</v>
      </c>
      <c r="O777" s="15">
        <f>INDEX('xUS TME'!I:I,MATCH('xUS Opp Value'!$B777,'xUS TME'!$B:$B,0))</f>
        <v>0</v>
      </c>
      <c r="P777" s="15" t="str">
        <f>INDEX('xUS TME'!M:M,MATCH('xUS Opp Value'!$B777,'xUS TME'!$B:$B,0))</f>
        <v>Yuan Renminbi</v>
      </c>
      <c r="Q777" s="15">
        <f>INDEX('xUS TME'!N:N,MATCH('xUS Opp Value'!$B777,'xUS TME'!$B:$B,0))</f>
        <v>0</v>
      </c>
    </row>
    <row r="778" spans="1:17" hidden="1">
      <c r="A778" s="10" t="s">
        <v>4505</v>
      </c>
      <c r="B778" s="10" t="str">
        <f>INDEX('xUS TME'!B:B,MATCH('xUS Opp Value'!A778,'xUS TME'!A:A,0))</f>
        <v>MYL2445OO004</v>
      </c>
      <c r="C778" s="13">
        <f>INDEX('xUS TME'!C:C,MATCH($B778,'xUS TME'!$B:$B,0))</f>
        <v>2445</v>
      </c>
      <c r="D778" s="13" t="str">
        <f>INDEX('xUS TME'!D:D,MATCH(B778,'xUS TME'!$B:$B,0))</f>
        <v>0P0000B2C6</v>
      </c>
      <c r="E778" s="13" t="str">
        <f>INDEX('xUS TME'!F:F,MATCH(B778,'xUS TME'!$B:$B,0))</f>
        <v>Malaysia</v>
      </c>
      <c r="F778" s="18" t="str">
        <f>INDEX('xUS TME'!G:G,MATCH(B778,'xUS TME'!$B:$B,0))</f>
        <v>Consumer Staples</v>
      </c>
      <c r="G778" s="58">
        <f>IFERROR(INDEX(CRIMs!G:G,MATCH(C778,CRIMs!D:D,0)),0)</f>
        <v>0</v>
      </c>
      <c r="H778" s="58">
        <f>IFERROR(INDEX(CRIMs!I:I,MATCH(C778,CRIMs!D:D,0)),0)</f>
        <v>0</v>
      </c>
      <c r="I778" s="13">
        <f>INDEX('xUS TME'!E:E,MATCH($B778,'xUS TME'!$B:$B,0))</f>
        <v>0.01</v>
      </c>
      <c r="J778" s="15">
        <f>INDEX('xUS TME'!H:H,MATCH(B778,'xUS TME'!$B:$B,0))</f>
        <v>0</v>
      </c>
      <c r="K778" s="17" t="str">
        <f t="shared" si="12"/>
        <v/>
      </c>
      <c r="L778" s="15">
        <f>INDEX('xUS TME'!J:J,MATCH('xUS Opp Value'!B778,'xUS TME'!$B:$B,0))</f>
        <v>19.47</v>
      </c>
      <c r="M778" s="15">
        <f>INDEX('xUS TME'!L:L,MATCH('xUS Opp Value'!$B778,'xUS TME'!$B:$B,0))</f>
        <v>1.79</v>
      </c>
      <c r="N778" s="15">
        <f>INDEX('xUS TME'!K:K,MATCH('xUS Opp Value'!$B778,'xUS TME'!$B:$B,0))</f>
        <v>7.0000000000000007E-2</v>
      </c>
      <c r="O778" s="15">
        <f>INDEX('xUS TME'!I:I,MATCH('xUS Opp Value'!$B778,'xUS TME'!$B:$B,0))</f>
        <v>0</v>
      </c>
      <c r="P778" s="15" t="str">
        <f>INDEX('xUS TME'!M:M,MATCH('xUS Opp Value'!$B778,'xUS TME'!$B:$B,0))</f>
        <v>Malaysian Ringgit</v>
      </c>
      <c r="Q778" s="15">
        <f>INDEX('xUS TME'!N:N,MATCH('xUS Opp Value'!$B778,'xUS TME'!$B:$B,0))</f>
        <v>0</v>
      </c>
    </row>
    <row r="779" spans="1:17" hidden="1">
      <c r="A779" s="10" t="s">
        <v>1521</v>
      </c>
      <c r="B779" s="10" t="str">
        <f>INDEX('xUS TME'!B:B,MATCH('xUS Opp Value'!A779,'xUS TME'!A:A,0))</f>
        <v>CNE100000528</v>
      </c>
      <c r="C779" s="13">
        <f>INDEX('xUS TME'!C:C,MATCH($B779,'xUS TME'!$B:$B,0))</f>
        <v>1898</v>
      </c>
      <c r="D779" s="13" t="str">
        <f>INDEX('xUS TME'!D:D,MATCH(B779,'xUS TME'!$B:$B,0))</f>
        <v>0P00009S8N</v>
      </c>
      <c r="E779" s="13" t="str">
        <f>INDEX('xUS TME'!F:F,MATCH(B779,'xUS TME'!$B:$B,0))</f>
        <v>China</v>
      </c>
      <c r="F779" s="18" t="str">
        <f>INDEX('xUS TME'!G:G,MATCH(B779,'xUS TME'!$B:$B,0))</f>
        <v>Energy</v>
      </c>
      <c r="G779" s="58">
        <f>IFERROR(INDEX(CRIMs!G:G,MATCH(C779,CRIMs!D:D,0)),0)</f>
        <v>0</v>
      </c>
      <c r="H779" s="58">
        <f>IFERROR(INDEX(CRIMs!I:I,MATCH(C779,CRIMs!D:D,0)),0)</f>
        <v>0</v>
      </c>
      <c r="I779" s="13">
        <f>INDEX('xUS TME'!E:E,MATCH($B779,'xUS TME'!$B:$B,0))</f>
        <v>0.01</v>
      </c>
      <c r="J779" s="15">
        <f>INDEX('xUS TME'!H:H,MATCH(B779,'xUS TME'!$B:$B,0))</f>
        <v>0</v>
      </c>
      <c r="K779" s="17" t="str">
        <f t="shared" si="12"/>
        <v/>
      </c>
      <c r="L779" s="15">
        <f>INDEX('xUS TME'!J:J,MATCH('xUS Opp Value'!B779,'xUS TME'!$B:$B,0))</f>
        <v>4.99</v>
      </c>
      <c r="M779" s="15">
        <f>INDEX('xUS TME'!L:L,MATCH('xUS Opp Value'!$B779,'xUS TME'!$B:$B,0))</f>
        <v>0.99</v>
      </c>
      <c r="N779" s="15">
        <f>INDEX('xUS TME'!K:K,MATCH('xUS Opp Value'!$B779,'xUS TME'!$B:$B,0))</f>
        <v>0.16</v>
      </c>
      <c r="O779" s="15" t="str">
        <f>INDEX('xUS TME'!I:I,MATCH('xUS Opp Value'!$B779,'xUS TME'!$B:$B,0))</f>
        <v>None</v>
      </c>
      <c r="P779" s="15" t="str">
        <f>INDEX('xUS TME'!M:M,MATCH('xUS Opp Value'!$B779,'xUS TME'!$B:$B,0))</f>
        <v>Hong Kong Dollar</v>
      </c>
      <c r="Q779" s="15" t="str">
        <f>INDEX('xUS TME'!N:N,MATCH('xUS Opp Value'!$B779,'xUS TME'!$B:$B,0))</f>
        <v>Very High</v>
      </c>
    </row>
    <row r="780" spans="1:17" hidden="1">
      <c r="A780" s="10" t="s">
        <v>879</v>
      </c>
      <c r="B780" s="10" t="str">
        <f>INDEX('xUS TME'!B:B,MATCH('xUS Opp Value'!A780,'xUS TME'!A:A,0))</f>
        <v>TH0001010006</v>
      </c>
      <c r="C780" s="13" t="str">
        <f>INDEX('xUS TME'!C:C,MATCH($B780,'xUS TME'!$B:$B,0))</f>
        <v>BBL</v>
      </c>
      <c r="D780" s="13" t="str">
        <f>INDEX('xUS TME'!D:D,MATCH(B780,'xUS TME'!$B:$B,0))</f>
        <v>0P0000BLW8</v>
      </c>
      <c r="E780" s="13" t="str">
        <f>INDEX('xUS TME'!F:F,MATCH(B780,'xUS TME'!$B:$B,0))</f>
        <v>Thailand</v>
      </c>
      <c r="F780" s="18" t="str">
        <f>INDEX('xUS TME'!G:G,MATCH(B780,'xUS TME'!$B:$B,0))</f>
        <v>Financials</v>
      </c>
      <c r="G780" s="58">
        <f>IFERROR(INDEX(CRIMs!G:G,MATCH(C780,CRIMs!D:D,0)),0)</f>
        <v>0</v>
      </c>
      <c r="H780" s="58">
        <f>IFERROR(INDEX(CRIMs!I:I,MATCH(C780,CRIMs!D:D,0)),0)</f>
        <v>0</v>
      </c>
      <c r="I780" s="13">
        <f>INDEX('xUS TME'!E:E,MATCH($B780,'xUS TME'!$B:$B,0))</f>
        <v>0.01</v>
      </c>
      <c r="J780" s="15">
        <f>INDEX('xUS TME'!H:H,MATCH(B780,'xUS TME'!$B:$B,0))</f>
        <v>0</v>
      </c>
      <c r="K780" s="17" t="str">
        <f t="shared" si="12"/>
        <v/>
      </c>
      <c r="L780" s="15">
        <f>INDEX('xUS TME'!J:J,MATCH('xUS Opp Value'!B780,'xUS TME'!$B:$B,0))</f>
        <v>7.32</v>
      </c>
      <c r="M780" s="15">
        <f>INDEX('xUS TME'!L:L,MATCH('xUS Opp Value'!$B780,'xUS TME'!$B:$B,0))</f>
        <v>0.55000000000000004</v>
      </c>
      <c r="N780" s="15">
        <f>INDEX('xUS TME'!K:K,MATCH('xUS Opp Value'!$B780,'xUS TME'!$B:$B,0))</f>
        <v>0.08</v>
      </c>
      <c r="O780" s="15">
        <f>INDEX('xUS TME'!I:I,MATCH('xUS Opp Value'!$B780,'xUS TME'!$B:$B,0))</f>
        <v>0</v>
      </c>
      <c r="P780" s="15" t="str">
        <f>INDEX('xUS TME'!M:M,MATCH('xUS Opp Value'!$B780,'xUS TME'!$B:$B,0))</f>
        <v>Baht</v>
      </c>
      <c r="Q780" s="15">
        <f>INDEX('xUS TME'!N:N,MATCH('xUS Opp Value'!$B780,'xUS TME'!$B:$B,0))</f>
        <v>0</v>
      </c>
    </row>
    <row r="781" spans="1:17" hidden="1">
      <c r="A781" s="10" t="s">
        <v>4825</v>
      </c>
      <c r="B781" s="10" t="str">
        <f>INDEX('xUS TME'!B:B,MATCH('xUS Opp Value'!A781,'xUS TME'!A:A,0))</f>
        <v>MYL6012OO008</v>
      </c>
      <c r="C781" s="13">
        <f>INDEX('xUS TME'!C:C,MATCH($B781,'xUS TME'!$B:$B,0))</f>
        <v>6012</v>
      </c>
      <c r="D781" s="13" t="str">
        <f>INDEX('xUS TME'!D:D,MATCH(B781,'xUS TME'!$B:$B,0))</f>
        <v>0P0000PSHF</v>
      </c>
      <c r="E781" s="13" t="str">
        <f>INDEX('xUS TME'!F:F,MATCH(B781,'xUS TME'!$B:$B,0))</f>
        <v>Malaysia</v>
      </c>
      <c r="F781" s="18" t="str">
        <f>INDEX('xUS TME'!G:G,MATCH(B781,'xUS TME'!$B:$B,0))</f>
        <v>Communication Services</v>
      </c>
      <c r="G781" s="58">
        <f>IFERROR(INDEX(CRIMs!G:G,MATCH(C781,CRIMs!D:D,0)),0)</f>
        <v>0</v>
      </c>
      <c r="H781" s="58">
        <f>IFERROR(INDEX(CRIMs!I:I,MATCH(C781,CRIMs!D:D,0)),0)</f>
        <v>0</v>
      </c>
      <c r="I781" s="13">
        <f>INDEX('xUS TME'!E:E,MATCH($B781,'xUS TME'!$B:$B,0))</f>
        <v>0.01</v>
      </c>
      <c r="J781" s="15">
        <f>INDEX('xUS TME'!H:H,MATCH(B781,'xUS TME'!$B:$B,0))</f>
        <v>0</v>
      </c>
      <c r="K781" s="17" t="str">
        <f t="shared" si="12"/>
        <v/>
      </c>
      <c r="L781" s="15">
        <f>INDEX('xUS TME'!J:J,MATCH('xUS Opp Value'!B781,'xUS TME'!$B:$B,0))</f>
        <v>17</v>
      </c>
      <c r="M781" s="15">
        <f>INDEX('xUS TME'!L:L,MATCH('xUS Opp Value'!$B781,'xUS TME'!$B:$B,0))</f>
        <v>4.49</v>
      </c>
      <c r="N781" s="15">
        <f>INDEX('xUS TME'!K:K,MATCH('xUS Opp Value'!$B781,'xUS TME'!$B:$B,0))</f>
        <v>0.26</v>
      </c>
      <c r="O781" s="15">
        <f>INDEX('xUS TME'!I:I,MATCH('xUS Opp Value'!$B781,'xUS TME'!$B:$B,0))</f>
        <v>0</v>
      </c>
      <c r="P781" s="15" t="str">
        <f>INDEX('xUS TME'!M:M,MATCH('xUS Opp Value'!$B781,'xUS TME'!$B:$B,0))</f>
        <v>Malaysian Ringgit</v>
      </c>
      <c r="Q781" s="15">
        <f>INDEX('xUS TME'!N:N,MATCH('xUS Opp Value'!$B781,'xUS TME'!$B:$B,0))</f>
        <v>0</v>
      </c>
    </row>
    <row r="782" spans="1:17" hidden="1">
      <c r="A782" s="10" t="s">
        <v>4687</v>
      </c>
      <c r="B782" s="10" t="str">
        <f>INDEX('xUS TME'!B:B,MATCH('xUS Opp Value'!A782,'xUS TME'!A:A,0))</f>
        <v>INE670K01029</v>
      </c>
      <c r="C782" s="13" t="str">
        <f>INDEX('xUS TME'!C:C,MATCH($B782,'xUS TME'!$B:$B,0))</f>
        <v>543287</v>
      </c>
      <c r="D782" s="13" t="str">
        <f>INDEX('xUS TME'!D:D,MATCH(B782,'xUS TME'!$B:$B,0))</f>
        <v>0P0001M5TL</v>
      </c>
      <c r="E782" s="13" t="str">
        <f>INDEX('xUS TME'!F:F,MATCH(B782,'xUS TME'!$B:$B,0))</f>
        <v>India</v>
      </c>
      <c r="F782" s="18" t="str">
        <f>INDEX('xUS TME'!G:G,MATCH(B782,'xUS TME'!$B:$B,0))</f>
        <v>Real Estate</v>
      </c>
      <c r="G782" s="58">
        <f>IFERROR(INDEX(CRIMs!G:G,MATCH(C782,CRIMs!D:D,0)),0)</f>
        <v>0</v>
      </c>
      <c r="H782" s="58">
        <f>IFERROR(INDEX(CRIMs!I:I,MATCH(C782,CRIMs!D:D,0)),0)</f>
        <v>0</v>
      </c>
      <c r="I782" s="13">
        <f>INDEX('xUS TME'!E:E,MATCH($B782,'xUS TME'!$B:$B,0))</f>
        <v>0.01</v>
      </c>
      <c r="J782" s="15">
        <f>INDEX('xUS TME'!H:H,MATCH(B782,'xUS TME'!$B:$B,0))</f>
        <v>0</v>
      </c>
      <c r="K782" s="17" t="str">
        <f t="shared" si="12"/>
        <v/>
      </c>
      <c r="L782" s="15">
        <f>INDEX('xUS TME'!J:J,MATCH('xUS Opp Value'!B782,'xUS TME'!$B:$B,0))</f>
        <v>0</v>
      </c>
      <c r="M782" s="15">
        <f>INDEX('xUS TME'!L:L,MATCH('xUS Opp Value'!$B782,'xUS TME'!$B:$B,0))</f>
        <v>3.88</v>
      </c>
      <c r="N782" s="15">
        <f>INDEX('xUS TME'!K:K,MATCH('xUS Opp Value'!$B782,'xUS TME'!$B:$B,0))</f>
        <v>0.15</v>
      </c>
      <c r="O782" s="15">
        <f>INDEX('xUS TME'!I:I,MATCH('xUS Opp Value'!$B782,'xUS TME'!$B:$B,0))</f>
        <v>0</v>
      </c>
      <c r="P782" s="15" t="str">
        <f>INDEX('xUS TME'!M:M,MATCH('xUS Opp Value'!$B782,'xUS TME'!$B:$B,0))</f>
        <v>Indian Rupee</v>
      </c>
      <c r="Q782" s="15">
        <f>INDEX('xUS TME'!N:N,MATCH('xUS Opp Value'!$B782,'xUS TME'!$B:$B,0))</f>
        <v>0</v>
      </c>
    </row>
    <row r="783" spans="1:17" hidden="1">
      <c r="A783" s="10" t="s">
        <v>7669</v>
      </c>
      <c r="B783" s="10" t="str">
        <f>INDEX('xUS TME'!B:B,MATCH('xUS Opp Value'!A783,'xUS TME'!A:A,0))</f>
        <v>INE813H01021</v>
      </c>
      <c r="C783" s="13">
        <f>INDEX('xUS TME'!C:C,MATCH($B783,'xUS TME'!$B:$B,0))</f>
        <v>532779</v>
      </c>
      <c r="D783" s="13" t="str">
        <f>INDEX('xUS TME'!D:D,MATCH(B783,'xUS TME'!$B:$B,0))</f>
        <v>0P0000BJ71</v>
      </c>
      <c r="E783" s="13" t="str">
        <f>INDEX('xUS TME'!F:F,MATCH(B783,'xUS TME'!$B:$B,0))</f>
        <v>India</v>
      </c>
      <c r="F783" s="18" t="str">
        <f>INDEX('xUS TME'!G:G,MATCH(B783,'xUS TME'!$B:$B,0))</f>
        <v>Utilities</v>
      </c>
      <c r="G783" s="58">
        <f>IFERROR(INDEX(CRIMs!G:G,MATCH(C783,CRIMs!D:D,0)),0)</f>
        <v>0</v>
      </c>
      <c r="H783" s="58">
        <f>IFERROR(INDEX(CRIMs!I:I,MATCH(C783,CRIMs!D:D,0)),0)</f>
        <v>0</v>
      </c>
      <c r="I783" s="13">
        <f>INDEX('xUS TME'!E:E,MATCH($B783,'xUS TME'!$B:$B,0))</f>
        <v>0.01</v>
      </c>
      <c r="J783" s="15">
        <f>INDEX('xUS TME'!H:H,MATCH(B783,'xUS TME'!$B:$B,0))</f>
        <v>0</v>
      </c>
      <c r="K783" s="17" t="str">
        <f t="shared" si="12"/>
        <v/>
      </c>
      <c r="L783" s="15">
        <f>INDEX('xUS TME'!J:J,MATCH('xUS Opp Value'!B783,'xUS TME'!$B:$B,0))</f>
        <v>12.68</v>
      </c>
      <c r="M783" s="15">
        <f>INDEX('xUS TME'!L:L,MATCH('xUS Opp Value'!$B783,'xUS TME'!$B:$B,0))</f>
        <v>3.93</v>
      </c>
      <c r="N783" s="15">
        <f>INDEX('xUS TME'!K:K,MATCH('xUS Opp Value'!$B783,'xUS TME'!$B:$B,0))</f>
        <v>0.21</v>
      </c>
      <c r="O783" s="15">
        <f>INDEX('xUS TME'!I:I,MATCH('xUS Opp Value'!$B783,'xUS TME'!$B:$B,0))</f>
        <v>0</v>
      </c>
      <c r="P783" s="15" t="str">
        <f>INDEX('xUS TME'!M:M,MATCH('xUS Opp Value'!$B783,'xUS TME'!$B:$B,0))</f>
        <v>Indian Rupee</v>
      </c>
      <c r="Q783" s="15">
        <f>INDEX('xUS TME'!N:N,MATCH('xUS Opp Value'!$B783,'xUS TME'!$B:$B,0))</f>
        <v>0</v>
      </c>
    </row>
    <row r="784" spans="1:17" hidden="1">
      <c r="A784" s="10" t="s">
        <v>1168</v>
      </c>
      <c r="B784" s="10" t="str">
        <f>INDEX('xUS TME'!B:B,MATCH('xUS Opp Value'!A784,'xUS TME'!A:A,0))</f>
        <v>INE376G01013</v>
      </c>
      <c r="C784" s="13">
        <f>INDEX('xUS TME'!C:C,MATCH($B784,'xUS TME'!$B:$B,0))</f>
        <v>532523</v>
      </c>
      <c r="D784" s="13" t="str">
        <f>INDEX('xUS TME'!D:D,MATCH(B784,'xUS TME'!$B:$B,0))</f>
        <v>0P0000B02D</v>
      </c>
      <c r="E784" s="13" t="str">
        <f>INDEX('xUS TME'!F:F,MATCH(B784,'xUS TME'!$B:$B,0))</f>
        <v>India</v>
      </c>
      <c r="F784" s="18" t="str">
        <f>INDEX('xUS TME'!G:G,MATCH(B784,'xUS TME'!$B:$B,0))</f>
        <v>Health Care</v>
      </c>
      <c r="G784" s="58">
        <f>IFERROR(INDEX(CRIMs!G:G,MATCH(C784,CRIMs!D:D,0)),0)</f>
        <v>0</v>
      </c>
      <c r="H784" s="58">
        <f>IFERROR(INDEX(CRIMs!I:I,MATCH(C784,CRIMs!D:D,0)),0)</f>
        <v>0</v>
      </c>
      <c r="I784" s="13">
        <f>INDEX('xUS TME'!E:E,MATCH($B784,'xUS TME'!$B:$B,0))</f>
        <v>0.01</v>
      </c>
      <c r="J784" s="15">
        <f>INDEX('xUS TME'!H:H,MATCH(B784,'xUS TME'!$B:$B,0))</f>
        <v>0</v>
      </c>
      <c r="K784" s="17" t="str">
        <f t="shared" si="12"/>
        <v/>
      </c>
      <c r="L784" s="15">
        <f>INDEX('xUS TME'!J:J,MATCH('xUS Opp Value'!B784,'xUS TME'!$B:$B,0))</f>
        <v>0</v>
      </c>
      <c r="M784" s="15">
        <f>INDEX('xUS TME'!L:L,MATCH('xUS Opp Value'!$B784,'xUS TME'!$B:$B,0))</f>
        <v>1.74</v>
      </c>
      <c r="N784" s="15">
        <f>INDEX('xUS TME'!K:K,MATCH('xUS Opp Value'!$B784,'xUS TME'!$B:$B,0))</f>
        <v>7.0000000000000007E-2</v>
      </c>
      <c r="O784" s="15">
        <f>INDEX('xUS TME'!I:I,MATCH('xUS Opp Value'!$B784,'xUS TME'!$B:$B,0))</f>
        <v>0</v>
      </c>
      <c r="P784" s="15" t="str">
        <f>INDEX('xUS TME'!M:M,MATCH('xUS Opp Value'!$B784,'xUS TME'!$B:$B,0))</f>
        <v>Indian Rupee</v>
      </c>
      <c r="Q784" s="15">
        <f>INDEX('xUS TME'!N:N,MATCH('xUS Opp Value'!$B784,'xUS TME'!$B:$B,0))</f>
        <v>0</v>
      </c>
    </row>
    <row r="785" spans="1:17" hidden="1">
      <c r="A785" s="10" t="s">
        <v>5055</v>
      </c>
      <c r="B785" s="10" t="str">
        <f>INDEX('xUS TME'!B:B,MATCH('xUS Opp Value'!A785,'xUS TME'!A:A,0))</f>
        <v>ZAE000200457</v>
      </c>
      <c r="C785" s="13" t="str">
        <f>INDEX('xUS TME'!C:C,MATCH($B785,'xUS TME'!$B:$B,0))</f>
        <v>MRP</v>
      </c>
      <c r="D785" s="13" t="str">
        <f>INDEX('xUS TME'!D:D,MATCH(B785,'xUS TME'!$B:$B,0))</f>
        <v>0P0000DLOO</v>
      </c>
      <c r="E785" s="13" t="str">
        <f>INDEX('xUS TME'!F:F,MATCH(B785,'xUS TME'!$B:$B,0))</f>
        <v>South Africa</v>
      </c>
      <c r="F785" s="18" t="str">
        <f>INDEX('xUS TME'!G:G,MATCH(B785,'xUS TME'!$B:$B,0))</f>
        <v>Consumer Discretionary</v>
      </c>
      <c r="G785" s="58">
        <f>IFERROR(INDEX(CRIMs!G:G,MATCH(C785,CRIMs!D:D,0)),0)</f>
        <v>0</v>
      </c>
      <c r="H785" s="58">
        <f>IFERROR(INDEX(CRIMs!I:I,MATCH(C785,CRIMs!D:D,0)),0)</f>
        <v>0</v>
      </c>
      <c r="I785" s="13">
        <f>INDEX('xUS TME'!E:E,MATCH($B785,'xUS TME'!$B:$B,0))</f>
        <v>0.01</v>
      </c>
      <c r="J785" s="15">
        <f>INDEX('xUS TME'!H:H,MATCH(B785,'xUS TME'!$B:$B,0))</f>
        <v>0</v>
      </c>
      <c r="K785" s="17" t="str">
        <f t="shared" si="12"/>
        <v/>
      </c>
      <c r="L785" s="15">
        <f>INDEX('xUS TME'!J:J,MATCH('xUS Opp Value'!B785,'xUS TME'!$B:$B,0))</f>
        <v>0</v>
      </c>
      <c r="M785" s="15">
        <f>INDEX('xUS TME'!L:L,MATCH('xUS Opp Value'!$B785,'xUS TME'!$B:$B,0))</f>
        <v>3.11</v>
      </c>
      <c r="N785" s="15">
        <f>INDEX('xUS TME'!K:K,MATCH('xUS Opp Value'!$B785,'xUS TME'!$B:$B,0))</f>
        <v>0.3</v>
      </c>
      <c r="O785" s="15">
        <f>INDEX('xUS TME'!I:I,MATCH('xUS Opp Value'!$B785,'xUS TME'!$B:$B,0))</f>
        <v>0</v>
      </c>
      <c r="P785" s="15" t="str">
        <f>INDEX('xUS TME'!M:M,MATCH('xUS Opp Value'!$B785,'xUS TME'!$B:$B,0))</f>
        <v>Rand</v>
      </c>
      <c r="Q785" s="15">
        <f>INDEX('xUS TME'!N:N,MATCH('xUS Opp Value'!$B785,'xUS TME'!$B:$B,0))</f>
        <v>0</v>
      </c>
    </row>
    <row r="786" spans="1:17" hidden="1">
      <c r="A786" s="10" t="s">
        <v>640</v>
      </c>
      <c r="B786" s="10" t="str">
        <f>INDEX('xUS TME'!B:B,MATCH('xUS Opp Value'!A786,'xUS TME'!A:A,0))</f>
        <v>TW0001102002</v>
      </c>
      <c r="C786" s="13" t="str">
        <f>INDEX('xUS TME'!C:C,MATCH($B786,'xUS TME'!$B:$B,0))</f>
        <v>1102</v>
      </c>
      <c r="D786" s="13" t="str">
        <f>INDEX('xUS TME'!D:D,MATCH(B786,'xUS TME'!$B:$B,0))</f>
        <v>0P0000AK8E</v>
      </c>
      <c r="E786" s="13" t="str">
        <f>INDEX('xUS TME'!F:F,MATCH(B786,'xUS TME'!$B:$B,0))</f>
        <v>Taiwan</v>
      </c>
      <c r="F786" s="18" t="str">
        <f>INDEX('xUS TME'!G:G,MATCH(B786,'xUS TME'!$B:$B,0))</f>
        <v>Materials</v>
      </c>
      <c r="G786" s="58">
        <f>IFERROR(INDEX(CRIMs!G:G,MATCH(C786,CRIMs!D:D,0)),0)</f>
        <v>0</v>
      </c>
      <c r="H786" s="58">
        <f>IFERROR(INDEX(CRIMs!I:I,MATCH(C786,CRIMs!D:D,0)),0)</f>
        <v>0</v>
      </c>
      <c r="I786" s="13">
        <f>INDEX('xUS TME'!E:E,MATCH($B786,'xUS TME'!$B:$B,0))</f>
        <v>0.01</v>
      </c>
      <c r="J786" s="15">
        <f>INDEX('xUS TME'!H:H,MATCH(B786,'xUS TME'!$B:$B,0))</f>
        <v>0</v>
      </c>
      <c r="K786" s="17" t="str">
        <f t="shared" si="12"/>
        <v/>
      </c>
      <c r="L786" s="15">
        <f>INDEX('xUS TME'!J:J,MATCH('xUS Opp Value'!B786,'xUS TME'!$B:$B,0))</f>
        <v>0</v>
      </c>
      <c r="M786" s="15">
        <f>INDEX('xUS TME'!L:L,MATCH('xUS Opp Value'!$B786,'xUS TME'!$B:$B,0))</f>
        <v>0.7</v>
      </c>
      <c r="N786" s="15">
        <f>INDEX('xUS TME'!K:K,MATCH('xUS Opp Value'!$B786,'xUS TME'!$B:$B,0))</f>
        <v>0.06</v>
      </c>
      <c r="O786" s="15">
        <f>INDEX('xUS TME'!I:I,MATCH('xUS Opp Value'!$B786,'xUS TME'!$B:$B,0))</f>
        <v>0</v>
      </c>
      <c r="P786" s="15" t="str">
        <f>INDEX('xUS TME'!M:M,MATCH('xUS Opp Value'!$B786,'xUS TME'!$B:$B,0))</f>
        <v>New Taiwan Dollar</v>
      </c>
      <c r="Q786" s="15">
        <f>INDEX('xUS TME'!N:N,MATCH('xUS Opp Value'!$B786,'xUS TME'!$B:$B,0))</f>
        <v>0</v>
      </c>
    </row>
    <row r="787" spans="1:17" hidden="1">
      <c r="A787" s="10" t="s">
        <v>3114</v>
      </c>
      <c r="B787" s="10" t="str">
        <f>INDEX('xUS TME'!B:B,MATCH('xUS Opp Value'!A787,'xUS TME'!A:A,0))</f>
        <v>COE01PA00026</v>
      </c>
      <c r="C787" s="13" t="str">
        <f>INDEX('xUS TME'!C:C,MATCH($B787,'xUS TME'!$B:$B,0))</f>
        <v>GEB</v>
      </c>
      <c r="D787" s="13" t="str">
        <f>INDEX('xUS TME'!D:D,MATCH(B787,'xUS TME'!$B:$B,0))</f>
        <v>0P0000O3JS</v>
      </c>
      <c r="E787" s="13" t="str">
        <f>INDEX('xUS TME'!F:F,MATCH(B787,'xUS TME'!$B:$B,0))</f>
        <v>Colombia</v>
      </c>
      <c r="F787" s="18" t="str">
        <f>INDEX('xUS TME'!G:G,MATCH(B787,'xUS TME'!$B:$B,0))</f>
        <v>Utilities</v>
      </c>
      <c r="G787" s="58">
        <f>IFERROR(INDEX(CRIMs!G:G,MATCH(C787,CRIMs!D:D,0)),0)</f>
        <v>0</v>
      </c>
      <c r="H787" s="58">
        <f>IFERROR(INDEX(CRIMs!I:I,MATCH(C787,CRIMs!D:D,0)),0)</f>
        <v>0</v>
      </c>
      <c r="I787" s="13">
        <f>INDEX('xUS TME'!E:E,MATCH($B787,'xUS TME'!$B:$B,0))</f>
        <v>0.01</v>
      </c>
      <c r="J787" s="15">
        <f>INDEX('xUS TME'!H:H,MATCH(B787,'xUS TME'!$B:$B,0))</f>
        <v>0</v>
      </c>
      <c r="K787" s="17" t="str">
        <f t="shared" si="12"/>
        <v/>
      </c>
      <c r="L787" s="15">
        <f>INDEX('xUS TME'!J:J,MATCH('xUS Opp Value'!B787,'xUS TME'!$B:$B,0))</f>
        <v>0</v>
      </c>
      <c r="M787" s="15">
        <f>INDEX('xUS TME'!L:L,MATCH('xUS Opp Value'!$B787,'xUS TME'!$B:$B,0))</f>
        <v>1.45</v>
      </c>
      <c r="N787" s="15">
        <f>INDEX('xUS TME'!K:K,MATCH('xUS Opp Value'!$B787,'xUS TME'!$B:$B,0))</f>
        <v>0.18</v>
      </c>
      <c r="O787" s="15">
        <f>INDEX('xUS TME'!I:I,MATCH('xUS Opp Value'!$B787,'xUS TME'!$B:$B,0))</f>
        <v>0</v>
      </c>
      <c r="P787" s="15" t="str">
        <f>INDEX('xUS TME'!M:M,MATCH('xUS Opp Value'!$B787,'xUS TME'!$B:$B,0))</f>
        <v>Colombian Peso</v>
      </c>
      <c r="Q787" s="15">
        <f>INDEX('xUS TME'!N:N,MATCH('xUS Opp Value'!$B787,'xUS TME'!$B:$B,0))</f>
        <v>0</v>
      </c>
    </row>
    <row r="788" spans="1:17" hidden="1">
      <c r="A788" s="10" t="s">
        <v>5779</v>
      </c>
      <c r="B788" s="10" t="str">
        <f>INDEX('xUS TME'!B:B,MATCH('xUS Opp Value'!A788,'xUS TME'!A:A,0))</f>
        <v>INE811K01011</v>
      </c>
      <c r="C788" s="13">
        <f>INDEX('xUS TME'!C:C,MATCH($B788,'xUS TME'!$B:$B,0))</f>
        <v>533274</v>
      </c>
      <c r="D788" s="13" t="str">
        <f>INDEX('xUS TME'!D:D,MATCH(B788,'xUS TME'!$B:$B,0))</f>
        <v>0P0000Q71M</v>
      </c>
      <c r="E788" s="13" t="str">
        <f>INDEX('xUS TME'!F:F,MATCH(B788,'xUS TME'!$B:$B,0))</f>
        <v>India</v>
      </c>
      <c r="F788" s="18" t="str">
        <f>INDEX('xUS TME'!G:G,MATCH(B788,'xUS TME'!$B:$B,0))</f>
        <v>Real Estate</v>
      </c>
      <c r="G788" s="58">
        <f>IFERROR(INDEX(CRIMs!G:G,MATCH(C788,CRIMs!D:D,0)),0)</f>
        <v>0</v>
      </c>
      <c r="H788" s="58">
        <f>IFERROR(INDEX(CRIMs!I:I,MATCH(C788,CRIMs!D:D,0)),0)</f>
        <v>0</v>
      </c>
      <c r="I788" s="13">
        <f>INDEX('xUS TME'!E:E,MATCH($B788,'xUS TME'!$B:$B,0))</f>
        <v>0.01</v>
      </c>
      <c r="J788" s="15">
        <f>INDEX('xUS TME'!H:H,MATCH(B788,'xUS TME'!$B:$B,0))</f>
        <v>0</v>
      </c>
      <c r="K788" s="17" t="str">
        <f t="shared" si="12"/>
        <v/>
      </c>
      <c r="L788" s="15">
        <f>INDEX('xUS TME'!J:J,MATCH('xUS Opp Value'!B788,'xUS TME'!$B:$B,0))</f>
        <v>0</v>
      </c>
      <c r="M788" s="15">
        <f>INDEX('xUS TME'!L:L,MATCH('xUS Opp Value'!$B788,'xUS TME'!$B:$B,0))</f>
        <v>3.6</v>
      </c>
      <c r="N788" s="15">
        <f>INDEX('xUS TME'!K:K,MATCH('xUS Opp Value'!$B788,'xUS TME'!$B:$B,0))</f>
        <v>0.04</v>
      </c>
      <c r="O788" s="15">
        <f>INDEX('xUS TME'!I:I,MATCH('xUS Opp Value'!$B788,'xUS TME'!$B:$B,0))</f>
        <v>0</v>
      </c>
      <c r="P788" s="15" t="str">
        <f>INDEX('xUS TME'!M:M,MATCH('xUS Opp Value'!$B788,'xUS TME'!$B:$B,0))</f>
        <v>Indian Rupee</v>
      </c>
      <c r="Q788" s="15">
        <f>INDEX('xUS TME'!N:N,MATCH('xUS Opp Value'!$B788,'xUS TME'!$B:$B,0))</f>
        <v>0</v>
      </c>
    </row>
    <row r="789" spans="1:17" hidden="1">
      <c r="A789" s="10" t="s">
        <v>8504</v>
      </c>
      <c r="B789" s="10" t="str">
        <f>INDEX('xUS TME'!B:B,MATCH('xUS Opp Value'!A789,'xUS TME'!A:A,0))</f>
        <v>CNE100005ZD5</v>
      </c>
      <c r="C789" s="13">
        <f>INDEX('xUS TME'!C:C,MATCH($B789,'xUS TME'!$B:$B,0))</f>
        <v>688361</v>
      </c>
      <c r="D789" s="13" t="str">
        <f>INDEX('xUS TME'!D:D,MATCH(B789,'xUS TME'!$B:$B,0))</f>
        <v>0P0001R10X</v>
      </c>
      <c r="E789" s="13" t="str">
        <f>INDEX('xUS TME'!F:F,MATCH(B789,'xUS TME'!$B:$B,0))</f>
        <v>China</v>
      </c>
      <c r="F789" s="18" t="str">
        <f>INDEX('xUS TME'!G:G,MATCH(B789,'xUS TME'!$B:$B,0))</f>
        <v>Information Technology</v>
      </c>
      <c r="G789" s="58">
        <f>IFERROR(INDEX(CRIMs!G:G,MATCH(C789,CRIMs!D:D,0)),0)</f>
        <v>0</v>
      </c>
      <c r="H789" s="58">
        <f>IFERROR(INDEX(CRIMs!I:I,MATCH(C789,CRIMs!D:D,0)),0)</f>
        <v>0</v>
      </c>
      <c r="I789" s="13">
        <f>INDEX('xUS TME'!E:E,MATCH($B789,'xUS TME'!$B:$B,0))</f>
        <v>0.01</v>
      </c>
      <c r="J789" s="15">
        <f>INDEX('xUS TME'!H:H,MATCH(B789,'xUS TME'!$B:$B,0))</f>
        <v>0</v>
      </c>
      <c r="K789" s="17" t="str">
        <f t="shared" si="12"/>
        <v/>
      </c>
      <c r="L789" s="15">
        <f>INDEX('xUS TME'!J:J,MATCH('xUS Opp Value'!B789,'xUS TME'!$B:$B,0))</f>
        <v>0</v>
      </c>
      <c r="M789" s="15">
        <f>INDEX('xUS TME'!L:L,MATCH('xUS Opp Value'!$B789,'xUS TME'!$B:$B,0))</f>
        <v>21.55</v>
      </c>
      <c r="N789" s="15">
        <f>INDEX('xUS TME'!K:K,MATCH('xUS Opp Value'!$B789,'xUS TME'!$B:$B,0))</f>
        <v>0</v>
      </c>
      <c r="O789" s="15">
        <f>INDEX('xUS TME'!I:I,MATCH('xUS Opp Value'!$B789,'xUS TME'!$B:$B,0))</f>
        <v>0</v>
      </c>
      <c r="P789" s="15" t="str">
        <f>INDEX('xUS TME'!M:M,MATCH('xUS Opp Value'!$B789,'xUS TME'!$B:$B,0))</f>
        <v>Yuan Renminbi</v>
      </c>
      <c r="Q789" s="15">
        <f>INDEX('xUS TME'!N:N,MATCH('xUS Opp Value'!$B789,'xUS TME'!$B:$B,0))</f>
        <v>0</v>
      </c>
    </row>
    <row r="790" spans="1:17" hidden="1">
      <c r="A790" s="10" t="s">
        <v>3202</v>
      </c>
      <c r="B790" s="10" t="str">
        <f>INDEX('xUS TME'!B:B,MATCH('xUS Opp Value'!A790,'xUS TME'!A:A,0))</f>
        <v>KW0EQ0100028</v>
      </c>
      <c r="C790" s="13" t="str">
        <f>INDEX('xUS TME'!C:C,MATCH($B790,'xUS TME'!$B:$B,0))</f>
        <v>GBK</v>
      </c>
      <c r="D790" s="13" t="str">
        <f>INDEX('xUS TME'!D:D,MATCH(B790,'xUS TME'!$B:$B,0))</f>
        <v>0P0000BJY5</v>
      </c>
      <c r="E790" s="13" t="str">
        <f>INDEX('xUS TME'!F:F,MATCH(B790,'xUS TME'!$B:$B,0))</f>
        <v>Kuwait</v>
      </c>
      <c r="F790" s="18" t="str">
        <f>INDEX('xUS TME'!G:G,MATCH(B790,'xUS TME'!$B:$B,0))</f>
        <v>Financials</v>
      </c>
      <c r="G790" s="58">
        <f>IFERROR(INDEX(CRIMs!G:G,MATCH(C790,CRIMs!D:D,0)),0)</f>
        <v>0</v>
      </c>
      <c r="H790" s="58">
        <f>IFERROR(INDEX(CRIMs!I:I,MATCH(C790,CRIMs!D:D,0)),0)</f>
        <v>0</v>
      </c>
      <c r="I790" s="13">
        <f>INDEX('xUS TME'!E:E,MATCH($B790,'xUS TME'!$B:$B,0))</f>
        <v>0.01</v>
      </c>
      <c r="J790" s="15">
        <f>INDEX('xUS TME'!H:H,MATCH(B790,'xUS TME'!$B:$B,0))</f>
        <v>0</v>
      </c>
      <c r="K790" s="17" t="str">
        <f t="shared" si="12"/>
        <v/>
      </c>
      <c r="L790" s="15">
        <f>INDEX('xUS TME'!J:J,MATCH('xUS Opp Value'!B790,'xUS TME'!$B:$B,0))</f>
        <v>0</v>
      </c>
      <c r="M790" s="15">
        <f>INDEX('xUS TME'!L:L,MATCH('xUS Opp Value'!$B790,'xUS TME'!$B:$B,0))</f>
        <v>1.54</v>
      </c>
      <c r="N790" s="15">
        <f>INDEX('xUS TME'!K:K,MATCH('xUS Opp Value'!$B790,'xUS TME'!$B:$B,0))</f>
        <v>0.06</v>
      </c>
      <c r="O790" s="15">
        <f>INDEX('xUS TME'!I:I,MATCH('xUS Opp Value'!$B790,'xUS TME'!$B:$B,0))</f>
        <v>0</v>
      </c>
      <c r="P790" s="15" t="str">
        <f>INDEX('xUS TME'!M:M,MATCH('xUS Opp Value'!$B790,'xUS TME'!$B:$B,0))</f>
        <v>Kuwaiti Dinar</v>
      </c>
      <c r="Q790" s="15">
        <f>INDEX('xUS TME'!N:N,MATCH('xUS Opp Value'!$B790,'xUS TME'!$B:$B,0))</f>
        <v>0</v>
      </c>
    </row>
    <row r="791" spans="1:17" hidden="1">
      <c r="A791" s="10" t="s">
        <v>5223</v>
      </c>
      <c r="B791" s="10" t="str">
        <f>INDEX('xUS TME'!B:B,MATCH('xUS Opp Value'!A791,'xUS TME'!A:A,0))</f>
        <v>INE848E01016</v>
      </c>
      <c r="C791" s="13" t="str">
        <f>INDEX('xUS TME'!C:C,MATCH($B791,'xUS TME'!$B:$B,0))</f>
        <v>533098</v>
      </c>
      <c r="D791" s="13" t="str">
        <f>INDEX('xUS TME'!D:D,MATCH(B791,'xUS TME'!$B:$B,0))</f>
        <v>0P0000PT68</v>
      </c>
      <c r="E791" s="13" t="str">
        <f>INDEX('xUS TME'!F:F,MATCH(B791,'xUS TME'!$B:$B,0))</f>
        <v>India</v>
      </c>
      <c r="F791" s="18" t="str">
        <f>INDEX('xUS TME'!G:G,MATCH(B791,'xUS TME'!$B:$B,0))</f>
        <v>Utilities</v>
      </c>
      <c r="G791" s="58">
        <f>IFERROR(INDEX(CRIMs!G:G,MATCH(C791,CRIMs!D:D,0)),0)</f>
        <v>0</v>
      </c>
      <c r="H791" s="58">
        <f>IFERROR(INDEX(CRIMs!I:I,MATCH(C791,CRIMs!D:D,0)),0)</f>
        <v>0</v>
      </c>
      <c r="I791" s="13">
        <f>INDEX('xUS TME'!E:E,MATCH($B791,'xUS TME'!$B:$B,0))</f>
        <v>0.01</v>
      </c>
      <c r="J791" s="15">
        <f>INDEX('xUS TME'!H:H,MATCH(B791,'xUS TME'!$B:$B,0))</f>
        <v>0</v>
      </c>
      <c r="K791" s="17" t="str">
        <f t="shared" si="12"/>
        <v/>
      </c>
      <c r="L791" s="15">
        <f>INDEX('xUS TME'!J:J,MATCH('xUS Opp Value'!B791,'xUS TME'!$B:$B,0))</f>
        <v>0</v>
      </c>
      <c r="M791" s="15">
        <f>INDEX('xUS TME'!L:L,MATCH('xUS Opp Value'!$B791,'xUS TME'!$B:$B,0))</f>
        <v>1.88</v>
      </c>
      <c r="N791" s="15">
        <f>INDEX('xUS TME'!K:K,MATCH('xUS Opp Value'!$B791,'xUS TME'!$B:$B,0))</f>
        <v>0.08</v>
      </c>
      <c r="O791" s="15">
        <f>INDEX('xUS TME'!I:I,MATCH('xUS Opp Value'!$B791,'xUS TME'!$B:$B,0))</f>
        <v>0</v>
      </c>
      <c r="P791" s="15" t="str">
        <f>INDEX('xUS TME'!M:M,MATCH('xUS Opp Value'!$B791,'xUS TME'!$B:$B,0))</f>
        <v>Indian Rupee</v>
      </c>
      <c r="Q791" s="15">
        <f>INDEX('xUS TME'!N:N,MATCH('xUS Opp Value'!$B791,'xUS TME'!$B:$B,0))</f>
        <v>0</v>
      </c>
    </row>
    <row r="792" spans="1:17" hidden="1">
      <c r="A792" s="10" t="s">
        <v>8505</v>
      </c>
      <c r="B792" s="10" t="str">
        <f>INDEX('xUS TME'!B:B,MATCH('xUS Opp Value'!A792,'xUS TME'!A:A,0))</f>
        <v>CNE1000060N7</v>
      </c>
      <c r="C792" s="13">
        <f>INDEX('xUS TME'!C:C,MATCH($B792,'xUS TME'!$B:$B,0))</f>
        <v>688469</v>
      </c>
      <c r="D792" s="13" t="str">
        <f>INDEX('xUS TME'!D:D,MATCH(B792,'xUS TME'!$B:$B,0))</f>
        <v>0P0001QYZW</v>
      </c>
      <c r="E792" s="13" t="str">
        <f>INDEX('xUS TME'!F:F,MATCH(B792,'xUS TME'!$B:$B,0))</f>
        <v>China</v>
      </c>
      <c r="F792" s="18" t="str">
        <f>INDEX('xUS TME'!G:G,MATCH(B792,'xUS TME'!$B:$B,0))</f>
        <v>Information Technology</v>
      </c>
      <c r="G792" s="58">
        <f>IFERROR(INDEX(CRIMs!G:G,MATCH(C792,CRIMs!D:D,0)),0)</f>
        <v>0</v>
      </c>
      <c r="H792" s="58">
        <f>IFERROR(INDEX(CRIMs!I:I,MATCH(C792,CRIMs!D:D,0)),0)</f>
        <v>0</v>
      </c>
      <c r="I792" s="13">
        <f>INDEX('xUS TME'!E:E,MATCH($B792,'xUS TME'!$B:$B,0))</f>
        <v>0.01</v>
      </c>
      <c r="J792" s="15">
        <f>INDEX('xUS TME'!H:H,MATCH(B792,'xUS TME'!$B:$B,0))</f>
        <v>0</v>
      </c>
      <c r="K792" s="17" t="str">
        <f t="shared" si="12"/>
        <v/>
      </c>
      <c r="L792" s="15">
        <f>INDEX('xUS TME'!J:J,MATCH('xUS Opp Value'!B792,'xUS TME'!$B:$B,0))</f>
        <v>0</v>
      </c>
      <c r="M792" s="15">
        <f>INDEX('xUS TME'!L:L,MATCH('xUS Opp Value'!$B792,'xUS TME'!$B:$B,0))</f>
        <v>4.1500000000000004</v>
      </c>
      <c r="N792" s="15">
        <f>INDEX('xUS TME'!K:K,MATCH('xUS Opp Value'!$B792,'xUS TME'!$B:$B,0))</f>
        <v>-0.18</v>
      </c>
      <c r="O792" s="15">
        <f>INDEX('xUS TME'!I:I,MATCH('xUS Opp Value'!$B792,'xUS TME'!$B:$B,0))</f>
        <v>0</v>
      </c>
      <c r="P792" s="15" t="str">
        <f>INDEX('xUS TME'!M:M,MATCH('xUS Opp Value'!$B792,'xUS TME'!$B:$B,0))</f>
        <v>Yuan Renminbi</v>
      </c>
      <c r="Q792" s="15">
        <f>INDEX('xUS TME'!N:N,MATCH('xUS Opp Value'!$B792,'xUS TME'!$B:$B,0))</f>
        <v>0</v>
      </c>
    </row>
    <row r="793" spans="1:17" hidden="1">
      <c r="A793" s="10" t="s">
        <v>8449</v>
      </c>
      <c r="B793" s="10" t="str">
        <f>INDEX('xUS TME'!B:B,MATCH('xUS Opp Value'!A793,'xUS TME'!A:A,0))</f>
        <v>CNE1000004Y2</v>
      </c>
      <c r="C793" s="13">
        <f>INDEX('xUS TME'!C:C,MATCH($B793,'xUS TME'!$B:$B,0))</f>
        <v>763</v>
      </c>
      <c r="D793" s="13" t="str">
        <f>INDEX('xUS TME'!D:D,MATCH(B793,'xUS TME'!$B:$B,0))</f>
        <v>0P00009S30</v>
      </c>
      <c r="E793" s="13" t="str">
        <f>INDEX('xUS TME'!F:F,MATCH(B793,'xUS TME'!$B:$B,0))</f>
        <v>China</v>
      </c>
      <c r="F793" s="18" t="str">
        <f>INDEX('xUS TME'!G:G,MATCH(B793,'xUS TME'!$B:$B,0))</f>
        <v>Information Technology</v>
      </c>
      <c r="G793" s="58">
        <f>IFERROR(INDEX(CRIMs!G:G,MATCH(C793,CRIMs!D:D,0)),0)</f>
        <v>0</v>
      </c>
      <c r="H793" s="58">
        <f>IFERROR(INDEX(CRIMs!I:I,MATCH(C793,CRIMs!D:D,0)),0)</f>
        <v>0</v>
      </c>
      <c r="I793" s="13">
        <f>INDEX('xUS TME'!E:E,MATCH($B793,'xUS TME'!$B:$B,0))</f>
        <v>0.01</v>
      </c>
      <c r="J793" s="15">
        <f>INDEX('xUS TME'!H:H,MATCH(B793,'xUS TME'!$B:$B,0))</f>
        <v>0</v>
      </c>
      <c r="K793" s="17" t="str">
        <f t="shared" si="12"/>
        <v/>
      </c>
      <c r="L793" s="15">
        <f>INDEX('xUS TME'!J:J,MATCH('xUS Opp Value'!B793,'xUS TME'!$B:$B,0))</f>
        <v>15.65</v>
      </c>
      <c r="M793" s="15">
        <f>INDEX('xUS TME'!L:L,MATCH('xUS Opp Value'!$B793,'xUS TME'!$B:$B,0))</f>
        <v>1.38</v>
      </c>
      <c r="N793" s="15">
        <f>INDEX('xUS TME'!K:K,MATCH('xUS Opp Value'!$B793,'xUS TME'!$B:$B,0))</f>
        <v>0.08</v>
      </c>
      <c r="O793" s="15">
        <f>INDEX('xUS TME'!I:I,MATCH('xUS Opp Value'!$B793,'xUS TME'!$B:$B,0))</f>
        <v>0</v>
      </c>
      <c r="P793" s="15" t="str">
        <f>INDEX('xUS TME'!M:M,MATCH('xUS Opp Value'!$B793,'xUS TME'!$B:$B,0))</f>
        <v>Hong Kong Dollar</v>
      </c>
      <c r="Q793" s="15">
        <f>INDEX('xUS TME'!N:N,MATCH('xUS Opp Value'!$B793,'xUS TME'!$B:$B,0))</f>
        <v>0</v>
      </c>
    </row>
    <row r="794" spans="1:17" hidden="1">
      <c r="A794" s="10" t="s">
        <v>4058</v>
      </c>
      <c r="B794" s="10" t="str">
        <f>INDEX('xUS TME'!B:B,MATCH('xUS Opp Value'!A794,'xUS TME'!A:A,0))</f>
        <v>JP3705200008</v>
      </c>
      <c r="C794" s="13" t="str">
        <f>INDEX('xUS TME'!C:C,MATCH($B794,'xUS TME'!$B:$B,0))</f>
        <v>9201</v>
      </c>
      <c r="D794" s="13" t="str">
        <f>INDEX('xUS TME'!D:D,MATCH(B794,'xUS TME'!$B:$B,0))</f>
        <v>0P0000AEV0</v>
      </c>
      <c r="E794" s="13" t="str">
        <f>INDEX('xUS TME'!F:F,MATCH(B794,'xUS TME'!$B:$B,0))</f>
        <v>Japan</v>
      </c>
      <c r="F794" s="18" t="str">
        <f>INDEX('xUS TME'!G:G,MATCH(B794,'xUS TME'!$B:$B,0))</f>
        <v>Industrials</v>
      </c>
      <c r="G794" s="58">
        <f>IFERROR(INDEX(CRIMs!G:G,MATCH(C794,CRIMs!D:D,0)),0)</f>
        <v>0</v>
      </c>
      <c r="H794" s="58">
        <f>IFERROR(INDEX(CRIMs!I:I,MATCH(C794,CRIMs!D:D,0)),0)</f>
        <v>0</v>
      </c>
      <c r="I794" s="13">
        <f>INDEX('xUS TME'!E:E,MATCH($B794,'xUS TME'!$B:$B,0))</f>
        <v>0.01</v>
      </c>
      <c r="J794" s="15">
        <f>INDEX('xUS TME'!H:H,MATCH(B794,'xUS TME'!$B:$B,0))</f>
        <v>0</v>
      </c>
      <c r="K794" s="17" t="str">
        <f t="shared" si="12"/>
        <v/>
      </c>
      <c r="L794" s="15">
        <f>INDEX('xUS TME'!J:J,MATCH('xUS Opp Value'!B794,'xUS TME'!$B:$B,0))</f>
        <v>0</v>
      </c>
      <c r="M794" s="15">
        <f>INDEX('xUS TME'!L:L,MATCH('xUS Opp Value'!$B794,'xUS TME'!$B:$B,0))</f>
        <v>0.91</v>
      </c>
      <c r="N794" s="15">
        <f>INDEX('xUS TME'!K:K,MATCH('xUS Opp Value'!$B794,'xUS TME'!$B:$B,0))</f>
        <v>0.12</v>
      </c>
      <c r="O794" s="15">
        <f>INDEX('xUS TME'!I:I,MATCH('xUS Opp Value'!$B794,'xUS TME'!$B:$B,0))</f>
        <v>0</v>
      </c>
      <c r="P794" s="15" t="str">
        <f>INDEX('xUS TME'!M:M,MATCH('xUS Opp Value'!$B794,'xUS TME'!$B:$B,0))</f>
        <v>Yen</v>
      </c>
      <c r="Q794" s="15">
        <f>INDEX('xUS TME'!N:N,MATCH('xUS Opp Value'!$B794,'xUS TME'!$B:$B,0))</f>
        <v>0</v>
      </c>
    </row>
    <row r="795" spans="1:17" hidden="1">
      <c r="A795" s="10" t="s">
        <v>4789</v>
      </c>
      <c r="B795" s="10" t="str">
        <f>INDEX('xUS TME'!B:B,MATCH('xUS Opp Value'!A795,'xUS TME'!A:A,0))</f>
        <v>INE634S01028</v>
      </c>
      <c r="C795" s="13">
        <f>INDEX('xUS TME'!C:C,MATCH($B795,'xUS TME'!$B:$B,0))</f>
        <v>543904</v>
      </c>
      <c r="D795" s="13" t="str">
        <f>INDEX('xUS TME'!D:D,MATCH(B795,'xUS TME'!$B:$B,0))</f>
        <v>0P0001QV8A</v>
      </c>
      <c r="E795" s="13" t="str">
        <f>INDEX('xUS TME'!F:F,MATCH(B795,'xUS TME'!$B:$B,0))</f>
        <v>India</v>
      </c>
      <c r="F795" s="18" t="str">
        <f>INDEX('xUS TME'!G:G,MATCH(B795,'xUS TME'!$B:$B,0))</f>
        <v>Health Care</v>
      </c>
      <c r="G795" s="58">
        <f>IFERROR(INDEX(CRIMs!G:G,MATCH(C795,CRIMs!D:D,0)),0)</f>
        <v>0</v>
      </c>
      <c r="H795" s="58">
        <f>IFERROR(INDEX(CRIMs!I:I,MATCH(C795,CRIMs!D:D,0)),0)</f>
        <v>0</v>
      </c>
      <c r="I795" s="13">
        <f>INDEX('xUS TME'!E:E,MATCH($B795,'xUS TME'!$B:$B,0))</f>
        <v>0.01</v>
      </c>
      <c r="J795" s="15">
        <f>INDEX('xUS TME'!H:H,MATCH(B795,'xUS TME'!$B:$B,0))</f>
        <v>0</v>
      </c>
      <c r="K795" s="17" t="str">
        <f t="shared" si="12"/>
        <v/>
      </c>
      <c r="L795" s="15">
        <f>INDEX('xUS TME'!J:J,MATCH('xUS Opp Value'!B795,'xUS TME'!$B:$B,0))</f>
        <v>31.59</v>
      </c>
      <c r="M795" s="15">
        <f>INDEX('xUS TME'!L:L,MATCH('xUS Opp Value'!$B795,'xUS TME'!$B:$B,0))</f>
        <v>5.61</v>
      </c>
      <c r="N795" s="15">
        <f>INDEX('xUS TME'!K:K,MATCH('xUS Opp Value'!$B795,'xUS TME'!$B:$B,0))</f>
        <v>0.18</v>
      </c>
      <c r="O795" s="15">
        <f>INDEX('xUS TME'!I:I,MATCH('xUS Opp Value'!$B795,'xUS TME'!$B:$B,0))</f>
        <v>0</v>
      </c>
      <c r="P795" s="15" t="str">
        <f>INDEX('xUS TME'!M:M,MATCH('xUS Opp Value'!$B795,'xUS TME'!$B:$B,0))</f>
        <v>Indian Rupee</v>
      </c>
      <c r="Q795" s="15">
        <f>INDEX('xUS TME'!N:N,MATCH('xUS Opp Value'!$B795,'xUS TME'!$B:$B,0))</f>
        <v>0</v>
      </c>
    </row>
    <row r="796" spans="1:17" hidden="1">
      <c r="A796" s="10" t="s">
        <v>5091</v>
      </c>
      <c r="B796" s="10" t="str">
        <f>INDEX('xUS TME'!B:B,MATCH('xUS Opp Value'!A796,'xUS TME'!A:A,0))</f>
        <v>CNE100001RQ3</v>
      </c>
      <c r="C796" s="13">
        <f>INDEX('xUS TME'!C:C,MATCH($B796,'xUS TME'!$B:$B,0))</f>
        <v>2714</v>
      </c>
      <c r="D796" s="13" t="str">
        <f>INDEX('xUS TME'!D:D,MATCH(B796,'xUS TME'!$B:$B,0))</f>
        <v>0P00011UIB</v>
      </c>
      <c r="E796" s="13" t="str">
        <f>INDEX('xUS TME'!F:F,MATCH(B796,'xUS TME'!$B:$B,0))</f>
        <v>China</v>
      </c>
      <c r="F796" s="18" t="str">
        <f>INDEX('xUS TME'!G:G,MATCH(B796,'xUS TME'!$B:$B,0))</f>
        <v>Consumer Staples</v>
      </c>
      <c r="G796" s="58">
        <f>IFERROR(INDEX(CRIMs!G:G,MATCH(C796,CRIMs!D:D,0)),0)</f>
        <v>0</v>
      </c>
      <c r="H796" s="58">
        <f>IFERROR(INDEX(CRIMs!I:I,MATCH(C796,CRIMs!D:D,0)),0)</f>
        <v>0</v>
      </c>
      <c r="I796" s="13">
        <f>INDEX('xUS TME'!E:E,MATCH($B796,'xUS TME'!$B:$B,0))</f>
        <v>0.01</v>
      </c>
      <c r="J796" s="15">
        <f>INDEX('xUS TME'!H:H,MATCH(B796,'xUS TME'!$B:$B,0))</f>
        <v>0</v>
      </c>
      <c r="K796" s="17" t="str">
        <f t="shared" si="12"/>
        <v/>
      </c>
      <c r="L796" s="15">
        <f>INDEX('xUS TME'!J:J,MATCH('xUS Opp Value'!B796,'xUS TME'!$B:$B,0))</f>
        <v>7.6</v>
      </c>
      <c r="M796" s="15">
        <f>INDEX('xUS TME'!L:L,MATCH('xUS Opp Value'!$B796,'xUS TME'!$B:$B,0))</f>
        <v>3.02</v>
      </c>
      <c r="N796" s="15">
        <f>INDEX('xUS TME'!K:K,MATCH('xUS Opp Value'!$B796,'xUS TME'!$B:$B,0))</f>
        <v>0.21</v>
      </c>
      <c r="O796" s="15" t="str">
        <f>INDEX('xUS TME'!I:I,MATCH('xUS Opp Value'!$B796,'xUS TME'!$B:$B,0))</f>
        <v>None</v>
      </c>
      <c r="P796" s="15" t="str">
        <f>INDEX('xUS TME'!M:M,MATCH('xUS Opp Value'!$B796,'xUS TME'!$B:$B,0))</f>
        <v>Yuan Renminbi</v>
      </c>
      <c r="Q796" s="15" t="str">
        <f>INDEX('xUS TME'!N:N,MATCH('xUS Opp Value'!$B796,'xUS TME'!$B:$B,0))</f>
        <v>High</v>
      </c>
    </row>
    <row r="797" spans="1:17" hidden="1">
      <c r="A797" s="10" t="s">
        <v>7514</v>
      </c>
      <c r="B797" s="10" t="str">
        <f>INDEX('xUS TME'!B:B,MATCH('xUS Opp Value'!A797,'xUS TME'!A:A,0))</f>
        <v>SA000A0DPSH3</v>
      </c>
      <c r="C797" s="13">
        <f>INDEX('xUS TME'!C:C,MATCH($B797,'xUS TME'!$B:$B,0))</f>
        <v>8010</v>
      </c>
      <c r="D797" s="13" t="str">
        <f>INDEX('xUS TME'!D:D,MATCH(B797,'xUS TME'!$B:$B,0))</f>
        <v>0P0000Q2LK</v>
      </c>
      <c r="E797" s="13" t="str">
        <f>INDEX('xUS TME'!F:F,MATCH(B797,'xUS TME'!$B:$B,0))</f>
        <v>Saudi Arabia</v>
      </c>
      <c r="F797" s="18" t="str">
        <f>INDEX('xUS TME'!G:G,MATCH(B797,'xUS TME'!$B:$B,0))</f>
        <v>Financials</v>
      </c>
      <c r="G797" s="58">
        <f>IFERROR(INDEX(CRIMs!G:G,MATCH(C797,CRIMs!D:D,0)),0)</f>
        <v>0</v>
      </c>
      <c r="H797" s="58">
        <f>IFERROR(INDEX(CRIMs!I:I,MATCH(C797,CRIMs!D:D,0)),0)</f>
        <v>0</v>
      </c>
      <c r="I797" s="13">
        <f>INDEX('xUS TME'!E:E,MATCH($B797,'xUS TME'!$B:$B,0))</f>
        <v>0.01</v>
      </c>
      <c r="J797" s="15">
        <f>INDEX('xUS TME'!H:H,MATCH(B797,'xUS TME'!$B:$B,0))</f>
        <v>0</v>
      </c>
      <c r="K797" s="17" t="str">
        <f t="shared" si="12"/>
        <v/>
      </c>
      <c r="L797" s="15">
        <f>INDEX('xUS TME'!J:J,MATCH('xUS Opp Value'!B797,'xUS TME'!$B:$B,0))</f>
        <v>0</v>
      </c>
      <c r="M797" s="15">
        <f>INDEX('xUS TME'!L:L,MATCH('xUS Opp Value'!$B797,'xUS TME'!$B:$B,0))</f>
        <v>3.58</v>
      </c>
      <c r="N797" s="15">
        <f>INDEX('xUS TME'!K:K,MATCH('xUS Opp Value'!$B797,'xUS TME'!$B:$B,0))</f>
        <v>0.22</v>
      </c>
      <c r="O797" s="15">
        <f>INDEX('xUS TME'!I:I,MATCH('xUS Opp Value'!$B797,'xUS TME'!$B:$B,0))</f>
        <v>0</v>
      </c>
      <c r="P797" s="15" t="str">
        <f>INDEX('xUS TME'!M:M,MATCH('xUS Opp Value'!$B797,'xUS TME'!$B:$B,0))</f>
        <v>Saudi Riyal</v>
      </c>
      <c r="Q797" s="15">
        <f>INDEX('xUS TME'!N:N,MATCH('xUS Opp Value'!$B797,'xUS TME'!$B:$B,0))</f>
        <v>0</v>
      </c>
    </row>
    <row r="798" spans="1:17" hidden="1">
      <c r="A798" s="10" t="s">
        <v>3795</v>
      </c>
      <c r="B798" s="10" t="str">
        <f>INDEX('xUS TME'!B:B,MATCH('xUS Opp Value'!A798,'xUS TME'!A:A,0))</f>
        <v>INE562A01011</v>
      </c>
      <c r="C798" s="13" t="str">
        <f>INDEX('xUS TME'!C:C,MATCH($B798,'xUS TME'!$B:$B,0))</f>
        <v>532814</v>
      </c>
      <c r="D798" s="13" t="str">
        <f>INDEX('xUS TME'!D:D,MATCH(B798,'xUS TME'!$B:$B,0))</f>
        <v>0P0000AOFF</v>
      </c>
      <c r="E798" s="13" t="str">
        <f>INDEX('xUS TME'!F:F,MATCH(B798,'xUS TME'!$B:$B,0))</f>
        <v>India</v>
      </c>
      <c r="F798" s="18" t="str">
        <f>INDEX('xUS TME'!G:G,MATCH(B798,'xUS TME'!$B:$B,0))</f>
        <v>Financials</v>
      </c>
      <c r="G798" s="58">
        <f>IFERROR(INDEX(CRIMs!G:G,MATCH(C798,CRIMs!D:D,0)),0)</f>
        <v>0</v>
      </c>
      <c r="H798" s="58">
        <f>IFERROR(INDEX(CRIMs!I:I,MATCH(C798,CRIMs!D:D,0)),0)</f>
        <v>0</v>
      </c>
      <c r="I798" s="13">
        <f>INDEX('xUS TME'!E:E,MATCH($B798,'xUS TME'!$B:$B,0))</f>
        <v>0.01</v>
      </c>
      <c r="J798" s="15">
        <f>INDEX('xUS TME'!H:H,MATCH(B798,'xUS TME'!$B:$B,0))</f>
        <v>0</v>
      </c>
      <c r="K798" s="17" t="str">
        <f t="shared" si="12"/>
        <v/>
      </c>
      <c r="L798" s="15">
        <f>INDEX('xUS TME'!J:J,MATCH('xUS Opp Value'!B798,'xUS TME'!$B:$B,0))</f>
        <v>0</v>
      </c>
      <c r="M798" s="15">
        <f>INDEX('xUS TME'!L:L,MATCH('xUS Opp Value'!$B798,'xUS TME'!$B:$B,0))</f>
        <v>1.63</v>
      </c>
      <c r="N798" s="15">
        <f>INDEX('xUS TME'!K:K,MATCH('xUS Opp Value'!$B798,'xUS TME'!$B:$B,0))</f>
        <v>0.17</v>
      </c>
      <c r="O798" s="15">
        <f>INDEX('xUS TME'!I:I,MATCH('xUS Opp Value'!$B798,'xUS TME'!$B:$B,0))</f>
        <v>0</v>
      </c>
      <c r="P798" s="15" t="str">
        <f>INDEX('xUS TME'!M:M,MATCH('xUS Opp Value'!$B798,'xUS TME'!$B:$B,0))</f>
        <v>Indian Rupee</v>
      </c>
      <c r="Q798" s="15">
        <f>INDEX('xUS TME'!N:N,MATCH('xUS Opp Value'!$B798,'xUS TME'!$B:$B,0))</f>
        <v>0</v>
      </c>
    </row>
    <row r="799" spans="1:17" hidden="1">
      <c r="A799" s="10" t="s">
        <v>3747</v>
      </c>
      <c r="B799" s="10" t="str">
        <f>INDEX('xUS TME'!B:B,MATCH('xUS Opp Value'!A799,'xUS TME'!A:A,0))</f>
        <v>INE726G01019</v>
      </c>
      <c r="C799" s="13">
        <f>INDEX('xUS TME'!C:C,MATCH($B799,'xUS TME'!$B:$B,0))</f>
        <v>540133</v>
      </c>
      <c r="D799" s="13" t="str">
        <f>INDEX('xUS TME'!D:D,MATCH(B799,'xUS TME'!$B:$B,0))</f>
        <v>0P00018S4Z</v>
      </c>
      <c r="E799" s="13" t="str">
        <f>INDEX('xUS TME'!F:F,MATCH(B799,'xUS TME'!$B:$B,0))</f>
        <v>India</v>
      </c>
      <c r="F799" s="18" t="str">
        <f>INDEX('xUS TME'!G:G,MATCH(B799,'xUS TME'!$B:$B,0))</f>
        <v>Financials</v>
      </c>
      <c r="G799" s="58">
        <f>IFERROR(INDEX(CRIMs!G:G,MATCH(C799,CRIMs!D:D,0)),0)</f>
        <v>0</v>
      </c>
      <c r="H799" s="58">
        <f>IFERROR(INDEX(CRIMs!I:I,MATCH(C799,CRIMs!D:D,0)),0)</f>
        <v>0</v>
      </c>
      <c r="I799" s="13">
        <f>INDEX('xUS TME'!E:E,MATCH($B799,'xUS TME'!$B:$B,0))</f>
        <v>0.01</v>
      </c>
      <c r="J799" s="15">
        <f>INDEX('xUS TME'!H:H,MATCH(B799,'xUS TME'!$B:$B,0))</f>
        <v>0</v>
      </c>
      <c r="K799" s="17" t="str">
        <f t="shared" si="12"/>
        <v/>
      </c>
      <c r="L799" s="15">
        <f>INDEX('xUS TME'!J:J,MATCH('xUS Opp Value'!B799,'xUS TME'!$B:$B,0))</f>
        <v>53.69</v>
      </c>
      <c r="M799" s="15">
        <f>INDEX('xUS TME'!L:L,MATCH('xUS Opp Value'!$B799,'xUS TME'!$B:$B,0))</f>
        <v>5.9</v>
      </c>
      <c r="N799" s="15">
        <f>INDEX('xUS TME'!K:K,MATCH('xUS Opp Value'!$B799,'xUS TME'!$B:$B,0))</f>
        <v>0.1</v>
      </c>
      <c r="O799" s="15">
        <f>INDEX('xUS TME'!I:I,MATCH('xUS Opp Value'!$B799,'xUS TME'!$B:$B,0))</f>
        <v>0</v>
      </c>
      <c r="P799" s="15" t="str">
        <f>INDEX('xUS TME'!M:M,MATCH('xUS Opp Value'!$B799,'xUS TME'!$B:$B,0))</f>
        <v>Indian Rupee</v>
      </c>
      <c r="Q799" s="15">
        <f>INDEX('xUS TME'!N:N,MATCH('xUS Opp Value'!$B799,'xUS TME'!$B:$B,0))</f>
        <v>0</v>
      </c>
    </row>
    <row r="800" spans="1:17" hidden="1">
      <c r="A800" s="10" t="s">
        <v>5219</v>
      </c>
      <c r="B800" s="10" t="str">
        <f>INDEX('xUS TME'!B:B,MATCH('xUS Opp Value'!A800,'xUS TME'!A:A,0))</f>
        <v>KR7005940002</v>
      </c>
      <c r="C800" s="13">
        <f>INDEX('xUS TME'!C:C,MATCH($B800,'xUS TME'!$B:$B,0))</f>
        <v>5940</v>
      </c>
      <c r="D800" s="13" t="str">
        <f>INDEX('xUS TME'!D:D,MATCH(B800,'xUS TME'!$B:$B,0))</f>
        <v>0P0000B0OM</v>
      </c>
      <c r="E800" s="13" t="str">
        <f>INDEX('xUS TME'!F:F,MATCH(B800,'xUS TME'!$B:$B,0))</f>
        <v>South Korea</v>
      </c>
      <c r="F800" s="18" t="str">
        <f>INDEX('xUS TME'!G:G,MATCH(B800,'xUS TME'!$B:$B,0))</f>
        <v>Financials</v>
      </c>
      <c r="G800" s="58">
        <f>IFERROR(INDEX(CRIMs!G:G,MATCH(C800,CRIMs!D:D,0)),0)</f>
        <v>0</v>
      </c>
      <c r="H800" s="58">
        <f>IFERROR(INDEX(CRIMs!I:I,MATCH(C800,CRIMs!D:D,0)),0)</f>
        <v>0</v>
      </c>
      <c r="I800" s="13">
        <f>INDEX('xUS TME'!E:E,MATCH($B800,'xUS TME'!$B:$B,0))</f>
        <v>0.01</v>
      </c>
      <c r="J800" s="15">
        <f>INDEX('xUS TME'!H:H,MATCH(B800,'xUS TME'!$B:$B,0))</f>
        <v>0</v>
      </c>
      <c r="K800" s="17" t="str">
        <f t="shared" si="12"/>
        <v/>
      </c>
      <c r="L800" s="15">
        <f>INDEX('xUS TME'!J:J,MATCH('xUS Opp Value'!B800,'xUS TME'!$B:$B,0))</f>
        <v>0</v>
      </c>
      <c r="M800" s="15">
        <f>INDEX('xUS TME'!L:L,MATCH('xUS Opp Value'!$B800,'xUS TME'!$B:$B,0))</f>
        <v>1.37</v>
      </c>
      <c r="N800" s="15">
        <f>INDEX('xUS TME'!K:K,MATCH('xUS Opp Value'!$B800,'xUS TME'!$B:$B,0))</f>
        <v>0.12</v>
      </c>
      <c r="O800" s="15">
        <f>INDEX('xUS TME'!I:I,MATCH('xUS Opp Value'!$B800,'xUS TME'!$B:$B,0))</f>
        <v>0</v>
      </c>
      <c r="P800" s="15" t="str">
        <f>INDEX('xUS TME'!M:M,MATCH('xUS Opp Value'!$B800,'xUS TME'!$B:$B,0))</f>
        <v>Won</v>
      </c>
      <c r="Q800" s="15">
        <f>INDEX('xUS TME'!N:N,MATCH('xUS Opp Value'!$B800,'xUS TME'!$B:$B,0))</f>
        <v>0</v>
      </c>
    </row>
    <row r="801" spans="1:17" hidden="1">
      <c r="A801" s="10" t="s">
        <v>863</v>
      </c>
      <c r="B801" s="10" t="str">
        <f>INDEX('xUS TME'!B:B,MATCH('xUS Opp Value'!A801,'xUS TME'!A:A,0))</f>
        <v>BRSANBCDAM13</v>
      </c>
      <c r="C801" s="13" t="str">
        <f>INDEX('xUS TME'!C:C,MATCH($B801,'xUS TME'!$B:$B,0))</f>
        <v>SANB11</v>
      </c>
      <c r="D801" s="13" t="str">
        <f>INDEX('xUS TME'!D:D,MATCH(B801,'xUS TME'!$B:$B,0))</f>
        <v>0P0000NJ5P</v>
      </c>
      <c r="E801" s="13" t="str">
        <f>INDEX('xUS TME'!F:F,MATCH(B801,'xUS TME'!$B:$B,0))</f>
        <v>Brazil</v>
      </c>
      <c r="F801" s="18" t="str">
        <f>INDEX('xUS TME'!G:G,MATCH(B801,'xUS TME'!$B:$B,0))</f>
        <v>Financials</v>
      </c>
      <c r="G801" s="58">
        <f>IFERROR(INDEX(CRIMs!G:G,MATCH(C801,CRIMs!D:D,0)),0)</f>
        <v>0</v>
      </c>
      <c r="H801" s="58">
        <f>IFERROR(INDEX(CRIMs!I:I,MATCH(C801,CRIMs!D:D,0)),0)</f>
        <v>0</v>
      </c>
      <c r="I801" s="13">
        <f>INDEX('xUS TME'!E:E,MATCH($B801,'xUS TME'!$B:$B,0))</f>
        <v>0.01</v>
      </c>
      <c r="J801" s="15">
        <f>INDEX('xUS TME'!H:H,MATCH(B801,'xUS TME'!$B:$B,0))</f>
        <v>0</v>
      </c>
      <c r="K801" s="17" t="str">
        <f t="shared" si="12"/>
        <v/>
      </c>
      <c r="L801" s="15">
        <f>INDEX('xUS TME'!J:J,MATCH('xUS Opp Value'!B801,'xUS TME'!$B:$B,0))</f>
        <v>0</v>
      </c>
      <c r="M801" s="15">
        <f>INDEX('xUS TME'!L:L,MATCH('xUS Opp Value'!$B801,'xUS TME'!$B:$B,0))</f>
        <v>0</v>
      </c>
      <c r="N801" s="15">
        <f>INDEX('xUS TME'!K:K,MATCH('xUS Opp Value'!$B801,'xUS TME'!$B:$B,0))</f>
        <v>0.11</v>
      </c>
      <c r="O801" s="15" t="str">
        <f>INDEX('xUS TME'!I:I,MATCH('xUS Opp Value'!$B801,'xUS TME'!$B:$B,0))</f>
        <v>Narrow</v>
      </c>
      <c r="P801" s="15" t="str">
        <f>INDEX('xUS TME'!M:M,MATCH('xUS Opp Value'!$B801,'xUS TME'!$B:$B,0))</f>
        <v>Brazilian Real</v>
      </c>
      <c r="Q801" s="15" t="str">
        <f>INDEX('xUS TME'!N:N,MATCH('xUS Opp Value'!$B801,'xUS TME'!$B:$B,0))</f>
        <v>Very High</v>
      </c>
    </row>
    <row r="802" spans="1:17" hidden="1">
      <c r="A802" s="10" t="s">
        <v>7010</v>
      </c>
      <c r="B802" s="10" t="str">
        <f>INDEX('xUS TME'!B:B,MATCH('xUS Opp Value'!A802,'xUS TME'!A:A,0))</f>
        <v>KYG8245V1023</v>
      </c>
      <c r="C802" s="13">
        <f>INDEX('xUS TME'!C:C,MATCH($B802,'xUS TME'!$B:$B,0))</f>
        <v>6969</v>
      </c>
      <c r="D802" s="13" t="str">
        <f>INDEX('xUS TME'!D:D,MATCH(B802,'xUS TME'!$B:$B,0))</f>
        <v>0P0001K81I</v>
      </c>
      <c r="E802" s="13" t="str">
        <f>INDEX('xUS TME'!F:F,MATCH(B802,'xUS TME'!$B:$B,0))</f>
        <v>Hong Kong</v>
      </c>
      <c r="F802" s="18" t="str">
        <f>INDEX('xUS TME'!G:G,MATCH(B802,'xUS TME'!$B:$B,0))</f>
        <v>Consumer Staples</v>
      </c>
      <c r="G802" s="58">
        <f>IFERROR(INDEX(CRIMs!G:G,MATCH(C802,CRIMs!D:D,0)),0)</f>
        <v>0</v>
      </c>
      <c r="H802" s="58">
        <f>IFERROR(INDEX(CRIMs!I:I,MATCH(C802,CRIMs!D:D,0)),0)</f>
        <v>0</v>
      </c>
      <c r="I802" s="13">
        <f>INDEX('xUS TME'!E:E,MATCH($B802,'xUS TME'!$B:$B,0))</f>
        <v>0.01</v>
      </c>
      <c r="J802" s="15">
        <f>INDEX('xUS TME'!H:H,MATCH(B802,'xUS TME'!$B:$B,0))</f>
        <v>0</v>
      </c>
      <c r="K802" s="17" t="str">
        <f t="shared" si="12"/>
        <v/>
      </c>
      <c r="L802" s="15">
        <f>INDEX('xUS TME'!J:J,MATCH('xUS Opp Value'!B802,'xUS TME'!$B:$B,0))</f>
        <v>16.62</v>
      </c>
      <c r="M802" s="15">
        <f>INDEX('xUS TME'!L:L,MATCH('xUS Opp Value'!$B802,'xUS TME'!$B:$B,0))</f>
        <v>2.39</v>
      </c>
      <c r="N802" s="15">
        <f>INDEX('xUS TME'!K:K,MATCH('xUS Opp Value'!$B802,'xUS TME'!$B:$B,0))</f>
        <v>0.06</v>
      </c>
      <c r="O802" s="15">
        <f>INDEX('xUS TME'!I:I,MATCH('xUS Opp Value'!$B802,'xUS TME'!$B:$B,0))</f>
        <v>0</v>
      </c>
      <c r="P802" s="15" t="str">
        <f>INDEX('xUS TME'!M:M,MATCH('xUS Opp Value'!$B802,'xUS TME'!$B:$B,0))</f>
        <v>Hong Kong Dollar</v>
      </c>
      <c r="Q802" s="15">
        <f>INDEX('xUS TME'!N:N,MATCH('xUS Opp Value'!$B802,'xUS TME'!$B:$B,0))</f>
        <v>0</v>
      </c>
    </row>
    <row r="803" spans="1:17" hidden="1">
      <c r="A803" s="10" t="s">
        <v>2235</v>
      </c>
      <c r="B803" s="10" t="str">
        <f>INDEX('xUS TME'!B:B,MATCH('xUS Opp Value'!A803,'xUS TME'!A:A,0))</f>
        <v>SA11U0S23612</v>
      </c>
      <c r="C803" s="13">
        <f>INDEX('xUS TME'!C:C,MATCH($B803,'xUS TME'!$B:$B,0))</f>
        <v>4300</v>
      </c>
      <c r="D803" s="13" t="str">
        <f>INDEX('xUS TME'!D:D,MATCH(B803,'xUS TME'!$B:$B,0))</f>
        <v>0P0000Q2JB</v>
      </c>
      <c r="E803" s="13" t="str">
        <f>INDEX('xUS TME'!F:F,MATCH(B803,'xUS TME'!$B:$B,0))</f>
        <v>Saudi Arabia</v>
      </c>
      <c r="F803" s="18" t="str">
        <f>INDEX('xUS TME'!G:G,MATCH(B803,'xUS TME'!$B:$B,0))</f>
        <v>Real Estate</v>
      </c>
      <c r="G803" s="58">
        <f>IFERROR(INDEX(CRIMs!G:G,MATCH(C803,CRIMs!D:D,0)),0)</f>
        <v>0</v>
      </c>
      <c r="H803" s="58">
        <f>IFERROR(INDEX(CRIMs!I:I,MATCH(C803,CRIMs!D:D,0)),0)</f>
        <v>0</v>
      </c>
      <c r="I803" s="13">
        <f>INDEX('xUS TME'!E:E,MATCH($B803,'xUS TME'!$B:$B,0))</f>
        <v>0.01</v>
      </c>
      <c r="J803" s="15">
        <f>INDEX('xUS TME'!H:H,MATCH(B803,'xUS TME'!$B:$B,0))</f>
        <v>0</v>
      </c>
      <c r="K803" s="17" t="str">
        <f t="shared" si="12"/>
        <v/>
      </c>
      <c r="L803" s="15">
        <f>INDEX('xUS TME'!J:J,MATCH('xUS Opp Value'!B803,'xUS TME'!$B:$B,0))</f>
        <v>0</v>
      </c>
      <c r="M803" s="15">
        <f>INDEX('xUS TME'!L:L,MATCH('xUS Opp Value'!$B803,'xUS TME'!$B:$B,0))</f>
        <v>0.87</v>
      </c>
      <c r="N803" s="15">
        <f>INDEX('xUS TME'!K:K,MATCH('xUS Opp Value'!$B803,'xUS TME'!$B:$B,0))</f>
        <v>0.05</v>
      </c>
      <c r="O803" s="15">
        <f>INDEX('xUS TME'!I:I,MATCH('xUS Opp Value'!$B803,'xUS TME'!$B:$B,0))</f>
        <v>0</v>
      </c>
      <c r="P803" s="15" t="str">
        <f>INDEX('xUS TME'!M:M,MATCH('xUS Opp Value'!$B803,'xUS TME'!$B:$B,0))</f>
        <v>Saudi Riyal</v>
      </c>
      <c r="Q803" s="15">
        <f>INDEX('xUS TME'!N:N,MATCH('xUS Opp Value'!$B803,'xUS TME'!$B:$B,0))</f>
        <v>0</v>
      </c>
    </row>
    <row r="804" spans="1:17" hidden="1">
      <c r="A804" s="10" t="s">
        <v>3512</v>
      </c>
      <c r="B804" s="10" t="str">
        <f>INDEX('xUS TME'!B:B,MATCH('xUS Opp Value'!A804,'xUS TME'!A:A,0))</f>
        <v>INE07Y701011</v>
      </c>
      <c r="C804" s="13" t="str">
        <f>INDEX('xUS TME'!C:C,MATCH($B804,'xUS TME'!$B:$B,0))</f>
        <v>543187</v>
      </c>
      <c r="D804" s="13" t="str">
        <f>INDEX('xUS TME'!D:D,MATCH(B804,'xUS TME'!$B:$B,0))</f>
        <v>0P0001JJ24</v>
      </c>
      <c r="E804" s="13" t="str">
        <f>INDEX('xUS TME'!F:F,MATCH(B804,'xUS TME'!$B:$B,0))</f>
        <v>India</v>
      </c>
      <c r="F804" s="18" t="str">
        <f>INDEX('xUS TME'!G:G,MATCH(B804,'xUS TME'!$B:$B,0))</f>
        <v>Industrials</v>
      </c>
      <c r="G804" s="58">
        <f>IFERROR(INDEX(CRIMs!G:G,MATCH(C804,CRIMs!D:D,0)),0)</f>
        <v>0</v>
      </c>
      <c r="H804" s="58">
        <f>IFERROR(INDEX(CRIMs!I:I,MATCH(C804,CRIMs!D:D,0)),0)</f>
        <v>0</v>
      </c>
      <c r="I804" s="13">
        <f>INDEX('xUS TME'!E:E,MATCH($B804,'xUS TME'!$B:$B,0))</f>
        <v>0.01</v>
      </c>
      <c r="J804" s="15">
        <f>INDEX('xUS TME'!H:H,MATCH(B804,'xUS TME'!$B:$B,0))</f>
        <v>0</v>
      </c>
      <c r="K804" s="17" t="str">
        <f t="shared" si="12"/>
        <v/>
      </c>
      <c r="L804" s="15">
        <f>INDEX('xUS TME'!J:J,MATCH('xUS Opp Value'!B804,'xUS TME'!$B:$B,0))</f>
        <v>0</v>
      </c>
      <c r="M804" s="15">
        <f>INDEX('xUS TME'!L:L,MATCH('xUS Opp Value'!$B804,'xUS TME'!$B:$B,0))</f>
        <v>27.63</v>
      </c>
      <c r="N804" s="15">
        <f>INDEX('xUS TME'!K:K,MATCH('xUS Opp Value'!$B804,'xUS TME'!$B:$B,0))</f>
        <v>0.17</v>
      </c>
      <c r="O804" s="15">
        <f>INDEX('xUS TME'!I:I,MATCH('xUS Opp Value'!$B804,'xUS TME'!$B:$B,0))</f>
        <v>0</v>
      </c>
      <c r="P804" s="15" t="str">
        <f>INDEX('xUS TME'!M:M,MATCH('xUS Opp Value'!$B804,'xUS TME'!$B:$B,0))</f>
        <v>Indian Rupee</v>
      </c>
      <c r="Q804" s="15">
        <f>INDEX('xUS TME'!N:N,MATCH('xUS Opp Value'!$B804,'xUS TME'!$B:$B,0))</f>
        <v>0</v>
      </c>
    </row>
    <row r="805" spans="1:17" hidden="1">
      <c r="A805" s="10" t="s">
        <v>8506</v>
      </c>
      <c r="B805" s="10" t="str">
        <f>INDEX('xUS TME'!B:B,MATCH('xUS Opp Value'!A805,'xUS TME'!A:A,0))</f>
        <v>HK0000112026</v>
      </c>
      <c r="C805" s="13">
        <f>INDEX('xUS TME'!C:C,MATCH($B805,'xUS TME'!$B:$B,0))</f>
        <v>1258</v>
      </c>
      <c r="D805" s="13" t="str">
        <f>INDEX('xUS TME'!D:D,MATCH(B805,'xUS TME'!$B:$B,0))</f>
        <v>0P0000WDQ7</v>
      </c>
      <c r="E805" s="13" t="str">
        <f>INDEX('xUS TME'!F:F,MATCH(B805,'xUS TME'!$B:$B,0))</f>
        <v>China</v>
      </c>
      <c r="F805" s="18" t="str">
        <f>INDEX('xUS TME'!G:G,MATCH(B805,'xUS TME'!$B:$B,0))</f>
        <v>Materials</v>
      </c>
      <c r="G805" s="58">
        <f>IFERROR(INDEX(CRIMs!G:G,MATCH(C805,CRIMs!D:D,0)),0)</f>
        <v>0</v>
      </c>
      <c r="H805" s="58">
        <f>IFERROR(INDEX(CRIMs!I:I,MATCH(C805,CRIMs!D:D,0)),0)</f>
        <v>0</v>
      </c>
      <c r="I805" s="13">
        <f>INDEX('xUS TME'!E:E,MATCH($B805,'xUS TME'!$B:$B,0))</f>
        <v>0.01</v>
      </c>
      <c r="J805" s="15">
        <f>INDEX('xUS TME'!H:H,MATCH(B805,'xUS TME'!$B:$B,0))</f>
        <v>0</v>
      </c>
      <c r="K805" s="17" t="str">
        <f t="shared" si="12"/>
        <v/>
      </c>
      <c r="L805" s="15">
        <f>INDEX('xUS TME'!J:J,MATCH('xUS Opp Value'!B805,'xUS TME'!$B:$B,0))</f>
        <v>0</v>
      </c>
      <c r="M805" s="15">
        <f>INDEX('xUS TME'!L:L,MATCH('xUS Opp Value'!$B805,'xUS TME'!$B:$B,0))</f>
        <v>2.54</v>
      </c>
      <c r="N805" s="15">
        <f>INDEX('xUS TME'!K:K,MATCH('xUS Opp Value'!$B805,'xUS TME'!$B:$B,0))</f>
        <v>0.27</v>
      </c>
      <c r="O805" s="15">
        <f>INDEX('xUS TME'!I:I,MATCH('xUS Opp Value'!$B805,'xUS TME'!$B:$B,0))</f>
        <v>0</v>
      </c>
      <c r="P805" s="15" t="str">
        <f>INDEX('xUS TME'!M:M,MATCH('xUS Opp Value'!$B805,'xUS TME'!$B:$B,0))</f>
        <v>Hong Kong Dollar</v>
      </c>
      <c r="Q805" s="15">
        <f>INDEX('xUS TME'!N:N,MATCH('xUS Opp Value'!$B805,'xUS TME'!$B:$B,0))</f>
        <v>0</v>
      </c>
    </row>
    <row r="806" spans="1:17" hidden="1">
      <c r="A806" s="10" t="s">
        <v>8507</v>
      </c>
      <c r="B806" s="10" t="str">
        <f>INDEX('xUS TME'!B:B,MATCH('xUS Opp Value'!A806,'xUS TME'!A:A,0))</f>
        <v>BRAXIAACNPB1</v>
      </c>
      <c r="C806" s="13" t="str">
        <f>INDEX('xUS TME'!C:C,MATCH($B806,'xUS TME'!$B:$B,0))</f>
        <v>AXIA6</v>
      </c>
      <c r="D806" s="13" t="str">
        <f>INDEX('xUS TME'!D:D,MATCH(B806,'xUS TME'!$B:$B,0))</f>
        <v>0P0000AP47</v>
      </c>
      <c r="E806" s="13" t="str">
        <f>INDEX('xUS TME'!F:F,MATCH(B806,'xUS TME'!$B:$B,0))</f>
        <v>Brazil</v>
      </c>
      <c r="F806" s="18" t="str">
        <f>INDEX('xUS TME'!G:G,MATCH(B806,'xUS TME'!$B:$B,0))</f>
        <v>Utilities</v>
      </c>
      <c r="G806" s="58">
        <f>IFERROR(INDEX(CRIMs!G:G,MATCH(C806,CRIMs!D:D,0)),0)</f>
        <v>0</v>
      </c>
      <c r="H806" s="58">
        <f>IFERROR(INDEX(CRIMs!I:I,MATCH(C806,CRIMs!D:D,0)),0)</f>
        <v>0</v>
      </c>
      <c r="I806" s="13">
        <f>INDEX('xUS TME'!E:E,MATCH($B806,'xUS TME'!$B:$B,0))</f>
        <v>0.01</v>
      </c>
      <c r="J806" s="15">
        <f>INDEX('xUS TME'!H:H,MATCH(B806,'xUS TME'!$B:$B,0))</f>
        <v>0</v>
      </c>
      <c r="K806" s="17" t="str">
        <f t="shared" si="12"/>
        <v/>
      </c>
      <c r="L806" s="15">
        <f>INDEX('xUS TME'!J:J,MATCH('xUS Opp Value'!B806,'xUS TME'!$B:$B,0))</f>
        <v>22.73</v>
      </c>
      <c r="M806" s="15">
        <f>INDEX('xUS TME'!L:L,MATCH('xUS Opp Value'!$B806,'xUS TME'!$B:$B,0))</f>
        <v>1.36</v>
      </c>
      <c r="N806" s="15">
        <f>INDEX('xUS TME'!K:K,MATCH('xUS Opp Value'!$B806,'xUS TME'!$B:$B,0))</f>
        <v>0.06</v>
      </c>
      <c r="O806" s="15" t="str">
        <f>INDEX('xUS TME'!I:I,MATCH('xUS Opp Value'!$B806,'xUS TME'!$B:$B,0))</f>
        <v>None</v>
      </c>
      <c r="P806" s="15" t="str">
        <f>INDEX('xUS TME'!M:M,MATCH('xUS Opp Value'!$B806,'xUS TME'!$B:$B,0))</f>
        <v>Brazilian Real</v>
      </c>
      <c r="Q806" s="15" t="str">
        <f>INDEX('xUS TME'!N:N,MATCH('xUS Opp Value'!$B806,'xUS TME'!$B:$B,0))</f>
        <v>Very High</v>
      </c>
    </row>
    <row r="807" spans="1:17" hidden="1">
      <c r="A807" s="10" t="s">
        <v>8508</v>
      </c>
      <c r="B807" s="10" t="str">
        <f>INDEX('xUS TME'!B:B,MATCH('xUS Opp Value'!A807,'xUS TME'!A:A,0))</f>
        <v>CNE100006FN4</v>
      </c>
      <c r="C807" s="13">
        <f>INDEX('xUS TME'!C:C,MATCH($B807,'xUS TME'!$B:$B,0))</f>
        <v>688506</v>
      </c>
      <c r="D807" s="13" t="str">
        <f>INDEX('xUS TME'!D:D,MATCH(B807,'xUS TME'!$B:$B,0))</f>
        <v>0P0001QBMB</v>
      </c>
      <c r="E807" s="13" t="str">
        <f>INDEX('xUS TME'!F:F,MATCH(B807,'xUS TME'!$B:$B,0))</f>
        <v>China</v>
      </c>
      <c r="F807" s="18" t="str">
        <f>INDEX('xUS TME'!G:G,MATCH(B807,'xUS TME'!$B:$B,0))</f>
        <v>Health Care</v>
      </c>
      <c r="G807" s="58">
        <f>IFERROR(INDEX(CRIMs!G:G,MATCH(C807,CRIMs!D:D,0)),0)</f>
        <v>0</v>
      </c>
      <c r="H807" s="58">
        <f>IFERROR(INDEX(CRIMs!I:I,MATCH(C807,CRIMs!D:D,0)),0)</f>
        <v>0</v>
      </c>
      <c r="I807" s="13">
        <f>INDEX('xUS TME'!E:E,MATCH($B807,'xUS TME'!$B:$B,0))</f>
        <v>0.01</v>
      </c>
      <c r="J807" s="15">
        <f>INDEX('xUS TME'!H:H,MATCH(B807,'xUS TME'!$B:$B,0))</f>
        <v>0</v>
      </c>
      <c r="K807" s="17" t="str">
        <f t="shared" si="12"/>
        <v/>
      </c>
      <c r="L807" s="15">
        <f>INDEX('xUS TME'!J:J,MATCH('xUS Opp Value'!B807,'xUS TME'!$B:$B,0))</f>
        <v>0</v>
      </c>
      <c r="M807" s="15">
        <f>INDEX('xUS TME'!L:L,MATCH('xUS Opp Value'!$B807,'xUS TME'!$B:$B,0))</f>
        <v>17.489999999999998</v>
      </c>
      <c r="N807" s="15">
        <f>INDEX('xUS TME'!K:K,MATCH('xUS Opp Value'!$B807,'xUS TME'!$B:$B,0))</f>
        <v>1.01</v>
      </c>
      <c r="O807" s="15">
        <f>INDEX('xUS TME'!I:I,MATCH('xUS Opp Value'!$B807,'xUS TME'!$B:$B,0))</f>
        <v>0</v>
      </c>
      <c r="P807" s="15" t="str">
        <f>INDEX('xUS TME'!M:M,MATCH('xUS Opp Value'!$B807,'xUS TME'!$B:$B,0))</f>
        <v>Yuan Renminbi</v>
      </c>
      <c r="Q807" s="15">
        <f>INDEX('xUS TME'!N:N,MATCH('xUS Opp Value'!$B807,'xUS TME'!$B:$B,0))</f>
        <v>0</v>
      </c>
    </row>
    <row r="808" spans="1:17" hidden="1">
      <c r="A808" s="10" t="s">
        <v>3146</v>
      </c>
      <c r="B808" s="10" t="str">
        <f>INDEX('xUS TME'!B:B,MATCH('xUS Opp Value'!A808,'xUS TME'!A:A,0))</f>
        <v>HK0270001396</v>
      </c>
      <c r="C808" s="13">
        <f>INDEX('xUS TME'!C:C,MATCH($B808,'xUS TME'!$B:$B,0))</f>
        <v>270</v>
      </c>
      <c r="D808" s="13" t="str">
        <f>INDEX('xUS TME'!D:D,MATCH(B808,'xUS TME'!$B:$B,0))</f>
        <v>0P00009RUW</v>
      </c>
      <c r="E808" s="13" t="str">
        <f>INDEX('xUS TME'!F:F,MATCH(B808,'xUS TME'!$B:$B,0))</f>
        <v>China</v>
      </c>
      <c r="F808" s="18" t="str">
        <f>INDEX('xUS TME'!G:G,MATCH(B808,'xUS TME'!$B:$B,0))</f>
        <v>Utilities</v>
      </c>
      <c r="G808" s="58">
        <f>IFERROR(INDEX(CRIMs!G:G,MATCH(C808,CRIMs!D:D,0)),0)</f>
        <v>0</v>
      </c>
      <c r="H808" s="58">
        <f>IFERROR(INDEX(CRIMs!I:I,MATCH(C808,CRIMs!D:D,0)),0)</f>
        <v>0</v>
      </c>
      <c r="I808" s="13">
        <f>INDEX('xUS TME'!E:E,MATCH($B808,'xUS TME'!$B:$B,0))</f>
        <v>0.01</v>
      </c>
      <c r="J808" s="15">
        <f>INDEX('xUS TME'!H:H,MATCH(B808,'xUS TME'!$B:$B,0))</f>
        <v>0</v>
      </c>
      <c r="K808" s="17" t="str">
        <f t="shared" si="12"/>
        <v/>
      </c>
      <c r="L808" s="15">
        <f>INDEX('xUS TME'!J:J,MATCH('xUS Opp Value'!B808,'xUS TME'!$B:$B,0))</f>
        <v>8.5500000000000007</v>
      </c>
      <c r="M808" s="15">
        <f>INDEX('xUS TME'!L:L,MATCH('xUS Opp Value'!$B808,'xUS TME'!$B:$B,0))</f>
        <v>1.3</v>
      </c>
      <c r="N808" s="15">
        <f>INDEX('xUS TME'!K:K,MATCH('xUS Opp Value'!$B808,'xUS TME'!$B:$B,0))</f>
        <v>0.11</v>
      </c>
      <c r="O808" s="15">
        <f>INDEX('xUS TME'!I:I,MATCH('xUS Opp Value'!$B808,'xUS TME'!$B:$B,0))</f>
        <v>0</v>
      </c>
      <c r="P808" s="15" t="str">
        <f>INDEX('xUS TME'!M:M,MATCH('xUS Opp Value'!$B808,'xUS TME'!$B:$B,0))</f>
        <v>Hong Kong Dollar</v>
      </c>
      <c r="Q808" s="15">
        <f>INDEX('xUS TME'!N:N,MATCH('xUS Opp Value'!$B808,'xUS TME'!$B:$B,0))</f>
        <v>0</v>
      </c>
    </row>
    <row r="809" spans="1:17" hidden="1">
      <c r="A809" s="10" t="s">
        <v>8137</v>
      </c>
      <c r="B809" s="10" t="str">
        <f>INDEX('xUS TME'!B:B,MATCH('xUS Opp Value'!A809,'xUS TME'!A:A,0))</f>
        <v>CNE1000031K4</v>
      </c>
      <c r="C809" s="13">
        <f>INDEX('xUS TME'!C:C,MATCH($B809,'xUS TME'!$B:$B,0))</f>
        <v>603259</v>
      </c>
      <c r="D809" s="13" t="str">
        <f>INDEX('xUS TME'!D:D,MATCH(B809,'xUS TME'!$B:$B,0))</f>
        <v>0P0001D9O9</v>
      </c>
      <c r="E809" s="13" t="str">
        <f>INDEX('xUS TME'!F:F,MATCH(B809,'xUS TME'!$B:$B,0))</f>
        <v>China</v>
      </c>
      <c r="F809" s="18" t="str">
        <f>INDEX('xUS TME'!G:G,MATCH(B809,'xUS TME'!$B:$B,0))</f>
        <v>Health Care</v>
      </c>
      <c r="G809" s="58">
        <f>IFERROR(INDEX(CRIMs!G:G,MATCH(C809,CRIMs!D:D,0)),0)</f>
        <v>0</v>
      </c>
      <c r="H809" s="58">
        <f>IFERROR(INDEX(CRIMs!I:I,MATCH(C809,CRIMs!D:D,0)),0)</f>
        <v>0</v>
      </c>
      <c r="I809" s="13">
        <f>INDEX('xUS TME'!E:E,MATCH($B809,'xUS TME'!$B:$B,0))</f>
        <v>0.01</v>
      </c>
      <c r="J809" s="15">
        <f>INDEX('xUS TME'!H:H,MATCH(B809,'xUS TME'!$B:$B,0))</f>
        <v>0</v>
      </c>
      <c r="K809" s="17" t="str">
        <f t="shared" si="12"/>
        <v/>
      </c>
      <c r="L809" s="15">
        <f>INDEX('xUS TME'!J:J,MATCH('xUS Opp Value'!B809,'xUS TME'!$B:$B,0))</f>
        <v>17.690000000000001</v>
      </c>
      <c r="M809" s="15">
        <f>INDEX('xUS TME'!L:L,MATCH('xUS Opp Value'!$B809,'xUS TME'!$B:$B,0))</f>
        <v>3.98</v>
      </c>
      <c r="N809" s="15">
        <f>INDEX('xUS TME'!K:K,MATCH('xUS Opp Value'!$B809,'xUS TME'!$B:$B,0))</f>
        <v>0.28999999999999998</v>
      </c>
      <c r="O809" s="15">
        <f>INDEX('xUS TME'!I:I,MATCH('xUS Opp Value'!$B809,'xUS TME'!$B:$B,0))</f>
        <v>0</v>
      </c>
      <c r="P809" s="15" t="str">
        <f>INDEX('xUS TME'!M:M,MATCH('xUS Opp Value'!$B809,'xUS TME'!$B:$B,0))</f>
        <v>Yuan Renminbi</v>
      </c>
      <c r="Q809" s="15">
        <f>INDEX('xUS TME'!N:N,MATCH('xUS Opp Value'!$B809,'xUS TME'!$B:$B,0))</f>
        <v>0</v>
      </c>
    </row>
    <row r="810" spans="1:17" hidden="1">
      <c r="A810" s="10" t="s">
        <v>2500</v>
      </c>
      <c r="B810" s="10" t="str">
        <f>INDEX('xUS TME'!B:B,MATCH('xUS Opp Value'!A810,'xUS TME'!A:A,0))</f>
        <v>AEE000701012</v>
      </c>
      <c r="C810" s="13" t="str">
        <f>INDEX('xUS TME'!C:C,MATCH($B810,'xUS TME'!$B:$B,0))</f>
        <v>DU</v>
      </c>
      <c r="D810" s="13" t="str">
        <f>INDEX('xUS TME'!D:D,MATCH(B810,'xUS TME'!$B:$B,0))</f>
        <v>0P0000JM1H</v>
      </c>
      <c r="E810" s="13" t="str">
        <f>INDEX('xUS TME'!F:F,MATCH(B810,'xUS TME'!$B:$B,0))</f>
        <v>United Arab Emirates</v>
      </c>
      <c r="F810" s="18" t="str">
        <f>INDEX('xUS TME'!G:G,MATCH(B810,'xUS TME'!$B:$B,0))</f>
        <v>Communication Services</v>
      </c>
      <c r="G810" s="58">
        <f>IFERROR(INDEX(CRIMs!G:G,MATCH(C810,CRIMs!D:D,0)),0)</f>
        <v>0</v>
      </c>
      <c r="H810" s="58">
        <f>IFERROR(INDEX(CRIMs!I:I,MATCH(C810,CRIMs!D:D,0)),0)</f>
        <v>0</v>
      </c>
      <c r="I810" s="13">
        <f>INDEX('xUS TME'!E:E,MATCH($B810,'xUS TME'!$B:$B,0))</f>
        <v>0.01</v>
      </c>
      <c r="J810" s="15">
        <f>INDEX('xUS TME'!H:H,MATCH(B810,'xUS TME'!$B:$B,0))</f>
        <v>0</v>
      </c>
      <c r="K810" s="17" t="str">
        <f t="shared" si="12"/>
        <v/>
      </c>
      <c r="L810" s="15">
        <f>INDEX('xUS TME'!J:J,MATCH('xUS Opp Value'!B810,'xUS TME'!$B:$B,0))</f>
        <v>15.38</v>
      </c>
      <c r="M810" s="15">
        <f>INDEX('xUS TME'!L:L,MATCH('xUS Opp Value'!$B810,'xUS TME'!$B:$B,0))</f>
        <v>4.5599999999999996</v>
      </c>
      <c r="N810" s="15">
        <f>INDEX('xUS TME'!K:K,MATCH('xUS Opp Value'!$B810,'xUS TME'!$B:$B,0))</f>
        <v>0.5</v>
      </c>
      <c r="O810" s="15">
        <f>INDEX('xUS TME'!I:I,MATCH('xUS Opp Value'!$B810,'xUS TME'!$B:$B,0))</f>
        <v>0</v>
      </c>
      <c r="P810" s="15" t="str">
        <f>INDEX('xUS TME'!M:M,MATCH('xUS Opp Value'!$B810,'xUS TME'!$B:$B,0))</f>
        <v>UAE Dirham</v>
      </c>
      <c r="Q810" s="15">
        <f>INDEX('xUS TME'!N:N,MATCH('xUS Opp Value'!$B810,'xUS TME'!$B:$B,0))</f>
        <v>0</v>
      </c>
    </row>
    <row r="811" spans="1:17" hidden="1">
      <c r="A811" s="10" t="s">
        <v>5895</v>
      </c>
      <c r="B811" s="10" t="str">
        <f>INDEX('xUS TME'!B:B,MATCH('xUS Opp Value'!A811,'xUS TME'!A:A,0))</f>
        <v>ID1000134406</v>
      </c>
      <c r="C811" s="13" t="str">
        <f>INDEX('xUS TME'!C:C,MATCH($B811,'xUS TME'!$B:$B,0))</f>
        <v>MDKA</v>
      </c>
      <c r="D811" s="13" t="str">
        <f>INDEX('xUS TME'!D:D,MATCH(B811,'xUS TME'!$B:$B,0))</f>
        <v>0P00016977</v>
      </c>
      <c r="E811" s="13" t="str">
        <f>INDEX('xUS TME'!F:F,MATCH(B811,'xUS TME'!$B:$B,0))</f>
        <v>Indonesia</v>
      </c>
      <c r="F811" s="18" t="str">
        <f>INDEX('xUS TME'!G:G,MATCH(B811,'xUS TME'!$B:$B,0))</f>
        <v>Materials</v>
      </c>
      <c r="G811" s="58">
        <f>IFERROR(INDEX(CRIMs!G:G,MATCH(C811,CRIMs!D:D,0)),0)</f>
        <v>0</v>
      </c>
      <c r="H811" s="58">
        <f>IFERROR(INDEX(CRIMs!I:I,MATCH(C811,CRIMs!D:D,0)),0)</f>
        <v>0</v>
      </c>
      <c r="I811" s="13">
        <f>INDEX('xUS TME'!E:E,MATCH($B811,'xUS TME'!$B:$B,0))</f>
        <v>0.01</v>
      </c>
      <c r="J811" s="15">
        <f>INDEX('xUS TME'!H:H,MATCH(B811,'xUS TME'!$B:$B,0))</f>
        <v>0</v>
      </c>
      <c r="K811" s="17" t="str">
        <f t="shared" si="12"/>
        <v/>
      </c>
      <c r="L811" s="15">
        <f>INDEX('xUS TME'!J:J,MATCH('xUS Opp Value'!B811,'xUS TME'!$B:$B,0))</f>
        <v>19.98</v>
      </c>
      <c r="M811" s="15">
        <f>INDEX('xUS TME'!L:L,MATCH('xUS Opp Value'!$B811,'xUS TME'!$B:$B,0))</f>
        <v>5.94</v>
      </c>
      <c r="N811" s="15">
        <f>INDEX('xUS TME'!K:K,MATCH('xUS Opp Value'!$B811,'xUS TME'!$B:$B,0))</f>
        <v>0.02</v>
      </c>
      <c r="O811" s="15">
        <f>INDEX('xUS TME'!I:I,MATCH('xUS Opp Value'!$B811,'xUS TME'!$B:$B,0))</f>
        <v>0</v>
      </c>
      <c r="P811" s="15" t="str">
        <f>INDEX('xUS TME'!M:M,MATCH('xUS Opp Value'!$B811,'xUS TME'!$B:$B,0))</f>
        <v>Rupiah</v>
      </c>
      <c r="Q811" s="15">
        <f>INDEX('xUS TME'!N:N,MATCH('xUS Opp Value'!$B811,'xUS TME'!$B:$B,0))</f>
        <v>0</v>
      </c>
    </row>
    <row r="812" spans="1:17" hidden="1">
      <c r="A812" s="10" t="s">
        <v>4050</v>
      </c>
      <c r="B812" s="10" t="str">
        <f>INDEX('xUS TME'!B:B,MATCH('xUS Opp Value'!A812,'xUS TME'!A:A,0))</f>
        <v>SA000A0MR864</v>
      </c>
      <c r="C812" s="13">
        <f>INDEX('xUS TME'!C:C,MATCH($B812,'xUS TME'!$B:$B,0))</f>
        <v>4250</v>
      </c>
      <c r="D812" s="13" t="str">
        <f>INDEX('xUS TME'!D:D,MATCH(B812,'xUS TME'!$B:$B,0))</f>
        <v>0P0000Q2JO</v>
      </c>
      <c r="E812" s="13" t="str">
        <f>INDEX('xUS TME'!F:F,MATCH(B812,'xUS TME'!$B:$B,0))</f>
        <v>Saudi Arabia</v>
      </c>
      <c r="F812" s="18" t="str">
        <f>INDEX('xUS TME'!G:G,MATCH(B812,'xUS TME'!$B:$B,0))</f>
        <v>Consumer Discretionary</v>
      </c>
      <c r="G812" s="58">
        <f>IFERROR(INDEX(CRIMs!G:G,MATCH(C812,CRIMs!D:D,0)),0)</f>
        <v>0</v>
      </c>
      <c r="H812" s="58">
        <f>IFERROR(INDEX(CRIMs!I:I,MATCH(C812,CRIMs!D:D,0)),0)</f>
        <v>0</v>
      </c>
      <c r="I812" s="13">
        <f>INDEX('xUS TME'!E:E,MATCH($B812,'xUS TME'!$B:$B,0))</f>
        <v>0.01</v>
      </c>
      <c r="J812" s="15">
        <f>INDEX('xUS TME'!H:H,MATCH(B812,'xUS TME'!$B:$B,0))</f>
        <v>0</v>
      </c>
      <c r="K812" s="17" t="str">
        <f t="shared" si="12"/>
        <v/>
      </c>
      <c r="L812" s="15">
        <f>INDEX('xUS TME'!J:J,MATCH('xUS Opp Value'!B812,'xUS TME'!$B:$B,0))</f>
        <v>0</v>
      </c>
      <c r="M812" s="15">
        <f>INDEX('xUS TME'!L:L,MATCH('xUS Opp Value'!$B812,'xUS TME'!$B:$B,0))</f>
        <v>1.2</v>
      </c>
      <c r="N812" s="15">
        <f>INDEX('xUS TME'!K:K,MATCH('xUS Opp Value'!$B812,'xUS TME'!$B:$B,0))</f>
        <v>0.17</v>
      </c>
      <c r="O812" s="15">
        <f>INDEX('xUS TME'!I:I,MATCH('xUS Opp Value'!$B812,'xUS TME'!$B:$B,0))</f>
        <v>0</v>
      </c>
      <c r="P812" s="15" t="str">
        <f>INDEX('xUS TME'!M:M,MATCH('xUS Opp Value'!$B812,'xUS TME'!$B:$B,0))</f>
        <v>Saudi Riyal</v>
      </c>
      <c r="Q812" s="15">
        <f>INDEX('xUS TME'!N:N,MATCH('xUS Opp Value'!$B812,'xUS TME'!$B:$B,0))</f>
        <v>0</v>
      </c>
    </row>
    <row r="813" spans="1:17" hidden="1">
      <c r="A813" s="10" t="s">
        <v>7602</v>
      </c>
      <c r="B813" s="10" t="str">
        <f>INDEX('xUS TME'!B:B,MATCH('xUS Opp Value'!A813,'xUS TME'!A:A,0))</f>
        <v>TH0068010Z07</v>
      </c>
      <c r="C813" s="13" t="str">
        <f>INDEX('xUS TME'!C:C,MATCH($B813,'xUS TME'!$B:$B,0))</f>
        <v>TTB</v>
      </c>
      <c r="D813" s="13" t="str">
        <f>INDEX('xUS TME'!D:D,MATCH(B813,'xUS TME'!$B:$B,0))</f>
        <v>0P0000BWUQ</v>
      </c>
      <c r="E813" s="13" t="str">
        <f>INDEX('xUS TME'!F:F,MATCH(B813,'xUS TME'!$B:$B,0))</f>
        <v>Thailand</v>
      </c>
      <c r="F813" s="18" t="str">
        <f>INDEX('xUS TME'!G:G,MATCH(B813,'xUS TME'!$B:$B,0))</f>
        <v>Financials</v>
      </c>
      <c r="G813" s="58">
        <f>IFERROR(INDEX(CRIMs!G:G,MATCH(C813,CRIMs!D:D,0)),0)</f>
        <v>0</v>
      </c>
      <c r="H813" s="58">
        <f>IFERROR(INDEX(CRIMs!I:I,MATCH(C813,CRIMs!D:D,0)),0)</f>
        <v>0</v>
      </c>
      <c r="I813" s="13">
        <f>INDEX('xUS TME'!E:E,MATCH($B813,'xUS TME'!$B:$B,0))</f>
        <v>0.01</v>
      </c>
      <c r="J813" s="15">
        <f>INDEX('xUS TME'!H:H,MATCH(B813,'xUS TME'!$B:$B,0))</f>
        <v>0</v>
      </c>
      <c r="K813" s="17" t="str">
        <f t="shared" si="12"/>
        <v/>
      </c>
      <c r="L813" s="15">
        <f>INDEX('xUS TME'!J:J,MATCH('xUS Opp Value'!B813,'xUS TME'!$B:$B,0))</f>
        <v>10.82</v>
      </c>
      <c r="M813" s="15">
        <f>INDEX('xUS TME'!L:L,MATCH('xUS Opp Value'!$B813,'xUS TME'!$B:$B,0))</f>
        <v>0.92</v>
      </c>
      <c r="N813" s="15">
        <f>INDEX('xUS TME'!K:K,MATCH('xUS Opp Value'!$B813,'xUS TME'!$B:$B,0))</f>
        <v>0.09</v>
      </c>
      <c r="O813" s="15">
        <f>INDEX('xUS TME'!I:I,MATCH('xUS Opp Value'!$B813,'xUS TME'!$B:$B,0))</f>
        <v>0</v>
      </c>
      <c r="P813" s="15" t="str">
        <f>INDEX('xUS TME'!M:M,MATCH('xUS Opp Value'!$B813,'xUS TME'!$B:$B,0))</f>
        <v>Baht</v>
      </c>
      <c r="Q813" s="15">
        <f>INDEX('xUS TME'!N:N,MATCH('xUS Opp Value'!$B813,'xUS TME'!$B:$B,0))</f>
        <v>0</v>
      </c>
    </row>
    <row r="814" spans="1:17" hidden="1">
      <c r="A814" s="10" t="s">
        <v>5035</v>
      </c>
      <c r="B814" s="10" t="str">
        <f>INDEX('xUS TME'!B:B,MATCH('xUS Opp Value'!A814,'xUS TME'!A:A,0))</f>
        <v>GRS426003000</v>
      </c>
      <c r="C814" s="13" t="str">
        <f>INDEX('xUS TME'!C:C,MATCH($B814,'xUS TME'!$B:$B,0))</f>
        <v>MOH</v>
      </c>
      <c r="D814" s="13" t="str">
        <f>INDEX('xUS TME'!D:D,MATCH(B814,'xUS TME'!$B:$B,0))</f>
        <v>0P0000AL57</v>
      </c>
      <c r="E814" s="13" t="str">
        <f>INDEX('xUS TME'!F:F,MATCH(B814,'xUS TME'!$B:$B,0))</f>
        <v>Greece</v>
      </c>
      <c r="F814" s="18" t="str">
        <f>INDEX('xUS TME'!G:G,MATCH(B814,'xUS TME'!$B:$B,0))</f>
        <v>Energy</v>
      </c>
      <c r="G814" s="58">
        <f>IFERROR(INDEX(CRIMs!G:G,MATCH(C814,CRIMs!D:D,0)),0)</f>
        <v>0</v>
      </c>
      <c r="H814" s="58">
        <f>IFERROR(INDEX(CRIMs!I:I,MATCH(C814,CRIMs!D:D,0)),0)</f>
        <v>0</v>
      </c>
      <c r="I814" s="13">
        <f>INDEX('xUS TME'!E:E,MATCH($B814,'xUS TME'!$B:$B,0))</f>
        <v>0.01</v>
      </c>
      <c r="J814" s="15">
        <f>INDEX('xUS TME'!H:H,MATCH(B814,'xUS TME'!$B:$B,0))</f>
        <v>0</v>
      </c>
      <c r="K814" s="17" t="str">
        <f t="shared" si="12"/>
        <v/>
      </c>
      <c r="L814" s="15">
        <f>INDEX('xUS TME'!J:J,MATCH('xUS Opp Value'!B814,'xUS TME'!$B:$B,0))</f>
        <v>7.66</v>
      </c>
      <c r="M814" s="15">
        <f>INDEX('xUS TME'!L:L,MATCH('xUS Opp Value'!$B814,'xUS TME'!$B:$B,0))</f>
        <v>1.26</v>
      </c>
      <c r="N814" s="15">
        <f>INDEX('xUS TME'!K:K,MATCH('xUS Opp Value'!$B814,'xUS TME'!$B:$B,0))</f>
        <v>0.22</v>
      </c>
      <c r="O814" s="15">
        <f>INDEX('xUS TME'!I:I,MATCH('xUS Opp Value'!$B814,'xUS TME'!$B:$B,0))</f>
        <v>0</v>
      </c>
      <c r="P814" s="15" t="str">
        <f>INDEX('xUS TME'!M:M,MATCH('xUS Opp Value'!$B814,'xUS TME'!$B:$B,0))</f>
        <v>Euro</v>
      </c>
      <c r="Q814" s="15">
        <f>INDEX('xUS TME'!N:N,MATCH('xUS Opp Value'!$B814,'xUS TME'!$B:$B,0))</f>
        <v>0</v>
      </c>
    </row>
    <row r="815" spans="1:17" hidden="1">
      <c r="A815" s="10" t="s">
        <v>1099</v>
      </c>
      <c r="B815" s="10" t="str">
        <f>INDEX('xUS TME'!B:B,MATCH('xUS Opp Value'!A815,'xUS TME'!A:A,0))</f>
        <v>CNE100003RV9</v>
      </c>
      <c r="C815" s="13" t="str">
        <f>INDEX('xUS TME'!C:C,MATCH($B815,'xUS TME'!$B:$B,0))</f>
        <v>601816</v>
      </c>
      <c r="D815" s="13" t="str">
        <f>INDEX('xUS TME'!D:D,MATCH(B815,'xUS TME'!$B:$B,0))</f>
        <v>0P0001J3E1</v>
      </c>
      <c r="E815" s="13" t="str">
        <f>INDEX('xUS TME'!F:F,MATCH(B815,'xUS TME'!$B:$B,0))</f>
        <v>China</v>
      </c>
      <c r="F815" s="18" t="str">
        <f>INDEX('xUS TME'!G:G,MATCH(B815,'xUS TME'!$B:$B,0))</f>
        <v>Industrials</v>
      </c>
      <c r="G815" s="58">
        <f>IFERROR(INDEX(CRIMs!G:G,MATCH(C815,CRIMs!D:D,0)),0)</f>
        <v>0</v>
      </c>
      <c r="H815" s="58">
        <f>IFERROR(INDEX(CRIMs!I:I,MATCH(C815,CRIMs!D:D,0)),0)</f>
        <v>0</v>
      </c>
      <c r="I815" s="13">
        <f>INDEX('xUS TME'!E:E,MATCH($B815,'xUS TME'!$B:$B,0))</f>
        <v>0.01</v>
      </c>
      <c r="J815" s="15">
        <f>INDEX('xUS TME'!H:H,MATCH(B815,'xUS TME'!$B:$B,0))</f>
        <v>0</v>
      </c>
      <c r="K815" s="17" t="str">
        <f t="shared" si="12"/>
        <v/>
      </c>
      <c r="L815" s="15">
        <f>INDEX('xUS TME'!J:J,MATCH('xUS Opp Value'!B815,'xUS TME'!$B:$B,0))</f>
        <v>0</v>
      </c>
      <c r="M815" s="15">
        <f>INDEX('xUS TME'!L:L,MATCH('xUS Opp Value'!$B815,'xUS TME'!$B:$B,0))</f>
        <v>1.18</v>
      </c>
      <c r="N815" s="15">
        <f>INDEX('xUS TME'!K:K,MATCH('xUS Opp Value'!$B815,'xUS TME'!$B:$B,0))</f>
        <v>0.06</v>
      </c>
      <c r="O815" s="15">
        <f>INDEX('xUS TME'!I:I,MATCH('xUS Opp Value'!$B815,'xUS TME'!$B:$B,0))</f>
        <v>0</v>
      </c>
      <c r="P815" s="15" t="str">
        <f>INDEX('xUS TME'!M:M,MATCH('xUS Opp Value'!$B815,'xUS TME'!$B:$B,0))</f>
        <v>Yuan Renminbi</v>
      </c>
      <c r="Q815" s="15">
        <f>INDEX('xUS TME'!N:N,MATCH('xUS Opp Value'!$B815,'xUS TME'!$B:$B,0))</f>
        <v>0</v>
      </c>
    </row>
    <row r="816" spans="1:17" hidden="1">
      <c r="A816" s="10" t="s">
        <v>2394</v>
      </c>
      <c r="B816" s="10" t="str">
        <f>INDEX('xUS TME'!B:B,MATCH('xUS Opp Value'!A816,'xUS TME'!A:A,0))</f>
        <v>QA000B982PM1</v>
      </c>
      <c r="C816" s="13" t="str">
        <f>INDEX('xUS TME'!C:C,MATCH($B816,'xUS TME'!$B:$B,0))</f>
        <v>DUBK</v>
      </c>
      <c r="D816" s="13" t="str">
        <f>INDEX('xUS TME'!D:D,MATCH(B816,'xUS TME'!$B:$B,0))</f>
        <v>0P0001QHAK</v>
      </c>
      <c r="E816" s="13" t="str">
        <f>INDEX('xUS TME'!F:F,MATCH(B816,'xUS TME'!$B:$B,0))</f>
        <v>Qatar</v>
      </c>
      <c r="F816" s="18" t="str">
        <f>INDEX('xUS TME'!G:G,MATCH(B816,'xUS TME'!$B:$B,0))</f>
        <v>Financials</v>
      </c>
      <c r="G816" s="58">
        <f>IFERROR(INDEX(CRIMs!G:G,MATCH(C816,CRIMs!D:D,0)),0)</f>
        <v>0</v>
      </c>
      <c r="H816" s="58">
        <f>IFERROR(INDEX(CRIMs!I:I,MATCH(C816,CRIMs!D:D,0)),0)</f>
        <v>0</v>
      </c>
      <c r="I816" s="13">
        <f>INDEX('xUS TME'!E:E,MATCH($B816,'xUS TME'!$B:$B,0))</f>
        <v>0.01</v>
      </c>
      <c r="J816" s="15">
        <f>INDEX('xUS TME'!H:H,MATCH(B816,'xUS TME'!$B:$B,0))</f>
        <v>0</v>
      </c>
      <c r="K816" s="17" t="str">
        <f t="shared" si="12"/>
        <v/>
      </c>
      <c r="L816" s="15">
        <f>INDEX('xUS TME'!J:J,MATCH('xUS Opp Value'!B816,'xUS TME'!$B:$B,0))</f>
        <v>13.33</v>
      </c>
      <c r="M816" s="15">
        <f>INDEX('xUS TME'!L:L,MATCH('xUS Opp Value'!$B816,'xUS TME'!$B:$B,0))</f>
        <v>1.37</v>
      </c>
      <c r="N816" s="15">
        <f>INDEX('xUS TME'!K:K,MATCH('xUS Opp Value'!$B816,'xUS TME'!$B:$B,0))</f>
        <v>0.11</v>
      </c>
      <c r="O816" s="15">
        <f>INDEX('xUS TME'!I:I,MATCH('xUS Opp Value'!$B816,'xUS TME'!$B:$B,0))</f>
        <v>0</v>
      </c>
      <c r="P816" s="15" t="str">
        <f>INDEX('xUS TME'!M:M,MATCH('xUS Opp Value'!$B816,'xUS TME'!$B:$B,0))</f>
        <v>Qatari Rial</v>
      </c>
      <c r="Q816" s="15">
        <f>INDEX('xUS TME'!N:N,MATCH('xUS Opp Value'!$B816,'xUS TME'!$B:$B,0))</f>
        <v>0</v>
      </c>
    </row>
    <row r="817" spans="1:17" hidden="1">
      <c r="A817" s="10" t="s">
        <v>4381</v>
      </c>
      <c r="B817" s="10" t="str">
        <f>INDEX('xUS TME'!B:B,MATCH('xUS Opp Value'!A817,'xUS TME'!A:A,0))</f>
        <v>KYG525621408</v>
      </c>
      <c r="C817" s="13">
        <f>INDEX('xUS TME'!C:C,MATCH($B817,'xUS TME'!$B:$B,0))</f>
        <v>148</v>
      </c>
      <c r="D817" s="13" t="str">
        <f>INDEX('xUS TME'!D:D,MATCH(B817,'xUS TME'!$B:$B,0))</f>
        <v>0P00009RSA</v>
      </c>
      <c r="E817" s="13" t="str">
        <f>INDEX('xUS TME'!F:F,MATCH(B817,'xUS TME'!$B:$B,0))</f>
        <v>China</v>
      </c>
      <c r="F817" s="18" t="str">
        <f>INDEX('xUS TME'!G:G,MATCH(B817,'xUS TME'!$B:$B,0))</f>
        <v>Information Technology</v>
      </c>
      <c r="G817" s="58">
        <f>IFERROR(INDEX(CRIMs!G:G,MATCH(C817,CRIMs!D:D,0)),0)</f>
        <v>0</v>
      </c>
      <c r="H817" s="58">
        <f>IFERROR(INDEX(CRIMs!I:I,MATCH(C817,CRIMs!D:D,0)),0)</f>
        <v>0</v>
      </c>
      <c r="I817" s="13">
        <f>INDEX('xUS TME'!E:E,MATCH($B817,'xUS TME'!$B:$B,0))</f>
        <v>0.01</v>
      </c>
      <c r="J817" s="15">
        <f>INDEX('xUS TME'!H:H,MATCH(B817,'xUS TME'!$B:$B,0))</f>
        <v>0</v>
      </c>
      <c r="K817" s="17" t="str">
        <f t="shared" si="12"/>
        <v/>
      </c>
      <c r="L817" s="15">
        <f>INDEX('xUS TME'!J:J,MATCH('xUS Opp Value'!B817,'xUS TME'!$B:$B,0))</f>
        <v>0</v>
      </c>
      <c r="M817" s="15">
        <f>INDEX('xUS TME'!L:L,MATCH('xUS Opp Value'!$B817,'xUS TME'!$B:$B,0))</f>
        <v>0</v>
      </c>
      <c r="N817" s="15">
        <f>INDEX('xUS TME'!K:K,MATCH('xUS Opp Value'!$B817,'xUS TME'!$B:$B,0))</f>
        <v>0.04</v>
      </c>
      <c r="O817" s="15">
        <f>INDEX('xUS TME'!I:I,MATCH('xUS Opp Value'!$B817,'xUS TME'!$B:$B,0))</f>
        <v>0</v>
      </c>
      <c r="P817" s="15" t="str">
        <f>INDEX('xUS TME'!M:M,MATCH('xUS Opp Value'!$B817,'xUS TME'!$B:$B,0))</f>
        <v>Hong Kong Dollar</v>
      </c>
      <c r="Q817" s="15">
        <f>INDEX('xUS TME'!N:N,MATCH('xUS Opp Value'!$B817,'xUS TME'!$B:$B,0))</f>
        <v>0</v>
      </c>
    </row>
    <row r="818" spans="1:17" hidden="1">
      <c r="A818" s="10" t="s">
        <v>1437</v>
      </c>
      <c r="B818" s="10" t="str">
        <f>INDEX('xUS TME'!B:B,MATCH('xUS Opp Value'!A818,'xUS TME'!A:A,0))</f>
        <v>TH0481B10Z00</v>
      </c>
      <c r="C818" s="13" t="str">
        <f>INDEX('xUS TME'!C:C,MATCH($B818,'xUS TME'!$B:$B,0))</f>
        <v>CPN</v>
      </c>
      <c r="D818" s="13" t="str">
        <f>INDEX('xUS TME'!D:D,MATCH(B818,'xUS TME'!$B:$B,0))</f>
        <v>0P0000BI8A</v>
      </c>
      <c r="E818" s="13" t="str">
        <f>INDEX('xUS TME'!F:F,MATCH(B818,'xUS TME'!$B:$B,0))</f>
        <v>Thailand</v>
      </c>
      <c r="F818" s="18" t="str">
        <f>INDEX('xUS TME'!G:G,MATCH(B818,'xUS TME'!$B:$B,0))</f>
        <v>Real Estate</v>
      </c>
      <c r="G818" s="58">
        <f>IFERROR(INDEX(CRIMs!G:G,MATCH(C818,CRIMs!D:D,0)),0)</f>
        <v>0</v>
      </c>
      <c r="H818" s="58">
        <f>IFERROR(INDEX(CRIMs!I:I,MATCH(C818,CRIMs!D:D,0)),0)</f>
        <v>0</v>
      </c>
      <c r="I818" s="13">
        <f>INDEX('xUS TME'!E:E,MATCH($B818,'xUS TME'!$B:$B,0))</f>
        <v>0.01</v>
      </c>
      <c r="J818" s="15">
        <f>INDEX('xUS TME'!H:H,MATCH(B818,'xUS TME'!$B:$B,0))</f>
        <v>0</v>
      </c>
      <c r="K818" s="17" t="str">
        <f t="shared" si="12"/>
        <v/>
      </c>
      <c r="L818" s="15">
        <f>INDEX('xUS TME'!J:J,MATCH('xUS Opp Value'!B818,'xUS TME'!$B:$B,0))</f>
        <v>15.08</v>
      </c>
      <c r="M818" s="15">
        <f>INDEX('xUS TME'!L:L,MATCH('xUS Opp Value'!$B818,'xUS TME'!$B:$B,0))</f>
        <v>2.59</v>
      </c>
      <c r="N818" s="15">
        <f>INDEX('xUS TME'!K:K,MATCH('xUS Opp Value'!$B818,'xUS TME'!$B:$B,0))</f>
        <v>0.18</v>
      </c>
      <c r="O818" s="15">
        <f>INDEX('xUS TME'!I:I,MATCH('xUS Opp Value'!$B818,'xUS TME'!$B:$B,0))</f>
        <v>0</v>
      </c>
      <c r="P818" s="15" t="str">
        <f>INDEX('xUS TME'!M:M,MATCH('xUS Opp Value'!$B818,'xUS TME'!$B:$B,0))</f>
        <v>Baht</v>
      </c>
      <c r="Q818" s="15">
        <f>INDEX('xUS TME'!N:N,MATCH('xUS Opp Value'!$B818,'xUS TME'!$B:$B,0))</f>
        <v>0</v>
      </c>
    </row>
    <row r="819" spans="1:17" hidden="1">
      <c r="A819" s="10" t="s">
        <v>4759</v>
      </c>
      <c r="B819" s="10" t="str">
        <f>INDEX('xUS TME'!B:B,MATCH('xUS Opp Value'!A819,'xUS TME'!A:A,0))</f>
        <v>KW0EQ0400725</v>
      </c>
      <c r="C819" s="13" t="str">
        <f>INDEX('xUS TME'!C:C,MATCH($B819,'xUS TME'!$B:$B,0))</f>
        <v>MABANEE</v>
      </c>
      <c r="D819" s="13" t="str">
        <f>INDEX('xUS TME'!D:D,MATCH(B819,'xUS TME'!$B:$B,0))</f>
        <v>0P0000EHFF</v>
      </c>
      <c r="E819" s="13" t="str">
        <f>INDEX('xUS TME'!F:F,MATCH(B819,'xUS TME'!$B:$B,0))</f>
        <v>Kuwait</v>
      </c>
      <c r="F819" s="18" t="str">
        <f>INDEX('xUS TME'!G:G,MATCH(B819,'xUS TME'!$B:$B,0))</f>
        <v>Real Estate</v>
      </c>
      <c r="G819" s="58">
        <f>IFERROR(INDEX(CRIMs!G:G,MATCH(C819,CRIMs!D:D,0)),0)</f>
        <v>0</v>
      </c>
      <c r="H819" s="58">
        <f>IFERROR(INDEX(CRIMs!I:I,MATCH(C819,CRIMs!D:D,0)),0)</f>
        <v>0</v>
      </c>
      <c r="I819" s="13">
        <f>INDEX('xUS TME'!E:E,MATCH($B819,'xUS TME'!$B:$B,0))</f>
        <v>0.01</v>
      </c>
      <c r="J819" s="15">
        <f>INDEX('xUS TME'!H:H,MATCH(B819,'xUS TME'!$B:$B,0))</f>
        <v>0</v>
      </c>
      <c r="K819" s="17" t="str">
        <f t="shared" si="12"/>
        <v/>
      </c>
      <c r="L819" s="15">
        <f>INDEX('xUS TME'!J:J,MATCH('xUS Opp Value'!B819,'xUS TME'!$B:$B,0))</f>
        <v>16.71</v>
      </c>
      <c r="M819" s="15">
        <f>INDEX('xUS TME'!L:L,MATCH('xUS Opp Value'!$B819,'xUS TME'!$B:$B,0))</f>
        <v>1.92</v>
      </c>
      <c r="N819" s="15">
        <f>INDEX('xUS TME'!K:K,MATCH('xUS Opp Value'!$B819,'xUS TME'!$B:$B,0))</f>
        <v>0.12</v>
      </c>
      <c r="O819" s="15">
        <f>INDEX('xUS TME'!I:I,MATCH('xUS Opp Value'!$B819,'xUS TME'!$B:$B,0))</f>
        <v>0</v>
      </c>
      <c r="P819" s="15" t="str">
        <f>INDEX('xUS TME'!M:M,MATCH('xUS Opp Value'!$B819,'xUS TME'!$B:$B,0))</f>
        <v>Kuwaiti Dinar</v>
      </c>
      <c r="Q819" s="15">
        <f>INDEX('xUS TME'!N:N,MATCH('xUS Opp Value'!$B819,'xUS TME'!$B:$B,0))</f>
        <v>0</v>
      </c>
    </row>
    <row r="820" spans="1:17" hidden="1">
      <c r="A820" s="10" t="s">
        <v>7801</v>
      </c>
      <c r="B820" s="10" t="str">
        <f>INDEX('xUS TME'!B:B,MATCH('xUS Opp Value'!A820,'xUS TME'!A:A,0))</f>
        <v>SA169G7I3IH8</v>
      </c>
      <c r="C820" s="13">
        <f>INDEX('xUS TME'!C:C,MATCH($B820,'xUS TME'!$B:$B,0))</f>
        <v>4325</v>
      </c>
      <c r="D820" s="13" t="str">
        <f>INDEX('xUS TME'!D:D,MATCH(B820,'xUS TME'!$B:$B,0))</f>
        <v>0P0001UXTE</v>
      </c>
      <c r="E820" s="13" t="str">
        <f>INDEX('xUS TME'!F:F,MATCH(B820,'xUS TME'!$B:$B,0))</f>
        <v>Saudi Arabia</v>
      </c>
      <c r="F820" s="18" t="str">
        <f>INDEX('xUS TME'!G:G,MATCH(B820,'xUS TME'!$B:$B,0))</f>
        <v>Real Estate</v>
      </c>
      <c r="G820" s="58">
        <f>IFERROR(INDEX(CRIMs!G:G,MATCH(C820,CRIMs!D:D,0)),0)</f>
        <v>0</v>
      </c>
      <c r="H820" s="58">
        <f>IFERROR(INDEX(CRIMs!I:I,MATCH(C820,CRIMs!D:D,0)),0)</f>
        <v>0</v>
      </c>
      <c r="I820" s="13">
        <f>INDEX('xUS TME'!E:E,MATCH($B820,'xUS TME'!$B:$B,0))</f>
        <v>0.01</v>
      </c>
      <c r="J820" s="15">
        <f>INDEX('xUS TME'!H:H,MATCH(B820,'xUS TME'!$B:$B,0))</f>
        <v>0</v>
      </c>
      <c r="K820" s="17" t="str">
        <f t="shared" si="12"/>
        <v/>
      </c>
      <c r="L820" s="15">
        <f>INDEX('xUS TME'!J:J,MATCH('xUS Opp Value'!B820,'xUS TME'!$B:$B,0))</f>
        <v>0</v>
      </c>
      <c r="M820" s="15">
        <f>INDEX('xUS TME'!L:L,MATCH('xUS Opp Value'!$B820,'xUS TME'!$B:$B,0))</f>
        <v>1.54</v>
      </c>
      <c r="N820" s="15">
        <f>INDEX('xUS TME'!K:K,MATCH('xUS Opp Value'!$B820,'xUS TME'!$B:$B,0))</f>
        <v>7.0000000000000007E-2</v>
      </c>
      <c r="O820" s="15">
        <f>INDEX('xUS TME'!I:I,MATCH('xUS Opp Value'!$B820,'xUS TME'!$B:$B,0))</f>
        <v>0</v>
      </c>
      <c r="P820" s="15" t="str">
        <f>INDEX('xUS TME'!M:M,MATCH('xUS Opp Value'!$B820,'xUS TME'!$B:$B,0))</f>
        <v>Saudi Riyal</v>
      </c>
      <c r="Q820" s="15">
        <f>INDEX('xUS TME'!N:N,MATCH('xUS Opp Value'!$B820,'xUS TME'!$B:$B,0))</f>
        <v>0</v>
      </c>
    </row>
    <row r="821" spans="1:17" hidden="1">
      <c r="A821" s="10" t="s">
        <v>5795</v>
      </c>
      <c r="B821" s="10" t="str">
        <f>INDEX('xUS TME'!B:B,MATCH('xUS Opp Value'!A821,'xUS TME'!A:A,0))</f>
        <v>MX01PI000005</v>
      </c>
      <c r="C821" s="13" t="str">
        <f>INDEX('xUS TME'!C:C,MATCH($B821,'xUS TME'!$B:$B,0))</f>
        <v>PINFRA</v>
      </c>
      <c r="D821" s="13" t="str">
        <f>INDEX('xUS TME'!D:D,MATCH(B821,'xUS TME'!$B:$B,0))</f>
        <v>0P0000BWK3</v>
      </c>
      <c r="E821" s="13" t="str">
        <f>INDEX('xUS TME'!F:F,MATCH(B821,'xUS TME'!$B:$B,0))</f>
        <v>Mexico</v>
      </c>
      <c r="F821" s="18" t="str">
        <f>INDEX('xUS TME'!G:G,MATCH(B821,'xUS TME'!$B:$B,0))</f>
        <v>Industrials</v>
      </c>
      <c r="G821" s="58">
        <f>IFERROR(INDEX(CRIMs!G:G,MATCH(C821,CRIMs!D:D,0)),0)</f>
        <v>0</v>
      </c>
      <c r="H821" s="58">
        <f>IFERROR(INDEX(CRIMs!I:I,MATCH(C821,CRIMs!D:D,0)),0)</f>
        <v>0</v>
      </c>
      <c r="I821" s="13">
        <f>INDEX('xUS TME'!E:E,MATCH($B821,'xUS TME'!$B:$B,0))</f>
        <v>0.01</v>
      </c>
      <c r="J821" s="15">
        <f>INDEX('xUS TME'!H:H,MATCH(B821,'xUS TME'!$B:$B,0))</f>
        <v>0</v>
      </c>
      <c r="K821" s="17" t="str">
        <f t="shared" si="12"/>
        <v/>
      </c>
      <c r="L821" s="15">
        <f>INDEX('xUS TME'!J:J,MATCH('xUS Opp Value'!B821,'xUS TME'!$B:$B,0))</f>
        <v>16.79</v>
      </c>
      <c r="M821" s="15">
        <f>INDEX('xUS TME'!L:L,MATCH('xUS Opp Value'!$B821,'xUS TME'!$B:$B,0))</f>
        <v>1.58</v>
      </c>
      <c r="N821" s="15">
        <f>INDEX('xUS TME'!K:K,MATCH('xUS Opp Value'!$B821,'xUS TME'!$B:$B,0))</f>
        <v>0.26</v>
      </c>
      <c r="O821" s="15">
        <f>INDEX('xUS TME'!I:I,MATCH('xUS Opp Value'!$B821,'xUS TME'!$B:$B,0))</f>
        <v>0</v>
      </c>
      <c r="P821" s="15" t="str">
        <f>INDEX('xUS TME'!M:M,MATCH('xUS Opp Value'!$B821,'xUS TME'!$B:$B,0))</f>
        <v>Mexican Peso</v>
      </c>
      <c r="Q821" s="15">
        <f>INDEX('xUS TME'!N:N,MATCH('xUS Opp Value'!$B821,'xUS TME'!$B:$B,0))</f>
        <v>0</v>
      </c>
    </row>
    <row r="822" spans="1:17" hidden="1">
      <c r="A822" s="10" t="s">
        <v>8461</v>
      </c>
      <c r="B822" s="10" t="str">
        <f>INDEX('xUS TME'!B:B,MATCH('xUS Opp Value'!A822,'xUS TME'!A:A,0))</f>
        <v>INE010B01027</v>
      </c>
      <c r="C822" s="13">
        <f>INDEX('xUS TME'!C:C,MATCH($B822,'xUS TME'!$B:$B,0))</f>
        <v>532321</v>
      </c>
      <c r="D822" s="13" t="str">
        <f>INDEX('xUS TME'!D:D,MATCH(B822,'xUS TME'!$B:$B,0))</f>
        <v>0P0000CEZZ</v>
      </c>
      <c r="E822" s="13" t="str">
        <f>INDEX('xUS TME'!F:F,MATCH(B822,'xUS TME'!$B:$B,0))</f>
        <v>India</v>
      </c>
      <c r="F822" s="18" t="str">
        <f>INDEX('xUS TME'!G:G,MATCH(B822,'xUS TME'!$B:$B,0))</f>
        <v>Health Care</v>
      </c>
      <c r="G822" s="58">
        <f>IFERROR(INDEX(CRIMs!G:G,MATCH(C822,CRIMs!D:D,0)),0)</f>
        <v>0</v>
      </c>
      <c r="H822" s="58">
        <f>IFERROR(INDEX(CRIMs!I:I,MATCH(C822,CRIMs!D:D,0)),0)</f>
        <v>0</v>
      </c>
      <c r="I822" s="13">
        <f>INDEX('xUS TME'!E:E,MATCH($B822,'xUS TME'!$B:$B,0))</f>
        <v>0.01</v>
      </c>
      <c r="J822" s="15">
        <f>INDEX('xUS TME'!H:H,MATCH(B822,'xUS TME'!$B:$B,0))</f>
        <v>0</v>
      </c>
      <c r="K822" s="17" t="str">
        <f t="shared" si="12"/>
        <v/>
      </c>
      <c r="L822" s="15">
        <f>INDEX('xUS TME'!J:J,MATCH('xUS Opp Value'!B822,'xUS TME'!$B:$B,0))</f>
        <v>14.89</v>
      </c>
      <c r="M822" s="15">
        <f>INDEX('xUS TME'!L:L,MATCH('xUS Opp Value'!$B822,'xUS TME'!$B:$B,0))</f>
        <v>3.64</v>
      </c>
      <c r="N822" s="15">
        <f>INDEX('xUS TME'!K:K,MATCH('xUS Opp Value'!$B822,'xUS TME'!$B:$B,0))</f>
        <v>0.21</v>
      </c>
      <c r="O822" s="15">
        <f>INDEX('xUS TME'!I:I,MATCH('xUS Opp Value'!$B822,'xUS TME'!$B:$B,0))</f>
        <v>0</v>
      </c>
      <c r="P822" s="15" t="str">
        <f>INDEX('xUS TME'!M:M,MATCH('xUS Opp Value'!$B822,'xUS TME'!$B:$B,0))</f>
        <v>Indian Rupee</v>
      </c>
      <c r="Q822" s="15">
        <f>INDEX('xUS TME'!N:N,MATCH('xUS Opp Value'!$B822,'xUS TME'!$B:$B,0))</f>
        <v>0</v>
      </c>
    </row>
    <row r="823" spans="1:17" hidden="1">
      <c r="A823" s="10" t="s">
        <v>6014</v>
      </c>
      <c r="B823" s="10" t="str">
        <f>INDEX('xUS TME'!B:B,MATCH('xUS Opp Value'!A823,'xUS TME'!A:A,0))</f>
        <v>MYL7084OO006</v>
      </c>
      <c r="C823" s="13">
        <f>INDEX('xUS TME'!C:C,MATCH($B823,'xUS TME'!$B:$B,0))</f>
        <v>7084</v>
      </c>
      <c r="D823" s="13" t="str">
        <f>INDEX('xUS TME'!D:D,MATCH(B823,'xUS TME'!$B:$B,0))</f>
        <v>0P0000BLPT</v>
      </c>
      <c r="E823" s="13" t="str">
        <f>INDEX('xUS TME'!F:F,MATCH(B823,'xUS TME'!$B:$B,0))</f>
        <v>Malaysia</v>
      </c>
      <c r="F823" s="18" t="str">
        <f>INDEX('xUS TME'!G:G,MATCH(B823,'xUS TME'!$B:$B,0))</f>
        <v>Consumer Staples</v>
      </c>
      <c r="G823" s="58">
        <f>IFERROR(INDEX(CRIMs!G:G,MATCH(C823,CRIMs!D:D,0)),0)</f>
        <v>0</v>
      </c>
      <c r="H823" s="58">
        <f>IFERROR(INDEX(CRIMs!I:I,MATCH(C823,CRIMs!D:D,0)),0)</f>
        <v>0</v>
      </c>
      <c r="I823" s="13">
        <f>INDEX('xUS TME'!E:E,MATCH($B823,'xUS TME'!$B:$B,0))</f>
        <v>0.01</v>
      </c>
      <c r="J823" s="15">
        <f>INDEX('xUS TME'!H:H,MATCH(B823,'xUS TME'!$B:$B,0))</f>
        <v>0</v>
      </c>
      <c r="K823" s="17" t="str">
        <f t="shared" si="12"/>
        <v/>
      </c>
      <c r="L823" s="15">
        <f>INDEX('xUS TME'!J:J,MATCH('xUS Opp Value'!B823,'xUS TME'!$B:$B,0))</f>
        <v>26.44</v>
      </c>
      <c r="M823" s="15">
        <f>INDEX('xUS TME'!L:L,MATCH('xUS Opp Value'!$B823,'xUS TME'!$B:$B,0))</f>
        <v>4.22</v>
      </c>
      <c r="N823" s="15">
        <f>INDEX('xUS TME'!K:K,MATCH('xUS Opp Value'!$B823,'xUS TME'!$B:$B,0))</f>
        <v>0.16</v>
      </c>
      <c r="O823" s="15">
        <f>INDEX('xUS TME'!I:I,MATCH('xUS Opp Value'!$B823,'xUS TME'!$B:$B,0))</f>
        <v>0</v>
      </c>
      <c r="P823" s="15" t="str">
        <f>INDEX('xUS TME'!M:M,MATCH('xUS Opp Value'!$B823,'xUS TME'!$B:$B,0))</f>
        <v>Malaysian Ringgit</v>
      </c>
      <c r="Q823" s="15">
        <f>INDEX('xUS TME'!N:N,MATCH('xUS Opp Value'!$B823,'xUS TME'!$B:$B,0))</f>
        <v>0</v>
      </c>
    </row>
    <row r="824" spans="1:17" hidden="1">
      <c r="A824" s="10" t="s">
        <v>6393</v>
      </c>
      <c r="B824" s="10" t="str">
        <f>INDEX('xUS TME'!B:B,MATCH('xUS Opp Value'!A824,'xUS TME'!A:A,0))</f>
        <v>INE018E01016</v>
      </c>
      <c r="C824" s="13">
        <f>INDEX('xUS TME'!C:C,MATCH($B824,'xUS TME'!$B:$B,0))</f>
        <v>543066</v>
      </c>
      <c r="D824" s="13" t="str">
        <f>INDEX('xUS TME'!D:D,MATCH(B824,'xUS TME'!$B:$B,0))</f>
        <v>0P0001JFNJ</v>
      </c>
      <c r="E824" s="13" t="str">
        <f>INDEX('xUS TME'!F:F,MATCH(B824,'xUS TME'!$B:$B,0))</f>
        <v>India</v>
      </c>
      <c r="F824" s="18" t="str">
        <f>INDEX('xUS TME'!G:G,MATCH(B824,'xUS TME'!$B:$B,0))</f>
        <v>Financials</v>
      </c>
      <c r="G824" s="58">
        <f>IFERROR(INDEX(CRIMs!G:G,MATCH(C824,CRIMs!D:D,0)),0)</f>
        <v>0</v>
      </c>
      <c r="H824" s="58">
        <f>IFERROR(INDEX(CRIMs!I:I,MATCH(C824,CRIMs!D:D,0)),0)</f>
        <v>0</v>
      </c>
      <c r="I824" s="13">
        <f>INDEX('xUS TME'!E:E,MATCH($B824,'xUS TME'!$B:$B,0))</f>
        <v>0.01</v>
      </c>
      <c r="J824" s="15">
        <f>INDEX('xUS TME'!H:H,MATCH(B824,'xUS TME'!$B:$B,0))</f>
        <v>0</v>
      </c>
      <c r="K824" s="17" t="str">
        <f t="shared" si="12"/>
        <v/>
      </c>
      <c r="L824" s="15">
        <f>INDEX('xUS TME'!J:J,MATCH('xUS Opp Value'!B824,'xUS TME'!$B:$B,0))</f>
        <v>26.65</v>
      </c>
      <c r="M824" s="15">
        <f>INDEX('xUS TME'!L:L,MATCH('xUS Opp Value'!$B824,'xUS TME'!$B:$B,0))</f>
        <v>4.3600000000000003</v>
      </c>
      <c r="N824" s="15">
        <f>INDEX('xUS TME'!K:K,MATCH('xUS Opp Value'!$B824,'xUS TME'!$B:$B,0))</f>
        <v>0.15</v>
      </c>
      <c r="O824" s="15">
        <f>INDEX('xUS TME'!I:I,MATCH('xUS Opp Value'!$B824,'xUS TME'!$B:$B,0))</f>
        <v>0</v>
      </c>
      <c r="P824" s="15" t="str">
        <f>INDEX('xUS TME'!M:M,MATCH('xUS Opp Value'!$B824,'xUS TME'!$B:$B,0))</f>
        <v>Indian Rupee</v>
      </c>
      <c r="Q824" s="15">
        <f>INDEX('xUS TME'!N:N,MATCH('xUS Opp Value'!$B824,'xUS TME'!$B:$B,0))</f>
        <v>0</v>
      </c>
    </row>
    <row r="825" spans="1:17" hidden="1">
      <c r="A825" s="10" t="s">
        <v>8509</v>
      </c>
      <c r="B825" s="10" t="str">
        <f>INDEX('xUS TME'!B:B,MATCH('xUS Opp Value'!A825,'xUS TME'!A:A,0))</f>
        <v>INE1NPP01017</v>
      </c>
      <c r="C825" s="13">
        <f>INDEX('xUS TME'!C:C,MATCH($B825,'xUS TME'!$B:$B,0))</f>
        <v>544390</v>
      </c>
      <c r="D825" s="13" t="str">
        <f>INDEX('xUS TME'!D:D,MATCH(B825,'xUS TME'!$B:$B,0))</f>
        <v>0P0001UYS2</v>
      </c>
      <c r="E825" s="13" t="str">
        <f>INDEX('xUS TME'!F:F,MATCH(B825,'xUS TME'!$B:$B,0))</f>
        <v>India</v>
      </c>
      <c r="F825" s="18" t="str">
        <f>INDEX('xUS TME'!G:G,MATCH(B825,'xUS TME'!$B:$B,0))</f>
        <v>Industrials</v>
      </c>
      <c r="G825" s="58">
        <f>IFERROR(INDEX(CRIMs!G:G,MATCH(C825,CRIMs!D:D,0)),0)</f>
        <v>0</v>
      </c>
      <c r="H825" s="58">
        <f>IFERROR(INDEX(CRIMs!I:I,MATCH(C825,CRIMs!D:D,0)),0)</f>
        <v>0</v>
      </c>
      <c r="I825" s="13">
        <f>INDEX('xUS TME'!E:E,MATCH($B825,'xUS TME'!$B:$B,0))</f>
        <v>0.01</v>
      </c>
      <c r="J825" s="15">
        <f>INDEX('xUS TME'!H:H,MATCH(B825,'xUS TME'!$B:$B,0))</f>
        <v>0</v>
      </c>
      <c r="K825" s="17" t="str">
        <f t="shared" si="12"/>
        <v/>
      </c>
      <c r="L825" s="15">
        <f>INDEX('xUS TME'!J:J,MATCH('xUS Opp Value'!B825,'xUS TME'!$B:$B,0))</f>
        <v>0</v>
      </c>
      <c r="M825" s="15">
        <f>INDEX('xUS TME'!L:L,MATCH('xUS Opp Value'!$B825,'xUS TME'!$B:$B,0))</f>
        <v>22.85</v>
      </c>
      <c r="N825" s="15">
        <f>INDEX('xUS TME'!K:K,MATCH('xUS Opp Value'!$B825,'xUS TME'!$B:$B,0))</f>
        <v>0.28999999999999998</v>
      </c>
      <c r="O825" s="15">
        <f>INDEX('xUS TME'!I:I,MATCH('xUS Opp Value'!$B825,'xUS TME'!$B:$B,0))</f>
        <v>0</v>
      </c>
      <c r="P825" s="15" t="str">
        <f>INDEX('xUS TME'!M:M,MATCH('xUS Opp Value'!$B825,'xUS TME'!$B:$B,0))</f>
        <v>Indian Rupee</v>
      </c>
      <c r="Q825" s="15">
        <f>INDEX('xUS TME'!N:N,MATCH('xUS Opp Value'!$B825,'xUS TME'!$B:$B,0))</f>
        <v>0</v>
      </c>
    </row>
    <row r="826" spans="1:17" hidden="1">
      <c r="A826" s="10" t="s">
        <v>5962</v>
      </c>
      <c r="B826" s="10" t="str">
        <f>INDEX('xUS TME'!B:B,MATCH('xUS Opp Value'!A826,'xUS TME'!A:A,0))</f>
        <v>AEE01362P238</v>
      </c>
      <c r="C826" s="13" t="str">
        <f>INDEX('xUS TME'!C:C,MATCH($B826,'xUS TME'!$B:$B,0))</f>
        <v>PUREHEALTH</v>
      </c>
      <c r="D826" s="13" t="str">
        <f>INDEX('xUS TME'!D:D,MATCH(B826,'xUS TME'!$B:$B,0))</f>
        <v>0P0001S46Z</v>
      </c>
      <c r="E826" s="13" t="str">
        <f>INDEX('xUS TME'!F:F,MATCH(B826,'xUS TME'!$B:$B,0))</f>
        <v>United Arab Emirates</v>
      </c>
      <c r="F826" s="18" t="str">
        <f>INDEX('xUS TME'!G:G,MATCH(B826,'xUS TME'!$B:$B,0))</f>
        <v>Health Care</v>
      </c>
      <c r="G826" s="58">
        <f>IFERROR(INDEX(CRIMs!G:G,MATCH(C826,CRIMs!D:D,0)),0)</f>
        <v>0</v>
      </c>
      <c r="H826" s="58">
        <f>IFERROR(INDEX(CRIMs!I:I,MATCH(C826,CRIMs!D:D,0)),0)</f>
        <v>0</v>
      </c>
      <c r="I826" s="13">
        <f>INDEX('xUS TME'!E:E,MATCH($B826,'xUS TME'!$B:$B,0))</f>
        <v>0.01</v>
      </c>
      <c r="J826" s="15">
        <f>INDEX('xUS TME'!H:H,MATCH(B826,'xUS TME'!$B:$B,0))</f>
        <v>0</v>
      </c>
      <c r="K826" s="17" t="str">
        <f t="shared" si="12"/>
        <v/>
      </c>
      <c r="L826" s="15">
        <f>INDEX('xUS TME'!J:J,MATCH('xUS Opp Value'!B826,'xUS TME'!$B:$B,0))</f>
        <v>0</v>
      </c>
      <c r="M826" s="15">
        <f>INDEX('xUS TME'!L:L,MATCH('xUS Opp Value'!$B826,'xUS TME'!$B:$B,0))</f>
        <v>1.34</v>
      </c>
      <c r="N826" s="15">
        <f>INDEX('xUS TME'!K:K,MATCH('xUS Opp Value'!$B826,'xUS TME'!$B:$B,0))</f>
        <v>0.1</v>
      </c>
      <c r="O826" s="15">
        <f>INDEX('xUS TME'!I:I,MATCH('xUS Opp Value'!$B826,'xUS TME'!$B:$B,0))</f>
        <v>0</v>
      </c>
      <c r="P826" s="15" t="str">
        <f>INDEX('xUS TME'!M:M,MATCH('xUS Opp Value'!$B826,'xUS TME'!$B:$B,0))</f>
        <v>UAE Dirham</v>
      </c>
      <c r="Q826" s="15">
        <f>INDEX('xUS TME'!N:N,MATCH('xUS Opp Value'!$B826,'xUS TME'!$B:$B,0))</f>
        <v>0</v>
      </c>
    </row>
    <row r="827" spans="1:17" hidden="1">
      <c r="A827" s="10" t="s">
        <v>3210</v>
      </c>
      <c r="B827" s="10" t="str">
        <f>INDEX('xUS TME'!B:B,MATCH('xUS Opp Value'!A827,'xUS TME'!A:A,0))</f>
        <v>KYG4212T1058</v>
      </c>
      <c r="C827" s="13">
        <f>INDEX('xUS TME'!C:C,MATCH($B827,'xUS TME'!$B:$B,0))</f>
        <v>1364</v>
      </c>
      <c r="D827" s="13" t="str">
        <f>INDEX('xUS TME'!D:D,MATCH(B827,'xUS TME'!$B:$B,0))</f>
        <v>0P0001UN8A</v>
      </c>
      <c r="E827" s="13" t="str">
        <f>INDEX('xUS TME'!F:F,MATCH(B827,'xUS TME'!$B:$B,0))</f>
        <v>China</v>
      </c>
      <c r="F827" s="18" t="str">
        <f>INDEX('xUS TME'!G:G,MATCH(B827,'xUS TME'!$B:$B,0))</f>
        <v>Consumer Discretionary</v>
      </c>
      <c r="G827" s="58">
        <f>IFERROR(INDEX(CRIMs!G:G,MATCH(C827,CRIMs!D:D,0)),0)</f>
        <v>0</v>
      </c>
      <c r="H827" s="58">
        <f>IFERROR(INDEX(CRIMs!I:I,MATCH(C827,CRIMs!D:D,0)),0)</f>
        <v>0</v>
      </c>
      <c r="I827" s="13">
        <f>INDEX('xUS TME'!E:E,MATCH($B827,'xUS TME'!$B:$B,0))</f>
        <v>0.01</v>
      </c>
      <c r="J827" s="15">
        <f>INDEX('xUS TME'!H:H,MATCH(B827,'xUS TME'!$B:$B,0))</f>
        <v>0</v>
      </c>
      <c r="K827" s="17" t="str">
        <f t="shared" ref="K827:K890" si="13">IFERROR((1/J827)-1,"")</f>
        <v/>
      </c>
      <c r="L827" s="15">
        <f>INDEX('xUS TME'!J:J,MATCH('xUS Opp Value'!B827,'xUS TME'!$B:$B,0))</f>
        <v>0</v>
      </c>
      <c r="M827" s="15">
        <f>INDEX('xUS TME'!L:L,MATCH('xUS Opp Value'!$B827,'xUS TME'!$B:$B,0))</f>
        <v>9.94</v>
      </c>
      <c r="N827" s="15">
        <f>INDEX('xUS TME'!K:K,MATCH('xUS Opp Value'!$B827,'xUS TME'!$B:$B,0))</f>
        <v>1.03</v>
      </c>
      <c r="O827" s="15">
        <f>INDEX('xUS TME'!I:I,MATCH('xUS Opp Value'!$B827,'xUS TME'!$B:$B,0))</f>
        <v>0</v>
      </c>
      <c r="P827" s="15" t="str">
        <f>INDEX('xUS TME'!M:M,MATCH('xUS Opp Value'!$B827,'xUS TME'!$B:$B,0))</f>
        <v>Hong Kong Dollar</v>
      </c>
      <c r="Q827" s="15">
        <f>INDEX('xUS TME'!N:N,MATCH('xUS Opp Value'!$B827,'xUS TME'!$B:$B,0))</f>
        <v>0</v>
      </c>
    </row>
    <row r="828" spans="1:17" hidden="1">
      <c r="A828" s="10" t="s">
        <v>7223</v>
      </c>
      <c r="B828" s="10" t="str">
        <f>INDEX('xUS TME'!B:B,MATCH('xUS Opp Value'!A828,'xUS TME'!A:A,0))</f>
        <v>INE195A01028</v>
      </c>
      <c r="C828" s="13">
        <f>INDEX('xUS TME'!C:C,MATCH($B828,'xUS TME'!$B:$B,0))</f>
        <v>509930</v>
      </c>
      <c r="D828" s="13" t="str">
        <f>INDEX('xUS TME'!D:D,MATCH(B828,'xUS TME'!$B:$B,0))</f>
        <v>0P0000AMVA</v>
      </c>
      <c r="E828" s="13" t="str">
        <f>INDEX('xUS TME'!F:F,MATCH(B828,'xUS TME'!$B:$B,0))</f>
        <v>India</v>
      </c>
      <c r="F828" s="18" t="str">
        <f>INDEX('xUS TME'!G:G,MATCH(B828,'xUS TME'!$B:$B,0))</f>
        <v>Materials</v>
      </c>
      <c r="G828" s="58">
        <f>IFERROR(INDEX(CRIMs!G:G,MATCH(C828,CRIMs!D:D,0)),0)</f>
        <v>0</v>
      </c>
      <c r="H828" s="58">
        <f>IFERROR(INDEX(CRIMs!I:I,MATCH(C828,CRIMs!D:D,0)),0)</f>
        <v>0</v>
      </c>
      <c r="I828" s="13">
        <f>INDEX('xUS TME'!E:E,MATCH($B828,'xUS TME'!$B:$B,0))</f>
        <v>0.01</v>
      </c>
      <c r="J828" s="15">
        <f>INDEX('xUS TME'!H:H,MATCH(B828,'xUS TME'!$B:$B,0))</f>
        <v>0</v>
      </c>
      <c r="K828" s="17" t="str">
        <f t="shared" si="13"/>
        <v/>
      </c>
      <c r="L828" s="15">
        <f>INDEX('xUS TME'!J:J,MATCH('xUS Opp Value'!B828,'xUS TME'!$B:$B,0))</f>
        <v>42.62</v>
      </c>
      <c r="M828" s="15">
        <f>INDEX('xUS TME'!L:L,MATCH('xUS Opp Value'!$B828,'xUS TME'!$B:$B,0))</f>
        <v>8.4499999999999993</v>
      </c>
      <c r="N828" s="15">
        <f>INDEX('xUS TME'!K:K,MATCH('xUS Opp Value'!$B828,'xUS TME'!$B:$B,0))</f>
        <v>0.18</v>
      </c>
      <c r="O828" s="15">
        <f>INDEX('xUS TME'!I:I,MATCH('xUS Opp Value'!$B828,'xUS TME'!$B:$B,0))</f>
        <v>0</v>
      </c>
      <c r="P828" s="15" t="str">
        <f>INDEX('xUS TME'!M:M,MATCH('xUS Opp Value'!$B828,'xUS TME'!$B:$B,0))</f>
        <v>Indian Rupee</v>
      </c>
      <c r="Q828" s="15">
        <f>INDEX('xUS TME'!N:N,MATCH('xUS Opp Value'!$B828,'xUS TME'!$B:$B,0))</f>
        <v>0</v>
      </c>
    </row>
    <row r="829" spans="1:17" hidden="1">
      <c r="A829" s="10" t="s">
        <v>1665</v>
      </c>
      <c r="B829" s="10" t="str">
        <f>INDEX('xUS TME'!B:B,MATCH('xUS Opp Value'!A829,'xUS TME'!A:A,0))</f>
        <v>HK0144000764</v>
      </c>
      <c r="C829" s="13">
        <f>INDEX('xUS TME'!C:C,MATCH($B829,'xUS TME'!$B:$B,0))</f>
        <v>144</v>
      </c>
      <c r="D829" s="13" t="str">
        <f>INDEX('xUS TME'!D:D,MATCH(B829,'xUS TME'!$B:$B,0))</f>
        <v>0P00009RS7</v>
      </c>
      <c r="E829" s="13" t="str">
        <f>INDEX('xUS TME'!F:F,MATCH(B829,'xUS TME'!$B:$B,0))</f>
        <v>China</v>
      </c>
      <c r="F829" s="18" t="str">
        <f>INDEX('xUS TME'!G:G,MATCH(B829,'xUS TME'!$B:$B,0))</f>
        <v>Industrials</v>
      </c>
      <c r="G829" s="58">
        <f>IFERROR(INDEX(CRIMs!G:G,MATCH(C829,CRIMs!D:D,0)),0)</f>
        <v>0</v>
      </c>
      <c r="H829" s="58">
        <f>IFERROR(INDEX(CRIMs!I:I,MATCH(C829,CRIMs!D:D,0)),0)</f>
        <v>0</v>
      </c>
      <c r="I829" s="13">
        <f>INDEX('xUS TME'!E:E,MATCH($B829,'xUS TME'!$B:$B,0))</f>
        <v>0.01</v>
      </c>
      <c r="J829" s="15">
        <f>INDEX('xUS TME'!H:H,MATCH(B829,'xUS TME'!$B:$B,0))</f>
        <v>0</v>
      </c>
      <c r="K829" s="17" t="str">
        <f t="shared" si="13"/>
        <v/>
      </c>
      <c r="L829" s="15">
        <f>INDEX('xUS TME'!J:J,MATCH('xUS Opp Value'!B829,'xUS TME'!$B:$B,0))</f>
        <v>0</v>
      </c>
      <c r="M829" s="15">
        <f>INDEX('xUS TME'!L:L,MATCH('xUS Opp Value'!$B829,'xUS TME'!$B:$B,0))</f>
        <v>0.6</v>
      </c>
      <c r="N829" s="15">
        <f>INDEX('xUS TME'!K:K,MATCH('xUS Opp Value'!$B829,'xUS TME'!$B:$B,0))</f>
        <v>0.09</v>
      </c>
      <c r="O829" s="15" t="str">
        <f>INDEX('xUS TME'!I:I,MATCH('xUS Opp Value'!$B829,'xUS TME'!$B:$B,0))</f>
        <v>None</v>
      </c>
      <c r="P829" s="15" t="str">
        <f>INDEX('xUS TME'!M:M,MATCH('xUS Opp Value'!$B829,'xUS TME'!$B:$B,0))</f>
        <v>Hong Kong Dollar</v>
      </c>
      <c r="Q829" s="15" t="str">
        <f>INDEX('xUS TME'!N:N,MATCH('xUS Opp Value'!$B829,'xUS TME'!$B:$B,0))</f>
        <v>High</v>
      </c>
    </row>
    <row r="830" spans="1:17" hidden="1">
      <c r="A830" s="10" t="s">
        <v>7128</v>
      </c>
      <c r="B830" s="10" t="str">
        <f>INDEX('xUS TME'!B:B,MATCH('xUS Opp Value'!A830,'xUS TME'!A:A,0))</f>
        <v>INE114A01011</v>
      </c>
      <c r="C830" s="13" t="str">
        <f>INDEX('xUS TME'!C:C,MATCH($B830,'xUS TME'!$B:$B,0))</f>
        <v>500113</v>
      </c>
      <c r="D830" s="13" t="str">
        <f>INDEX('xUS TME'!D:D,MATCH(B830,'xUS TME'!$B:$B,0))</f>
        <v>0P0000BQ49</v>
      </c>
      <c r="E830" s="13" t="str">
        <f>INDEX('xUS TME'!F:F,MATCH(B830,'xUS TME'!$B:$B,0))</f>
        <v>India</v>
      </c>
      <c r="F830" s="18" t="str">
        <f>INDEX('xUS TME'!G:G,MATCH(B830,'xUS TME'!$B:$B,0))</f>
        <v>Materials</v>
      </c>
      <c r="G830" s="58">
        <f>IFERROR(INDEX(CRIMs!G:G,MATCH(C830,CRIMs!D:D,0)),0)</f>
        <v>0</v>
      </c>
      <c r="H830" s="58">
        <f>IFERROR(INDEX(CRIMs!I:I,MATCH(C830,CRIMs!D:D,0)),0)</f>
        <v>0</v>
      </c>
      <c r="I830" s="13">
        <f>INDEX('xUS TME'!E:E,MATCH($B830,'xUS TME'!$B:$B,0))</f>
        <v>0.01</v>
      </c>
      <c r="J830" s="15">
        <f>INDEX('xUS TME'!H:H,MATCH(B830,'xUS TME'!$B:$B,0))</f>
        <v>0</v>
      </c>
      <c r="K830" s="17" t="str">
        <f t="shared" si="13"/>
        <v/>
      </c>
      <c r="L830" s="15">
        <f>INDEX('xUS TME'!J:J,MATCH('xUS Opp Value'!B830,'xUS TME'!$B:$B,0))</f>
        <v>4.09</v>
      </c>
      <c r="M830" s="15">
        <f>INDEX('xUS TME'!L:L,MATCH('xUS Opp Value'!$B830,'xUS TME'!$B:$B,0))</f>
        <v>1.18</v>
      </c>
      <c r="N830" s="15">
        <f>INDEX('xUS TME'!K:K,MATCH('xUS Opp Value'!$B830,'xUS TME'!$B:$B,0))</f>
        <v>0.04</v>
      </c>
      <c r="O830" s="15">
        <f>INDEX('xUS TME'!I:I,MATCH('xUS Opp Value'!$B830,'xUS TME'!$B:$B,0))</f>
        <v>0</v>
      </c>
      <c r="P830" s="15" t="str">
        <f>INDEX('xUS TME'!M:M,MATCH('xUS Opp Value'!$B830,'xUS TME'!$B:$B,0))</f>
        <v>Indian Rupee</v>
      </c>
      <c r="Q830" s="15">
        <f>INDEX('xUS TME'!N:N,MATCH('xUS Opp Value'!$B830,'xUS TME'!$B:$B,0))</f>
        <v>0</v>
      </c>
    </row>
    <row r="831" spans="1:17" hidden="1">
      <c r="A831" s="10" t="s">
        <v>4841</v>
      </c>
      <c r="B831" s="10" t="str">
        <f>INDEX('xUS TME'!B:B,MATCH('xUS Opp Value'!A831,'xUS TME'!A:A,0))</f>
        <v>IT0000062957</v>
      </c>
      <c r="C831" s="13" t="str">
        <f>INDEX('xUS TME'!C:C,MATCH($B831,'xUS TME'!$B:$B,0))</f>
        <v>MB</v>
      </c>
      <c r="D831" s="13" t="str">
        <f>INDEX('xUS TME'!D:D,MATCH(B831,'xUS TME'!$B:$B,0))</f>
        <v>0P00009DM4</v>
      </c>
      <c r="E831" s="13" t="str">
        <f>INDEX('xUS TME'!F:F,MATCH(B831,'xUS TME'!$B:$B,0))</f>
        <v>Italy</v>
      </c>
      <c r="F831" s="18" t="str">
        <f>INDEX('xUS TME'!G:G,MATCH(B831,'xUS TME'!$B:$B,0))</f>
        <v>Financials</v>
      </c>
      <c r="G831" s="58">
        <f>IFERROR(INDEX(CRIMs!G:G,MATCH(C831,CRIMs!D:D,0)),0)</f>
        <v>0</v>
      </c>
      <c r="H831" s="58">
        <f>IFERROR(INDEX(CRIMs!I:I,MATCH(C831,CRIMs!D:D,0)),0)</f>
        <v>0</v>
      </c>
      <c r="I831" s="13">
        <f>INDEX('xUS TME'!E:E,MATCH($B831,'xUS TME'!$B:$B,0))</f>
        <v>0.01</v>
      </c>
      <c r="J831" s="15">
        <f>INDEX('xUS TME'!H:H,MATCH(B831,'xUS TME'!$B:$B,0))</f>
        <v>0</v>
      </c>
      <c r="K831" s="17" t="str">
        <f t="shared" si="13"/>
        <v/>
      </c>
      <c r="L831" s="15">
        <f>INDEX('xUS TME'!J:J,MATCH('xUS Opp Value'!B831,'xUS TME'!$B:$B,0))</f>
        <v>8.32</v>
      </c>
      <c r="M831" s="15">
        <f>INDEX('xUS TME'!L:L,MATCH('xUS Opp Value'!$B831,'xUS TME'!$B:$B,0))</f>
        <v>0</v>
      </c>
      <c r="N831" s="15">
        <f>INDEX('xUS TME'!K:K,MATCH('xUS Opp Value'!$B831,'xUS TME'!$B:$B,0))</f>
        <v>0.12</v>
      </c>
      <c r="O831" s="15" t="str">
        <f>INDEX('xUS TME'!I:I,MATCH('xUS Opp Value'!$B831,'xUS TME'!$B:$B,0))</f>
        <v>None</v>
      </c>
      <c r="P831" s="15" t="str">
        <f>INDEX('xUS TME'!M:M,MATCH('xUS Opp Value'!$B831,'xUS TME'!$B:$B,0))</f>
        <v>Euro</v>
      </c>
      <c r="Q831" s="15" t="str">
        <f>INDEX('xUS TME'!N:N,MATCH('xUS Opp Value'!$B831,'xUS TME'!$B:$B,0))</f>
        <v>High</v>
      </c>
    </row>
    <row r="832" spans="1:17" hidden="1">
      <c r="A832" s="10" t="s">
        <v>8510</v>
      </c>
      <c r="B832" s="10" t="str">
        <f>INDEX('xUS TME'!B:B,MATCH('xUS Opp Value'!A832,'xUS TME'!A:A,0))</f>
        <v>KW0EQ0100036</v>
      </c>
      <c r="C832" s="13" t="str">
        <f>INDEX('xUS TME'!C:C,MATCH($B832,'xUS TME'!$B:$B,0))</f>
        <v>CBK</v>
      </c>
      <c r="D832" s="13" t="str">
        <f>INDEX('xUS TME'!D:D,MATCH(B832,'xUS TME'!$B:$B,0))</f>
        <v>0P0000B5J2</v>
      </c>
      <c r="E832" s="13" t="str">
        <f>INDEX('xUS TME'!F:F,MATCH(B832,'xUS TME'!$B:$B,0))</f>
        <v>Kuwait</v>
      </c>
      <c r="F832" s="18" t="str">
        <f>INDEX('xUS TME'!G:G,MATCH(B832,'xUS TME'!$B:$B,0))</f>
        <v>Financials</v>
      </c>
      <c r="G832" s="58">
        <f>IFERROR(INDEX(CRIMs!G:G,MATCH(C832,CRIMs!D:D,0)),0)</f>
        <v>0</v>
      </c>
      <c r="H832" s="58">
        <f>IFERROR(INDEX(CRIMs!I:I,MATCH(C832,CRIMs!D:D,0)),0)</f>
        <v>0</v>
      </c>
      <c r="I832" s="13">
        <f>INDEX('xUS TME'!E:E,MATCH($B832,'xUS TME'!$B:$B,0))</f>
        <v>0.01</v>
      </c>
      <c r="J832" s="15">
        <f>INDEX('xUS TME'!H:H,MATCH(B832,'xUS TME'!$B:$B,0))</f>
        <v>0</v>
      </c>
      <c r="K832" s="17" t="str">
        <f t="shared" si="13"/>
        <v/>
      </c>
      <c r="L832" s="15">
        <f>INDEX('xUS TME'!J:J,MATCH('xUS Opp Value'!B832,'xUS TME'!$B:$B,0))</f>
        <v>0</v>
      </c>
      <c r="M832" s="15">
        <f>INDEX('xUS TME'!L:L,MATCH('xUS Opp Value'!$B832,'xUS TME'!$B:$B,0))</f>
        <v>1.19</v>
      </c>
      <c r="N832" s="15">
        <f>INDEX('xUS TME'!K:K,MATCH('xUS Opp Value'!$B832,'xUS TME'!$B:$B,0))</f>
        <v>0.16</v>
      </c>
      <c r="O832" s="15">
        <f>INDEX('xUS TME'!I:I,MATCH('xUS Opp Value'!$B832,'xUS TME'!$B:$B,0))</f>
        <v>0</v>
      </c>
      <c r="P832" s="15" t="str">
        <f>INDEX('xUS TME'!M:M,MATCH('xUS Opp Value'!$B832,'xUS TME'!$B:$B,0))</f>
        <v>Kuwaiti Dinar</v>
      </c>
      <c r="Q832" s="15">
        <f>INDEX('xUS TME'!N:N,MATCH('xUS Opp Value'!$B832,'xUS TME'!$B:$B,0))</f>
        <v>0</v>
      </c>
    </row>
    <row r="833" spans="1:17" hidden="1">
      <c r="A833" s="10" t="s">
        <v>8511</v>
      </c>
      <c r="B833" s="10" t="str">
        <f>INDEX('xUS TME'!B:B,MATCH('xUS Opp Value'!A833,'xUS TME'!A:A,0))</f>
        <v>COT13PA00086</v>
      </c>
      <c r="C833" s="13" t="str">
        <f>INDEX('xUS TME'!C:C,MATCH($B833,'xUS TME'!$B:$B,0))</f>
        <v>GRUPOSURA</v>
      </c>
      <c r="D833" s="13" t="str">
        <f>INDEX('xUS TME'!D:D,MATCH(B833,'xUS TME'!$B:$B,0))</f>
        <v>0P0000DI6Q</v>
      </c>
      <c r="E833" s="13" t="str">
        <f>INDEX('xUS TME'!F:F,MATCH(B833,'xUS TME'!$B:$B,0))</f>
        <v>Colombia</v>
      </c>
      <c r="F833" s="18" t="str">
        <f>INDEX('xUS TME'!G:G,MATCH(B833,'xUS TME'!$B:$B,0))</f>
        <v>Financials</v>
      </c>
      <c r="G833" s="58">
        <f>IFERROR(INDEX(CRIMs!G:G,MATCH(C833,CRIMs!D:D,0)),0)</f>
        <v>0</v>
      </c>
      <c r="H833" s="58">
        <f>IFERROR(INDEX(CRIMs!I:I,MATCH(C833,CRIMs!D:D,0)),0)</f>
        <v>0</v>
      </c>
      <c r="I833" s="13">
        <f>INDEX('xUS TME'!E:E,MATCH($B833,'xUS TME'!$B:$B,0))</f>
        <v>0.01</v>
      </c>
      <c r="J833" s="15">
        <f>INDEX('xUS TME'!H:H,MATCH(B833,'xUS TME'!$B:$B,0))</f>
        <v>0</v>
      </c>
      <c r="K833" s="17" t="str">
        <f t="shared" si="13"/>
        <v/>
      </c>
      <c r="L833" s="15">
        <f>INDEX('xUS TME'!J:J,MATCH('xUS Opp Value'!B833,'xUS TME'!$B:$B,0))</f>
        <v>0</v>
      </c>
      <c r="M833" s="15">
        <f>INDEX('xUS TME'!L:L,MATCH('xUS Opp Value'!$B833,'xUS TME'!$B:$B,0))</f>
        <v>0.86</v>
      </c>
      <c r="N833" s="15">
        <f>INDEX('xUS TME'!K:K,MATCH('xUS Opp Value'!$B833,'xUS TME'!$B:$B,0))</f>
        <v>0.08</v>
      </c>
      <c r="O833" s="15">
        <f>INDEX('xUS TME'!I:I,MATCH('xUS Opp Value'!$B833,'xUS TME'!$B:$B,0))</f>
        <v>0</v>
      </c>
      <c r="P833" s="15" t="str">
        <f>INDEX('xUS TME'!M:M,MATCH('xUS Opp Value'!$B833,'xUS TME'!$B:$B,0))</f>
        <v>Colombian Peso</v>
      </c>
      <c r="Q833" s="15">
        <f>INDEX('xUS TME'!N:N,MATCH('xUS Opp Value'!$B833,'xUS TME'!$B:$B,0))</f>
        <v>0</v>
      </c>
    </row>
    <row r="834" spans="1:17" hidden="1">
      <c r="A834" s="10" t="s">
        <v>2760</v>
      </c>
      <c r="B834" s="10" t="str">
        <f>INDEX('xUS TME'!B:B,MATCH('xUS Opp Value'!A834,'xUS TME'!A:A,0))</f>
        <v>TW0006505001</v>
      </c>
      <c r="C834" s="13">
        <f>INDEX('xUS TME'!C:C,MATCH($B834,'xUS TME'!$B:$B,0))</f>
        <v>6505</v>
      </c>
      <c r="D834" s="13" t="str">
        <f>INDEX('xUS TME'!D:D,MATCH(B834,'xUS TME'!$B:$B,0))</f>
        <v>0P0000AMTE</v>
      </c>
      <c r="E834" s="13" t="str">
        <f>INDEX('xUS TME'!F:F,MATCH(B834,'xUS TME'!$B:$B,0))</f>
        <v>Taiwan</v>
      </c>
      <c r="F834" s="18" t="str">
        <f>INDEX('xUS TME'!G:G,MATCH(B834,'xUS TME'!$B:$B,0))</f>
        <v>Energy</v>
      </c>
      <c r="G834" s="58">
        <f>IFERROR(INDEX(CRIMs!G:G,MATCH(C834,CRIMs!D:D,0)),0)</f>
        <v>0</v>
      </c>
      <c r="H834" s="58">
        <f>IFERROR(INDEX(CRIMs!I:I,MATCH(C834,CRIMs!D:D,0)),0)</f>
        <v>0</v>
      </c>
      <c r="I834" s="13">
        <f>INDEX('xUS TME'!E:E,MATCH($B834,'xUS TME'!$B:$B,0))</f>
        <v>0.01</v>
      </c>
      <c r="J834" s="15">
        <f>INDEX('xUS TME'!H:H,MATCH(B834,'xUS TME'!$B:$B,0))</f>
        <v>0</v>
      </c>
      <c r="K834" s="17" t="str">
        <f t="shared" si="13"/>
        <v/>
      </c>
      <c r="L834" s="15">
        <f>INDEX('xUS TME'!J:J,MATCH('xUS Opp Value'!B834,'xUS TME'!$B:$B,0))</f>
        <v>0</v>
      </c>
      <c r="M834" s="15">
        <f>INDEX('xUS TME'!L:L,MATCH('xUS Opp Value'!$B834,'xUS TME'!$B:$B,0))</f>
        <v>1.39</v>
      </c>
      <c r="N834" s="15">
        <f>INDEX('xUS TME'!K:K,MATCH('xUS Opp Value'!$B834,'xUS TME'!$B:$B,0))</f>
        <v>0.03</v>
      </c>
      <c r="O834" s="15">
        <f>INDEX('xUS TME'!I:I,MATCH('xUS Opp Value'!$B834,'xUS TME'!$B:$B,0))</f>
        <v>0</v>
      </c>
      <c r="P834" s="15" t="str">
        <f>INDEX('xUS TME'!M:M,MATCH('xUS Opp Value'!$B834,'xUS TME'!$B:$B,0))</f>
        <v>New Taiwan Dollar</v>
      </c>
      <c r="Q834" s="15">
        <f>INDEX('xUS TME'!N:N,MATCH('xUS Opp Value'!$B834,'xUS TME'!$B:$B,0))</f>
        <v>0</v>
      </c>
    </row>
    <row r="835" spans="1:17" hidden="1">
      <c r="A835" s="10" t="s">
        <v>5639</v>
      </c>
      <c r="B835" s="10" t="str">
        <f>INDEX('xUS TME'!B:B,MATCH('xUS Opp Value'!A835,'xUS TME'!A:A,0))</f>
        <v>INE347G01014</v>
      </c>
      <c r="C835" s="13" t="str">
        <f>INDEX('xUS TME'!C:C,MATCH($B835,'xUS TME'!$B:$B,0))</f>
        <v>532522</v>
      </c>
      <c r="D835" s="13" t="str">
        <f>INDEX('xUS TME'!D:D,MATCH(B835,'xUS TME'!$B:$B,0))</f>
        <v>0P0000C7PO</v>
      </c>
      <c r="E835" s="13" t="str">
        <f>INDEX('xUS TME'!F:F,MATCH(B835,'xUS TME'!$B:$B,0))</f>
        <v>India</v>
      </c>
      <c r="F835" s="18" t="str">
        <f>INDEX('xUS TME'!G:G,MATCH(B835,'xUS TME'!$B:$B,0))</f>
        <v>Energy</v>
      </c>
      <c r="G835" s="58">
        <f>IFERROR(INDEX(CRIMs!G:G,MATCH(C835,CRIMs!D:D,0)),0)</f>
        <v>0</v>
      </c>
      <c r="H835" s="58">
        <f>IFERROR(INDEX(CRIMs!I:I,MATCH(C835,CRIMs!D:D,0)),0)</f>
        <v>0</v>
      </c>
      <c r="I835" s="13">
        <f>INDEX('xUS TME'!E:E,MATCH($B835,'xUS TME'!$B:$B,0))</f>
        <v>0.01</v>
      </c>
      <c r="J835" s="15">
        <f>INDEX('xUS TME'!H:H,MATCH(B835,'xUS TME'!$B:$B,0))</f>
        <v>0</v>
      </c>
      <c r="K835" s="17" t="str">
        <f t="shared" si="13"/>
        <v/>
      </c>
      <c r="L835" s="15">
        <f>INDEX('xUS TME'!J:J,MATCH('xUS Opp Value'!B835,'xUS TME'!$B:$B,0))</f>
        <v>9.64</v>
      </c>
      <c r="M835" s="15">
        <f>INDEX('xUS TME'!L:L,MATCH('xUS Opp Value'!$B835,'xUS TME'!$B:$B,0))</f>
        <v>1.92</v>
      </c>
      <c r="N835" s="15">
        <f>INDEX('xUS TME'!K:K,MATCH('xUS Opp Value'!$B835,'xUS TME'!$B:$B,0))</f>
        <v>0.21</v>
      </c>
      <c r="O835" s="15">
        <f>INDEX('xUS TME'!I:I,MATCH('xUS Opp Value'!$B835,'xUS TME'!$B:$B,0))</f>
        <v>0</v>
      </c>
      <c r="P835" s="15" t="str">
        <f>INDEX('xUS TME'!M:M,MATCH('xUS Opp Value'!$B835,'xUS TME'!$B:$B,0))</f>
        <v>Indian Rupee</v>
      </c>
      <c r="Q835" s="15">
        <f>INDEX('xUS TME'!N:N,MATCH('xUS Opp Value'!$B835,'xUS TME'!$B:$B,0))</f>
        <v>0</v>
      </c>
    </row>
    <row r="836" spans="1:17" hidden="1">
      <c r="A836" s="10" t="s">
        <v>4777</v>
      </c>
      <c r="B836" s="10" t="str">
        <f>INDEX('xUS TME'!B:B,MATCH('xUS Opp Value'!A836,'xUS TME'!A:A,0))</f>
        <v>SA0007879659</v>
      </c>
      <c r="C836" s="13">
        <f>INDEX('xUS TME'!C:C,MATCH($B836,'xUS TME'!$B:$B,0))</f>
        <v>4100</v>
      </c>
      <c r="D836" s="13" t="str">
        <f>INDEX('xUS TME'!D:D,MATCH(B836,'xUS TME'!$B:$B,0))</f>
        <v>0P0000Q2JR</v>
      </c>
      <c r="E836" s="13" t="str">
        <f>INDEX('xUS TME'!F:F,MATCH(B836,'xUS TME'!$B:$B,0))</f>
        <v>Saudi Arabia</v>
      </c>
      <c r="F836" s="18" t="str">
        <f>INDEX('xUS TME'!G:G,MATCH(B836,'xUS TME'!$B:$B,0))</f>
        <v>Real Estate</v>
      </c>
      <c r="G836" s="58">
        <f>IFERROR(INDEX(CRIMs!G:G,MATCH(C836,CRIMs!D:D,0)),0)</f>
        <v>0</v>
      </c>
      <c r="H836" s="58">
        <f>IFERROR(INDEX(CRIMs!I:I,MATCH(C836,CRIMs!D:D,0)),0)</f>
        <v>0</v>
      </c>
      <c r="I836" s="13">
        <f>INDEX('xUS TME'!E:E,MATCH($B836,'xUS TME'!$B:$B,0))</f>
        <v>0.01</v>
      </c>
      <c r="J836" s="15">
        <f>INDEX('xUS TME'!H:H,MATCH(B836,'xUS TME'!$B:$B,0))</f>
        <v>0</v>
      </c>
      <c r="K836" s="17" t="str">
        <f t="shared" si="13"/>
        <v/>
      </c>
      <c r="L836" s="15">
        <f>INDEX('xUS TME'!J:J,MATCH('xUS Opp Value'!B836,'xUS TME'!$B:$B,0))</f>
        <v>0</v>
      </c>
      <c r="M836" s="15">
        <f>INDEX('xUS TME'!L:L,MATCH('xUS Opp Value'!$B836,'xUS TME'!$B:$B,0))</f>
        <v>4.43</v>
      </c>
      <c r="N836" s="15">
        <f>INDEX('xUS TME'!K:K,MATCH('xUS Opp Value'!$B836,'xUS TME'!$B:$B,0))</f>
        <v>0.11</v>
      </c>
      <c r="O836" s="15">
        <f>INDEX('xUS TME'!I:I,MATCH('xUS Opp Value'!$B836,'xUS TME'!$B:$B,0))</f>
        <v>0</v>
      </c>
      <c r="P836" s="15" t="str">
        <f>INDEX('xUS TME'!M:M,MATCH('xUS Opp Value'!$B836,'xUS TME'!$B:$B,0))</f>
        <v>Saudi Riyal</v>
      </c>
      <c r="Q836" s="15">
        <f>INDEX('xUS TME'!N:N,MATCH('xUS Opp Value'!$B836,'xUS TME'!$B:$B,0))</f>
        <v>0</v>
      </c>
    </row>
    <row r="837" spans="1:17" hidden="1">
      <c r="A837" s="10" t="s">
        <v>4611</v>
      </c>
      <c r="B837" s="10" t="str">
        <f>INDEX('xUS TME'!B:B,MATCH('xUS Opp Value'!A837,'xUS TME'!A:A,0))</f>
        <v>KR7034220004</v>
      </c>
      <c r="C837" s="13">
        <f>INDEX('xUS TME'!C:C,MATCH($B837,'xUS TME'!$B:$B,0))</f>
        <v>34220</v>
      </c>
      <c r="D837" s="13" t="str">
        <f>INDEX('xUS TME'!D:D,MATCH(B837,'xUS TME'!$B:$B,0))</f>
        <v>0P0000BEWW</v>
      </c>
      <c r="E837" s="13" t="str">
        <f>INDEX('xUS TME'!F:F,MATCH(B837,'xUS TME'!$B:$B,0))</f>
        <v>South Korea</v>
      </c>
      <c r="F837" s="18" t="str">
        <f>INDEX('xUS TME'!G:G,MATCH(B837,'xUS TME'!$B:$B,0))</f>
        <v>Information Technology</v>
      </c>
      <c r="G837" s="58">
        <f>IFERROR(INDEX(CRIMs!G:G,MATCH(C837,CRIMs!D:D,0)),0)</f>
        <v>0</v>
      </c>
      <c r="H837" s="58">
        <f>IFERROR(INDEX(CRIMs!I:I,MATCH(C837,CRIMs!D:D,0)),0)</f>
        <v>0</v>
      </c>
      <c r="I837" s="13">
        <f>INDEX('xUS TME'!E:E,MATCH($B837,'xUS TME'!$B:$B,0))</f>
        <v>0.01</v>
      </c>
      <c r="J837" s="15">
        <f>INDEX('xUS TME'!H:H,MATCH(B837,'xUS TME'!$B:$B,0))</f>
        <v>0</v>
      </c>
      <c r="K837" s="17" t="str">
        <f t="shared" si="13"/>
        <v/>
      </c>
      <c r="L837" s="15">
        <f>INDEX('xUS TME'!J:J,MATCH('xUS Opp Value'!B837,'xUS TME'!$B:$B,0))</f>
        <v>5.37</v>
      </c>
      <c r="M837" s="15">
        <f>INDEX('xUS TME'!L:L,MATCH('xUS Opp Value'!$B837,'xUS TME'!$B:$B,0))</f>
        <v>0.96</v>
      </c>
      <c r="N837" s="15">
        <f>INDEX('xUS TME'!K:K,MATCH('xUS Opp Value'!$B837,'xUS TME'!$B:$B,0))</f>
        <v>0.05</v>
      </c>
      <c r="O837" s="15" t="str">
        <f>INDEX('xUS TME'!I:I,MATCH('xUS Opp Value'!$B837,'xUS TME'!$B:$B,0))</f>
        <v>None</v>
      </c>
      <c r="P837" s="15" t="str">
        <f>INDEX('xUS TME'!M:M,MATCH('xUS Opp Value'!$B837,'xUS TME'!$B:$B,0))</f>
        <v>Won</v>
      </c>
      <c r="Q837" s="15" t="str">
        <f>INDEX('xUS TME'!N:N,MATCH('xUS Opp Value'!$B837,'xUS TME'!$B:$B,0))</f>
        <v>High</v>
      </c>
    </row>
    <row r="838" spans="1:17" hidden="1">
      <c r="A838" s="10" t="s">
        <v>5627</v>
      </c>
      <c r="B838" s="10" t="str">
        <f>INDEX('xUS TME'!B:B,MATCH('xUS Opp Value'!A838,'xUS TME'!A:A,0))</f>
        <v>MYL5183OO008</v>
      </c>
      <c r="C838" s="13" t="str">
        <f>INDEX('xUS TME'!C:C,MATCH($B838,'xUS TME'!$B:$B,0))</f>
        <v>5183</v>
      </c>
      <c r="D838" s="13" t="str">
        <f>INDEX('xUS TME'!D:D,MATCH(B838,'xUS TME'!$B:$B,0))</f>
        <v>0P0000RV2V</v>
      </c>
      <c r="E838" s="13" t="str">
        <f>INDEX('xUS TME'!F:F,MATCH(B838,'xUS TME'!$B:$B,0))</f>
        <v>Malaysia</v>
      </c>
      <c r="F838" s="18" t="str">
        <f>INDEX('xUS TME'!G:G,MATCH(B838,'xUS TME'!$B:$B,0))</f>
        <v>Materials</v>
      </c>
      <c r="G838" s="58">
        <f>IFERROR(INDEX(CRIMs!G:G,MATCH(C838,CRIMs!D:D,0)),0)</f>
        <v>0</v>
      </c>
      <c r="H838" s="58">
        <f>IFERROR(INDEX(CRIMs!I:I,MATCH(C838,CRIMs!D:D,0)),0)</f>
        <v>0</v>
      </c>
      <c r="I838" s="13">
        <f>INDEX('xUS TME'!E:E,MATCH($B838,'xUS TME'!$B:$B,0))</f>
        <v>0.01</v>
      </c>
      <c r="J838" s="15">
        <f>INDEX('xUS TME'!H:H,MATCH(B838,'xUS TME'!$B:$B,0))</f>
        <v>0</v>
      </c>
      <c r="K838" s="17" t="str">
        <f t="shared" si="13"/>
        <v/>
      </c>
      <c r="L838" s="15">
        <f>INDEX('xUS TME'!J:J,MATCH('xUS Opp Value'!B838,'xUS TME'!$B:$B,0))</f>
        <v>38.54</v>
      </c>
      <c r="M838" s="15">
        <f>INDEX('xUS TME'!L:L,MATCH('xUS Opp Value'!$B838,'xUS TME'!$B:$B,0))</f>
        <v>1.29</v>
      </c>
      <c r="N838" s="15">
        <f>INDEX('xUS TME'!K:K,MATCH('xUS Opp Value'!$B838,'xUS TME'!$B:$B,0))</f>
        <v>-0.05</v>
      </c>
      <c r="O838" s="15">
        <f>INDEX('xUS TME'!I:I,MATCH('xUS Opp Value'!$B838,'xUS TME'!$B:$B,0))</f>
        <v>0</v>
      </c>
      <c r="P838" s="15" t="str">
        <f>INDEX('xUS TME'!M:M,MATCH('xUS Opp Value'!$B838,'xUS TME'!$B:$B,0))</f>
        <v>Malaysian Ringgit</v>
      </c>
      <c r="Q838" s="15">
        <f>INDEX('xUS TME'!N:N,MATCH('xUS Opp Value'!$B838,'xUS TME'!$B:$B,0))</f>
        <v>0</v>
      </c>
    </row>
    <row r="839" spans="1:17" hidden="1">
      <c r="A839" s="10" t="s">
        <v>6506</v>
      </c>
      <c r="B839" s="10" t="str">
        <f>INDEX('xUS TME'!B:B,MATCH('xUS Opp Value'!A839,'xUS TME'!A:A,0))</f>
        <v>CNE100001T64</v>
      </c>
      <c r="C839" s="13" t="str">
        <f>INDEX('xUS TME'!C:C,MATCH($B839,'xUS TME'!$B:$B,0))</f>
        <v>601225</v>
      </c>
      <c r="D839" s="13" t="str">
        <f>INDEX('xUS TME'!D:D,MATCH(B839,'xUS TME'!$B:$B,0))</f>
        <v>0P00011UIC</v>
      </c>
      <c r="E839" s="13" t="str">
        <f>INDEX('xUS TME'!F:F,MATCH(B839,'xUS TME'!$B:$B,0))</f>
        <v>China</v>
      </c>
      <c r="F839" s="18" t="str">
        <f>INDEX('xUS TME'!G:G,MATCH(B839,'xUS TME'!$B:$B,0))</f>
        <v>Energy</v>
      </c>
      <c r="G839" s="58">
        <f>IFERROR(INDEX(CRIMs!G:G,MATCH(C839,CRIMs!D:D,0)),0)</f>
        <v>0</v>
      </c>
      <c r="H839" s="58">
        <f>IFERROR(INDEX(CRIMs!I:I,MATCH(C839,CRIMs!D:D,0)),0)</f>
        <v>0</v>
      </c>
      <c r="I839" s="13">
        <f>INDEX('xUS TME'!E:E,MATCH($B839,'xUS TME'!$B:$B,0))</f>
        <v>0.01</v>
      </c>
      <c r="J839" s="15">
        <f>INDEX('xUS TME'!H:H,MATCH(B839,'xUS TME'!$B:$B,0))</f>
        <v>0</v>
      </c>
      <c r="K839" s="17" t="str">
        <f t="shared" si="13"/>
        <v/>
      </c>
      <c r="L839" s="15">
        <f>INDEX('xUS TME'!J:J,MATCH('xUS Opp Value'!B839,'xUS TME'!$B:$B,0))</f>
        <v>0</v>
      </c>
      <c r="M839" s="15">
        <f>INDEX('xUS TME'!L:L,MATCH('xUS Opp Value'!$B839,'xUS TME'!$B:$B,0))</f>
        <v>2.59</v>
      </c>
      <c r="N839" s="15">
        <f>INDEX('xUS TME'!K:K,MATCH('xUS Opp Value'!$B839,'xUS TME'!$B:$B,0))</f>
        <v>0.39</v>
      </c>
      <c r="O839" s="15">
        <f>INDEX('xUS TME'!I:I,MATCH('xUS Opp Value'!$B839,'xUS TME'!$B:$B,0))</f>
        <v>0</v>
      </c>
      <c r="P839" s="15" t="str">
        <f>INDEX('xUS TME'!M:M,MATCH('xUS Opp Value'!$B839,'xUS TME'!$B:$B,0))</f>
        <v>Yuan Renminbi</v>
      </c>
      <c r="Q839" s="15">
        <f>INDEX('xUS TME'!N:N,MATCH('xUS Opp Value'!$B839,'xUS TME'!$B:$B,0))</f>
        <v>0</v>
      </c>
    </row>
    <row r="840" spans="1:17" hidden="1">
      <c r="A840" s="10" t="s">
        <v>3811</v>
      </c>
      <c r="B840" s="10" t="str">
        <f>INDEX('xUS TME'!B:B,MATCH('xUS Opp Value'!A840,'xUS TME'!A:A,0))</f>
        <v>INE053F01010</v>
      </c>
      <c r="C840" s="13">
        <f>INDEX('xUS TME'!C:C,MATCH($B840,'xUS TME'!$B:$B,0))</f>
        <v>543257</v>
      </c>
      <c r="D840" s="13" t="str">
        <f>INDEX('xUS TME'!D:D,MATCH(B840,'xUS TME'!$B:$B,0))</f>
        <v>0P0001LL6J</v>
      </c>
      <c r="E840" s="13" t="str">
        <f>INDEX('xUS TME'!F:F,MATCH(B840,'xUS TME'!$B:$B,0))</f>
        <v>India</v>
      </c>
      <c r="F840" s="18" t="str">
        <f>INDEX('xUS TME'!G:G,MATCH(B840,'xUS TME'!$B:$B,0))</f>
        <v>Financials</v>
      </c>
      <c r="G840" s="58">
        <f>IFERROR(INDEX(CRIMs!G:G,MATCH(C840,CRIMs!D:D,0)),0)</f>
        <v>0</v>
      </c>
      <c r="H840" s="58">
        <f>IFERROR(INDEX(CRIMs!I:I,MATCH(C840,CRIMs!D:D,0)),0)</f>
        <v>0</v>
      </c>
      <c r="I840" s="13">
        <f>INDEX('xUS TME'!E:E,MATCH($B840,'xUS TME'!$B:$B,0))</f>
        <v>0.01</v>
      </c>
      <c r="J840" s="15">
        <f>INDEX('xUS TME'!H:H,MATCH(B840,'xUS TME'!$B:$B,0))</f>
        <v>0</v>
      </c>
      <c r="K840" s="17" t="str">
        <f t="shared" si="13"/>
        <v/>
      </c>
      <c r="L840" s="15">
        <f>INDEX('xUS TME'!J:J,MATCH('xUS Opp Value'!B840,'xUS TME'!$B:$B,0))</f>
        <v>0</v>
      </c>
      <c r="M840" s="15">
        <f>INDEX('xUS TME'!L:L,MATCH('xUS Opp Value'!$B840,'xUS TME'!$B:$B,0))</f>
        <v>2.31</v>
      </c>
      <c r="N840" s="15">
        <f>INDEX('xUS TME'!K:K,MATCH('xUS Opp Value'!$B840,'xUS TME'!$B:$B,0))</f>
        <v>0.13</v>
      </c>
      <c r="O840" s="15">
        <f>INDEX('xUS TME'!I:I,MATCH('xUS Opp Value'!$B840,'xUS TME'!$B:$B,0))</f>
        <v>0</v>
      </c>
      <c r="P840" s="15" t="str">
        <f>INDEX('xUS TME'!M:M,MATCH('xUS Opp Value'!$B840,'xUS TME'!$B:$B,0))</f>
        <v>Indian Rupee</v>
      </c>
      <c r="Q840" s="15">
        <f>INDEX('xUS TME'!N:N,MATCH('xUS Opp Value'!$B840,'xUS TME'!$B:$B,0))</f>
        <v>0</v>
      </c>
    </row>
    <row r="841" spans="1:17" hidden="1">
      <c r="A841" s="10" t="s">
        <v>3002</v>
      </c>
      <c r="B841" s="10" t="str">
        <f>INDEX('xUS TME'!B:B,MATCH('xUS Opp Value'!A841,'xUS TME'!A:A,0))</f>
        <v>INE484J01027</v>
      </c>
      <c r="C841" s="13" t="str">
        <f>INDEX('xUS TME'!C:C,MATCH($B841,'xUS TME'!$B:$B,0))</f>
        <v>GODREJPROP</v>
      </c>
      <c r="D841" s="13" t="str">
        <f>INDEX('xUS TME'!D:D,MATCH(B841,'xUS TME'!$B:$B,0))</f>
        <v>0P0000P1F9</v>
      </c>
      <c r="E841" s="13" t="str">
        <f>INDEX('xUS TME'!F:F,MATCH(B841,'xUS TME'!$B:$B,0))</f>
        <v>India</v>
      </c>
      <c r="F841" s="18" t="str">
        <f>INDEX('xUS TME'!G:G,MATCH(B841,'xUS TME'!$B:$B,0))</f>
        <v>Real Estate</v>
      </c>
      <c r="G841" s="58">
        <f>IFERROR(INDEX(CRIMs!G:G,MATCH(C841,CRIMs!D:D,0)),0)</f>
        <v>0</v>
      </c>
      <c r="H841" s="58">
        <f>IFERROR(INDEX(CRIMs!I:I,MATCH(C841,CRIMs!D:D,0)),0)</f>
        <v>0</v>
      </c>
      <c r="I841" s="13">
        <f>INDEX('xUS TME'!E:E,MATCH($B841,'xUS TME'!$B:$B,0))</f>
        <v>0.01</v>
      </c>
      <c r="J841" s="15">
        <f>INDEX('xUS TME'!H:H,MATCH(B841,'xUS TME'!$B:$B,0))</f>
        <v>0</v>
      </c>
      <c r="K841" s="17" t="str">
        <f t="shared" si="13"/>
        <v/>
      </c>
      <c r="L841" s="15">
        <f>INDEX('xUS TME'!J:J,MATCH('xUS Opp Value'!B841,'xUS TME'!$B:$B,0))</f>
        <v>0</v>
      </c>
      <c r="M841" s="15">
        <f>INDEX('xUS TME'!L:L,MATCH('xUS Opp Value'!$B841,'xUS TME'!$B:$B,0))</f>
        <v>2.82</v>
      </c>
      <c r="N841" s="15">
        <f>INDEX('xUS TME'!K:K,MATCH('xUS Opp Value'!$B841,'xUS TME'!$B:$B,0))</f>
        <v>0.11</v>
      </c>
      <c r="O841" s="15">
        <f>INDEX('xUS TME'!I:I,MATCH('xUS Opp Value'!$B841,'xUS TME'!$B:$B,0))</f>
        <v>0</v>
      </c>
      <c r="P841" s="15" t="str">
        <f>INDEX('xUS TME'!M:M,MATCH('xUS Opp Value'!$B841,'xUS TME'!$B:$B,0))</f>
        <v>Indian Rupee</v>
      </c>
      <c r="Q841" s="15">
        <f>INDEX('xUS TME'!N:N,MATCH('xUS Opp Value'!$B841,'xUS TME'!$B:$B,0))</f>
        <v>0</v>
      </c>
    </row>
    <row r="842" spans="1:17" hidden="1">
      <c r="A842" s="10" t="s">
        <v>6946</v>
      </c>
      <c r="B842" s="10" t="str">
        <f>INDEX('xUS TME'!B:B,MATCH('xUS Opp Value'!A842,'xUS TME'!A:A,0))</f>
        <v>KR7326030004</v>
      </c>
      <c r="C842" s="13">
        <f>INDEX('xUS TME'!C:C,MATCH($B842,'xUS TME'!$B:$B,0))</f>
        <v>326030</v>
      </c>
      <c r="D842" s="13" t="str">
        <f>INDEX('xUS TME'!D:D,MATCH(B842,'xUS TME'!$B:$B,0))</f>
        <v>0P0001K80D</v>
      </c>
      <c r="E842" s="13" t="str">
        <f>INDEX('xUS TME'!F:F,MATCH(B842,'xUS TME'!$B:$B,0))</f>
        <v>South Korea</v>
      </c>
      <c r="F842" s="18" t="str">
        <f>INDEX('xUS TME'!G:G,MATCH(B842,'xUS TME'!$B:$B,0))</f>
        <v>Health Care</v>
      </c>
      <c r="G842" s="58">
        <f>IFERROR(INDEX(CRIMs!G:G,MATCH(C842,CRIMs!D:D,0)),0)</f>
        <v>0</v>
      </c>
      <c r="H842" s="58">
        <f>IFERROR(INDEX(CRIMs!I:I,MATCH(C842,CRIMs!D:D,0)),0)</f>
        <v>0</v>
      </c>
      <c r="I842" s="13">
        <f>INDEX('xUS TME'!E:E,MATCH($B842,'xUS TME'!$B:$B,0))</f>
        <v>0.01</v>
      </c>
      <c r="J842" s="15">
        <f>INDEX('xUS TME'!H:H,MATCH(B842,'xUS TME'!$B:$B,0))</f>
        <v>0</v>
      </c>
      <c r="K842" s="17" t="str">
        <f t="shared" si="13"/>
        <v/>
      </c>
      <c r="L842" s="15">
        <f>INDEX('xUS TME'!J:J,MATCH('xUS Opp Value'!B842,'xUS TME'!$B:$B,0))</f>
        <v>81.5</v>
      </c>
      <c r="M842" s="15">
        <f>INDEX('xUS TME'!L:L,MATCH('xUS Opp Value'!$B842,'xUS TME'!$B:$B,0))</f>
        <v>9.49</v>
      </c>
      <c r="N842" s="15">
        <f>INDEX('xUS TME'!K:K,MATCH('xUS Opp Value'!$B842,'xUS TME'!$B:$B,0))</f>
        <v>0.4</v>
      </c>
      <c r="O842" s="15">
        <f>INDEX('xUS TME'!I:I,MATCH('xUS Opp Value'!$B842,'xUS TME'!$B:$B,0))</f>
        <v>0</v>
      </c>
      <c r="P842" s="15" t="str">
        <f>INDEX('xUS TME'!M:M,MATCH('xUS Opp Value'!$B842,'xUS TME'!$B:$B,0))</f>
        <v>Won</v>
      </c>
      <c r="Q842" s="15">
        <f>INDEX('xUS TME'!N:N,MATCH('xUS Opp Value'!$B842,'xUS TME'!$B:$B,0))</f>
        <v>0</v>
      </c>
    </row>
    <row r="843" spans="1:17" hidden="1">
      <c r="A843" s="10" t="s">
        <v>1641</v>
      </c>
      <c r="B843" s="10" t="str">
        <f>INDEX('xUS TME'!B:B,MATCH('xUS Opp Value'!A843,'xUS TME'!A:A,0))</f>
        <v>KYG211081248</v>
      </c>
      <c r="C843" s="13">
        <f>INDEX('xUS TME'!C:C,MATCH($B843,'xUS TME'!$B:$B,0))</f>
        <v>867</v>
      </c>
      <c r="D843" s="13" t="str">
        <f>INDEX('xUS TME'!D:D,MATCH(B843,'xUS TME'!$B:$B,0))</f>
        <v>0P0000PYR2</v>
      </c>
      <c r="E843" s="13" t="str">
        <f>INDEX('xUS TME'!F:F,MATCH(B843,'xUS TME'!$B:$B,0))</f>
        <v>China</v>
      </c>
      <c r="F843" s="18" t="str">
        <f>INDEX('xUS TME'!G:G,MATCH(B843,'xUS TME'!$B:$B,0))</f>
        <v>Health Care</v>
      </c>
      <c r="G843" s="58">
        <f>IFERROR(INDEX(CRIMs!G:G,MATCH(C843,CRIMs!D:D,0)),0)</f>
        <v>0</v>
      </c>
      <c r="H843" s="58">
        <f>IFERROR(INDEX(CRIMs!I:I,MATCH(C843,CRIMs!D:D,0)),0)</f>
        <v>0</v>
      </c>
      <c r="I843" s="13">
        <f>INDEX('xUS TME'!E:E,MATCH($B843,'xUS TME'!$B:$B,0))</f>
        <v>0.01</v>
      </c>
      <c r="J843" s="15">
        <f>INDEX('xUS TME'!H:H,MATCH(B843,'xUS TME'!$B:$B,0))</f>
        <v>0</v>
      </c>
      <c r="K843" s="17" t="str">
        <f t="shared" si="13"/>
        <v/>
      </c>
      <c r="L843" s="15">
        <f>INDEX('xUS TME'!J:J,MATCH('xUS Opp Value'!B843,'xUS TME'!$B:$B,0))</f>
        <v>8.1300000000000008</v>
      </c>
      <c r="M843" s="15">
        <f>INDEX('xUS TME'!L:L,MATCH('xUS Opp Value'!$B843,'xUS TME'!$B:$B,0))</f>
        <v>1.8</v>
      </c>
      <c r="N843" s="15">
        <f>INDEX('xUS TME'!K:K,MATCH('xUS Opp Value'!$B843,'xUS TME'!$B:$B,0))</f>
        <v>0.09</v>
      </c>
      <c r="O843" s="15">
        <f>INDEX('xUS TME'!I:I,MATCH('xUS Opp Value'!$B843,'xUS TME'!$B:$B,0))</f>
        <v>0</v>
      </c>
      <c r="P843" s="15" t="str">
        <f>INDEX('xUS TME'!M:M,MATCH('xUS Opp Value'!$B843,'xUS TME'!$B:$B,0))</f>
        <v>Hong Kong Dollar</v>
      </c>
      <c r="Q843" s="15">
        <f>INDEX('xUS TME'!N:N,MATCH('xUS Opp Value'!$B843,'xUS TME'!$B:$B,0))</f>
        <v>0</v>
      </c>
    </row>
    <row r="844" spans="1:17" hidden="1">
      <c r="A844" s="10" t="s">
        <v>8512</v>
      </c>
      <c r="B844" s="10" t="str">
        <f>INDEX('xUS TME'!B:B,MATCH('xUS Opp Value'!A844,'xUS TME'!A:A,0))</f>
        <v>INE498L01015</v>
      </c>
      <c r="C844" s="13">
        <f>INDEX('xUS TME'!C:C,MATCH($B844,'xUS TME'!$B:$B,0))</f>
        <v>533519</v>
      </c>
      <c r="D844" s="13" t="str">
        <f>INDEX('xUS TME'!D:D,MATCH(B844,'xUS TME'!$B:$B,0))</f>
        <v>0P0000TV9C</v>
      </c>
      <c r="E844" s="13" t="str">
        <f>INDEX('xUS TME'!F:F,MATCH(B844,'xUS TME'!$B:$B,0))</f>
        <v>India</v>
      </c>
      <c r="F844" s="18" t="str">
        <f>INDEX('xUS TME'!G:G,MATCH(B844,'xUS TME'!$B:$B,0))</f>
        <v>Financials</v>
      </c>
      <c r="G844" s="58">
        <f>IFERROR(INDEX(CRIMs!G:G,MATCH(C844,CRIMs!D:D,0)),0)</f>
        <v>0</v>
      </c>
      <c r="H844" s="58">
        <f>IFERROR(INDEX(CRIMs!I:I,MATCH(C844,CRIMs!D:D,0)),0)</f>
        <v>0</v>
      </c>
      <c r="I844" s="13">
        <f>INDEX('xUS TME'!E:E,MATCH($B844,'xUS TME'!$B:$B,0))</f>
        <v>0.01</v>
      </c>
      <c r="J844" s="15">
        <f>INDEX('xUS TME'!H:H,MATCH(B844,'xUS TME'!$B:$B,0))</f>
        <v>0</v>
      </c>
      <c r="K844" s="17" t="str">
        <f t="shared" si="13"/>
        <v/>
      </c>
      <c r="L844" s="15">
        <f>INDEX('xUS TME'!J:J,MATCH('xUS Opp Value'!B844,'xUS TME'!$B:$B,0))</f>
        <v>15.15</v>
      </c>
      <c r="M844" s="15">
        <f>INDEX('xUS TME'!L:L,MATCH('xUS Opp Value'!$B844,'xUS TME'!$B:$B,0))</f>
        <v>2.64</v>
      </c>
      <c r="N844" s="15">
        <f>INDEX('xUS TME'!K:K,MATCH('xUS Opp Value'!$B844,'xUS TME'!$B:$B,0))</f>
        <v>0.11</v>
      </c>
      <c r="O844" s="15">
        <f>INDEX('xUS TME'!I:I,MATCH('xUS Opp Value'!$B844,'xUS TME'!$B:$B,0))</f>
        <v>0</v>
      </c>
      <c r="P844" s="15" t="str">
        <f>INDEX('xUS TME'!M:M,MATCH('xUS Opp Value'!$B844,'xUS TME'!$B:$B,0))</f>
        <v>Indian Rupee</v>
      </c>
      <c r="Q844" s="15">
        <f>INDEX('xUS TME'!N:N,MATCH('xUS Opp Value'!$B844,'xUS TME'!$B:$B,0))</f>
        <v>0</v>
      </c>
    </row>
    <row r="845" spans="1:17" hidden="1">
      <c r="A845" s="10" t="s">
        <v>6373</v>
      </c>
      <c r="B845" s="10" t="str">
        <f>INDEX('xUS TME'!B:B,MATCH('xUS Opp Value'!A845,'xUS TME'!A:A,0))</f>
        <v>SA0007879063</v>
      </c>
      <c r="C845" s="13">
        <f>INDEX('xUS TME'!C:C,MATCH($B845,'xUS TME'!$B:$B,0))</f>
        <v>1030</v>
      </c>
      <c r="D845" s="13" t="str">
        <f>INDEX('xUS TME'!D:D,MATCH(B845,'xUS TME'!$B:$B,0))</f>
        <v>0P0000Q2LP</v>
      </c>
      <c r="E845" s="13" t="str">
        <f>INDEX('xUS TME'!F:F,MATCH(B845,'xUS TME'!$B:$B,0))</f>
        <v>Saudi Arabia</v>
      </c>
      <c r="F845" s="18" t="str">
        <f>INDEX('xUS TME'!G:G,MATCH(B845,'xUS TME'!$B:$B,0))</f>
        <v>Financials</v>
      </c>
      <c r="G845" s="58">
        <f>IFERROR(INDEX(CRIMs!G:G,MATCH(C845,CRIMs!D:D,0)),0)</f>
        <v>0</v>
      </c>
      <c r="H845" s="58">
        <f>IFERROR(INDEX(CRIMs!I:I,MATCH(C845,CRIMs!D:D,0)),0)</f>
        <v>0</v>
      </c>
      <c r="I845" s="13">
        <f>INDEX('xUS TME'!E:E,MATCH($B845,'xUS TME'!$B:$B,0))</f>
        <v>0.01</v>
      </c>
      <c r="J845" s="15">
        <f>INDEX('xUS TME'!H:H,MATCH(B845,'xUS TME'!$B:$B,0))</f>
        <v>0</v>
      </c>
      <c r="K845" s="17" t="str">
        <f t="shared" si="13"/>
        <v/>
      </c>
      <c r="L845" s="15">
        <f>INDEX('xUS TME'!J:J,MATCH('xUS Opp Value'!B845,'xUS TME'!$B:$B,0))</f>
        <v>0</v>
      </c>
      <c r="M845" s="15">
        <f>INDEX('xUS TME'!L:L,MATCH('xUS Opp Value'!$B845,'xUS TME'!$B:$B,0))</f>
        <v>0.98</v>
      </c>
      <c r="N845" s="15">
        <f>INDEX('xUS TME'!K:K,MATCH('xUS Opp Value'!$B845,'xUS TME'!$B:$B,0))</f>
        <v>0.15</v>
      </c>
      <c r="O845" s="15">
        <f>INDEX('xUS TME'!I:I,MATCH('xUS Opp Value'!$B845,'xUS TME'!$B:$B,0))</f>
        <v>0</v>
      </c>
      <c r="P845" s="15" t="str">
        <f>INDEX('xUS TME'!M:M,MATCH('xUS Opp Value'!$B845,'xUS TME'!$B:$B,0))</f>
        <v>Saudi Riyal</v>
      </c>
      <c r="Q845" s="15">
        <f>INDEX('xUS TME'!N:N,MATCH('xUS Opp Value'!$B845,'xUS TME'!$B:$B,0))</f>
        <v>0</v>
      </c>
    </row>
    <row r="846" spans="1:17" hidden="1">
      <c r="A846" s="10" t="s">
        <v>5931</v>
      </c>
      <c r="B846" s="10" t="str">
        <f>INDEX('xUS TME'!B:B,MATCH('xUS Opp Value'!A846,'xUS TME'!A:A,0))</f>
        <v>ID1000058407</v>
      </c>
      <c r="C846" s="13" t="str">
        <f>INDEX('xUS TME'!C:C,MATCH($B846,'xUS TME'!$B:$B,0))</f>
        <v>UNTR</v>
      </c>
      <c r="D846" s="13" t="str">
        <f>INDEX('xUS TME'!D:D,MATCH(B846,'xUS TME'!$B:$B,0))</f>
        <v>0P0000CL5Z</v>
      </c>
      <c r="E846" s="13" t="str">
        <f>INDEX('xUS TME'!F:F,MATCH(B846,'xUS TME'!$B:$B,0))</f>
        <v>Indonesia</v>
      </c>
      <c r="F846" s="18" t="str">
        <f>INDEX('xUS TME'!G:G,MATCH(B846,'xUS TME'!$B:$B,0))</f>
        <v>Energy</v>
      </c>
      <c r="G846" s="58">
        <f>IFERROR(INDEX(CRIMs!G:G,MATCH(C846,CRIMs!D:D,0)),0)</f>
        <v>0</v>
      </c>
      <c r="H846" s="58">
        <f>IFERROR(INDEX(CRIMs!I:I,MATCH(C846,CRIMs!D:D,0)),0)</f>
        <v>0</v>
      </c>
      <c r="I846" s="13">
        <f>INDEX('xUS TME'!E:E,MATCH($B846,'xUS TME'!$B:$B,0))</f>
        <v>0.01</v>
      </c>
      <c r="J846" s="15">
        <f>INDEX('xUS TME'!H:H,MATCH(B846,'xUS TME'!$B:$B,0))</f>
        <v>0</v>
      </c>
      <c r="K846" s="17" t="str">
        <f t="shared" si="13"/>
        <v/>
      </c>
      <c r="L846" s="15">
        <f>INDEX('xUS TME'!J:J,MATCH('xUS Opp Value'!B846,'xUS TME'!$B:$B,0))</f>
        <v>7.64</v>
      </c>
      <c r="M846" s="15">
        <f>INDEX('xUS TME'!L:L,MATCH('xUS Opp Value'!$B846,'xUS TME'!$B:$B,0))</f>
        <v>1.1399999999999999</v>
      </c>
      <c r="N846" s="15">
        <f>INDEX('xUS TME'!K:K,MATCH('xUS Opp Value'!$B846,'xUS TME'!$B:$B,0))</f>
        <v>0.16</v>
      </c>
      <c r="O846" s="15">
        <f>INDEX('xUS TME'!I:I,MATCH('xUS Opp Value'!$B846,'xUS TME'!$B:$B,0))</f>
        <v>0</v>
      </c>
      <c r="P846" s="15" t="str">
        <f>INDEX('xUS TME'!M:M,MATCH('xUS Opp Value'!$B846,'xUS TME'!$B:$B,0))</f>
        <v>Rupiah</v>
      </c>
      <c r="Q846" s="15">
        <f>INDEX('xUS TME'!N:N,MATCH('xUS Opp Value'!$B846,'xUS TME'!$B:$B,0))</f>
        <v>0</v>
      </c>
    </row>
    <row r="847" spans="1:17" hidden="1">
      <c r="A847" s="10" t="s">
        <v>8273</v>
      </c>
      <c r="B847" s="10" t="str">
        <f>INDEX('xUS TME'!B:B,MATCH('xUS Opp Value'!A847,'xUS TME'!A:A,0))</f>
        <v>MYL6742OO000</v>
      </c>
      <c r="C847" s="13">
        <f>INDEX('xUS TME'!C:C,MATCH($B847,'xUS TME'!$B:$B,0))</f>
        <v>6742</v>
      </c>
      <c r="D847" s="13" t="str">
        <f>INDEX('xUS TME'!D:D,MATCH(B847,'xUS TME'!$B:$B,0))</f>
        <v>0P0000AWR7</v>
      </c>
      <c r="E847" s="13" t="str">
        <f>INDEX('xUS TME'!F:F,MATCH(B847,'xUS TME'!$B:$B,0))</f>
        <v>Malaysia</v>
      </c>
      <c r="F847" s="18" t="str">
        <f>INDEX('xUS TME'!G:G,MATCH(B847,'xUS TME'!$B:$B,0))</f>
        <v>Utilities</v>
      </c>
      <c r="G847" s="58">
        <f>IFERROR(INDEX(CRIMs!G:G,MATCH(C847,CRIMs!D:D,0)),0)</f>
        <v>0</v>
      </c>
      <c r="H847" s="58">
        <f>IFERROR(INDEX(CRIMs!I:I,MATCH(C847,CRIMs!D:D,0)),0)</f>
        <v>0</v>
      </c>
      <c r="I847" s="13">
        <f>INDEX('xUS TME'!E:E,MATCH($B847,'xUS TME'!$B:$B,0))</f>
        <v>0.01</v>
      </c>
      <c r="J847" s="15">
        <f>INDEX('xUS TME'!H:H,MATCH(B847,'xUS TME'!$B:$B,0))</f>
        <v>0</v>
      </c>
      <c r="K847" s="17" t="str">
        <f t="shared" si="13"/>
        <v/>
      </c>
      <c r="L847" s="15">
        <f>INDEX('xUS TME'!J:J,MATCH('xUS Opp Value'!B847,'xUS TME'!$B:$B,0))</f>
        <v>14.74</v>
      </c>
      <c r="M847" s="15">
        <f>INDEX('xUS TME'!L:L,MATCH('xUS Opp Value'!$B847,'xUS TME'!$B:$B,0))</f>
        <v>1.49</v>
      </c>
      <c r="N847" s="15">
        <f>INDEX('xUS TME'!K:K,MATCH('xUS Opp Value'!$B847,'xUS TME'!$B:$B,0))</f>
        <v>0.13</v>
      </c>
      <c r="O847" s="15">
        <f>INDEX('xUS TME'!I:I,MATCH('xUS Opp Value'!$B847,'xUS TME'!$B:$B,0))</f>
        <v>0</v>
      </c>
      <c r="P847" s="15" t="str">
        <f>INDEX('xUS TME'!M:M,MATCH('xUS Opp Value'!$B847,'xUS TME'!$B:$B,0))</f>
        <v>Malaysian Ringgit</v>
      </c>
      <c r="Q847" s="15">
        <f>INDEX('xUS TME'!N:N,MATCH('xUS Opp Value'!$B847,'xUS TME'!$B:$B,0))</f>
        <v>0</v>
      </c>
    </row>
    <row r="848" spans="1:17" hidden="1">
      <c r="A848" s="10" t="s">
        <v>8513</v>
      </c>
      <c r="B848" s="10" t="str">
        <f>INDEX('xUS TME'!B:B,MATCH('xUS Opp Value'!A848,'xUS TME'!A:A,0))</f>
        <v>CNE1000030S9</v>
      </c>
      <c r="C848" s="13">
        <f>INDEX('xUS TME'!C:C,MATCH($B848,'xUS TME'!$B:$B,0))</f>
        <v>603986</v>
      </c>
      <c r="D848" s="13" t="str">
        <f>INDEX('xUS TME'!D:D,MATCH(B848,'xUS TME'!$B:$B,0))</f>
        <v>0P00018JMI</v>
      </c>
      <c r="E848" s="13" t="str">
        <f>INDEX('xUS TME'!F:F,MATCH(B848,'xUS TME'!$B:$B,0))</f>
        <v>China</v>
      </c>
      <c r="F848" s="18" t="str">
        <f>INDEX('xUS TME'!G:G,MATCH(B848,'xUS TME'!$B:$B,0))</f>
        <v>Information Technology</v>
      </c>
      <c r="G848" s="58">
        <f>IFERROR(INDEX(CRIMs!G:G,MATCH(C848,CRIMs!D:D,0)),0)</f>
        <v>0</v>
      </c>
      <c r="H848" s="58">
        <f>IFERROR(INDEX(CRIMs!I:I,MATCH(C848,CRIMs!D:D,0)),0)</f>
        <v>0</v>
      </c>
      <c r="I848" s="13">
        <f>INDEX('xUS TME'!E:E,MATCH($B848,'xUS TME'!$B:$B,0))</f>
        <v>0.01</v>
      </c>
      <c r="J848" s="15">
        <f>INDEX('xUS TME'!H:H,MATCH(B848,'xUS TME'!$B:$B,0))</f>
        <v>0</v>
      </c>
      <c r="K848" s="17" t="str">
        <f t="shared" si="13"/>
        <v/>
      </c>
      <c r="L848" s="15">
        <f>INDEX('xUS TME'!J:J,MATCH('xUS Opp Value'!B848,'xUS TME'!$B:$B,0))</f>
        <v>41.31</v>
      </c>
      <c r="M848" s="15">
        <f>INDEX('xUS TME'!L:L,MATCH('xUS Opp Value'!$B848,'xUS TME'!$B:$B,0))</f>
        <v>9.31</v>
      </c>
      <c r="N848" s="15">
        <f>INDEX('xUS TME'!K:K,MATCH('xUS Opp Value'!$B848,'xUS TME'!$B:$B,0))</f>
        <v>0.1</v>
      </c>
      <c r="O848" s="15">
        <f>INDEX('xUS TME'!I:I,MATCH('xUS Opp Value'!$B848,'xUS TME'!$B:$B,0))</f>
        <v>0</v>
      </c>
      <c r="P848" s="15" t="str">
        <f>INDEX('xUS TME'!M:M,MATCH('xUS Opp Value'!$B848,'xUS TME'!$B:$B,0))</f>
        <v>Yuan Renminbi</v>
      </c>
      <c r="Q848" s="15">
        <f>INDEX('xUS TME'!N:N,MATCH('xUS Opp Value'!$B848,'xUS TME'!$B:$B,0))</f>
        <v>0</v>
      </c>
    </row>
    <row r="849" spans="1:70" hidden="1">
      <c r="A849" s="10" t="s">
        <v>5451</v>
      </c>
      <c r="B849" s="10" t="str">
        <f>INDEX('xUS TME'!B:B,MATCH('xUS Opp Value'!A849,'xUS TME'!A:A,0))</f>
        <v>JP3689500001</v>
      </c>
      <c r="C849" s="13">
        <f>INDEX('xUS TME'!C:C,MATCH($B849,'xUS TME'!$B:$B,0))</f>
        <v>4716</v>
      </c>
      <c r="D849" s="13" t="str">
        <f>INDEX('xUS TME'!D:D,MATCH(B849,'xUS TME'!$B:$B,0))</f>
        <v>0P0000EFZA</v>
      </c>
      <c r="E849" s="13" t="str">
        <f>INDEX('xUS TME'!F:F,MATCH(B849,'xUS TME'!$B:$B,0))</f>
        <v>Japan</v>
      </c>
      <c r="F849" s="18" t="str">
        <f>INDEX('xUS TME'!G:G,MATCH(B849,'xUS TME'!$B:$B,0))</f>
        <v>Information Technology</v>
      </c>
      <c r="G849" s="58">
        <f>IFERROR(INDEX(CRIMs!G:G,MATCH(C849,CRIMs!D:D,0)),0)</f>
        <v>0</v>
      </c>
      <c r="H849" s="58">
        <f>IFERROR(INDEX(CRIMs!I:I,MATCH(C849,CRIMs!D:D,0)),0)</f>
        <v>0</v>
      </c>
      <c r="I849" s="13">
        <f>INDEX('xUS TME'!E:E,MATCH($B849,'xUS TME'!$B:$B,0))</f>
        <v>0.01</v>
      </c>
      <c r="J849" s="15">
        <f>INDEX('xUS TME'!H:H,MATCH(B849,'xUS TME'!$B:$B,0))</f>
        <v>0</v>
      </c>
      <c r="K849" s="17" t="str">
        <f t="shared" si="13"/>
        <v/>
      </c>
      <c r="L849" s="15">
        <f>INDEX('xUS TME'!J:J,MATCH('xUS Opp Value'!B849,'xUS TME'!$B:$B,0))</f>
        <v>19.61</v>
      </c>
      <c r="M849" s="15">
        <f>INDEX('xUS TME'!L:L,MATCH('xUS Opp Value'!$B849,'xUS TME'!$B:$B,0))</f>
        <v>5.73</v>
      </c>
      <c r="N849" s="15">
        <f>INDEX('xUS TME'!K:K,MATCH('xUS Opp Value'!$B849,'xUS TME'!$B:$B,0))</f>
        <v>0.37</v>
      </c>
      <c r="O849" s="15">
        <f>INDEX('xUS TME'!I:I,MATCH('xUS Opp Value'!$B849,'xUS TME'!$B:$B,0))</f>
        <v>0</v>
      </c>
      <c r="P849" s="15" t="str">
        <f>INDEX('xUS TME'!M:M,MATCH('xUS Opp Value'!$B849,'xUS TME'!$B:$B,0))</f>
        <v>Yen</v>
      </c>
      <c r="Q849" s="15">
        <f>INDEX('xUS TME'!N:N,MATCH('xUS Opp Value'!$B849,'xUS TME'!$B:$B,0))</f>
        <v>0</v>
      </c>
    </row>
    <row r="850" spans="1:70" s="368" customFormat="1" hidden="1">
      <c r="A850" s="10" t="s">
        <v>1561</v>
      </c>
      <c r="B850" s="10" t="str">
        <f>INDEX('xUS TME'!B:B,MATCH('xUS Opp Value'!A850,'xUS TME'!A:A,0))</f>
        <v>HK0257001336</v>
      </c>
      <c r="C850" s="13">
        <f>INDEX('xUS TME'!C:C,MATCH($B850,'xUS TME'!$B:$B,0))</f>
        <v>257</v>
      </c>
      <c r="D850" s="13" t="str">
        <f>INDEX('xUS TME'!D:D,MATCH(B850,'xUS TME'!$B:$B,0))</f>
        <v>0P00009RUK</v>
      </c>
      <c r="E850" s="13" t="str">
        <f>INDEX('xUS TME'!F:F,MATCH(B850,'xUS TME'!$B:$B,0))</f>
        <v>China</v>
      </c>
      <c r="F850" s="18" t="str">
        <f>INDEX('xUS TME'!G:G,MATCH(B850,'xUS TME'!$B:$B,0))</f>
        <v>Industrials</v>
      </c>
      <c r="G850" s="58">
        <f>IFERROR(INDEX(CRIMs!G:G,MATCH(C850,CRIMs!D:D,0)),0)</f>
        <v>0</v>
      </c>
      <c r="H850" s="58">
        <f>IFERROR(INDEX(CRIMs!I:I,MATCH(C850,CRIMs!D:D,0)),0)</f>
        <v>0</v>
      </c>
      <c r="I850" s="13">
        <f>INDEX('xUS TME'!E:E,MATCH($B850,'xUS TME'!$B:$B,0))</f>
        <v>0.01</v>
      </c>
      <c r="J850" s="15">
        <f>INDEX('xUS TME'!H:H,MATCH(B850,'xUS TME'!$B:$B,0))</f>
        <v>0</v>
      </c>
      <c r="K850" s="17" t="str">
        <f t="shared" si="13"/>
        <v/>
      </c>
      <c r="L850" s="15">
        <f>INDEX('xUS TME'!J:J,MATCH('xUS Opp Value'!B850,'xUS TME'!$B:$B,0))</f>
        <v>2.31</v>
      </c>
      <c r="M850" s="15">
        <f>INDEX('xUS TME'!L:L,MATCH('xUS Opp Value'!$B850,'xUS TME'!$B:$B,0))</f>
        <v>0.66</v>
      </c>
      <c r="N850" s="15">
        <f>INDEX('xUS TME'!K:K,MATCH('xUS Opp Value'!$B850,'xUS TME'!$B:$B,0))</f>
        <v>0.08</v>
      </c>
      <c r="O850" s="15">
        <f>INDEX('xUS TME'!I:I,MATCH('xUS Opp Value'!$B850,'xUS TME'!$B:$B,0))</f>
        <v>0</v>
      </c>
      <c r="P850" s="15" t="str">
        <f>INDEX('xUS TME'!M:M,MATCH('xUS Opp Value'!$B850,'xUS TME'!$B:$B,0))</f>
        <v>Hong Kong Dollar</v>
      </c>
      <c r="Q850" s="15">
        <f>INDEX('xUS TME'!N:N,MATCH('xUS Opp Value'!$B850,'xUS TME'!$B:$B,0))</f>
        <v>0</v>
      </c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</row>
    <row r="851" spans="1:70" hidden="1">
      <c r="A851" s="10" t="s">
        <v>5539</v>
      </c>
      <c r="B851" s="10" t="str">
        <f>INDEX('xUS TME'!B:B,MATCH('xUS Opp Value'!A851,'xUS TME'!A:A,0))</f>
        <v>INE761H01022</v>
      </c>
      <c r="C851" s="13" t="str">
        <f>INDEX('xUS TME'!C:C,MATCH($B851,'xUS TME'!$B:$B,0))</f>
        <v>532827</v>
      </c>
      <c r="D851" s="13" t="str">
        <f>INDEX('xUS TME'!D:D,MATCH(B851,'xUS TME'!$B:$B,0))</f>
        <v>0P0000C3Q6</v>
      </c>
      <c r="E851" s="13" t="str">
        <f>INDEX('xUS TME'!F:F,MATCH(B851,'xUS TME'!$B:$B,0))</f>
        <v>India</v>
      </c>
      <c r="F851" s="18" t="str">
        <f>INDEX('xUS TME'!G:G,MATCH(B851,'xUS TME'!$B:$B,0))</f>
        <v>Consumer Discretionary</v>
      </c>
      <c r="G851" s="58">
        <f>IFERROR(INDEX(CRIMs!G:G,MATCH(C851,CRIMs!D:D,0)),0)</f>
        <v>0</v>
      </c>
      <c r="H851" s="58">
        <f>IFERROR(INDEX(CRIMs!I:I,MATCH(C851,CRIMs!D:D,0)),0)</f>
        <v>0</v>
      </c>
      <c r="I851" s="13">
        <f>INDEX('xUS TME'!E:E,MATCH($B851,'xUS TME'!$B:$B,0))</f>
        <v>0.01</v>
      </c>
      <c r="J851" s="15">
        <f>INDEX('xUS TME'!H:H,MATCH(B851,'xUS TME'!$B:$B,0))</f>
        <v>0</v>
      </c>
      <c r="K851" s="17" t="str">
        <f t="shared" si="13"/>
        <v/>
      </c>
      <c r="L851" s="15">
        <f>INDEX('xUS TME'!J:J,MATCH('xUS Opp Value'!B851,'xUS TME'!$B:$B,0))</f>
        <v>89.69</v>
      </c>
      <c r="M851" s="15">
        <f>INDEX('xUS TME'!L:L,MATCH('xUS Opp Value'!$B851,'xUS TME'!$B:$B,0))</f>
        <v>28.54</v>
      </c>
      <c r="N851" s="15">
        <f>INDEX('xUS TME'!K:K,MATCH('xUS Opp Value'!$B851,'xUS TME'!$B:$B,0))</f>
        <v>0.49</v>
      </c>
      <c r="O851" s="15">
        <f>INDEX('xUS TME'!I:I,MATCH('xUS Opp Value'!$B851,'xUS TME'!$B:$B,0))</f>
        <v>0</v>
      </c>
      <c r="P851" s="15" t="str">
        <f>INDEX('xUS TME'!M:M,MATCH('xUS Opp Value'!$B851,'xUS TME'!$B:$B,0))</f>
        <v>Indian Rupee</v>
      </c>
      <c r="Q851" s="15">
        <f>INDEX('xUS TME'!N:N,MATCH('xUS Opp Value'!$B851,'xUS TME'!$B:$B,0))</f>
        <v>0</v>
      </c>
    </row>
    <row r="852" spans="1:70" hidden="1">
      <c r="A852" s="10" t="s">
        <v>2556</v>
      </c>
      <c r="B852" s="10" t="str">
        <f>INDEX('xUS TME'!B:B,MATCH('xUS Opp Value'!A852,'xUS TME'!A:A,0))</f>
        <v>BREGIEACNOR9</v>
      </c>
      <c r="C852" s="13" t="str">
        <f>INDEX('xUS TME'!C:C,MATCH($B852,'xUS TME'!$B:$B,0))</f>
        <v>EGIE3</v>
      </c>
      <c r="D852" s="13" t="str">
        <f>INDEX('xUS TME'!D:D,MATCH(B852,'xUS TME'!$B:$B,0))</f>
        <v>0P0000CDSJ</v>
      </c>
      <c r="E852" s="13" t="str">
        <f>INDEX('xUS TME'!F:F,MATCH(B852,'xUS TME'!$B:$B,0))</f>
        <v>Brazil</v>
      </c>
      <c r="F852" s="18" t="str">
        <f>INDEX('xUS TME'!G:G,MATCH(B852,'xUS TME'!$B:$B,0))</f>
        <v>Utilities</v>
      </c>
      <c r="G852" s="58">
        <f>IFERROR(INDEX(CRIMs!G:G,MATCH(C852,CRIMs!D:D,0)),0)</f>
        <v>0</v>
      </c>
      <c r="H852" s="58">
        <f>IFERROR(INDEX(CRIMs!I:I,MATCH(C852,CRIMs!D:D,0)),0)</f>
        <v>0</v>
      </c>
      <c r="I852" s="13">
        <f>INDEX('xUS TME'!E:E,MATCH($B852,'xUS TME'!$B:$B,0))</f>
        <v>0.01</v>
      </c>
      <c r="J852" s="15">
        <f>INDEX('xUS TME'!H:H,MATCH(B852,'xUS TME'!$B:$B,0))</f>
        <v>0</v>
      </c>
      <c r="K852" s="17" t="str">
        <f t="shared" si="13"/>
        <v/>
      </c>
      <c r="L852" s="15">
        <f>INDEX('xUS TME'!J:J,MATCH('xUS Opp Value'!B852,'xUS TME'!$B:$B,0))</f>
        <v>12.77</v>
      </c>
      <c r="M852" s="15">
        <f>INDEX('xUS TME'!L:L,MATCH('xUS Opp Value'!$B852,'xUS TME'!$B:$B,0))</f>
        <v>3.23</v>
      </c>
      <c r="N852" s="15">
        <f>INDEX('xUS TME'!K:K,MATCH('xUS Opp Value'!$B852,'xUS TME'!$B:$B,0))</f>
        <v>0.24</v>
      </c>
      <c r="O852" s="15">
        <f>INDEX('xUS TME'!I:I,MATCH('xUS Opp Value'!$B852,'xUS TME'!$B:$B,0))</f>
        <v>0</v>
      </c>
      <c r="P852" s="15" t="str">
        <f>INDEX('xUS TME'!M:M,MATCH('xUS Opp Value'!$B852,'xUS TME'!$B:$B,0))</f>
        <v>Brazilian Real</v>
      </c>
      <c r="Q852" s="15">
        <f>INDEX('xUS TME'!N:N,MATCH('xUS Opp Value'!$B852,'xUS TME'!$B:$B,0))</f>
        <v>0</v>
      </c>
    </row>
    <row r="853" spans="1:70" hidden="1">
      <c r="A853" s="10" t="s">
        <v>4094</v>
      </c>
      <c r="B853" s="10" t="str">
        <f>INDEX('xUS TME'!B:B,MATCH('xUS Opp Value'!A853,'xUS TME'!A:A,0))</f>
        <v>SA000A0BLA62</v>
      </c>
      <c r="C853" s="13">
        <f>INDEX('xUS TME'!C:C,MATCH($B853,'xUS TME'!$B:$B,0))</f>
        <v>4190</v>
      </c>
      <c r="D853" s="13" t="str">
        <f>INDEX('xUS TME'!D:D,MATCH(B853,'xUS TME'!$B:$B,0))</f>
        <v>0P0000Q2JP</v>
      </c>
      <c r="E853" s="13" t="str">
        <f>INDEX('xUS TME'!F:F,MATCH(B853,'xUS TME'!$B:$B,0))</f>
        <v>Saudi Arabia</v>
      </c>
      <c r="F853" s="18" t="str">
        <f>INDEX('xUS TME'!G:G,MATCH(B853,'xUS TME'!$B:$B,0))</f>
        <v>Consumer Discretionary</v>
      </c>
      <c r="G853" s="58">
        <f>IFERROR(INDEX(CRIMs!G:G,MATCH(C853,CRIMs!D:D,0)),0)</f>
        <v>0</v>
      </c>
      <c r="H853" s="58">
        <f>IFERROR(INDEX(CRIMs!I:I,MATCH(C853,CRIMs!D:D,0)),0)</f>
        <v>0</v>
      </c>
      <c r="I853" s="13">
        <f>INDEX('xUS TME'!E:E,MATCH($B853,'xUS TME'!$B:$B,0))</f>
        <v>0.01</v>
      </c>
      <c r="J853" s="15">
        <f>INDEX('xUS TME'!H:H,MATCH(B853,'xUS TME'!$B:$B,0))</f>
        <v>0</v>
      </c>
      <c r="K853" s="17" t="str">
        <f t="shared" si="13"/>
        <v/>
      </c>
      <c r="L853" s="15">
        <f>INDEX('xUS TME'!J:J,MATCH('xUS Opp Value'!B853,'xUS TME'!$B:$B,0))</f>
        <v>0</v>
      </c>
      <c r="M853" s="15">
        <f>INDEX('xUS TME'!L:L,MATCH('xUS Opp Value'!$B853,'xUS TME'!$B:$B,0))</f>
        <v>9.67</v>
      </c>
      <c r="N853" s="15">
        <f>INDEX('xUS TME'!K:K,MATCH('xUS Opp Value'!$B853,'xUS TME'!$B:$B,0))</f>
        <v>0.61</v>
      </c>
      <c r="O853" s="15">
        <f>INDEX('xUS TME'!I:I,MATCH('xUS Opp Value'!$B853,'xUS TME'!$B:$B,0))</f>
        <v>0</v>
      </c>
      <c r="P853" s="15" t="str">
        <f>INDEX('xUS TME'!M:M,MATCH('xUS Opp Value'!$B853,'xUS TME'!$B:$B,0))</f>
        <v>Saudi Riyal</v>
      </c>
      <c r="Q853" s="15">
        <f>INDEX('xUS TME'!N:N,MATCH('xUS Opp Value'!$B853,'xUS TME'!$B:$B,0))</f>
        <v>0</v>
      </c>
    </row>
    <row r="854" spans="1:70" hidden="1">
      <c r="A854" s="10" t="s">
        <v>5023</v>
      </c>
      <c r="B854" s="10" t="str">
        <f>INDEX('xUS TME'!B:B,MATCH('xUS Opp Value'!A854,'xUS TME'!A:A,0))</f>
        <v>CNE100003MN7</v>
      </c>
      <c r="C854" s="13">
        <f>INDEX('xUS TME'!C:C,MATCH($B854,'xUS TME'!$B:$B,0))</f>
        <v>688008</v>
      </c>
      <c r="D854" s="13" t="str">
        <f>INDEX('xUS TME'!D:D,MATCH(B854,'xUS TME'!$B:$B,0))</f>
        <v>0P0001I2US</v>
      </c>
      <c r="E854" s="13" t="str">
        <f>INDEX('xUS TME'!F:F,MATCH(B854,'xUS TME'!$B:$B,0))</f>
        <v>China</v>
      </c>
      <c r="F854" s="18" t="str">
        <f>INDEX('xUS TME'!G:G,MATCH(B854,'xUS TME'!$B:$B,0))</f>
        <v>Information Technology</v>
      </c>
      <c r="G854" s="58">
        <f>IFERROR(INDEX(CRIMs!G:G,MATCH(C854,CRIMs!D:D,0)),0)</f>
        <v>0</v>
      </c>
      <c r="H854" s="58">
        <f>IFERROR(INDEX(CRIMs!I:I,MATCH(C854,CRIMs!D:D,0)),0)</f>
        <v>0</v>
      </c>
      <c r="I854" s="13">
        <f>INDEX('xUS TME'!E:E,MATCH($B854,'xUS TME'!$B:$B,0))</f>
        <v>0</v>
      </c>
      <c r="J854" s="15">
        <f>INDEX('xUS TME'!H:H,MATCH(B854,'xUS TME'!$B:$B,0))</f>
        <v>0</v>
      </c>
      <c r="K854" s="17" t="str">
        <f t="shared" si="13"/>
        <v/>
      </c>
      <c r="L854" s="15">
        <f>INDEX('xUS TME'!J:J,MATCH('xUS Opp Value'!B854,'xUS TME'!$B:$B,0))</f>
        <v>40.840000000000003</v>
      </c>
      <c r="M854" s="15">
        <f>INDEX('xUS TME'!L:L,MATCH('xUS Opp Value'!$B854,'xUS TME'!$B:$B,0))</f>
        <v>12.73</v>
      </c>
      <c r="N854" s="15">
        <f>INDEX('xUS TME'!K:K,MATCH('xUS Opp Value'!$B854,'xUS TME'!$B:$B,0))</f>
        <v>0.18</v>
      </c>
      <c r="O854" s="15">
        <f>INDEX('xUS TME'!I:I,MATCH('xUS Opp Value'!$B854,'xUS TME'!$B:$B,0))</f>
        <v>0</v>
      </c>
      <c r="P854" s="15" t="str">
        <f>INDEX('xUS TME'!M:M,MATCH('xUS Opp Value'!$B854,'xUS TME'!$B:$B,0))</f>
        <v>Yuan Renminbi</v>
      </c>
      <c r="Q854" s="15">
        <f>INDEX('xUS TME'!N:N,MATCH('xUS Opp Value'!$B854,'xUS TME'!$B:$B,0))</f>
        <v>0</v>
      </c>
    </row>
    <row r="855" spans="1:70" hidden="1">
      <c r="A855" s="10" t="s">
        <v>8173</v>
      </c>
      <c r="B855" s="10" t="str">
        <f>INDEX('xUS TME'!B:B,MATCH('xUS Opp Value'!A855,'xUS TME'!A:A,0))</f>
        <v>KYG9828G1082</v>
      </c>
      <c r="C855" s="13">
        <f>INDEX('xUS TME'!C:C,MATCH($B855,'xUS TME'!$B:$B,0))</f>
        <v>868</v>
      </c>
      <c r="D855" s="13" t="str">
        <f>INDEX('xUS TME'!D:D,MATCH(B855,'xUS TME'!$B:$B,0))</f>
        <v>0P00009S3Q</v>
      </c>
      <c r="E855" s="13" t="str">
        <f>INDEX('xUS TME'!F:F,MATCH(B855,'xUS TME'!$B:$B,0))</f>
        <v>Hong Kong</v>
      </c>
      <c r="F855" s="18" t="str">
        <f>INDEX('xUS TME'!G:G,MATCH(B855,'xUS TME'!$B:$B,0))</f>
        <v>Industrials</v>
      </c>
      <c r="G855" s="58">
        <f>IFERROR(INDEX(CRIMs!G:G,MATCH(C855,CRIMs!D:D,0)),0)</f>
        <v>0</v>
      </c>
      <c r="H855" s="58">
        <f>IFERROR(INDEX(CRIMs!I:I,MATCH(C855,CRIMs!D:D,0)),0)</f>
        <v>0</v>
      </c>
      <c r="I855" s="13">
        <f>INDEX('xUS TME'!E:E,MATCH($B855,'xUS TME'!$B:$B,0))</f>
        <v>0.01</v>
      </c>
      <c r="J855" s="15">
        <f>INDEX('xUS TME'!H:H,MATCH(B855,'xUS TME'!$B:$B,0))</f>
        <v>0</v>
      </c>
      <c r="K855" s="17" t="str">
        <f t="shared" si="13"/>
        <v/>
      </c>
      <c r="L855" s="15">
        <f>INDEX('xUS TME'!J:J,MATCH('xUS Opp Value'!B855,'xUS TME'!$B:$B,0))</f>
        <v>9.59</v>
      </c>
      <c r="M855" s="15">
        <f>INDEX('xUS TME'!L:L,MATCH('xUS Opp Value'!$B855,'xUS TME'!$B:$B,0))</f>
        <v>1.1000000000000001</v>
      </c>
      <c r="N855" s="15">
        <f>INDEX('xUS TME'!K:K,MATCH('xUS Opp Value'!$B855,'xUS TME'!$B:$B,0))</f>
        <v>0.1</v>
      </c>
      <c r="O855" s="15">
        <f>INDEX('xUS TME'!I:I,MATCH('xUS Opp Value'!$B855,'xUS TME'!$B:$B,0))</f>
        <v>0</v>
      </c>
      <c r="P855" s="15" t="str">
        <f>INDEX('xUS TME'!M:M,MATCH('xUS Opp Value'!$B855,'xUS TME'!$B:$B,0))</f>
        <v>Hong Kong Dollar</v>
      </c>
      <c r="Q855" s="15">
        <f>INDEX('xUS TME'!N:N,MATCH('xUS Opp Value'!$B855,'xUS TME'!$B:$B,0))</f>
        <v>0</v>
      </c>
    </row>
    <row r="856" spans="1:70" hidden="1">
      <c r="A856" s="10" t="s">
        <v>4899</v>
      </c>
      <c r="B856" s="10" t="str">
        <f>INDEX('xUS TME'!B:B,MATCH('xUS Opp Value'!A856,'xUS TME'!A:A,0))</f>
        <v>PHY6028G1361</v>
      </c>
      <c r="C856" s="13" t="str">
        <f>INDEX('xUS TME'!C:C,MATCH($B856,'xUS TME'!$B:$B,0))</f>
        <v>MBT</v>
      </c>
      <c r="D856" s="13" t="str">
        <f>INDEX('xUS TME'!D:D,MATCH(B856,'xUS TME'!$B:$B,0))</f>
        <v>0P0000EIWA</v>
      </c>
      <c r="E856" s="13" t="str">
        <f>INDEX('xUS TME'!F:F,MATCH(B856,'xUS TME'!$B:$B,0))</f>
        <v>Philippines</v>
      </c>
      <c r="F856" s="18" t="str">
        <f>INDEX('xUS TME'!G:G,MATCH(B856,'xUS TME'!$B:$B,0))</f>
        <v>Financials</v>
      </c>
      <c r="G856" s="58">
        <f>IFERROR(INDEX(CRIMs!G:G,MATCH(C856,CRIMs!D:D,0)),0)</f>
        <v>0</v>
      </c>
      <c r="H856" s="58">
        <f>IFERROR(INDEX(CRIMs!I:I,MATCH(C856,CRIMs!D:D,0)),0)</f>
        <v>0</v>
      </c>
      <c r="I856" s="13">
        <f>INDEX('xUS TME'!E:E,MATCH($B856,'xUS TME'!$B:$B,0))</f>
        <v>0.01</v>
      </c>
      <c r="J856" s="15">
        <f>INDEX('xUS TME'!H:H,MATCH(B856,'xUS TME'!$B:$B,0))</f>
        <v>0</v>
      </c>
      <c r="K856" s="17" t="str">
        <f t="shared" si="13"/>
        <v/>
      </c>
      <c r="L856" s="15">
        <f>INDEX('xUS TME'!J:J,MATCH('xUS Opp Value'!B856,'xUS TME'!$B:$B,0))</f>
        <v>5.36</v>
      </c>
      <c r="M856" s="15">
        <f>INDEX('xUS TME'!L:L,MATCH('xUS Opp Value'!$B856,'xUS TME'!$B:$B,0))</f>
        <v>0.74</v>
      </c>
      <c r="N856" s="15">
        <f>INDEX('xUS TME'!K:K,MATCH('xUS Opp Value'!$B856,'xUS TME'!$B:$B,0))</f>
        <v>0.14000000000000001</v>
      </c>
      <c r="O856" s="15">
        <f>INDEX('xUS TME'!I:I,MATCH('xUS Opp Value'!$B856,'xUS TME'!$B:$B,0))</f>
        <v>0</v>
      </c>
      <c r="P856" s="15" t="str">
        <f>INDEX('xUS TME'!M:M,MATCH('xUS Opp Value'!$B856,'xUS TME'!$B:$B,0))</f>
        <v>Philippine Peso</v>
      </c>
      <c r="Q856" s="15">
        <f>INDEX('xUS TME'!N:N,MATCH('xUS Opp Value'!$B856,'xUS TME'!$B:$B,0))</f>
        <v>0</v>
      </c>
    </row>
    <row r="857" spans="1:70" hidden="1">
      <c r="A857" s="10" t="s">
        <v>255</v>
      </c>
      <c r="B857" s="10" t="str">
        <f>INDEX('xUS TME'!B:B,MATCH('xUS Opp Value'!A857,'xUS TME'!A:A,0))</f>
        <v>SA55SG6H5716</v>
      </c>
      <c r="C857" s="13">
        <f>INDEX('xUS TME'!C:C,MATCH($B857,'xUS TME'!$B:$B,0))</f>
        <v>2382</v>
      </c>
      <c r="D857" s="13" t="str">
        <f>INDEX('xUS TME'!D:D,MATCH(B857,'xUS TME'!$B:$B,0))</f>
        <v>0P0001RRFG</v>
      </c>
      <c r="E857" s="13" t="str">
        <f>INDEX('xUS TME'!F:F,MATCH(B857,'xUS TME'!$B:$B,0))</f>
        <v>Saudi Arabia</v>
      </c>
      <c r="F857" s="18" t="str">
        <f>INDEX('xUS TME'!G:G,MATCH(B857,'xUS TME'!$B:$B,0))</f>
        <v>Energy</v>
      </c>
      <c r="G857" s="58">
        <f>IFERROR(INDEX(CRIMs!G:G,MATCH(C857,CRIMs!D:D,0)),0)</f>
        <v>0</v>
      </c>
      <c r="H857" s="58">
        <f>IFERROR(INDEX(CRIMs!I:I,MATCH(C857,CRIMs!D:D,0)),0)</f>
        <v>0</v>
      </c>
      <c r="I857" s="13">
        <f>INDEX('xUS TME'!E:E,MATCH($B857,'xUS TME'!$B:$B,0))</f>
        <v>0.01</v>
      </c>
      <c r="J857" s="15">
        <f>INDEX('xUS TME'!H:H,MATCH(B857,'xUS TME'!$B:$B,0))</f>
        <v>0</v>
      </c>
      <c r="K857" s="17" t="str">
        <f t="shared" si="13"/>
        <v/>
      </c>
      <c r="L857" s="15">
        <f>INDEX('xUS TME'!J:J,MATCH('xUS Opp Value'!B857,'xUS TME'!$B:$B,0))</f>
        <v>0</v>
      </c>
      <c r="M857" s="15">
        <f>INDEX('xUS TME'!L:L,MATCH('xUS Opp Value'!$B857,'xUS TME'!$B:$B,0))</f>
        <v>3</v>
      </c>
      <c r="N857" s="15">
        <f>INDEX('xUS TME'!K:K,MATCH('xUS Opp Value'!$B857,'xUS TME'!$B:$B,0))</f>
        <v>0.13</v>
      </c>
      <c r="O857" s="15">
        <f>INDEX('xUS TME'!I:I,MATCH('xUS Opp Value'!$B857,'xUS TME'!$B:$B,0))</f>
        <v>0</v>
      </c>
      <c r="P857" s="15" t="str">
        <f>INDEX('xUS TME'!M:M,MATCH('xUS Opp Value'!$B857,'xUS TME'!$B:$B,0))</f>
        <v>Saudi Riyal</v>
      </c>
      <c r="Q857" s="15">
        <f>INDEX('xUS TME'!N:N,MATCH('xUS Opp Value'!$B857,'xUS TME'!$B:$B,0))</f>
        <v>0</v>
      </c>
    </row>
    <row r="858" spans="1:70" hidden="1">
      <c r="A858" s="10" t="s">
        <v>5491</v>
      </c>
      <c r="B858" s="10" t="str">
        <f>INDEX('xUS TME'!B:B,MATCH('xUS Opp Value'!A858,'xUS TME'!A:A,0))</f>
        <v>FI0009014369</v>
      </c>
      <c r="C858" s="13" t="str">
        <f>INDEX('xUS TME'!C:C,MATCH($B858,'xUS TME'!$B:$B,0))</f>
        <v>ORNAV</v>
      </c>
      <c r="D858" s="13" t="str">
        <f>INDEX('xUS TME'!D:D,MATCH(B858,'xUS TME'!$B:$B,0))</f>
        <v>0P0000A6R7</v>
      </c>
      <c r="E858" s="13" t="str">
        <f>INDEX('xUS TME'!F:F,MATCH(B858,'xUS TME'!$B:$B,0))</f>
        <v>Finland</v>
      </c>
      <c r="F858" s="18" t="str">
        <f>INDEX('xUS TME'!G:G,MATCH(B858,'xUS TME'!$B:$B,0))</f>
        <v>Health Care</v>
      </c>
      <c r="G858" s="58">
        <f>IFERROR(INDEX(CRIMs!G:G,MATCH(C858,CRIMs!D:D,0)),0)</f>
        <v>0</v>
      </c>
      <c r="H858" s="58">
        <f>IFERROR(INDEX(CRIMs!I:I,MATCH(C858,CRIMs!D:D,0)),0)</f>
        <v>0</v>
      </c>
      <c r="I858" s="13">
        <f>INDEX('xUS TME'!E:E,MATCH($B858,'xUS TME'!$B:$B,0))</f>
        <v>0.01</v>
      </c>
      <c r="J858" s="15">
        <f>INDEX('xUS TME'!H:H,MATCH(B858,'xUS TME'!$B:$B,0))</f>
        <v>0</v>
      </c>
      <c r="K858" s="17" t="str">
        <f t="shared" si="13"/>
        <v/>
      </c>
      <c r="L858" s="15">
        <f>INDEX('xUS TME'!J:J,MATCH('xUS Opp Value'!B858,'xUS TME'!$B:$B,0))</f>
        <v>28.11</v>
      </c>
      <c r="M858" s="15">
        <f>INDEX('xUS TME'!L:L,MATCH('xUS Opp Value'!$B858,'xUS TME'!$B:$B,0))</f>
        <v>8.0500000000000007</v>
      </c>
      <c r="N858" s="15">
        <f>INDEX('xUS TME'!K:K,MATCH('xUS Opp Value'!$B858,'xUS TME'!$B:$B,0))</f>
        <v>0.47</v>
      </c>
      <c r="O858" s="15">
        <f>INDEX('xUS TME'!I:I,MATCH('xUS Opp Value'!$B858,'xUS TME'!$B:$B,0))</f>
        <v>0</v>
      </c>
      <c r="P858" s="15" t="str">
        <f>INDEX('xUS TME'!M:M,MATCH('xUS Opp Value'!$B858,'xUS TME'!$B:$B,0))</f>
        <v>Euro</v>
      </c>
      <c r="Q858" s="15">
        <f>INDEX('xUS TME'!N:N,MATCH('xUS Opp Value'!$B858,'xUS TME'!$B:$B,0))</f>
        <v>0</v>
      </c>
    </row>
    <row r="859" spans="1:70" hidden="1">
      <c r="A859" s="10" t="s">
        <v>2115</v>
      </c>
      <c r="B859" s="10" t="str">
        <f>INDEX('xUS TME'!B:B,MATCH('xUS Opp Value'!A859,'xUS TME'!A:A,0))</f>
        <v>CNE1000002S8</v>
      </c>
      <c r="C859" s="13">
        <f>INDEX('xUS TME'!C:C,MATCH($B859,'xUS TME'!$B:$B,0))</f>
        <v>1138</v>
      </c>
      <c r="D859" s="13" t="str">
        <f>INDEX('xUS TME'!D:D,MATCH(B859,'xUS TME'!$B:$B,0))</f>
        <v>0P00009S6R</v>
      </c>
      <c r="E859" s="13" t="str">
        <f>INDEX('xUS TME'!F:F,MATCH(B859,'xUS TME'!$B:$B,0))</f>
        <v>China</v>
      </c>
      <c r="F859" s="18" t="str">
        <f>INDEX('xUS TME'!G:G,MATCH(B859,'xUS TME'!$B:$B,0))</f>
        <v>Energy</v>
      </c>
      <c r="G859" s="58">
        <f>IFERROR(INDEX(CRIMs!G:G,MATCH(C859,CRIMs!D:D,0)),0)</f>
        <v>0</v>
      </c>
      <c r="H859" s="58">
        <f>IFERROR(INDEX(CRIMs!I:I,MATCH(C859,CRIMs!D:D,0)),0)</f>
        <v>0</v>
      </c>
      <c r="I859" s="13">
        <f>INDEX('xUS TME'!E:E,MATCH($B859,'xUS TME'!$B:$B,0))</f>
        <v>0.01</v>
      </c>
      <c r="J859" s="15">
        <f>INDEX('xUS TME'!H:H,MATCH(B859,'xUS TME'!$B:$B,0))</f>
        <v>0</v>
      </c>
      <c r="K859" s="17" t="str">
        <f t="shared" si="13"/>
        <v/>
      </c>
      <c r="L859" s="15">
        <f>INDEX('xUS TME'!J:J,MATCH('xUS Opp Value'!B859,'xUS TME'!$B:$B,0))</f>
        <v>6.58</v>
      </c>
      <c r="M859" s="15">
        <f>INDEX('xUS TME'!L:L,MATCH('xUS Opp Value'!$B859,'xUS TME'!$B:$B,0))</f>
        <v>2.0699999999999998</v>
      </c>
      <c r="N859" s="15">
        <f>INDEX('xUS TME'!K:K,MATCH('xUS Opp Value'!$B859,'xUS TME'!$B:$B,0))</f>
        <v>0.12</v>
      </c>
      <c r="O859" s="15" t="str">
        <f>INDEX('xUS TME'!I:I,MATCH('xUS Opp Value'!$B859,'xUS TME'!$B:$B,0))</f>
        <v>None</v>
      </c>
      <c r="P859" s="15" t="str">
        <f>INDEX('xUS TME'!M:M,MATCH('xUS Opp Value'!$B859,'xUS TME'!$B:$B,0))</f>
        <v>Hong Kong Dollar</v>
      </c>
      <c r="Q859" s="15" t="str">
        <f>INDEX('xUS TME'!N:N,MATCH('xUS Opp Value'!$B859,'xUS TME'!$B:$B,0))</f>
        <v>Very High</v>
      </c>
    </row>
    <row r="860" spans="1:70" hidden="1">
      <c r="A860" s="10" t="s">
        <v>1745</v>
      </c>
      <c r="B860" s="10" t="str">
        <f>INDEX('xUS TME'!B:B,MATCH('xUS Opp Value'!A860,'xUS TME'!A:A,0))</f>
        <v>CNE1000007Z2</v>
      </c>
      <c r="C860" s="13" t="str">
        <f>INDEX('xUS TME'!C:C,MATCH($B860,'xUS TME'!$B:$B,0))</f>
        <v>00390</v>
      </c>
      <c r="D860" s="13" t="str">
        <f>INDEX('xUS TME'!D:D,MATCH(B860,'xUS TME'!$B:$B,0))</f>
        <v>0P0000GAP6</v>
      </c>
      <c r="E860" s="13" t="str">
        <f>INDEX('xUS TME'!F:F,MATCH(B860,'xUS TME'!$B:$B,0))</f>
        <v>China</v>
      </c>
      <c r="F860" s="18" t="str">
        <f>INDEX('xUS TME'!G:G,MATCH(B860,'xUS TME'!$B:$B,0))</f>
        <v>Industrials</v>
      </c>
      <c r="G860" s="58">
        <f>IFERROR(INDEX(CRIMs!G:G,MATCH(C860,CRIMs!D:D,0)),0)</f>
        <v>0</v>
      </c>
      <c r="H860" s="58">
        <f>IFERROR(INDEX(CRIMs!I:I,MATCH(C860,CRIMs!D:D,0)),0)</f>
        <v>0</v>
      </c>
      <c r="I860" s="13">
        <f>INDEX('xUS TME'!E:E,MATCH($B860,'xUS TME'!$B:$B,0))</f>
        <v>0.01</v>
      </c>
      <c r="J860" s="15">
        <f>INDEX('xUS TME'!H:H,MATCH(B860,'xUS TME'!$B:$B,0))</f>
        <v>0</v>
      </c>
      <c r="K860" s="17" t="str">
        <f t="shared" si="13"/>
        <v/>
      </c>
      <c r="L860" s="15">
        <f>INDEX('xUS TME'!J:J,MATCH('xUS Opp Value'!B860,'xUS TME'!$B:$B,0))</f>
        <v>2.0099999999999998</v>
      </c>
      <c r="M860" s="15">
        <f>INDEX('xUS TME'!L:L,MATCH('xUS Opp Value'!$B860,'xUS TME'!$B:$B,0))</f>
        <v>0.28000000000000003</v>
      </c>
      <c r="N860" s="15">
        <f>INDEX('xUS TME'!K:K,MATCH('xUS Opp Value'!$B860,'xUS TME'!$B:$B,0))</f>
        <v>0.08</v>
      </c>
      <c r="O860" s="15" t="str">
        <f>INDEX('xUS TME'!I:I,MATCH('xUS Opp Value'!$B860,'xUS TME'!$B:$B,0))</f>
        <v>None</v>
      </c>
      <c r="P860" s="15" t="str">
        <f>INDEX('xUS TME'!M:M,MATCH('xUS Opp Value'!$B860,'xUS TME'!$B:$B,0))</f>
        <v>Hong Kong Dollar</v>
      </c>
      <c r="Q860" s="15" t="str">
        <f>INDEX('xUS TME'!N:N,MATCH('xUS Opp Value'!$B860,'xUS TME'!$B:$B,0))</f>
        <v>Very High</v>
      </c>
    </row>
    <row r="861" spans="1:70" hidden="1">
      <c r="A861" s="10" t="s">
        <v>8417</v>
      </c>
      <c r="B861" s="10" t="str">
        <f>INDEX('xUS TME'!B:B,MATCH('xUS Opp Value'!A861,'xUS TME'!A:A,0))</f>
        <v>CNE1000004X4</v>
      </c>
      <c r="C861" s="13" t="str">
        <f>INDEX('xUS TME'!C:C,MATCH($B861,'xUS TME'!$B:$B,0))</f>
        <v>03898</v>
      </c>
      <c r="D861" s="13" t="str">
        <f>INDEX('xUS TME'!D:D,MATCH(B861,'xUS TME'!$B:$B,0))</f>
        <v>0P00009SAC</v>
      </c>
      <c r="E861" s="13" t="str">
        <f>INDEX('xUS TME'!F:F,MATCH(B861,'xUS TME'!$B:$B,0))</f>
        <v>China</v>
      </c>
      <c r="F861" s="18" t="str">
        <f>INDEX('xUS TME'!G:G,MATCH(B861,'xUS TME'!$B:$B,0))</f>
        <v>Industrials</v>
      </c>
      <c r="G861" s="58">
        <f>IFERROR(INDEX(CRIMs!G:G,MATCH(C861,CRIMs!D:D,0)),0)</f>
        <v>0</v>
      </c>
      <c r="H861" s="58">
        <f>IFERROR(INDEX(CRIMs!I:I,MATCH(C861,CRIMs!D:D,0)),0)</f>
        <v>0</v>
      </c>
      <c r="I861" s="13">
        <f>INDEX('xUS TME'!E:E,MATCH($B861,'xUS TME'!$B:$B,0))</f>
        <v>0.01</v>
      </c>
      <c r="J861" s="15">
        <f>INDEX('xUS TME'!H:H,MATCH(B861,'xUS TME'!$B:$B,0))</f>
        <v>0</v>
      </c>
      <c r="K861" s="17" t="str">
        <f t="shared" si="13"/>
        <v/>
      </c>
      <c r="L861" s="15">
        <f>INDEX('xUS TME'!J:J,MATCH('xUS Opp Value'!B861,'xUS TME'!$B:$B,0))</f>
        <v>10.210000000000001</v>
      </c>
      <c r="M861" s="15">
        <f>INDEX('xUS TME'!L:L,MATCH('xUS Opp Value'!$B861,'xUS TME'!$B:$B,0))</f>
        <v>1.0900000000000001</v>
      </c>
      <c r="N861" s="15">
        <f>INDEX('xUS TME'!K:K,MATCH('xUS Opp Value'!$B861,'xUS TME'!$B:$B,0))</f>
        <v>0.1</v>
      </c>
      <c r="O861" s="15">
        <f>INDEX('xUS TME'!I:I,MATCH('xUS Opp Value'!$B861,'xUS TME'!$B:$B,0))</f>
        <v>0</v>
      </c>
      <c r="P861" s="15" t="str">
        <f>INDEX('xUS TME'!M:M,MATCH('xUS Opp Value'!$B861,'xUS TME'!$B:$B,0))</f>
        <v>Hong Kong Dollar</v>
      </c>
      <c r="Q861" s="15">
        <f>INDEX('xUS TME'!N:N,MATCH('xUS Opp Value'!$B861,'xUS TME'!$B:$B,0))</f>
        <v>0</v>
      </c>
    </row>
    <row r="862" spans="1:70" hidden="1">
      <c r="A862" s="10" t="s">
        <v>4991</v>
      </c>
      <c r="B862" s="10" t="str">
        <f>INDEX('xUS TME'!B:B,MATCH('xUS Opp Value'!A862,'xUS TME'!A:A,0))</f>
        <v>CNE100006T36</v>
      </c>
      <c r="C862" s="13">
        <f>INDEX('xUS TME'!C:C,MATCH($B862,'xUS TME'!$B:$B,0))</f>
        <v>2097</v>
      </c>
      <c r="D862" s="13" t="str">
        <f>INDEX('xUS TME'!D:D,MATCH(B862,'xUS TME'!$B:$B,0))</f>
        <v>0P0001URUG</v>
      </c>
      <c r="E862" s="13" t="str">
        <f>INDEX('xUS TME'!F:F,MATCH(B862,'xUS TME'!$B:$B,0))</f>
        <v>China</v>
      </c>
      <c r="F862" s="18" t="str">
        <f>INDEX('xUS TME'!G:G,MATCH(B862,'xUS TME'!$B:$B,0))</f>
        <v>Consumer Discretionary</v>
      </c>
      <c r="G862" s="58">
        <f>IFERROR(INDEX(CRIMs!G:G,MATCH(C862,CRIMs!D:D,0)),0)</f>
        <v>0</v>
      </c>
      <c r="H862" s="58">
        <f>IFERROR(INDEX(CRIMs!I:I,MATCH(C862,CRIMs!D:D,0)),0)</f>
        <v>0</v>
      </c>
      <c r="I862" s="13">
        <f>INDEX('xUS TME'!E:E,MATCH($B862,'xUS TME'!$B:$B,0))</f>
        <v>0</v>
      </c>
      <c r="J862" s="15">
        <f>INDEX('xUS TME'!H:H,MATCH(B862,'xUS TME'!$B:$B,0))</f>
        <v>0</v>
      </c>
      <c r="K862" s="17" t="str">
        <f t="shared" si="13"/>
        <v/>
      </c>
      <c r="L862" s="15">
        <f>INDEX('xUS TME'!J:J,MATCH('xUS Opp Value'!B862,'xUS TME'!$B:$B,0))</f>
        <v>0</v>
      </c>
      <c r="M862" s="15">
        <f>INDEX('xUS TME'!L:L,MATCH('xUS Opp Value'!$B862,'xUS TME'!$B:$B,0))</f>
        <v>3.93</v>
      </c>
      <c r="N862" s="15">
        <f>INDEX('xUS TME'!K:K,MATCH('xUS Opp Value'!$B862,'xUS TME'!$B:$B,0))</f>
        <v>0.34</v>
      </c>
      <c r="O862" s="15">
        <f>INDEX('xUS TME'!I:I,MATCH('xUS Opp Value'!$B862,'xUS TME'!$B:$B,0))</f>
        <v>0</v>
      </c>
      <c r="P862" s="15" t="str">
        <f>INDEX('xUS TME'!M:M,MATCH('xUS Opp Value'!$B862,'xUS TME'!$B:$B,0))</f>
        <v>Hong Kong Dollar</v>
      </c>
      <c r="Q862" s="15">
        <f>INDEX('xUS TME'!N:N,MATCH('xUS Opp Value'!$B862,'xUS TME'!$B:$B,0))</f>
        <v>0</v>
      </c>
    </row>
    <row r="863" spans="1:70" hidden="1">
      <c r="A863" s="10" t="s">
        <v>4346</v>
      </c>
      <c r="B863" s="10" t="str">
        <f>INDEX('xUS TME'!B:B,MATCH('xUS Opp Value'!A863,'xUS TME'!A:A,0))</f>
        <v>FI0009007900</v>
      </c>
      <c r="C863" s="13" t="str">
        <f>INDEX('xUS TME'!C:C,MATCH($B863,'xUS TME'!$B:$B,0))</f>
        <v>KESKOA</v>
      </c>
      <c r="D863" s="13" t="str">
        <f>INDEX('xUS TME'!D:D,MATCH(B863,'xUS TME'!$B:$B,0))</f>
        <v>0P0000A5Z3</v>
      </c>
      <c r="E863" s="13" t="str">
        <f>INDEX('xUS TME'!F:F,MATCH(B863,'xUS TME'!$B:$B,0))</f>
        <v>Finland</v>
      </c>
      <c r="F863" s="18" t="str">
        <f>INDEX('xUS TME'!G:G,MATCH(B863,'xUS TME'!$B:$B,0))</f>
        <v>Consumer Staples</v>
      </c>
      <c r="G863" s="58">
        <f>IFERROR(INDEX(CRIMs!G:G,MATCH(C863,CRIMs!D:D,0)),0)</f>
        <v>0</v>
      </c>
      <c r="H863" s="58">
        <f>IFERROR(INDEX(CRIMs!I:I,MATCH(C863,CRIMs!D:D,0)),0)</f>
        <v>0</v>
      </c>
      <c r="I863" s="13">
        <f>INDEX('xUS TME'!E:E,MATCH($B863,'xUS TME'!$B:$B,0))</f>
        <v>0.01</v>
      </c>
      <c r="J863" s="15">
        <f>INDEX('xUS TME'!H:H,MATCH(B863,'xUS TME'!$B:$B,0))</f>
        <v>0</v>
      </c>
      <c r="K863" s="17" t="str">
        <f t="shared" si="13"/>
        <v/>
      </c>
      <c r="L863" s="15">
        <f>INDEX('xUS TME'!J:J,MATCH('xUS Opp Value'!B863,'xUS TME'!$B:$B,0))</f>
        <v>0</v>
      </c>
      <c r="M863" s="15">
        <f>INDEX('xUS TME'!L:L,MATCH('xUS Opp Value'!$B863,'xUS TME'!$B:$B,0))</f>
        <v>2.77</v>
      </c>
      <c r="N863" s="15">
        <f>INDEX('xUS TME'!K:K,MATCH('xUS Opp Value'!$B863,'xUS TME'!$B:$B,0))</f>
        <v>0.15</v>
      </c>
      <c r="O863" s="15">
        <f>INDEX('xUS TME'!I:I,MATCH('xUS Opp Value'!$B863,'xUS TME'!$B:$B,0))</f>
        <v>0</v>
      </c>
      <c r="P863" s="15" t="str">
        <f>INDEX('xUS TME'!M:M,MATCH('xUS Opp Value'!$B863,'xUS TME'!$B:$B,0))</f>
        <v>Euro</v>
      </c>
      <c r="Q863" s="15">
        <f>INDEX('xUS TME'!N:N,MATCH('xUS Opp Value'!$B863,'xUS TME'!$B:$B,0))</f>
        <v>0</v>
      </c>
    </row>
    <row r="864" spans="1:70" hidden="1">
      <c r="A864" s="10" t="s">
        <v>5115</v>
      </c>
      <c r="B864" s="10" t="str">
        <f>INDEX('xUS TME'!B:B,MATCH('xUS Opp Value'!A864,'xUS TME'!A:A,0))</f>
        <v>CNE000001G38</v>
      </c>
      <c r="C864" s="13" t="str">
        <f>INDEX('xUS TME'!C:C,MATCH($B864,'xUS TME'!$B:$B,0))</f>
        <v>600406</v>
      </c>
      <c r="D864" s="13" t="str">
        <f>INDEX('xUS TME'!D:D,MATCH(B864,'xUS TME'!$B:$B,0))</f>
        <v>0P00007X8X</v>
      </c>
      <c r="E864" s="13" t="str">
        <f>INDEX('xUS TME'!F:F,MATCH(B864,'xUS TME'!$B:$B,0))</f>
        <v>China</v>
      </c>
      <c r="F864" s="18" t="str">
        <f>INDEX('xUS TME'!G:G,MATCH(B864,'xUS TME'!$B:$B,0))</f>
        <v>Industrials</v>
      </c>
      <c r="G864" s="58">
        <f>IFERROR(INDEX(CRIMs!G:G,MATCH(C864,CRIMs!D:D,0)),0)</f>
        <v>0</v>
      </c>
      <c r="H864" s="58">
        <f>IFERROR(INDEX(CRIMs!I:I,MATCH(C864,CRIMs!D:D,0)),0)</f>
        <v>0</v>
      </c>
      <c r="I864" s="13">
        <f>INDEX('xUS TME'!E:E,MATCH($B864,'xUS TME'!$B:$B,0))</f>
        <v>0.01</v>
      </c>
      <c r="J864" s="15">
        <f>INDEX('xUS TME'!H:H,MATCH(B864,'xUS TME'!$B:$B,0))</f>
        <v>0</v>
      </c>
      <c r="K864" s="17" t="str">
        <f t="shared" si="13"/>
        <v/>
      </c>
      <c r="L864" s="15">
        <f>INDEX('xUS TME'!J:J,MATCH('xUS Opp Value'!B864,'xUS TME'!$B:$B,0))</f>
        <v>20.73</v>
      </c>
      <c r="M864" s="15">
        <f>INDEX('xUS TME'!L:L,MATCH('xUS Opp Value'!$B864,'xUS TME'!$B:$B,0))</f>
        <v>4.3</v>
      </c>
      <c r="N864" s="15">
        <f>INDEX('xUS TME'!K:K,MATCH('xUS Opp Value'!$B864,'xUS TME'!$B:$B,0))</f>
        <v>0.17</v>
      </c>
      <c r="O864" s="15">
        <f>INDEX('xUS TME'!I:I,MATCH('xUS Opp Value'!$B864,'xUS TME'!$B:$B,0))</f>
        <v>0</v>
      </c>
      <c r="P864" s="15" t="str">
        <f>INDEX('xUS TME'!M:M,MATCH('xUS Opp Value'!$B864,'xUS TME'!$B:$B,0))</f>
        <v>Yuan Renminbi</v>
      </c>
      <c r="Q864" s="15">
        <f>INDEX('xUS TME'!N:N,MATCH('xUS Opp Value'!$B864,'xUS TME'!$B:$B,0))</f>
        <v>0</v>
      </c>
    </row>
    <row r="865" spans="1:17" hidden="1">
      <c r="A865" s="10" t="s">
        <v>7769</v>
      </c>
      <c r="B865" s="10" t="str">
        <f>INDEX('xUS TME'!B:B,MATCH('xUS Opp Value'!A865,'xUS TME'!A:A,0))</f>
        <v>TRAGARAN91N1</v>
      </c>
      <c r="C865" s="13" t="str">
        <f>INDEX('xUS TME'!C:C,MATCH($B865,'xUS TME'!$B:$B,0))</f>
        <v>GARAN</v>
      </c>
      <c r="D865" s="13" t="str">
        <f>INDEX('xUS TME'!D:D,MATCH(B865,'xUS TME'!$B:$B,0))</f>
        <v>0P0000CDST</v>
      </c>
      <c r="E865" s="13" t="str">
        <f>INDEX('xUS TME'!F:F,MATCH(B865,'xUS TME'!$B:$B,0))</f>
        <v>Turkey</v>
      </c>
      <c r="F865" s="18" t="str">
        <f>INDEX('xUS TME'!G:G,MATCH(B865,'xUS TME'!$B:$B,0))</f>
        <v>Financials</v>
      </c>
      <c r="G865" s="58">
        <f>IFERROR(INDEX(CRIMs!G:G,MATCH(C865,CRIMs!D:D,0)),0)</f>
        <v>0</v>
      </c>
      <c r="H865" s="58">
        <f>IFERROR(INDEX(CRIMs!I:I,MATCH(C865,CRIMs!D:D,0)),0)</f>
        <v>0</v>
      </c>
      <c r="I865" s="13">
        <f>INDEX('xUS TME'!E:E,MATCH($B865,'xUS TME'!$B:$B,0))</f>
        <v>0.01</v>
      </c>
      <c r="J865" s="15">
        <f>INDEX('xUS TME'!H:H,MATCH(B865,'xUS TME'!$B:$B,0))</f>
        <v>0</v>
      </c>
      <c r="K865" s="17" t="str">
        <f t="shared" si="13"/>
        <v/>
      </c>
      <c r="L865" s="15">
        <f>INDEX('xUS TME'!J:J,MATCH('xUS Opp Value'!B865,'xUS TME'!$B:$B,0))</f>
        <v>7.13</v>
      </c>
      <c r="M865" s="15">
        <f>INDEX('xUS TME'!L:L,MATCH('xUS Opp Value'!$B865,'xUS TME'!$B:$B,0))</f>
        <v>1.33</v>
      </c>
      <c r="N865" s="15">
        <f>INDEX('xUS TME'!K:K,MATCH('xUS Opp Value'!$B865,'xUS TME'!$B:$B,0))</f>
        <v>0.28999999999999998</v>
      </c>
      <c r="O865" s="15">
        <f>INDEX('xUS TME'!I:I,MATCH('xUS Opp Value'!$B865,'xUS TME'!$B:$B,0))</f>
        <v>0</v>
      </c>
      <c r="P865" s="15" t="str">
        <f>INDEX('xUS TME'!M:M,MATCH('xUS Opp Value'!$B865,'xUS TME'!$B:$B,0))</f>
        <v>Turkish Lira</v>
      </c>
      <c r="Q865" s="15">
        <f>INDEX('xUS TME'!N:N,MATCH('xUS Opp Value'!$B865,'xUS TME'!$B:$B,0))</f>
        <v>0</v>
      </c>
    </row>
    <row r="866" spans="1:17" hidden="1">
      <c r="A866" s="10" t="s">
        <v>8177</v>
      </c>
      <c r="B866" s="10" t="str">
        <f>INDEX('xUS TME'!B:B,MATCH('xUS Opp Value'!A866,'xUS TME'!A:A,0))</f>
        <v>KYG9829N1025</v>
      </c>
      <c r="C866" s="13" t="str">
        <f>INDEX('xUS TME'!C:C,MATCH($B866,'xUS TME'!$B:$B,0))</f>
        <v>00968</v>
      </c>
      <c r="D866" s="13" t="str">
        <f>INDEX('xUS TME'!D:D,MATCH(B866,'xUS TME'!$B:$B,0))</f>
        <v>0P00011HYE</v>
      </c>
      <c r="E866" s="13" t="str">
        <f>INDEX('xUS TME'!F:F,MATCH(B866,'xUS TME'!$B:$B,0))</f>
        <v>China</v>
      </c>
      <c r="F866" s="18" t="str">
        <f>INDEX('xUS TME'!G:G,MATCH(B866,'xUS TME'!$B:$B,0))</f>
        <v>Information Technology</v>
      </c>
      <c r="G866" s="58">
        <f>IFERROR(INDEX(CRIMs!G:G,MATCH(C866,CRIMs!D:D,0)),0)</f>
        <v>0</v>
      </c>
      <c r="H866" s="58">
        <f>IFERROR(INDEX(CRIMs!I:I,MATCH(C866,CRIMs!D:D,0)),0)</f>
        <v>0</v>
      </c>
      <c r="I866" s="13">
        <f>INDEX('xUS TME'!E:E,MATCH($B866,'xUS TME'!$B:$B,0))</f>
        <v>0.01</v>
      </c>
      <c r="J866" s="15">
        <f>INDEX('xUS TME'!H:H,MATCH(B866,'xUS TME'!$B:$B,0))</f>
        <v>0</v>
      </c>
      <c r="K866" s="17" t="str">
        <f t="shared" si="13"/>
        <v/>
      </c>
      <c r="L866" s="15">
        <f>INDEX('xUS TME'!J:J,MATCH('xUS Opp Value'!B866,'xUS TME'!$B:$B,0))</f>
        <v>11.02</v>
      </c>
      <c r="M866" s="15">
        <f>INDEX('xUS TME'!L:L,MATCH('xUS Opp Value'!$B866,'xUS TME'!$B:$B,0))</f>
        <v>0.83</v>
      </c>
      <c r="N866" s="15">
        <f>INDEX('xUS TME'!K:K,MATCH('xUS Opp Value'!$B866,'xUS TME'!$B:$B,0))</f>
        <v>0.05</v>
      </c>
      <c r="O866" s="15">
        <f>INDEX('xUS TME'!I:I,MATCH('xUS Opp Value'!$B866,'xUS TME'!$B:$B,0))</f>
        <v>0</v>
      </c>
      <c r="P866" s="15" t="str">
        <f>INDEX('xUS TME'!M:M,MATCH('xUS Opp Value'!$B866,'xUS TME'!$B:$B,0))</f>
        <v>Hong Kong Dollar</v>
      </c>
      <c r="Q866" s="15">
        <f>INDEX('xUS TME'!N:N,MATCH('xUS Opp Value'!$B866,'xUS TME'!$B:$B,0))</f>
        <v>0</v>
      </c>
    </row>
    <row r="867" spans="1:17" hidden="1">
      <c r="A867" s="10" t="s">
        <v>1195</v>
      </c>
      <c r="B867" s="10" t="str">
        <f>INDEX('xUS TME'!B:B,MATCH('xUS Opp Value'!A867,'xUS TME'!A:A,0))</f>
        <v>SG9999015267</v>
      </c>
      <c r="C867" s="13">
        <f>INDEX('xUS TME'!C:C,MATCH($B867,'xUS TME'!$B:$B,0))</f>
        <v>2588</v>
      </c>
      <c r="D867" s="13" t="str">
        <f>INDEX('xUS TME'!D:D,MATCH(B867,'xUS TME'!$B:$B,0))</f>
        <v>0P000184P5</v>
      </c>
      <c r="E867" s="13" t="str">
        <f>INDEX('xUS TME'!F:F,MATCH(B867,'xUS TME'!$B:$B,0))</f>
        <v>China</v>
      </c>
      <c r="F867" s="18" t="str">
        <f>INDEX('xUS TME'!G:G,MATCH(B867,'xUS TME'!$B:$B,0))</f>
        <v>Industrials</v>
      </c>
      <c r="G867" s="58">
        <f>IFERROR(INDEX(CRIMs!G:G,MATCH(C867,CRIMs!D:D,0)),0)</f>
        <v>0</v>
      </c>
      <c r="H867" s="58">
        <f>IFERROR(INDEX(CRIMs!I:I,MATCH(C867,CRIMs!D:D,0)),0)</f>
        <v>0</v>
      </c>
      <c r="I867" s="13">
        <f>INDEX('xUS TME'!E:E,MATCH($B867,'xUS TME'!$B:$B,0))</f>
        <v>0.01</v>
      </c>
      <c r="J867" s="15">
        <f>INDEX('xUS TME'!H:H,MATCH(B867,'xUS TME'!$B:$B,0))</f>
        <v>0</v>
      </c>
      <c r="K867" s="17" t="str">
        <f t="shared" si="13"/>
        <v/>
      </c>
      <c r="L867" s="15">
        <f>INDEX('xUS TME'!J:J,MATCH('xUS Opp Value'!B867,'xUS TME'!$B:$B,0))</f>
        <v>8.4600000000000009</v>
      </c>
      <c r="M867" s="15">
        <f>INDEX('xUS TME'!L:L,MATCH('xUS Opp Value'!$B867,'xUS TME'!$B:$B,0))</f>
        <v>1.0900000000000001</v>
      </c>
      <c r="N867" s="15">
        <f>INDEX('xUS TME'!K:K,MATCH('xUS Opp Value'!$B867,'xUS TME'!$B:$B,0))</f>
        <v>0.12</v>
      </c>
      <c r="O867" s="15" t="str">
        <f>INDEX('xUS TME'!I:I,MATCH('xUS Opp Value'!$B867,'xUS TME'!$B:$B,0))</f>
        <v>None</v>
      </c>
      <c r="P867" s="15" t="str">
        <f>INDEX('xUS TME'!M:M,MATCH('xUS Opp Value'!$B867,'xUS TME'!$B:$B,0))</f>
        <v>Hong Kong Dollar</v>
      </c>
      <c r="Q867" s="15" t="str">
        <f>INDEX('xUS TME'!N:N,MATCH('xUS Opp Value'!$B867,'xUS TME'!$B:$B,0))</f>
        <v>Medium</v>
      </c>
    </row>
    <row r="868" spans="1:17" hidden="1">
      <c r="A868" s="10" t="s">
        <v>5467</v>
      </c>
      <c r="B868" s="10" t="str">
        <f>INDEX('xUS TME'!B:B,MATCH('xUS Opp Value'!A868,'xUS TME'!A:A,0))</f>
        <v>BMG677491539</v>
      </c>
      <c r="C868" s="13" t="str">
        <f>INDEX('xUS TME'!C:C,MATCH($B868,'xUS TME'!$B:$B,0))</f>
        <v>00316</v>
      </c>
      <c r="D868" s="13" t="str">
        <f>INDEX('xUS TME'!D:D,MATCH(B868,'xUS TME'!$B:$B,0))</f>
        <v>0P00009RVU</v>
      </c>
      <c r="E868" s="13" t="str">
        <f>INDEX('xUS TME'!F:F,MATCH(B868,'xUS TME'!$B:$B,0))</f>
        <v>China</v>
      </c>
      <c r="F868" s="18" t="str">
        <f>INDEX('xUS TME'!G:G,MATCH(B868,'xUS TME'!$B:$B,0))</f>
        <v>Industrials</v>
      </c>
      <c r="G868" s="58">
        <f>IFERROR(INDEX(CRIMs!G:G,MATCH(C868,CRIMs!D:D,0)),0)</f>
        <v>0</v>
      </c>
      <c r="H868" s="58">
        <f>IFERROR(INDEX(CRIMs!I:I,MATCH(C868,CRIMs!D:D,0)),0)</f>
        <v>0</v>
      </c>
      <c r="I868" s="13">
        <f>INDEX('xUS TME'!E:E,MATCH($B868,'xUS TME'!$B:$B,0))</f>
        <v>0.01</v>
      </c>
      <c r="J868" s="15">
        <f>INDEX('xUS TME'!H:H,MATCH(B868,'xUS TME'!$B:$B,0))</f>
        <v>0</v>
      </c>
      <c r="K868" s="17" t="str">
        <f t="shared" si="13"/>
        <v/>
      </c>
      <c r="L868" s="15">
        <f>INDEX('xUS TME'!J:J,MATCH('xUS Opp Value'!B868,'xUS TME'!$B:$B,0))</f>
        <v>7.02</v>
      </c>
      <c r="M868" s="15">
        <f>INDEX('xUS TME'!L:L,MATCH('xUS Opp Value'!$B868,'xUS TME'!$B:$B,0))</f>
        <v>0.91</v>
      </c>
      <c r="N868" s="15">
        <f>INDEX('xUS TME'!K:K,MATCH('xUS Opp Value'!$B868,'xUS TME'!$B:$B,0))</f>
        <v>0.21</v>
      </c>
      <c r="O868" s="15">
        <f>INDEX('xUS TME'!I:I,MATCH('xUS Opp Value'!$B868,'xUS TME'!$B:$B,0))</f>
        <v>0</v>
      </c>
      <c r="P868" s="15" t="str">
        <f>INDEX('xUS TME'!M:M,MATCH('xUS Opp Value'!$B868,'xUS TME'!$B:$B,0))</f>
        <v>Hong Kong Dollar</v>
      </c>
      <c r="Q868" s="15">
        <f>INDEX('xUS TME'!N:N,MATCH('xUS Opp Value'!$B868,'xUS TME'!$B:$B,0))</f>
        <v>0</v>
      </c>
    </row>
    <row r="869" spans="1:17" hidden="1">
      <c r="A869" s="10" t="s">
        <v>1047</v>
      </c>
      <c r="B869" s="10" t="str">
        <f>INDEX('xUS TME'!B:B,MATCH('xUS Opp Value'!A869,'xUS TME'!A:A,0))</f>
        <v>HK0392044647</v>
      </c>
      <c r="C869" s="13" t="str">
        <f>INDEX('xUS TME'!C:C,MATCH($B869,'xUS TME'!$B:$B,0))</f>
        <v>00392</v>
      </c>
      <c r="D869" s="13" t="str">
        <f>INDEX('xUS TME'!D:D,MATCH(B869,'xUS TME'!$B:$B,0))</f>
        <v>0P00009RXA</v>
      </c>
      <c r="E869" s="13" t="str">
        <f>INDEX('xUS TME'!F:F,MATCH(B869,'xUS TME'!$B:$B,0))</f>
        <v>China</v>
      </c>
      <c r="F869" s="18" t="str">
        <f>INDEX('xUS TME'!G:G,MATCH(B869,'xUS TME'!$B:$B,0))</f>
        <v>Utilities</v>
      </c>
      <c r="G869" s="58">
        <f>IFERROR(INDEX(CRIMs!G:G,MATCH(C869,CRIMs!D:D,0)),0)</f>
        <v>0</v>
      </c>
      <c r="H869" s="58">
        <f>IFERROR(INDEX(CRIMs!I:I,MATCH(C869,CRIMs!D:D,0)),0)</f>
        <v>0</v>
      </c>
      <c r="I869" s="13">
        <f>INDEX('xUS TME'!E:E,MATCH($B869,'xUS TME'!$B:$B,0))</f>
        <v>0.01</v>
      </c>
      <c r="J869" s="15">
        <f>INDEX('xUS TME'!H:H,MATCH(B869,'xUS TME'!$B:$B,0))</f>
        <v>0</v>
      </c>
      <c r="K869" s="17" t="str">
        <f t="shared" si="13"/>
        <v/>
      </c>
      <c r="L869" s="15">
        <f>INDEX('xUS TME'!J:J,MATCH('xUS Opp Value'!B869,'xUS TME'!$B:$B,0))</f>
        <v>4.54</v>
      </c>
      <c r="M869" s="15">
        <f>INDEX('xUS TME'!L:L,MATCH('xUS Opp Value'!$B869,'xUS TME'!$B:$B,0))</f>
        <v>0.4</v>
      </c>
      <c r="N869" s="15">
        <f>INDEX('xUS TME'!K:K,MATCH('xUS Opp Value'!$B869,'xUS TME'!$B:$B,0))</f>
        <v>0.08</v>
      </c>
      <c r="O869" s="15" t="str">
        <f>INDEX('xUS TME'!I:I,MATCH('xUS Opp Value'!$B869,'xUS TME'!$B:$B,0))</f>
        <v>Narrow</v>
      </c>
      <c r="P869" s="15" t="str">
        <f>INDEX('xUS TME'!M:M,MATCH('xUS Opp Value'!$B869,'xUS TME'!$B:$B,0))</f>
        <v>Hong Kong Dollar</v>
      </c>
      <c r="Q869" s="15" t="str">
        <f>INDEX('xUS TME'!N:N,MATCH('xUS Opp Value'!$B869,'xUS TME'!$B:$B,0))</f>
        <v>High</v>
      </c>
    </row>
    <row r="870" spans="1:17" hidden="1">
      <c r="A870" s="10" t="s">
        <v>2604</v>
      </c>
      <c r="B870" s="10" t="str">
        <f>INDEX('xUS TME'!B:B,MATCH('xUS Opp Value'!A870,'xUS TME'!A:A,0))</f>
        <v>TRAEREGL91G3</v>
      </c>
      <c r="C870" s="13" t="str">
        <f>INDEX('xUS TME'!C:C,MATCH($B870,'xUS TME'!$B:$B,0))</f>
        <v>EREGL</v>
      </c>
      <c r="D870" s="13" t="str">
        <f>INDEX('xUS TME'!D:D,MATCH(B870,'xUS TME'!$B:$B,0))</f>
        <v>0P0000BUM1</v>
      </c>
      <c r="E870" s="13" t="str">
        <f>INDEX('xUS TME'!F:F,MATCH(B870,'xUS TME'!$B:$B,0))</f>
        <v>Turkey</v>
      </c>
      <c r="F870" s="18" t="str">
        <f>INDEX('xUS TME'!G:G,MATCH(B870,'xUS TME'!$B:$B,0))</f>
        <v>Materials</v>
      </c>
      <c r="G870" s="58">
        <f>IFERROR(INDEX(CRIMs!G:G,MATCH(C870,CRIMs!D:D,0)),0)</f>
        <v>0</v>
      </c>
      <c r="H870" s="58">
        <f>IFERROR(INDEX(CRIMs!I:I,MATCH(C870,CRIMs!D:D,0)),0)</f>
        <v>0</v>
      </c>
      <c r="I870" s="13">
        <f>INDEX('xUS TME'!E:E,MATCH($B870,'xUS TME'!$B:$B,0))</f>
        <v>0.01</v>
      </c>
      <c r="J870" s="15">
        <f>INDEX('xUS TME'!H:H,MATCH(B870,'xUS TME'!$B:$B,0))</f>
        <v>0</v>
      </c>
      <c r="K870" s="17" t="str">
        <f t="shared" si="13"/>
        <v/>
      </c>
      <c r="L870" s="15">
        <f>INDEX('xUS TME'!J:J,MATCH('xUS Opp Value'!B870,'xUS TME'!$B:$B,0))</f>
        <v>0</v>
      </c>
      <c r="M870" s="15">
        <f>INDEX('xUS TME'!L:L,MATCH('xUS Opp Value'!$B870,'xUS TME'!$B:$B,0))</f>
        <v>0.73</v>
      </c>
      <c r="N870" s="15">
        <f>INDEX('xUS TME'!K:K,MATCH('xUS Opp Value'!$B870,'xUS TME'!$B:$B,0))</f>
        <v>0</v>
      </c>
      <c r="O870" s="15">
        <f>INDEX('xUS TME'!I:I,MATCH('xUS Opp Value'!$B870,'xUS TME'!$B:$B,0))</f>
        <v>0</v>
      </c>
      <c r="P870" s="15" t="str">
        <f>INDEX('xUS TME'!M:M,MATCH('xUS Opp Value'!$B870,'xUS TME'!$B:$B,0))</f>
        <v>Turkish Lira</v>
      </c>
      <c r="Q870" s="15">
        <f>INDEX('xUS TME'!N:N,MATCH('xUS Opp Value'!$B870,'xUS TME'!$B:$B,0))</f>
        <v>0</v>
      </c>
    </row>
    <row r="871" spans="1:17" hidden="1">
      <c r="A871" s="10" t="s">
        <v>2940</v>
      </c>
      <c r="B871" s="10" t="str">
        <f>INDEX('xUS TME'!B:B,MATCH('xUS Opp Value'!A871,'xUS TME'!A:A,0))</f>
        <v>CNE100001TQ9</v>
      </c>
      <c r="C871" s="13">
        <f>INDEX('xUS TME'!C:C,MATCH($B871,'xUS TME'!$B:$B,0))</f>
        <v>1776</v>
      </c>
      <c r="D871" s="13" t="str">
        <f>INDEX('xUS TME'!D:D,MATCH(B871,'xUS TME'!$B:$B,0))</f>
        <v>0P00015R8K</v>
      </c>
      <c r="E871" s="13" t="str">
        <f>INDEX('xUS TME'!F:F,MATCH(B871,'xUS TME'!$B:$B,0))</f>
        <v>China</v>
      </c>
      <c r="F871" s="18" t="str">
        <f>INDEX('xUS TME'!G:G,MATCH(B871,'xUS TME'!$B:$B,0))</f>
        <v>Financials</v>
      </c>
      <c r="G871" s="58">
        <f>IFERROR(INDEX(CRIMs!G:G,MATCH(C871,CRIMs!D:D,0)),0)</f>
        <v>0</v>
      </c>
      <c r="H871" s="58">
        <f>IFERROR(INDEX(CRIMs!I:I,MATCH(C871,CRIMs!D:D,0)),0)</f>
        <v>0</v>
      </c>
      <c r="I871" s="13">
        <f>INDEX('xUS TME'!E:E,MATCH($B871,'xUS TME'!$B:$B,0))</f>
        <v>0.01</v>
      </c>
      <c r="J871" s="15">
        <f>INDEX('xUS TME'!H:H,MATCH(B871,'xUS TME'!$B:$B,0))</f>
        <v>0</v>
      </c>
      <c r="K871" s="17" t="str">
        <f t="shared" si="13"/>
        <v/>
      </c>
      <c r="L871" s="15">
        <f>INDEX('xUS TME'!J:J,MATCH('xUS Opp Value'!B871,'xUS TME'!$B:$B,0))</f>
        <v>5.09</v>
      </c>
      <c r="M871" s="15">
        <f>INDEX('xUS TME'!L:L,MATCH('xUS Opp Value'!$B871,'xUS TME'!$B:$B,0))</f>
        <v>0.82</v>
      </c>
      <c r="N871" s="15">
        <f>INDEX('xUS TME'!K:K,MATCH('xUS Opp Value'!$B871,'xUS TME'!$B:$B,0))</f>
        <v>0.12</v>
      </c>
      <c r="O871" s="15">
        <f>INDEX('xUS TME'!I:I,MATCH('xUS Opp Value'!$B871,'xUS TME'!$B:$B,0))</f>
        <v>0</v>
      </c>
      <c r="P871" s="15" t="str">
        <f>INDEX('xUS TME'!M:M,MATCH('xUS Opp Value'!$B871,'xUS TME'!$B:$B,0))</f>
        <v>Hong Kong Dollar</v>
      </c>
      <c r="Q871" s="15">
        <f>INDEX('xUS TME'!N:N,MATCH('xUS Opp Value'!$B871,'xUS TME'!$B:$B,0))</f>
        <v>0</v>
      </c>
    </row>
    <row r="872" spans="1:17" hidden="1">
      <c r="A872" s="10" t="s">
        <v>276</v>
      </c>
      <c r="B872" s="10" t="str">
        <f>INDEX('xUS TME'!B:B,MATCH('xUS Opp Value'!A872,'xUS TME'!A:A,0))</f>
        <v>AEE01268A239</v>
      </c>
      <c r="C872" s="13" t="str">
        <f>INDEX('xUS TME'!C:C,MATCH($B872,'xUS TME'!$B:$B,0))</f>
        <v>ADNOCLS</v>
      </c>
      <c r="D872" s="13" t="str">
        <f>INDEX('xUS TME'!D:D,MATCH(B872,'xUS TME'!$B:$B,0))</f>
        <v>0P0001R4D5</v>
      </c>
      <c r="E872" s="13" t="str">
        <f>INDEX('xUS TME'!F:F,MATCH(B872,'xUS TME'!$B:$B,0))</f>
        <v>United Arab Emirates</v>
      </c>
      <c r="F872" s="18" t="str">
        <f>INDEX('xUS TME'!G:G,MATCH(B872,'xUS TME'!$B:$B,0))</f>
        <v>Energy</v>
      </c>
      <c r="G872" s="58">
        <f>IFERROR(INDEX(CRIMs!G:G,MATCH(C872,CRIMs!D:D,0)),0)</f>
        <v>0</v>
      </c>
      <c r="H872" s="58">
        <f>IFERROR(INDEX(CRIMs!I:I,MATCH(C872,CRIMs!D:D,0)),0)</f>
        <v>0</v>
      </c>
      <c r="I872" s="13">
        <f>INDEX('xUS TME'!E:E,MATCH($B872,'xUS TME'!$B:$B,0))</f>
        <v>0.01</v>
      </c>
      <c r="J872" s="15">
        <f>INDEX('xUS TME'!H:H,MATCH(B872,'xUS TME'!$B:$B,0))</f>
        <v>0</v>
      </c>
      <c r="K872" s="17" t="str">
        <f t="shared" si="13"/>
        <v/>
      </c>
      <c r="L872" s="15">
        <f>INDEX('xUS TME'!J:J,MATCH('xUS Opp Value'!B872,'xUS TME'!$B:$B,0))</f>
        <v>11.47</v>
      </c>
      <c r="M872" s="15">
        <f>INDEX('xUS TME'!L:L,MATCH('xUS Opp Value'!$B872,'xUS TME'!$B:$B,0))</f>
        <v>2.16</v>
      </c>
      <c r="N872" s="15">
        <f>INDEX('xUS TME'!K:K,MATCH('xUS Opp Value'!$B872,'xUS TME'!$B:$B,0))</f>
        <v>0.18</v>
      </c>
      <c r="O872" s="15">
        <f>INDEX('xUS TME'!I:I,MATCH('xUS Opp Value'!$B872,'xUS TME'!$B:$B,0))</f>
        <v>0</v>
      </c>
      <c r="P872" s="15" t="str">
        <f>INDEX('xUS TME'!M:M,MATCH('xUS Opp Value'!$B872,'xUS TME'!$B:$B,0))</f>
        <v>UAE Dirham</v>
      </c>
      <c r="Q872" s="15">
        <f>INDEX('xUS TME'!N:N,MATCH('xUS Opp Value'!$B872,'xUS TME'!$B:$B,0))</f>
        <v>0</v>
      </c>
    </row>
    <row r="873" spans="1:17" hidden="1">
      <c r="A873" s="10" t="s">
        <v>8514</v>
      </c>
      <c r="B873" s="10" t="str">
        <f>INDEX('xUS TME'!B:B,MATCH('xUS Opp Value'!A873,'xUS TME'!A:A,0))</f>
        <v>CNE100006XS6</v>
      </c>
      <c r="C873" s="13">
        <f>INDEX('xUS TME'!C:C,MATCH($B873,'xUS TME'!$B:$B,0))</f>
        <v>1276</v>
      </c>
      <c r="D873" s="13" t="str">
        <f>INDEX('xUS TME'!D:D,MATCH(B873,'xUS TME'!$B:$B,0))</f>
        <v>0P0001VC5A</v>
      </c>
      <c r="E873" s="13" t="str">
        <f>INDEX('xUS TME'!F:F,MATCH(B873,'xUS TME'!$B:$B,0))</f>
        <v>China</v>
      </c>
      <c r="F873" s="18" t="str">
        <f>INDEX('xUS TME'!G:G,MATCH(B873,'xUS TME'!$B:$B,0))</f>
        <v>Health Care</v>
      </c>
      <c r="G873" s="58">
        <f>IFERROR(INDEX(CRIMs!G:G,MATCH(C873,CRIMs!D:D,0)),0)</f>
        <v>0</v>
      </c>
      <c r="H873" s="58">
        <f>IFERROR(INDEX(CRIMs!I:I,MATCH(C873,CRIMs!D:D,0)),0)</f>
        <v>0</v>
      </c>
      <c r="I873" s="13">
        <f>INDEX('xUS TME'!E:E,MATCH($B873,'xUS TME'!$B:$B,0))</f>
        <v>0.01</v>
      </c>
      <c r="J873" s="15">
        <f>INDEX('xUS TME'!H:H,MATCH(B873,'xUS TME'!$B:$B,0))</f>
        <v>0</v>
      </c>
      <c r="K873" s="17" t="str">
        <f t="shared" si="13"/>
        <v/>
      </c>
      <c r="L873" s="15">
        <f>INDEX('xUS TME'!J:J,MATCH('xUS Opp Value'!B873,'xUS TME'!$B:$B,0))</f>
        <v>0</v>
      </c>
      <c r="M873" s="15">
        <f>INDEX('xUS TME'!L:L,MATCH('xUS Opp Value'!$B873,'xUS TME'!$B:$B,0))</f>
        <v>6.57</v>
      </c>
      <c r="N873" s="15">
        <f>INDEX('xUS TME'!K:K,MATCH('xUS Opp Value'!$B873,'xUS TME'!$B:$B,0))</f>
        <v>0.14000000000000001</v>
      </c>
      <c r="O873" s="15">
        <f>INDEX('xUS TME'!I:I,MATCH('xUS Opp Value'!$B873,'xUS TME'!$B:$B,0))</f>
        <v>0</v>
      </c>
      <c r="P873" s="15" t="str">
        <f>INDEX('xUS TME'!M:M,MATCH('xUS Opp Value'!$B873,'xUS TME'!$B:$B,0))</f>
        <v>Hong Kong Dollar</v>
      </c>
      <c r="Q873" s="15">
        <f>INDEX('xUS TME'!N:N,MATCH('xUS Opp Value'!$B873,'xUS TME'!$B:$B,0))</f>
        <v>0</v>
      </c>
    </row>
    <row r="874" spans="1:17" hidden="1">
      <c r="A874" s="10" t="s">
        <v>7050</v>
      </c>
      <c r="B874" s="10" t="str">
        <f>INDEX('xUS TME'!B:B,MATCH('xUS Opp Value'!A874,'xUS TME'!A:A,0))</f>
        <v>INE073K01018</v>
      </c>
      <c r="C874" s="13">
        <f>INDEX('xUS TME'!C:C,MATCH($B874,'xUS TME'!$B:$B,0))</f>
        <v>543300</v>
      </c>
      <c r="D874" s="13" t="str">
        <f>INDEX('xUS TME'!D:D,MATCH(B874,'xUS TME'!$B:$B,0))</f>
        <v>0P0001MRJ6</v>
      </c>
      <c r="E874" s="13" t="str">
        <f>INDEX('xUS TME'!F:F,MATCH(B874,'xUS TME'!$B:$B,0))</f>
        <v>India</v>
      </c>
      <c r="F874" s="18" t="str">
        <f>INDEX('xUS TME'!G:G,MATCH(B874,'xUS TME'!$B:$B,0))</f>
        <v>Consumer Discretionary</v>
      </c>
      <c r="G874" s="58">
        <f>IFERROR(INDEX(CRIMs!G:G,MATCH(C874,CRIMs!D:D,0)),0)</f>
        <v>0</v>
      </c>
      <c r="H874" s="58">
        <f>IFERROR(INDEX(CRIMs!I:I,MATCH(C874,CRIMs!D:D,0)),0)</f>
        <v>0</v>
      </c>
      <c r="I874" s="13">
        <f>INDEX('xUS TME'!E:E,MATCH($B874,'xUS TME'!$B:$B,0))</f>
        <v>0.01</v>
      </c>
      <c r="J874" s="15">
        <f>INDEX('xUS TME'!H:H,MATCH(B874,'xUS TME'!$B:$B,0))</f>
        <v>0</v>
      </c>
      <c r="K874" s="17" t="str">
        <f t="shared" si="13"/>
        <v/>
      </c>
      <c r="L874" s="15">
        <f>INDEX('xUS TME'!J:J,MATCH('xUS Opp Value'!B874,'xUS TME'!$B:$B,0))</f>
        <v>42.24</v>
      </c>
      <c r="M874" s="15">
        <f>INDEX('xUS TME'!L:L,MATCH('xUS Opp Value'!$B874,'xUS TME'!$B:$B,0))</f>
        <v>6.03</v>
      </c>
      <c r="N874" s="15">
        <f>INDEX('xUS TME'!K:K,MATCH('xUS Opp Value'!$B874,'xUS TME'!$B:$B,0))</f>
        <v>0.14000000000000001</v>
      </c>
      <c r="O874" s="15">
        <f>INDEX('xUS TME'!I:I,MATCH('xUS Opp Value'!$B874,'xUS TME'!$B:$B,0))</f>
        <v>0</v>
      </c>
      <c r="P874" s="15" t="str">
        <f>INDEX('xUS TME'!M:M,MATCH('xUS Opp Value'!$B874,'xUS TME'!$B:$B,0))</f>
        <v>Indian Rupee</v>
      </c>
      <c r="Q874" s="15">
        <f>INDEX('xUS TME'!N:N,MATCH('xUS Opp Value'!$B874,'xUS TME'!$B:$B,0))</f>
        <v>0</v>
      </c>
    </row>
    <row r="875" spans="1:17" hidden="1">
      <c r="A875" s="10" t="s">
        <v>773</v>
      </c>
      <c r="B875" s="10" t="str">
        <f>INDEX('xUS TME'!B:B,MATCH('xUS Opp Value'!A875,'xUS TME'!A:A,0))</f>
        <v>PHY0486V1154</v>
      </c>
      <c r="C875" s="13" t="str">
        <f>INDEX('xUS TME'!C:C,MATCH($B875,'xUS TME'!$B:$B,0))</f>
        <v>AC</v>
      </c>
      <c r="D875" s="13" t="str">
        <f>INDEX('xUS TME'!D:D,MATCH(B875,'xUS TME'!$B:$B,0))</f>
        <v>0P0000DHEA</v>
      </c>
      <c r="E875" s="13" t="str">
        <f>INDEX('xUS TME'!F:F,MATCH(B875,'xUS TME'!$B:$B,0))</f>
        <v>Philippines</v>
      </c>
      <c r="F875" s="18" t="str">
        <f>INDEX('xUS TME'!G:G,MATCH(B875,'xUS TME'!$B:$B,0))</f>
        <v>Industrials</v>
      </c>
      <c r="G875" s="58">
        <f>IFERROR(INDEX(CRIMs!G:G,MATCH(C875,CRIMs!D:D,0)),0)</f>
        <v>0</v>
      </c>
      <c r="H875" s="58">
        <f>IFERROR(INDEX(CRIMs!I:I,MATCH(C875,CRIMs!D:D,0)),0)</f>
        <v>0</v>
      </c>
      <c r="I875" s="13">
        <f>INDEX('xUS TME'!E:E,MATCH($B875,'xUS TME'!$B:$B,0))</f>
        <v>0.01</v>
      </c>
      <c r="J875" s="15">
        <f>INDEX('xUS TME'!H:H,MATCH(B875,'xUS TME'!$B:$B,0))</f>
        <v>0</v>
      </c>
      <c r="K875" s="17" t="str">
        <f t="shared" si="13"/>
        <v/>
      </c>
      <c r="L875" s="15">
        <f>INDEX('xUS TME'!J:J,MATCH('xUS Opp Value'!B875,'xUS TME'!$B:$B,0))</f>
        <v>5.84</v>
      </c>
      <c r="M875" s="15">
        <f>INDEX('xUS TME'!L:L,MATCH('xUS Opp Value'!$B875,'xUS TME'!$B:$B,0))</f>
        <v>1.1299999999999999</v>
      </c>
      <c r="N875" s="15">
        <f>INDEX('xUS TME'!K:K,MATCH('xUS Opp Value'!$B875,'xUS TME'!$B:$B,0))</f>
        <v>0.15</v>
      </c>
      <c r="O875" s="15">
        <f>INDEX('xUS TME'!I:I,MATCH('xUS Opp Value'!$B875,'xUS TME'!$B:$B,0))</f>
        <v>0</v>
      </c>
      <c r="P875" s="15" t="str">
        <f>INDEX('xUS TME'!M:M,MATCH('xUS Opp Value'!$B875,'xUS TME'!$B:$B,0))</f>
        <v>Philippine Peso</v>
      </c>
      <c r="Q875" s="15">
        <f>INDEX('xUS TME'!N:N,MATCH('xUS Opp Value'!$B875,'xUS TME'!$B:$B,0))</f>
        <v>0</v>
      </c>
    </row>
    <row r="876" spans="1:17" hidden="1">
      <c r="A876" s="10" t="s">
        <v>6514</v>
      </c>
      <c r="B876" s="10" t="str">
        <f>INDEX('xUS TME'!B:B,MATCH('xUS Opp Value'!A876,'xUS TME'!A:A,0))</f>
        <v>CNE000001FR7</v>
      </c>
      <c r="C876" s="13">
        <f>INDEX('xUS TME'!C:C,MATCH($B876,'xUS TME'!$B:$B,0))</f>
        <v>600547</v>
      </c>
      <c r="D876" s="13" t="str">
        <f>INDEX('xUS TME'!D:D,MATCH(B876,'xUS TME'!$B:$B,0))</f>
        <v>0P00007XBS</v>
      </c>
      <c r="E876" s="13" t="str">
        <f>INDEX('xUS TME'!F:F,MATCH(B876,'xUS TME'!$B:$B,0))</f>
        <v>China</v>
      </c>
      <c r="F876" s="18" t="str">
        <f>INDEX('xUS TME'!G:G,MATCH(B876,'xUS TME'!$B:$B,0))</f>
        <v>Materials</v>
      </c>
      <c r="G876" s="58">
        <f>IFERROR(INDEX(CRIMs!G:G,MATCH(C876,CRIMs!D:D,0)),0)</f>
        <v>0</v>
      </c>
      <c r="H876" s="58">
        <f>IFERROR(INDEX(CRIMs!I:I,MATCH(C876,CRIMs!D:D,0)),0)</f>
        <v>0</v>
      </c>
      <c r="I876" s="13">
        <f>INDEX('xUS TME'!E:E,MATCH($B876,'xUS TME'!$B:$B,0))</f>
        <v>0</v>
      </c>
      <c r="J876" s="15">
        <f>INDEX('xUS TME'!H:H,MATCH(B876,'xUS TME'!$B:$B,0))</f>
        <v>0</v>
      </c>
      <c r="K876" s="17" t="str">
        <f t="shared" si="13"/>
        <v/>
      </c>
      <c r="L876" s="15">
        <f>INDEX('xUS TME'!J:J,MATCH('xUS Opp Value'!B876,'xUS TME'!$B:$B,0))</f>
        <v>35.47</v>
      </c>
      <c r="M876" s="15">
        <f>INDEX('xUS TME'!L:L,MATCH('xUS Opp Value'!$B876,'xUS TME'!$B:$B,0))</f>
        <v>5.99</v>
      </c>
      <c r="N876" s="15">
        <f>INDEX('xUS TME'!K:K,MATCH('xUS Opp Value'!$B876,'xUS TME'!$B:$B,0))</f>
        <v>0.24</v>
      </c>
      <c r="O876" s="15">
        <f>INDEX('xUS TME'!I:I,MATCH('xUS Opp Value'!$B876,'xUS TME'!$B:$B,0))</f>
        <v>0</v>
      </c>
      <c r="P876" s="15" t="str">
        <f>INDEX('xUS TME'!M:M,MATCH('xUS Opp Value'!$B876,'xUS TME'!$B:$B,0))</f>
        <v>Yuan Renminbi</v>
      </c>
      <c r="Q876" s="15">
        <f>INDEX('xUS TME'!N:N,MATCH('xUS Opp Value'!$B876,'xUS TME'!$B:$B,0))</f>
        <v>0</v>
      </c>
    </row>
    <row r="877" spans="1:17" hidden="1">
      <c r="A877" s="10" t="s">
        <v>4829</v>
      </c>
      <c r="B877" s="10" t="str">
        <f>INDEX('xUS TME'!B:B,MATCH('xUS Opp Value'!A877,'xUS TME'!A:A,0))</f>
        <v>INE249Z01020</v>
      </c>
      <c r="C877" s="13">
        <f>INDEX('xUS TME'!C:C,MATCH($B877,'xUS TME'!$B:$B,0))</f>
        <v>543237</v>
      </c>
      <c r="D877" s="13" t="str">
        <f>INDEX('xUS TME'!D:D,MATCH(B877,'xUS TME'!$B:$B,0))</f>
        <v>0P0001KVG8</v>
      </c>
      <c r="E877" s="13" t="str">
        <f>INDEX('xUS TME'!F:F,MATCH(B877,'xUS TME'!$B:$B,0))</f>
        <v>India</v>
      </c>
      <c r="F877" s="18" t="str">
        <f>INDEX('xUS TME'!G:G,MATCH(B877,'xUS TME'!$B:$B,0))</f>
        <v>Industrials</v>
      </c>
      <c r="G877" s="58">
        <f>IFERROR(INDEX(CRIMs!G:G,MATCH(C877,CRIMs!D:D,0)),0)</f>
        <v>0</v>
      </c>
      <c r="H877" s="58">
        <f>IFERROR(INDEX(CRIMs!I:I,MATCH(C877,CRIMs!D:D,0)),0)</f>
        <v>0</v>
      </c>
      <c r="I877" s="13">
        <f>INDEX('xUS TME'!E:E,MATCH($B877,'xUS TME'!$B:$B,0))</f>
        <v>0.01</v>
      </c>
      <c r="J877" s="15">
        <f>INDEX('xUS TME'!H:H,MATCH(B877,'xUS TME'!$B:$B,0))</f>
        <v>0</v>
      </c>
      <c r="K877" s="17" t="str">
        <f t="shared" si="13"/>
        <v/>
      </c>
      <c r="L877" s="15">
        <f>INDEX('xUS TME'!J:J,MATCH('xUS Opp Value'!B877,'xUS TME'!$B:$B,0))</f>
        <v>27.39</v>
      </c>
      <c r="M877" s="15">
        <f>INDEX('xUS TME'!L:L,MATCH('xUS Opp Value'!$B877,'xUS TME'!$B:$B,0))</f>
        <v>11.18</v>
      </c>
      <c r="N877" s="15">
        <f>INDEX('xUS TME'!K:K,MATCH('xUS Opp Value'!$B877,'xUS TME'!$B:$B,0))</f>
        <v>0.34</v>
      </c>
      <c r="O877" s="15">
        <f>INDEX('xUS TME'!I:I,MATCH('xUS Opp Value'!$B877,'xUS TME'!$B:$B,0))</f>
        <v>0</v>
      </c>
      <c r="P877" s="15" t="str">
        <f>INDEX('xUS TME'!M:M,MATCH('xUS Opp Value'!$B877,'xUS TME'!$B:$B,0))</f>
        <v>Indian Rupee</v>
      </c>
      <c r="Q877" s="15">
        <f>INDEX('xUS TME'!N:N,MATCH('xUS Opp Value'!$B877,'xUS TME'!$B:$B,0))</f>
        <v>0</v>
      </c>
    </row>
    <row r="878" spans="1:17" hidden="1">
      <c r="A878" s="10" t="s">
        <v>8515</v>
      </c>
      <c r="B878" s="10" t="str">
        <f>INDEX('xUS TME'!B:B,MATCH('xUS Opp Value'!A878,'xUS TME'!A:A,0))</f>
        <v>CNE100006DD0</v>
      </c>
      <c r="C878" s="13">
        <f>INDEX('xUS TME'!C:C,MATCH($B878,'xUS TME'!$B:$B,0))</f>
        <v>688702</v>
      </c>
      <c r="D878" s="13" t="str">
        <f>INDEX('xUS TME'!D:D,MATCH(B878,'xUS TME'!$B:$B,0))</f>
        <v>0P0001RM7Z</v>
      </c>
      <c r="E878" s="13" t="str">
        <f>INDEX('xUS TME'!F:F,MATCH(B878,'xUS TME'!$B:$B,0))</f>
        <v>China</v>
      </c>
      <c r="F878" s="18" t="str">
        <f>INDEX('xUS TME'!G:G,MATCH(B878,'xUS TME'!$B:$B,0))</f>
        <v>Information Technology</v>
      </c>
      <c r="G878" s="58">
        <f>IFERROR(INDEX(CRIMs!G:G,MATCH(C878,CRIMs!D:D,0)),0)</f>
        <v>0</v>
      </c>
      <c r="H878" s="58">
        <f>IFERROR(INDEX(CRIMs!I:I,MATCH(C878,CRIMs!D:D,0)),0)</f>
        <v>0</v>
      </c>
      <c r="I878" s="13">
        <f>INDEX('xUS TME'!E:E,MATCH($B878,'xUS TME'!$B:$B,0))</f>
        <v>0.01</v>
      </c>
      <c r="J878" s="15">
        <f>INDEX('xUS TME'!H:H,MATCH(B878,'xUS TME'!$B:$B,0))</f>
        <v>0</v>
      </c>
      <c r="K878" s="17" t="str">
        <f t="shared" si="13"/>
        <v/>
      </c>
      <c r="L878" s="15">
        <f>INDEX('xUS TME'!J:J,MATCH('xUS Opp Value'!B878,'xUS TME'!$B:$B,0))</f>
        <v>0</v>
      </c>
      <c r="M878" s="15">
        <f>INDEX('xUS TME'!L:L,MATCH('xUS Opp Value'!$B878,'xUS TME'!$B:$B,0))</f>
        <v>36.76</v>
      </c>
      <c r="N878" s="15">
        <f>INDEX('xUS TME'!K:K,MATCH('xUS Opp Value'!$B878,'xUS TME'!$B:$B,0))</f>
        <v>-0.03</v>
      </c>
      <c r="O878" s="15">
        <f>INDEX('xUS TME'!I:I,MATCH('xUS Opp Value'!$B878,'xUS TME'!$B:$B,0))</f>
        <v>0</v>
      </c>
      <c r="P878" s="15" t="str">
        <f>INDEX('xUS TME'!M:M,MATCH('xUS Opp Value'!$B878,'xUS TME'!$B:$B,0))</f>
        <v>Yuan Renminbi</v>
      </c>
      <c r="Q878" s="15">
        <f>INDEX('xUS TME'!N:N,MATCH('xUS Opp Value'!$B878,'xUS TME'!$B:$B,0))</f>
        <v>0</v>
      </c>
    </row>
    <row r="879" spans="1:17" hidden="1">
      <c r="A879" s="10" t="s">
        <v>6045</v>
      </c>
      <c r="B879" s="10" t="str">
        <f>INDEX('xUS TME'!B:B,MATCH('xUS Opp Value'!A879,'xUS TME'!A:A,0))</f>
        <v>INE415G01027</v>
      </c>
      <c r="C879" s="13">
        <f>INDEX('xUS TME'!C:C,MATCH($B879,'xUS TME'!$B:$B,0))</f>
        <v>542649</v>
      </c>
      <c r="D879" s="13" t="str">
        <f>INDEX('xUS TME'!D:D,MATCH(B879,'xUS TME'!$B:$B,0))</f>
        <v>0P0001H8OI</v>
      </c>
      <c r="E879" s="13" t="str">
        <f>INDEX('xUS TME'!F:F,MATCH(B879,'xUS TME'!$B:$B,0))</f>
        <v>India</v>
      </c>
      <c r="F879" s="18" t="str">
        <f>INDEX('xUS TME'!G:G,MATCH(B879,'xUS TME'!$B:$B,0))</f>
        <v>Industrials</v>
      </c>
      <c r="G879" s="58">
        <f>IFERROR(INDEX(CRIMs!G:G,MATCH(C879,CRIMs!D:D,0)),0)</f>
        <v>0</v>
      </c>
      <c r="H879" s="58">
        <f>IFERROR(INDEX(CRIMs!I:I,MATCH(C879,CRIMs!D:D,0)),0)</f>
        <v>0</v>
      </c>
      <c r="I879" s="13">
        <f>INDEX('xUS TME'!E:E,MATCH($B879,'xUS TME'!$B:$B,0))</f>
        <v>0</v>
      </c>
      <c r="J879" s="15">
        <f>INDEX('xUS TME'!H:H,MATCH(B879,'xUS TME'!$B:$B,0))</f>
        <v>0</v>
      </c>
      <c r="K879" s="17" t="str">
        <f t="shared" si="13"/>
        <v/>
      </c>
      <c r="L879" s="15">
        <f>INDEX('xUS TME'!J:J,MATCH('xUS Opp Value'!B879,'xUS TME'!$B:$B,0))</f>
        <v>0</v>
      </c>
      <c r="M879" s="15">
        <f>INDEX('xUS TME'!L:L,MATCH('xUS Opp Value'!$B879,'xUS TME'!$B:$B,0))</f>
        <v>6</v>
      </c>
      <c r="N879" s="15">
        <f>INDEX('xUS TME'!K:K,MATCH('xUS Opp Value'!$B879,'xUS TME'!$B:$B,0))</f>
        <v>0.14000000000000001</v>
      </c>
      <c r="O879" s="15">
        <f>INDEX('xUS TME'!I:I,MATCH('xUS Opp Value'!$B879,'xUS TME'!$B:$B,0))</f>
        <v>0</v>
      </c>
      <c r="P879" s="15" t="str">
        <f>INDEX('xUS TME'!M:M,MATCH('xUS Opp Value'!$B879,'xUS TME'!$B:$B,0))</f>
        <v>Indian Rupee</v>
      </c>
      <c r="Q879" s="15">
        <f>INDEX('xUS TME'!N:N,MATCH('xUS Opp Value'!$B879,'xUS TME'!$B:$B,0))</f>
        <v>0</v>
      </c>
    </row>
    <row r="880" spans="1:17" hidden="1">
      <c r="A880" s="10" t="s">
        <v>5823</v>
      </c>
      <c r="B880" s="10" t="str">
        <f>INDEX('xUS TME'!B:B,MATCH('xUS Opp Value'!A880,'xUS TME'!A:A,0))</f>
        <v>ID1000106602</v>
      </c>
      <c r="C880" s="13" t="str">
        <f>INDEX('xUS TME'!C:C,MATCH($B880,'xUS TME'!$B:$B,0))</f>
        <v>ANTM</v>
      </c>
      <c r="D880" s="13" t="str">
        <f>INDEX('xUS TME'!D:D,MATCH(B880,'xUS TME'!$B:$B,0))</f>
        <v>0P0000CDDE</v>
      </c>
      <c r="E880" s="13" t="str">
        <f>INDEX('xUS TME'!F:F,MATCH(B880,'xUS TME'!$B:$B,0))</f>
        <v>Indonesia</v>
      </c>
      <c r="F880" s="18" t="str">
        <f>INDEX('xUS TME'!G:G,MATCH(B880,'xUS TME'!$B:$B,0))</f>
        <v>Materials</v>
      </c>
      <c r="G880" s="58">
        <f>IFERROR(INDEX(CRIMs!G:G,MATCH(C880,CRIMs!D:D,0)),0)</f>
        <v>0</v>
      </c>
      <c r="H880" s="58">
        <f>IFERROR(INDEX(CRIMs!I:I,MATCH(C880,CRIMs!D:D,0)),0)</f>
        <v>0</v>
      </c>
      <c r="I880" s="13">
        <f>INDEX('xUS TME'!E:E,MATCH($B880,'xUS TME'!$B:$B,0))</f>
        <v>0.01</v>
      </c>
      <c r="J880" s="15">
        <f>INDEX('xUS TME'!H:H,MATCH(B880,'xUS TME'!$B:$B,0))</f>
        <v>0</v>
      </c>
      <c r="K880" s="17" t="str">
        <f t="shared" si="13"/>
        <v/>
      </c>
      <c r="L880" s="15">
        <f>INDEX('xUS TME'!J:J,MATCH('xUS Opp Value'!B880,'xUS TME'!$B:$B,0))</f>
        <v>13.39</v>
      </c>
      <c r="M880" s="15">
        <f>INDEX('xUS TME'!L:L,MATCH('xUS Opp Value'!$B880,'xUS TME'!$B:$B,0))</f>
        <v>2.5299999999999998</v>
      </c>
      <c r="N880" s="15">
        <f>INDEX('xUS TME'!K:K,MATCH('xUS Opp Value'!$B880,'xUS TME'!$B:$B,0))</f>
        <v>0.24</v>
      </c>
      <c r="O880" s="15">
        <f>INDEX('xUS TME'!I:I,MATCH('xUS Opp Value'!$B880,'xUS TME'!$B:$B,0))</f>
        <v>0</v>
      </c>
      <c r="P880" s="15" t="str">
        <f>INDEX('xUS TME'!M:M,MATCH('xUS Opp Value'!$B880,'xUS TME'!$B:$B,0))</f>
        <v>Rupiah</v>
      </c>
      <c r="Q880" s="15">
        <f>INDEX('xUS TME'!N:N,MATCH('xUS Opp Value'!$B880,'xUS TME'!$B:$B,0))</f>
        <v>0</v>
      </c>
    </row>
    <row r="881" spans="1:17" hidden="1">
      <c r="A881" s="10" t="s">
        <v>776</v>
      </c>
      <c r="B881" s="10" t="str">
        <f>INDEX('xUS TME'!B:B,MATCH('xUS Opp Value'!A881,'xUS TME'!A:A,0))</f>
        <v>PHY0488F1004</v>
      </c>
      <c r="C881" s="13" t="str">
        <f>INDEX('xUS TME'!C:C,MATCH($B881,'xUS TME'!$B:$B,0))</f>
        <v>ALI</v>
      </c>
      <c r="D881" s="13" t="str">
        <f>INDEX('xUS TME'!D:D,MATCH(B881,'xUS TME'!$B:$B,0))</f>
        <v>0P0000DHCE</v>
      </c>
      <c r="E881" s="13" t="str">
        <f>INDEX('xUS TME'!F:F,MATCH(B881,'xUS TME'!$B:$B,0))</f>
        <v>Philippines</v>
      </c>
      <c r="F881" s="18" t="str">
        <f>INDEX('xUS TME'!G:G,MATCH(B881,'xUS TME'!$B:$B,0))</f>
        <v>Real Estate</v>
      </c>
      <c r="G881" s="58">
        <f>IFERROR(INDEX(CRIMs!G:G,MATCH(C881,CRIMs!D:D,0)),0)</f>
        <v>0</v>
      </c>
      <c r="H881" s="58">
        <f>IFERROR(INDEX(CRIMs!I:I,MATCH(C881,CRIMs!D:D,0)),0)</f>
        <v>0</v>
      </c>
      <c r="I881" s="13">
        <f>INDEX('xUS TME'!E:E,MATCH($B881,'xUS TME'!$B:$B,0))</f>
        <v>0</v>
      </c>
      <c r="J881" s="15">
        <f>INDEX('xUS TME'!H:H,MATCH(B881,'xUS TME'!$B:$B,0))</f>
        <v>0</v>
      </c>
      <c r="K881" s="17" t="str">
        <f t="shared" si="13"/>
        <v/>
      </c>
      <c r="L881" s="15">
        <f>INDEX('xUS TME'!J:J,MATCH('xUS Opp Value'!B881,'xUS TME'!$B:$B,0))</f>
        <v>8.07</v>
      </c>
      <c r="M881" s="15">
        <f>INDEX('xUS TME'!L:L,MATCH('xUS Opp Value'!$B881,'xUS TME'!$B:$B,0))</f>
        <v>0.85</v>
      </c>
      <c r="N881" s="15">
        <f>INDEX('xUS TME'!K:K,MATCH('xUS Opp Value'!$B881,'xUS TME'!$B:$B,0))</f>
        <v>0.12</v>
      </c>
      <c r="O881" s="15">
        <f>INDEX('xUS TME'!I:I,MATCH('xUS Opp Value'!$B881,'xUS TME'!$B:$B,0))</f>
        <v>0</v>
      </c>
      <c r="P881" s="15" t="str">
        <f>INDEX('xUS TME'!M:M,MATCH('xUS Opp Value'!$B881,'xUS TME'!$B:$B,0))</f>
        <v>Philippine Peso</v>
      </c>
      <c r="Q881" s="15">
        <f>INDEX('xUS TME'!N:N,MATCH('xUS Opp Value'!$B881,'xUS TME'!$B:$B,0))</f>
        <v>0</v>
      </c>
    </row>
    <row r="882" spans="1:17" hidden="1">
      <c r="A882" s="10" t="s">
        <v>8516</v>
      </c>
      <c r="B882" s="10" t="str">
        <f>INDEX('xUS TME'!B:B,MATCH('xUS Opp Value'!A882,'xUS TME'!A:A,0))</f>
        <v>CNE100005Q55</v>
      </c>
      <c r="C882" s="13">
        <f>INDEX('xUS TME'!C:C,MATCH($B882,'xUS TME'!$B:$B,0))</f>
        <v>688375</v>
      </c>
      <c r="D882" s="13" t="str">
        <f>INDEX('xUS TME'!D:D,MATCH(B882,'xUS TME'!$B:$B,0))</f>
        <v>0P0001PGDC</v>
      </c>
      <c r="E882" s="13" t="str">
        <f>INDEX('xUS TME'!F:F,MATCH(B882,'xUS TME'!$B:$B,0))</f>
        <v>China</v>
      </c>
      <c r="F882" s="18" t="str">
        <f>INDEX('xUS TME'!G:G,MATCH(B882,'xUS TME'!$B:$B,0))</f>
        <v>Information Technology</v>
      </c>
      <c r="G882" s="58">
        <f>IFERROR(INDEX(CRIMs!G:G,MATCH(C882,CRIMs!D:D,0)),0)</f>
        <v>0</v>
      </c>
      <c r="H882" s="58">
        <f>IFERROR(INDEX(CRIMs!I:I,MATCH(C882,CRIMs!D:D,0)),0)</f>
        <v>0</v>
      </c>
      <c r="I882" s="13">
        <f>INDEX('xUS TME'!E:E,MATCH($B882,'xUS TME'!$B:$B,0))</f>
        <v>0.01</v>
      </c>
      <c r="J882" s="15">
        <f>INDEX('xUS TME'!H:H,MATCH(B882,'xUS TME'!$B:$B,0))</f>
        <v>0</v>
      </c>
      <c r="K882" s="17" t="str">
        <f t="shared" si="13"/>
        <v/>
      </c>
      <c r="L882" s="15">
        <f>INDEX('xUS TME'!J:J,MATCH('xUS Opp Value'!B882,'xUS TME'!$B:$B,0))</f>
        <v>0</v>
      </c>
      <c r="M882" s="15">
        <f>INDEX('xUS TME'!L:L,MATCH('xUS Opp Value'!$B882,'xUS TME'!$B:$B,0))</f>
        <v>10.1</v>
      </c>
      <c r="N882" s="15">
        <f>INDEX('xUS TME'!K:K,MATCH('xUS Opp Value'!$B882,'xUS TME'!$B:$B,0))</f>
        <v>0.08</v>
      </c>
      <c r="O882" s="15">
        <f>INDEX('xUS TME'!I:I,MATCH('xUS Opp Value'!$B882,'xUS TME'!$B:$B,0))</f>
        <v>0</v>
      </c>
      <c r="P882" s="15" t="str">
        <f>INDEX('xUS TME'!M:M,MATCH('xUS Opp Value'!$B882,'xUS TME'!$B:$B,0))</f>
        <v>Yuan Renminbi</v>
      </c>
      <c r="Q882" s="15">
        <f>INDEX('xUS TME'!N:N,MATCH('xUS Opp Value'!$B882,'xUS TME'!$B:$B,0))</f>
        <v>0</v>
      </c>
    </row>
    <row r="883" spans="1:17" hidden="1">
      <c r="A883" s="10" t="s">
        <v>829</v>
      </c>
      <c r="B883" s="10" t="str">
        <f>INDEX('xUS TME'!B:B,MATCH('xUS Opp Value'!A883,'xUS TME'!A:A,0))</f>
        <v>INE787D01026</v>
      </c>
      <c r="C883" s="13" t="str">
        <f>INDEX('xUS TME'!C:C,MATCH($B883,'xUS TME'!$B:$B,0))</f>
        <v>BALKRISIND</v>
      </c>
      <c r="D883" s="13" t="str">
        <f>INDEX('xUS TME'!D:D,MATCH(B883,'xUS TME'!$B:$B,0))</f>
        <v>0P0000AO6Y</v>
      </c>
      <c r="E883" s="13" t="str">
        <f>INDEX('xUS TME'!F:F,MATCH(B883,'xUS TME'!$B:$B,0))</f>
        <v>India</v>
      </c>
      <c r="F883" s="18" t="str">
        <f>INDEX('xUS TME'!G:G,MATCH(B883,'xUS TME'!$B:$B,0))</f>
        <v>Consumer Discretionary</v>
      </c>
      <c r="G883" s="58">
        <f>IFERROR(INDEX(CRIMs!G:G,MATCH(C883,CRIMs!D:D,0)),0)</f>
        <v>0</v>
      </c>
      <c r="H883" s="58">
        <f>IFERROR(INDEX(CRIMs!I:I,MATCH(C883,CRIMs!D:D,0)),0)</f>
        <v>0</v>
      </c>
      <c r="I883" s="13">
        <f>INDEX('xUS TME'!E:E,MATCH($B883,'xUS TME'!$B:$B,0))</f>
        <v>0.01</v>
      </c>
      <c r="J883" s="15">
        <f>INDEX('xUS TME'!H:H,MATCH(B883,'xUS TME'!$B:$B,0))</f>
        <v>0</v>
      </c>
      <c r="K883" s="17" t="str">
        <f t="shared" si="13"/>
        <v/>
      </c>
      <c r="L883" s="15">
        <f>INDEX('xUS TME'!J:J,MATCH('xUS Opp Value'!B883,'xUS TME'!$B:$B,0))</f>
        <v>28.91</v>
      </c>
      <c r="M883" s="15">
        <f>INDEX('xUS TME'!L:L,MATCH('xUS Opp Value'!$B883,'xUS TME'!$B:$B,0))</f>
        <v>4.2</v>
      </c>
      <c r="N883" s="15">
        <f>INDEX('xUS TME'!K:K,MATCH('xUS Opp Value'!$B883,'xUS TME'!$B:$B,0))</f>
        <v>0.17</v>
      </c>
      <c r="O883" s="15">
        <f>INDEX('xUS TME'!I:I,MATCH('xUS Opp Value'!$B883,'xUS TME'!$B:$B,0))</f>
        <v>0</v>
      </c>
      <c r="P883" s="15" t="str">
        <f>INDEX('xUS TME'!M:M,MATCH('xUS Opp Value'!$B883,'xUS TME'!$B:$B,0))</f>
        <v>Indian Rupee</v>
      </c>
      <c r="Q883" s="15">
        <f>INDEX('xUS TME'!N:N,MATCH('xUS Opp Value'!$B883,'xUS TME'!$B:$B,0))</f>
        <v>0</v>
      </c>
    </row>
    <row r="884" spans="1:17" hidden="1">
      <c r="A884" s="10" t="s">
        <v>891</v>
      </c>
      <c r="B884" s="10" t="str">
        <f>INDEX('xUS TME'!B:B,MATCH('xUS Opp Value'!A884,'xUS TME'!A:A,0))</f>
        <v>SA0007879055</v>
      </c>
      <c r="C884" s="13">
        <f>INDEX('xUS TME'!C:C,MATCH($B884,'xUS TME'!$B:$B,0))</f>
        <v>1020</v>
      </c>
      <c r="D884" s="13" t="str">
        <f>INDEX('xUS TME'!D:D,MATCH(B884,'xUS TME'!$B:$B,0))</f>
        <v>0P0000Q2J4</v>
      </c>
      <c r="E884" s="13" t="str">
        <f>INDEX('xUS TME'!F:F,MATCH(B884,'xUS TME'!$B:$B,0))</f>
        <v>Saudi Arabia</v>
      </c>
      <c r="F884" s="18" t="str">
        <f>INDEX('xUS TME'!G:G,MATCH(B884,'xUS TME'!$B:$B,0))</f>
        <v>Financials</v>
      </c>
      <c r="G884" s="58">
        <f>IFERROR(INDEX(CRIMs!G:G,MATCH(C884,CRIMs!D:D,0)),0)</f>
        <v>0</v>
      </c>
      <c r="H884" s="58">
        <f>IFERROR(INDEX(CRIMs!I:I,MATCH(C884,CRIMs!D:D,0)),0)</f>
        <v>0</v>
      </c>
      <c r="I884" s="13">
        <f>INDEX('xUS TME'!E:E,MATCH($B884,'xUS TME'!$B:$B,0))</f>
        <v>0.01</v>
      </c>
      <c r="J884" s="15">
        <f>INDEX('xUS TME'!H:H,MATCH(B884,'xUS TME'!$B:$B,0))</f>
        <v>0</v>
      </c>
      <c r="K884" s="17" t="str">
        <f t="shared" si="13"/>
        <v/>
      </c>
      <c r="L884" s="15">
        <f>INDEX('xUS TME'!J:J,MATCH('xUS Opp Value'!B884,'xUS TME'!$B:$B,0))</f>
        <v>0</v>
      </c>
      <c r="M884" s="15">
        <f>INDEX('xUS TME'!L:L,MATCH('xUS Opp Value'!$B884,'xUS TME'!$B:$B,0))</f>
        <v>1</v>
      </c>
      <c r="N884" s="15">
        <f>INDEX('xUS TME'!K:K,MATCH('xUS Opp Value'!$B884,'xUS TME'!$B:$B,0))</f>
        <v>0.11</v>
      </c>
      <c r="O884" s="15">
        <f>INDEX('xUS TME'!I:I,MATCH('xUS Opp Value'!$B884,'xUS TME'!$B:$B,0))</f>
        <v>0</v>
      </c>
      <c r="P884" s="15" t="str">
        <f>INDEX('xUS TME'!M:M,MATCH('xUS Opp Value'!$B884,'xUS TME'!$B:$B,0))</f>
        <v>Saudi Riyal</v>
      </c>
      <c r="Q884" s="15">
        <f>INDEX('xUS TME'!N:N,MATCH('xUS Opp Value'!$B884,'xUS TME'!$B:$B,0))</f>
        <v>0</v>
      </c>
    </row>
    <row r="885" spans="1:17" hidden="1">
      <c r="A885" s="10" t="s">
        <v>2540</v>
      </c>
      <c r="B885" s="10" t="str">
        <f>INDEX('xUS TME'!B:B,MATCH('xUS Opp Value'!A885,'xUS TME'!A:A,0))</f>
        <v>CL0002266774</v>
      </c>
      <c r="C885" s="13" t="str">
        <f>INDEX('xUS TME'!C:C,MATCH($B885,'xUS TME'!$B:$B,0))</f>
        <v>ENELCHILE</v>
      </c>
      <c r="D885" s="13" t="str">
        <f>INDEX('xUS TME'!D:D,MATCH(B885,'xUS TME'!$B:$B,0))</f>
        <v>0P00017V9L</v>
      </c>
      <c r="E885" s="13" t="str">
        <f>INDEX('xUS TME'!F:F,MATCH(B885,'xUS TME'!$B:$B,0))</f>
        <v>Chile</v>
      </c>
      <c r="F885" s="18" t="str">
        <f>INDEX('xUS TME'!G:G,MATCH(B885,'xUS TME'!$B:$B,0))</f>
        <v>Utilities</v>
      </c>
      <c r="G885" s="58">
        <f>IFERROR(INDEX(CRIMs!G:G,MATCH(C885,CRIMs!D:D,0)),0)</f>
        <v>0</v>
      </c>
      <c r="H885" s="58">
        <f>IFERROR(INDEX(CRIMs!I:I,MATCH(C885,CRIMs!D:D,0)),0)</f>
        <v>0</v>
      </c>
      <c r="I885" s="13">
        <f>INDEX('xUS TME'!E:E,MATCH($B885,'xUS TME'!$B:$B,0))</f>
        <v>0.01</v>
      </c>
      <c r="J885" s="15">
        <f>INDEX('xUS TME'!H:H,MATCH(B885,'xUS TME'!$B:$B,0))</f>
        <v>0</v>
      </c>
      <c r="K885" s="17" t="str">
        <f t="shared" si="13"/>
        <v/>
      </c>
      <c r="L885" s="15">
        <f>INDEX('xUS TME'!J:J,MATCH('xUS Opp Value'!B885,'xUS TME'!$B:$B,0))</f>
        <v>0</v>
      </c>
      <c r="M885" s="15">
        <f>INDEX('xUS TME'!L:L,MATCH('xUS Opp Value'!$B885,'xUS TME'!$B:$B,0))</f>
        <v>1.17</v>
      </c>
      <c r="N885" s="15">
        <f>INDEX('xUS TME'!K:K,MATCH('xUS Opp Value'!$B885,'xUS TME'!$B:$B,0))</f>
        <v>0.11</v>
      </c>
      <c r="O885" s="15">
        <f>INDEX('xUS TME'!I:I,MATCH('xUS Opp Value'!$B885,'xUS TME'!$B:$B,0))</f>
        <v>0</v>
      </c>
      <c r="P885" s="15" t="str">
        <f>INDEX('xUS TME'!M:M,MATCH('xUS Opp Value'!$B885,'xUS TME'!$B:$B,0))</f>
        <v>Chilean Peso</v>
      </c>
      <c r="Q885" s="15">
        <f>INDEX('xUS TME'!N:N,MATCH('xUS Opp Value'!$B885,'xUS TME'!$B:$B,0))</f>
        <v>0</v>
      </c>
    </row>
    <row r="886" spans="1:17" hidden="1">
      <c r="A886" s="10" t="s">
        <v>7363</v>
      </c>
      <c r="B886" s="10" t="str">
        <f>INDEX('xUS TME'!B:B,MATCH('xUS Opp Value'!A886,'xUS TME'!A:A,0))</f>
        <v>INE670A01012</v>
      </c>
      <c r="C886" s="13">
        <f>INDEX('xUS TME'!C:C,MATCH($B886,'xUS TME'!$B:$B,0))</f>
        <v>500408</v>
      </c>
      <c r="D886" s="13" t="str">
        <f>INDEX('xUS TME'!D:D,MATCH(B886,'xUS TME'!$B:$B,0))</f>
        <v>0P0000B276</v>
      </c>
      <c r="E886" s="13" t="str">
        <f>INDEX('xUS TME'!F:F,MATCH(B886,'xUS TME'!$B:$B,0))</f>
        <v>India</v>
      </c>
      <c r="F886" s="18" t="str">
        <f>INDEX('xUS TME'!G:G,MATCH(B886,'xUS TME'!$B:$B,0))</f>
        <v>Information Technology</v>
      </c>
      <c r="G886" s="58">
        <f>IFERROR(INDEX(CRIMs!G:G,MATCH(C886,CRIMs!D:D,0)),0)</f>
        <v>0</v>
      </c>
      <c r="H886" s="58">
        <f>IFERROR(INDEX(CRIMs!I:I,MATCH(C886,CRIMs!D:D,0)),0)</f>
        <v>0</v>
      </c>
      <c r="I886" s="13">
        <f>INDEX('xUS TME'!E:E,MATCH($B886,'xUS TME'!$B:$B,0))</f>
        <v>0</v>
      </c>
      <c r="J886" s="15">
        <f>INDEX('xUS TME'!H:H,MATCH(B886,'xUS TME'!$B:$B,0))</f>
        <v>0</v>
      </c>
      <c r="K886" s="17" t="str">
        <f t="shared" si="13"/>
        <v/>
      </c>
      <c r="L886" s="15">
        <f>INDEX('xUS TME'!J:J,MATCH('xUS Opp Value'!B886,'xUS TME'!$B:$B,0))</f>
        <v>0</v>
      </c>
      <c r="M886" s="15">
        <f>INDEX('xUS TME'!L:L,MATCH('xUS Opp Value'!$B886,'xUS TME'!$B:$B,0))</f>
        <v>10.24</v>
      </c>
      <c r="N886" s="15">
        <f>INDEX('xUS TME'!K:K,MATCH('xUS Opp Value'!$B886,'xUS TME'!$B:$B,0))</f>
        <v>0.3</v>
      </c>
      <c r="O886" s="15">
        <f>INDEX('xUS TME'!I:I,MATCH('xUS Opp Value'!$B886,'xUS TME'!$B:$B,0))</f>
        <v>0</v>
      </c>
      <c r="P886" s="15" t="str">
        <f>INDEX('xUS TME'!M:M,MATCH('xUS Opp Value'!$B886,'xUS TME'!$B:$B,0))</f>
        <v>Indian Rupee</v>
      </c>
      <c r="Q886" s="15">
        <f>INDEX('xUS TME'!N:N,MATCH('xUS Opp Value'!$B886,'xUS TME'!$B:$B,0))</f>
        <v>0</v>
      </c>
    </row>
    <row r="887" spans="1:17" hidden="1">
      <c r="A887" s="10" t="s">
        <v>1272</v>
      </c>
      <c r="B887" s="10" t="str">
        <f>INDEX('xUS TME'!B:B,MATCH('xUS Opp Value'!A887,'xUS TME'!A:A,0))</f>
        <v>TH0168A10Z01</v>
      </c>
      <c r="C887" s="13" t="str">
        <f>INDEX('xUS TME'!C:C,MATCH($B887,'xUS TME'!$B:$B,0))</f>
        <v>BH</v>
      </c>
      <c r="D887" s="13" t="str">
        <f>INDEX('xUS TME'!D:D,MATCH(B887,'xUS TME'!$B:$B,0))</f>
        <v>0P0000AKV8</v>
      </c>
      <c r="E887" s="13" t="str">
        <f>INDEX('xUS TME'!F:F,MATCH(B887,'xUS TME'!$B:$B,0))</f>
        <v>Thailand</v>
      </c>
      <c r="F887" s="18" t="str">
        <f>INDEX('xUS TME'!G:G,MATCH(B887,'xUS TME'!$B:$B,0))</f>
        <v>Health Care</v>
      </c>
      <c r="G887" s="58">
        <f>IFERROR(INDEX(CRIMs!G:G,MATCH(C887,CRIMs!D:D,0)),0)</f>
        <v>0</v>
      </c>
      <c r="H887" s="58">
        <f>IFERROR(INDEX(CRIMs!I:I,MATCH(C887,CRIMs!D:D,0)),0)</f>
        <v>0</v>
      </c>
      <c r="I887" s="13">
        <f>INDEX('xUS TME'!E:E,MATCH($B887,'xUS TME'!$B:$B,0))</f>
        <v>0.01</v>
      </c>
      <c r="J887" s="15">
        <f>INDEX('xUS TME'!H:H,MATCH(B887,'xUS TME'!$B:$B,0))</f>
        <v>0</v>
      </c>
      <c r="K887" s="17" t="str">
        <f t="shared" si="13"/>
        <v/>
      </c>
      <c r="L887" s="15">
        <f>INDEX('xUS TME'!J:J,MATCH('xUS Opp Value'!B887,'xUS TME'!$B:$B,0))</f>
        <v>17.96</v>
      </c>
      <c r="M887" s="15">
        <f>INDEX('xUS TME'!L:L,MATCH('xUS Opp Value'!$B887,'xUS TME'!$B:$B,0))</f>
        <v>4.49</v>
      </c>
      <c r="N887" s="15">
        <f>INDEX('xUS TME'!K:K,MATCH('xUS Opp Value'!$B887,'xUS TME'!$B:$B,0))</f>
        <v>0.26</v>
      </c>
      <c r="O887" s="15">
        <f>INDEX('xUS TME'!I:I,MATCH('xUS Opp Value'!$B887,'xUS TME'!$B:$B,0))</f>
        <v>0</v>
      </c>
      <c r="P887" s="15" t="str">
        <f>INDEX('xUS TME'!M:M,MATCH('xUS Opp Value'!$B887,'xUS TME'!$B:$B,0))</f>
        <v>Baht</v>
      </c>
      <c r="Q887" s="15">
        <f>INDEX('xUS TME'!N:N,MATCH('xUS Opp Value'!$B887,'xUS TME'!$B:$B,0))</f>
        <v>0</v>
      </c>
    </row>
    <row r="888" spans="1:17" hidden="1">
      <c r="A888" s="10" t="s">
        <v>4258</v>
      </c>
      <c r="B888" s="10" t="str">
        <f>INDEX('xUS TME'!B:B,MATCH('xUS Opp Value'!A888,'xUS TME'!A:A,0))</f>
        <v>INE797F01020</v>
      </c>
      <c r="C888" s="13" t="str">
        <f>INDEX('xUS TME'!C:C,MATCH($B888,'xUS TME'!$B:$B,0))</f>
        <v>JUBLFOOD</v>
      </c>
      <c r="D888" s="13" t="str">
        <f>INDEX('xUS TME'!D:D,MATCH(B888,'xUS TME'!$B:$B,0))</f>
        <v>0P0000N9ID</v>
      </c>
      <c r="E888" s="13" t="str">
        <f>INDEX('xUS TME'!F:F,MATCH(B888,'xUS TME'!$B:$B,0))</f>
        <v>India</v>
      </c>
      <c r="F888" s="18" t="str">
        <f>INDEX('xUS TME'!G:G,MATCH(B888,'xUS TME'!$B:$B,0))</f>
        <v>Consumer Discretionary</v>
      </c>
      <c r="G888" s="58">
        <f>IFERROR(INDEX(CRIMs!G:G,MATCH(C888,CRIMs!D:D,0)),0)</f>
        <v>0</v>
      </c>
      <c r="H888" s="58">
        <f>IFERROR(INDEX(CRIMs!I:I,MATCH(C888,CRIMs!D:D,0)),0)</f>
        <v>0</v>
      </c>
      <c r="I888" s="13">
        <f>INDEX('xUS TME'!E:E,MATCH($B888,'xUS TME'!$B:$B,0))</f>
        <v>0.01</v>
      </c>
      <c r="J888" s="15">
        <f>INDEX('xUS TME'!H:H,MATCH(B888,'xUS TME'!$B:$B,0))</f>
        <v>0</v>
      </c>
      <c r="K888" s="17" t="str">
        <f t="shared" si="13"/>
        <v/>
      </c>
      <c r="L888" s="15">
        <f>INDEX('xUS TME'!J:J,MATCH('xUS Opp Value'!B888,'xUS TME'!$B:$B,0))</f>
        <v>57.79</v>
      </c>
      <c r="M888" s="15">
        <f>INDEX('xUS TME'!L:L,MATCH('xUS Opp Value'!$B888,'xUS TME'!$B:$B,0))</f>
        <v>13.5</v>
      </c>
      <c r="N888" s="15">
        <f>INDEX('xUS TME'!K:K,MATCH('xUS Opp Value'!$B888,'xUS TME'!$B:$B,0))</f>
        <v>0.11</v>
      </c>
      <c r="O888" s="15">
        <f>INDEX('xUS TME'!I:I,MATCH('xUS Opp Value'!$B888,'xUS TME'!$B:$B,0))</f>
        <v>0</v>
      </c>
      <c r="P888" s="15" t="str">
        <f>INDEX('xUS TME'!M:M,MATCH('xUS Opp Value'!$B888,'xUS TME'!$B:$B,0))</f>
        <v>Indian Rupee</v>
      </c>
      <c r="Q888" s="15">
        <f>INDEX('xUS TME'!N:N,MATCH('xUS Opp Value'!$B888,'xUS TME'!$B:$B,0))</f>
        <v>0</v>
      </c>
    </row>
    <row r="889" spans="1:17" hidden="1">
      <c r="A889" s="10" t="s">
        <v>8517</v>
      </c>
      <c r="B889" s="10" t="str">
        <f>INDEX('xUS TME'!B:B,MATCH('xUS Opp Value'!A889,'xUS TME'!A:A,0))</f>
        <v>AEM001001019</v>
      </c>
      <c r="C889" s="13" t="str">
        <f>INDEX('xUS TME'!C:C,MATCH($B889,'xUS TME'!$B:$B,0))</f>
        <v>2POINTZERO</v>
      </c>
      <c r="D889" s="13" t="str">
        <f>INDEX('xUS TME'!D:D,MATCH(B889,'xUS TME'!$B:$B,0))</f>
        <v>0P0001O34Z</v>
      </c>
      <c r="E889" s="13" t="str">
        <f>INDEX('xUS TME'!F:F,MATCH(B889,'xUS TME'!$B:$B,0))</f>
        <v>United Arab Emirates</v>
      </c>
      <c r="F889" s="18" t="str">
        <f>INDEX('xUS TME'!G:G,MATCH(B889,'xUS TME'!$B:$B,0))</f>
        <v>Industrials</v>
      </c>
      <c r="G889" s="58">
        <f>IFERROR(INDEX(CRIMs!G:G,MATCH(C889,CRIMs!D:D,0)),0)</f>
        <v>0</v>
      </c>
      <c r="H889" s="58">
        <f>IFERROR(INDEX(CRIMs!I:I,MATCH(C889,CRIMs!D:D,0)),0)</f>
        <v>0</v>
      </c>
      <c r="I889" s="13">
        <f>INDEX('xUS TME'!E:E,MATCH($B889,'xUS TME'!$B:$B,0))</f>
        <v>0.01</v>
      </c>
      <c r="J889" s="15">
        <f>INDEX('xUS TME'!H:H,MATCH(B889,'xUS TME'!$B:$B,0))</f>
        <v>0</v>
      </c>
      <c r="K889" s="17" t="str">
        <f t="shared" si="13"/>
        <v/>
      </c>
      <c r="L889" s="15">
        <f>INDEX('xUS TME'!J:J,MATCH('xUS Opp Value'!B889,'xUS TME'!$B:$B,0))</f>
        <v>0</v>
      </c>
      <c r="M889" s="15">
        <f>INDEX('xUS TME'!L:L,MATCH('xUS Opp Value'!$B889,'xUS TME'!$B:$B,0))</f>
        <v>0.84</v>
      </c>
      <c r="N889" s="15">
        <f>INDEX('xUS TME'!K:K,MATCH('xUS Opp Value'!$B889,'xUS TME'!$B:$B,0))</f>
        <v>0.08</v>
      </c>
      <c r="O889" s="15">
        <f>INDEX('xUS TME'!I:I,MATCH('xUS Opp Value'!$B889,'xUS TME'!$B:$B,0))</f>
        <v>0</v>
      </c>
      <c r="P889" s="15" t="str">
        <f>INDEX('xUS TME'!M:M,MATCH('xUS Opp Value'!$B889,'xUS TME'!$B:$B,0))</f>
        <v>UAE Dirham</v>
      </c>
      <c r="Q889" s="15">
        <f>INDEX('xUS TME'!N:N,MATCH('xUS Opp Value'!$B889,'xUS TME'!$B:$B,0))</f>
        <v>0</v>
      </c>
    </row>
    <row r="890" spans="1:17" hidden="1">
      <c r="A890" s="10" t="s">
        <v>4923</v>
      </c>
      <c r="B890" s="10" t="str">
        <f>INDEX('xUS TME'!B:B,MATCH('xUS Opp Value'!A890,'xUS TME'!A:A,0))</f>
        <v>KYG6180F1081</v>
      </c>
      <c r="C890" s="13">
        <f>INDEX('xUS TME'!C:C,MATCH($B890,'xUS TME'!$B:$B,0))</f>
        <v>9896</v>
      </c>
      <c r="D890" s="13" t="str">
        <f>INDEX('xUS TME'!D:D,MATCH(B890,'xUS TME'!$B:$B,0))</f>
        <v>0P0001PCDI</v>
      </c>
      <c r="E890" s="13" t="str">
        <f>INDEX('xUS TME'!F:F,MATCH(B890,'xUS TME'!$B:$B,0))</f>
        <v>China</v>
      </c>
      <c r="F890" s="18" t="str">
        <f>INDEX('xUS TME'!G:G,MATCH(B890,'xUS TME'!$B:$B,0))</f>
        <v>Consumer Discretionary</v>
      </c>
      <c r="G890" s="58">
        <f>IFERROR(INDEX(CRIMs!G:G,MATCH(C890,CRIMs!D:D,0)),0)</f>
        <v>0</v>
      </c>
      <c r="H890" s="58">
        <f>IFERROR(INDEX(CRIMs!I:I,MATCH(C890,CRIMs!D:D,0)),0)</f>
        <v>0</v>
      </c>
      <c r="I890" s="13">
        <f>INDEX('xUS TME'!E:E,MATCH($B890,'xUS TME'!$B:$B,0))</f>
        <v>0.01</v>
      </c>
      <c r="J890" s="15">
        <f>INDEX('xUS TME'!H:H,MATCH(B890,'xUS TME'!$B:$B,0))</f>
        <v>0</v>
      </c>
      <c r="K890" s="17" t="str">
        <f t="shared" si="13"/>
        <v/>
      </c>
      <c r="L890" s="15">
        <f>INDEX('xUS TME'!J:J,MATCH('xUS Opp Value'!B890,'xUS TME'!$B:$B,0))</f>
        <v>9.8699999999999992</v>
      </c>
      <c r="M890" s="15">
        <f>INDEX('xUS TME'!L:L,MATCH('xUS Opp Value'!$B890,'xUS TME'!$B:$B,0))</f>
        <v>3.25</v>
      </c>
      <c r="N890" s="15">
        <f>INDEX('xUS TME'!K:K,MATCH('xUS Opp Value'!$B890,'xUS TME'!$B:$B,0))</f>
        <v>0.28999999999999998</v>
      </c>
      <c r="O890" s="15">
        <f>INDEX('xUS TME'!I:I,MATCH('xUS Opp Value'!$B890,'xUS TME'!$B:$B,0))</f>
        <v>0</v>
      </c>
      <c r="P890" s="15" t="str">
        <f>INDEX('xUS TME'!M:M,MATCH('xUS Opp Value'!$B890,'xUS TME'!$B:$B,0))</f>
        <v>Hong Kong Dollar</v>
      </c>
      <c r="Q890" s="15">
        <f>INDEX('xUS TME'!N:N,MATCH('xUS Opp Value'!$B890,'xUS TME'!$B:$B,0))</f>
        <v>0</v>
      </c>
    </row>
    <row r="891" spans="1:17" hidden="1">
      <c r="A891" s="10" t="s">
        <v>6385</v>
      </c>
      <c r="B891" s="10" t="str">
        <f>INDEX('xUS TME'!B:B,MATCH('xUS Opp Value'!A891,'xUS TME'!A:A,0))</f>
        <v>SA15DHKGHBH4</v>
      </c>
      <c r="C891" s="13">
        <f>INDEX('xUS TME'!C:C,MATCH($B891,'xUS TME'!$B:$B,0))</f>
        <v>1111</v>
      </c>
      <c r="D891" s="13" t="str">
        <f>INDEX('xUS TME'!D:D,MATCH(B891,'xUS TME'!$B:$B,0))</f>
        <v>0P0001O34F</v>
      </c>
      <c r="E891" s="13" t="str">
        <f>INDEX('xUS TME'!F:F,MATCH(B891,'xUS TME'!$B:$B,0))</f>
        <v>Saudi Arabia</v>
      </c>
      <c r="F891" s="18" t="str">
        <f>INDEX('xUS TME'!G:G,MATCH(B891,'xUS TME'!$B:$B,0))</f>
        <v>Financials</v>
      </c>
      <c r="G891" s="58">
        <f>IFERROR(INDEX(CRIMs!G:G,MATCH(C891,CRIMs!D:D,0)),0)</f>
        <v>0</v>
      </c>
      <c r="H891" s="58">
        <f>IFERROR(INDEX(CRIMs!I:I,MATCH(C891,CRIMs!D:D,0)),0)</f>
        <v>0</v>
      </c>
      <c r="I891" s="13">
        <f>INDEX('xUS TME'!E:E,MATCH($B891,'xUS TME'!$B:$B,0))</f>
        <v>0.01</v>
      </c>
      <c r="J891" s="15">
        <f>INDEX('xUS TME'!H:H,MATCH(B891,'xUS TME'!$B:$B,0))</f>
        <v>0</v>
      </c>
      <c r="K891" s="17" t="str">
        <f t="shared" ref="K891:K954" si="14">IFERROR((1/J891)-1,"")</f>
        <v/>
      </c>
      <c r="L891" s="15">
        <f>INDEX('xUS TME'!J:J,MATCH('xUS Opp Value'!B891,'xUS TME'!$B:$B,0))</f>
        <v>0</v>
      </c>
      <c r="M891" s="15">
        <f>INDEX('xUS TME'!L:L,MATCH('xUS Opp Value'!$B891,'xUS TME'!$B:$B,0))</f>
        <v>4.8499999999999996</v>
      </c>
      <c r="N891" s="15">
        <f>INDEX('xUS TME'!K:K,MATCH('xUS Opp Value'!$B891,'xUS TME'!$B:$B,0))</f>
        <v>0.12</v>
      </c>
      <c r="O891" s="15">
        <f>INDEX('xUS TME'!I:I,MATCH('xUS Opp Value'!$B891,'xUS TME'!$B:$B,0))</f>
        <v>0</v>
      </c>
      <c r="P891" s="15" t="str">
        <f>INDEX('xUS TME'!M:M,MATCH('xUS Opp Value'!$B891,'xUS TME'!$B:$B,0))</f>
        <v>Saudi Riyal</v>
      </c>
      <c r="Q891" s="15">
        <f>INDEX('xUS TME'!N:N,MATCH('xUS Opp Value'!$B891,'xUS TME'!$B:$B,0))</f>
        <v>0</v>
      </c>
    </row>
    <row r="892" spans="1:17" hidden="1">
      <c r="A892" s="10" t="s">
        <v>8373</v>
      </c>
      <c r="B892" s="10" t="str">
        <f>INDEX('xUS TME'!B:B,MATCH('xUS Opp Value'!A892,'xUS TME'!A:A,0))</f>
        <v>CNE000001M22</v>
      </c>
      <c r="C892" s="13">
        <f>INDEX('xUS TME'!C:C,MATCH($B892,'xUS TME'!$B:$B,0))</f>
        <v>2050</v>
      </c>
      <c r="D892" s="13" t="str">
        <f>INDEX('xUS TME'!D:D,MATCH(B892,'xUS TME'!$B:$B,0))</f>
        <v>0P00007Z67</v>
      </c>
      <c r="E892" s="13" t="str">
        <f>INDEX('xUS TME'!F:F,MATCH(B892,'xUS TME'!$B:$B,0))</f>
        <v>China</v>
      </c>
      <c r="F892" s="18" t="str">
        <f>INDEX('xUS TME'!G:G,MATCH(B892,'xUS TME'!$B:$B,0))</f>
        <v>Industrials</v>
      </c>
      <c r="G892" s="58">
        <f>IFERROR(INDEX(CRIMs!G:G,MATCH(C892,CRIMs!D:D,0)),0)</f>
        <v>0</v>
      </c>
      <c r="H892" s="58">
        <f>IFERROR(INDEX(CRIMs!I:I,MATCH(C892,CRIMs!D:D,0)),0)</f>
        <v>0</v>
      </c>
      <c r="I892" s="13">
        <f>INDEX('xUS TME'!E:E,MATCH($B892,'xUS TME'!$B:$B,0))</f>
        <v>0.01</v>
      </c>
      <c r="J892" s="15">
        <f>INDEX('xUS TME'!H:H,MATCH(B892,'xUS TME'!$B:$B,0))</f>
        <v>0</v>
      </c>
      <c r="K892" s="17" t="str">
        <f t="shared" si="14"/>
        <v/>
      </c>
      <c r="L892" s="15">
        <f>INDEX('xUS TME'!J:J,MATCH('xUS Opp Value'!B892,'xUS TME'!$B:$B,0))</f>
        <v>25.27</v>
      </c>
      <c r="M892" s="15">
        <f>INDEX('xUS TME'!L:L,MATCH('xUS Opp Value'!$B892,'xUS TME'!$B:$B,0))</f>
        <v>5.95</v>
      </c>
      <c r="N892" s="15">
        <f>INDEX('xUS TME'!K:K,MATCH('xUS Opp Value'!$B892,'xUS TME'!$B:$B,0))</f>
        <v>0.16</v>
      </c>
      <c r="O892" s="15">
        <f>INDEX('xUS TME'!I:I,MATCH('xUS Opp Value'!$B892,'xUS TME'!$B:$B,0))</f>
        <v>0</v>
      </c>
      <c r="P892" s="15" t="str">
        <f>INDEX('xUS TME'!M:M,MATCH('xUS Opp Value'!$B892,'xUS TME'!$B:$B,0))</f>
        <v>Yuan Renminbi</v>
      </c>
      <c r="Q892" s="15">
        <f>INDEX('xUS TME'!N:N,MATCH('xUS Opp Value'!$B892,'xUS TME'!$B:$B,0))</f>
        <v>0</v>
      </c>
    </row>
    <row r="893" spans="1:17" hidden="1">
      <c r="A893" s="10" t="s">
        <v>1491</v>
      </c>
      <c r="B893" s="10" t="str">
        <f>INDEX('xUS TME'!B:B,MATCH('xUS Opp Value'!A893,'xUS TME'!A:A,0))</f>
        <v>TH0101A10Z01</v>
      </c>
      <c r="C893" s="13" t="str">
        <f>INDEX('xUS TME'!C:C,MATCH($B893,'xUS TME'!$B:$B,0))</f>
        <v>CPF</v>
      </c>
      <c r="D893" s="13" t="str">
        <f>INDEX('xUS TME'!D:D,MATCH(B893,'xUS TME'!$B:$B,0))</f>
        <v>0P0000BRZC</v>
      </c>
      <c r="E893" s="13" t="str">
        <f>INDEX('xUS TME'!F:F,MATCH(B893,'xUS TME'!$B:$B,0))</f>
        <v>Thailand</v>
      </c>
      <c r="F893" s="18" t="str">
        <f>INDEX('xUS TME'!G:G,MATCH(B893,'xUS TME'!$B:$B,0))</f>
        <v>Consumer Staples</v>
      </c>
      <c r="G893" s="58">
        <f>IFERROR(INDEX(CRIMs!G:G,MATCH(C893,CRIMs!D:D,0)),0)</f>
        <v>0</v>
      </c>
      <c r="H893" s="58">
        <f>IFERROR(INDEX(CRIMs!I:I,MATCH(C893,CRIMs!D:D,0)),0)</f>
        <v>0</v>
      </c>
      <c r="I893" s="13">
        <f>INDEX('xUS TME'!E:E,MATCH($B893,'xUS TME'!$B:$B,0))</f>
        <v>0.01</v>
      </c>
      <c r="J893" s="15">
        <f>INDEX('xUS TME'!H:H,MATCH(B893,'xUS TME'!$B:$B,0))</f>
        <v>0</v>
      </c>
      <c r="K893" s="17" t="str">
        <f t="shared" si="14"/>
        <v/>
      </c>
      <c r="L893" s="15">
        <f>INDEX('xUS TME'!J:J,MATCH('xUS Opp Value'!B893,'xUS TME'!$B:$B,0))</f>
        <v>8.93</v>
      </c>
      <c r="M893" s="15">
        <f>INDEX('xUS TME'!L:L,MATCH('xUS Opp Value'!$B893,'xUS TME'!$B:$B,0))</f>
        <v>0.77</v>
      </c>
      <c r="N893" s="15">
        <f>INDEX('xUS TME'!K:K,MATCH('xUS Opp Value'!$B893,'xUS TME'!$B:$B,0))</f>
        <v>0.13</v>
      </c>
      <c r="O893" s="15">
        <f>INDEX('xUS TME'!I:I,MATCH('xUS Opp Value'!$B893,'xUS TME'!$B:$B,0))</f>
        <v>0</v>
      </c>
      <c r="P893" s="15" t="str">
        <f>INDEX('xUS TME'!M:M,MATCH('xUS Opp Value'!$B893,'xUS TME'!$B:$B,0))</f>
        <v>Baht</v>
      </c>
      <c r="Q893" s="15">
        <f>INDEX('xUS TME'!N:N,MATCH('xUS Opp Value'!$B893,'xUS TME'!$B:$B,0))</f>
        <v>0</v>
      </c>
    </row>
    <row r="894" spans="1:17" hidden="1">
      <c r="A894" s="10" t="s">
        <v>3807</v>
      </c>
      <c r="B894" s="10" t="str">
        <f>INDEX('xUS TME'!B:B,MATCH('xUS Opp Value'!A894,'xUS TME'!A:A,0))</f>
        <v>INE335Y01020</v>
      </c>
      <c r="C894" s="13">
        <f>INDEX('xUS TME'!C:C,MATCH($B894,'xUS TME'!$B:$B,0))</f>
        <v>542830</v>
      </c>
      <c r="D894" s="13" t="str">
        <f>INDEX('xUS TME'!D:D,MATCH(B894,'xUS TME'!$B:$B,0))</f>
        <v>0P0001IKJO</v>
      </c>
      <c r="E894" s="13" t="str">
        <f>INDEX('xUS TME'!F:F,MATCH(B894,'xUS TME'!$B:$B,0))</f>
        <v>India</v>
      </c>
      <c r="F894" s="18" t="str">
        <f>INDEX('xUS TME'!G:G,MATCH(B894,'xUS TME'!$B:$B,0))</f>
        <v>Industrials</v>
      </c>
      <c r="G894" s="58">
        <f>IFERROR(INDEX(CRIMs!G:G,MATCH(C894,CRIMs!D:D,0)),0)</f>
        <v>0</v>
      </c>
      <c r="H894" s="58">
        <f>IFERROR(INDEX(CRIMs!I:I,MATCH(C894,CRIMs!D:D,0)),0)</f>
        <v>0</v>
      </c>
      <c r="I894" s="13">
        <f>INDEX('xUS TME'!E:E,MATCH($B894,'xUS TME'!$B:$B,0))</f>
        <v>0</v>
      </c>
      <c r="J894" s="15">
        <f>INDEX('xUS TME'!H:H,MATCH(B894,'xUS TME'!$B:$B,0))</f>
        <v>0</v>
      </c>
      <c r="K894" s="17" t="str">
        <f t="shared" si="14"/>
        <v/>
      </c>
      <c r="L894" s="15">
        <f>INDEX('xUS TME'!J:J,MATCH('xUS Opp Value'!B894,'xUS TME'!$B:$B,0))</f>
        <v>35.590000000000003</v>
      </c>
      <c r="M894" s="15">
        <f>INDEX('xUS TME'!L:L,MATCH('xUS Opp Value'!$B894,'xUS TME'!$B:$B,0))</f>
        <v>10.18</v>
      </c>
      <c r="N894" s="15">
        <f>INDEX('xUS TME'!K:K,MATCH('xUS Opp Value'!$B894,'xUS TME'!$B:$B,0))</f>
        <v>0.38</v>
      </c>
      <c r="O894" s="15">
        <f>INDEX('xUS TME'!I:I,MATCH('xUS Opp Value'!$B894,'xUS TME'!$B:$B,0))</f>
        <v>0</v>
      </c>
      <c r="P894" s="15" t="str">
        <f>INDEX('xUS TME'!M:M,MATCH('xUS Opp Value'!$B894,'xUS TME'!$B:$B,0))</f>
        <v>Indian Rupee</v>
      </c>
      <c r="Q894" s="15">
        <f>INDEX('xUS TME'!N:N,MATCH('xUS Opp Value'!$B894,'xUS TME'!$B:$B,0))</f>
        <v>0</v>
      </c>
    </row>
    <row r="895" spans="1:17" hidden="1">
      <c r="A895" s="10" t="s">
        <v>4931</v>
      </c>
      <c r="B895" s="10" t="str">
        <f>INDEX('xUS TME'!B:B,MATCH('xUS Opp Value'!A895,'xUS TME'!A:A,0))</f>
        <v>TH0128B10Z09</v>
      </c>
      <c r="C895" s="13" t="str">
        <f>INDEX('xUS TME'!C:C,MATCH($B895,'xUS TME'!$B:$B,0))</f>
        <v>MINT</v>
      </c>
      <c r="D895" s="13" t="str">
        <f>INDEX('xUS TME'!D:D,MATCH(B895,'xUS TME'!$B:$B,0))</f>
        <v>0P0000AIWG</v>
      </c>
      <c r="E895" s="13" t="str">
        <f>INDEX('xUS TME'!F:F,MATCH(B895,'xUS TME'!$B:$B,0))</f>
        <v>Thailand</v>
      </c>
      <c r="F895" s="18" t="str">
        <f>INDEX('xUS TME'!G:G,MATCH(B895,'xUS TME'!$B:$B,0))</f>
        <v>Consumer Discretionary</v>
      </c>
      <c r="G895" s="58">
        <f>IFERROR(INDEX(CRIMs!G:G,MATCH(C895,CRIMs!D:D,0)),0)</f>
        <v>0</v>
      </c>
      <c r="H895" s="58">
        <f>IFERROR(INDEX(CRIMs!I:I,MATCH(C895,CRIMs!D:D,0)),0)</f>
        <v>0</v>
      </c>
      <c r="I895" s="13">
        <f>INDEX('xUS TME'!E:E,MATCH($B895,'xUS TME'!$B:$B,0))</f>
        <v>0.01</v>
      </c>
      <c r="J895" s="15">
        <f>INDEX('xUS TME'!H:H,MATCH(B895,'xUS TME'!$B:$B,0))</f>
        <v>0</v>
      </c>
      <c r="K895" s="17" t="str">
        <f t="shared" si="14"/>
        <v/>
      </c>
      <c r="L895" s="15">
        <f>INDEX('xUS TME'!J:J,MATCH('xUS Opp Value'!B895,'xUS TME'!$B:$B,0))</f>
        <v>12.86</v>
      </c>
      <c r="M895" s="15">
        <f>INDEX('xUS TME'!L:L,MATCH('xUS Opp Value'!$B895,'xUS TME'!$B:$B,0))</f>
        <v>2.19</v>
      </c>
      <c r="N895" s="15">
        <f>INDEX('xUS TME'!K:K,MATCH('xUS Opp Value'!$B895,'xUS TME'!$B:$B,0))</f>
        <v>0.17</v>
      </c>
      <c r="O895" s="15">
        <f>INDEX('xUS TME'!I:I,MATCH('xUS Opp Value'!$B895,'xUS TME'!$B:$B,0))</f>
        <v>0</v>
      </c>
      <c r="P895" s="15" t="str">
        <f>INDEX('xUS TME'!M:M,MATCH('xUS Opp Value'!$B895,'xUS TME'!$B:$B,0))</f>
        <v>Baht</v>
      </c>
      <c r="Q895" s="15">
        <f>INDEX('xUS TME'!N:N,MATCH('xUS Opp Value'!$B895,'xUS TME'!$B:$B,0))</f>
        <v>0</v>
      </c>
    </row>
    <row r="896" spans="1:17" hidden="1">
      <c r="A896" s="10" t="s">
        <v>5763</v>
      </c>
      <c r="B896" s="10" t="str">
        <f>INDEX('xUS TME'!B:B,MATCH('xUS Opp Value'!A896,'xUS TME'!A:A,0))</f>
        <v>MYL4065OO008</v>
      </c>
      <c r="C896" s="13">
        <f>INDEX('xUS TME'!C:C,MATCH($B896,'xUS TME'!$B:$B,0))</f>
        <v>4065</v>
      </c>
      <c r="D896" s="13" t="str">
        <f>INDEX('xUS TME'!D:D,MATCH(B896,'xUS TME'!$B:$B,0))</f>
        <v>0P0000ALFJ</v>
      </c>
      <c r="E896" s="13" t="str">
        <f>INDEX('xUS TME'!F:F,MATCH(B896,'xUS TME'!$B:$B,0))</f>
        <v>Malaysia</v>
      </c>
      <c r="F896" s="18" t="str">
        <f>INDEX('xUS TME'!G:G,MATCH(B896,'xUS TME'!$B:$B,0))</f>
        <v>Consumer Staples</v>
      </c>
      <c r="G896" s="58">
        <f>IFERROR(INDEX(CRIMs!G:G,MATCH(C896,CRIMs!D:D,0)),0)</f>
        <v>0</v>
      </c>
      <c r="H896" s="58">
        <f>IFERROR(INDEX(CRIMs!I:I,MATCH(C896,CRIMs!D:D,0)),0)</f>
        <v>0</v>
      </c>
      <c r="I896" s="13">
        <f>INDEX('xUS TME'!E:E,MATCH($B896,'xUS TME'!$B:$B,0))</f>
        <v>0.01</v>
      </c>
      <c r="J896" s="15">
        <f>INDEX('xUS TME'!H:H,MATCH(B896,'xUS TME'!$B:$B,0))</f>
        <v>0</v>
      </c>
      <c r="K896" s="17" t="str">
        <f t="shared" si="14"/>
        <v/>
      </c>
      <c r="L896" s="15">
        <f>INDEX('xUS TME'!J:J,MATCH('xUS Opp Value'!B896,'xUS TME'!$B:$B,0))</f>
        <v>12.62</v>
      </c>
      <c r="M896" s="15">
        <f>INDEX('xUS TME'!L:L,MATCH('xUS Opp Value'!$B896,'xUS TME'!$B:$B,0))</f>
        <v>0.77</v>
      </c>
      <c r="N896" s="15">
        <f>INDEX('xUS TME'!K:K,MATCH('xUS Opp Value'!$B896,'xUS TME'!$B:$B,0))</f>
        <v>-0.11</v>
      </c>
      <c r="O896" s="15">
        <f>INDEX('xUS TME'!I:I,MATCH('xUS Opp Value'!$B896,'xUS TME'!$B:$B,0))</f>
        <v>0</v>
      </c>
      <c r="P896" s="15" t="str">
        <f>INDEX('xUS TME'!M:M,MATCH('xUS Opp Value'!$B896,'xUS TME'!$B:$B,0))</f>
        <v>Malaysian Ringgit</v>
      </c>
      <c r="Q896" s="15">
        <f>INDEX('xUS TME'!N:N,MATCH('xUS Opp Value'!$B896,'xUS TME'!$B:$B,0))</f>
        <v>0</v>
      </c>
    </row>
    <row r="897" spans="1:17" hidden="1">
      <c r="A897" s="10" t="s">
        <v>470</v>
      </c>
      <c r="B897" s="10" t="str">
        <f>INDEX('xUS TME'!B:B,MATCH('xUS Opp Value'!A897,'xUS TME'!A:A,0))</f>
        <v>CNE1000000T0</v>
      </c>
      <c r="C897" s="13">
        <f>INDEX('xUS TME'!C:C,MATCH($B897,'xUS TME'!$B:$B,0))</f>
        <v>601600</v>
      </c>
      <c r="D897" s="13" t="str">
        <f>INDEX('xUS TME'!D:D,MATCH(B897,'xUS TME'!$B:$B,0))</f>
        <v>0P00009G1A</v>
      </c>
      <c r="E897" s="13" t="str">
        <f>INDEX('xUS TME'!F:F,MATCH(B897,'xUS TME'!$B:$B,0))</f>
        <v>China</v>
      </c>
      <c r="F897" s="18" t="str">
        <f>INDEX('xUS TME'!G:G,MATCH(B897,'xUS TME'!$B:$B,0))</f>
        <v>Materials</v>
      </c>
      <c r="G897" s="58">
        <f>IFERROR(INDEX(CRIMs!G:G,MATCH(C897,CRIMs!D:D,0)),0)</f>
        <v>0</v>
      </c>
      <c r="H897" s="58">
        <f>IFERROR(INDEX(CRIMs!I:I,MATCH(C897,CRIMs!D:D,0)),0)</f>
        <v>0</v>
      </c>
      <c r="I897" s="13">
        <f>INDEX('xUS TME'!E:E,MATCH($B897,'xUS TME'!$B:$B,0))</f>
        <v>0.01</v>
      </c>
      <c r="J897" s="15">
        <f>INDEX('xUS TME'!H:H,MATCH(B897,'xUS TME'!$B:$B,0))</f>
        <v>0</v>
      </c>
      <c r="K897" s="17" t="str">
        <f t="shared" si="14"/>
        <v/>
      </c>
      <c r="L897" s="15">
        <f>INDEX('xUS TME'!J:J,MATCH('xUS Opp Value'!B897,'xUS TME'!$B:$B,0))</f>
        <v>17.22</v>
      </c>
      <c r="M897" s="15">
        <f>INDEX('xUS TME'!L:L,MATCH('xUS Opp Value'!$B897,'xUS TME'!$B:$B,0))</f>
        <v>2.83</v>
      </c>
      <c r="N897" s="15">
        <f>INDEX('xUS TME'!K:K,MATCH('xUS Opp Value'!$B897,'xUS TME'!$B:$B,0))</f>
        <v>0.3</v>
      </c>
      <c r="O897" s="15" t="str">
        <f>INDEX('xUS TME'!I:I,MATCH('xUS Opp Value'!$B897,'xUS TME'!$B:$B,0))</f>
        <v>None</v>
      </c>
      <c r="P897" s="15" t="str">
        <f>INDEX('xUS TME'!M:M,MATCH('xUS Opp Value'!$B897,'xUS TME'!$B:$B,0))</f>
        <v>Yuan Renminbi</v>
      </c>
      <c r="Q897" s="15" t="str">
        <f>INDEX('xUS TME'!N:N,MATCH('xUS Opp Value'!$B897,'xUS TME'!$B:$B,0))</f>
        <v>Extreme</v>
      </c>
    </row>
    <row r="898" spans="1:17" hidden="1">
      <c r="A898" s="10" t="s">
        <v>7319</v>
      </c>
      <c r="B898" s="10" t="str">
        <f>INDEX('xUS TME'!B:B,MATCH('xUS Opp Value'!A898,'xUS TME'!A:A,0))</f>
        <v>TW0002633005</v>
      </c>
      <c r="C898" s="13" t="str">
        <f>INDEX('xUS TME'!C:C,MATCH($B898,'xUS TME'!$B:$B,0))</f>
        <v>2633</v>
      </c>
      <c r="D898" s="13" t="str">
        <f>INDEX('xUS TME'!D:D,MATCH(B898,'xUS TME'!$B:$B,0))</f>
        <v>0P0000B8XE</v>
      </c>
      <c r="E898" s="13" t="str">
        <f>INDEX('xUS TME'!F:F,MATCH(B898,'xUS TME'!$B:$B,0))</f>
        <v>Taiwan</v>
      </c>
      <c r="F898" s="18" t="str">
        <f>INDEX('xUS TME'!G:G,MATCH(B898,'xUS TME'!$B:$B,0))</f>
        <v>Industrials</v>
      </c>
      <c r="G898" s="58">
        <f>IFERROR(INDEX(CRIMs!G:G,MATCH(C898,CRIMs!D:D,0)),0)</f>
        <v>0</v>
      </c>
      <c r="H898" s="58">
        <f>IFERROR(INDEX(CRIMs!I:I,MATCH(C898,CRIMs!D:D,0)),0)</f>
        <v>0</v>
      </c>
      <c r="I898" s="13">
        <f>INDEX('xUS TME'!E:E,MATCH($B898,'xUS TME'!$B:$B,0))</f>
        <v>0.01</v>
      </c>
      <c r="J898" s="15">
        <f>INDEX('xUS TME'!H:H,MATCH(B898,'xUS TME'!$B:$B,0))</f>
        <v>0</v>
      </c>
      <c r="K898" s="17" t="str">
        <f t="shared" si="14"/>
        <v/>
      </c>
      <c r="L898" s="15">
        <f>INDEX('xUS TME'!J:J,MATCH('xUS Opp Value'!B898,'xUS TME'!$B:$B,0))</f>
        <v>0</v>
      </c>
      <c r="M898" s="15">
        <f>INDEX('xUS TME'!L:L,MATCH('xUS Opp Value'!$B898,'xUS TME'!$B:$B,0))</f>
        <v>2.08</v>
      </c>
      <c r="N898" s="15">
        <f>INDEX('xUS TME'!K:K,MATCH('xUS Opp Value'!$B898,'xUS TME'!$B:$B,0))</f>
        <v>0.09</v>
      </c>
      <c r="O898" s="15">
        <f>INDEX('xUS TME'!I:I,MATCH('xUS Opp Value'!$B898,'xUS TME'!$B:$B,0))</f>
        <v>0</v>
      </c>
      <c r="P898" s="15" t="str">
        <f>INDEX('xUS TME'!M:M,MATCH('xUS Opp Value'!$B898,'xUS TME'!$B:$B,0))</f>
        <v>New Taiwan Dollar</v>
      </c>
      <c r="Q898" s="15">
        <f>INDEX('xUS TME'!N:N,MATCH('xUS Opp Value'!$B898,'xUS TME'!$B:$B,0))</f>
        <v>0</v>
      </c>
    </row>
    <row r="899" spans="1:17" hidden="1">
      <c r="A899" s="10" t="s">
        <v>1701</v>
      </c>
      <c r="B899" s="10" t="str">
        <f>INDEX('xUS TME'!B:B,MATCH('xUS Opp Value'!A899,'xUS TME'!A:A,0))</f>
        <v>CNE000000T18</v>
      </c>
      <c r="C899" s="13">
        <f>INDEX('xUS TME'!C:C,MATCH($B899,'xUS TME'!$B:$B,0))</f>
        <v>600111</v>
      </c>
      <c r="D899" s="13" t="str">
        <f>INDEX('xUS TME'!D:D,MATCH(B899,'xUS TME'!$B:$B,0))</f>
        <v>0P00007X1P</v>
      </c>
      <c r="E899" s="13" t="str">
        <f>INDEX('xUS TME'!F:F,MATCH(B899,'xUS TME'!$B:$B,0))</f>
        <v>China</v>
      </c>
      <c r="F899" s="18" t="str">
        <f>INDEX('xUS TME'!G:G,MATCH(B899,'xUS TME'!$B:$B,0))</f>
        <v>Materials</v>
      </c>
      <c r="G899" s="58">
        <f>IFERROR(INDEX(CRIMs!G:G,MATCH(C899,CRIMs!D:D,0)),0)</f>
        <v>0</v>
      </c>
      <c r="H899" s="58">
        <f>IFERROR(INDEX(CRIMs!I:I,MATCH(C899,CRIMs!D:D,0)),0)</f>
        <v>0</v>
      </c>
      <c r="I899" s="13">
        <f>INDEX('xUS TME'!E:E,MATCH($B899,'xUS TME'!$B:$B,0))</f>
        <v>0.01</v>
      </c>
      <c r="J899" s="15">
        <f>INDEX('xUS TME'!H:H,MATCH(B899,'xUS TME'!$B:$B,0))</f>
        <v>0</v>
      </c>
      <c r="K899" s="17" t="str">
        <f t="shared" si="14"/>
        <v/>
      </c>
      <c r="L899" s="15">
        <f>INDEX('xUS TME'!J:J,MATCH('xUS Opp Value'!B899,'xUS TME'!$B:$B,0))</f>
        <v>0</v>
      </c>
      <c r="M899" s="15">
        <f>INDEX('xUS TME'!L:L,MATCH('xUS Opp Value'!$B899,'xUS TME'!$B:$B,0))</f>
        <v>7.83</v>
      </c>
      <c r="N899" s="15">
        <f>INDEX('xUS TME'!K:K,MATCH('xUS Opp Value'!$B899,'xUS TME'!$B:$B,0))</f>
        <v>7.0000000000000007E-2</v>
      </c>
      <c r="O899" s="15">
        <f>INDEX('xUS TME'!I:I,MATCH('xUS Opp Value'!$B899,'xUS TME'!$B:$B,0))</f>
        <v>0</v>
      </c>
      <c r="P899" s="15" t="str">
        <f>INDEX('xUS TME'!M:M,MATCH('xUS Opp Value'!$B899,'xUS TME'!$B:$B,0))</f>
        <v>Yuan Renminbi</v>
      </c>
      <c r="Q899" s="15">
        <f>INDEX('xUS TME'!N:N,MATCH('xUS Opp Value'!$B899,'xUS TME'!$B:$B,0))</f>
        <v>0</v>
      </c>
    </row>
    <row r="900" spans="1:17" hidden="1">
      <c r="A900" s="10" t="s">
        <v>6318</v>
      </c>
      <c r="B900" s="10" t="str">
        <f>INDEX('xUS TME'!B:B,MATCH('xUS Opp Value'!A900,'xUS TME'!A:A,0))</f>
        <v>CNE000001F70</v>
      </c>
      <c r="C900" s="13">
        <f>INDEX('xUS TME'!C:C,MATCH($B900,'xUS TME'!$B:$B,0))</f>
        <v>600031</v>
      </c>
      <c r="D900" s="13" t="str">
        <f>INDEX('xUS TME'!D:D,MATCH(B900,'xUS TME'!$B:$B,0))</f>
        <v>0P00007WZV</v>
      </c>
      <c r="E900" s="13" t="str">
        <f>INDEX('xUS TME'!F:F,MATCH(B900,'xUS TME'!$B:$B,0))</f>
        <v>China</v>
      </c>
      <c r="F900" s="18" t="str">
        <f>INDEX('xUS TME'!G:G,MATCH(B900,'xUS TME'!$B:$B,0))</f>
        <v>Industrials</v>
      </c>
      <c r="G900" s="58">
        <f>IFERROR(INDEX(CRIMs!G:G,MATCH(C900,CRIMs!D:D,0)),0)</f>
        <v>0</v>
      </c>
      <c r="H900" s="58">
        <f>IFERROR(INDEX(CRIMs!I:I,MATCH(C900,CRIMs!D:D,0)),0)</f>
        <v>0</v>
      </c>
      <c r="I900" s="13">
        <f>INDEX('xUS TME'!E:E,MATCH($B900,'xUS TME'!$B:$B,0))</f>
        <v>0.01</v>
      </c>
      <c r="J900" s="15">
        <f>INDEX('xUS TME'!H:H,MATCH(B900,'xUS TME'!$B:$B,0))</f>
        <v>0</v>
      </c>
      <c r="K900" s="17" t="str">
        <f t="shared" si="14"/>
        <v/>
      </c>
      <c r="L900" s="15">
        <f>INDEX('xUS TME'!J:J,MATCH('xUS Opp Value'!B900,'xUS TME'!$B:$B,0))</f>
        <v>0</v>
      </c>
      <c r="M900" s="15">
        <f>INDEX('xUS TME'!L:L,MATCH('xUS Opp Value'!$B900,'xUS TME'!$B:$B,0))</f>
        <v>2.15</v>
      </c>
      <c r="N900" s="15">
        <f>INDEX('xUS TME'!K:K,MATCH('xUS Opp Value'!$B900,'xUS TME'!$B:$B,0))</f>
        <v>0.11</v>
      </c>
      <c r="O900" s="15" t="str">
        <f>INDEX('xUS TME'!I:I,MATCH('xUS Opp Value'!$B900,'xUS TME'!$B:$B,0))</f>
        <v>None</v>
      </c>
      <c r="P900" s="15" t="str">
        <f>INDEX('xUS TME'!M:M,MATCH('xUS Opp Value'!$B900,'xUS TME'!$B:$B,0))</f>
        <v>Yuan Renminbi</v>
      </c>
      <c r="Q900" s="15" t="str">
        <f>INDEX('xUS TME'!N:N,MATCH('xUS Opp Value'!$B900,'xUS TME'!$B:$B,0))</f>
        <v>High</v>
      </c>
    </row>
    <row r="901" spans="1:17" hidden="1">
      <c r="A901" s="10" t="s">
        <v>947</v>
      </c>
      <c r="B901" s="10" t="str">
        <f>INDEX('xUS TME'!B:B,MATCH('xUS Opp Value'!A901,'xUS TME'!A:A,0))</f>
        <v>CNE100002G76</v>
      </c>
      <c r="C901" s="13">
        <f>INDEX('xUS TME'!C:C,MATCH($B901,'xUS TME'!$B:$B,0))</f>
        <v>600919</v>
      </c>
      <c r="D901" s="13" t="str">
        <f>INDEX('xUS TME'!D:D,MATCH(B901,'xUS TME'!$B:$B,0))</f>
        <v>0P00018GY7</v>
      </c>
      <c r="E901" s="13" t="str">
        <f>INDEX('xUS TME'!F:F,MATCH(B901,'xUS TME'!$B:$B,0))</f>
        <v>China</v>
      </c>
      <c r="F901" s="18" t="str">
        <f>INDEX('xUS TME'!G:G,MATCH(B901,'xUS TME'!$B:$B,0))</f>
        <v>Financials</v>
      </c>
      <c r="G901" s="58">
        <f>IFERROR(INDEX(CRIMs!G:G,MATCH(C901,CRIMs!D:D,0)),0)</f>
        <v>0</v>
      </c>
      <c r="H901" s="58">
        <f>IFERROR(INDEX(CRIMs!I:I,MATCH(C901,CRIMs!D:D,0)),0)</f>
        <v>0</v>
      </c>
      <c r="I901" s="13">
        <f>INDEX('xUS TME'!E:E,MATCH($B901,'xUS TME'!$B:$B,0))</f>
        <v>0.01</v>
      </c>
      <c r="J901" s="15">
        <f>INDEX('xUS TME'!H:H,MATCH(B901,'xUS TME'!$B:$B,0))</f>
        <v>0</v>
      </c>
      <c r="K901" s="17" t="str">
        <f t="shared" si="14"/>
        <v/>
      </c>
      <c r="L901" s="15">
        <f>INDEX('xUS TME'!J:J,MATCH('xUS Opp Value'!B901,'xUS TME'!$B:$B,0))</f>
        <v>0</v>
      </c>
      <c r="M901" s="15">
        <f>INDEX('xUS TME'!L:L,MATCH('xUS Opp Value'!$B901,'xUS TME'!$B:$B,0))</f>
        <v>0.78</v>
      </c>
      <c r="N901" s="15">
        <f>INDEX('xUS TME'!K:K,MATCH('xUS Opp Value'!$B901,'xUS TME'!$B:$B,0))</f>
        <v>0.15</v>
      </c>
      <c r="O901" s="15">
        <f>INDEX('xUS TME'!I:I,MATCH('xUS Opp Value'!$B901,'xUS TME'!$B:$B,0))</f>
        <v>0</v>
      </c>
      <c r="P901" s="15" t="str">
        <f>INDEX('xUS TME'!M:M,MATCH('xUS Opp Value'!$B901,'xUS TME'!$B:$B,0))</f>
        <v>Yuan Renminbi</v>
      </c>
      <c r="Q901" s="15">
        <f>INDEX('xUS TME'!N:N,MATCH('xUS Opp Value'!$B901,'xUS TME'!$B:$B,0))</f>
        <v>0</v>
      </c>
    </row>
    <row r="902" spans="1:17" hidden="1">
      <c r="A902" s="10" t="s">
        <v>7351</v>
      </c>
      <c r="B902" s="10" t="str">
        <f>INDEX('xUS TME'!B:B,MATCH('xUS Opp Value'!A902,'xUS TME'!A:A,0))</f>
        <v>INE151A01013</v>
      </c>
      <c r="C902" s="13">
        <f>INDEX('xUS TME'!C:C,MATCH($B902,'xUS TME'!$B:$B,0))</f>
        <v>500483</v>
      </c>
      <c r="D902" s="13" t="str">
        <f>INDEX('xUS TME'!D:D,MATCH(B902,'xUS TME'!$B:$B,0))</f>
        <v>0P0000CING</v>
      </c>
      <c r="E902" s="13" t="str">
        <f>INDEX('xUS TME'!F:F,MATCH(B902,'xUS TME'!$B:$B,0))</f>
        <v>India</v>
      </c>
      <c r="F902" s="18" t="str">
        <f>INDEX('xUS TME'!G:G,MATCH(B902,'xUS TME'!$B:$B,0))</f>
        <v>Communication Services</v>
      </c>
      <c r="G902" s="58">
        <f>IFERROR(INDEX(CRIMs!G:G,MATCH(C902,CRIMs!D:D,0)),0)</f>
        <v>0</v>
      </c>
      <c r="H902" s="58">
        <f>IFERROR(INDEX(CRIMs!I:I,MATCH(C902,CRIMs!D:D,0)),0)</f>
        <v>0</v>
      </c>
      <c r="I902" s="13">
        <f>INDEX('xUS TME'!E:E,MATCH($B902,'xUS TME'!$B:$B,0))</f>
        <v>0.01</v>
      </c>
      <c r="J902" s="15">
        <f>INDEX('xUS TME'!H:H,MATCH(B902,'xUS TME'!$B:$B,0))</f>
        <v>0</v>
      </c>
      <c r="K902" s="17" t="str">
        <f t="shared" si="14"/>
        <v/>
      </c>
      <c r="L902" s="15">
        <f>INDEX('xUS TME'!J:J,MATCH('xUS Opp Value'!B902,'xUS TME'!$B:$B,0))</f>
        <v>0</v>
      </c>
      <c r="M902" s="15">
        <f>INDEX('xUS TME'!L:L,MATCH('xUS Opp Value'!$B902,'xUS TME'!$B:$B,0))</f>
        <v>15.09</v>
      </c>
      <c r="N902" s="15">
        <f>INDEX('xUS TME'!K:K,MATCH('xUS Opp Value'!$B902,'xUS TME'!$B:$B,0))</f>
        <v>0.74</v>
      </c>
      <c r="O902" s="15" t="str">
        <f>INDEX('xUS TME'!I:I,MATCH('xUS Opp Value'!$B902,'xUS TME'!$B:$B,0))</f>
        <v>None</v>
      </c>
      <c r="P902" s="15" t="str">
        <f>INDEX('xUS TME'!M:M,MATCH('xUS Opp Value'!$B902,'xUS TME'!$B:$B,0))</f>
        <v>Indian Rupee</v>
      </c>
      <c r="Q902" s="15" t="str">
        <f>INDEX('xUS TME'!N:N,MATCH('xUS Opp Value'!$B902,'xUS TME'!$B:$B,0))</f>
        <v>Very High</v>
      </c>
    </row>
    <row r="903" spans="1:17" hidden="1">
      <c r="A903" s="10" t="s">
        <v>8518</v>
      </c>
      <c r="B903" s="10" t="str">
        <f>INDEX('xUS TME'!B:B,MATCH('xUS Opp Value'!A903,'xUS TME'!A:A,0))</f>
        <v>CNE100006Z79</v>
      </c>
      <c r="C903" s="13" t="str">
        <f>INDEX('xUS TME'!C:C,MATCH($B903,'xUS TME'!$B:$B,0))</f>
        <v>02050</v>
      </c>
      <c r="D903" s="13" t="str">
        <f>INDEX('xUS TME'!D:D,MATCH(B903,'xUS TME'!$B:$B,0))</f>
        <v>0P0001VQLK</v>
      </c>
      <c r="E903" s="13" t="str">
        <f>INDEX('xUS TME'!F:F,MATCH(B903,'xUS TME'!$B:$B,0))</f>
        <v>China</v>
      </c>
      <c r="F903" s="18" t="str">
        <f>INDEX('xUS TME'!G:G,MATCH(B903,'xUS TME'!$B:$B,0))</f>
        <v>Industrials</v>
      </c>
      <c r="G903" s="58">
        <f>IFERROR(INDEX(CRIMs!G:G,MATCH(C903,CRIMs!D:D,0)),0)</f>
        <v>0</v>
      </c>
      <c r="H903" s="58">
        <f>IFERROR(INDEX(CRIMs!I:I,MATCH(C903,CRIMs!D:D,0)),0)</f>
        <v>0</v>
      </c>
      <c r="I903" s="13">
        <f>INDEX('xUS TME'!E:E,MATCH($B903,'xUS TME'!$B:$B,0))</f>
        <v>0</v>
      </c>
      <c r="J903" s="15">
        <f>INDEX('xUS TME'!H:H,MATCH(B903,'xUS TME'!$B:$B,0))</f>
        <v>0</v>
      </c>
      <c r="K903" s="17" t="str">
        <f t="shared" si="14"/>
        <v/>
      </c>
      <c r="L903" s="15">
        <f>INDEX('xUS TME'!J:J,MATCH('xUS Opp Value'!B903,'xUS TME'!$B:$B,0))</f>
        <v>0</v>
      </c>
      <c r="M903" s="15">
        <f>INDEX('xUS TME'!L:L,MATCH('xUS Opp Value'!$B903,'xUS TME'!$B:$B,0))</f>
        <v>3.68</v>
      </c>
      <c r="N903" s="15">
        <f>INDEX('xUS TME'!K:K,MATCH('xUS Opp Value'!$B903,'xUS TME'!$B:$B,0))</f>
        <v>0.16</v>
      </c>
      <c r="O903" s="15">
        <f>INDEX('xUS TME'!I:I,MATCH('xUS Opp Value'!$B903,'xUS TME'!$B:$B,0))</f>
        <v>0</v>
      </c>
      <c r="P903" s="15" t="str">
        <f>INDEX('xUS TME'!M:M,MATCH('xUS Opp Value'!$B903,'xUS TME'!$B:$B,0))</f>
        <v>Hong Kong Dollar</v>
      </c>
      <c r="Q903" s="15">
        <f>INDEX('xUS TME'!N:N,MATCH('xUS Opp Value'!$B903,'xUS TME'!$B:$B,0))</f>
        <v>0</v>
      </c>
    </row>
    <row r="904" spans="1:17" hidden="1">
      <c r="A904" s="10" t="s">
        <v>5723</v>
      </c>
      <c r="B904" s="10" t="str">
        <f>INDEX('xUS TME'!B:B,MATCH('xUS Opp Value'!A904,'xUS TME'!A:A,0))</f>
        <v>KR7047050000</v>
      </c>
      <c r="C904" s="13" t="str">
        <f>INDEX('xUS TME'!C:C,MATCH($B904,'xUS TME'!$B:$B,0))</f>
        <v>047050</v>
      </c>
      <c r="D904" s="13" t="str">
        <f>INDEX('xUS TME'!D:D,MATCH(B904,'xUS TME'!$B:$B,0))</f>
        <v>0P0000AFFZ</v>
      </c>
      <c r="E904" s="13" t="str">
        <f>INDEX('xUS TME'!F:F,MATCH(B904,'xUS TME'!$B:$B,0))</f>
        <v>South Korea</v>
      </c>
      <c r="F904" s="18" t="str">
        <f>INDEX('xUS TME'!G:G,MATCH(B904,'xUS TME'!$B:$B,0))</f>
        <v>Industrials</v>
      </c>
      <c r="G904" s="58">
        <f>IFERROR(INDEX(CRIMs!G:G,MATCH(C904,CRIMs!D:D,0)),0)</f>
        <v>0</v>
      </c>
      <c r="H904" s="58">
        <f>IFERROR(INDEX(CRIMs!I:I,MATCH(C904,CRIMs!D:D,0)),0)</f>
        <v>0</v>
      </c>
      <c r="I904" s="13">
        <f>INDEX('xUS TME'!E:E,MATCH($B904,'xUS TME'!$B:$B,0))</f>
        <v>0.01</v>
      </c>
      <c r="J904" s="15">
        <f>INDEX('xUS TME'!H:H,MATCH(B904,'xUS TME'!$B:$B,0))</f>
        <v>0</v>
      </c>
      <c r="K904" s="17" t="str">
        <f t="shared" si="14"/>
        <v/>
      </c>
      <c r="L904" s="15">
        <f>INDEX('xUS TME'!J:J,MATCH('xUS Opp Value'!B904,'xUS TME'!$B:$B,0))</f>
        <v>0</v>
      </c>
      <c r="M904" s="15">
        <f>INDEX('xUS TME'!L:L,MATCH('xUS Opp Value'!$B904,'xUS TME'!$B:$B,0))</f>
        <v>1.91</v>
      </c>
      <c r="N904" s="15">
        <f>INDEX('xUS TME'!K:K,MATCH('xUS Opp Value'!$B904,'xUS TME'!$B:$B,0))</f>
        <v>0.11</v>
      </c>
      <c r="O904" s="15">
        <f>INDEX('xUS TME'!I:I,MATCH('xUS Opp Value'!$B904,'xUS TME'!$B:$B,0))</f>
        <v>0</v>
      </c>
      <c r="P904" s="15" t="str">
        <f>INDEX('xUS TME'!M:M,MATCH('xUS Opp Value'!$B904,'xUS TME'!$B:$B,0))</f>
        <v>Won</v>
      </c>
      <c r="Q904" s="15">
        <f>INDEX('xUS TME'!N:N,MATCH('xUS Opp Value'!$B904,'xUS TME'!$B:$B,0))</f>
        <v>0</v>
      </c>
    </row>
    <row r="905" spans="1:17" hidden="1">
      <c r="A905" s="10" t="s">
        <v>7263</v>
      </c>
      <c r="B905" s="10" t="str">
        <f>INDEX('xUS TME'!B:B,MATCH('xUS Opp Value'!A905,'xUS TME'!A:A,0))</f>
        <v>INE00H001014</v>
      </c>
      <c r="C905" s="13" t="str">
        <f>INDEX('xUS TME'!C:C,MATCH($B905,'xUS TME'!$B:$B,0))</f>
        <v>SWIGGY</v>
      </c>
      <c r="D905" s="13" t="str">
        <f>INDEX('xUS TME'!D:D,MATCH(B905,'xUS TME'!$B:$B,0))</f>
        <v>0P0001U23I</v>
      </c>
      <c r="E905" s="13" t="str">
        <f>INDEX('xUS TME'!F:F,MATCH(B905,'xUS TME'!$B:$B,0))</f>
        <v>India</v>
      </c>
      <c r="F905" s="18" t="str">
        <f>INDEX('xUS TME'!G:G,MATCH(B905,'xUS TME'!$B:$B,0))</f>
        <v>Consumer Discretionary</v>
      </c>
      <c r="G905" s="58">
        <f>IFERROR(INDEX(CRIMs!G:G,MATCH(C905,CRIMs!D:D,0)),0)</f>
        <v>0</v>
      </c>
      <c r="H905" s="58">
        <f>IFERROR(INDEX(CRIMs!I:I,MATCH(C905,CRIMs!D:D,0)),0)</f>
        <v>0</v>
      </c>
      <c r="I905" s="13">
        <f>INDEX('xUS TME'!E:E,MATCH($B905,'xUS TME'!$B:$B,0))</f>
        <v>0</v>
      </c>
      <c r="J905" s="15">
        <f>INDEX('xUS TME'!H:H,MATCH(B905,'xUS TME'!$B:$B,0))</f>
        <v>0</v>
      </c>
      <c r="K905" s="17" t="str">
        <f t="shared" si="14"/>
        <v/>
      </c>
      <c r="L905" s="15">
        <f>INDEX('xUS TME'!J:J,MATCH('xUS Opp Value'!B905,'xUS TME'!$B:$B,0))</f>
        <v>385.61</v>
      </c>
      <c r="M905" s="15">
        <f>INDEX('xUS TME'!L:L,MATCH('xUS Opp Value'!$B905,'xUS TME'!$B:$B,0))</f>
        <v>6.52</v>
      </c>
      <c r="N905" s="15">
        <f>INDEX('xUS TME'!K:K,MATCH('xUS Opp Value'!$B905,'xUS TME'!$B:$B,0))</f>
        <v>0</v>
      </c>
      <c r="O905" s="15">
        <f>INDEX('xUS TME'!I:I,MATCH('xUS Opp Value'!$B905,'xUS TME'!$B:$B,0))</f>
        <v>0</v>
      </c>
      <c r="P905" s="15" t="str">
        <f>INDEX('xUS TME'!M:M,MATCH('xUS Opp Value'!$B905,'xUS TME'!$B:$B,0))</f>
        <v>Indian Rupee</v>
      </c>
      <c r="Q905" s="15">
        <f>INDEX('xUS TME'!N:N,MATCH('xUS Opp Value'!$B905,'xUS TME'!$B:$B,0))</f>
        <v>0</v>
      </c>
    </row>
    <row r="906" spans="1:17" hidden="1">
      <c r="A906" s="10" t="s">
        <v>5455</v>
      </c>
      <c r="B906" s="10" t="str">
        <f>INDEX('xUS TME'!B:B,MATCH('xUS Opp Value'!A906,'xUS TME'!A:A,0))</f>
        <v>INE881D01027</v>
      </c>
      <c r="C906" s="13" t="str">
        <f>INDEX('xUS TME'!C:C,MATCH($B906,'xUS TME'!$B:$B,0))</f>
        <v>532466</v>
      </c>
      <c r="D906" s="13" t="str">
        <f>INDEX('xUS TME'!D:D,MATCH(B906,'xUS TME'!$B:$B,0))</f>
        <v>0P0000ARI6</v>
      </c>
      <c r="E906" s="13" t="str">
        <f>INDEX('xUS TME'!F:F,MATCH(B906,'xUS TME'!$B:$B,0))</f>
        <v>India</v>
      </c>
      <c r="F906" s="18" t="str">
        <f>INDEX('xUS TME'!G:G,MATCH(B906,'xUS TME'!$B:$B,0))</f>
        <v>Information Technology</v>
      </c>
      <c r="G906" s="58">
        <f>IFERROR(INDEX(CRIMs!G:G,MATCH(C906,CRIMs!D:D,0)),0)</f>
        <v>0</v>
      </c>
      <c r="H906" s="58">
        <f>IFERROR(INDEX(CRIMs!I:I,MATCH(C906,CRIMs!D:D,0)),0)</f>
        <v>0</v>
      </c>
      <c r="I906" s="13">
        <f>INDEX('xUS TME'!E:E,MATCH($B906,'xUS TME'!$B:$B,0))</f>
        <v>0.01</v>
      </c>
      <c r="J906" s="15">
        <f>INDEX('xUS TME'!H:H,MATCH(B906,'xUS TME'!$B:$B,0))</f>
        <v>0</v>
      </c>
      <c r="K906" s="17" t="str">
        <f t="shared" si="14"/>
        <v/>
      </c>
      <c r="L906" s="15">
        <f>INDEX('xUS TME'!J:J,MATCH('xUS Opp Value'!B906,'xUS TME'!$B:$B,0))</f>
        <v>0</v>
      </c>
      <c r="M906" s="15">
        <f>INDEX('xUS TME'!L:L,MATCH('xUS Opp Value'!$B906,'xUS TME'!$B:$B,0))</f>
        <v>8.56</v>
      </c>
      <c r="N906" s="15">
        <f>INDEX('xUS TME'!K:K,MATCH('xUS Opp Value'!$B906,'xUS TME'!$B:$B,0))</f>
        <v>0.31</v>
      </c>
      <c r="O906" s="15">
        <f>INDEX('xUS TME'!I:I,MATCH('xUS Opp Value'!$B906,'xUS TME'!$B:$B,0))</f>
        <v>0</v>
      </c>
      <c r="P906" s="15" t="str">
        <f>INDEX('xUS TME'!M:M,MATCH('xUS Opp Value'!$B906,'xUS TME'!$B:$B,0))</f>
        <v>Indian Rupee</v>
      </c>
      <c r="Q906" s="15">
        <f>INDEX('xUS TME'!N:N,MATCH('xUS Opp Value'!$B906,'xUS TME'!$B:$B,0))</f>
        <v>0</v>
      </c>
    </row>
    <row r="907" spans="1:17" hidden="1">
      <c r="A907" s="10" t="s">
        <v>684</v>
      </c>
      <c r="B907" s="10" t="str">
        <f>INDEX('xUS TME'!B:B,MATCH('xUS Opp Value'!A907,'xUS TME'!A:A,0))</f>
        <v>INE006I01046</v>
      </c>
      <c r="C907" s="13" t="str">
        <f>INDEX('xUS TME'!C:C,MATCH($B907,'xUS TME'!$B:$B,0))</f>
        <v>ASTRAL</v>
      </c>
      <c r="D907" s="13" t="str">
        <f>INDEX('xUS TME'!D:D,MATCH(B907,'xUS TME'!$B:$B,0))</f>
        <v>0P0000CBBY</v>
      </c>
      <c r="E907" s="13" t="str">
        <f>INDEX('xUS TME'!F:F,MATCH(B907,'xUS TME'!$B:$B,0))</f>
        <v>India</v>
      </c>
      <c r="F907" s="18" t="str">
        <f>INDEX('xUS TME'!G:G,MATCH(B907,'xUS TME'!$B:$B,0))</f>
        <v>Industrials</v>
      </c>
      <c r="G907" s="58">
        <f>IFERROR(INDEX(CRIMs!G:G,MATCH(C907,CRIMs!D:D,0)),0)</f>
        <v>0</v>
      </c>
      <c r="H907" s="58">
        <f>IFERROR(INDEX(CRIMs!I:I,MATCH(C907,CRIMs!D:D,0)),0)</f>
        <v>0</v>
      </c>
      <c r="I907" s="13">
        <f>INDEX('xUS TME'!E:E,MATCH($B907,'xUS TME'!$B:$B,0))</f>
        <v>0.01</v>
      </c>
      <c r="J907" s="15">
        <f>INDEX('xUS TME'!H:H,MATCH(B907,'xUS TME'!$B:$B,0))</f>
        <v>0</v>
      </c>
      <c r="K907" s="17" t="str">
        <f t="shared" si="14"/>
        <v/>
      </c>
      <c r="L907" s="15">
        <f>INDEX('xUS TME'!J:J,MATCH('xUS Opp Value'!B907,'xUS TME'!$B:$B,0))</f>
        <v>0</v>
      </c>
      <c r="M907" s="15">
        <f>INDEX('xUS TME'!L:L,MATCH('xUS Opp Value'!$B907,'xUS TME'!$B:$B,0))</f>
        <v>11.6</v>
      </c>
      <c r="N907" s="15">
        <f>INDEX('xUS TME'!K:K,MATCH('xUS Opp Value'!$B907,'xUS TME'!$B:$B,0))</f>
        <v>0.15</v>
      </c>
      <c r="O907" s="15">
        <f>INDEX('xUS TME'!I:I,MATCH('xUS Opp Value'!$B907,'xUS TME'!$B:$B,0))</f>
        <v>0</v>
      </c>
      <c r="P907" s="15" t="str">
        <f>INDEX('xUS TME'!M:M,MATCH('xUS Opp Value'!$B907,'xUS TME'!$B:$B,0))</f>
        <v>Indian Rupee</v>
      </c>
      <c r="Q907" s="15">
        <f>INDEX('xUS TME'!N:N,MATCH('xUS Opp Value'!$B907,'xUS TME'!$B:$B,0))</f>
        <v>0</v>
      </c>
    </row>
    <row r="908" spans="1:17" hidden="1">
      <c r="A908" s="10" t="s">
        <v>2568</v>
      </c>
      <c r="B908" s="10" t="str">
        <f>INDEX('xUS TME'!B:B,MATCH('xUS Opp Value'!A908,'xUS TME'!A:A,0))</f>
        <v>TREENKA00011</v>
      </c>
      <c r="C908" s="13" t="str">
        <f>INDEX('xUS TME'!C:C,MATCH($B908,'xUS TME'!$B:$B,0))</f>
        <v>ENKAI</v>
      </c>
      <c r="D908" s="13" t="str">
        <f>INDEX('xUS TME'!D:D,MATCH(B908,'xUS TME'!$B:$B,0))</f>
        <v>0P0000BROF</v>
      </c>
      <c r="E908" s="13" t="str">
        <f>INDEX('xUS TME'!F:F,MATCH(B908,'xUS TME'!$B:$B,0))</f>
        <v>Turkey</v>
      </c>
      <c r="F908" s="18" t="str">
        <f>INDEX('xUS TME'!G:G,MATCH(B908,'xUS TME'!$B:$B,0))</f>
        <v>Industrials</v>
      </c>
      <c r="G908" s="58">
        <f>IFERROR(INDEX(CRIMs!G:G,MATCH(C908,CRIMs!D:D,0)),0)</f>
        <v>0</v>
      </c>
      <c r="H908" s="58">
        <f>IFERROR(INDEX(CRIMs!I:I,MATCH(C908,CRIMs!D:D,0)),0)</f>
        <v>0</v>
      </c>
      <c r="I908" s="13">
        <f>INDEX('xUS TME'!E:E,MATCH($B908,'xUS TME'!$B:$B,0))</f>
        <v>0.01</v>
      </c>
      <c r="J908" s="15">
        <f>INDEX('xUS TME'!H:H,MATCH(B908,'xUS TME'!$B:$B,0))</f>
        <v>0</v>
      </c>
      <c r="K908" s="17" t="str">
        <f t="shared" si="14"/>
        <v/>
      </c>
      <c r="L908" s="15">
        <f>INDEX('xUS TME'!J:J,MATCH('xUS Opp Value'!B908,'xUS TME'!$B:$B,0))</f>
        <v>0</v>
      </c>
      <c r="M908" s="15">
        <f>INDEX('xUS TME'!L:L,MATCH('xUS Opp Value'!$B908,'xUS TME'!$B:$B,0))</f>
        <v>1.61</v>
      </c>
      <c r="N908" s="15">
        <f>INDEX('xUS TME'!K:K,MATCH('xUS Opp Value'!$B908,'xUS TME'!$B:$B,0))</f>
        <v>0.12</v>
      </c>
      <c r="O908" s="15">
        <f>INDEX('xUS TME'!I:I,MATCH('xUS Opp Value'!$B908,'xUS TME'!$B:$B,0))</f>
        <v>0</v>
      </c>
      <c r="P908" s="15" t="str">
        <f>INDEX('xUS TME'!M:M,MATCH('xUS Opp Value'!$B908,'xUS TME'!$B:$B,0))</f>
        <v>Turkish Lira</v>
      </c>
      <c r="Q908" s="15">
        <f>INDEX('xUS TME'!N:N,MATCH('xUS Opp Value'!$B908,'xUS TME'!$B:$B,0))</f>
        <v>0</v>
      </c>
    </row>
    <row r="909" spans="1:17" hidden="1">
      <c r="A909" s="10" t="s">
        <v>5695</v>
      </c>
      <c r="B909" s="10" t="str">
        <f>INDEX('xUS TME'!B:B,MATCH('xUS Opp Value'!A909,'xUS TME'!A:A,0))</f>
        <v>PHY7072Q1032</v>
      </c>
      <c r="C909" s="13" t="str">
        <f>INDEX('xUS TME'!C:C,MATCH($B909,'xUS TME'!$B:$B,0))</f>
        <v>TEL</v>
      </c>
      <c r="D909" s="13" t="str">
        <f>INDEX('xUS TME'!D:D,MATCH(B909,'xUS TME'!$B:$B,0))</f>
        <v>0P0000EDRJ</v>
      </c>
      <c r="E909" s="13" t="str">
        <f>INDEX('xUS TME'!F:F,MATCH(B909,'xUS TME'!$B:$B,0))</f>
        <v>Philippines</v>
      </c>
      <c r="F909" s="18" t="str">
        <f>INDEX('xUS TME'!G:G,MATCH(B909,'xUS TME'!$B:$B,0))</f>
        <v>Communication Services</v>
      </c>
      <c r="G909" s="58">
        <f>IFERROR(INDEX(CRIMs!G:G,MATCH(C909,CRIMs!D:D,0)),0)</f>
        <v>0</v>
      </c>
      <c r="H909" s="58">
        <f>IFERROR(INDEX(CRIMs!I:I,MATCH(C909,CRIMs!D:D,0)),0)</f>
        <v>0</v>
      </c>
      <c r="I909" s="13">
        <f>INDEX('xUS TME'!E:E,MATCH($B909,'xUS TME'!$B:$B,0))</f>
        <v>0.01</v>
      </c>
      <c r="J909" s="15">
        <f>INDEX('xUS TME'!H:H,MATCH(B909,'xUS TME'!$B:$B,0))</f>
        <v>0</v>
      </c>
      <c r="K909" s="17" t="str">
        <f t="shared" si="14"/>
        <v/>
      </c>
      <c r="L909" s="15">
        <f>INDEX('xUS TME'!J:J,MATCH('xUS Opp Value'!B909,'xUS TME'!$B:$B,0))</f>
        <v>7.78</v>
      </c>
      <c r="M909" s="15">
        <f>INDEX('xUS TME'!L:L,MATCH('xUS Opp Value'!$B909,'xUS TME'!$B:$B,0))</f>
        <v>2.2200000000000002</v>
      </c>
      <c r="N909" s="15">
        <f>INDEX('xUS TME'!K:K,MATCH('xUS Opp Value'!$B909,'xUS TME'!$B:$B,0))</f>
        <v>0.25</v>
      </c>
      <c r="O909" s="15" t="str">
        <f>INDEX('xUS TME'!I:I,MATCH('xUS Opp Value'!$B909,'xUS TME'!$B:$B,0))</f>
        <v>Narrow</v>
      </c>
      <c r="P909" s="15" t="str">
        <f>INDEX('xUS TME'!M:M,MATCH('xUS Opp Value'!$B909,'xUS TME'!$B:$B,0))</f>
        <v>Philippine Peso</v>
      </c>
      <c r="Q909" s="15" t="str">
        <f>INDEX('xUS TME'!N:N,MATCH('xUS Opp Value'!$B909,'xUS TME'!$B:$B,0))</f>
        <v>High</v>
      </c>
    </row>
    <row r="910" spans="1:17" hidden="1">
      <c r="A910" s="10" t="s">
        <v>6810</v>
      </c>
      <c r="B910" s="10" t="str">
        <f>INDEX('xUS TME'!B:B,MATCH('xUS Opp Value'!A910,'xUS TME'!A:A,0))</f>
        <v>TH0003010Z04</v>
      </c>
      <c r="C910" s="13" t="str">
        <f>INDEX('xUS TME'!C:C,MATCH($B910,'xUS TME'!$B:$B,0))</f>
        <v>SCC</v>
      </c>
      <c r="D910" s="13" t="str">
        <f>INDEX('xUS TME'!D:D,MATCH(B910,'xUS TME'!$B:$B,0))</f>
        <v>0P0000BZPR</v>
      </c>
      <c r="E910" s="13" t="str">
        <f>INDEX('xUS TME'!F:F,MATCH(B910,'xUS TME'!$B:$B,0))</f>
        <v>Thailand</v>
      </c>
      <c r="F910" s="18" t="str">
        <f>INDEX('xUS TME'!G:G,MATCH(B910,'xUS TME'!$B:$B,0))</f>
        <v>Materials</v>
      </c>
      <c r="G910" s="58">
        <f>IFERROR(INDEX(CRIMs!G:G,MATCH(C910,CRIMs!D:D,0)),0)</f>
        <v>0</v>
      </c>
      <c r="H910" s="58">
        <f>IFERROR(INDEX(CRIMs!I:I,MATCH(C910,CRIMs!D:D,0)),0)</f>
        <v>0</v>
      </c>
      <c r="I910" s="13">
        <f>INDEX('xUS TME'!E:E,MATCH($B910,'xUS TME'!$B:$B,0))</f>
        <v>0.01</v>
      </c>
      <c r="J910" s="15">
        <f>INDEX('xUS TME'!H:H,MATCH(B910,'xUS TME'!$B:$B,0))</f>
        <v>0</v>
      </c>
      <c r="K910" s="17" t="str">
        <f t="shared" si="14"/>
        <v/>
      </c>
      <c r="L910" s="15">
        <f>INDEX('xUS TME'!J:J,MATCH('xUS Opp Value'!B910,'xUS TME'!$B:$B,0))</f>
        <v>32.520000000000003</v>
      </c>
      <c r="M910" s="15">
        <f>INDEX('xUS TME'!L:L,MATCH('xUS Opp Value'!$B910,'xUS TME'!$B:$B,0))</f>
        <v>0.76</v>
      </c>
      <c r="N910" s="15">
        <f>INDEX('xUS TME'!K:K,MATCH('xUS Opp Value'!$B910,'xUS TME'!$B:$B,0))</f>
        <v>0.03</v>
      </c>
      <c r="O910" s="15">
        <f>INDEX('xUS TME'!I:I,MATCH('xUS Opp Value'!$B910,'xUS TME'!$B:$B,0))</f>
        <v>0</v>
      </c>
      <c r="P910" s="15" t="str">
        <f>INDEX('xUS TME'!M:M,MATCH('xUS Opp Value'!$B910,'xUS TME'!$B:$B,0))</f>
        <v>Baht</v>
      </c>
      <c r="Q910" s="15">
        <f>INDEX('xUS TME'!N:N,MATCH('xUS Opp Value'!$B910,'xUS TME'!$B:$B,0))</f>
        <v>0</v>
      </c>
    </row>
    <row r="911" spans="1:17" hidden="1">
      <c r="A911" s="10" t="s">
        <v>2119</v>
      </c>
      <c r="B911" s="10" t="str">
        <f>INDEX('xUS TME'!B:B,MATCH('xUS Opp Value'!A911,'xUS TME'!A:A,0))</f>
        <v>CNE100000601</v>
      </c>
      <c r="C911" s="13">
        <f>INDEX('xUS TME'!C:C,MATCH($B911,'xUS TME'!$B:$B,0))</f>
        <v>601919</v>
      </c>
      <c r="D911" s="13" t="str">
        <f>INDEX('xUS TME'!D:D,MATCH(B911,'xUS TME'!$B:$B,0))</f>
        <v>0P00009G1V</v>
      </c>
      <c r="E911" s="13" t="str">
        <f>INDEX('xUS TME'!F:F,MATCH(B911,'xUS TME'!$B:$B,0))</f>
        <v>China</v>
      </c>
      <c r="F911" s="18" t="str">
        <f>INDEX('xUS TME'!G:G,MATCH(B911,'xUS TME'!$B:$B,0))</f>
        <v>Industrials</v>
      </c>
      <c r="G911" s="58">
        <f>IFERROR(INDEX(CRIMs!G:G,MATCH(C911,CRIMs!D:D,0)),0)</f>
        <v>0</v>
      </c>
      <c r="H911" s="58">
        <f>IFERROR(INDEX(CRIMs!I:I,MATCH(C911,CRIMs!D:D,0)),0)</f>
        <v>0</v>
      </c>
      <c r="I911" s="13">
        <f>INDEX('xUS TME'!E:E,MATCH($B911,'xUS TME'!$B:$B,0))</f>
        <v>0.01</v>
      </c>
      <c r="J911" s="15">
        <f>INDEX('xUS TME'!H:H,MATCH(B911,'xUS TME'!$B:$B,0))</f>
        <v>0</v>
      </c>
      <c r="K911" s="17" t="str">
        <f t="shared" si="14"/>
        <v/>
      </c>
      <c r="L911" s="15">
        <f>INDEX('xUS TME'!J:J,MATCH('xUS Opp Value'!B911,'xUS TME'!$B:$B,0))</f>
        <v>8.75</v>
      </c>
      <c r="M911" s="15">
        <f>INDEX('xUS TME'!L:L,MATCH('xUS Opp Value'!$B911,'xUS TME'!$B:$B,0))</f>
        <v>1</v>
      </c>
      <c r="N911" s="15">
        <f>INDEX('xUS TME'!K:K,MATCH('xUS Opp Value'!$B911,'xUS TME'!$B:$B,0))</f>
        <v>0.26</v>
      </c>
      <c r="O911" s="15">
        <f>INDEX('xUS TME'!I:I,MATCH('xUS Opp Value'!$B911,'xUS TME'!$B:$B,0))</f>
        <v>0</v>
      </c>
      <c r="P911" s="15" t="str">
        <f>INDEX('xUS TME'!M:M,MATCH('xUS Opp Value'!$B911,'xUS TME'!$B:$B,0))</f>
        <v>Yuan Renminbi</v>
      </c>
      <c r="Q911" s="15">
        <f>INDEX('xUS TME'!N:N,MATCH('xUS Opp Value'!$B911,'xUS TME'!$B:$B,0))</f>
        <v>0</v>
      </c>
    </row>
    <row r="912" spans="1:17" hidden="1">
      <c r="A912" s="10" t="s">
        <v>2916</v>
      </c>
      <c r="B912" s="10" t="str">
        <f>INDEX('xUS TME'!B:B,MATCH('xUS Opp Value'!A912,'xUS TME'!A:A,0))</f>
        <v>KYG3825B1059</v>
      </c>
      <c r="C912" s="13" t="str">
        <f>INDEX('xUS TME'!C:C,MATCH($B912,'xUS TME'!$B:$B,0))</f>
        <v>01548</v>
      </c>
      <c r="D912" s="13" t="str">
        <f>INDEX('xUS TME'!D:D,MATCH(B912,'xUS TME'!$B:$B,0))</f>
        <v>0P000176PA</v>
      </c>
      <c r="E912" s="13" t="str">
        <f>INDEX('xUS TME'!F:F,MATCH(B912,'xUS TME'!$B:$B,0))</f>
        <v>United States</v>
      </c>
      <c r="F912" s="18" t="str">
        <f>INDEX('xUS TME'!G:G,MATCH(B912,'xUS TME'!$B:$B,0))</f>
        <v>Health Care</v>
      </c>
      <c r="G912" s="58">
        <f>IFERROR(INDEX(CRIMs!G:G,MATCH(C912,CRIMs!D:D,0)),0)</f>
        <v>0</v>
      </c>
      <c r="H912" s="58">
        <f>IFERROR(INDEX(CRIMs!I:I,MATCH(C912,CRIMs!D:D,0)),0)</f>
        <v>0</v>
      </c>
      <c r="I912" s="13">
        <f>INDEX('xUS TME'!E:E,MATCH($B912,'xUS TME'!$B:$B,0))</f>
        <v>0.01</v>
      </c>
      <c r="J912" s="15">
        <f>INDEX('xUS TME'!H:H,MATCH(B912,'xUS TME'!$B:$B,0))</f>
        <v>0</v>
      </c>
      <c r="K912" s="17" t="str">
        <f t="shared" si="14"/>
        <v/>
      </c>
      <c r="L912" s="15">
        <f>INDEX('xUS TME'!J:J,MATCH('xUS Opp Value'!B912,'xUS TME'!$B:$B,0))</f>
        <v>0</v>
      </c>
      <c r="M912" s="15">
        <f>INDEX('xUS TME'!L:L,MATCH('xUS Opp Value'!$B912,'xUS TME'!$B:$B,0))</f>
        <v>0.91</v>
      </c>
      <c r="N912" s="15">
        <f>INDEX('xUS TME'!K:K,MATCH('xUS Opp Value'!$B912,'xUS TME'!$B:$B,0))</f>
        <v>-0.13</v>
      </c>
      <c r="O912" s="15" t="str">
        <f>INDEX('xUS TME'!I:I,MATCH('xUS Opp Value'!$B912,'xUS TME'!$B:$B,0))</f>
        <v>None</v>
      </c>
      <c r="P912" s="15" t="str">
        <f>INDEX('xUS TME'!M:M,MATCH('xUS Opp Value'!$B912,'xUS TME'!$B:$B,0))</f>
        <v>Hong Kong Dollar</v>
      </c>
      <c r="Q912" s="15" t="str">
        <f>INDEX('xUS TME'!N:N,MATCH('xUS Opp Value'!$B912,'xUS TME'!$B:$B,0))</f>
        <v>Very High</v>
      </c>
    </row>
    <row r="913" spans="1:17" hidden="1">
      <c r="A913" s="10" t="s">
        <v>2358</v>
      </c>
      <c r="B913" s="10" t="str">
        <f>INDEX('xUS TME'!B:B,MATCH('xUS Opp Value'!A913,'xUS TME'!A:A,0))</f>
        <v>KR7241560002</v>
      </c>
      <c r="C913" s="13">
        <f>INDEX('xUS TME'!C:C,MATCH($B913,'xUS TME'!$B:$B,0))</f>
        <v>241560</v>
      </c>
      <c r="D913" s="13" t="str">
        <f>INDEX('xUS TME'!D:D,MATCH(B913,'xUS TME'!$B:$B,0))</f>
        <v>0P000197YW</v>
      </c>
      <c r="E913" s="13" t="str">
        <f>INDEX('xUS TME'!F:F,MATCH(B913,'xUS TME'!$B:$B,0))</f>
        <v>South Korea</v>
      </c>
      <c r="F913" s="18" t="str">
        <f>INDEX('xUS TME'!G:G,MATCH(B913,'xUS TME'!$B:$B,0))</f>
        <v>Industrials</v>
      </c>
      <c r="G913" s="58">
        <f>IFERROR(INDEX(CRIMs!G:G,MATCH(C913,CRIMs!D:D,0)),0)</f>
        <v>0</v>
      </c>
      <c r="H913" s="58">
        <f>IFERROR(INDEX(CRIMs!I:I,MATCH(C913,CRIMs!D:D,0)),0)</f>
        <v>0</v>
      </c>
      <c r="I913" s="13">
        <f>INDEX('xUS TME'!E:E,MATCH($B913,'xUS TME'!$B:$B,0))</f>
        <v>0.01</v>
      </c>
      <c r="J913" s="15">
        <f>INDEX('xUS TME'!H:H,MATCH(B913,'xUS TME'!$B:$B,0))</f>
        <v>0</v>
      </c>
      <c r="K913" s="17" t="str">
        <f t="shared" si="14"/>
        <v/>
      </c>
      <c r="L913" s="15">
        <f>INDEX('xUS TME'!J:J,MATCH('xUS Opp Value'!B913,'xUS TME'!$B:$B,0))</f>
        <v>11.74</v>
      </c>
      <c r="M913" s="15">
        <f>INDEX('xUS TME'!L:L,MATCH('xUS Opp Value'!$B913,'xUS TME'!$B:$B,0))</f>
        <v>0.93</v>
      </c>
      <c r="N913" s="15">
        <f>INDEX('xUS TME'!K:K,MATCH('xUS Opp Value'!$B913,'xUS TME'!$B:$B,0))</f>
        <v>0.06</v>
      </c>
      <c r="O913" s="15">
        <f>INDEX('xUS TME'!I:I,MATCH('xUS Opp Value'!$B913,'xUS TME'!$B:$B,0))</f>
        <v>0</v>
      </c>
      <c r="P913" s="15" t="str">
        <f>INDEX('xUS TME'!M:M,MATCH('xUS Opp Value'!$B913,'xUS TME'!$B:$B,0))</f>
        <v>Won</v>
      </c>
      <c r="Q913" s="15">
        <f>INDEX('xUS TME'!N:N,MATCH('xUS Opp Value'!$B913,'xUS TME'!$B:$B,0))</f>
        <v>0</v>
      </c>
    </row>
    <row r="914" spans="1:17" hidden="1">
      <c r="A914" s="10" t="s">
        <v>8401</v>
      </c>
      <c r="B914" s="10" t="str">
        <f>INDEX('xUS TME'!B:B,MATCH('xUS Opp Value'!A914,'xUS TME'!A:A,0))</f>
        <v>CNE000001FM8</v>
      </c>
      <c r="C914" s="13">
        <f>INDEX('xUS TME'!C:C,MATCH($B914,'xUS TME'!$B:$B,0))</f>
        <v>600489</v>
      </c>
      <c r="D914" s="13" t="str">
        <f>INDEX('xUS TME'!D:D,MATCH(B914,'xUS TME'!$B:$B,0))</f>
        <v>0P00007XAF</v>
      </c>
      <c r="E914" s="13" t="str">
        <f>INDEX('xUS TME'!F:F,MATCH(B914,'xUS TME'!$B:$B,0))</f>
        <v>China</v>
      </c>
      <c r="F914" s="18" t="str">
        <f>INDEX('xUS TME'!G:G,MATCH(B914,'xUS TME'!$B:$B,0))</f>
        <v>Materials</v>
      </c>
      <c r="G914" s="58">
        <f>IFERROR(INDEX(CRIMs!G:G,MATCH(C914,CRIMs!D:D,0)),0)</f>
        <v>0</v>
      </c>
      <c r="H914" s="58">
        <f>IFERROR(INDEX(CRIMs!I:I,MATCH(C914,CRIMs!D:D,0)),0)</f>
        <v>0</v>
      </c>
      <c r="I914" s="13">
        <f>INDEX('xUS TME'!E:E,MATCH($B914,'xUS TME'!$B:$B,0))</f>
        <v>0</v>
      </c>
      <c r="J914" s="15">
        <f>INDEX('xUS TME'!H:H,MATCH(B914,'xUS TME'!$B:$B,0))</f>
        <v>0</v>
      </c>
      <c r="K914" s="17" t="str">
        <f t="shared" si="14"/>
        <v/>
      </c>
      <c r="L914" s="15">
        <f>INDEX('xUS TME'!J:J,MATCH('xUS Opp Value'!B914,'xUS TME'!$B:$B,0))</f>
        <v>37.81</v>
      </c>
      <c r="M914" s="15">
        <f>INDEX('xUS TME'!L:L,MATCH('xUS Opp Value'!$B914,'xUS TME'!$B:$B,0))</f>
        <v>4.55</v>
      </c>
      <c r="N914" s="15">
        <f>INDEX('xUS TME'!K:K,MATCH('xUS Opp Value'!$B914,'xUS TME'!$B:$B,0))</f>
        <v>0.16</v>
      </c>
      <c r="O914" s="15">
        <f>INDEX('xUS TME'!I:I,MATCH('xUS Opp Value'!$B914,'xUS TME'!$B:$B,0))</f>
        <v>0</v>
      </c>
      <c r="P914" s="15" t="str">
        <f>INDEX('xUS TME'!M:M,MATCH('xUS Opp Value'!$B914,'xUS TME'!$B:$B,0))</f>
        <v>Yuan Renminbi</v>
      </c>
      <c r="Q914" s="15">
        <f>INDEX('xUS TME'!N:N,MATCH('xUS Opp Value'!$B914,'xUS TME'!$B:$B,0))</f>
        <v>0</v>
      </c>
    </row>
    <row r="915" spans="1:17" hidden="1">
      <c r="A915" s="10" t="s">
        <v>5631</v>
      </c>
      <c r="B915" s="10" t="str">
        <f>INDEX('xUS TME'!B:B,MATCH('xUS Opp Value'!A915,'xUS TME'!A:A,0))</f>
        <v>MYL5681OO001</v>
      </c>
      <c r="C915" s="13" t="str">
        <f>INDEX('xUS TME'!C:C,MATCH($B915,'xUS TME'!$B:$B,0))</f>
        <v>5681</v>
      </c>
      <c r="D915" s="13" t="str">
        <f>INDEX('xUS TME'!D:D,MATCH(B915,'xUS TME'!$B:$B,0))</f>
        <v>0P0000BTUC</v>
      </c>
      <c r="E915" s="13" t="str">
        <f>INDEX('xUS TME'!F:F,MATCH(B915,'xUS TME'!$B:$B,0))</f>
        <v>Malaysia</v>
      </c>
      <c r="F915" s="18" t="str">
        <f>INDEX('xUS TME'!G:G,MATCH(B915,'xUS TME'!$B:$B,0))</f>
        <v>Energy</v>
      </c>
      <c r="G915" s="58">
        <f>IFERROR(INDEX(CRIMs!G:G,MATCH(C915,CRIMs!D:D,0)),0)</f>
        <v>0</v>
      </c>
      <c r="H915" s="58">
        <f>IFERROR(INDEX(CRIMs!I:I,MATCH(C915,CRIMs!D:D,0)),0)</f>
        <v>0</v>
      </c>
      <c r="I915" s="13">
        <f>INDEX('xUS TME'!E:E,MATCH($B915,'xUS TME'!$B:$B,0))</f>
        <v>0.01</v>
      </c>
      <c r="J915" s="15">
        <f>INDEX('xUS TME'!H:H,MATCH(B915,'xUS TME'!$B:$B,0))</f>
        <v>0</v>
      </c>
      <c r="K915" s="17" t="str">
        <f t="shared" si="14"/>
        <v/>
      </c>
      <c r="L915" s="15">
        <f>INDEX('xUS TME'!J:J,MATCH('xUS Opp Value'!B915,'xUS TME'!$B:$B,0))</f>
        <v>17.7</v>
      </c>
      <c r="M915" s="15">
        <f>INDEX('xUS TME'!L:L,MATCH('xUS Opp Value'!$B915,'xUS TME'!$B:$B,0))</f>
        <v>3.46</v>
      </c>
      <c r="N915" s="15">
        <f>INDEX('xUS TME'!K:K,MATCH('xUS Opp Value'!$B915,'xUS TME'!$B:$B,0))</f>
        <v>0.19</v>
      </c>
      <c r="O915" s="15">
        <f>INDEX('xUS TME'!I:I,MATCH('xUS Opp Value'!$B915,'xUS TME'!$B:$B,0))</f>
        <v>0</v>
      </c>
      <c r="P915" s="15" t="str">
        <f>INDEX('xUS TME'!M:M,MATCH('xUS Opp Value'!$B915,'xUS TME'!$B:$B,0))</f>
        <v>Malaysian Ringgit</v>
      </c>
      <c r="Q915" s="15">
        <f>INDEX('xUS TME'!N:N,MATCH('xUS Opp Value'!$B915,'xUS TME'!$B:$B,0))</f>
        <v>0</v>
      </c>
    </row>
    <row r="916" spans="1:17" hidden="1">
      <c r="A916" s="10" t="s">
        <v>5863</v>
      </c>
      <c r="B916" s="10" t="str">
        <f>INDEX('xUS TME'!B:B,MATCH('xUS Opp Value'!A916,'xUS TME'!A:A,0))</f>
        <v>ID1000117708</v>
      </c>
      <c r="C916" s="13" t="str">
        <f>INDEX('xUS TME'!C:C,MATCH($B916,'xUS TME'!$B:$B,0))</f>
        <v>CPIN</v>
      </c>
      <c r="D916" s="13" t="str">
        <f>INDEX('xUS TME'!D:D,MATCH(B916,'xUS TME'!$B:$B,0))</f>
        <v>0P0000PSVE</v>
      </c>
      <c r="E916" s="13" t="str">
        <f>INDEX('xUS TME'!F:F,MATCH(B916,'xUS TME'!$B:$B,0))</f>
        <v>Indonesia</v>
      </c>
      <c r="F916" s="18" t="str">
        <f>INDEX('xUS TME'!G:G,MATCH(B916,'xUS TME'!$B:$B,0))</f>
        <v>Consumer Staples</v>
      </c>
      <c r="G916" s="58">
        <f>IFERROR(INDEX(CRIMs!G:G,MATCH(C916,CRIMs!D:D,0)),0)</f>
        <v>0</v>
      </c>
      <c r="H916" s="58">
        <f>IFERROR(INDEX(CRIMs!I:I,MATCH(C916,CRIMs!D:D,0)),0)</f>
        <v>0</v>
      </c>
      <c r="I916" s="13">
        <f>INDEX('xUS TME'!E:E,MATCH($B916,'xUS TME'!$B:$B,0))</f>
        <v>0.01</v>
      </c>
      <c r="J916" s="15">
        <f>INDEX('xUS TME'!H:H,MATCH(B916,'xUS TME'!$B:$B,0))</f>
        <v>0</v>
      </c>
      <c r="K916" s="17" t="str">
        <f t="shared" si="14"/>
        <v/>
      </c>
      <c r="L916" s="15">
        <f>INDEX('xUS TME'!J:J,MATCH('xUS Opp Value'!B916,'xUS TME'!$B:$B,0))</f>
        <v>13.28</v>
      </c>
      <c r="M916" s="15">
        <f>INDEX('xUS TME'!L:L,MATCH('xUS Opp Value'!$B916,'xUS TME'!$B:$B,0))</f>
        <v>2.11</v>
      </c>
      <c r="N916" s="15">
        <f>INDEX('xUS TME'!K:K,MATCH('xUS Opp Value'!$B916,'xUS TME'!$B:$B,0))</f>
        <v>0.18</v>
      </c>
      <c r="O916" s="15">
        <f>INDEX('xUS TME'!I:I,MATCH('xUS Opp Value'!$B916,'xUS TME'!$B:$B,0))</f>
        <v>0</v>
      </c>
      <c r="P916" s="15" t="str">
        <f>INDEX('xUS TME'!M:M,MATCH('xUS Opp Value'!$B916,'xUS TME'!$B:$B,0))</f>
        <v>Rupiah</v>
      </c>
      <c r="Q916" s="15">
        <f>INDEX('xUS TME'!N:N,MATCH('xUS Opp Value'!$B916,'xUS TME'!$B:$B,0))</f>
        <v>0</v>
      </c>
    </row>
    <row r="917" spans="1:17" hidden="1">
      <c r="A917" s="10" t="s">
        <v>8519</v>
      </c>
      <c r="B917" s="10" t="str">
        <f>INDEX('xUS TME'!B:B,MATCH('xUS Opp Value'!A917,'xUS TME'!A:A,0))</f>
        <v>CNE100006HM2</v>
      </c>
      <c r="C917" s="13">
        <f>INDEX('xUS TME'!C:C,MATCH($B917,'xUS TME'!$B:$B,0))</f>
        <v>1389</v>
      </c>
      <c r="D917" s="13" t="str">
        <f>INDEX('xUS TME'!D:D,MATCH(B917,'xUS TME'!$B:$B,0))</f>
        <v>0P0001SO98</v>
      </c>
      <c r="E917" s="13" t="str">
        <f>INDEX('xUS TME'!F:F,MATCH(B917,'xUS TME'!$B:$B,0))</f>
        <v>China</v>
      </c>
      <c r="F917" s="18" t="str">
        <f>INDEX('xUS TME'!G:G,MATCH(B917,'xUS TME'!$B:$B,0))</f>
        <v>Information Technology</v>
      </c>
      <c r="G917" s="58">
        <f>IFERROR(INDEX(CRIMs!G:G,MATCH(C917,CRIMs!D:D,0)),0)</f>
        <v>0</v>
      </c>
      <c r="H917" s="58">
        <f>IFERROR(INDEX(CRIMs!I:I,MATCH(C917,CRIMs!D:D,0)),0)</f>
        <v>0</v>
      </c>
      <c r="I917" s="13">
        <f>INDEX('xUS TME'!E:E,MATCH($B917,'xUS TME'!$B:$B,0))</f>
        <v>0.01</v>
      </c>
      <c r="J917" s="15">
        <f>INDEX('xUS TME'!H:H,MATCH(B917,'xUS TME'!$B:$B,0))</f>
        <v>0</v>
      </c>
      <c r="K917" s="17" t="str">
        <f t="shared" si="14"/>
        <v/>
      </c>
      <c r="L917" s="15">
        <f>INDEX('xUS TME'!J:J,MATCH('xUS Opp Value'!B917,'xUS TME'!$B:$B,0))</f>
        <v>0</v>
      </c>
      <c r="M917" s="15">
        <f>INDEX('xUS TME'!L:L,MATCH('xUS Opp Value'!$B917,'xUS TME'!$B:$B,0))</f>
        <v>13.59</v>
      </c>
      <c r="N917" s="15">
        <f>INDEX('xUS TME'!K:K,MATCH('xUS Opp Value'!$B917,'xUS TME'!$B:$B,0))</f>
        <v>0.28999999999999998</v>
      </c>
      <c r="O917" s="15">
        <f>INDEX('xUS TME'!I:I,MATCH('xUS Opp Value'!$B917,'xUS TME'!$B:$B,0))</f>
        <v>0</v>
      </c>
      <c r="P917" s="15" t="str">
        <f>INDEX('xUS TME'!M:M,MATCH('xUS Opp Value'!$B917,'xUS TME'!$B:$B,0))</f>
        <v>Yuan Renminbi</v>
      </c>
      <c r="Q917" s="15">
        <f>INDEX('xUS TME'!N:N,MATCH('xUS Opp Value'!$B917,'xUS TME'!$B:$B,0))</f>
        <v>0</v>
      </c>
    </row>
    <row r="918" spans="1:17" hidden="1">
      <c r="A918" s="10" t="s">
        <v>1693</v>
      </c>
      <c r="B918" s="10" t="str">
        <f>INDEX('xUS TME'!B:B,MATCH('xUS Opp Value'!A918,'xUS TME'!A:A,0))</f>
        <v>CNE1000022N7</v>
      </c>
      <c r="C918" s="13">
        <f>INDEX('xUS TME'!C:C,MATCH($B918,'xUS TME'!$B:$B,0))</f>
        <v>601985</v>
      </c>
      <c r="D918" s="13" t="str">
        <f>INDEX('xUS TME'!D:D,MATCH(B918,'xUS TME'!$B:$B,0))</f>
        <v>0P000166XC</v>
      </c>
      <c r="E918" s="13" t="str">
        <f>INDEX('xUS TME'!F:F,MATCH(B918,'xUS TME'!$B:$B,0))</f>
        <v>China</v>
      </c>
      <c r="F918" s="18" t="str">
        <f>INDEX('xUS TME'!G:G,MATCH(B918,'xUS TME'!$B:$B,0))</f>
        <v>Utilities</v>
      </c>
      <c r="G918" s="58">
        <f>IFERROR(INDEX(CRIMs!G:G,MATCH(C918,CRIMs!D:D,0)),0)</f>
        <v>0</v>
      </c>
      <c r="H918" s="58">
        <f>IFERROR(INDEX(CRIMs!I:I,MATCH(C918,CRIMs!D:D,0)),0)</f>
        <v>0</v>
      </c>
      <c r="I918" s="13">
        <f>INDEX('xUS TME'!E:E,MATCH($B918,'xUS TME'!$B:$B,0))</f>
        <v>0.01</v>
      </c>
      <c r="J918" s="15">
        <f>INDEX('xUS TME'!H:H,MATCH(B918,'xUS TME'!$B:$B,0))</f>
        <v>0</v>
      </c>
      <c r="K918" s="17" t="str">
        <f t="shared" si="14"/>
        <v/>
      </c>
      <c r="L918" s="15">
        <f>INDEX('xUS TME'!J:J,MATCH('xUS Opp Value'!B918,'xUS TME'!$B:$B,0))</f>
        <v>0</v>
      </c>
      <c r="M918" s="15">
        <f>INDEX('xUS TME'!L:L,MATCH('xUS Opp Value'!$B918,'xUS TME'!$B:$B,0))</f>
        <v>1.55</v>
      </c>
      <c r="N918" s="15">
        <f>INDEX('xUS TME'!K:K,MATCH('xUS Opp Value'!$B918,'xUS TME'!$B:$B,0))</f>
        <v>0.17</v>
      </c>
      <c r="O918" s="15">
        <f>INDEX('xUS TME'!I:I,MATCH('xUS Opp Value'!$B918,'xUS TME'!$B:$B,0))</f>
        <v>0</v>
      </c>
      <c r="P918" s="15" t="str">
        <f>INDEX('xUS TME'!M:M,MATCH('xUS Opp Value'!$B918,'xUS TME'!$B:$B,0))</f>
        <v>Yuan Renminbi</v>
      </c>
      <c r="Q918" s="15">
        <f>INDEX('xUS TME'!N:N,MATCH('xUS Opp Value'!$B918,'xUS TME'!$B:$B,0))</f>
        <v>0</v>
      </c>
    </row>
    <row r="919" spans="1:17" hidden="1">
      <c r="A919" s="10" t="s">
        <v>2948</v>
      </c>
      <c r="B919" s="10" t="str">
        <f>INDEX('xUS TME'!B:B,MATCH('xUS Opp Value'!A919,'xUS TME'!A:A,0))</f>
        <v>KYG3887G1091</v>
      </c>
      <c r="C919" s="13">
        <f>INDEX('xUS TME'!C:C,MATCH($B919,'xUS TME'!$B:$B,0))</f>
        <v>2367</v>
      </c>
      <c r="D919" s="13" t="str">
        <f>INDEX('xUS TME'!D:D,MATCH(B919,'xUS TME'!$B:$B,0))</f>
        <v>0P0001PYAE</v>
      </c>
      <c r="E919" s="13" t="str">
        <f>INDEX('xUS TME'!F:F,MATCH(B919,'xUS TME'!$B:$B,0))</f>
        <v>China</v>
      </c>
      <c r="F919" s="18" t="str">
        <f>INDEX('xUS TME'!G:G,MATCH(B919,'xUS TME'!$B:$B,0))</f>
        <v>Consumer Staples</v>
      </c>
      <c r="G919" s="58">
        <f>IFERROR(INDEX(CRIMs!G:G,MATCH(C919,CRIMs!D:D,0)),0)</f>
        <v>0</v>
      </c>
      <c r="H919" s="58">
        <f>IFERROR(INDEX(CRIMs!I:I,MATCH(C919,CRIMs!D:D,0)),0)</f>
        <v>0</v>
      </c>
      <c r="I919" s="13">
        <f>INDEX('xUS TME'!E:E,MATCH($B919,'xUS TME'!$B:$B,0))</f>
        <v>0</v>
      </c>
      <c r="J919" s="15">
        <f>INDEX('xUS TME'!H:H,MATCH(B919,'xUS TME'!$B:$B,0))</f>
        <v>0</v>
      </c>
      <c r="K919" s="17" t="str">
        <f t="shared" si="14"/>
        <v/>
      </c>
      <c r="L919" s="15">
        <f>INDEX('xUS TME'!J:J,MATCH('xUS Opp Value'!B919,'xUS TME'!$B:$B,0))</f>
        <v>0</v>
      </c>
      <c r="M919" s="15">
        <f>INDEX('xUS TME'!L:L,MATCH('xUS Opp Value'!$B919,'xUS TME'!$B:$B,0))</f>
        <v>2.72</v>
      </c>
      <c r="N919" s="15">
        <f>INDEX('xUS TME'!K:K,MATCH('xUS Opp Value'!$B919,'xUS TME'!$B:$B,0))</f>
        <v>0.35</v>
      </c>
      <c r="O919" s="15">
        <f>INDEX('xUS TME'!I:I,MATCH('xUS Opp Value'!$B919,'xUS TME'!$B:$B,0))</f>
        <v>0</v>
      </c>
      <c r="P919" s="15" t="str">
        <f>INDEX('xUS TME'!M:M,MATCH('xUS Opp Value'!$B919,'xUS TME'!$B:$B,0))</f>
        <v>Hong Kong Dollar</v>
      </c>
      <c r="Q919" s="15">
        <f>INDEX('xUS TME'!N:N,MATCH('xUS Opp Value'!$B919,'xUS TME'!$B:$B,0))</f>
        <v>0</v>
      </c>
    </row>
    <row r="920" spans="1:17" hidden="1">
      <c r="A920" s="10" t="s">
        <v>5395</v>
      </c>
      <c r="B920" s="10" t="str">
        <f>INDEX('xUS TME'!B:B,MATCH('xUS Opp Value'!A920,'xUS TME'!A:A,0))</f>
        <v>INE093I01010</v>
      </c>
      <c r="C920" s="13">
        <f>INDEX('xUS TME'!C:C,MATCH($B920,'xUS TME'!$B:$B,0))</f>
        <v>533273</v>
      </c>
      <c r="D920" s="13" t="str">
        <f>INDEX('xUS TME'!D:D,MATCH(B920,'xUS TME'!$B:$B,0))</f>
        <v>0P0000Q5OV</v>
      </c>
      <c r="E920" s="13" t="str">
        <f>INDEX('xUS TME'!F:F,MATCH(B920,'xUS TME'!$B:$B,0))</f>
        <v>India</v>
      </c>
      <c r="F920" s="18" t="str">
        <f>INDEX('xUS TME'!G:G,MATCH(B920,'xUS TME'!$B:$B,0))</f>
        <v>Real Estate</v>
      </c>
      <c r="G920" s="58">
        <f>IFERROR(INDEX(CRIMs!G:G,MATCH(C920,CRIMs!D:D,0)),0)</f>
        <v>0</v>
      </c>
      <c r="H920" s="58">
        <f>IFERROR(INDEX(CRIMs!I:I,MATCH(C920,CRIMs!D:D,0)),0)</f>
        <v>0</v>
      </c>
      <c r="I920" s="13">
        <f>INDEX('xUS TME'!E:E,MATCH($B920,'xUS TME'!$B:$B,0))</f>
        <v>0.01</v>
      </c>
      <c r="J920" s="15">
        <f>INDEX('xUS TME'!H:H,MATCH(B920,'xUS TME'!$B:$B,0))</f>
        <v>0</v>
      </c>
      <c r="K920" s="17" t="str">
        <f t="shared" si="14"/>
        <v/>
      </c>
      <c r="L920" s="15">
        <f>INDEX('xUS TME'!J:J,MATCH('xUS Opp Value'!B920,'xUS TME'!$B:$B,0))</f>
        <v>0</v>
      </c>
      <c r="M920" s="15">
        <f>INDEX('xUS TME'!L:L,MATCH('xUS Opp Value'!$B920,'xUS TME'!$B:$B,0))</f>
        <v>3.63</v>
      </c>
      <c r="N920" s="15">
        <f>INDEX('xUS TME'!K:K,MATCH('xUS Opp Value'!$B920,'xUS TME'!$B:$B,0))</f>
        <v>0.15</v>
      </c>
      <c r="O920" s="15">
        <f>INDEX('xUS TME'!I:I,MATCH('xUS Opp Value'!$B920,'xUS TME'!$B:$B,0))</f>
        <v>0</v>
      </c>
      <c r="P920" s="15" t="str">
        <f>INDEX('xUS TME'!M:M,MATCH('xUS Opp Value'!$B920,'xUS TME'!$B:$B,0))</f>
        <v>Indian Rupee</v>
      </c>
      <c r="Q920" s="15">
        <f>INDEX('xUS TME'!N:N,MATCH('xUS Opp Value'!$B920,'xUS TME'!$B:$B,0))</f>
        <v>0</v>
      </c>
    </row>
    <row r="921" spans="1:17" hidden="1">
      <c r="A921" s="10" t="s">
        <v>3303</v>
      </c>
      <c r="B921" s="10" t="str">
        <f>INDEX('xUS TME'!B:B,MATCH('xUS Opp Value'!A921,'xUS TME'!A:A,0))</f>
        <v>KR7180640005</v>
      </c>
      <c r="C921" s="13">
        <f>INDEX('xUS TME'!C:C,MATCH($B921,'xUS TME'!$B:$B,0))</f>
        <v>180640</v>
      </c>
      <c r="D921" s="13" t="str">
        <f>INDEX('xUS TME'!D:D,MATCH(B921,'xUS TME'!$B:$B,0))</f>
        <v>0P0000ZJWR</v>
      </c>
      <c r="E921" s="13" t="str">
        <f>INDEX('xUS TME'!F:F,MATCH(B921,'xUS TME'!$B:$B,0))</f>
        <v>South Korea</v>
      </c>
      <c r="F921" s="18" t="str">
        <f>INDEX('xUS TME'!G:G,MATCH(B921,'xUS TME'!$B:$B,0))</f>
        <v>Consumer Discretionary</v>
      </c>
      <c r="G921" s="58">
        <f>IFERROR(INDEX(CRIMs!G:G,MATCH(C921,CRIMs!D:D,0)),0)</f>
        <v>0</v>
      </c>
      <c r="H921" s="58">
        <f>IFERROR(INDEX(CRIMs!I:I,MATCH(C921,CRIMs!D:D,0)),0)</f>
        <v>0</v>
      </c>
      <c r="I921" s="13">
        <f>INDEX('xUS TME'!E:E,MATCH($B921,'xUS TME'!$B:$B,0))</f>
        <v>0.01</v>
      </c>
      <c r="J921" s="15">
        <f>INDEX('xUS TME'!H:H,MATCH(B921,'xUS TME'!$B:$B,0))</f>
        <v>0</v>
      </c>
      <c r="K921" s="17" t="str">
        <f t="shared" si="14"/>
        <v/>
      </c>
      <c r="L921" s="15">
        <f>INDEX('xUS TME'!J:J,MATCH('xUS Opp Value'!B921,'xUS TME'!$B:$B,0))</f>
        <v>0</v>
      </c>
      <c r="M921" s="15">
        <f>INDEX('xUS TME'!L:L,MATCH('xUS Opp Value'!$B921,'xUS TME'!$B:$B,0))</f>
        <v>2.37</v>
      </c>
      <c r="N921" s="15">
        <f>INDEX('xUS TME'!K:K,MATCH('xUS Opp Value'!$B921,'xUS TME'!$B:$B,0))</f>
        <v>0.05</v>
      </c>
      <c r="O921" s="15">
        <f>INDEX('xUS TME'!I:I,MATCH('xUS Opp Value'!$B921,'xUS TME'!$B:$B,0))</f>
        <v>0</v>
      </c>
      <c r="P921" s="15" t="str">
        <f>INDEX('xUS TME'!M:M,MATCH('xUS Opp Value'!$B921,'xUS TME'!$B:$B,0))</f>
        <v>Won</v>
      </c>
      <c r="Q921" s="15">
        <f>INDEX('xUS TME'!N:N,MATCH('xUS Opp Value'!$B921,'xUS TME'!$B:$B,0))</f>
        <v>0</v>
      </c>
    </row>
    <row r="922" spans="1:17" hidden="1">
      <c r="A922" s="10" t="s">
        <v>2091</v>
      </c>
      <c r="B922" s="10" t="str">
        <f>INDEX('xUS TME'!B:B,MATCH('xUS Opp Value'!A922,'xUS TME'!A:A,0))</f>
        <v>INE111A01025</v>
      </c>
      <c r="C922" s="13">
        <f>INDEX('xUS TME'!C:C,MATCH($B922,'xUS TME'!$B:$B,0))</f>
        <v>531344</v>
      </c>
      <c r="D922" s="13" t="str">
        <f>INDEX('xUS TME'!D:D,MATCH(B922,'xUS TME'!$B:$B,0))</f>
        <v>0P0000B6H6</v>
      </c>
      <c r="E922" s="13" t="str">
        <f>INDEX('xUS TME'!F:F,MATCH(B922,'xUS TME'!$B:$B,0))</f>
        <v>India</v>
      </c>
      <c r="F922" s="18" t="str">
        <f>INDEX('xUS TME'!G:G,MATCH(B922,'xUS TME'!$B:$B,0))</f>
        <v>Industrials</v>
      </c>
      <c r="G922" s="58">
        <f>IFERROR(INDEX(CRIMs!G:G,MATCH(C922,CRIMs!D:D,0)),0)</f>
        <v>0</v>
      </c>
      <c r="H922" s="58">
        <f>IFERROR(INDEX(CRIMs!I:I,MATCH(C922,CRIMs!D:D,0)),0)</f>
        <v>0</v>
      </c>
      <c r="I922" s="13">
        <f>INDEX('xUS TME'!E:E,MATCH($B922,'xUS TME'!$B:$B,0))</f>
        <v>0</v>
      </c>
      <c r="J922" s="15">
        <f>INDEX('xUS TME'!H:H,MATCH(B922,'xUS TME'!$B:$B,0))</f>
        <v>0</v>
      </c>
      <c r="K922" s="17" t="str">
        <f t="shared" si="14"/>
        <v/>
      </c>
      <c r="L922" s="15">
        <f>INDEX('xUS TME'!J:J,MATCH('xUS Opp Value'!B922,'xUS TME'!$B:$B,0))</f>
        <v>36.75</v>
      </c>
      <c r="M922" s="15">
        <f>INDEX('xUS TME'!L:L,MATCH('xUS Opp Value'!$B922,'xUS TME'!$B:$B,0))</f>
        <v>2.88</v>
      </c>
      <c r="N922" s="15">
        <f>INDEX('xUS TME'!K:K,MATCH('xUS Opp Value'!$B922,'xUS TME'!$B:$B,0))</f>
        <v>0.11</v>
      </c>
      <c r="O922" s="15">
        <f>INDEX('xUS TME'!I:I,MATCH('xUS Opp Value'!$B922,'xUS TME'!$B:$B,0))</f>
        <v>0</v>
      </c>
      <c r="P922" s="15" t="str">
        <f>INDEX('xUS TME'!M:M,MATCH('xUS Opp Value'!$B922,'xUS TME'!$B:$B,0))</f>
        <v>Indian Rupee</v>
      </c>
      <c r="Q922" s="15">
        <f>INDEX('xUS TME'!N:N,MATCH('xUS Opp Value'!$B922,'xUS TME'!$B:$B,0))</f>
        <v>0</v>
      </c>
    </row>
    <row r="923" spans="1:17" hidden="1">
      <c r="A923" s="10" t="s">
        <v>6010</v>
      </c>
      <c r="B923" s="10" t="str">
        <f>INDEX('xUS TME'!B:B,MATCH('xUS Opp Value'!A923,'xUS TME'!A:A,0))</f>
        <v>CNE000000SW2</v>
      </c>
      <c r="C923" s="13">
        <f>INDEX('xUS TME'!C:C,MATCH($B923,'xUS TME'!$B:$B,0))</f>
        <v>792</v>
      </c>
      <c r="D923" s="13" t="str">
        <f>INDEX('xUS TME'!D:D,MATCH(B923,'xUS TME'!$B:$B,0))</f>
        <v>0P00007XOE</v>
      </c>
      <c r="E923" s="13" t="str">
        <f>INDEX('xUS TME'!F:F,MATCH(B923,'xUS TME'!$B:$B,0))</f>
        <v>China</v>
      </c>
      <c r="F923" s="18" t="str">
        <f>INDEX('xUS TME'!G:G,MATCH(B923,'xUS TME'!$B:$B,0))</f>
        <v>Materials</v>
      </c>
      <c r="G923" s="58">
        <f>IFERROR(INDEX(CRIMs!G:G,MATCH(C923,CRIMs!D:D,0)),0)</f>
        <v>0</v>
      </c>
      <c r="H923" s="58">
        <f>IFERROR(INDEX(CRIMs!I:I,MATCH(C923,CRIMs!D:D,0)),0)</f>
        <v>0</v>
      </c>
      <c r="I923" s="13">
        <f>INDEX('xUS TME'!E:E,MATCH($B923,'xUS TME'!$B:$B,0))</f>
        <v>0.01</v>
      </c>
      <c r="J923" s="15">
        <f>INDEX('xUS TME'!H:H,MATCH(B923,'xUS TME'!$B:$B,0))</f>
        <v>0</v>
      </c>
      <c r="K923" s="17" t="str">
        <f t="shared" si="14"/>
        <v/>
      </c>
      <c r="L923" s="15">
        <f>INDEX('xUS TME'!J:J,MATCH('xUS Opp Value'!B923,'xUS TME'!$B:$B,0))</f>
        <v>0</v>
      </c>
      <c r="M923" s="15">
        <f>INDEX('xUS TME'!L:L,MATCH('xUS Opp Value'!$B923,'xUS TME'!$B:$B,0))</f>
        <v>4.4000000000000004</v>
      </c>
      <c r="N923" s="15">
        <f>INDEX('xUS TME'!K:K,MATCH('xUS Opp Value'!$B923,'xUS TME'!$B:$B,0))</f>
        <v>0.22</v>
      </c>
      <c r="O923" s="15">
        <f>INDEX('xUS TME'!I:I,MATCH('xUS Opp Value'!$B923,'xUS TME'!$B:$B,0))</f>
        <v>0</v>
      </c>
      <c r="P923" s="15" t="str">
        <f>INDEX('xUS TME'!M:M,MATCH('xUS Opp Value'!$B923,'xUS TME'!$B:$B,0))</f>
        <v>Yuan Renminbi</v>
      </c>
      <c r="Q923" s="15">
        <f>INDEX('xUS TME'!N:N,MATCH('xUS Opp Value'!$B923,'xUS TME'!$B:$B,0))</f>
        <v>0</v>
      </c>
    </row>
    <row r="924" spans="1:17" hidden="1">
      <c r="A924" s="10" t="s">
        <v>5191</v>
      </c>
      <c r="B924" s="10" t="str">
        <f>INDEX('xUS TME'!B:B,MATCH('xUS Opp Value'!A924,'xUS TME'!A:A,0))</f>
        <v>CNE1000019Y0</v>
      </c>
      <c r="C924" s="13">
        <f>INDEX('xUS TME'!C:C,MATCH($B924,'xUS TME'!$B:$B,0))</f>
        <v>601336</v>
      </c>
      <c r="D924" s="13" t="str">
        <f>INDEX('xUS TME'!D:D,MATCH(B924,'xUS TME'!$B:$B,0))</f>
        <v>0P0000V704</v>
      </c>
      <c r="E924" s="13" t="str">
        <f>INDEX('xUS TME'!F:F,MATCH(B924,'xUS TME'!$B:$B,0))</f>
        <v>China</v>
      </c>
      <c r="F924" s="18" t="str">
        <f>INDEX('xUS TME'!G:G,MATCH(B924,'xUS TME'!$B:$B,0))</f>
        <v>Financials</v>
      </c>
      <c r="G924" s="58">
        <f>IFERROR(INDEX(CRIMs!G:G,MATCH(C924,CRIMs!D:D,0)),0)</f>
        <v>0</v>
      </c>
      <c r="H924" s="58">
        <f>IFERROR(INDEX(CRIMs!I:I,MATCH(C924,CRIMs!D:D,0)),0)</f>
        <v>0</v>
      </c>
      <c r="I924" s="13">
        <f>INDEX('xUS TME'!E:E,MATCH($B924,'xUS TME'!$B:$B,0))</f>
        <v>0</v>
      </c>
      <c r="J924" s="15">
        <f>INDEX('xUS TME'!H:H,MATCH(B924,'xUS TME'!$B:$B,0))</f>
        <v>0</v>
      </c>
      <c r="K924" s="17" t="str">
        <f t="shared" si="14"/>
        <v/>
      </c>
      <c r="L924" s="15">
        <f>INDEX('xUS TME'!J:J,MATCH('xUS Opp Value'!B924,'xUS TME'!$B:$B,0))</f>
        <v>13.75</v>
      </c>
      <c r="M924" s="15">
        <f>INDEX('xUS TME'!L:L,MATCH('xUS Opp Value'!$B924,'xUS TME'!$B:$B,0))</f>
        <v>1.74</v>
      </c>
      <c r="N924" s="15">
        <f>INDEX('xUS TME'!K:K,MATCH('xUS Opp Value'!$B924,'xUS TME'!$B:$B,0))</f>
        <v>0.38</v>
      </c>
      <c r="O924" s="15" t="str">
        <f>INDEX('xUS TME'!I:I,MATCH('xUS Opp Value'!$B924,'xUS TME'!$B:$B,0))</f>
        <v>None</v>
      </c>
      <c r="P924" s="15" t="str">
        <f>INDEX('xUS TME'!M:M,MATCH('xUS Opp Value'!$B924,'xUS TME'!$B:$B,0))</f>
        <v>Yuan Renminbi</v>
      </c>
      <c r="Q924" s="15" t="str">
        <f>INDEX('xUS TME'!N:N,MATCH('xUS Opp Value'!$B924,'xUS TME'!$B:$B,0))</f>
        <v>High</v>
      </c>
    </row>
    <row r="925" spans="1:17" hidden="1">
      <c r="A925" s="10" t="s">
        <v>8520</v>
      </c>
      <c r="B925" s="10" t="str">
        <f>INDEX('xUS TME'!B:B,MATCH('xUS Opp Value'!A925,'xUS TME'!A:A,0))</f>
        <v>CNE100006KM6</v>
      </c>
      <c r="C925" s="13">
        <f>INDEX('xUS TME'!C:C,MATCH($B925,'xUS TME'!$B:$B,0))</f>
        <v>688629</v>
      </c>
      <c r="D925" s="13" t="str">
        <f>INDEX('xUS TME'!D:D,MATCH(B925,'xUS TME'!$B:$B,0))</f>
        <v>0P0001R8I6</v>
      </c>
      <c r="E925" s="13" t="str">
        <f>INDEX('xUS TME'!F:F,MATCH(B925,'xUS TME'!$B:$B,0))</f>
        <v>China</v>
      </c>
      <c r="F925" s="18" t="str">
        <f>INDEX('xUS TME'!G:G,MATCH(B925,'xUS TME'!$B:$B,0))</f>
        <v>Industrials</v>
      </c>
      <c r="G925" s="58">
        <f>IFERROR(INDEX(CRIMs!G:G,MATCH(C925,CRIMs!D:D,0)),0)</f>
        <v>0</v>
      </c>
      <c r="H925" s="58">
        <f>IFERROR(INDEX(CRIMs!I:I,MATCH(C925,CRIMs!D:D,0)),0)</f>
        <v>0</v>
      </c>
      <c r="I925" s="13">
        <f>INDEX('xUS TME'!E:E,MATCH($B925,'xUS TME'!$B:$B,0))</f>
        <v>0.01</v>
      </c>
      <c r="J925" s="15">
        <f>INDEX('xUS TME'!H:H,MATCH(B925,'xUS TME'!$B:$B,0))</f>
        <v>0</v>
      </c>
      <c r="K925" s="17" t="str">
        <f t="shared" si="14"/>
        <v/>
      </c>
      <c r="L925" s="15">
        <f>INDEX('xUS TME'!J:J,MATCH('xUS Opp Value'!B925,'xUS TME'!$B:$B,0))</f>
        <v>0</v>
      </c>
      <c r="M925" s="15">
        <f>INDEX('xUS TME'!L:L,MATCH('xUS Opp Value'!$B925,'xUS TME'!$B:$B,0))</f>
        <v>34.380000000000003</v>
      </c>
      <c r="N925" s="15">
        <f>INDEX('xUS TME'!K:K,MATCH('xUS Opp Value'!$B925,'xUS TME'!$B:$B,0))</f>
        <v>-0.02</v>
      </c>
      <c r="O925" s="15">
        <f>INDEX('xUS TME'!I:I,MATCH('xUS Opp Value'!$B925,'xUS TME'!$B:$B,0))</f>
        <v>0</v>
      </c>
      <c r="P925" s="15" t="str">
        <f>INDEX('xUS TME'!M:M,MATCH('xUS Opp Value'!$B925,'xUS TME'!$B:$B,0))</f>
        <v>Yuan Renminbi</v>
      </c>
      <c r="Q925" s="15">
        <f>INDEX('xUS TME'!N:N,MATCH('xUS Opp Value'!$B925,'xUS TME'!$B:$B,0))</f>
        <v>0</v>
      </c>
    </row>
    <row r="926" spans="1:17" hidden="1">
      <c r="A926" s="10" t="s">
        <v>2752</v>
      </c>
      <c r="B926" s="10" t="str">
        <f>INDEX('xUS TME'!B:B,MATCH('xUS Opp Value'!A926,'xUS TME'!A:A,0))</f>
        <v>TRAOTOSN91H6</v>
      </c>
      <c r="C926" s="13" t="str">
        <f>INDEX('xUS TME'!C:C,MATCH($B926,'xUS TME'!$B:$B,0))</f>
        <v>FROTO</v>
      </c>
      <c r="D926" s="13" t="str">
        <f>INDEX('xUS TME'!D:D,MATCH(B926,'xUS TME'!$B:$B,0))</f>
        <v>0P0000BTHH</v>
      </c>
      <c r="E926" s="13" t="str">
        <f>INDEX('xUS TME'!F:F,MATCH(B926,'xUS TME'!$B:$B,0))</f>
        <v>Turkey</v>
      </c>
      <c r="F926" s="18" t="str">
        <f>INDEX('xUS TME'!G:G,MATCH(B926,'xUS TME'!$B:$B,0))</f>
        <v>Consumer Discretionary</v>
      </c>
      <c r="G926" s="58">
        <f>IFERROR(INDEX(CRIMs!G:G,MATCH(C926,CRIMs!D:D,0)),0)</f>
        <v>0</v>
      </c>
      <c r="H926" s="58">
        <f>IFERROR(INDEX(CRIMs!I:I,MATCH(C926,CRIMs!D:D,0)),0)</f>
        <v>0</v>
      </c>
      <c r="I926" s="13">
        <f>INDEX('xUS TME'!E:E,MATCH($B926,'xUS TME'!$B:$B,0))</f>
        <v>0</v>
      </c>
      <c r="J926" s="15">
        <f>INDEX('xUS TME'!H:H,MATCH(B926,'xUS TME'!$B:$B,0))</f>
        <v>0</v>
      </c>
      <c r="K926" s="17" t="str">
        <f t="shared" si="14"/>
        <v/>
      </c>
      <c r="L926" s="15">
        <f>INDEX('xUS TME'!J:J,MATCH('xUS Opp Value'!B926,'xUS TME'!$B:$B,0))</f>
        <v>10.4</v>
      </c>
      <c r="M926" s="15">
        <f>INDEX('xUS TME'!L:L,MATCH('xUS Opp Value'!$B926,'xUS TME'!$B:$B,0))</f>
        <v>2.37</v>
      </c>
      <c r="N926" s="15">
        <f>INDEX('xUS TME'!K:K,MATCH('xUS Opp Value'!$B926,'xUS TME'!$B:$B,0))</f>
        <v>0.23</v>
      </c>
      <c r="O926" s="15">
        <f>INDEX('xUS TME'!I:I,MATCH('xUS Opp Value'!$B926,'xUS TME'!$B:$B,0))</f>
        <v>0</v>
      </c>
      <c r="P926" s="15" t="str">
        <f>INDEX('xUS TME'!M:M,MATCH('xUS Opp Value'!$B926,'xUS TME'!$B:$B,0))</f>
        <v>Turkish Lira</v>
      </c>
      <c r="Q926" s="15">
        <f>INDEX('xUS TME'!N:N,MATCH('xUS Opp Value'!$B926,'xUS TME'!$B:$B,0))</f>
        <v>0</v>
      </c>
    </row>
    <row r="927" spans="1:17" hidden="1">
      <c r="A927" s="10" t="s">
        <v>1733</v>
      </c>
      <c r="B927" s="10" t="str">
        <f>INDEX('xUS TME'!B:B,MATCH('xUS Opp Value'!A927,'xUS TME'!A:A,0))</f>
        <v>HK2380027329</v>
      </c>
      <c r="C927" s="13" t="str">
        <f>INDEX('xUS TME'!C:C,MATCH($B927,'xUS TME'!$B:$B,0))</f>
        <v>02380</v>
      </c>
      <c r="D927" s="13" t="str">
        <f>INDEX('xUS TME'!D:D,MATCH(B927,'xUS TME'!$B:$B,0))</f>
        <v>0P00009S9W</v>
      </c>
      <c r="E927" s="13" t="str">
        <f>INDEX('xUS TME'!F:F,MATCH(B927,'xUS TME'!$B:$B,0))</f>
        <v>China</v>
      </c>
      <c r="F927" s="18" t="str">
        <f>INDEX('xUS TME'!G:G,MATCH(B927,'xUS TME'!$B:$B,0))</f>
        <v>Utilities</v>
      </c>
      <c r="G927" s="58">
        <f>IFERROR(INDEX(CRIMs!G:G,MATCH(C927,CRIMs!D:D,0)),0)</f>
        <v>0</v>
      </c>
      <c r="H927" s="58">
        <f>IFERROR(INDEX(CRIMs!I:I,MATCH(C927,CRIMs!D:D,0)),0)</f>
        <v>0</v>
      </c>
      <c r="I927" s="13">
        <f>INDEX('xUS TME'!E:E,MATCH($B927,'xUS TME'!$B:$B,0))</f>
        <v>0.01</v>
      </c>
      <c r="J927" s="15">
        <f>INDEX('xUS TME'!H:H,MATCH(B927,'xUS TME'!$B:$B,0))</f>
        <v>0</v>
      </c>
      <c r="K927" s="17" t="str">
        <f t="shared" si="14"/>
        <v/>
      </c>
      <c r="L927" s="15">
        <f>INDEX('xUS TME'!J:J,MATCH('xUS Opp Value'!B927,'xUS TME'!$B:$B,0))</f>
        <v>8.64</v>
      </c>
      <c r="M927" s="15">
        <f>INDEX('xUS TME'!L:L,MATCH('xUS Opp Value'!$B927,'xUS TME'!$B:$B,0))</f>
        <v>0.6</v>
      </c>
      <c r="N927" s="15">
        <f>INDEX('xUS TME'!K:K,MATCH('xUS Opp Value'!$B927,'xUS TME'!$B:$B,0))</f>
        <v>0.12</v>
      </c>
      <c r="O927" s="15">
        <f>INDEX('xUS TME'!I:I,MATCH('xUS Opp Value'!$B927,'xUS TME'!$B:$B,0))</f>
        <v>0</v>
      </c>
      <c r="P927" s="15" t="str">
        <f>INDEX('xUS TME'!M:M,MATCH('xUS Opp Value'!$B927,'xUS TME'!$B:$B,0))</f>
        <v>Hong Kong Dollar</v>
      </c>
      <c r="Q927" s="15">
        <f>INDEX('xUS TME'!N:N,MATCH('xUS Opp Value'!$B927,'xUS TME'!$B:$B,0))</f>
        <v>0</v>
      </c>
    </row>
    <row r="928" spans="1:17" hidden="1">
      <c r="A928" s="10" t="s">
        <v>1633</v>
      </c>
      <c r="B928" s="10" t="str">
        <f>INDEX('xUS TME'!B:B,MATCH('xUS Opp Value'!A928,'xUS TME'!A:A,0))</f>
        <v>KYG2121R1039</v>
      </c>
      <c r="C928" s="13">
        <f>INDEX('xUS TME'!C:C,MATCH($B928,'xUS TME'!$B:$B,0))</f>
        <v>772</v>
      </c>
      <c r="D928" s="13" t="str">
        <f>INDEX('xUS TME'!D:D,MATCH(B928,'xUS TME'!$B:$B,0))</f>
        <v>0P0001C29N</v>
      </c>
      <c r="E928" s="13" t="str">
        <f>INDEX('xUS TME'!F:F,MATCH(B928,'xUS TME'!$B:$B,0))</f>
        <v>China</v>
      </c>
      <c r="F928" s="18" t="str">
        <f>INDEX('xUS TME'!G:G,MATCH(B928,'xUS TME'!$B:$B,0))</f>
        <v>Communication Services</v>
      </c>
      <c r="G928" s="58">
        <f>IFERROR(INDEX(CRIMs!G:G,MATCH(C928,CRIMs!D:D,0)),0)</f>
        <v>0</v>
      </c>
      <c r="H928" s="58">
        <f>IFERROR(INDEX(CRIMs!I:I,MATCH(C928,CRIMs!D:D,0)),0)</f>
        <v>0</v>
      </c>
      <c r="I928" s="13">
        <f>INDEX('xUS TME'!E:E,MATCH($B928,'xUS TME'!$B:$B,0))</f>
        <v>0</v>
      </c>
      <c r="J928" s="15">
        <f>INDEX('xUS TME'!H:H,MATCH(B928,'xUS TME'!$B:$B,0))</f>
        <v>0</v>
      </c>
      <c r="K928" s="17" t="str">
        <f t="shared" si="14"/>
        <v/>
      </c>
      <c r="L928" s="15">
        <f>INDEX('xUS TME'!J:J,MATCH('xUS Opp Value'!B928,'xUS TME'!$B:$B,0))</f>
        <v>19.21</v>
      </c>
      <c r="M928" s="15">
        <f>INDEX('xUS TME'!L:L,MATCH('xUS Opp Value'!$B928,'xUS TME'!$B:$B,0))</f>
        <v>1.4</v>
      </c>
      <c r="N928" s="15">
        <f>INDEX('xUS TME'!K:K,MATCH('xUS Opp Value'!$B928,'xUS TME'!$B:$B,0))</f>
        <v>-0.01</v>
      </c>
      <c r="O928" s="15">
        <f>INDEX('xUS TME'!I:I,MATCH('xUS Opp Value'!$B928,'xUS TME'!$B:$B,0))</f>
        <v>0</v>
      </c>
      <c r="P928" s="15" t="str">
        <f>INDEX('xUS TME'!M:M,MATCH('xUS Opp Value'!$B928,'xUS TME'!$B:$B,0))</f>
        <v>Hong Kong Dollar</v>
      </c>
      <c r="Q928" s="15">
        <f>INDEX('xUS TME'!N:N,MATCH('xUS Opp Value'!$B928,'xUS TME'!$B:$B,0))</f>
        <v>0</v>
      </c>
    </row>
    <row r="929" spans="1:17" hidden="1">
      <c r="A929" s="10" t="s">
        <v>5267</v>
      </c>
      <c r="B929" s="10" t="str">
        <f>INDEX('xUS TME'!B:B,MATCH('xUS Opp Value'!A929,'xUS TME'!A:A,0))</f>
        <v>CNE100003LF5</v>
      </c>
      <c r="C929" s="13">
        <f>INDEX('xUS TME'!C:C,MATCH($B929,'xUS TME'!$B:$B,0))</f>
        <v>600989</v>
      </c>
      <c r="D929" s="13" t="str">
        <f>INDEX('xUS TME'!D:D,MATCH(B929,'xUS TME'!$B:$B,0))</f>
        <v>0P0001HHS1</v>
      </c>
      <c r="E929" s="13" t="str">
        <f>INDEX('xUS TME'!F:F,MATCH(B929,'xUS TME'!$B:$B,0))</f>
        <v>China</v>
      </c>
      <c r="F929" s="18" t="str">
        <f>INDEX('xUS TME'!G:G,MATCH(B929,'xUS TME'!$B:$B,0))</f>
        <v>Materials</v>
      </c>
      <c r="G929" s="58">
        <f>IFERROR(INDEX(CRIMs!G:G,MATCH(C929,CRIMs!D:D,0)),0)</f>
        <v>0</v>
      </c>
      <c r="H929" s="58">
        <f>IFERROR(INDEX(CRIMs!I:I,MATCH(C929,CRIMs!D:D,0)),0)</f>
        <v>0</v>
      </c>
      <c r="I929" s="13">
        <f>INDEX('xUS TME'!E:E,MATCH($B929,'xUS TME'!$B:$B,0))</f>
        <v>0.01</v>
      </c>
      <c r="J929" s="15">
        <f>INDEX('xUS TME'!H:H,MATCH(B929,'xUS TME'!$B:$B,0))</f>
        <v>0</v>
      </c>
      <c r="K929" s="17" t="str">
        <f t="shared" si="14"/>
        <v/>
      </c>
      <c r="L929" s="15">
        <f>INDEX('xUS TME'!J:J,MATCH('xUS Opp Value'!B929,'xUS TME'!$B:$B,0))</f>
        <v>0</v>
      </c>
      <c r="M929" s="15">
        <f>INDEX('xUS TME'!L:L,MATCH('xUS Opp Value'!$B929,'xUS TME'!$B:$B,0))</f>
        <v>4.53</v>
      </c>
      <c r="N929" s="15">
        <f>INDEX('xUS TME'!K:K,MATCH('xUS Opp Value'!$B929,'xUS TME'!$B:$B,0))</f>
        <v>0.25</v>
      </c>
      <c r="O929" s="15">
        <f>INDEX('xUS TME'!I:I,MATCH('xUS Opp Value'!$B929,'xUS TME'!$B:$B,0))</f>
        <v>0</v>
      </c>
      <c r="P929" s="15" t="str">
        <f>INDEX('xUS TME'!M:M,MATCH('xUS Opp Value'!$B929,'xUS TME'!$B:$B,0))</f>
        <v>Yuan Renminbi</v>
      </c>
      <c r="Q929" s="15">
        <f>INDEX('xUS TME'!N:N,MATCH('xUS Opp Value'!$B929,'xUS TME'!$B:$B,0))</f>
        <v>0</v>
      </c>
    </row>
    <row r="930" spans="1:17" hidden="1">
      <c r="A930" s="10" t="s">
        <v>1441</v>
      </c>
      <c r="B930" s="10" t="str">
        <f>INDEX('xUS TME'!B:B,MATCH('xUS Opp Value'!A930,'xUS TME'!A:A,0))</f>
        <v>TH9597010007</v>
      </c>
      <c r="C930" s="13" t="str">
        <f>INDEX('xUS TME'!C:C,MATCH($B930,'xUS TME'!$B:$B,0))</f>
        <v>CRC</v>
      </c>
      <c r="D930" s="13" t="str">
        <f>INDEX('xUS TME'!D:D,MATCH(B930,'xUS TME'!$B:$B,0))</f>
        <v>0P0001JB62</v>
      </c>
      <c r="E930" s="13" t="str">
        <f>INDEX('xUS TME'!F:F,MATCH(B930,'xUS TME'!$B:$B,0))</f>
        <v>Thailand</v>
      </c>
      <c r="F930" s="18" t="str">
        <f>INDEX('xUS TME'!G:G,MATCH(B930,'xUS TME'!$B:$B,0))</f>
        <v>Consumer Discretionary</v>
      </c>
      <c r="G930" s="58">
        <f>IFERROR(INDEX(CRIMs!G:G,MATCH(C930,CRIMs!D:D,0)),0)</f>
        <v>0</v>
      </c>
      <c r="H930" s="58">
        <f>IFERROR(INDEX(CRIMs!I:I,MATCH(C930,CRIMs!D:D,0)),0)</f>
        <v>0</v>
      </c>
      <c r="I930" s="13">
        <f>INDEX('xUS TME'!E:E,MATCH($B930,'xUS TME'!$B:$B,0))</f>
        <v>0.01</v>
      </c>
      <c r="J930" s="15">
        <f>INDEX('xUS TME'!H:H,MATCH(B930,'xUS TME'!$B:$B,0))</f>
        <v>0</v>
      </c>
      <c r="K930" s="17" t="str">
        <f t="shared" si="14"/>
        <v/>
      </c>
      <c r="L930" s="15">
        <f>INDEX('xUS TME'!J:J,MATCH('xUS Opp Value'!B930,'xUS TME'!$B:$B,0))</f>
        <v>15</v>
      </c>
      <c r="M930" s="15">
        <f>INDEX('xUS TME'!L:L,MATCH('xUS Opp Value'!$B930,'xUS TME'!$B:$B,0))</f>
        <v>1.82</v>
      </c>
      <c r="N930" s="15">
        <f>INDEX('xUS TME'!K:K,MATCH('xUS Opp Value'!$B930,'xUS TME'!$B:$B,0))</f>
        <v>0.1</v>
      </c>
      <c r="O930" s="15">
        <f>INDEX('xUS TME'!I:I,MATCH('xUS Opp Value'!$B930,'xUS TME'!$B:$B,0))</f>
        <v>0</v>
      </c>
      <c r="P930" s="15" t="str">
        <f>INDEX('xUS TME'!M:M,MATCH('xUS Opp Value'!$B930,'xUS TME'!$B:$B,0))</f>
        <v>Baht</v>
      </c>
      <c r="Q930" s="15">
        <f>INDEX('xUS TME'!N:N,MATCH('xUS Opp Value'!$B930,'xUS TME'!$B:$B,0))</f>
        <v>0</v>
      </c>
    </row>
    <row r="931" spans="1:17" hidden="1">
      <c r="A931" s="10" t="s">
        <v>2139</v>
      </c>
      <c r="B931" s="10" t="str">
        <f>INDEX('xUS TME'!B:B,MATCH('xUS Opp Value'!A931,'xUS TME'!A:A,0))</f>
        <v>BRCPFEACNOR0</v>
      </c>
      <c r="C931" s="13" t="str">
        <f>INDEX('xUS TME'!C:C,MATCH($B931,'xUS TME'!$B:$B,0))</f>
        <v>CPFE3</v>
      </c>
      <c r="D931" s="13" t="str">
        <f>INDEX('xUS TME'!D:D,MATCH(B931,'xUS TME'!$B:$B,0))</f>
        <v>0P0000APJG</v>
      </c>
      <c r="E931" s="13" t="str">
        <f>INDEX('xUS TME'!F:F,MATCH(B931,'xUS TME'!$B:$B,0))</f>
        <v>Brazil</v>
      </c>
      <c r="F931" s="18" t="str">
        <f>INDEX('xUS TME'!G:G,MATCH(B931,'xUS TME'!$B:$B,0))</f>
        <v>Utilities</v>
      </c>
      <c r="G931" s="58">
        <f>IFERROR(INDEX(CRIMs!G:G,MATCH(C931,CRIMs!D:D,0)),0)</f>
        <v>0</v>
      </c>
      <c r="H931" s="58">
        <f>IFERROR(INDEX(CRIMs!I:I,MATCH(C931,CRIMs!D:D,0)),0)</f>
        <v>0</v>
      </c>
      <c r="I931" s="13">
        <f>INDEX('xUS TME'!E:E,MATCH($B931,'xUS TME'!$B:$B,0))</f>
        <v>0.01</v>
      </c>
      <c r="J931" s="15">
        <f>INDEX('xUS TME'!H:H,MATCH(B931,'xUS TME'!$B:$B,0))</f>
        <v>0</v>
      </c>
      <c r="K931" s="17" t="str">
        <f t="shared" si="14"/>
        <v/>
      </c>
      <c r="L931" s="15">
        <f>INDEX('xUS TME'!J:J,MATCH('xUS Opp Value'!B931,'xUS TME'!$B:$B,0))</f>
        <v>10.57</v>
      </c>
      <c r="M931" s="15">
        <f>INDEX('xUS TME'!L:L,MATCH('xUS Opp Value'!$B931,'xUS TME'!$B:$B,0))</f>
        <v>2.76</v>
      </c>
      <c r="N931" s="15">
        <f>INDEX('xUS TME'!K:K,MATCH('xUS Opp Value'!$B931,'xUS TME'!$B:$B,0))</f>
        <v>0.26</v>
      </c>
      <c r="O931" s="15" t="str">
        <f>INDEX('xUS TME'!I:I,MATCH('xUS Opp Value'!$B931,'xUS TME'!$B:$B,0))</f>
        <v>Narrow</v>
      </c>
      <c r="P931" s="15" t="str">
        <f>INDEX('xUS TME'!M:M,MATCH('xUS Opp Value'!$B931,'xUS TME'!$B:$B,0))</f>
        <v>Brazilian Real</v>
      </c>
      <c r="Q931" s="15" t="str">
        <f>INDEX('xUS TME'!N:N,MATCH('xUS Opp Value'!$B931,'xUS TME'!$B:$B,0))</f>
        <v>Extreme</v>
      </c>
    </row>
    <row r="932" spans="1:17" hidden="1">
      <c r="A932" s="10" t="s">
        <v>6478</v>
      </c>
      <c r="B932" s="10" t="str">
        <f>INDEX('xUS TME'!B:B,MATCH('xUS Opp Value'!A932,'xUS TME'!A:A,0))</f>
        <v>CNE1000028B9</v>
      </c>
      <c r="C932" s="13">
        <f>INDEX('xUS TME'!C:C,MATCH($B932,'xUS TME'!$B:$B,0))</f>
        <v>601127</v>
      </c>
      <c r="D932" s="13" t="str">
        <f>INDEX('xUS TME'!D:D,MATCH(B932,'xUS TME'!$B:$B,0))</f>
        <v>0P000186OB</v>
      </c>
      <c r="E932" s="13" t="str">
        <f>INDEX('xUS TME'!F:F,MATCH(B932,'xUS TME'!$B:$B,0))</f>
        <v>China</v>
      </c>
      <c r="F932" s="18" t="str">
        <f>INDEX('xUS TME'!G:G,MATCH(B932,'xUS TME'!$B:$B,0))</f>
        <v>Consumer Discretionary</v>
      </c>
      <c r="G932" s="58">
        <f>IFERROR(INDEX(CRIMs!G:G,MATCH(C932,CRIMs!D:D,0)),0)</f>
        <v>0</v>
      </c>
      <c r="H932" s="58">
        <f>IFERROR(INDEX(CRIMs!I:I,MATCH(C932,CRIMs!D:D,0)),0)</f>
        <v>0</v>
      </c>
      <c r="I932" s="13">
        <f>INDEX('xUS TME'!E:E,MATCH($B932,'xUS TME'!$B:$B,0))</f>
        <v>0</v>
      </c>
      <c r="J932" s="15">
        <f>INDEX('xUS TME'!H:H,MATCH(B932,'xUS TME'!$B:$B,0))</f>
        <v>0</v>
      </c>
      <c r="K932" s="17" t="str">
        <f t="shared" si="14"/>
        <v/>
      </c>
      <c r="L932" s="15">
        <f>INDEX('xUS TME'!J:J,MATCH('xUS Opp Value'!B932,'xUS TME'!$B:$B,0))</f>
        <v>0</v>
      </c>
      <c r="M932" s="15">
        <f>INDEX('xUS TME'!L:L,MATCH('xUS Opp Value'!$B932,'xUS TME'!$B:$B,0))</f>
        <v>3.83</v>
      </c>
      <c r="N932" s="15">
        <f>INDEX('xUS TME'!K:K,MATCH('xUS Opp Value'!$B932,'xUS TME'!$B:$B,0))</f>
        <v>0.23</v>
      </c>
      <c r="O932" s="15">
        <f>INDEX('xUS TME'!I:I,MATCH('xUS Opp Value'!$B932,'xUS TME'!$B:$B,0))</f>
        <v>0</v>
      </c>
      <c r="P932" s="15" t="str">
        <f>INDEX('xUS TME'!M:M,MATCH('xUS Opp Value'!$B932,'xUS TME'!$B:$B,0))</f>
        <v>Yuan Renminbi</v>
      </c>
      <c r="Q932" s="15">
        <f>INDEX('xUS TME'!N:N,MATCH('xUS Opp Value'!$B932,'xUS TME'!$B:$B,0))</f>
        <v>0</v>
      </c>
    </row>
    <row r="933" spans="1:17" hidden="1">
      <c r="A933" s="10" t="s">
        <v>5179</v>
      </c>
      <c r="B933" s="10" t="str">
        <f>INDEX('xUS TME'!B:B,MATCH('xUS Opp Value'!A933,'xUS TME'!A:A,0))</f>
        <v>MYL4707OO005</v>
      </c>
      <c r="C933" s="13" t="str">
        <f>INDEX('xUS TME'!C:C,MATCH($B933,'xUS TME'!$B:$B,0))</f>
        <v>4707</v>
      </c>
      <c r="D933" s="13" t="str">
        <f>INDEX('xUS TME'!D:D,MATCH(B933,'xUS TME'!$B:$B,0))</f>
        <v>0P0000BJ38</v>
      </c>
      <c r="E933" s="13" t="str">
        <f>INDEX('xUS TME'!F:F,MATCH(B933,'xUS TME'!$B:$B,0))</f>
        <v>Malaysia</v>
      </c>
      <c r="F933" s="18" t="str">
        <f>INDEX('xUS TME'!G:G,MATCH(B933,'xUS TME'!$B:$B,0))</f>
        <v>Consumer Staples</v>
      </c>
      <c r="G933" s="58">
        <f>IFERROR(INDEX(CRIMs!G:G,MATCH(C933,CRIMs!D:D,0)),0)</f>
        <v>0</v>
      </c>
      <c r="H933" s="58">
        <f>IFERROR(INDEX(CRIMs!I:I,MATCH(C933,CRIMs!D:D,0)),0)</f>
        <v>0</v>
      </c>
      <c r="I933" s="13">
        <f>INDEX('xUS TME'!E:E,MATCH($B933,'xUS TME'!$B:$B,0))</f>
        <v>0</v>
      </c>
      <c r="J933" s="15">
        <f>INDEX('xUS TME'!H:H,MATCH(B933,'xUS TME'!$B:$B,0))</f>
        <v>0</v>
      </c>
      <c r="K933" s="17" t="str">
        <f t="shared" si="14"/>
        <v/>
      </c>
      <c r="L933" s="15">
        <f>INDEX('xUS TME'!J:J,MATCH('xUS Opp Value'!B933,'xUS TME'!$B:$B,0))</f>
        <v>38.950000000000003</v>
      </c>
      <c r="M933" s="15">
        <f>INDEX('xUS TME'!L:L,MATCH('xUS Opp Value'!$B933,'xUS TME'!$B:$B,0))</f>
        <v>40.26</v>
      </c>
      <c r="N933" s="15">
        <f>INDEX('xUS TME'!K:K,MATCH('xUS Opp Value'!$B933,'xUS TME'!$B:$B,0))</f>
        <v>0.89</v>
      </c>
      <c r="O933" s="15">
        <f>INDEX('xUS TME'!I:I,MATCH('xUS Opp Value'!$B933,'xUS TME'!$B:$B,0))</f>
        <v>0</v>
      </c>
      <c r="P933" s="15" t="str">
        <f>INDEX('xUS TME'!M:M,MATCH('xUS Opp Value'!$B933,'xUS TME'!$B:$B,0))</f>
        <v>Malaysian Ringgit</v>
      </c>
      <c r="Q933" s="15">
        <f>INDEX('xUS TME'!N:N,MATCH('xUS Opp Value'!$B933,'xUS TME'!$B:$B,0))</f>
        <v>0</v>
      </c>
    </row>
    <row r="934" spans="1:17" hidden="1">
      <c r="A934" s="10" t="s">
        <v>3647</v>
      </c>
      <c r="B934" s="10" t="str">
        <f>INDEX('xUS TME'!B:B,MATCH('xUS Opp Value'!A934,'xUS TME'!A:A,0))</f>
        <v>CNE100000LQ8</v>
      </c>
      <c r="C934" s="13">
        <f>INDEX('xUS TME'!C:C,MATCH($B934,'xUS TME'!$B:$B,0))</f>
        <v>601688</v>
      </c>
      <c r="D934" s="13" t="str">
        <f>INDEX('xUS TME'!D:D,MATCH(B934,'xUS TME'!$B:$B,0))</f>
        <v>0P0000NB5V</v>
      </c>
      <c r="E934" s="13" t="str">
        <f>INDEX('xUS TME'!F:F,MATCH(B934,'xUS TME'!$B:$B,0))</f>
        <v>China</v>
      </c>
      <c r="F934" s="18" t="str">
        <f>INDEX('xUS TME'!G:G,MATCH(B934,'xUS TME'!$B:$B,0))</f>
        <v>Financials</v>
      </c>
      <c r="G934" s="58">
        <f>IFERROR(INDEX(CRIMs!G:G,MATCH(C934,CRIMs!D:D,0)),0)</f>
        <v>0</v>
      </c>
      <c r="H934" s="58">
        <f>IFERROR(INDEX(CRIMs!I:I,MATCH(C934,CRIMs!D:D,0)),0)</f>
        <v>0</v>
      </c>
      <c r="I934" s="13">
        <f>INDEX('xUS TME'!E:E,MATCH($B934,'xUS TME'!$B:$B,0))</f>
        <v>0</v>
      </c>
      <c r="J934" s="15">
        <f>INDEX('xUS TME'!H:H,MATCH(B934,'xUS TME'!$B:$B,0))</f>
        <v>0</v>
      </c>
      <c r="K934" s="17" t="str">
        <f t="shared" si="14"/>
        <v/>
      </c>
      <c r="L934" s="15">
        <f>INDEX('xUS TME'!J:J,MATCH('xUS Opp Value'!B934,'xUS TME'!$B:$B,0))</f>
        <v>7.97</v>
      </c>
      <c r="M934" s="15">
        <f>INDEX('xUS TME'!L:L,MATCH('xUS Opp Value'!$B934,'xUS TME'!$B:$B,0))</f>
        <v>0.97</v>
      </c>
      <c r="N934" s="15">
        <f>INDEX('xUS TME'!K:K,MATCH('xUS Opp Value'!$B934,'xUS TME'!$B:$B,0))</f>
        <v>0.1</v>
      </c>
      <c r="O934" s="15">
        <f>INDEX('xUS TME'!I:I,MATCH('xUS Opp Value'!$B934,'xUS TME'!$B:$B,0))</f>
        <v>0</v>
      </c>
      <c r="P934" s="15" t="str">
        <f>INDEX('xUS TME'!M:M,MATCH('xUS Opp Value'!$B934,'xUS TME'!$B:$B,0))</f>
        <v>Yuan Renminbi</v>
      </c>
      <c r="Q934" s="15">
        <f>INDEX('xUS TME'!N:N,MATCH('xUS Opp Value'!$B934,'xUS TME'!$B:$B,0))</f>
        <v>0</v>
      </c>
    </row>
    <row r="935" spans="1:17" hidden="1">
      <c r="A935" s="10" t="s">
        <v>2536</v>
      </c>
      <c r="B935" s="10" t="str">
        <f>INDEX('xUS TME'!B:B,MATCH('xUS Opp Value'!A935,'xUS TME'!A:A,0))</f>
        <v>CLP371861061</v>
      </c>
      <c r="C935" s="13" t="str">
        <f>INDEX('xUS TME'!C:C,MATCH($B935,'xUS TME'!$B:$B,0))</f>
        <v>ENELAM</v>
      </c>
      <c r="D935" s="13" t="str">
        <f>INDEX('xUS TME'!D:D,MATCH(B935,'xUS TME'!$B:$B,0))</f>
        <v>0P0000BRDK</v>
      </c>
      <c r="E935" s="13" t="str">
        <f>INDEX('xUS TME'!F:F,MATCH(B935,'xUS TME'!$B:$B,0))</f>
        <v>Chile</v>
      </c>
      <c r="F935" s="18" t="str">
        <f>INDEX('xUS TME'!G:G,MATCH(B935,'xUS TME'!$B:$B,0))</f>
        <v>Utilities</v>
      </c>
      <c r="G935" s="58">
        <f>IFERROR(INDEX(CRIMs!G:G,MATCH(C935,CRIMs!D:D,0)),0)</f>
        <v>0</v>
      </c>
      <c r="H935" s="58">
        <f>IFERROR(INDEX(CRIMs!I:I,MATCH(C935,CRIMs!D:D,0)),0)</f>
        <v>0</v>
      </c>
      <c r="I935" s="13">
        <f>INDEX('xUS TME'!E:E,MATCH($B935,'xUS TME'!$B:$B,0))</f>
        <v>0</v>
      </c>
      <c r="J935" s="15">
        <f>INDEX('xUS TME'!H:H,MATCH(B935,'xUS TME'!$B:$B,0))</f>
        <v>0</v>
      </c>
      <c r="K935" s="17" t="str">
        <f t="shared" si="14"/>
        <v/>
      </c>
      <c r="L935" s="15">
        <f>INDEX('xUS TME'!J:J,MATCH('xUS Opp Value'!B935,'xUS TME'!$B:$B,0))</f>
        <v>6.44</v>
      </c>
      <c r="M935" s="15">
        <f>INDEX('xUS TME'!L:L,MATCH('xUS Opp Value'!$B935,'xUS TME'!$B:$B,0))</f>
        <v>0.61</v>
      </c>
      <c r="N935" s="15">
        <f>INDEX('xUS TME'!K:K,MATCH('xUS Opp Value'!$B935,'xUS TME'!$B:$B,0))</f>
        <v>0.09</v>
      </c>
      <c r="O935" s="15" t="str">
        <f>INDEX('xUS TME'!I:I,MATCH('xUS Opp Value'!$B935,'xUS TME'!$B:$B,0))</f>
        <v>Narrow</v>
      </c>
      <c r="P935" s="15" t="str">
        <f>INDEX('xUS TME'!M:M,MATCH('xUS Opp Value'!$B935,'xUS TME'!$B:$B,0))</f>
        <v>Chilean Peso</v>
      </c>
      <c r="Q935" s="15" t="str">
        <f>INDEX('xUS TME'!N:N,MATCH('xUS Opp Value'!$B935,'xUS TME'!$B:$B,0))</f>
        <v>High</v>
      </c>
    </row>
    <row r="936" spans="1:17" hidden="1">
      <c r="A936" s="10" t="s">
        <v>3925</v>
      </c>
      <c r="B936" s="10" t="str">
        <f>INDEX('xUS TME'!B:B,MATCH('xUS Opp Value'!A936,'xUS TME'!A:A,0))</f>
        <v>CNE000000SK7</v>
      </c>
      <c r="C936" s="13">
        <f>INDEX('xUS TME'!C:C,MATCH($B936,'xUS TME'!$B:$B,0))</f>
        <v>900948</v>
      </c>
      <c r="D936" s="13" t="str">
        <f>INDEX('xUS TME'!D:D,MATCH(B936,'xUS TME'!$B:$B,0))</f>
        <v>0P00007XN0</v>
      </c>
      <c r="E936" s="13" t="str">
        <f>INDEX('xUS TME'!F:F,MATCH(B936,'xUS TME'!$B:$B,0))</f>
        <v>China</v>
      </c>
      <c r="F936" s="18" t="str">
        <f>INDEX('xUS TME'!G:G,MATCH(B936,'xUS TME'!$B:$B,0))</f>
        <v>Energy</v>
      </c>
      <c r="G936" s="58">
        <f>IFERROR(INDEX(CRIMs!G:G,MATCH(C936,CRIMs!D:D,0)),0)</f>
        <v>0</v>
      </c>
      <c r="H936" s="58">
        <f>IFERROR(INDEX(CRIMs!I:I,MATCH(C936,CRIMs!D:D,0)),0)</f>
        <v>0</v>
      </c>
      <c r="I936" s="13">
        <f>INDEX('xUS TME'!E:E,MATCH($B936,'xUS TME'!$B:$B,0))</f>
        <v>0.01</v>
      </c>
      <c r="J936" s="15">
        <f>INDEX('xUS TME'!H:H,MATCH(B936,'xUS TME'!$B:$B,0))</f>
        <v>0</v>
      </c>
      <c r="K936" s="17" t="str">
        <f t="shared" si="14"/>
        <v/>
      </c>
      <c r="L936" s="15">
        <f>INDEX('xUS TME'!J:J,MATCH('xUS Opp Value'!B936,'xUS TME'!$B:$B,0))</f>
        <v>0</v>
      </c>
      <c r="M936" s="15">
        <f>INDEX('xUS TME'!L:L,MATCH('xUS Opp Value'!$B936,'xUS TME'!$B:$B,0))</f>
        <v>0.93</v>
      </c>
      <c r="N936" s="15">
        <f>INDEX('xUS TME'!K:K,MATCH('xUS Opp Value'!$B936,'xUS TME'!$B:$B,0))</f>
        <v>0.14000000000000001</v>
      </c>
      <c r="O936" s="15">
        <f>INDEX('xUS TME'!I:I,MATCH('xUS Opp Value'!$B936,'xUS TME'!$B:$B,0))</f>
        <v>0</v>
      </c>
      <c r="P936" s="15" t="str">
        <f>INDEX('xUS TME'!M:M,MATCH('xUS Opp Value'!$B936,'xUS TME'!$B:$B,0))</f>
        <v>US Dollar</v>
      </c>
      <c r="Q936" s="15">
        <f>INDEX('xUS TME'!N:N,MATCH('xUS Opp Value'!$B936,'xUS TME'!$B:$B,0))</f>
        <v>0</v>
      </c>
    </row>
    <row r="937" spans="1:17" hidden="1">
      <c r="A937" s="10" t="s">
        <v>2516</v>
      </c>
      <c r="B937" s="10" t="str">
        <f>INDEX('xUS TME'!B:B,MATCH('xUS Opp Value'!A937,'xUS TME'!A:A,0))</f>
        <v>CL0000001314</v>
      </c>
      <c r="C937" s="13" t="str">
        <f>INDEX('xUS TME'!C:C,MATCH($B937,'xUS TME'!$B:$B,0))</f>
        <v>CMPC</v>
      </c>
      <c r="D937" s="13" t="str">
        <f>INDEX('xUS TME'!D:D,MATCH(B937,'xUS TME'!$B:$B,0))</f>
        <v>0P0000AGI3</v>
      </c>
      <c r="E937" s="13" t="str">
        <f>INDEX('xUS TME'!F:F,MATCH(B937,'xUS TME'!$B:$B,0))</f>
        <v>Chile</v>
      </c>
      <c r="F937" s="18" t="str">
        <f>INDEX('xUS TME'!G:G,MATCH(B937,'xUS TME'!$B:$B,0))</f>
        <v>Materials</v>
      </c>
      <c r="G937" s="58">
        <f>IFERROR(INDEX(CRIMs!G:G,MATCH(C937,CRIMs!D:D,0)),0)</f>
        <v>0</v>
      </c>
      <c r="H937" s="58">
        <f>IFERROR(INDEX(CRIMs!I:I,MATCH(C937,CRIMs!D:D,0)),0)</f>
        <v>0</v>
      </c>
      <c r="I937" s="13">
        <f>INDEX('xUS TME'!E:E,MATCH($B937,'xUS TME'!$B:$B,0))</f>
        <v>0</v>
      </c>
      <c r="J937" s="15">
        <f>INDEX('xUS TME'!H:H,MATCH(B937,'xUS TME'!$B:$B,0))</f>
        <v>0</v>
      </c>
      <c r="K937" s="17" t="str">
        <f t="shared" si="14"/>
        <v/>
      </c>
      <c r="L937" s="15">
        <f>INDEX('xUS TME'!J:J,MATCH('xUS Opp Value'!B937,'xUS TME'!$B:$B,0))</f>
        <v>9.11</v>
      </c>
      <c r="M937" s="15">
        <f>INDEX('xUS TME'!L:L,MATCH('xUS Opp Value'!$B937,'xUS TME'!$B:$B,0))</f>
        <v>0.33</v>
      </c>
      <c r="N937" s="15">
        <f>INDEX('xUS TME'!K:K,MATCH('xUS Opp Value'!$B937,'xUS TME'!$B:$B,0))</f>
        <v>0.02</v>
      </c>
      <c r="O937" s="15">
        <f>INDEX('xUS TME'!I:I,MATCH('xUS Opp Value'!$B937,'xUS TME'!$B:$B,0))</f>
        <v>0</v>
      </c>
      <c r="P937" s="15" t="str">
        <f>INDEX('xUS TME'!M:M,MATCH('xUS Opp Value'!$B937,'xUS TME'!$B:$B,0))</f>
        <v>Chilean Peso</v>
      </c>
      <c r="Q937" s="15">
        <f>INDEX('xUS TME'!N:N,MATCH('xUS Opp Value'!$B937,'xUS TME'!$B:$B,0))</f>
        <v>0</v>
      </c>
    </row>
    <row r="938" spans="1:17" hidden="1">
      <c r="A938" s="10" t="s">
        <v>6706</v>
      </c>
      <c r="B938" s="10" t="str">
        <f>INDEX('xUS TME'!B:B,MATCH('xUS Opp Value'!A938,'xUS TME'!A:A,0))</f>
        <v>CNE000000XL5</v>
      </c>
      <c r="C938" s="13" t="str">
        <f>INDEX('xUS TME'!C:C,MATCH($B938,'xUS TME'!$B:$B,0))</f>
        <v>600183</v>
      </c>
      <c r="D938" s="13" t="str">
        <f>INDEX('xUS TME'!D:D,MATCH(B938,'xUS TME'!$B:$B,0))</f>
        <v>0P00007X3G</v>
      </c>
      <c r="E938" s="13" t="str">
        <f>INDEX('xUS TME'!F:F,MATCH(B938,'xUS TME'!$B:$B,0))</f>
        <v>China</v>
      </c>
      <c r="F938" s="18" t="str">
        <f>INDEX('xUS TME'!G:G,MATCH(B938,'xUS TME'!$B:$B,0))</f>
        <v>Information Technology</v>
      </c>
      <c r="G938" s="58">
        <f>IFERROR(INDEX(CRIMs!G:G,MATCH(C938,CRIMs!D:D,0)),0)</f>
        <v>0</v>
      </c>
      <c r="H938" s="58">
        <f>IFERROR(INDEX(CRIMs!I:I,MATCH(C938,CRIMs!D:D,0)),0)</f>
        <v>0</v>
      </c>
      <c r="I938" s="13">
        <f>INDEX('xUS TME'!E:E,MATCH($B938,'xUS TME'!$B:$B,0))</f>
        <v>0</v>
      </c>
      <c r="J938" s="15">
        <f>INDEX('xUS TME'!H:H,MATCH(B938,'xUS TME'!$B:$B,0))</f>
        <v>0</v>
      </c>
      <c r="K938" s="17" t="str">
        <f t="shared" si="14"/>
        <v/>
      </c>
      <c r="L938" s="15">
        <f>INDEX('xUS TME'!J:J,MATCH('xUS Opp Value'!B938,'xUS TME'!$B:$B,0))</f>
        <v>23.72</v>
      </c>
      <c r="M938" s="15">
        <f>INDEX('xUS TME'!L:L,MATCH('xUS Opp Value'!$B938,'xUS TME'!$B:$B,0))</f>
        <v>9.57</v>
      </c>
      <c r="N938" s="15">
        <f>INDEX('xUS TME'!K:K,MATCH('xUS Opp Value'!$B938,'xUS TME'!$B:$B,0))</f>
        <v>0.13</v>
      </c>
      <c r="O938" s="15">
        <f>INDEX('xUS TME'!I:I,MATCH('xUS Opp Value'!$B938,'xUS TME'!$B:$B,0))</f>
        <v>0</v>
      </c>
      <c r="P938" s="15" t="str">
        <f>INDEX('xUS TME'!M:M,MATCH('xUS Opp Value'!$B938,'xUS TME'!$B:$B,0))</f>
        <v>Yuan Renminbi</v>
      </c>
      <c r="Q938" s="15">
        <f>INDEX('xUS TME'!N:N,MATCH('xUS Opp Value'!$B938,'xUS TME'!$B:$B,0))</f>
        <v>0</v>
      </c>
    </row>
    <row r="939" spans="1:17" hidden="1">
      <c r="A939" s="10" t="s">
        <v>5563</v>
      </c>
      <c r="B939" s="10" t="str">
        <f>INDEX('xUS TME'!B:B,MATCH('xUS Opp Value'!A939,'xUS TME'!A:A,0))</f>
        <v>INE619A01035</v>
      </c>
      <c r="C939" s="13" t="str">
        <f>INDEX('xUS TME'!C:C,MATCH($B939,'xUS TME'!$B:$B,0))</f>
        <v>500368</v>
      </c>
      <c r="D939" s="13" t="str">
        <f>INDEX('xUS TME'!D:D,MATCH(B939,'xUS TME'!$B:$B,0))</f>
        <v>0P0000AP76</v>
      </c>
      <c r="E939" s="13" t="str">
        <f>INDEX('xUS TME'!F:F,MATCH(B939,'xUS TME'!$B:$B,0))</f>
        <v>India</v>
      </c>
      <c r="F939" s="18" t="str">
        <f>INDEX('xUS TME'!G:G,MATCH(B939,'xUS TME'!$B:$B,0))</f>
        <v>Consumer Staples</v>
      </c>
      <c r="G939" s="58">
        <f>IFERROR(INDEX(CRIMs!G:G,MATCH(C939,CRIMs!D:D,0)),0)</f>
        <v>0</v>
      </c>
      <c r="H939" s="58">
        <f>IFERROR(INDEX(CRIMs!I:I,MATCH(C939,CRIMs!D:D,0)),0)</f>
        <v>0</v>
      </c>
      <c r="I939" s="13">
        <f>INDEX('xUS TME'!E:E,MATCH($B939,'xUS TME'!$B:$B,0))</f>
        <v>0</v>
      </c>
      <c r="J939" s="15">
        <f>INDEX('xUS TME'!H:H,MATCH(B939,'xUS TME'!$B:$B,0))</f>
        <v>0</v>
      </c>
      <c r="K939" s="17" t="str">
        <f t="shared" si="14"/>
        <v/>
      </c>
      <c r="L939" s="15">
        <f>INDEX('xUS TME'!J:J,MATCH('xUS Opp Value'!B939,'xUS TME'!$B:$B,0))</f>
        <v>0</v>
      </c>
      <c r="M939" s="15">
        <f>INDEX('xUS TME'!L:L,MATCH('xUS Opp Value'!$B939,'xUS TME'!$B:$B,0))</f>
        <v>4.2</v>
      </c>
      <c r="N939" s="15">
        <f>INDEX('xUS TME'!K:K,MATCH('xUS Opp Value'!$B939,'xUS TME'!$B:$B,0))</f>
        <v>0.12</v>
      </c>
      <c r="O939" s="15">
        <f>INDEX('xUS TME'!I:I,MATCH('xUS Opp Value'!$B939,'xUS TME'!$B:$B,0))</f>
        <v>0</v>
      </c>
      <c r="P939" s="15" t="str">
        <f>INDEX('xUS TME'!M:M,MATCH('xUS Opp Value'!$B939,'xUS TME'!$B:$B,0))</f>
        <v>Indian Rupee</v>
      </c>
      <c r="Q939" s="15">
        <f>INDEX('xUS TME'!N:N,MATCH('xUS Opp Value'!$B939,'xUS TME'!$B:$B,0))</f>
        <v>0</v>
      </c>
    </row>
    <row r="940" spans="1:17" hidden="1">
      <c r="A940" s="10" t="s">
        <v>5907</v>
      </c>
      <c r="B940" s="10" t="str">
        <f>INDEX('xUS TME'!B:B,MATCH('xUS Opp Value'!A940,'xUS TME'!A:A,0))</f>
        <v>ID1000187206</v>
      </c>
      <c r="C940" s="13" t="str">
        <f>INDEX('xUS TME'!C:C,MATCH($B940,'xUS TME'!$B:$B,0))</f>
        <v>CUAN</v>
      </c>
      <c r="D940" s="13" t="str">
        <f>INDEX('xUS TME'!D:D,MATCH(B940,'xUS TME'!$B:$B,0))</f>
        <v>0P0001QKMX</v>
      </c>
      <c r="E940" s="13" t="str">
        <f>INDEX('xUS TME'!F:F,MATCH(B940,'xUS TME'!$B:$B,0))</f>
        <v>Indonesia</v>
      </c>
      <c r="F940" s="18" t="str">
        <f>INDEX('xUS TME'!G:G,MATCH(B940,'xUS TME'!$B:$B,0))</f>
        <v>Energy</v>
      </c>
      <c r="G940" s="58">
        <f>IFERROR(INDEX(CRIMs!G:G,MATCH(C940,CRIMs!D:D,0)),0)</f>
        <v>0</v>
      </c>
      <c r="H940" s="58">
        <f>IFERROR(INDEX(CRIMs!I:I,MATCH(C940,CRIMs!D:D,0)),0)</f>
        <v>0</v>
      </c>
      <c r="I940" s="13">
        <f>INDEX('xUS TME'!E:E,MATCH($B940,'xUS TME'!$B:$B,0))</f>
        <v>0</v>
      </c>
      <c r="J940" s="15">
        <f>INDEX('xUS TME'!H:H,MATCH(B940,'xUS TME'!$B:$B,0))</f>
        <v>0</v>
      </c>
      <c r="K940" s="17" t="str">
        <f t="shared" si="14"/>
        <v/>
      </c>
      <c r="L940" s="15">
        <f>INDEX('xUS TME'!J:J,MATCH('xUS Opp Value'!B940,'xUS TME'!$B:$B,0))</f>
        <v>0</v>
      </c>
      <c r="M940" s="15">
        <f>INDEX('xUS TME'!L:L,MATCH('xUS Opp Value'!$B940,'xUS TME'!$B:$B,0))</f>
        <v>26.62</v>
      </c>
      <c r="N940" s="15">
        <f>INDEX('xUS TME'!K:K,MATCH('xUS Opp Value'!$B940,'xUS TME'!$B:$B,0))</f>
        <v>0.48</v>
      </c>
      <c r="O940" s="15">
        <f>INDEX('xUS TME'!I:I,MATCH('xUS Opp Value'!$B940,'xUS TME'!$B:$B,0))</f>
        <v>0</v>
      </c>
      <c r="P940" s="15" t="str">
        <f>INDEX('xUS TME'!M:M,MATCH('xUS Opp Value'!$B940,'xUS TME'!$B:$B,0))</f>
        <v>Rupiah</v>
      </c>
      <c r="Q940" s="15">
        <f>INDEX('xUS TME'!N:N,MATCH('xUS Opp Value'!$B940,'xUS TME'!$B:$B,0))</f>
        <v>0</v>
      </c>
    </row>
    <row r="941" spans="1:17" hidden="1">
      <c r="A941" s="10" t="s">
        <v>8521</v>
      </c>
      <c r="B941" s="10" t="str">
        <f>INDEX('xUS TME'!B:B,MATCH('xUS Opp Value'!A941,'xUS TME'!A:A,0))</f>
        <v>SE0000171100</v>
      </c>
      <c r="C941" s="13" t="str">
        <f>INDEX('xUS TME'!C:C,MATCH($B941,'xUS TME'!$B:$B,0))</f>
        <v>SSAB A</v>
      </c>
      <c r="D941" s="13" t="str">
        <f>INDEX('xUS TME'!D:D,MATCH(B941,'xUS TME'!$B:$B,0))</f>
        <v>0P0000A6GX</v>
      </c>
      <c r="E941" s="13" t="str">
        <f>INDEX('xUS TME'!F:F,MATCH(B941,'xUS TME'!$B:$B,0))</f>
        <v>Sweden</v>
      </c>
      <c r="F941" s="18" t="str">
        <f>INDEX('xUS TME'!G:G,MATCH(B941,'xUS TME'!$B:$B,0))</f>
        <v>Materials</v>
      </c>
      <c r="G941" s="58">
        <f>IFERROR(INDEX(CRIMs!G:G,MATCH(C941,CRIMs!D:D,0)),0)</f>
        <v>0</v>
      </c>
      <c r="H941" s="58">
        <f>IFERROR(INDEX(CRIMs!I:I,MATCH(C941,CRIMs!D:D,0)),0)</f>
        <v>0</v>
      </c>
      <c r="I941" s="13">
        <f>INDEX('xUS TME'!E:E,MATCH($B941,'xUS TME'!$B:$B,0))</f>
        <v>0.01</v>
      </c>
      <c r="J941" s="15">
        <f>INDEX('xUS TME'!H:H,MATCH(B941,'xUS TME'!$B:$B,0))</f>
        <v>0</v>
      </c>
      <c r="K941" s="17" t="str">
        <f t="shared" si="14"/>
        <v/>
      </c>
      <c r="L941" s="15">
        <f>INDEX('xUS TME'!J:J,MATCH('xUS Opp Value'!B941,'xUS TME'!$B:$B,0))</f>
        <v>13.14</v>
      </c>
      <c r="M941" s="15">
        <f>INDEX('xUS TME'!L:L,MATCH('xUS Opp Value'!$B941,'xUS TME'!$B:$B,0))</f>
        <v>1.18</v>
      </c>
      <c r="N941" s="15">
        <f>INDEX('xUS TME'!K:K,MATCH('xUS Opp Value'!$B941,'xUS TME'!$B:$B,0))</f>
        <v>7.0000000000000007E-2</v>
      </c>
      <c r="O941" s="15">
        <f>INDEX('xUS TME'!I:I,MATCH('xUS Opp Value'!$B941,'xUS TME'!$B:$B,0))</f>
        <v>0</v>
      </c>
      <c r="P941" s="15" t="str">
        <f>INDEX('xUS TME'!M:M,MATCH('xUS Opp Value'!$B941,'xUS TME'!$B:$B,0))</f>
        <v>Swedish Krona</v>
      </c>
      <c r="Q941" s="15">
        <f>INDEX('xUS TME'!N:N,MATCH('xUS Opp Value'!$B941,'xUS TME'!$B:$B,0))</f>
        <v>0</v>
      </c>
    </row>
    <row r="942" spans="1:17" hidden="1">
      <c r="A942" s="10" t="s">
        <v>8201</v>
      </c>
      <c r="B942" s="10" t="str">
        <f>INDEX('xUS TME'!B:B,MATCH('xUS Opp Value'!A942,'xUS TME'!A:A,0))</f>
        <v>SA000A0HNF36</v>
      </c>
      <c r="C942" s="13" t="str">
        <f>INDEX('xUS TME'!C:C,MATCH($B942,'xUS TME'!$B:$B,0))</f>
        <v>2290</v>
      </c>
      <c r="D942" s="13" t="str">
        <f>INDEX('xUS TME'!D:D,MATCH(B942,'xUS TME'!$B:$B,0))</f>
        <v>0P0000Q2LZ</v>
      </c>
      <c r="E942" s="13" t="str">
        <f>INDEX('xUS TME'!F:F,MATCH(B942,'xUS TME'!$B:$B,0))</f>
        <v>Saudi Arabia</v>
      </c>
      <c r="F942" s="18" t="str">
        <f>INDEX('xUS TME'!G:G,MATCH(B942,'xUS TME'!$B:$B,0))</f>
        <v>Materials</v>
      </c>
      <c r="G942" s="58">
        <f>IFERROR(INDEX(CRIMs!G:G,MATCH(C942,CRIMs!D:D,0)),0)</f>
        <v>0</v>
      </c>
      <c r="H942" s="58">
        <f>IFERROR(INDEX(CRIMs!I:I,MATCH(C942,CRIMs!D:D,0)),0)</f>
        <v>0</v>
      </c>
      <c r="I942" s="13">
        <f>INDEX('xUS TME'!E:E,MATCH($B942,'xUS TME'!$B:$B,0))</f>
        <v>0.01</v>
      </c>
      <c r="J942" s="15">
        <f>INDEX('xUS TME'!H:H,MATCH(B942,'xUS TME'!$B:$B,0))</f>
        <v>0</v>
      </c>
      <c r="K942" s="17" t="str">
        <f t="shared" si="14"/>
        <v/>
      </c>
      <c r="L942" s="15">
        <f>INDEX('xUS TME'!J:J,MATCH('xUS Opp Value'!B942,'xUS TME'!$B:$B,0))</f>
        <v>139.78</v>
      </c>
      <c r="M942" s="15">
        <f>INDEX('xUS TME'!L:L,MATCH('xUS Opp Value'!$B942,'xUS TME'!$B:$B,0))</f>
        <v>1.83</v>
      </c>
      <c r="N942" s="15">
        <f>INDEX('xUS TME'!K:K,MATCH('xUS Opp Value'!$B942,'xUS TME'!$B:$B,0))</f>
        <v>0.01</v>
      </c>
      <c r="O942" s="15">
        <f>INDEX('xUS TME'!I:I,MATCH('xUS Opp Value'!$B942,'xUS TME'!$B:$B,0))</f>
        <v>0</v>
      </c>
      <c r="P942" s="15" t="str">
        <f>INDEX('xUS TME'!M:M,MATCH('xUS Opp Value'!$B942,'xUS TME'!$B:$B,0))</f>
        <v>Saudi Riyal</v>
      </c>
      <c r="Q942" s="15">
        <f>INDEX('xUS TME'!N:N,MATCH('xUS Opp Value'!$B942,'xUS TME'!$B:$B,0))</f>
        <v>0</v>
      </c>
    </row>
    <row r="943" spans="1:17" hidden="1">
      <c r="A943" s="10" t="s">
        <v>5883</v>
      </c>
      <c r="B943" s="10" t="str">
        <f>INDEX('xUS TME'!B:B,MATCH('xUS Opp Value'!A943,'xUS TME'!A:A,0))</f>
        <v>ID1000057003</v>
      </c>
      <c r="C943" s="13" t="str">
        <f>INDEX('xUS TME'!C:C,MATCH($B943,'xUS TME'!$B:$B,0))</f>
        <v>INDF</v>
      </c>
      <c r="D943" s="13" t="str">
        <f>INDEX('xUS TME'!D:D,MATCH(B943,'xUS TME'!$B:$B,0))</f>
        <v>0P0000CJLY</v>
      </c>
      <c r="E943" s="13" t="str">
        <f>INDEX('xUS TME'!F:F,MATCH(B943,'xUS TME'!$B:$B,0))</f>
        <v>Indonesia</v>
      </c>
      <c r="F943" s="18" t="str">
        <f>INDEX('xUS TME'!G:G,MATCH(B943,'xUS TME'!$B:$B,0))</f>
        <v>Consumer Staples</v>
      </c>
      <c r="G943" s="58">
        <f>IFERROR(INDEX(CRIMs!G:G,MATCH(C943,CRIMs!D:D,0)),0)</f>
        <v>0</v>
      </c>
      <c r="H943" s="58">
        <f>IFERROR(INDEX(CRIMs!I:I,MATCH(C943,CRIMs!D:D,0)),0)</f>
        <v>0</v>
      </c>
      <c r="I943" s="13">
        <f>INDEX('xUS TME'!E:E,MATCH($B943,'xUS TME'!$B:$B,0))</f>
        <v>0.01</v>
      </c>
      <c r="J943" s="15">
        <f>INDEX('xUS TME'!H:H,MATCH(B943,'xUS TME'!$B:$B,0))</f>
        <v>0</v>
      </c>
      <c r="K943" s="17" t="str">
        <f t="shared" si="14"/>
        <v/>
      </c>
      <c r="L943" s="15">
        <f>INDEX('xUS TME'!J:J,MATCH('xUS Opp Value'!B943,'xUS TME'!$B:$B,0))</f>
        <v>4.5</v>
      </c>
      <c r="M943" s="15">
        <f>INDEX('xUS TME'!L:L,MATCH('xUS Opp Value'!$B943,'xUS TME'!$B:$B,0))</f>
        <v>0.8</v>
      </c>
      <c r="N943" s="15">
        <f>INDEX('xUS TME'!K:K,MATCH('xUS Opp Value'!$B943,'xUS TME'!$B:$B,0))</f>
        <v>0.23</v>
      </c>
      <c r="O943" s="15">
        <f>INDEX('xUS TME'!I:I,MATCH('xUS Opp Value'!$B943,'xUS TME'!$B:$B,0))</f>
        <v>0</v>
      </c>
      <c r="P943" s="15" t="str">
        <f>INDEX('xUS TME'!M:M,MATCH('xUS Opp Value'!$B943,'xUS TME'!$B:$B,0))</f>
        <v>Rupiah</v>
      </c>
      <c r="Q943" s="15">
        <f>INDEX('xUS TME'!N:N,MATCH('xUS Opp Value'!$B943,'xUS TME'!$B:$B,0))</f>
        <v>0</v>
      </c>
    </row>
    <row r="944" spans="1:17" hidden="1">
      <c r="A944" s="10" t="s">
        <v>8437</v>
      </c>
      <c r="B944" s="10" t="str">
        <f>INDEX('xUS TME'!B:B,MATCH('xUS Opp Value'!A944,'xUS TME'!A:A,0))</f>
        <v>CNE100000X85</v>
      </c>
      <c r="C944" s="13">
        <f>INDEX('xUS TME'!C:C,MATCH($B944,'xUS TME'!$B:$B,0))</f>
        <v>1157</v>
      </c>
      <c r="D944" s="13" t="str">
        <f>INDEX('xUS TME'!D:D,MATCH(B944,'xUS TME'!$B:$B,0))</f>
        <v>0P0000S0G2</v>
      </c>
      <c r="E944" s="13" t="str">
        <f>INDEX('xUS TME'!F:F,MATCH(B944,'xUS TME'!$B:$B,0))</f>
        <v>China</v>
      </c>
      <c r="F944" s="18" t="str">
        <f>INDEX('xUS TME'!G:G,MATCH(B944,'xUS TME'!$B:$B,0))</f>
        <v>Industrials</v>
      </c>
      <c r="G944" s="58">
        <f>IFERROR(INDEX(CRIMs!G:G,MATCH(C944,CRIMs!D:D,0)),0)</f>
        <v>0</v>
      </c>
      <c r="H944" s="58">
        <f>IFERROR(INDEX(CRIMs!I:I,MATCH(C944,CRIMs!D:D,0)),0)</f>
        <v>0</v>
      </c>
      <c r="I944" s="13">
        <f>INDEX('xUS TME'!E:E,MATCH($B944,'xUS TME'!$B:$B,0))</f>
        <v>0.01</v>
      </c>
      <c r="J944" s="15">
        <f>INDEX('xUS TME'!H:H,MATCH(B944,'xUS TME'!$B:$B,0))</f>
        <v>0</v>
      </c>
      <c r="K944" s="17" t="str">
        <f t="shared" si="14"/>
        <v/>
      </c>
      <c r="L944" s="15">
        <f>INDEX('xUS TME'!J:J,MATCH('xUS Opp Value'!B944,'xUS TME'!$B:$B,0))</f>
        <v>0</v>
      </c>
      <c r="M944" s="15">
        <f>INDEX('xUS TME'!L:L,MATCH('xUS Opp Value'!$B944,'xUS TME'!$B:$B,0))</f>
        <v>1.25</v>
      </c>
      <c r="N944" s="15">
        <f>INDEX('xUS TME'!K:K,MATCH('xUS Opp Value'!$B944,'xUS TME'!$B:$B,0))</f>
        <v>0.09</v>
      </c>
      <c r="O944" s="15" t="str">
        <f>INDEX('xUS TME'!I:I,MATCH('xUS Opp Value'!$B944,'xUS TME'!$B:$B,0))</f>
        <v>None</v>
      </c>
      <c r="P944" s="15" t="str">
        <f>INDEX('xUS TME'!M:M,MATCH('xUS Opp Value'!$B944,'xUS TME'!$B:$B,0))</f>
        <v>Hong Kong Dollar</v>
      </c>
      <c r="Q944" s="15" t="str">
        <f>INDEX('xUS TME'!N:N,MATCH('xUS Opp Value'!$B944,'xUS TME'!$B:$B,0))</f>
        <v>High</v>
      </c>
    </row>
    <row r="945" spans="1:17" hidden="1">
      <c r="A945" s="10" t="s">
        <v>8522</v>
      </c>
      <c r="B945" s="10" t="str">
        <f>INDEX('xUS TME'!B:B,MATCH('xUS Opp Value'!A945,'xUS TME'!A:A,0))</f>
        <v>CNE100006JT3</v>
      </c>
      <c r="C945" s="13">
        <f>INDEX('xUS TME'!C:C,MATCH($B945,'xUS TME'!$B:$B,0))</f>
        <v>688692</v>
      </c>
      <c r="D945" s="13" t="str">
        <f>INDEX('xUS TME'!D:D,MATCH(B945,'xUS TME'!$B:$B,0))</f>
        <v>0P0001T5I0</v>
      </c>
      <c r="E945" s="13" t="str">
        <f>INDEX('xUS TME'!F:F,MATCH(B945,'xUS TME'!$B:$B,0))</f>
        <v>China</v>
      </c>
      <c r="F945" s="18" t="str">
        <f>INDEX('xUS TME'!G:G,MATCH(B945,'xUS TME'!$B:$B,0))</f>
        <v>Information Technology</v>
      </c>
      <c r="G945" s="58">
        <f>IFERROR(INDEX(CRIMs!G:G,MATCH(C945,CRIMs!D:D,0)),0)</f>
        <v>0</v>
      </c>
      <c r="H945" s="58">
        <f>IFERROR(INDEX(CRIMs!I:I,MATCH(C945,CRIMs!D:D,0)),0)</f>
        <v>0</v>
      </c>
      <c r="I945" s="13">
        <f>INDEX('xUS TME'!E:E,MATCH($B945,'xUS TME'!$B:$B,0))</f>
        <v>0</v>
      </c>
      <c r="J945" s="15">
        <f>INDEX('xUS TME'!H:H,MATCH(B945,'xUS TME'!$B:$B,0))</f>
        <v>0</v>
      </c>
      <c r="K945" s="17" t="str">
        <f t="shared" si="14"/>
        <v/>
      </c>
      <c r="L945" s="15">
        <f>INDEX('xUS TME'!J:J,MATCH('xUS Opp Value'!B945,'xUS TME'!$B:$B,0))</f>
        <v>0</v>
      </c>
      <c r="M945" s="15">
        <f>INDEX('xUS TME'!L:L,MATCH('xUS Opp Value'!$B945,'xUS TME'!$B:$B,0))</f>
        <v>7.51</v>
      </c>
      <c r="N945" s="15">
        <f>INDEX('xUS TME'!K:K,MATCH('xUS Opp Value'!$B945,'xUS TME'!$B:$B,0))</f>
        <v>0.15</v>
      </c>
      <c r="O945" s="15">
        <f>INDEX('xUS TME'!I:I,MATCH('xUS Opp Value'!$B945,'xUS TME'!$B:$B,0))</f>
        <v>0</v>
      </c>
      <c r="P945" s="15" t="str">
        <f>INDEX('xUS TME'!M:M,MATCH('xUS Opp Value'!$B945,'xUS TME'!$B:$B,0))</f>
        <v>Yuan Renminbi</v>
      </c>
      <c r="Q945" s="15">
        <f>INDEX('xUS TME'!N:N,MATCH('xUS Opp Value'!$B945,'xUS TME'!$B:$B,0))</f>
        <v>0</v>
      </c>
    </row>
    <row r="946" spans="1:17" hidden="1">
      <c r="A946" s="10" t="s">
        <v>5039</v>
      </c>
      <c r="B946" s="10" t="str">
        <f>INDEX('xUS TME'!B:B,MATCH('xUS Opp Value'!A946,'xUS TME'!A:A,0))</f>
        <v>SA12C051UH11</v>
      </c>
      <c r="C946" s="13">
        <f>INDEX('xUS TME'!C:C,MATCH($B946,'xUS TME'!$B:$B,0))</f>
        <v>4002</v>
      </c>
      <c r="D946" s="13" t="str">
        <f>INDEX('xUS TME'!D:D,MATCH(B946,'xUS TME'!$B:$B,0))</f>
        <v>0P0000Q2JX</v>
      </c>
      <c r="E946" s="13" t="str">
        <f>INDEX('xUS TME'!F:F,MATCH(B946,'xUS TME'!$B:$B,0))</f>
        <v>Saudi Arabia</v>
      </c>
      <c r="F946" s="18" t="str">
        <f>INDEX('xUS TME'!G:G,MATCH(B946,'xUS TME'!$B:$B,0))</f>
        <v>Health Care</v>
      </c>
      <c r="G946" s="58">
        <f>IFERROR(INDEX(CRIMs!G:G,MATCH(C946,CRIMs!D:D,0)),0)</f>
        <v>0</v>
      </c>
      <c r="H946" s="58">
        <f>IFERROR(INDEX(CRIMs!I:I,MATCH(C946,CRIMs!D:D,0)),0)</f>
        <v>0</v>
      </c>
      <c r="I946" s="13">
        <f>INDEX('xUS TME'!E:E,MATCH($B946,'xUS TME'!$B:$B,0))</f>
        <v>0.01</v>
      </c>
      <c r="J946" s="15">
        <f>INDEX('xUS TME'!H:H,MATCH(B946,'xUS TME'!$B:$B,0))</f>
        <v>0</v>
      </c>
      <c r="K946" s="17" t="str">
        <f t="shared" si="14"/>
        <v/>
      </c>
      <c r="L946" s="15">
        <f>INDEX('xUS TME'!J:J,MATCH('xUS Opp Value'!B946,'xUS TME'!$B:$B,0))</f>
        <v>0</v>
      </c>
      <c r="M946" s="15">
        <f>INDEX('xUS TME'!L:L,MATCH('xUS Opp Value'!$B946,'xUS TME'!$B:$B,0))</f>
        <v>3.75</v>
      </c>
      <c r="N946" s="15">
        <f>INDEX('xUS TME'!K:K,MATCH('xUS Opp Value'!$B946,'xUS TME'!$B:$B,0))</f>
        <v>0.23</v>
      </c>
      <c r="O946" s="15">
        <f>INDEX('xUS TME'!I:I,MATCH('xUS Opp Value'!$B946,'xUS TME'!$B:$B,0))</f>
        <v>0</v>
      </c>
      <c r="P946" s="15" t="str">
        <f>INDEX('xUS TME'!M:M,MATCH('xUS Opp Value'!$B946,'xUS TME'!$B:$B,0))</f>
        <v>Saudi Riyal</v>
      </c>
      <c r="Q946" s="15">
        <f>INDEX('xUS TME'!N:N,MATCH('xUS Opp Value'!$B946,'xUS TME'!$B:$B,0))</f>
        <v>0</v>
      </c>
    </row>
    <row r="947" spans="1:17" hidden="1">
      <c r="A947" s="10" t="s">
        <v>5711</v>
      </c>
      <c r="B947" s="10" t="str">
        <f>INDEX('xUS TME'!B:B,MATCH('xUS Opp Value'!A947,'xUS TME'!A:A,0))</f>
        <v>BRPSSAACNOR7</v>
      </c>
      <c r="C947" s="13" t="str">
        <f>INDEX('xUS TME'!C:C,MATCH($B947,'xUS TME'!$B:$B,0))</f>
        <v>PSSA3</v>
      </c>
      <c r="D947" s="13" t="str">
        <f>INDEX('xUS TME'!D:D,MATCH(B947,'xUS TME'!$B:$B,0))</f>
        <v>0P0000BQTQ</v>
      </c>
      <c r="E947" s="13" t="str">
        <f>INDEX('xUS TME'!F:F,MATCH(B947,'xUS TME'!$B:$B,0))</f>
        <v>Brazil</v>
      </c>
      <c r="F947" s="18" t="str">
        <f>INDEX('xUS TME'!G:G,MATCH(B947,'xUS TME'!$B:$B,0))</f>
        <v>Financials</v>
      </c>
      <c r="G947" s="58">
        <f>IFERROR(INDEX(CRIMs!G:G,MATCH(C947,CRIMs!D:D,0)),0)</f>
        <v>0</v>
      </c>
      <c r="H947" s="58">
        <f>IFERROR(INDEX(CRIMs!I:I,MATCH(C947,CRIMs!D:D,0)),0)</f>
        <v>0</v>
      </c>
      <c r="I947" s="13">
        <f>INDEX('xUS TME'!E:E,MATCH($B947,'xUS TME'!$B:$B,0))</f>
        <v>0.01</v>
      </c>
      <c r="J947" s="15">
        <f>INDEX('xUS TME'!H:H,MATCH(B947,'xUS TME'!$B:$B,0))</f>
        <v>0</v>
      </c>
      <c r="K947" s="17" t="str">
        <f t="shared" si="14"/>
        <v/>
      </c>
      <c r="L947" s="15">
        <f>INDEX('xUS TME'!J:J,MATCH('xUS Opp Value'!B947,'xUS TME'!$B:$B,0))</f>
        <v>7.97</v>
      </c>
      <c r="M947" s="15">
        <f>INDEX('xUS TME'!L:L,MATCH('xUS Opp Value'!$B947,'xUS TME'!$B:$B,0))</f>
        <v>2.17</v>
      </c>
      <c r="N947" s="15">
        <f>INDEX('xUS TME'!K:K,MATCH('xUS Opp Value'!$B947,'xUS TME'!$B:$B,0))</f>
        <v>0.23</v>
      </c>
      <c r="O947" s="15">
        <f>INDEX('xUS TME'!I:I,MATCH('xUS Opp Value'!$B947,'xUS TME'!$B:$B,0))</f>
        <v>0</v>
      </c>
      <c r="P947" s="15" t="str">
        <f>INDEX('xUS TME'!M:M,MATCH('xUS Opp Value'!$B947,'xUS TME'!$B:$B,0))</f>
        <v>Brazilian Real</v>
      </c>
      <c r="Q947" s="15">
        <f>INDEX('xUS TME'!N:N,MATCH('xUS Opp Value'!$B947,'xUS TME'!$B:$B,0))</f>
        <v>0</v>
      </c>
    </row>
    <row r="948" spans="1:17" hidden="1">
      <c r="A948" s="10" t="s">
        <v>5911</v>
      </c>
      <c r="B948" s="10" t="str">
        <f>INDEX('xUS TME'!B:B,MATCH('xUS Opp Value'!A948,'xUS TME'!A:A,0))</f>
        <v>ID1000128705</v>
      </c>
      <c r="C948" s="13" t="str">
        <f>INDEX('xUS TME'!C:C,MATCH($B948,'xUS TME'!$B:$B,0))</f>
        <v>AMRT</v>
      </c>
      <c r="D948" s="13" t="str">
        <f>INDEX('xUS TME'!D:D,MATCH(B948,'xUS TME'!$B:$B,0))</f>
        <v>0P0000JDB6</v>
      </c>
      <c r="E948" s="13" t="str">
        <f>INDEX('xUS TME'!F:F,MATCH(B948,'xUS TME'!$B:$B,0))</f>
        <v>Indonesia</v>
      </c>
      <c r="F948" s="18" t="str">
        <f>INDEX('xUS TME'!G:G,MATCH(B948,'xUS TME'!$B:$B,0))</f>
        <v>Consumer Staples</v>
      </c>
      <c r="G948" s="58">
        <f>IFERROR(INDEX(CRIMs!G:G,MATCH(C948,CRIMs!D:D,0)),0)</f>
        <v>0</v>
      </c>
      <c r="H948" s="58">
        <f>IFERROR(INDEX(CRIMs!I:I,MATCH(C948,CRIMs!D:D,0)),0)</f>
        <v>0</v>
      </c>
      <c r="I948" s="13">
        <f>INDEX('xUS TME'!E:E,MATCH($B948,'xUS TME'!$B:$B,0))</f>
        <v>0</v>
      </c>
      <c r="J948" s="15">
        <f>INDEX('xUS TME'!H:H,MATCH(B948,'xUS TME'!$B:$B,0))</f>
        <v>0</v>
      </c>
      <c r="K948" s="17" t="str">
        <f t="shared" si="14"/>
        <v/>
      </c>
      <c r="L948" s="15">
        <f>INDEX('xUS TME'!J:J,MATCH('xUS Opp Value'!B948,'xUS TME'!$B:$B,0))</f>
        <v>16.670000000000002</v>
      </c>
      <c r="M948" s="15">
        <f>INDEX('xUS TME'!L:L,MATCH('xUS Opp Value'!$B948,'xUS TME'!$B:$B,0))</f>
        <v>3.42</v>
      </c>
      <c r="N948" s="15">
        <f>INDEX('xUS TME'!K:K,MATCH('xUS Opp Value'!$B948,'xUS TME'!$B:$B,0))</f>
        <v>0.21</v>
      </c>
      <c r="O948" s="15">
        <f>INDEX('xUS TME'!I:I,MATCH('xUS Opp Value'!$B948,'xUS TME'!$B:$B,0))</f>
        <v>0</v>
      </c>
      <c r="P948" s="15" t="str">
        <f>INDEX('xUS TME'!M:M,MATCH('xUS Opp Value'!$B948,'xUS TME'!$B:$B,0))</f>
        <v>Rupiah</v>
      </c>
      <c r="Q948" s="15">
        <f>INDEX('xUS TME'!N:N,MATCH('xUS Opp Value'!$B948,'xUS TME'!$B:$B,0))</f>
        <v>0</v>
      </c>
    </row>
    <row r="949" spans="1:17" hidden="1">
      <c r="A949" s="10" t="s">
        <v>1207</v>
      </c>
      <c r="B949" s="10" t="str">
        <f>INDEX('xUS TME'!B:B,MATCH('xUS Opp Value'!A949,'xUS TME'!A:A,0))</f>
        <v>CNE0000016L5</v>
      </c>
      <c r="C949" s="13">
        <f>INDEX('xUS TME'!C:C,MATCH($B949,'xUS TME'!$B:$B,0))</f>
        <v>725</v>
      </c>
      <c r="D949" s="13" t="str">
        <f>INDEX('xUS TME'!D:D,MATCH(B949,'xUS TME'!$B:$B,0))</f>
        <v>0P00007XN8</v>
      </c>
      <c r="E949" s="13" t="str">
        <f>INDEX('xUS TME'!F:F,MATCH(B949,'xUS TME'!$B:$B,0))</f>
        <v>China</v>
      </c>
      <c r="F949" s="18" t="str">
        <f>INDEX('xUS TME'!G:G,MATCH(B949,'xUS TME'!$B:$B,0))</f>
        <v>Information Technology</v>
      </c>
      <c r="G949" s="58">
        <f>IFERROR(INDEX(CRIMs!G:G,MATCH(C949,CRIMs!D:D,0)),0)</f>
        <v>0</v>
      </c>
      <c r="H949" s="58">
        <f>IFERROR(INDEX(CRIMs!I:I,MATCH(C949,CRIMs!D:D,0)),0)</f>
        <v>0</v>
      </c>
      <c r="I949" s="13">
        <f>INDEX('xUS TME'!E:E,MATCH($B949,'xUS TME'!$B:$B,0))</f>
        <v>0</v>
      </c>
      <c r="J949" s="15">
        <f>INDEX('xUS TME'!H:H,MATCH(B949,'xUS TME'!$B:$B,0))</f>
        <v>0</v>
      </c>
      <c r="K949" s="17" t="str">
        <f t="shared" si="14"/>
        <v/>
      </c>
      <c r="L949" s="15">
        <f>INDEX('xUS TME'!J:J,MATCH('xUS Opp Value'!B949,'xUS TME'!$B:$B,0))</f>
        <v>14.59</v>
      </c>
      <c r="M949" s="15">
        <f>INDEX('xUS TME'!L:L,MATCH('xUS Opp Value'!$B949,'xUS TME'!$B:$B,0))</f>
        <v>1.1200000000000001</v>
      </c>
      <c r="N949" s="15">
        <f>INDEX('xUS TME'!K:K,MATCH('xUS Opp Value'!$B949,'xUS TME'!$B:$B,0))</f>
        <v>0.04</v>
      </c>
      <c r="O949" s="15">
        <f>INDEX('xUS TME'!I:I,MATCH('xUS Opp Value'!$B949,'xUS TME'!$B:$B,0))</f>
        <v>0</v>
      </c>
      <c r="P949" s="15" t="str">
        <f>INDEX('xUS TME'!M:M,MATCH('xUS Opp Value'!$B949,'xUS TME'!$B:$B,0))</f>
        <v>Yuan Renminbi</v>
      </c>
      <c r="Q949" s="15">
        <f>INDEX('xUS TME'!N:N,MATCH('xUS Opp Value'!$B949,'xUS TME'!$B:$B,0))</f>
        <v>0</v>
      </c>
    </row>
    <row r="950" spans="1:17" hidden="1">
      <c r="A950" s="10" t="s">
        <v>987</v>
      </c>
      <c r="B950" s="10" t="str">
        <f>INDEX('xUS TME'!B:B,MATCH('xUS Opp Value'!A950,'xUS TME'!A:A,0))</f>
        <v>CNE0000015R4</v>
      </c>
      <c r="C950" s="13">
        <f>INDEX('xUS TME'!C:C,MATCH($B950,'xUS TME'!$B:$B,0))</f>
        <v>600019</v>
      </c>
      <c r="D950" s="13" t="str">
        <f>INDEX('xUS TME'!D:D,MATCH(B950,'xUS TME'!$B:$B,0))</f>
        <v>0P00007WZM</v>
      </c>
      <c r="E950" s="13" t="str">
        <f>INDEX('xUS TME'!F:F,MATCH(B950,'xUS TME'!$B:$B,0))</f>
        <v>China</v>
      </c>
      <c r="F950" s="18" t="str">
        <f>INDEX('xUS TME'!G:G,MATCH(B950,'xUS TME'!$B:$B,0))</f>
        <v>Materials</v>
      </c>
      <c r="G950" s="58">
        <f>IFERROR(INDEX(CRIMs!G:G,MATCH(C950,CRIMs!D:D,0)),0)</f>
        <v>0</v>
      </c>
      <c r="H950" s="58">
        <f>IFERROR(INDEX(CRIMs!I:I,MATCH(C950,CRIMs!D:D,0)),0)</f>
        <v>0</v>
      </c>
      <c r="I950" s="13">
        <f>INDEX('xUS TME'!E:E,MATCH($B950,'xUS TME'!$B:$B,0))</f>
        <v>0</v>
      </c>
      <c r="J950" s="15">
        <f>INDEX('xUS TME'!H:H,MATCH(B950,'xUS TME'!$B:$B,0))</f>
        <v>0</v>
      </c>
      <c r="K950" s="17" t="str">
        <f t="shared" si="14"/>
        <v/>
      </c>
      <c r="L950" s="15">
        <f>INDEX('xUS TME'!J:J,MATCH('xUS Opp Value'!B950,'xUS TME'!$B:$B,0))</f>
        <v>6.56</v>
      </c>
      <c r="M950" s="15">
        <f>INDEX('xUS TME'!L:L,MATCH('xUS Opp Value'!$B950,'xUS TME'!$B:$B,0))</f>
        <v>0.68</v>
      </c>
      <c r="N950" s="15">
        <f>INDEX('xUS TME'!K:K,MATCH('xUS Opp Value'!$B950,'xUS TME'!$B:$B,0))</f>
        <v>0.04</v>
      </c>
      <c r="O950" s="15" t="str">
        <f>INDEX('xUS TME'!I:I,MATCH('xUS Opp Value'!$B950,'xUS TME'!$B:$B,0))</f>
        <v>None</v>
      </c>
      <c r="P950" s="15" t="str">
        <f>INDEX('xUS TME'!M:M,MATCH('xUS Opp Value'!$B950,'xUS TME'!$B:$B,0))</f>
        <v>Yuan Renminbi</v>
      </c>
      <c r="Q950" s="15" t="str">
        <f>INDEX('xUS TME'!N:N,MATCH('xUS Opp Value'!$B950,'xUS TME'!$B:$B,0))</f>
        <v>High</v>
      </c>
    </row>
    <row r="951" spans="1:17" hidden="1">
      <c r="A951" s="10" t="s">
        <v>3106</v>
      </c>
      <c r="B951" s="10" t="str">
        <f>INDEX('xUS TME'!B:B,MATCH('xUS Opp Value'!A951,'xUS TME'!A:A,0))</f>
        <v>MX01CH170002</v>
      </c>
      <c r="C951" s="13" t="str">
        <f>INDEX('xUS TME'!C:C,MATCH($B951,'xUS TME'!$B:$B,0))</f>
        <v>CHDRAUIB</v>
      </c>
      <c r="D951" s="13" t="str">
        <f>INDEX('xUS TME'!D:D,MATCH(B951,'xUS TME'!$B:$B,0))</f>
        <v>0P0000PPCA</v>
      </c>
      <c r="E951" s="13" t="str">
        <f>INDEX('xUS TME'!F:F,MATCH(B951,'xUS TME'!$B:$B,0))</f>
        <v>Mexico</v>
      </c>
      <c r="F951" s="18" t="str">
        <f>INDEX('xUS TME'!G:G,MATCH(B951,'xUS TME'!$B:$B,0))</f>
        <v>Consumer Staples</v>
      </c>
      <c r="G951" s="58">
        <f>IFERROR(INDEX(CRIMs!G:G,MATCH(C951,CRIMs!D:D,0)),0)</f>
        <v>0</v>
      </c>
      <c r="H951" s="58">
        <f>IFERROR(INDEX(CRIMs!I:I,MATCH(C951,CRIMs!D:D,0)),0)</f>
        <v>0</v>
      </c>
      <c r="I951" s="13">
        <f>INDEX('xUS TME'!E:E,MATCH($B951,'xUS TME'!$B:$B,0))</f>
        <v>0</v>
      </c>
      <c r="J951" s="15">
        <f>INDEX('xUS TME'!H:H,MATCH(B951,'xUS TME'!$B:$B,0))</f>
        <v>0</v>
      </c>
      <c r="K951" s="17" t="str">
        <f t="shared" si="14"/>
        <v/>
      </c>
      <c r="L951" s="15">
        <f>INDEX('xUS TME'!J:J,MATCH('xUS Opp Value'!B951,'xUS TME'!$B:$B,0))</f>
        <v>12.07</v>
      </c>
      <c r="M951" s="15">
        <f>INDEX('xUS TME'!L:L,MATCH('xUS Opp Value'!$B951,'xUS TME'!$B:$B,0))</f>
        <v>1.95</v>
      </c>
      <c r="N951" s="15">
        <f>INDEX('xUS TME'!K:K,MATCH('xUS Opp Value'!$B951,'xUS TME'!$B:$B,0))</f>
        <v>0.13</v>
      </c>
      <c r="O951" s="15">
        <f>INDEX('xUS TME'!I:I,MATCH('xUS Opp Value'!$B951,'xUS TME'!$B:$B,0))</f>
        <v>0</v>
      </c>
      <c r="P951" s="15" t="str">
        <f>INDEX('xUS TME'!M:M,MATCH('xUS Opp Value'!$B951,'xUS TME'!$B:$B,0))</f>
        <v>Mexican Peso</v>
      </c>
      <c r="Q951" s="15">
        <f>INDEX('xUS TME'!N:N,MATCH('xUS Opp Value'!$B951,'xUS TME'!$B:$B,0))</f>
        <v>0</v>
      </c>
    </row>
    <row r="952" spans="1:17" hidden="1">
      <c r="A952" s="10" t="s">
        <v>8009</v>
      </c>
      <c r="B952" s="10" t="str">
        <f>INDEX('xUS TME'!B:B,MATCH('xUS Opp Value'!A952,'xUS TME'!A:A,0))</f>
        <v>CNE1000000D4</v>
      </c>
      <c r="C952" s="13">
        <f>INDEX('xUS TME'!C:C,MATCH($B952,'xUS TME'!$B:$B,0))</f>
        <v>338</v>
      </c>
      <c r="D952" s="13" t="str">
        <f>INDEX('xUS TME'!D:D,MATCH(B952,'xUS TME'!$B:$B,0))</f>
        <v>0P00009G1U</v>
      </c>
      <c r="E952" s="13" t="str">
        <f>INDEX('xUS TME'!F:F,MATCH(B952,'xUS TME'!$B:$B,0))</f>
        <v>China</v>
      </c>
      <c r="F952" s="18" t="str">
        <f>INDEX('xUS TME'!G:G,MATCH(B952,'xUS TME'!$B:$B,0))</f>
        <v>Industrials</v>
      </c>
      <c r="G952" s="58">
        <f>IFERROR(INDEX(CRIMs!G:G,MATCH(C952,CRIMs!D:D,0)),0)</f>
        <v>0</v>
      </c>
      <c r="H952" s="58">
        <f>IFERROR(INDEX(CRIMs!I:I,MATCH(C952,CRIMs!D:D,0)),0)</f>
        <v>0</v>
      </c>
      <c r="I952" s="13">
        <f>INDEX('xUS TME'!E:E,MATCH($B952,'xUS TME'!$B:$B,0))</f>
        <v>0.01</v>
      </c>
      <c r="J952" s="15">
        <f>INDEX('xUS TME'!H:H,MATCH(B952,'xUS TME'!$B:$B,0))</f>
        <v>0</v>
      </c>
      <c r="K952" s="17" t="str">
        <f t="shared" si="14"/>
        <v/>
      </c>
      <c r="L952" s="15">
        <f>INDEX('xUS TME'!J:J,MATCH('xUS Opp Value'!B952,'xUS TME'!$B:$B,0))</f>
        <v>17.53</v>
      </c>
      <c r="M952" s="15">
        <f>INDEX('xUS TME'!L:L,MATCH('xUS Opp Value'!$B952,'xUS TME'!$B:$B,0))</f>
        <v>2.52</v>
      </c>
      <c r="N952" s="15">
        <f>INDEX('xUS TME'!K:K,MATCH('xUS Opp Value'!$B952,'xUS TME'!$B:$B,0))</f>
        <v>0.15</v>
      </c>
      <c r="O952" s="15">
        <f>INDEX('xUS TME'!I:I,MATCH('xUS Opp Value'!$B952,'xUS TME'!$B:$B,0))</f>
        <v>0</v>
      </c>
      <c r="P952" s="15" t="str">
        <f>INDEX('xUS TME'!M:M,MATCH('xUS Opp Value'!$B952,'xUS TME'!$B:$B,0))</f>
        <v>Yuan Renminbi</v>
      </c>
      <c r="Q952" s="15">
        <f>INDEX('xUS TME'!N:N,MATCH('xUS Opp Value'!$B952,'xUS TME'!$B:$B,0))</f>
        <v>0</v>
      </c>
    </row>
    <row r="953" spans="1:17" hidden="1">
      <c r="A953" s="10" t="s">
        <v>4675</v>
      </c>
      <c r="B953" s="10" t="str">
        <f>INDEX('xUS TME'!B:B,MATCH('xUS Opp Value'!A953,'xUS TME'!A:A,0))</f>
        <v>INE281B01032</v>
      </c>
      <c r="C953" s="13">
        <f>INDEX('xUS TME'!C:C,MATCH($B953,'xUS TME'!$B:$B,0))</f>
        <v>512455</v>
      </c>
      <c r="D953" s="13" t="str">
        <f>INDEX('xUS TME'!D:D,MATCH(B953,'xUS TME'!$B:$B,0))</f>
        <v>0P0000C3K8</v>
      </c>
      <c r="E953" s="13" t="str">
        <f>INDEX('xUS TME'!F:F,MATCH(B953,'xUS TME'!$B:$B,0))</f>
        <v>India</v>
      </c>
      <c r="F953" s="18" t="str">
        <f>INDEX('xUS TME'!G:G,MATCH(B953,'xUS TME'!$B:$B,0))</f>
        <v>Materials</v>
      </c>
      <c r="G953" s="58">
        <f>IFERROR(INDEX(CRIMs!G:G,MATCH(C953,CRIMs!D:D,0)),0)</f>
        <v>0</v>
      </c>
      <c r="H953" s="58">
        <f>IFERROR(INDEX(CRIMs!I:I,MATCH(C953,CRIMs!D:D,0)),0)</f>
        <v>0</v>
      </c>
      <c r="I953" s="13">
        <f>INDEX('xUS TME'!E:E,MATCH($B953,'xUS TME'!$B:$B,0))</f>
        <v>0.01</v>
      </c>
      <c r="J953" s="15">
        <f>INDEX('xUS TME'!H:H,MATCH(B953,'xUS TME'!$B:$B,0))</f>
        <v>0</v>
      </c>
      <c r="K953" s="17" t="str">
        <f t="shared" si="14"/>
        <v/>
      </c>
      <c r="L953" s="15">
        <f>INDEX('xUS TME'!J:J,MATCH('xUS Opp Value'!B953,'xUS TME'!$B:$B,0))</f>
        <v>0</v>
      </c>
      <c r="M953" s="15">
        <f>INDEX('xUS TME'!L:L,MATCH('xUS Opp Value'!$B953,'xUS TME'!$B:$B,0))</f>
        <v>10.29</v>
      </c>
      <c r="N953" s="15">
        <f>INDEX('xUS TME'!K:K,MATCH('xUS Opp Value'!$B953,'xUS TME'!$B:$B,0))</f>
        <v>0.31</v>
      </c>
      <c r="O953" s="15">
        <f>INDEX('xUS TME'!I:I,MATCH('xUS Opp Value'!$B953,'xUS TME'!$B:$B,0))</f>
        <v>0</v>
      </c>
      <c r="P953" s="15" t="str">
        <f>INDEX('xUS TME'!M:M,MATCH('xUS Opp Value'!$B953,'xUS TME'!$B:$B,0))</f>
        <v>Indian Rupee</v>
      </c>
      <c r="Q953" s="15">
        <f>INDEX('xUS TME'!N:N,MATCH('xUS Opp Value'!$B953,'xUS TME'!$B:$B,0))</f>
        <v>0</v>
      </c>
    </row>
    <row r="954" spans="1:17" hidden="1">
      <c r="A954" s="10" t="s">
        <v>6598</v>
      </c>
      <c r="B954" s="10" t="str">
        <f>INDEX('xUS TME'!B:B,MATCH('xUS Opp Value'!A954,'xUS TME'!A:A,0))</f>
        <v>CNE100000510</v>
      </c>
      <c r="C954" s="13">
        <f>INDEX('xUS TME'!C:C,MATCH($B954,'xUS TME'!$B:$B,0))</f>
        <v>1385</v>
      </c>
      <c r="D954" s="13" t="str">
        <f>INDEX('xUS TME'!D:D,MATCH(B954,'xUS TME'!$B:$B,0))</f>
        <v>0P0000A46G</v>
      </c>
      <c r="E954" s="13" t="str">
        <f>INDEX('xUS TME'!F:F,MATCH(B954,'xUS TME'!$B:$B,0))</f>
        <v>China</v>
      </c>
      <c r="F954" s="18" t="str">
        <f>INDEX('xUS TME'!G:G,MATCH(B954,'xUS TME'!$B:$B,0))</f>
        <v>Information Technology</v>
      </c>
      <c r="G954" s="58">
        <f>IFERROR(INDEX(CRIMs!G:G,MATCH(C954,CRIMs!D:D,0)),0)</f>
        <v>0</v>
      </c>
      <c r="H954" s="58">
        <f>IFERROR(INDEX(CRIMs!I:I,MATCH(C954,CRIMs!D:D,0)),0)</f>
        <v>0</v>
      </c>
      <c r="I954" s="13">
        <f>INDEX('xUS TME'!E:E,MATCH($B954,'xUS TME'!$B:$B,0))</f>
        <v>0</v>
      </c>
      <c r="J954" s="15">
        <f>INDEX('xUS TME'!H:H,MATCH(B954,'xUS TME'!$B:$B,0))</f>
        <v>0</v>
      </c>
      <c r="K954" s="17" t="str">
        <f t="shared" si="14"/>
        <v/>
      </c>
      <c r="L954" s="15">
        <f>INDEX('xUS TME'!J:J,MATCH('xUS Opp Value'!B954,'xUS TME'!$B:$B,0))</f>
        <v>0</v>
      </c>
      <c r="M954" s="15">
        <f>INDEX('xUS TME'!L:L,MATCH('xUS Opp Value'!$B954,'xUS TME'!$B:$B,0))</f>
        <v>4.78</v>
      </c>
      <c r="N954" s="15">
        <f>INDEX('xUS TME'!K:K,MATCH('xUS Opp Value'!$B954,'xUS TME'!$B:$B,0))</f>
        <v>0.1</v>
      </c>
      <c r="O954" s="15">
        <f>INDEX('xUS TME'!I:I,MATCH('xUS Opp Value'!$B954,'xUS TME'!$B:$B,0))</f>
        <v>0</v>
      </c>
      <c r="P954" s="15" t="str">
        <f>INDEX('xUS TME'!M:M,MATCH('xUS Opp Value'!$B954,'xUS TME'!$B:$B,0))</f>
        <v>Hong Kong Dollar</v>
      </c>
      <c r="Q954" s="15">
        <f>INDEX('xUS TME'!N:N,MATCH('xUS Opp Value'!$B954,'xUS TME'!$B:$B,0))</f>
        <v>0</v>
      </c>
    </row>
    <row r="955" spans="1:17" hidden="1">
      <c r="A955" s="10" t="s">
        <v>1320</v>
      </c>
      <c r="B955" s="10" t="str">
        <f>INDEX('xUS TME'!B:B,MATCH('xUS Opp Value'!A955,'xUS TME'!A:A,0))</f>
        <v>BRCXSEACNOR7</v>
      </c>
      <c r="C955" s="13" t="str">
        <f>INDEX('xUS TME'!C:C,MATCH($B955,'xUS TME'!$B:$B,0))</f>
        <v>CXSE3</v>
      </c>
      <c r="D955" s="13" t="str">
        <f>INDEX('xUS TME'!D:D,MATCH(B955,'xUS TME'!$B:$B,0))</f>
        <v>0P0001MBDP</v>
      </c>
      <c r="E955" s="13" t="str">
        <f>INDEX('xUS TME'!F:F,MATCH(B955,'xUS TME'!$B:$B,0))</f>
        <v>Brazil</v>
      </c>
      <c r="F955" s="18" t="str">
        <f>INDEX('xUS TME'!G:G,MATCH(B955,'xUS TME'!$B:$B,0))</f>
        <v>Financials</v>
      </c>
      <c r="G955" s="58">
        <f>IFERROR(INDEX(CRIMs!G:G,MATCH(C955,CRIMs!D:D,0)),0)</f>
        <v>0</v>
      </c>
      <c r="H955" s="58">
        <f>IFERROR(INDEX(CRIMs!I:I,MATCH(C955,CRIMs!D:D,0)),0)</f>
        <v>0</v>
      </c>
      <c r="I955" s="13">
        <f>INDEX('xUS TME'!E:E,MATCH($B955,'xUS TME'!$B:$B,0))</f>
        <v>0.01</v>
      </c>
      <c r="J955" s="15">
        <f>INDEX('xUS TME'!H:H,MATCH(B955,'xUS TME'!$B:$B,0))</f>
        <v>0</v>
      </c>
      <c r="K955" s="17" t="str">
        <f t="shared" ref="K955:K1018" si="15">IFERROR((1/J955)-1,"")</f>
        <v/>
      </c>
      <c r="L955" s="15">
        <f>INDEX('xUS TME'!J:J,MATCH('xUS Opp Value'!B955,'xUS TME'!$B:$B,0))</f>
        <v>11.77</v>
      </c>
      <c r="M955" s="15">
        <f>INDEX('xUS TME'!L:L,MATCH('xUS Opp Value'!$B955,'xUS TME'!$B:$B,0))</f>
        <v>4.34</v>
      </c>
      <c r="N955" s="15">
        <f>INDEX('xUS TME'!K:K,MATCH('xUS Opp Value'!$B955,'xUS TME'!$B:$B,0))</f>
        <v>0.32</v>
      </c>
      <c r="O955" s="15">
        <f>INDEX('xUS TME'!I:I,MATCH('xUS Opp Value'!$B955,'xUS TME'!$B:$B,0))</f>
        <v>0</v>
      </c>
      <c r="P955" s="15" t="str">
        <f>INDEX('xUS TME'!M:M,MATCH('xUS Opp Value'!$B955,'xUS TME'!$B:$B,0))</f>
        <v>Brazilian Real</v>
      </c>
      <c r="Q955" s="15">
        <f>INDEX('xUS TME'!N:N,MATCH('xUS Opp Value'!$B955,'xUS TME'!$B:$B,0))</f>
        <v>0</v>
      </c>
    </row>
    <row r="956" spans="1:17" hidden="1">
      <c r="A956" s="10" t="s">
        <v>4290</v>
      </c>
      <c r="B956" s="10" t="str">
        <f>INDEX('xUS TME'!B:B,MATCH('xUS Opp Value'!A956,'xUS TME'!A:A,0))</f>
        <v>INE303R01014</v>
      </c>
      <c r="C956" s="13">
        <f>INDEX('xUS TME'!C:C,MATCH($B956,'xUS TME'!$B:$B,0))</f>
        <v>543278</v>
      </c>
      <c r="D956" s="13" t="str">
        <f>INDEX('xUS TME'!D:D,MATCH(B956,'xUS TME'!$B:$B,0))</f>
        <v>0P0001M0E9</v>
      </c>
      <c r="E956" s="13" t="str">
        <f>INDEX('xUS TME'!F:F,MATCH(B956,'xUS TME'!$B:$B,0))</f>
        <v>India</v>
      </c>
      <c r="F956" s="18" t="str">
        <f>INDEX('xUS TME'!G:G,MATCH(B956,'xUS TME'!$B:$B,0))</f>
        <v>Consumer Discretionary</v>
      </c>
      <c r="G956" s="58">
        <f>IFERROR(INDEX(CRIMs!G:G,MATCH(C956,CRIMs!D:D,0)),0)</f>
        <v>0</v>
      </c>
      <c r="H956" s="58">
        <f>IFERROR(INDEX(CRIMs!I:I,MATCH(C956,CRIMs!D:D,0)),0)</f>
        <v>0</v>
      </c>
      <c r="I956" s="13">
        <f>INDEX('xUS TME'!E:E,MATCH($B956,'xUS TME'!$B:$B,0))</f>
        <v>0.01</v>
      </c>
      <c r="J956" s="15">
        <f>INDEX('xUS TME'!H:H,MATCH(B956,'xUS TME'!$B:$B,0))</f>
        <v>0</v>
      </c>
      <c r="K956" s="17" t="str">
        <f t="shared" si="15"/>
        <v/>
      </c>
      <c r="L956" s="15">
        <f>INDEX('xUS TME'!J:J,MATCH('xUS Opp Value'!B956,'xUS TME'!$B:$B,0))</f>
        <v>0</v>
      </c>
      <c r="M956" s="15">
        <f>INDEX('xUS TME'!L:L,MATCH('xUS Opp Value'!$B956,'xUS TME'!$B:$B,0))</f>
        <v>8.68</v>
      </c>
      <c r="N956" s="15">
        <f>INDEX('xUS TME'!K:K,MATCH('xUS Opp Value'!$B956,'xUS TME'!$B:$B,0))</f>
        <v>0.16</v>
      </c>
      <c r="O956" s="15">
        <f>INDEX('xUS TME'!I:I,MATCH('xUS Opp Value'!$B956,'xUS TME'!$B:$B,0))</f>
        <v>0</v>
      </c>
      <c r="P956" s="15" t="str">
        <f>INDEX('xUS TME'!M:M,MATCH('xUS Opp Value'!$B956,'xUS TME'!$B:$B,0))</f>
        <v>Indian Rupee</v>
      </c>
      <c r="Q956" s="15">
        <f>INDEX('xUS TME'!N:N,MATCH('xUS Opp Value'!$B956,'xUS TME'!$B:$B,0))</f>
        <v>0</v>
      </c>
    </row>
    <row r="957" spans="1:17" hidden="1">
      <c r="A957" s="10" t="s">
        <v>1909</v>
      </c>
      <c r="B957" s="10" t="str">
        <f>INDEX('xUS TME'!B:B,MATCH('xUS Opp Value'!A957,'xUS TME'!A:A,0))</f>
        <v>CNE100000X44</v>
      </c>
      <c r="C957" s="13">
        <f>INDEX('xUS TME'!C:C,MATCH($B957,'xUS TME'!$B:$B,0))</f>
        <v>3618</v>
      </c>
      <c r="D957" s="13" t="str">
        <f>INDEX('xUS TME'!D:D,MATCH(B957,'xUS TME'!$B:$B,0))</f>
        <v>0P0000RYV9</v>
      </c>
      <c r="E957" s="13" t="str">
        <f>INDEX('xUS TME'!F:F,MATCH(B957,'xUS TME'!$B:$B,0))</f>
        <v>China</v>
      </c>
      <c r="F957" s="18" t="str">
        <f>INDEX('xUS TME'!G:G,MATCH(B957,'xUS TME'!$B:$B,0))</f>
        <v>Financials</v>
      </c>
      <c r="G957" s="58">
        <f>IFERROR(INDEX(CRIMs!G:G,MATCH(C957,CRIMs!D:D,0)),0)</f>
        <v>0</v>
      </c>
      <c r="H957" s="58">
        <f>IFERROR(INDEX(CRIMs!I:I,MATCH(C957,CRIMs!D:D,0)),0)</f>
        <v>0</v>
      </c>
      <c r="I957" s="13">
        <f>INDEX('xUS TME'!E:E,MATCH($B957,'xUS TME'!$B:$B,0))</f>
        <v>0.01</v>
      </c>
      <c r="J957" s="15">
        <f>INDEX('xUS TME'!H:H,MATCH(B957,'xUS TME'!$B:$B,0))</f>
        <v>0</v>
      </c>
      <c r="K957" s="17" t="str">
        <f t="shared" si="15"/>
        <v/>
      </c>
      <c r="L957" s="15">
        <f>INDEX('xUS TME'!J:J,MATCH('xUS Opp Value'!B957,'xUS TME'!$B:$B,0))</f>
        <v>5.67</v>
      </c>
      <c r="M957" s="15">
        <f>INDEX('xUS TME'!L:L,MATCH('xUS Opp Value'!$B957,'xUS TME'!$B:$B,0))</f>
        <v>0.55000000000000004</v>
      </c>
      <c r="N957" s="15">
        <f>INDEX('xUS TME'!K:K,MATCH('xUS Opp Value'!$B957,'xUS TME'!$B:$B,0))</f>
        <v>0.1</v>
      </c>
      <c r="O957" s="15">
        <f>INDEX('xUS TME'!I:I,MATCH('xUS Opp Value'!$B957,'xUS TME'!$B:$B,0))</f>
        <v>0</v>
      </c>
      <c r="P957" s="15" t="str">
        <f>INDEX('xUS TME'!M:M,MATCH('xUS Opp Value'!$B957,'xUS TME'!$B:$B,0))</f>
        <v>Hong Kong Dollar</v>
      </c>
      <c r="Q957" s="15">
        <f>INDEX('xUS TME'!N:N,MATCH('xUS Opp Value'!$B957,'xUS TME'!$B:$B,0))</f>
        <v>0</v>
      </c>
    </row>
    <row r="958" spans="1:17" hidden="1">
      <c r="A958" s="10" t="s">
        <v>5051</v>
      </c>
      <c r="B958" s="10" t="str">
        <f>INDEX('xUS TME'!B:B,MATCH('xUS Opp Value'!A958,'xUS TME'!A:A,0))</f>
        <v>MYL5296OO008</v>
      </c>
      <c r="C958" s="13">
        <f>INDEX('xUS TME'!C:C,MATCH($B958,'xUS TME'!$B:$B,0))</f>
        <v>5296</v>
      </c>
      <c r="D958" s="13" t="str">
        <f>INDEX('xUS TME'!D:D,MATCH(B958,'xUS TME'!$B:$B,0))</f>
        <v>0P0001KUPA</v>
      </c>
      <c r="E958" s="13" t="str">
        <f>INDEX('xUS TME'!F:F,MATCH(B958,'xUS TME'!$B:$B,0))</f>
        <v>Malaysia</v>
      </c>
      <c r="F958" s="18" t="str">
        <f>INDEX('xUS TME'!G:G,MATCH(B958,'xUS TME'!$B:$B,0))</f>
        <v>Consumer Discretionary</v>
      </c>
      <c r="G958" s="58">
        <f>IFERROR(INDEX(CRIMs!G:G,MATCH(C958,CRIMs!D:D,0)),0)</f>
        <v>0</v>
      </c>
      <c r="H958" s="58">
        <f>IFERROR(INDEX(CRIMs!I:I,MATCH(C958,CRIMs!D:D,0)),0)</f>
        <v>0</v>
      </c>
      <c r="I958" s="13">
        <f>INDEX('xUS TME'!E:E,MATCH($B958,'xUS TME'!$B:$B,0))</f>
        <v>0</v>
      </c>
      <c r="J958" s="15">
        <f>INDEX('xUS TME'!H:H,MATCH(B958,'xUS TME'!$B:$B,0))</f>
        <v>0</v>
      </c>
      <c r="K958" s="17" t="str">
        <f t="shared" si="15"/>
        <v/>
      </c>
      <c r="L958" s="15">
        <f>INDEX('xUS TME'!J:J,MATCH('xUS Opp Value'!B958,'xUS TME'!$B:$B,0))</f>
        <v>21.64</v>
      </c>
      <c r="M958" s="15">
        <f>INDEX('xUS TME'!L:L,MATCH('xUS Opp Value'!$B958,'xUS TME'!$B:$B,0))</f>
        <v>7.43</v>
      </c>
      <c r="N958" s="15">
        <f>INDEX('xUS TME'!K:K,MATCH('xUS Opp Value'!$B958,'xUS TME'!$B:$B,0))</f>
        <v>0.32</v>
      </c>
      <c r="O958" s="15">
        <f>INDEX('xUS TME'!I:I,MATCH('xUS Opp Value'!$B958,'xUS TME'!$B:$B,0))</f>
        <v>0</v>
      </c>
      <c r="P958" s="15" t="str">
        <f>INDEX('xUS TME'!M:M,MATCH('xUS Opp Value'!$B958,'xUS TME'!$B:$B,0))</f>
        <v>Malaysian Ringgit</v>
      </c>
      <c r="Q958" s="15">
        <f>INDEX('xUS TME'!N:N,MATCH('xUS Opp Value'!$B958,'xUS TME'!$B:$B,0))</f>
        <v>0</v>
      </c>
    </row>
    <row r="959" spans="1:17" hidden="1">
      <c r="A959" s="10" t="s">
        <v>6710</v>
      </c>
      <c r="B959" s="10" t="str">
        <f>INDEX('xUS TME'!B:B,MATCH('xUS Opp Value'!A959,'xUS TME'!A:A,0))</f>
        <v>CNE100003373</v>
      </c>
      <c r="C959" s="13">
        <f>INDEX('xUS TME'!C:C,MATCH($B959,'xUS TME'!$B:$B,0))</f>
        <v>2916</v>
      </c>
      <c r="D959" s="13" t="str">
        <f>INDEX('xUS TME'!D:D,MATCH(B959,'xUS TME'!$B:$B,0))</f>
        <v>0P0001CDOZ</v>
      </c>
      <c r="E959" s="13" t="str">
        <f>INDEX('xUS TME'!F:F,MATCH(B959,'xUS TME'!$B:$B,0))</f>
        <v>China</v>
      </c>
      <c r="F959" s="18" t="str">
        <f>INDEX('xUS TME'!G:G,MATCH(B959,'xUS TME'!$B:$B,0))</f>
        <v>Information Technology</v>
      </c>
      <c r="G959" s="58">
        <f>IFERROR(INDEX(CRIMs!G:G,MATCH(C959,CRIMs!D:D,0)),0)</f>
        <v>0</v>
      </c>
      <c r="H959" s="58">
        <f>IFERROR(INDEX(CRIMs!I:I,MATCH(C959,CRIMs!D:D,0)),0)</f>
        <v>0</v>
      </c>
      <c r="I959" s="13">
        <f>INDEX('xUS TME'!E:E,MATCH($B959,'xUS TME'!$B:$B,0))</f>
        <v>0</v>
      </c>
      <c r="J959" s="15">
        <f>INDEX('xUS TME'!H:H,MATCH(B959,'xUS TME'!$B:$B,0))</f>
        <v>0</v>
      </c>
      <c r="K959" s="17" t="str">
        <f t="shared" si="15"/>
        <v/>
      </c>
      <c r="L959" s="15">
        <f>INDEX('xUS TME'!J:J,MATCH('xUS Opp Value'!B959,'xUS TME'!$B:$B,0))</f>
        <v>34.61</v>
      </c>
      <c r="M959" s="15">
        <f>INDEX('xUS TME'!L:L,MATCH('xUS Opp Value'!$B959,'xUS TME'!$B:$B,0))</f>
        <v>10.19</v>
      </c>
      <c r="N959" s="15">
        <f>INDEX('xUS TME'!K:K,MATCH('xUS Opp Value'!$B959,'xUS TME'!$B:$B,0))</f>
        <v>0.21</v>
      </c>
      <c r="O959" s="15">
        <f>INDEX('xUS TME'!I:I,MATCH('xUS Opp Value'!$B959,'xUS TME'!$B:$B,0))</f>
        <v>0</v>
      </c>
      <c r="P959" s="15" t="str">
        <f>INDEX('xUS TME'!M:M,MATCH('xUS Opp Value'!$B959,'xUS TME'!$B:$B,0))</f>
        <v>Yuan Renminbi</v>
      </c>
      <c r="Q959" s="15">
        <f>INDEX('xUS TME'!N:N,MATCH('xUS Opp Value'!$B959,'xUS TME'!$B:$B,0))</f>
        <v>0</v>
      </c>
    </row>
    <row r="960" spans="1:17" hidden="1">
      <c r="A960" s="10" t="s">
        <v>6834</v>
      </c>
      <c r="B960" s="10" t="str">
        <f>INDEX('xUS TME'!B:B,MATCH('xUS Opp Value'!A960,'xUS TME'!A:A,0))</f>
        <v>CNE1000062J1</v>
      </c>
      <c r="C960" s="13">
        <f>INDEX('xUS TME'!C:C,MATCH($B960,'xUS TME'!$B:$B,0))</f>
        <v>6990</v>
      </c>
      <c r="D960" s="13" t="str">
        <f>INDEX('xUS TME'!D:D,MATCH(B960,'xUS TME'!$B:$B,0))</f>
        <v>0P0001R9GK</v>
      </c>
      <c r="E960" s="13" t="str">
        <f>INDEX('xUS TME'!F:F,MATCH(B960,'xUS TME'!$B:$B,0))</f>
        <v>United States</v>
      </c>
      <c r="F960" s="18" t="str">
        <f>INDEX('xUS TME'!G:G,MATCH(B960,'xUS TME'!$B:$B,0))</f>
        <v>Health Care</v>
      </c>
      <c r="G960" s="58">
        <f>IFERROR(INDEX(CRIMs!G:G,MATCH(C960,CRIMs!D:D,0)),0)</f>
        <v>0</v>
      </c>
      <c r="H960" s="58">
        <f>IFERROR(INDEX(CRIMs!I:I,MATCH(C960,CRIMs!D:D,0)),0)</f>
        <v>0</v>
      </c>
      <c r="I960" s="13">
        <f>INDEX('xUS TME'!E:E,MATCH($B960,'xUS TME'!$B:$B,0))</f>
        <v>0.01</v>
      </c>
      <c r="J960" s="15">
        <f>INDEX('xUS TME'!H:H,MATCH(B960,'xUS TME'!$B:$B,0))</f>
        <v>0</v>
      </c>
      <c r="K960" s="17" t="str">
        <f t="shared" si="15"/>
        <v/>
      </c>
      <c r="L960" s="15">
        <f>INDEX('xUS TME'!J:J,MATCH('xUS Opp Value'!B960,'xUS TME'!$B:$B,0))</f>
        <v>0</v>
      </c>
      <c r="M960" s="15">
        <f>INDEX('xUS TME'!L:L,MATCH('xUS Opp Value'!$B960,'xUS TME'!$B:$B,0))</f>
        <v>21.24</v>
      </c>
      <c r="N960" s="15">
        <f>INDEX('xUS TME'!K:K,MATCH('xUS Opp Value'!$B960,'xUS TME'!$B:$B,0))</f>
        <v>-0.09</v>
      </c>
      <c r="O960" s="15">
        <f>INDEX('xUS TME'!I:I,MATCH('xUS Opp Value'!$B960,'xUS TME'!$B:$B,0))</f>
        <v>0</v>
      </c>
      <c r="P960" s="15" t="str">
        <f>INDEX('xUS TME'!M:M,MATCH('xUS Opp Value'!$B960,'xUS TME'!$B:$B,0))</f>
        <v>Hong Kong Dollar</v>
      </c>
      <c r="Q960" s="15">
        <f>INDEX('xUS TME'!N:N,MATCH('xUS Opp Value'!$B960,'xUS TME'!$B:$B,0))</f>
        <v>0</v>
      </c>
    </row>
    <row r="961" spans="1:17" hidden="1">
      <c r="A961" s="10" t="s">
        <v>5815</v>
      </c>
      <c r="B961" s="10" t="str">
        <f>INDEX('xUS TME'!B:B,MATCH('xUS Opp Value'!A961,'xUS TME'!A:A,0))</f>
        <v>ID1000111305</v>
      </c>
      <c r="C961" s="13" t="str">
        <f>INDEX('xUS TME'!C:C,MATCH($B961,'xUS TME'!$B:$B,0))</f>
        <v>ADRO</v>
      </c>
      <c r="D961" s="13" t="str">
        <f>INDEX('xUS TME'!D:D,MATCH(B961,'xUS TME'!$B:$B,0))</f>
        <v>0P0000KTH0</v>
      </c>
      <c r="E961" s="13" t="str">
        <f>INDEX('xUS TME'!F:F,MATCH(B961,'xUS TME'!$B:$B,0))</f>
        <v>Indonesia</v>
      </c>
      <c r="F961" s="18" t="str">
        <f>INDEX('xUS TME'!G:G,MATCH(B961,'xUS TME'!$B:$B,0))</f>
        <v>Energy</v>
      </c>
      <c r="G961" s="58">
        <f>IFERROR(INDEX(CRIMs!G:G,MATCH(C961,CRIMs!D:D,0)),0)</f>
        <v>0</v>
      </c>
      <c r="H961" s="58">
        <f>IFERROR(INDEX(CRIMs!I:I,MATCH(C961,CRIMs!D:D,0)),0)</f>
        <v>0</v>
      </c>
      <c r="I961" s="13">
        <f>INDEX('xUS TME'!E:E,MATCH($B961,'xUS TME'!$B:$B,0))</f>
        <v>0.01</v>
      </c>
      <c r="J961" s="15">
        <f>INDEX('xUS TME'!H:H,MATCH(B961,'xUS TME'!$B:$B,0))</f>
        <v>0</v>
      </c>
      <c r="K961" s="17" t="str">
        <f t="shared" si="15"/>
        <v/>
      </c>
      <c r="L961" s="15">
        <f>INDEX('xUS TME'!J:J,MATCH('xUS Opp Value'!B961,'xUS TME'!$B:$B,0))</f>
        <v>8.9600000000000009</v>
      </c>
      <c r="M961" s="15">
        <f>INDEX('xUS TME'!L:L,MATCH('xUS Opp Value'!$B961,'xUS TME'!$B:$B,0))</f>
        <v>0.94</v>
      </c>
      <c r="N961" s="15">
        <f>INDEX('xUS TME'!K:K,MATCH('xUS Opp Value'!$B961,'xUS TME'!$B:$B,0))</f>
        <v>0.1</v>
      </c>
      <c r="O961" s="15">
        <f>INDEX('xUS TME'!I:I,MATCH('xUS Opp Value'!$B961,'xUS TME'!$B:$B,0))</f>
        <v>0</v>
      </c>
      <c r="P961" s="15" t="str">
        <f>INDEX('xUS TME'!M:M,MATCH('xUS Opp Value'!$B961,'xUS TME'!$B:$B,0))</f>
        <v>Rupiah</v>
      </c>
      <c r="Q961" s="15">
        <f>INDEX('xUS TME'!N:N,MATCH('xUS Opp Value'!$B961,'xUS TME'!$B:$B,0))</f>
        <v>0</v>
      </c>
    </row>
    <row r="962" spans="1:17" hidden="1">
      <c r="A962" s="10" t="s">
        <v>1059</v>
      </c>
      <c r="B962" s="10" t="str">
        <f>INDEX('xUS TME'!B:B,MATCH('xUS Opp Value'!A962,'xUS TME'!A:A,0))</f>
        <v>CNE100003PM2</v>
      </c>
      <c r="C962" s="13">
        <f>INDEX('xUS TME'!C:C,MATCH($B962,'xUS TME'!$B:$B,0))</f>
        <v>688111</v>
      </c>
      <c r="D962" s="13" t="str">
        <f>INDEX('xUS TME'!D:D,MATCH(B962,'xUS TME'!$B:$B,0))</f>
        <v>0P0001IRO6</v>
      </c>
      <c r="E962" s="13" t="str">
        <f>INDEX('xUS TME'!F:F,MATCH(B962,'xUS TME'!$B:$B,0))</f>
        <v>China</v>
      </c>
      <c r="F962" s="18" t="str">
        <f>INDEX('xUS TME'!G:G,MATCH(B962,'xUS TME'!$B:$B,0))</f>
        <v>Information Technology</v>
      </c>
      <c r="G962" s="58">
        <f>IFERROR(INDEX(CRIMs!G:G,MATCH(C962,CRIMs!D:D,0)),0)</f>
        <v>0</v>
      </c>
      <c r="H962" s="58">
        <f>IFERROR(INDEX(CRIMs!I:I,MATCH(C962,CRIMs!D:D,0)),0)</f>
        <v>0</v>
      </c>
      <c r="I962" s="13">
        <f>INDEX('xUS TME'!E:E,MATCH($B962,'xUS TME'!$B:$B,0))</f>
        <v>0</v>
      </c>
      <c r="J962" s="15">
        <f>INDEX('xUS TME'!H:H,MATCH(B962,'xUS TME'!$B:$B,0))</f>
        <v>0</v>
      </c>
      <c r="K962" s="17" t="str">
        <f t="shared" si="15"/>
        <v/>
      </c>
      <c r="L962" s="15">
        <f>INDEX('xUS TME'!J:J,MATCH('xUS Opp Value'!B962,'xUS TME'!$B:$B,0))</f>
        <v>62.51</v>
      </c>
      <c r="M962" s="15">
        <f>INDEX('xUS TME'!L:L,MATCH('xUS Opp Value'!$B962,'xUS TME'!$B:$B,0))</f>
        <v>8.5</v>
      </c>
      <c r="N962" s="15">
        <f>INDEX('xUS TME'!K:K,MATCH('xUS Opp Value'!$B962,'xUS TME'!$B:$B,0))</f>
        <v>0.15</v>
      </c>
      <c r="O962" s="15">
        <f>INDEX('xUS TME'!I:I,MATCH('xUS Opp Value'!$B962,'xUS TME'!$B:$B,0))</f>
        <v>0</v>
      </c>
      <c r="P962" s="15" t="str">
        <f>INDEX('xUS TME'!M:M,MATCH('xUS Opp Value'!$B962,'xUS TME'!$B:$B,0))</f>
        <v>Yuan Renminbi</v>
      </c>
      <c r="Q962" s="15">
        <f>INDEX('xUS TME'!N:N,MATCH('xUS Opp Value'!$B962,'xUS TME'!$B:$B,0))</f>
        <v>0</v>
      </c>
    </row>
    <row r="963" spans="1:17" hidden="1">
      <c r="A963" s="10" t="s">
        <v>8445</v>
      </c>
      <c r="B963" s="10" t="str">
        <f>INDEX('xUS TME'!B:B,MATCH('xUS Opp Value'!A963,'xUS TME'!A:A,0))</f>
        <v>CNE000000TK5</v>
      </c>
      <c r="C963" s="13">
        <f>INDEX('xUS TME'!C:C,MATCH($B963,'xUS TME'!$B:$B,0))</f>
        <v>63</v>
      </c>
      <c r="D963" s="13" t="str">
        <f>INDEX('xUS TME'!D:D,MATCH(B963,'xUS TME'!$B:$B,0))</f>
        <v>0P00007WRO</v>
      </c>
      <c r="E963" s="13" t="str">
        <f>INDEX('xUS TME'!F:F,MATCH(B963,'xUS TME'!$B:$B,0))</f>
        <v>China</v>
      </c>
      <c r="F963" s="18" t="str">
        <f>INDEX('xUS TME'!G:G,MATCH(B963,'xUS TME'!$B:$B,0))</f>
        <v>Information Technology</v>
      </c>
      <c r="G963" s="58">
        <f>IFERROR(INDEX(CRIMs!G:G,MATCH(C963,CRIMs!D:D,0)),0)</f>
        <v>0</v>
      </c>
      <c r="H963" s="58">
        <f>IFERROR(INDEX(CRIMs!I:I,MATCH(C963,CRIMs!D:D,0)),0)</f>
        <v>0</v>
      </c>
      <c r="I963" s="13">
        <f>INDEX('xUS TME'!E:E,MATCH($B963,'xUS TME'!$B:$B,0))</f>
        <v>0</v>
      </c>
      <c r="J963" s="15">
        <f>INDEX('xUS TME'!H:H,MATCH(B963,'xUS TME'!$B:$B,0))</f>
        <v>0</v>
      </c>
      <c r="K963" s="17" t="str">
        <f t="shared" si="15"/>
        <v/>
      </c>
      <c r="L963" s="15">
        <f>INDEX('xUS TME'!J:J,MATCH('xUS Opp Value'!B963,'xUS TME'!$B:$B,0))</f>
        <v>26.53</v>
      </c>
      <c r="M963" s="15">
        <f>INDEX('xUS TME'!L:L,MATCH('xUS Opp Value'!$B963,'xUS TME'!$B:$B,0))</f>
        <v>2.27</v>
      </c>
      <c r="N963" s="15">
        <f>INDEX('xUS TME'!K:K,MATCH('xUS Opp Value'!$B963,'xUS TME'!$B:$B,0))</f>
        <v>0.08</v>
      </c>
      <c r="O963" s="15">
        <f>INDEX('xUS TME'!I:I,MATCH('xUS Opp Value'!$B963,'xUS TME'!$B:$B,0))</f>
        <v>0</v>
      </c>
      <c r="P963" s="15" t="str">
        <f>INDEX('xUS TME'!M:M,MATCH('xUS Opp Value'!$B963,'xUS TME'!$B:$B,0))</f>
        <v>Yuan Renminbi</v>
      </c>
      <c r="Q963" s="15">
        <f>INDEX('xUS TME'!N:N,MATCH('xUS Opp Value'!$B963,'xUS TME'!$B:$B,0))</f>
        <v>0</v>
      </c>
    </row>
    <row r="964" spans="1:17" hidden="1">
      <c r="A964" s="10" t="s">
        <v>1553</v>
      </c>
      <c r="B964" s="10" t="str">
        <f>INDEX('xUS TME'!B:B,MATCH('xUS Opp Value'!A964,'xUS TME'!A:A,0))</f>
        <v>CNE100000SL4</v>
      </c>
      <c r="C964" s="13" t="str">
        <f>INDEX('xUS TME'!C:C,MATCH($B964,'xUS TME'!$B:$B,0))</f>
        <v>601818</v>
      </c>
      <c r="D964" s="13" t="str">
        <f>INDEX('xUS TME'!D:D,MATCH(B964,'xUS TME'!$B:$B,0))</f>
        <v>0P0000PT4U</v>
      </c>
      <c r="E964" s="13" t="str">
        <f>INDEX('xUS TME'!F:F,MATCH(B964,'xUS TME'!$B:$B,0))</f>
        <v>China</v>
      </c>
      <c r="F964" s="18" t="str">
        <f>INDEX('xUS TME'!G:G,MATCH(B964,'xUS TME'!$B:$B,0))</f>
        <v>Financials</v>
      </c>
      <c r="G964" s="58">
        <f>IFERROR(INDEX(CRIMs!G:G,MATCH(C964,CRIMs!D:D,0)),0)</f>
        <v>0</v>
      </c>
      <c r="H964" s="58">
        <f>IFERROR(INDEX(CRIMs!I:I,MATCH(C964,CRIMs!D:D,0)),0)</f>
        <v>0</v>
      </c>
      <c r="I964" s="13">
        <f>INDEX('xUS TME'!E:E,MATCH($B964,'xUS TME'!$B:$B,0))</f>
        <v>0</v>
      </c>
      <c r="J964" s="15">
        <f>INDEX('xUS TME'!H:H,MATCH(B964,'xUS TME'!$B:$B,0))</f>
        <v>0</v>
      </c>
      <c r="K964" s="17" t="str">
        <f t="shared" si="15"/>
        <v/>
      </c>
      <c r="L964" s="15">
        <f>INDEX('xUS TME'!J:J,MATCH('xUS Opp Value'!B964,'xUS TME'!$B:$B,0))</f>
        <v>3.82</v>
      </c>
      <c r="M964" s="15">
        <f>INDEX('xUS TME'!L:L,MATCH('xUS Opp Value'!$B964,'xUS TME'!$B:$B,0))</f>
        <v>0.38</v>
      </c>
      <c r="N964" s="15">
        <f>INDEX('xUS TME'!K:K,MATCH('xUS Opp Value'!$B964,'xUS TME'!$B:$B,0))</f>
        <v>0.08</v>
      </c>
      <c r="O964" s="15">
        <f>INDEX('xUS TME'!I:I,MATCH('xUS Opp Value'!$B964,'xUS TME'!$B:$B,0))</f>
        <v>0</v>
      </c>
      <c r="P964" s="15" t="str">
        <f>INDEX('xUS TME'!M:M,MATCH('xUS Opp Value'!$B964,'xUS TME'!$B:$B,0))</f>
        <v>Yuan Renminbi</v>
      </c>
      <c r="Q964" s="15">
        <f>INDEX('xUS TME'!N:N,MATCH('xUS Opp Value'!$B964,'xUS TME'!$B:$B,0))</f>
        <v>0</v>
      </c>
    </row>
    <row r="965" spans="1:17" hidden="1">
      <c r="A965" s="10" t="s">
        <v>132</v>
      </c>
      <c r="B965" s="10" t="str">
        <f>INDEX('xUS TME'!B:B,MATCH('xUS Opp Value'!A965,'xUS TME'!A:A,0))</f>
        <v>MYL5326OO003</v>
      </c>
      <c r="C965" s="13" t="str">
        <f>INDEX('xUS TME'!C:C,MATCH($B965,'xUS TME'!$B:$B,0))</f>
        <v>5326</v>
      </c>
      <c r="D965" s="13" t="str">
        <f>INDEX('xUS TME'!D:D,MATCH(B965,'xUS TME'!$B:$B,0))</f>
        <v>0P0001TIMB</v>
      </c>
      <c r="E965" s="13" t="str">
        <f>INDEX('xUS TME'!F:F,MATCH(B965,'xUS TME'!$B:$B,0))</f>
        <v>Malaysia</v>
      </c>
      <c r="F965" s="18" t="str">
        <f>INDEX('xUS TME'!G:G,MATCH(B965,'xUS TME'!$B:$B,0))</f>
        <v>Consumer Staples</v>
      </c>
      <c r="G965" s="58">
        <f>IFERROR(INDEX(CRIMs!G:G,MATCH(C965,CRIMs!D:D,0)),0)</f>
        <v>0</v>
      </c>
      <c r="H965" s="58">
        <f>IFERROR(INDEX(CRIMs!I:I,MATCH(C965,CRIMs!D:D,0)),0)</f>
        <v>0</v>
      </c>
      <c r="I965" s="13">
        <f>INDEX('xUS TME'!E:E,MATCH($B965,'xUS TME'!$B:$B,0))</f>
        <v>0</v>
      </c>
      <c r="J965" s="15">
        <f>INDEX('xUS TME'!H:H,MATCH(B965,'xUS TME'!$B:$B,0))</f>
        <v>0</v>
      </c>
      <c r="K965" s="17" t="str">
        <f t="shared" si="15"/>
        <v/>
      </c>
      <c r="L965" s="15">
        <f>INDEX('xUS TME'!J:J,MATCH('xUS Opp Value'!B965,'xUS TME'!$B:$B,0))</f>
        <v>39.200000000000003</v>
      </c>
      <c r="M965" s="15">
        <f>INDEX('xUS TME'!L:L,MATCH('xUS Opp Value'!$B965,'xUS TME'!$B:$B,0))</f>
        <v>15.78</v>
      </c>
      <c r="N965" s="15">
        <f>INDEX('xUS TME'!K:K,MATCH('xUS Opp Value'!$B965,'xUS TME'!$B:$B,0))</f>
        <v>0.36</v>
      </c>
      <c r="O965" s="15">
        <f>INDEX('xUS TME'!I:I,MATCH('xUS Opp Value'!$B965,'xUS TME'!$B:$B,0))</f>
        <v>0</v>
      </c>
      <c r="P965" s="15" t="str">
        <f>INDEX('xUS TME'!M:M,MATCH('xUS Opp Value'!$B965,'xUS TME'!$B:$B,0))</f>
        <v>Malaysian Ringgit</v>
      </c>
      <c r="Q965" s="15">
        <f>INDEX('xUS TME'!N:N,MATCH('xUS Opp Value'!$B965,'xUS TME'!$B:$B,0))</f>
        <v>0</v>
      </c>
    </row>
    <row r="966" spans="1:17" hidden="1">
      <c r="A966" s="10" t="s">
        <v>8523</v>
      </c>
      <c r="B966" s="10" t="str">
        <f>INDEX('xUS TME'!B:B,MATCH('xUS Opp Value'!A966,'xUS TME'!A:A,0))</f>
        <v>INE756I01012</v>
      </c>
      <c r="C966" s="13">
        <f>INDEX('xUS TME'!C:C,MATCH($B966,'xUS TME'!$B:$B,0))</f>
        <v>544429</v>
      </c>
      <c r="D966" s="13" t="str">
        <f>INDEX('xUS TME'!D:D,MATCH(B966,'xUS TME'!$B:$B,0))</f>
        <v>0P0001WE71</v>
      </c>
      <c r="E966" s="13" t="str">
        <f>INDEX('xUS TME'!F:F,MATCH(B966,'xUS TME'!$B:$B,0))</f>
        <v>India</v>
      </c>
      <c r="F966" s="18" t="str">
        <f>INDEX('xUS TME'!G:G,MATCH(B966,'xUS TME'!$B:$B,0))</f>
        <v>Financials</v>
      </c>
      <c r="G966" s="58">
        <f>IFERROR(INDEX(CRIMs!G:G,MATCH(C966,CRIMs!D:D,0)),0)</f>
        <v>0</v>
      </c>
      <c r="H966" s="58">
        <f>IFERROR(INDEX(CRIMs!I:I,MATCH(C966,CRIMs!D:D,0)),0)</f>
        <v>0</v>
      </c>
      <c r="I966" s="13">
        <f>INDEX('xUS TME'!E:E,MATCH($B966,'xUS TME'!$B:$B,0))</f>
        <v>0</v>
      </c>
      <c r="J966" s="15">
        <f>INDEX('xUS TME'!H:H,MATCH(B966,'xUS TME'!$B:$B,0))</f>
        <v>0</v>
      </c>
      <c r="K966" s="17" t="str">
        <f t="shared" si="15"/>
        <v/>
      </c>
      <c r="L966" s="15">
        <f>INDEX('xUS TME'!J:J,MATCH('xUS Opp Value'!B966,'xUS TME'!$B:$B,0))</f>
        <v>0</v>
      </c>
      <c r="M966" s="15">
        <f>INDEX('xUS TME'!L:L,MATCH('xUS Opp Value'!$B966,'xUS TME'!$B:$B,0))</f>
        <v>2.68</v>
      </c>
      <c r="N966" s="15">
        <f>INDEX('xUS TME'!K:K,MATCH('xUS Opp Value'!$B966,'xUS TME'!$B:$B,0))</f>
        <v>0.15</v>
      </c>
      <c r="O966" s="15">
        <f>INDEX('xUS TME'!I:I,MATCH('xUS Opp Value'!$B966,'xUS TME'!$B:$B,0))</f>
        <v>0</v>
      </c>
      <c r="P966" s="15" t="str">
        <f>INDEX('xUS TME'!M:M,MATCH('xUS Opp Value'!$B966,'xUS TME'!$B:$B,0))</f>
        <v>Indian Rupee</v>
      </c>
      <c r="Q966" s="15">
        <f>INDEX('xUS TME'!N:N,MATCH('xUS Opp Value'!$B966,'xUS TME'!$B:$B,0))</f>
        <v>0</v>
      </c>
    </row>
    <row r="967" spans="1:17" hidden="1">
      <c r="A967" s="10" t="s">
        <v>8045</v>
      </c>
      <c r="B967" s="10" t="str">
        <f>INDEX('xUS TME'!B:B,MATCH('xUS Opp Value'!A967,'xUS TME'!A:A,0))</f>
        <v>MYL5246OO003</v>
      </c>
      <c r="C967" s="13">
        <f>INDEX('xUS TME'!C:C,MATCH($B967,'xUS TME'!$B:$B,0))</f>
        <v>5246</v>
      </c>
      <c r="D967" s="13" t="str">
        <f>INDEX('xUS TME'!D:D,MATCH(B967,'xUS TME'!$B:$B,0))</f>
        <v>0P0000ZRKP</v>
      </c>
      <c r="E967" s="13" t="str">
        <f>INDEX('xUS TME'!F:F,MATCH(B967,'xUS TME'!$B:$B,0))</f>
        <v>Malaysia</v>
      </c>
      <c r="F967" s="18" t="str">
        <f>INDEX('xUS TME'!G:G,MATCH(B967,'xUS TME'!$B:$B,0))</f>
        <v>Industrials</v>
      </c>
      <c r="G967" s="58">
        <f>IFERROR(INDEX(CRIMs!G:G,MATCH(C967,CRIMs!D:D,0)),0)</f>
        <v>0</v>
      </c>
      <c r="H967" s="58">
        <f>IFERROR(INDEX(CRIMs!I:I,MATCH(C967,CRIMs!D:D,0)),0)</f>
        <v>0</v>
      </c>
      <c r="I967" s="13">
        <f>INDEX('xUS TME'!E:E,MATCH($B967,'xUS TME'!$B:$B,0))</f>
        <v>0</v>
      </c>
      <c r="J967" s="15">
        <f>INDEX('xUS TME'!H:H,MATCH(B967,'xUS TME'!$B:$B,0))</f>
        <v>0</v>
      </c>
      <c r="K967" s="17" t="str">
        <f t="shared" si="15"/>
        <v/>
      </c>
      <c r="L967" s="15">
        <f>INDEX('xUS TME'!J:J,MATCH('xUS Opp Value'!B967,'xUS TME'!$B:$B,0))</f>
        <v>17.53</v>
      </c>
      <c r="M967" s="15">
        <f>INDEX('xUS TME'!L:L,MATCH('xUS Opp Value'!$B967,'xUS TME'!$B:$B,0))</f>
        <v>4.6100000000000003</v>
      </c>
      <c r="N967" s="15">
        <f>INDEX('xUS TME'!K:K,MATCH('xUS Opp Value'!$B967,'xUS TME'!$B:$B,0))</f>
        <v>0.26</v>
      </c>
      <c r="O967" s="15">
        <f>INDEX('xUS TME'!I:I,MATCH('xUS Opp Value'!$B967,'xUS TME'!$B:$B,0))</f>
        <v>0</v>
      </c>
      <c r="P967" s="15" t="str">
        <f>INDEX('xUS TME'!M:M,MATCH('xUS Opp Value'!$B967,'xUS TME'!$B:$B,0))</f>
        <v>Malaysian Ringgit</v>
      </c>
      <c r="Q967" s="15">
        <f>INDEX('xUS TME'!N:N,MATCH('xUS Opp Value'!$B967,'xUS TME'!$B:$B,0))</f>
        <v>0</v>
      </c>
    </row>
    <row r="968" spans="1:17" hidden="1">
      <c r="A968" s="10" t="s">
        <v>943</v>
      </c>
      <c r="B968" s="10" t="str">
        <f>INDEX('xUS TME'!B:B,MATCH('xUS Opp Value'!A968,'xUS TME'!A:A,0))</f>
        <v>INE084A01016</v>
      </c>
      <c r="C968" s="13">
        <f>INDEX('xUS TME'!C:C,MATCH($B968,'xUS TME'!$B:$B,0))</f>
        <v>532149</v>
      </c>
      <c r="D968" s="13" t="str">
        <f>INDEX('xUS TME'!D:D,MATCH(B968,'xUS TME'!$B:$B,0))</f>
        <v>0P0000CAP0</v>
      </c>
      <c r="E968" s="13" t="str">
        <f>INDEX('xUS TME'!F:F,MATCH(B968,'xUS TME'!$B:$B,0))</f>
        <v>India</v>
      </c>
      <c r="F968" s="18" t="str">
        <f>INDEX('xUS TME'!G:G,MATCH(B968,'xUS TME'!$B:$B,0))</f>
        <v>Financials</v>
      </c>
      <c r="G968" s="58">
        <f>IFERROR(INDEX(CRIMs!G:G,MATCH(C968,CRIMs!D:D,0)),0)</f>
        <v>0</v>
      </c>
      <c r="H968" s="58">
        <f>IFERROR(INDEX(CRIMs!I:I,MATCH(C968,CRIMs!D:D,0)),0)</f>
        <v>0</v>
      </c>
      <c r="I968" s="13">
        <f>INDEX('xUS TME'!E:E,MATCH($B968,'xUS TME'!$B:$B,0))</f>
        <v>0</v>
      </c>
      <c r="J968" s="15">
        <f>INDEX('xUS TME'!H:H,MATCH(B968,'xUS TME'!$B:$B,0))</f>
        <v>0</v>
      </c>
      <c r="K968" s="17" t="str">
        <f t="shared" si="15"/>
        <v/>
      </c>
      <c r="L968" s="15">
        <f>INDEX('xUS TME'!J:J,MATCH('xUS Opp Value'!B968,'xUS TME'!$B:$B,0))</f>
        <v>7.18</v>
      </c>
      <c r="M968" s="15">
        <f>INDEX('xUS TME'!L:L,MATCH('xUS Opp Value'!$B968,'xUS TME'!$B:$B,0))</f>
        <v>0.78</v>
      </c>
      <c r="N968" s="15">
        <f>INDEX('xUS TME'!K:K,MATCH('xUS Opp Value'!$B968,'xUS TME'!$B:$B,0))</f>
        <v>0.13</v>
      </c>
      <c r="O968" s="15">
        <f>INDEX('xUS TME'!I:I,MATCH('xUS Opp Value'!$B968,'xUS TME'!$B:$B,0))</f>
        <v>0</v>
      </c>
      <c r="P968" s="15" t="str">
        <f>INDEX('xUS TME'!M:M,MATCH('xUS Opp Value'!$B968,'xUS TME'!$B:$B,0))</f>
        <v>Indian Rupee</v>
      </c>
      <c r="Q968" s="15">
        <f>INDEX('xUS TME'!N:N,MATCH('xUS Opp Value'!$B968,'xUS TME'!$B:$B,0))</f>
        <v>0</v>
      </c>
    </row>
    <row r="969" spans="1:17" hidden="1">
      <c r="A969" s="10" t="s">
        <v>1533</v>
      </c>
      <c r="B969" s="10" t="str">
        <f>INDEX('xUS TME'!B:B,MATCH('xUS Opp Value'!A969,'xUS TME'!A:A,0))</f>
        <v>CNE000000W05</v>
      </c>
      <c r="C969" s="13">
        <f>INDEX('xUS TME'!C:C,MATCH($B969,'xUS TME'!$B:$B,0))</f>
        <v>600150</v>
      </c>
      <c r="D969" s="13" t="str">
        <f>INDEX('xUS TME'!D:D,MATCH(B969,'xUS TME'!$B:$B,0))</f>
        <v>0P00007X2M</v>
      </c>
      <c r="E969" s="13" t="str">
        <f>INDEX('xUS TME'!F:F,MATCH(B969,'xUS TME'!$B:$B,0))</f>
        <v>China</v>
      </c>
      <c r="F969" s="18" t="str">
        <f>INDEX('xUS TME'!G:G,MATCH(B969,'xUS TME'!$B:$B,0))</f>
        <v>Industrials</v>
      </c>
      <c r="G969" s="58">
        <f>IFERROR(INDEX(CRIMs!G:G,MATCH(C969,CRIMs!D:D,0)),0)</f>
        <v>0</v>
      </c>
      <c r="H969" s="58">
        <f>IFERROR(INDEX(CRIMs!I:I,MATCH(C969,CRIMs!D:D,0)),0)</f>
        <v>0</v>
      </c>
      <c r="I969" s="13">
        <f>INDEX('xUS TME'!E:E,MATCH($B969,'xUS TME'!$B:$B,0))</f>
        <v>0.01</v>
      </c>
      <c r="J969" s="15">
        <f>INDEX('xUS TME'!H:H,MATCH(B969,'xUS TME'!$B:$B,0))</f>
        <v>0</v>
      </c>
      <c r="K969" s="17" t="str">
        <f t="shared" si="15"/>
        <v/>
      </c>
      <c r="L969" s="15">
        <f>INDEX('xUS TME'!J:J,MATCH('xUS Opp Value'!B969,'xUS TME'!$B:$B,0))</f>
        <v>0</v>
      </c>
      <c r="M969" s="15">
        <f>INDEX('xUS TME'!L:L,MATCH('xUS Opp Value'!$B969,'xUS TME'!$B:$B,0))</f>
        <v>1.74</v>
      </c>
      <c r="N969" s="15">
        <f>INDEX('xUS TME'!K:K,MATCH('xUS Opp Value'!$B969,'xUS TME'!$B:$B,0))</f>
        <v>0.08</v>
      </c>
      <c r="O969" s="15">
        <f>INDEX('xUS TME'!I:I,MATCH('xUS Opp Value'!$B969,'xUS TME'!$B:$B,0))</f>
        <v>0</v>
      </c>
      <c r="P969" s="15" t="str">
        <f>INDEX('xUS TME'!M:M,MATCH('xUS Opp Value'!$B969,'xUS TME'!$B:$B,0))</f>
        <v>Yuan Renminbi</v>
      </c>
      <c r="Q969" s="15">
        <f>INDEX('xUS TME'!N:N,MATCH('xUS Opp Value'!$B969,'xUS TME'!$B:$B,0))</f>
        <v>0</v>
      </c>
    </row>
    <row r="970" spans="1:17" hidden="1">
      <c r="A970" s="10" t="s">
        <v>8189</v>
      </c>
      <c r="B970" s="10" t="str">
        <f>INDEX('xUS TME'!B:B,MATCH('xUS Opp Value'!A970,'xUS TME'!A:A,0))</f>
        <v>KYG9830F1063</v>
      </c>
      <c r="C970" s="13">
        <f>INDEX('xUS TME'!C:C,MATCH($B970,'xUS TME'!$B:$B,0))</f>
        <v>1585</v>
      </c>
      <c r="D970" s="13" t="str">
        <f>INDEX('xUS TME'!D:D,MATCH(B970,'xUS TME'!$B:$B,0))</f>
        <v>0P000182EH</v>
      </c>
      <c r="E970" s="13" t="str">
        <f>INDEX('xUS TME'!F:F,MATCH(B970,'xUS TME'!$B:$B,0))</f>
        <v>China</v>
      </c>
      <c r="F970" s="18" t="str">
        <f>INDEX('xUS TME'!G:G,MATCH(B970,'xUS TME'!$B:$B,0))</f>
        <v>Consumer Discretionary</v>
      </c>
      <c r="G970" s="58">
        <f>IFERROR(INDEX(CRIMs!G:G,MATCH(C970,CRIMs!D:D,0)),0)</f>
        <v>0</v>
      </c>
      <c r="H970" s="58">
        <f>IFERROR(INDEX(CRIMs!I:I,MATCH(C970,CRIMs!D:D,0)),0)</f>
        <v>0</v>
      </c>
      <c r="I970" s="13">
        <f>INDEX('xUS TME'!E:E,MATCH($B970,'xUS TME'!$B:$B,0))</f>
        <v>0.01</v>
      </c>
      <c r="J970" s="15">
        <f>INDEX('xUS TME'!H:H,MATCH(B970,'xUS TME'!$B:$B,0))</f>
        <v>0</v>
      </c>
      <c r="K970" s="17" t="str">
        <f t="shared" si="15"/>
        <v/>
      </c>
      <c r="L970" s="15">
        <f>INDEX('xUS TME'!J:J,MATCH('xUS Opp Value'!B970,'xUS TME'!$B:$B,0))</f>
        <v>0</v>
      </c>
      <c r="M970" s="15">
        <f>INDEX('xUS TME'!L:L,MATCH('xUS Opp Value'!$B970,'xUS TME'!$B:$B,0))</f>
        <v>3.29</v>
      </c>
      <c r="N970" s="15">
        <f>INDEX('xUS TME'!K:K,MATCH('xUS Opp Value'!$B970,'xUS TME'!$B:$B,0))</f>
        <v>0.15</v>
      </c>
      <c r="O970" s="15">
        <f>INDEX('xUS TME'!I:I,MATCH('xUS Opp Value'!$B970,'xUS TME'!$B:$B,0))</f>
        <v>0</v>
      </c>
      <c r="P970" s="15" t="str">
        <f>INDEX('xUS TME'!M:M,MATCH('xUS Opp Value'!$B970,'xUS TME'!$B:$B,0))</f>
        <v>Hong Kong Dollar</v>
      </c>
      <c r="Q970" s="15">
        <f>INDEX('xUS TME'!N:N,MATCH('xUS Opp Value'!$B970,'xUS TME'!$B:$B,0))</f>
        <v>0</v>
      </c>
    </row>
    <row r="971" spans="1:17" hidden="1">
      <c r="A971" s="10" t="s">
        <v>4146</v>
      </c>
      <c r="B971" s="10" t="str">
        <f>INDEX('xUS TME'!B:B,MATCH('xUS Opp Value'!A971,'xUS TME'!A:A,0))</f>
        <v>CNE1000003J5</v>
      </c>
      <c r="C971" s="13">
        <f>INDEX('xUS TME'!C:C,MATCH($B971,'xUS TME'!$B:$B,0))</f>
        <v>177</v>
      </c>
      <c r="D971" s="13" t="str">
        <f>INDEX('xUS TME'!D:D,MATCH(B971,'xUS TME'!$B:$B,0))</f>
        <v>0P00009RSW</v>
      </c>
      <c r="E971" s="13" t="str">
        <f>INDEX('xUS TME'!F:F,MATCH(B971,'xUS TME'!$B:$B,0))</f>
        <v>China</v>
      </c>
      <c r="F971" s="18" t="str">
        <f>INDEX('xUS TME'!G:G,MATCH(B971,'xUS TME'!$B:$B,0))</f>
        <v>Industrials</v>
      </c>
      <c r="G971" s="58">
        <f>IFERROR(INDEX(CRIMs!G:G,MATCH(C971,CRIMs!D:D,0)),0)</f>
        <v>0</v>
      </c>
      <c r="H971" s="58">
        <f>IFERROR(INDEX(CRIMs!I:I,MATCH(C971,CRIMs!D:D,0)),0)</f>
        <v>0</v>
      </c>
      <c r="I971" s="13">
        <f>INDEX('xUS TME'!E:E,MATCH($B971,'xUS TME'!$B:$B,0))</f>
        <v>0</v>
      </c>
      <c r="J971" s="15">
        <f>INDEX('xUS TME'!H:H,MATCH(B971,'xUS TME'!$B:$B,0))</f>
        <v>0</v>
      </c>
      <c r="K971" s="17" t="str">
        <f t="shared" si="15"/>
        <v/>
      </c>
      <c r="L971" s="15">
        <f>INDEX('xUS TME'!J:J,MATCH('xUS Opp Value'!B971,'xUS TME'!$B:$B,0))</f>
        <v>0</v>
      </c>
      <c r="M971" s="15">
        <f>INDEX('xUS TME'!L:L,MATCH('xUS Opp Value'!$B971,'xUS TME'!$B:$B,0))</f>
        <v>1.1100000000000001</v>
      </c>
      <c r="N971" s="15">
        <f>INDEX('xUS TME'!K:K,MATCH('xUS Opp Value'!$B971,'xUS TME'!$B:$B,0))</f>
        <v>0.12</v>
      </c>
      <c r="O971" s="15" t="str">
        <f>INDEX('xUS TME'!I:I,MATCH('xUS Opp Value'!$B971,'xUS TME'!$B:$B,0))</f>
        <v>Narrow</v>
      </c>
      <c r="P971" s="15" t="str">
        <f>INDEX('xUS TME'!M:M,MATCH('xUS Opp Value'!$B971,'xUS TME'!$B:$B,0))</f>
        <v>Hong Kong Dollar</v>
      </c>
      <c r="Q971" s="15" t="str">
        <f>INDEX('xUS TME'!N:N,MATCH('xUS Opp Value'!$B971,'xUS TME'!$B:$B,0))</f>
        <v>Low</v>
      </c>
    </row>
    <row r="972" spans="1:17" hidden="1">
      <c r="A972" s="10" t="s">
        <v>6866</v>
      </c>
      <c r="B972" s="10" t="str">
        <f>INDEX('xUS TME'!B:B,MATCH('xUS Opp Value'!A972,'xUS TME'!A:A,0))</f>
        <v>MYL4197OO009</v>
      </c>
      <c r="C972" s="13">
        <f>INDEX('xUS TME'!C:C,MATCH($B972,'xUS TME'!$B:$B,0))</f>
        <v>4197</v>
      </c>
      <c r="D972" s="13" t="str">
        <f>INDEX('xUS TME'!D:D,MATCH(B972,'xUS TME'!$B:$B,0))</f>
        <v>0P0000C063</v>
      </c>
      <c r="E972" s="13" t="str">
        <f>INDEX('xUS TME'!F:F,MATCH(B972,'xUS TME'!$B:$B,0))</f>
        <v>Malaysia</v>
      </c>
      <c r="F972" s="18" t="str">
        <f>INDEX('xUS TME'!G:G,MATCH(B972,'xUS TME'!$B:$B,0))</f>
        <v>Industrials</v>
      </c>
      <c r="G972" s="58">
        <f>IFERROR(INDEX(CRIMs!G:G,MATCH(C972,CRIMs!D:D,0)),0)</f>
        <v>0</v>
      </c>
      <c r="H972" s="58">
        <f>IFERROR(INDEX(CRIMs!I:I,MATCH(C972,CRIMs!D:D,0)),0)</f>
        <v>0</v>
      </c>
      <c r="I972" s="13">
        <f>INDEX('xUS TME'!E:E,MATCH($B972,'xUS TME'!$B:$B,0))</f>
        <v>0</v>
      </c>
      <c r="J972" s="15">
        <f>INDEX('xUS TME'!H:H,MATCH(B972,'xUS TME'!$B:$B,0))</f>
        <v>0</v>
      </c>
      <c r="K972" s="17" t="str">
        <f t="shared" si="15"/>
        <v/>
      </c>
      <c r="L972" s="15">
        <f>INDEX('xUS TME'!J:J,MATCH('xUS Opp Value'!B972,'xUS TME'!$B:$B,0))</f>
        <v>10.38</v>
      </c>
      <c r="M972" s="15">
        <f>INDEX('xUS TME'!L:L,MATCH('xUS Opp Value'!$B972,'xUS TME'!$B:$B,0))</f>
        <v>0.79</v>
      </c>
      <c r="N972" s="15">
        <f>INDEX('xUS TME'!K:K,MATCH('xUS Opp Value'!$B972,'xUS TME'!$B:$B,0))</f>
        <v>0.13</v>
      </c>
      <c r="O972" s="15">
        <f>INDEX('xUS TME'!I:I,MATCH('xUS Opp Value'!$B972,'xUS TME'!$B:$B,0))</f>
        <v>0</v>
      </c>
      <c r="P972" s="15" t="str">
        <f>INDEX('xUS TME'!M:M,MATCH('xUS Opp Value'!$B972,'xUS TME'!$B:$B,0))</f>
        <v>Malaysian Ringgit</v>
      </c>
      <c r="Q972" s="15">
        <f>INDEX('xUS TME'!N:N,MATCH('xUS Opp Value'!$B972,'xUS TME'!$B:$B,0))</f>
        <v>0</v>
      </c>
    </row>
    <row r="973" spans="1:17" hidden="1">
      <c r="A973" s="10" t="s">
        <v>6413</v>
      </c>
      <c r="B973" s="10" t="str">
        <f>INDEX('xUS TME'!B:B,MATCH('xUS Opp Value'!A973,'xUS TME'!A:A,0))</f>
        <v>INE513A01022</v>
      </c>
      <c r="C973" s="13" t="str">
        <f>INDEX('xUS TME'!C:C,MATCH($B973,'xUS TME'!$B:$B,0))</f>
        <v>SCHAEFFLER</v>
      </c>
      <c r="D973" s="13" t="str">
        <f>INDEX('xUS TME'!D:D,MATCH(B973,'xUS TME'!$B:$B,0))</f>
        <v>0P0000B1NU</v>
      </c>
      <c r="E973" s="13" t="str">
        <f>INDEX('xUS TME'!F:F,MATCH(B973,'xUS TME'!$B:$B,0))</f>
        <v>India</v>
      </c>
      <c r="F973" s="18" t="str">
        <f>INDEX('xUS TME'!G:G,MATCH(B973,'xUS TME'!$B:$B,0))</f>
        <v>Industrials</v>
      </c>
      <c r="G973" s="58">
        <f>IFERROR(INDEX(CRIMs!G:G,MATCH(C973,CRIMs!D:D,0)),0)</f>
        <v>0</v>
      </c>
      <c r="H973" s="58">
        <f>IFERROR(INDEX(CRIMs!I:I,MATCH(C973,CRIMs!D:D,0)),0)</f>
        <v>0</v>
      </c>
      <c r="I973" s="13">
        <f>INDEX('xUS TME'!E:E,MATCH($B973,'xUS TME'!$B:$B,0))</f>
        <v>0.01</v>
      </c>
      <c r="J973" s="15">
        <f>INDEX('xUS TME'!H:H,MATCH(B973,'xUS TME'!$B:$B,0))</f>
        <v>0</v>
      </c>
      <c r="K973" s="17" t="str">
        <f t="shared" si="15"/>
        <v/>
      </c>
      <c r="L973" s="15">
        <f>INDEX('xUS TME'!J:J,MATCH('xUS Opp Value'!B973,'xUS TME'!$B:$B,0))</f>
        <v>0</v>
      </c>
      <c r="M973" s="15">
        <f>INDEX('xUS TME'!L:L,MATCH('xUS Opp Value'!$B973,'xUS TME'!$B:$B,0))</f>
        <v>10.09</v>
      </c>
      <c r="N973" s="15">
        <f>INDEX('xUS TME'!K:K,MATCH('xUS Opp Value'!$B973,'xUS TME'!$B:$B,0))</f>
        <v>0.21</v>
      </c>
      <c r="O973" s="15">
        <f>INDEX('xUS TME'!I:I,MATCH('xUS Opp Value'!$B973,'xUS TME'!$B:$B,0))</f>
        <v>0</v>
      </c>
      <c r="P973" s="15" t="str">
        <f>INDEX('xUS TME'!M:M,MATCH('xUS Opp Value'!$B973,'xUS TME'!$B:$B,0))</f>
        <v>Indian Rupee</v>
      </c>
      <c r="Q973" s="15">
        <f>INDEX('xUS TME'!N:N,MATCH('xUS Opp Value'!$B973,'xUS TME'!$B:$B,0))</f>
        <v>0</v>
      </c>
    </row>
    <row r="974" spans="1:17" hidden="1">
      <c r="A974" s="10" t="s">
        <v>3110</v>
      </c>
      <c r="B974" s="10" t="str">
        <f>INDEX('xUS TME'!B:B,MATCH('xUS Opp Value'!A974,'xUS TME'!A:A,0))</f>
        <v>COT13PA00060</v>
      </c>
      <c r="C974" s="13" t="str">
        <f>INDEX('xUS TME'!C:C,MATCH($B974,'xUS TME'!$B:$B,0))</f>
        <v>PFGRUPSURA</v>
      </c>
      <c r="D974" s="13" t="str">
        <f>INDEX('xUS TME'!D:D,MATCH(B974,'xUS TME'!$B:$B,0))</f>
        <v>0P0000WU44</v>
      </c>
      <c r="E974" s="13" t="str">
        <f>INDEX('xUS TME'!F:F,MATCH(B974,'xUS TME'!$B:$B,0))</f>
        <v>Colombia</v>
      </c>
      <c r="F974" s="18" t="str">
        <f>INDEX('xUS TME'!G:G,MATCH(B974,'xUS TME'!$B:$B,0))</f>
        <v>Financials</v>
      </c>
      <c r="G974" s="58">
        <f>IFERROR(INDEX(CRIMs!G:G,MATCH(C974,CRIMs!D:D,0)),0)</f>
        <v>0</v>
      </c>
      <c r="H974" s="58">
        <f>IFERROR(INDEX(CRIMs!I:I,MATCH(C974,CRIMs!D:D,0)),0)</f>
        <v>0</v>
      </c>
      <c r="I974" s="13">
        <f>INDEX('xUS TME'!E:E,MATCH($B974,'xUS TME'!$B:$B,0))</f>
        <v>0.01</v>
      </c>
      <c r="J974" s="15">
        <f>INDEX('xUS TME'!H:H,MATCH(B974,'xUS TME'!$B:$B,0))</f>
        <v>0</v>
      </c>
      <c r="K974" s="17" t="str">
        <f t="shared" si="15"/>
        <v/>
      </c>
      <c r="L974" s="15">
        <f>INDEX('xUS TME'!J:J,MATCH('xUS Opp Value'!B974,'xUS TME'!$B:$B,0))</f>
        <v>0</v>
      </c>
      <c r="M974" s="15">
        <f>INDEX('xUS TME'!L:L,MATCH('xUS Opp Value'!$B974,'xUS TME'!$B:$B,0))</f>
        <v>0.69</v>
      </c>
      <c r="N974" s="15">
        <f>INDEX('xUS TME'!K:K,MATCH('xUS Opp Value'!$B974,'xUS TME'!$B:$B,0))</f>
        <v>0.08</v>
      </c>
      <c r="O974" s="15">
        <f>INDEX('xUS TME'!I:I,MATCH('xUS Opp Value'!$B974,'xUS TME'!$B:$B,0))</f>
        <v>0</v>
      </c>
      <c r="P974" s="15" t="str">
        <f>INDEX('xUS TME'!M:M,MATCH('xUS Opp Value'!$B974,'xUS TME'!$B:$B,0))</f>
        <v>Colombian Peso</v>
      </c>
      <c r="Q974" s="15">
        <f>INDEX('xUS TME'!N:N,MATCH('xUS Opp Value'!$B974,'xUS TME'!$B:$B,0))</f>
        <v>0</v>
      </c>
    </row>
    <row r="975" spans="1:17" hidden="1">
      <c r="A975" s="10" t="s">
        <v>4883</v>
      </c>
      <c r="B975" s="10" t="str">
        <f>INDEX('xUS TME'!B:B,MATCH('xUS Opp Value'!A975,'xUS TME'!A:A,0))</f>
        <v>QA000VSUG130</v>
      </c>
      <c r="C975" s="13" t="str">
        <f>INDEX('xUS TME'!C:C,MATCH($B975,'xUS TME'!$B:$B,0))</f>
        <v>MPHC</v>
      </c>
      <c r="D975" s="13" t="str">
        <f>INDEX('xUS TME'!D:D,MATCH(B975,'xUS TME'!$B:$B,0))</f>
        <v>0P000135K6</v>
      </c>
      <c r="E975" s="13" t="str">
        <f>INDEX('xUS TME'!F:F,MATCH(B975,'xUS TME'!$B:$B,0))</f>
        <v>Qatar</v>
      </c>
      <c r="F975" s="18" t="str">
        <f>INDEX('xUS TME'!G:G,MATCH(B975,'xUS TME'!$B:$B,0))</f>
        <v>Materials</v>
      </c>
      <c r="G975" s="58">
        <f>IFERROR(INDEX(CRIMs!G:G,MATCH(C975,CRIMs!D:D,0)),0)</f>
        <v>0</v>
      </c>
      <c r="H975" s="58">
        <f>IFERROR(INDEX(CRIMs!I:I,MATCH(C975,CRIMs!D:D,0)),0)</f>
        <v>0</v>
      </c>
      <c r="I975" s="13">
        <f>INDEX('xUS TME'!E:E,MATCH($B975,'xUS TME'!$B:$B,0))</f>
        <v>0</v>
      </c>
      <c r="J975" s="15">
        <f>INDEX('xUS TME'!H:H,MATCH(B975,'xUS TME'!$B:$B,0))</f>
        <v>0</v>
      </c>
      <c r="K975" s="17" t="str">
        <f t="shared" si="15"/>
        <v/>
      </c>
      <c r="L975" s="15">
        <f>INDEX('xUS TME'!J:J,MATCH('xUS Opp Value'!B975,'xUS TME'!$B:$B,0))</f>
        <v>13.56</v>
      </c>
      <c r="M975" s="15">
        <f>INDEX('xUS TME'!L:L,MATCH('xUS Opp Value'!$B975,'xUS TME'!$B:$B,0))</f>
        <v>0.94</v>
      </c>
      <c r="N975" s="15">
        <f>INDEX('xUS TME'!K:K,MATCH('xUS Opp Value'!$B975,'xUS TME'!$B:$B,0))</f>
        <v>0.03</v>
      </c>
      <c r="O975" s="15">
        <f>INDEX('xUS TME'!I:I,MATCH('xUS Opp Value'!$B975,'xUS TME'!$B:$B,0))</f>
        <v>0</v>
      </c>
      <c r="P975" s="15" t="str">
        <f>INDEX('xUS TME'!M:M,MATCH('xUS Opp Value'!$B975,'xUS TME'!$B:$B,0))</f>
        <v>Qatari Rial</v>
      </c>
      <c r="Q975" s="15">
        <f>INDEX('xUS TME'!N:N,MATCH('xUS Opp Value'!$B975,'xUS TME'!$B:$B,0))</f>
        <v>0</v>
      </c>
    </row>
    <row r="976" spans="1:17" hidden="1">
      <c r="A976" s="10" t="s">
        <v>5427</v>
      </c>
      <c r="B976" s="10" t="str">
        <f>INDEX('xUS TME'!B:B,MATCH('xUS Opp Value'!A976,'xUS TME'!A:A,0))</f>
        <v>CNE100002XM8</v>
      </c>
      <c r="C976" s="13" t="str">
        <f>INDEX('xUS TME'!C:C,MATCH($B976,'xUS TME'!$B:$B,0))</f>
        <v>603501</v>
      </c>
      <c r="D976" s="13" t="str">
        <f>INDEX('xUS TME'!D:D,MATCH(B976,'xUS TME'!$B:$B,0))</f>
        <v>0P0001AF4A</v>
      </c>
      <c r="E976" s="13" t="str">
        <f>INDEX('xUS TME'!F:F,MATCH(B976,'xUS TME'!$B:$B,0))</f>
        <v>China</v>
      </c>
      <c r="F976" s="18" t="str">
        <f>INDEX('xUS TME'!G:G,MATCH(B976,'xUS TME'!$B:$B,0))</f>
        <v>Information Technology</v>
      </c>
      <c r="G976" s="58">
        <f>IFERROR(INDEX(CRIMs!G:G,MATCH(C976,CRIMs!D:D,0)),0)</f>
        <v>0</v>
      </c>
      <c r="H976" s="58">
        <f>IFERROR(INDEX(CRIMs!I:I,MATCH(C976,CRIMs!D:D,0)),0)</f>
        <v>0</v>
      </c>
      <c r="I976" s="13">
        <f>INDEX('xUS TME'!E:E,MATCH($B976,'xUS TME'!$B:$B,0))</f>
        <v>0</v>
      </c>
      <c r="J976" s="15">
        <f>INDEX('xUS TME'!H:H,MATCH(B976,'xUS TME'!$B:$B,0))</f>
        <v>0</v>
      </c>
      <c r="K976" s="17" t="str">
        <f t="shared" si="15"/>
        <v/>
      </c>
      <c r="L976" s="15">
        <f>INDEX('xUS TME'!J:J,MATCH('xUS Opp Value'!B976,'xUS TME'!$B:$B,0))</f>
        <v>22.98</v>
      </c>
      <c r="M976" s="15">
        <f>INDEX('xUS TME'!L:L,MATCH('xUS Opp Value'!$B976,'xUS TME'!$B:$B,0))</f>
        <v>4.09</v>
      </c>
      <c r="N976" s="15">
        <f>INDEX('xUS TME'!K:K,MATCH('xUS Opp Value'!$B976,'xUS TME'!$B:$B,0))</f>
        <v>0.15</v>
      </c>
      <c r="O976" s="15">
        <f>INDEX('xUS TME'!I:I,MATCH('xUS Opp Value'!$B976,'xUS TME'!$B:$B,0))</f>
        <v>0</v>
      </c>
      <c r="P976" s="15" t="str">
        <f>INDEX('xUS TME'!M:M,MATCH('xUS Opp Value'!$B976,'xUS TME'!$B:$B,0))</f>
        <v>Yuan Renminbi</v>
      </c>
      <c r="Q976" s="15">
        <f>INDEX('xUS TME'!N:N,MATCH('xUS Opp Value'!$B976,'xUS TME'!$B:$B,0))</f>
        <v>0</v>
      </c>
    </row>
    <row r="977" spans="1:17" hidden="1">
      <c r="A977" s="10" t="s">
        <v>4603</v>
      </c>
      <c r="B977" s="10" t="str">
        <f>INDEX('xUS TME'!B:B,MATCH('xUS Opp Value'!A977,'xUS TME'!A:A,0))</f>
        <v>KR7064400005</v>
      </c>
      <c r="C977" s="13">
        <f>INDEX('xUS TME'!C:C,MATCH($B977,'xUS TME'!$B:$B,0))</f>
        <v>64400</v>
      </c>
      <c r="D977" s="13" t="str">
        <f>INDEX('xUS TME'!D:D,MATCH(B977,'xUS TME'!$B:$B,0))</f>
        <v>0P0001UN69</v>
      </c>
      <c r="E977" s="13" t="str">
        <f>INDEX('xUS TME'!F:F,MATCH(B977,'xUS TME'!$B:$B,0))</f>
        <v>South Korea</v>
      </c>
      <c r="F977" s="18" t="str">
        <f>INDEX('xUS TME'!G:G,MATCH(B977,'xUS TME'!$B:$B,0))</f>
        <v>Information Technology</v>
      </c>
      <c r="G977" s="58">
        <f>IFERROR(INDEX(CRIMs!G:G,MATCH(C977,CRIMs!D:D,0)),0)</f>
        <v>0</v>
      </c>
      <c r="H977" s="58">
        <f>IFERROR(INDEX(CRIMs!I:I,MATCH(C977,CRIMs!D:D,0)),0)</f>
        <v>0</v>
      </c>
      <c r="I977" s="13">
        <f>INDEX('xUS TME'!E:E,MATCH($B977,'xUS TME'!$B:$B,0))</f>
        <v>0</v>
      </c>
      <c r="J977" s="15">
        <f>INDEX('xUS TME'!H:H,MATCH(B977,'xUS TME'!$B:$B,0))</f>
        <v>0</v>
      </c>
      <c r="K977" s="17" t="str">
        <f t="shared" si="15"/>
        <v/>
      </c>
      <c r="L977" s="15">
        <f>INDEX('xUS TME'!J:J,MATCH('xUS Opp Value'!B977,'xUS TME'!$B:$B,0))</f>
        <v>0</v>
      </c>
      <c r="M977" s="15">
        <f>INDEX('xUS TME'!L:L,MATCH('xUS Opp Value'!$B977,'xUS TME'!$B:$B,0))</f>
        <v>2.09</v>
      </c>
      <c r="N977" s="15">
        <f>INDEX('xUS TME'!K:K,MATCH('xUS Opp Value'!$B977,'xUS TME'!$B:$B,0))</f>
        <v>0.17</v>
      </c>
      <c r="O977" s="15">
        <f>INDEX('xUS TME'!I:I,MATCH('xUS Opp Value'!$B977,'xUS TME'!$B:$B,0))</f>
        <v>0</v>
      </c>
      <c r="P977" s="15" t="str">
        <f>INDEX('xUS TME'!M:M,MATCH('xUS Opp Value'!$B977,'xUS TME'!$B:$B,0))</f>
        <v>Won</v>
      </c>
      <c r="Q977" s="15">
        <f>INDEX('xUS TME'!N:N,MATCH('xUS Opp Value'!$B977,'xUS TME'!$B:$B,0))</f>
        <v>0</v>
      </c>
    </row>
    <row r="978" spans="1:17" hidden="1">
      <c r="A978" s="10" t="s">
        <v>2920</v>
      </c>
      <c r="B978" s="10" t="str">
        <f>INDEX('xUS TME'!B:B,MATCH('xUS Opp Value'!A978,'xUS TME'!A:A,0))</f>
        <v>MYL3182OO002</v>
      </c>
      <c r="C978" s="13">
        <f>INDEX('xUS TME'!C:C,MATCH($B978,'xUS TME'!$B:$B,0))</f>
        <v>3182</v>
      </c>
      <c r="D978" s="13" t="str">
        <f>INDEX('xUS TME'!D:D,MATCH(B978,'xUS TME'!$B:$B,0))</f>
        <v>0P0000AR9N</v>
      </c>
      <c r="E978" s="13" t="str">
        <f>INDEX('xUS TME'!F:F,MATCH(B978,'xUS TME'!$B:$B,0))</f>
        <v>Malaysia</v>
      </c>
      <c r="F978" s="18" t="str">
        <f>INDEX('xUS TME'!G:G,MATCH(B978,'xUS TME'!$B:$B,0))</f>
        <v>Consumer Discretionary</v>
      </c>
      <c r="G978" s="58">
        <f>IFERROR(INDEX(CRIMs!G:G,MATCH(C978,CRIMs!D:D,0)),0)</f>
        <v>0</v>
      </c>
      <c r="H978" s="58">
        <f>IFERROR(INDEX(CRIMs!I:I,MATCH(C978,CRIMs!D:D,0)),0)</f>
        <v>0</v>
      </c>
      <c r="I978" s="13">
        <f>INDEX('xUS TME'!E:E,MATCH($B978,'xUS TME'!$B:$B,0))</f>
        <v>0</v>
      </c>
      <c r="J978" s="15">
        <f>INDEX('xUS TME'!H:H,MATCH(B978,'xUS TME'!$B:$B,0))</f>
        <v>0</v>
      </c>
      <c r="K978" s="17" t="str">
        <f t="shared" si="15"/>
        <v/>
      </c>
      <c r="L978" s="15">
        <f>INDEX('xUS TME'!J:J,MATCH('xUS Opp Value'!B978,'xUS TME'!$B:$B,0))</f>
        <v>12.28</v>
      </c>
      <c r="M978" s="15">
        <f>INDEX('xUS TME'!L:L,MATCH('xUS Opp Value'!$B978,'xUS TME'!$B:$B,0))</f>
        <v>0.31</v>
      </c>
      <c r="N978" s="15">
        <f>INDEX('xUS TME'!K:K,MATCH('xUS Opp Value'!$B978,'xUS TME'!$B:$B,0))</f>
        <v>0.03</v>
      </c>
      <c r="O978" s="15">
        <f>INDEX('xUS TME'!I:I,MATCH('xUS Opp Value'!$B978,'xUS TME'!$B:$B,0))</f>
        <v>0</v>
      </c>
      <c r="P978" s="15" t="str">
        <f>INDEX('xUS TME'!M:M,MATCH('xUS Opp Value'!$B978,'xUS TME'!$B:$B,0))</f>
        <v>Malaysian Ringgit</v>
      </c>
      <c r="Q978" s="15">
        <f>INDEX('xUS TME'!N:N,MATCH('xUS Opp Value'!$B978,'xUS TME'!$B:$B,0))</f>
        <v>0</v>
      </c>
    </row>
    <row r="979" spans="1:17" hidden="1">
      <c r="A979" s="10" t="s">
        <v>591</v>
      </c>
      <c r="B979" s="10" t="str">
        <f>INDEX('xUS TME'!B:B,MATCH('xUS Opp Value'!A979,'xUS TME'!A:A,0))</f>
        <v>SA15CIBJGH12</v>
      </c>
      <c r="C979" s="13">
        <f>INDEX('xUS TME'!C:C,MATCH($B979,'xUS TME'!$B:$B,0))</f>
        <v>7202</v>
      </c>
      <c r="D979" s="13" t="str">
        <f>INDEX('xUS TME'!D:D,MATCH(B979,'xUS TME'!$B:$B,0))</f>
        <v>0P0001NKP7</v>
      </c>
      <c r="E979" s="13" t="str">
        <f>INDEX('xUS TME'!F:F,MATCH(B979,'xUS TME'!$B:$B,0))</f>
        <v>Saudi Arabia</v>
      </c>
      <c r="F979" s="18" t="str">
        <f>INDEX('xUS TME'!G:G,MATCH(B979,'xUS TME'!$B:$B,0))</f>
        <v>Information Technology</v>
      </c>
      <c r="G979" s="58">
        <f>IFERROR(INDEX(CRIMs!G:G,MATCH(C979,CRIMs!D:D,0)),0)</f>
        <v>0</v>
      </c>
      <c r="H979" s="58">
        <f>IFERROR(INDEX(CRIMs!I:I,MATCH(C979,CRIMs!D:D,0)),0)</f>
        <v>0</v>
      </c>
      <c r="I979" s="13">
        <f>INDEX('xUS TME'!E:E,MATCH($B979,'xUS TME'!$B:$B,0))</f>
        <v>0</v>
      </c>
      <c r="J979" s="15">
        <f>INDEX('xUS TME'!H:H,MATCH(B979,'xUS TME'!$B:$B,0))</f>
        <v>0</v>
      </c>
      <c r="K979" s="17" t="str">
        <f t="shared" si="15"/>
        <v/>
      </c>
      <c r="L979" s="15">
        <f>INDEX('xUS TME'!J:J,MATCH('xUS Opp Value'!B979,'xUS TME'!$B:$B,0))</f>
        <v>0</v>
      </c>
      <c r="M979" s="15">
        <f>INDEX('xUS TME'!L:L,MATCH('xUS Opp Value'!$B979,'xUS TME'!$B:$B,0))</f>
        <v>5.54</v>
      </c>
      <c r="N979" s="15">
        <f>INDEX('xUS TME'!K:K,MATCH('xUS Opp Value'!$B979,'xUS TME'!$B:$B,0))</f>
        <v>0.37</v>
      </c>
      <c r="O979" s="15">
        <f>INDEX('xUS TME'!I:I,MATCH('xUS Opp Value'!$B979,'xUS TME'!$B:$B,0))</f>
        <v>0</v>
      </c>
      <c r="P979" s="15" t="str">
        <f>INDEX('xUS TME'!M:M,MATCH('xUS Opp Value'!$B979,'xUS TME'!$B:$B,0))</f>
        <v>Saudi Riyal</v>
      </c>
      <c r="Q979" s="15">
        <f>INDEX('xUS TME'!N:N,MATCH('xUS Opp Value'!$B979,'xUS TME'!$B:$B,0))</f>
        <v>0</v>
      </c>
    </row>
    <row r="980" spans="1:17" hidden="1">
      <c r="A980" s="10" t="s">
        <v>4242</v>
      </c>
      <c r="B980" s="10" t="str">
        <f>INDEX('xUS TME'!B:B,MATCH('xUS Opp Value'!A980,'xUS TME'!A:A,0))</f>
        <v>PHY4466S1007</v>
      </c>
      <c r="C980" s="13" t="str">
        <f>INDEX('xUS TME'!C:C,MATCH($B980,'xUS TME'!$B:$B,0))</f>
        <v>JFC</v>
      </c>
      <c r="D980" s="13" t="str">
        <f>INDEX('xUS TME'!D:D,MATCH(B980,'xUS TME'!$B:$B,0))</f>
        <v>0P0000DHA3</v>
      </c>
      <c r="E980" s="13" t="str">
        <f>INDEX('xUS TME'!F:F,MATCH(B980,'xUS TME'!$B:$B,0))</f>
        <v>Philippines</v>
      </c>
      <c r="F980" s="18" t="str">
        <f>INDEX('xUS TME'!G:G,MATCH(B980,'xUS TME'!$B:$B,0))</f>
        <v>Consumer Discretionary</v>
      </c>
      <c r="G980" s="58">
        <f>IFERROR(INDEX(CRIMs!G:G,MATCH(C980,CRIMs!D:D,0)),0)</f>
        <v>0</v>
      </c>
      <c r="H980" s="58">
        <f>IFERROR(INDEX(CRIMs!I:I,MATCH(C980,CRIMs!D:D,0)),0)</f>
        <v>0</v>
      </c>
      <c r="I980" s="13">
        <f>INDEX('xUS TME'!E:E,MATCH($B980,'xUS TME'!$B:$B,0))</f>
        <v>0</v>
      </c>
      <c r="J980" s="15">
        <f>INDEX('xUS TME'!H:H,MATCH(B980,'xUS TME'!$B:$B,0))</f>
        <v>0</v>
      </c>
      <c r="K980" s="17" t="str">
        <f t="shared" si="15"/>
        <v/>
      </c>
      <c r="L980" s="15">
        <f>INDEX('xUS TME'!J:J,MATCH('xUS Opp Value'!B980,'xUS TME'!$B:$B,0))</f>
        <v>14.93</v>
      </c>
      <c r="M980" s="15">
        <f>INDEX('xUS TME'!L:L,MATCH('xUS Opp Value'!$B980,'xUS TME'!$B:$B,0))</f>
        <v>2.74</v>
      </c>
      <c r="N980" s="15">
        <f>INDEX('xUS TME'!K:K,MATCH('xUS Opp Value'!$B980,'xUS TME'!$B:$B,0))</f>
        <v>0.16</v>
      </c>
      <c r="O980" s="15">
        <f>INDEX('xUS TME'!I:I,MATCH('xUS Opp Value'!$B980,'xUS TME'!$B:$B,0))</f>
        <v>0</v>
      </c>
      <c r="P980" s="15" t="str">
        <f>INDEX('xUS TME'!M:M,MATCH('xUS Opp Value'!$B980,'xUS TME'!$B:$B,0))</f>
        <v>Philippine Peso</v>
      </c>
      <c r="Q980" s="15">
        <f>INDEX('xUS TME'!N:N,MATCH('xUS Opp Value'!$B980,'xUS TME'!$B:$B,0))</f>
        <v>0</v>
      </c>
    </row>
    <row r="981" spans="1:17" hidden="1">
      <c r="A981" s="10" t="s">
        <v>6542</v>
      </c>
      <c r="B981" s="10" t="str">
        <f>INDEX('xUS TME'!B:B,MATCH('xUS Opp Value'!A981,'xUS TME'!A:A,0))</f>
        <v>CNE100000171</v>
      </c>
      <c r="C981" s="13">
        <f>INDEX('xUS TME'!C:C,MATCH($B981,'xUS TME'!$B:$B,0))</f>
        <v>1066</v>
      </c>
      <c r="D981" s="13" t="str">
        <f>INDEX('xUS TME'!D:D,MATCH(B981,'xUS TME'!$B:$B,0))</f>
        <v>0P0000A46F</v>
      </c>
      <c r="E981" s="13" t="str">
        <f>INDEX('xUS TME'!F:F,MATCH(B981,'xUS TME'!$B:$B,0))</f>
        <v>China</v>
      </c>
      <c r="F981" s="18" t="str">
        <f>INDEX('xUS TME'!G:G,MATCH(B981,'xUS TME'!$B:$B,0))</f>
        <v>Health Care</v>
      </c>
      <c r="G981" s="58">
        <f>IFERROR(INDEX(CRIMs!G:G,MATCH(C981,CRIMs!D:D,0)),0)</f>
        <v>0</v>
      </c>
      <c r="H981" s="58">
        <f>IFERROR(INDEX(CRIMs!I:I,MATCH(C981,CRIMs!D:D,0)),0)</f>
        <v>0</v>
      </c>
      <c r="I981" s="13">
        <f>INDEX('xUS TME'!E:E,MATCH($B981,'xUS TME'!$B:$B,0))</f>
        <v>0</v>
      </c>
      <c r="J981" s="15">
        <f>INDEX('xUS TME'!H:H,MATCH(B981,'xUS TME'!$B:$B,0))</f>
        <v>0</v>
      </c>
      <c r="K981" s="17" t="str">
        <f t="shared" si="15"/>
        <v/>
      </c>
      <c r="L981" s="15">
        <f>INDEX('xUS TME'!J:J,MATCH('xUS Opp Value'!B981,'xUS TME'!$B:$B,0))</f>
        <v>9.23</v>
      </c>
      <c r="M981" s="15">
        <f>INDEX('xUS TME'!L:L,MATCH('xUS Opp Value'!$B981,'xUS TME'!$B:$B,0))</f>
        <v>0.62</v>
      </c>
      <c r="N981" s="15">
        <f>INDEX('xUS TME'!K:K,MATCH('xUS Opp Value'!$B981,'xUS TME'!$B:$B,0))</f>
        <v>0.09</v>
      </c>
      <c r="O981" s="15">
        <f>INDEX('xUS TME'!I:I,MATCH('xUS Opp Value'!$B981,'xUS TME'!$B:$B,0))</f>
        <v>0</v>
      </c>
      <c r="P981" s="15" t="str">
        <f>INDEX('xUS TME'!M:M,MATCH('xUS Opp Value'!$B981,'xUS TME'!$B:$B,0))</f>
        <v>Hong Kong Dollar</v>
      </c>
      <c r="Q981" s="15">
        <f>INDEX('xUS TME'!N:N,MATCH('xUS Opp Value'!$B981,'xUS TME'!$B:$B,0))</f>
        <v>0</v>
      </c>
    </row>
    <row r="982" spans="1:17" hidden="1">
      <c r="A982" s="10" t="s">
        <v>5027</v>
      </c>
      <c r="B982" s="10" t="str">
        <f>INDEX('xUS TME'!B:B,MATCH('xUS Opp Value'!A982,'xUS TME'!A:A,0))</f>
        <v>INE338I01027</v>
      </c>
      <c r="C982" s="13">
        <f>INDEX('xUS TME'!C:C,MATCH($B982,'xUS TME'!$B:$B,0))</f>
        <v>532892</v>
      </c>
      <c r="D982" s="13" t="str">
        <f>INDEX('xUS TME'!D:D,MATCH(B982,'xUS TME'!$B:$B,0))</f>
        <v>0P0000BQS2</v>
      </c>
      <c r="E982" s="13" t="str">
        <f>INDEX('xUS TME'!F:F,MATCH(B982,'xUS TME'!$B:$B,0))</f>
        <v>India</v>
      </c>
      <c r="F982" s="18" t="str">
        <f>INDEX('xUS TME'!G:G,MATCH(B982,'xUS TME'!$B:$B,0))</f>
        <v>Financials</v>
      </c>
      <c r="G982" s="58">
        <f>IFERROR(INDEX(CRIMs!G:G,MATCH(C982,CRIMs!D:D,0)),0)</f>
        <v>0</v>
      </c>
      <c r="H982" s="58">
        <f>IFERROR(INDEX(CRIMs!I:I,MATCH(C982,CRIMs!D:D,0)),0)</f>
        <v>0</v>
      </c>
      <c r="I982" s="13">
        <f>INDEX('xUS TME'!E:E,MATCH($B982,'xUS TME'!$B:$B,0))</f>
        <v>0</v>
      </c>
      <c r="J982" s="15">
        <f>INDEX('xUS TME'!H:H,MATCH(B982,'xUS TME'!$B:$B,0))</f>
        <v>0</v>
      </c>
      <c r="K982" s="17" t="str">
        <f t="shared" si="15"/>
        <v/>
      </c>
      <c r="L982" s="15">
        <f>INDEX('xUS TME'!J:J,MATCH('xUS Opp Value'!B982,'xUS TME'!$B:$B,0))</f>
        <v>0</v>
      </c>
      <c r="M982" s="15">
        <f>INDEX('xUS TME'!L:L,MATCH('xUS Opp Value'!$B982,'xUS TME'!$B:$B,0))</f>
        <v>3.63</v>
      </c>
      <c r="N982" s="15">
        <f>INDEX('xUS TME'!K:K,MATCH('xUS Opp Value'!$B982,'xUS TME'!$B:$B,0))</f>
        <v>0.25</v>
      </c>
      <c r="O982" s="15">
        <f>INDEX('xUS TME'!I:I,MATCH('xUS Opp Value'!$B982,'xUS TME'!$B:$B,0))</f>
        <v>0</v>
      </c>
      <c r="P982" s="15" t="str">
        <f>INDEX('xUS TME'!M:M,MATCH('xUS Opp Value'!$B982,'xUS TME'!$B:$B,0))</f>
        <v>Indian Rupee</v>
      </c>
      <c r="Q982" s="15">
        <f>INDEX('xUS TME'!N:N,MATCH('xUS Opp Value'!$B982,'xUS TME'!$B:$B,0))</f>
        <v>0</v>
      </c>
    </row>
    <row r="983" spans="1:17" hidden="1">
      <c r="A983" s="10" t="s">
        <v>7931</v>
      </c>
      <c r="B983" s="10" t="str">
        <f>INDEX('xUS TME'!B:B,MATCH('xUS Opp Value'!A983,'xUS TME'!A:A,0))</f>
        <v>INE01EA01019</v>
      </c>
      <c r="C983" s="13" t="str">
        <f>INDEX('xUS TME'!C:C,MATCH($B983,'xUS TME'!$B:$B,0))</f>
        <v>VMM</v>
      </c>
      <c r="D983" s="13" t="str">
        <f>INDEX('xUS TME'!D:D,MATCH(B983,'xUS TME'!$B:$B,0))</f>
        <v>0P0001UC0Q</v>
      </c>
      <c r="E983" s="13" t="str">
        <f>INDEX('xUS TME'!F:F,MATCH(B983,'xUS TME'!$B:$B,0))</f>
        <v>India</v>
      </c>
      <c r="F983" s="18" t="str">
        <f>INDEX('xUS TME'!G:G,MATCH(B983,'xUS TME'!$B:$B,0))</f>
        <v>Consumer Discretionary</v>
      </c>
      <c r="G983" s="58">
        <f>IFERROR(INDEX(CRIMs!G:G,MATCH(C983,CRIMs!D:D,0)),0)</f>
        <v>0</v>
      </c>
      <c r="H983" s="58">
        <f>IFERROR(INDEX(CRIMs!I:I,MATCH(C983,CRIMs!D:D,0)),0)</f>
        <v>0</v>
      </c>
      <c r="I983" s="13">
        <f>INDEX('xUS TME'!E:E,MATCH($B983,'xUS TME'!$B:$B,0))</f>
        <v>0</v>
      </c>
      <c r="J983" s="15">
        <f>INDEX('xUS TME'!H:H,MATCH(B983,'xUS TME'!$B:$B,0))</f>
        <v>0</v>
      </c>
      <c r="K983" s="17" t="str">
        <f t="shared" si="15"/>
        <v/>
      </c>
      <c r="L983" s="15">
        <f>INDEX('xUS TME'!J:J,MATCH('xUS Opp Value'!B983,'xUS TME'!$B:$B,0))</f>
        <v>60.9</v>
      </c>
      <c r="M983" s="15">
        <f>INDEX('xUS TME'!L:L,MATCH('xUS Opp Value'!$B983,'xUS TME'!$B:$B,0))</f>
        <v>7.75</v>
      </c>
      <c r="N983" s="15">
        <f>INDEX('xUS TME'!K:K,MATCH('xUS Opp Value'!$B983,'xUS TME'!$B:$B,0))</f>
        <v>0.11</v>
      </c>
      <c r="O983" s="15">
        <f>INDEX('xUS TME'!I:I,MATCH('xUS Opp Value'!$B983,'xUS TME'!$B:$B,0))</f>
        <v>0</v>
      </c>
      <c r="P983" s="15" t="str">
        <f>INDEX('xUS TME'!M:M,MATCH('xUS Opp Value'!$B983,'xUS TME'!$B:$B,0))</f>
        <v>Indian Rupee</v>
      </c>
      <c r="Q983" s="15">
        <f>INDEX('xUS TME'!N:N,MATCH('xUS Opp Value'!$B983,'xUS TME'!$B:$B,0))</f>
        <v>0</v>
      </c>
    </row>
    <row r="984" spans="1:17" hidden="1">
      <c r="A984" s="10" t="s">
        <v>8524</v>
      </c>
      <c r="B984" s="10" t="str">
        <f>INDEX('xUS TME'!B:B,MATCH('xUS Opp Value'!A984,'xUS TME'!A:A,0))</f>
        <v>CNE000001KM8</v>
      </c>
      <c r="C984" s="13" t="str">
        <f>INDEX('xUS TME'!C:C,MATCH($B984,'xUS TME'!$B:$B,0))</f>
        <v>002028</v>
      </c>
      <c r="D984" s="13" t="str">
        <f>INDEX('xUS TME'!D:D,MATCH(B984,'xUS TME'!$B:$B,0))</f>
        <v>0P00007XTB</v>
      </c>
      <c r="E984" s="13" t="str">
        <f>INDEX('xUS TME'!F:F,MATCH(B984,'xUS TME'!$B:$B,0))</f>
        <v>China</v>
      </c>
      <c r="F984" s="18" t="str">
        <f>INDEX('xUS TME'!G:G,MATCH(B984,'xUS TME'!$B:$B,0))</f>
        <v>Industrials</v>
      </c>
      <c r="G984" s="58">
        <f>IFERROR(INDEX(CRIMs!G:G,MATCH(C984,CRIMs!D:D,0)),0)</f>
        <v>0</v>
      </c>
      <c r="H984" s="58">
        <f>IFERROR(INDEX(CRIMs!I:I,MATCH(C984,CRIMs!D:D,0)),0)</f>
        <v>0</v>
      </c>
      <c r="I984" s="13">
        <f>INDEX('xUS TME'!E:E,MATCH($B984,'xUS TME'!$B:$B,0))</f>
        <v>0.01</v>
      </c>
      <c r="J984" s="15">
        <f>INDEX('xUS TME'!H:H,MATCH(B984,'xUS TME'!$B:$B,0))</f>
        <v>0</v>
      </c>
      <c r="K984" s="17" t="str">
        <f t="shared" si="15"/>
        <v/>
      </c>
      <c r="L984" s="15">
        <f>INDEX('xUS TME'!J:J,MATCH('xUS Opp Value'!B984,'xUS TME'!$B:$B,0))</f>
        <v>0</v>
      </c>
      <c r="M984" s="15">
        <f>INDEX('xUS TME'!L:L,MATCH('xUS Opp Value'!$B984,'xUS TME'!$B:$B,0))</f>
        <v>11.37</v>
      </c>
      <c r="N984" s="15">
        <f>INDEX('xUS TME'!K:K,MATCH('xUS Opp Value'!$B984,'xUS TME'!$B:$B,0))</f>
        <v>0.18</v>
      </c>
      <c r="O984" s="15">
        <f>INDEX('xUS TME'!I:I,MATCH('xUS Opp Value'!$B984,'xUS TME'!$B:$B,0))</f>
        <v>0</v>
      </c>
      <c r="P984" s="15" t="str">
        <f>INDEX('xUS TME'!M:M,MATCH('xUS Opp Value'!$B984,'xUS TME'!$B:$B,0))</f>
        <v>Yuan Renminbi</v>
      </c>
      <c r="Q984" s="15">
        <f>INDEX('xUS TME'!N:N,MATCH('xUS Opp Value'!$B984,'xUS TME'!$B:$B,0))</f>
        <v>0</v>
      </c>
    </row>
    <row r="985" spans="1:17" hidden="1">
      <c r="A985" s="10" t="s">
        <v>7231</v>
      </c>
      <c r="B985" s="10" t="str">
        <f>INDEX('xUS TME'!B:B,MATCH('xUS Opp Value'!A985,'xUS TME'!A:A,0))</f>
        <v>CNE100000N79</v>
      </c>
      <c r="C985" s="13" t="str">
        <f>INDEX('xUS TME'!C:C,MATCH($B985,'xUS TME'!$B:$B,0))</f>
        <v>002384</v>
      </c>
      <c r="D985" s="13" t="str">
        <f>INDEX('xUS TME'!D:D,MATCH(B985,'xUS TME'!$B:$B,0))</f>
        <v>0P0000NOG9</v>
      </c>
      <c r="E985" s="13" t="str">
        <f>INDEX('xUS TME'!F:F,MATCH(B985,'xUS TME'!$B:$B,0))</f>
        <v>China</v>
      </c>
      <c r="F985" s="18" t="str">
        <f>INDEX('xUS TME'!G:G,MATCH(B985,'xUS TME'!$B:$B,0))</f>
        <v>Information Technology</v>
      </c>
      <c r="G985" s="58">
        <f>IFERROR(INDEX(CRIMs!G:G,MATCH(C985,CRIMs!D:D,0)),0)</f>
        <v>0</v>
      </c>
      <c r="H985" s="58">
        <f>IFERROR(INDEX(CRIMs!I:I,MATCH(C985,CRIMs!D:D,0)),0)</f>
        <v>0</v>
      </c>
      <c r="I985" s="13">
        <f>INDEX('xUS TME'!E:E,MATCH($B985,'xUS TME'!$B:$B,0))</f>
        <v>0.01</v>
      </c>
      <c r="J985" s="15">
        <f>INDEX('xUS TME'!H:H,MATCH(B985,'xUS TME'!$B:$B,0))</f>
        <v>0</v>
      </c>
      <c r="K985" s="17" t="str">
        <f t="shared" si="15"/>
        <v/>
      </c>
      <c r="L985" s="15">
        <f>INDEX('xUS TME'!J:J,MATCH('xUS Opp Value'!B985,'xUS TME'!$B:$B,0))</f>
        <v>7.12</v>
      </c>
      <c r="M985" s="15">
        <f>INDEX('xUS TME'!L:L,MATCH('xUS Opp Value'!$B985,'xUS TME'!$B:$B,0))</f>
        <v>12.34</v>
      </c>
      <c r="N985" s="15">
        <f>INDEX('xUS TME'!K:K,MATCH('xUS Opp Value'!$B985,'xUS TME'!$B:$B,0))</f>
        <v>0.06</v>
      </c>
      <c r="O985" s="15">
        <f>INDEX('xUS TME'!I:I,MATCH('xUS Opp Value'!$B985,'xUS TME'!$B:$B,0))</f>
        <v>0</v>
      </c>
      <c r="P985" s="15" t="str">
        <f>INDEX('xUS TME'!M:M,MATCH('xUS Opp Value'!$B985,'xUS TME'!$B:$B,0))</f>
        <v>Yuan Renminbi</v>
      </c>
      <c r="Q985" s="15">
        <f>INDEX('xUS TME'!N:N,MATCH('xUS Opp Value'!$B985,'xUS TME'!$B:$B,0))</f>
        <v>0</v>
      </c>
    </row>
    <row r="986" spans="1:17" hidden="1">
      <c r="A986" s="10" t="s">
        <v>6170</v>
      </c>
      <c r="B986" s="10" t="str">
        <f>INDEX('xUS TME'!B:B,MATCH('xUS Opp Value'!A986,'xUS TME'!A:A,0))</f>
        <v>CNE100000W60</v>
      </c>
      <c r="C986" s="13">
        <f>INDEX('xUS TME'!C:C,MATCH($B986,'xUS TME'!$B:$B,0))</f>
        <v>2493</v>
      </c>
      <c r="D986" s="13" t="str">
        <f>INDEX('xUS TME'!D:D,MATCH(B986,'xUS TME'!$B:$B,0))</f>
        <v>0P0000RYV8</v>
      </c>
      <c r="E986" s="13" t="str">
        <f>INDEX('xUS TME'!F:F,MATCH(B986,'xUS TME'!$B:$B,0))</f>
        <v>China</v>
      </c>
      <c r="F986" s="18" t="str">
        <f>INDEX('xUS TME'!G:G,MATCH(B986,'xUS TME'!$B:$B,0))</f>
        <v>Materials</v>
      </c>
      <c r="G986" s="58">
        <f>IFERROR(INDEX(CRIMs!G:G,MATCH(C986,CRIMs!D:D,0)),0)</f>
        <v>0</v>
      </c>
      <c r="H986" s="58">
        <f>IFERROR(INDEX(CRIMs!I:I,MATCH(C986,CRIMs!D:D,0)),0)</f>
        <v>0</v>
      </c>
      <c r="I986" s="13">
        <f>INDEX('xUS TME'!E:E,MATCH($B986,'xUS TME'!$B:$B,0))</f>
        <v>0</v>
      </c>
      <c r="J986" s="15">
        <f>INDEX('xUS TME'!H:H,MATCH(B986,'xUS TME'!$B:$B,0))</f>
        <v>0</v>
      </c>
      <c r="K986" s="17" t="str">
        <f t="shared" si="15"/>
        <v/>
      </c>
      <c r="L986" s="15">
        <f>INDEX('xUS TME'!J:J,MATCH('xUS Opp Value'!B986,'xUS TME'!$B:$B,0))</f>
        <v>6.36</v>
      </c>
      <c r="M986" s="15">
        <f>INDEX('xUS TME'!L:L,MATCH('xUS Opp Value'!$B986,'xUS TME'!$B:$B,0))</f>
        <v>2.89</v>
      </c>
      <c r="N986" s="15">
        <f>INDEX('xUS TME'!K:K,MATCH('xUS Opp Value'!$B986,'xUS TME'!$B:$B,0))</f>
        <v>0.05</v>
      </c>
      <c r="O986" s="15">
        <f>INDEX('xUS TME'!I:I,MATCH('xUS Opp Value'!$B986,'xUS TME'!$B:$B,0))</f>
        <v>0</v>
      </c>
      <c r="P986" s="15" t="str">
        <f>INDEX('xUS TME'!M:M,MATCH('xUS Opp Value'!$B986,'xUS TME'!$B:$B,0))</f>
        <v>Yuan Renminbi</v>
      </c>
      <c r="Q986" s="15">
        <f>INDEX('xUS TME'!N:N,MATCH('xUS Opp Value'!$B986,'xUS TME'!$B:$B,0))</f>
        <v>0</v>
      </c>
    </row>
    <row r="987" spans="1:17" hidden="1">
      <c r="A987" s="10" t="s">
        <v>4385</v>
      </c>
      <c r="B987" s="10" t="str">
        <f>INDEX('xUS TME'!B:B,MATCH('xUS Opp Value'!A987,'xUS TME'!A:A,0))</f>
        <v>KYG5257K1076</v>
      </c>
      <c r="C987" s="13">
        <f>INDEX('xUS TME'!C:C,MATCH($B987,'xUS TME'!$B:$B,0))</f>
        <v>1888</v>
      </c>
      <c r="D987" s="13" t="str">
        <f>INDEX('xUS TME'!D:D,MATCH(B987,'xUS TME'!$B:$B,0))</f>
        <v>0P00009S8M</v>
      </c>
      <c r="E987" s="13" t="str">
        <f>INDEX('xUS TME'!F:F,MATCH(B987,'xUS TME'!$B:$B,0))</f>
        <v>China</v>
      </c>
      <c r="F987" s="18" t="str">
        <f>INDEX('xUS TME'!G:G,MATCH(B987,'xUS TME'!$B:$B,0))</f>
        <v>Information Technology</v>
      </c>
      <c r="G987" s="58">
        <f>IFERROR(INDEX(CRIMs!G:G,MATCH(C987,CRIMs!D:D,0)),0)</f>
        <v>0</v>
      </c>
      <c r="H987" s="58">
        <f>IFERROR(INDEX(CRIMs!I:I,MATCH(C987,CRIMs!D:D,0)),0)</f>
        <v>0</v>
      </c>
      <c r="I987" s="13">
        <f>INDEX('xUS TME'!E:E,MATCH($B987,'xUS TME'!$B:$B,0))</f>
        <v>0.01</v>
      </c>
      <c r="J987" s="15">
        <f>INDEX('xUS TME'!H:H,MATCH(B987,'xUS TME'!$B:$B,0))</f>
        <v>0</v>
      </c>
      <c r="K987" s="17" t="str">
        <f t="shared" si="15"/>
        <v/>
      </c>
      <c r="L987" s="15">
        <f>INDEX('xUS TME'!J:J,MATCH('xUS Opp Value'!B987,'xUS TME'!$B:$B,0))</f>
        <v>0</v>
      </c>
      <c r="M987" s="15">
        <f>INDEX('xUS TME'!L:L,MATCH('xUS Opp Value'!$B987,'xUS TME'!$B:$B,0))</f>
        <v>4.2699999999999996</v>
      </c>
      <c r="N987" s="15">
        <f>INDEX('xUS TME'!K:K,MATCH('xUS Opp Value'!$B987,'xUS TME'!$B:$B,0))</f>
        <v>0.09</v>
      </c>
      <c r="O987" s="15">
        <f>INDEX('xUS TME'!I:I,MATCH('xUS Opp Value'!$B987,'xUS TME'!$B:$B,0))</f>
        <v>0</v>
      </c>
      <c r="P987" s="15" t="str">
        <f>INDEX('xUS TME'!M:M,MATCH('xUS Opp Value'!$B987,'xUS TME'!$B:$B,0))</f>
        <v>Hong Kong Dollar</v>
      </c>
      <c r="Q987" s="15">
        <f>INDEX('xUS TME'!N:N,MATCH('xUS Opp Value'!$B987,'xUS TME'!$B:$B,0))</f>
        <v>0</v>
      </c>
    </row>
    <row r="988" spans="1:17" hidden="1">
      <c r="A988" s="10" t="s">
        <v>3435</v>
      </c>
      <c r="B988" s="10" t="str">
        <f>INDEX('xUS TME'!B:B,MATCH('xUS Opp Value'!A988,'xUS TME'!A:A,0))</f>
        <v>CNE0000018V0</v>
      </c>
      <c r="C988" s="13">
        <f>INDEX('xUS TME'!C:C,MATCH($B988,'xUS TME'!$B:$B,0))</f>
        <v>600346</v>
      </c>
      <c r="D988" s="13" t="str">
        <f>INDEX('xUS TME'!D:D,MATCH(B988,'xUS TME'!$B:$B,0))</f>
        <v>0P00007X7I</v>
      </c>
      <c r="E988" s="13" t="str">
        <f>INDEX('xUS TME'!F:F,MATCH(B988,'xUS TME'!$B:$B,0))</f>
        <v>China</v>
      </c>
      <c r="F988" s="18" t="str">
        <f>INDEX('xUS TME'!G:G,MATCH(B988,'xUS TME'!$B:$B,0))</f>
        <v>Materials</v>
      </c>
      <c r="G988" s="58">
        <f>IFERROR(INDEX(CRIMs!G:G,MATCH(C988,CRIMs!D:D,0)),0)</f>
        <v>0</v>
      </c>
      <c r="H988" s="58">
        <f>IFERROR(INDEX(CRIMs!I:I,MATCH(C988,CRIMs!D:D,0)),0)</f>
        <v>0</v>
      </c>
      <c r="I988" s="13">
        <f>INDEX('xUS TME'!E:E,MATCH($B988,'xUS TME'!$B:$B,0))</f>
        <v>0</v>
      </c>
      <c r="J988" s="15">
        <f>INDEX('xUS TME'!H:H,MATCH(B988,'xUS TME'!$B:$B,0))</f>
        <v>0</v>
      </c>
      <c r="K988" s="17" t="str">
        <f t="shared" si="15"/>
        <v/>
      </c>
      <c r="L988" s="15">
        <f>INDEX('xUS TME'!J:J,MATCH('xUS Opp Value'!B988,'xUS TME'!$B:$B,0))</f>
        <v>4.04</v>
      </c>
      <c r="M988" s="15">
        <f>INDEX('xUS TME'!L:L,MATCH('xUS Opp Value'!$B988,'xUS TME'!$B:$B,0))</f>
        <v>2.52</v>
      </c>
      <c r="N988" s="15">
        <f>INDEX('xUS TME'!K:K,MATCH('xUS Opp Value'!$B988,'xUS TME'!$B:$B,0))</f>
        <v>0.11</v>
      </c>
      <c r="O988" s="15">
        <f>INDEX('xUS TME'!I:I,MATCH('xUS Opp Value'!$B988,'xUS TME'!$B:$B,0))</f>
        <v>0</v>
      </c>
      <c r="P988" s="15" t="str">
        <f>INDEX('xUS TME'!M:M,MATCH('xUS Opp Value'!$B988,'xUS TME'!$B:$B,0))</f>
        <v>Yuan Renminbi</v>
      </c>
      <c r="Q988" s="15">
        <f>INDEX('xUS TME'!N:N,MATCH('xUS Opp Value'!$B988,'xUS TME'!$B:$B,0))</f>
        <v>0</v>
      </c>
    </row>
    <row r="989" spans="1:17" hidden="1">
      <c r="A989" s="10" t="s">
        <v>8525</v>
      </c>
      <c r="B989" s="10" t="str">
        <f>INDEX('xUS TME'!B:B,MATCH('xUS Opp Value'!A989,'xUS TME'!A:A,0))</f>
        <v>ID1000133002</v>
      </c>
      <c r="C989" s="13" t="str">
        <f>INDEX('xUS TME'!C:C,MATCH($B989,'xUS TME'!$B:$B,0))</f>
        <v>IMPC</v>
      </c>
      <c r="D989" s="13" t="str">
        <f>INDEX('xUS TME'!D:D,MATCH(B989,'xUS TME'!$B:$B,0))</f>
        <v>0P000153G4</v>
      </c>
      <c r="E989" s="13" t="str">
        <f>INDEX('xUS TME'!F:F,MATCH(B989,'xUS TME'!$B:$B,0))</f>
        <v>Indonesia</v>
      </c>
      <c r="F989" s="18" t="str">
        <f>INDEX('xUS TME'!G:G,MATCH(B989,'xUS TME'!$B:$B,0))</f>
        <v>Materials</v>
      </c>
      <c r="G989" s="58">
        <f>IFERROR(INDEX(CRIMs!G:G,MATCH(C989,CRIMs!D:D,0)),0)</f>
        <v>0</v>
      </c>
      <c r="H989" s="58">
        <f>IFERROR(INDEX(CRIMs!I:I,MATCH(C989,CRIMs!D:D,0)),0)</f>
        <v>0</v>
      </c>
      <c r="I989" s="13">
        <f>INDEX('xUS TME'!E:E,MATCH($B989,'xUS TME'!$B:$B,0))</f>
        <v>0</v>
      </c>
      <c r="J989" s="15">
        <f>INDEX('xUS TME'!H:H,MATCH(B989,'xUS TME'!$B:$B,0))</f>
        <v>0</v>
      </c>
      <c r="K989" s="17" t="str">
        <f t="shared" si="15"/>
        <v/>
      </c>
      <c r="L989" s="15">
        <f>INDEX('xUS TME'!J:J,MATCH('xUS Opp Value'!B989,'xUS TME'!$B:$B,0))</f>
        <v>48.36</v>
      </c>
      <c r="M989" s="15">
        <f>INDEX('xUS TME'!L:L,MATCH('xUS Opp Value'!$B989,'xUS TME'!$B:$B,0))</f>
        <v>39.32</v>
      </c>
      <c r="N989" s="15">
        <f>INDEX('xUS TME'!K:K,MATCH('xUS Opp Value'!$B989,'xUS TME'!$B:$B,0))</f>
        <v>0.26</v>
      </c>
      <c r="O989" s="15">
        <f>INDEX('xUS TME'!I:I,MATCH('xUS Opp Value'!$B989,'xUS TME'!$B:$B,0))</f>
        <v>0</v>
      </c>
      <c r="P989" s="15" t="str">
        <f>INDEX('xUS TME'!M:M,MATCH('xUS Opp Value'!$B989,'xUS TME'!$B:$B,0))</f>
        <v>Rupiah</v>
      </c>
      <c r="Q989" s="15">
        <f>INDEX('xUS TME'!N:N,MATCH('xUS Opp Value'!$B989,'xUS TME'!$B:$B,0))</f>
        <v>0</v>
      </c>
    </row>
    <row r="990" spans="1:17" hidden="1">
      <c r="A990" s="10" t="s">
        <v>6025</v>
      </c>
      <c r="B990" s="10" t="str">
        <f>INDEX('xUS TME'!B:B,MATCH('xUS Opp Value'!A990,'xUS TME'!A:A,0))</f>
        <v>CLP7980K1070</v>
      </c>
      <c r="C990" s="13" t="str">
        <f>INDEX('xUS TME'!C:C,MATCH($B990,'xUS TME'!$B:$B,0))</f>
        <v>QUINENCO</v>
      </c>
      <c r="D990" s="13" t="str">
        <f>INDEX('xUS TME'!D:D,MATCH(B990,'xUS TME'!$B:$B,0))</f>
        <v>0P0000AXH5</v>
      </c>
      <c r="E990" s="13" t="str">
        <f>INDEX('xUS TME'!F:F,MATCH(B990,'xUS TME'!$B:$B,0))</f>
        <v>Chile</v>
      </c>
      <c r="F990" s="18" t="str">
        <f>INDEX('xUS TME'!G:G,MATCH(B990,'xUS TME'!$B:$B,0))</f>
        <v>Industrials</v>
      </c>
      <c r="G990" s="58">
        <f>IFERROR(INDEX(CRIMs!G:G,MATCH(C990,CRIMs!D:D,0)),0)</f>
        <v>0</v>
      </c>
      <c r="H990" s="58">
        <f>IFERROR(INDEX(CRIMs!I:I,MATCH(C990,CRIMs!D:D,0)),0)</f>
        <v>0</v>
      </c>
      <c r="I990" s="13">
        <f>INDEX('xUS TME'!E:E,MATCH($B990,'xUS TME'!$B:$B,0))</f>
        <v>0</v>
      </c>
      <c r="J990" s="15">
        <f>INDEX('xUS TME'!H:H,MATCH(B990,'xUS TME'!$B:$B,0))</f>
        <v>0</v>
      </c>
      <c r="K990" s="17" t="str">
        <f t="shared" si="15"/>
        <v/>
      </c>
      <c r="L990" s="15">
        <f>INDEX('xUS TME'!J:J,MATCH('xUS Opp Value'!B990,'xUS TME'!$B:$B,0))</f>
        <v>0</v>
      </c>
      <c r="M990" s="15">
        <f>INDEX('xUS TME'!L:L,MATCH('xUS Opp Value'!$B990,'xUS TME'!$B:$B,0))</f>
        <v>0.83</v>
      </c>
      <c r="N990" s="15">
        <f>INDEX('xUS TME'!K:K,MATCH('xUS Opp Value'!$B990,'xUS TME'!$B:$B,0))</f>
        <v>0.18</v>
      </c>
      <c r="O990" s="15">
        <f>INDEX('xUS TME'!I:I,MATCH('xUS Opp Value'!$B990,'xUS TME'!$B:$B,0))</f>
        <v>0</v>
      </c>
      <c r="P990" s="15" t="str">
        <f>INDEX('xUS TME'!M:M,MATCH('xUS Opp Value'!$B990,'xUS TME'!$B:$B,0))</f>
        <v>Chilean Peso</v>
      </c>
      <c r="Q990" s="15">
        <f>INDEX('xUS TME'!N:N,MATCH('xUS Opp Value'!$B990,'xUS TME'!$B:$B,0))</f>
        <v>0</v>
      </c>
    </row>
    <row r="991" spans="1:17" hidden="1">
      <c r="A991" s="10" t="s">
        <v>765</v>
      </c>
      <c r="B991" s="10" t="str">
        <f>INDEX('xUS TME'!B:B,MATCH('xUS Opp Value'!A991,'xUS TME'!A:A,0))</f>
        <v>MYL6888OO001</v>
      </c>
      <c r="C991" s="13">
        <f>INDEX('xUS TME'!C:C,MATCH($B991,'xUS TME'!$B:$B,0))</f>
        <v>6888</v>
      </c>
      <c r="D991" s="13" t="str">
        <f>INDEX('xUS TME'!D:D,MATCH(B991,'xUS TME'!$B:$B,0))</f>
        <v>0P0000JD90</v>
      </c>
      <c r="E991" s="13" t="str">
        <f>INDEX('xUS TME'!F:F,MATCH(B991,'xUS TME'!$B:$B,0))</f>
        <v>Malaysia</v>
      </c>
      <c r="F991" s="18" t="str">
        <f>INDEX('xUS TME'!G:G,MATCH(B991,'xUS TME'!$B:$B,0))</f>
        <v>Communication Services</v>
      </c>
      <c r="G991" s="58">
        <f>IFERROR(INDEX(CRIMs!G:G,MATCH(C991,CRIMs!D:D,0)),0)</f>
        <v>0</v>
      </c>
      <c r="H991" s="58">
        <f>IFERROR(INDEX(CRIMs!I:I,MATCH(C991,CRIMs!D:D,0)),0)</f>
        <v>0</v>
      </c>
      <c r="I991" s="13">
        <f>INDEX('xUS TME'!E:E,MATCH($B991,'xUS TME'!$B:$B,0))</f>
        <v>0</v>
      </c>
      <c r="J991" s="15">
        <f>INDEX('xUS TME'!H:H,MATCH(B991,'xUS TME'!$B:$B,0))</f>
        <v>0</v>
      </c>
      <c r="K991" s="17" t="str">
        <f t="shared" si="15"/>
        <v/>
      </c>
      <c r="L991" s="15">
        <f>INDEX('xUS TME'!J:J,MATCH('xUS Opp Value'!B991,'xUS TME'!$B:$B,0))</f>
        <v>29.61</v>
      </c>
      <c r="M991" s="15">
        <f>INDEX('xUS TME'!L:L,MATCH('xUS Opp Value'!$B991,'xUS TME'!$B:$B,0))</f>
        <v>1.02</v>
      </c>
      <c r="N991" s="15">
        <f>INDEX('xUS TME'!K:K,MATCH('xUS Opp Value'!$B991,'xUS TME'!$B:$B,0))</f>
        <v>0.02</v>
      </c>
      <c r="O991" s="15">
        <f>INDEX('xUS TME'!I:I,MATCH('xUS Opp Value'!$B991,'xUS TME'!$B:$B,0))</f>
        <v>0</v>
      </c>
      <c r="P991" s="15" t="str">
        <f>INDEX('xUS TME'!M:M,MATCH('xUS Opp Value'!$B991,'xUS TME'!$B:$B,0))</f>
        <v>Malaysian Ringgit</v>
      </c>
      <c r="Q991" s="15">
        <f>INDEX('xUS TME'!N:N,MATCH('xUS Opp Value'!$B991,'xUS TME'!$B:$B,0))</f>
        <v>0</v>
      </c>
    </row>
    <row r="992" spans="1:17" hidden="1">
      <c r="A992" s="10" t="s">
        <v>3767</v>
      </c>
      <c r="B992" s="10" t="str">
        <f>INDEX('xUS TME'!B:B,MATCH('xUS Opp Value'!A992,'xUS TME'!A:A,0))</f>
        <v>CNE100000B81</v>
      </c>
      <c r="C992" s="13">
        <f>INDEX('xUS TME'!C:C,MATCH($B992,'xUS TME'!$B:$B,0))</f>
        <v>2230</v>
      </c>
      <c r="D992" s="13" t="str">
        <f>INDEX('xUS TME'!D:D,MATCH(B992,'xUS TME'!$B:$B,0))</f>
        <v>0P0000FU4C</v>
      </c>
      <c r="E992" s="13" t="str">
        <f>INDEX('xUS TME'!F:F,MATCH(B992,'xUS TME'!$B:$B,0))</f>
        <v>China</v>
      </c>
      <c r="F992" s="18" t="str">
        <f>INDEX('xUS TME'!G:G,MATCH(B992,'xUS TME'!$B:$B,0))</f>
        <v>Information Technology</v>
      </c>
      <c r="G992" s="58">
        <f>IFERROR(INDEX(CRIMs!G:G,MATCH(C992,CRIMs!D:D,0)),0)</f>
        <v>0</v>
      </c>
      <c r="H992" s="58">
        <f>IFERROR(INDEX(CRIMs!I:I,MATCH(C992,CRIMs!D:D,0)),0)</f>
        <v>0</v>
      </c>
      <c r="I992" s="13">
        <f>INDEX('xUS TME'!E:E,MATCH($B992,'xUS TME'!$B:$B,0))</f>
        <v>0</v>
      </c>
      <c r="J992" s="15">
        <f>INDEX('xUS TME'!H:H,MATCH(B992,'xUS TME'!$B:$B,0))</f>
        <v>0</v>
      </c>
      <c r="K992" s="17" t="str">
        <f t="shared" si="15"/>
        <v/>
      </c>
      <c r="L992" s="15">
        <f>INDEX('xUS TME'!J:J,MATCH('xUS Opp Value'!B992,'xUS TME'!$B:$B,0))</f>
        <v>124.29</v>
      </c>
      <c r="M992" s="15">
        <f>INDEX('xUS TME'!L:L,MATCH('xUS Opp Value'!$B992,'xUS TME'!$B:$B,0))</f>
        <v>6.19</v>
      </c>
      <c r="N992" s="15">
        <f>INDEX('xUS TME'!K:K,MATCH('xUS Opp Value'!$B992,'xUS TME'!$B:$B,0))</f>
        <v>0.03</v>
      </c>
      <c r="O992" s="15">
        <f>INDEX('xUS TME'!I:I,MATCH('xUS Opp Value'!$B992,'xUS TME'!$B:$B,0))</f>
        <v>0</v>
      </c>
      <c r="P992" s="15" t="str">
        <f>INDEX('xUS TME'!M:M,MATCH('xUS Opp Value'!$B992,'xUS TME'!$B:$B,0))</f>
        <v>Yuan Renminbi</v>
      </c>
      <c r="Q992" s="15">
        <f>INDEX('xUS TME'!N:N,MATCH('xUS Opp Value'!$B992,'xUS TME'!$B:$B,0))</f>
        <v>0</v>
      </c>
    </row>
    <row r="993" spans="1:17" hidden="1">
      <c r="A993" s="10" t="s">
        <v>4086</v>
      </c>
      <c r="B993" s="10" t="str">
        <f>INDEX('xUS TME'!B:B,MATCH('xUS Opp Value'!A993,'xUS TME'!A:A,0))</f>
        <v>SG1B51001017</v>
      </c>
      <c r="C993" s="13" t="str">
        <f>INDEX('xUS TME'!C:C,MATCH($B993,'xUS TME'!$B:$B,0))</f>
        <v>C07</v>
      </c>
      <c r="D993" s="13" t="str">
        <f>INDEX('xUS TME'!D:D,MATCH(B993,'xUS TME'!$B:$B,0))</f>
        <v>0P0000A67I</v>
      </c>
      <c r="E993" s="13" t="str">
        <f>INDEX('xUS TME'!F:F,MATCH(B993,'xUS TME'!$B:$B,0))</f>
        <v>Singapore</v>
      </c>
      <c r="F993" s="18" t="str">
        <f>INDEX('xUS TME'!G:G,MATCH(B993,'xUS TME'!$B:$B,0))</f>
        <v>Industrials</v>
      </c>
      <c r="G993" s="58">
        <f>IFERROR(INDEX(CRIMs!G:G,MATCH(C993,CRIMs!D:D,0)),0)</f>
        <v>0</v>
      </c>
      <c r="H993" s="58">
        <f>IFERROR(INDEX(CRIMs!I:I,MATCH(C993,CRIMs!D:D,0)),0)</f>
        <v>0</v>
      </c>
      <c r="I993" s="13">
        <f>INDEX('xUS TME'!E:E,MATCH($B993,'xUS TME'!$B:$B,0))</f>
        <v>0</v>
      </c>
      <c r="J993" s="15">
        <f>INDEX('xUS TME'!H:H,MATCH(B993,'xUS TME'!$B:$B,0))</f>
        <v>0</v>
      </c>
      <c r="K993" s="17" t="str">
        <f t="shared" si="15"/>
        <v/>
      </c>
      <c r="L993" s="15">
        <f>INDEX('xUS TME'!J:J,MATCH('xUS Opp Value'!B993,'xUS TME'!$B:$B,0))</f>
        <v>0</v>
      </c>
      <c r="M993" s="15">
        <f>INDEX('xUS TME'!L:L,MATCH('xUS Opp Value'!$B993,'xUS TME'!$B:$B,0))</f>
        <v>1.23</v>
      </c>
      <c r="N993" s="15">
        <f>INDEX('xUS TME'!K:K,MATCH('xUS Opp Value'!$B993,'xUS TME'!$B:$B,0))</f>
        <v>0.28999999999999998</v>
      </c>
      <c r="O993" s="15">
        <f>INDEX('xUS TME'!I:I,MATCH('xUS Opp Value'!$B993,'xUS TME'!$B:$B,0))</f>
        <v>0</v>
      </c>
      <c r="P993" s="15" t="str">
        <f>INDEX('xUS TME'!M:M,MATCH('xUS Opp Value'!$B993,'xUS TME'!$B:$B,0))</f>
        <v>Singapore Dollar</v>
      </c>
      <c r="Q993" s="15">
        <f>INDEX('xUS TME'!N:N,MATCH('xUS Opp Value'!$B993,'xUS TME'!$B:$B,0))</f>
        <v>0</v>
      </c>
    </row>
    <row r="994" spans="1:17" hidden="1">
      <c r="A994" s="10" t="s">
        <v>7375</v>
      </c>
      <c r="B994" s="10" t="str">
        <f>INDEX('xUS TME'!B:B,MATCH('xUS Opp Value'!A994,'xUS TME'!A:A,0))</f>
        <v>CNE000000RB8</v>
      </c>
      <c r="C994" s="13" t="str">
        <f>INDEX('xUS TME'!C:C,MATCH($B994,'xUS TME'!$B:$B,0))</f>
        <v>600089</v>
      </c>
      <c r="D994" s="13" t="str">
        <f>INDEX('xUS TME'!D:D,MATCH(B994,'xUS TME'!$B:$B,0))</f>
        <v>0P00007X15</v>
      </c>
      <c r="E994" s="13" t="str">
        <f>INDEX('xUS TME'!F:F,MATCH(B994,'xUS TME'!$B:$B,0))</f>
        <v>China</v>
      </c>
      <c r="F994" s="18" t="str">
        <f>INDEX('xUS TME'!G:G,MATCH(B994,'xUS TME'!$B:$B,0))</f>
        <v>Industrials</v>
      </c>
      <c r="G994" s="58">
        <f>IFERROR(INDEX(CRIMs!G:G,MATCH(C994,CRIMs!D:D,0)),0)</f>
        <v>0</v>
      </c>
      <c r="H994" s="58">
        <f>IFERROR(INDEX(CRIMs!I:I,MATCH(C994,CRIMs!D:D,0)),0)</f>
        <v>0</v>
      </c>
      <c r="I994" s="13">
        <f>INDEX('xUS TME'!E:E,MATCH($B994,'xUS TME'!$B:$B,0))</f>
        <v>0</v>
      </c>
      <c r="J994" s="15">
        <f>INDEX('xUS TME'!H:H,MATCH(B994,'xUS TME'!$B:$B,0))</f>
        <v>0</v>
      </c>
      <c r="K994" s="17" t="str">
        <f t="shared" si="15"/>
        <v/>
      </c>
      <c r="L994" s="15">
        <f>INDEX('xUS TME'!J:J,MATCH('xUS Opp Value'!B994,'xUS TME'!$B:$B,0))</f>
        <v>9.67</v>
      </c>
      <c r="M994" s="15">
        <f>INDEX('xUS TME'!L:L,MATCH('xUS Opp Value'!$B994,'xUS TME'!$B:$B,0))</f>
        <v>1.99</v>
      </c>
      <c r="N994" s="15">
        <f>INDEX('xUS TME'!K:K,MATCH('xUS Opp Value'!$B994,'xUS TME'!$B:$B,0))</f>
        <v>0.06</v>
      </c>
      <c r="O994" s="15">
        <f>INDEX('xUS TME'!I:I,MATCH('xUS Opp Value'!$B994,'xUS TME'!$B:$B,0))</f>
        <v>0</v>
      </c>
      <c r="P994" s="15" t="str">
        <f>INDEX('xUS TME'!M:M,MATCH('xUS Opp Value'!$B994,'xUS TME'!$B:$B,0))</f>
        <v>Yuan Renminbi</v>
      </c>
      <c r="Q994" s="15">
        <f>INDEX('xUS TME'!N:N,MATCH('xUS Opp Value'!$B994,'xUS TME'!$B:$B,0))</f>
        <v>0</v>
      </c>
    </row>
    <row r="995" spans="1:17" hidden="1">
      <c r="A995" s="10" t="s">
        <v>8317</v>
      </c>
      <c r="B995" s="10" t="str">
        <f>INDEX('xUS TME'!B:B,MATCH('xUS Opp Value'!A995,'xUS TME'!A:A,0))</f>
        <v>CNE000000L08</v>
      </c>
      <c r="C995" s="13">
        <f>INDEX('xUS TME'!C:C,MATCH($B995,'xUS TME'!$B:$B,0))</f>
        <v>408</v>
      </c>
      <c r="D995" s="13" t="str">
        <f>INDEX('xUS TME'!D:D,MATCH(B995,'xUS TME'!$B:$B,0))</f>
        <v>0P00007WSH</v>
      </c>
      <c r="E995" s="13" t="str">
        <f>INDEX('xUS TME'!F:F,MATCH(B995,'xUS TME'!$B:$B,0))</f>
        <v>China</v>
      </c>
      <c r="F995" s="18" t="str">
        <f>INDEX('xUS TME'!G:G,MATCH(B995,'xUS TME'!$B:$B,0))</f>
        <v>Materials</v>
      </c>
      <c r="G995" s="58">
        <f>IFERROR(INDEX(CRIMs!G:G,MATCH(C995,CRIMs!D:D,0)),0)</f>
        <v>0</v>
      </c>
      <c r="H995" s="58">
        <f>IFERROR(INDEX(CRIMs!I:I,MATCH(C995,CRIMs!D:D,0)),0)</f>
        <v>0</v>
      </c>
      <c r="I995" s="13">
        <f>INDEX('xUS TME'!E:E,MATCH($B995,'xUS TME'!$B:$B,0))</f>
        <v>0</v>
      </c>
      <c r="J995" s="15">
        <f>INDEX('xUS TME'!H:H,MATCH(B995,'xUS TME'!$B:$B,0))</f>
        <v>0</v>
      </c>
      <c r="K995" s="17" t="str">
        <f t="shared" si="15"/>
        <v/>
      </c>
      <c r="L995" s="15">
        <f>INDEX('xUS TME'!J:J,MATCH('xUS Opp Value'!B995,'xUS TME'!$B:$B,0))</f>
        <v>0</v>
      </c>
      <c r="M995" s="15">
        <f>INDEX('xUS TME'!L:L,MATCH('xUS Opp Value'!$B995,'xUS TME'!$B:$B,0))</f>
        <v>8.0299999999999994</v>
      </c>
      <c r="N995" s="15">
        <f>INDEX('xUS TME'!K:K,MATCH('xUS Opp Value'!$B995,'xUS TME'!$B:$B,0))</f>
        <v>0.25</v>
      </c>
      <c r="O995" s="15">
        <f>INDEX('xUS TME'!I:I,MATCH('xUS Opp Value'!$B995,'xUS TME'!$B:$B,0))</f>
        <v>0</v>
      </c>
      <c r="P995" s="15" t="str">
        <f>INDEX('xUS TME'!M:M,MATCH('xUS Opp Value'!$B995,'xUS TME'!$B:$B,0))</f>
        <v>Yuan Renminbi</v>
      </c>
      <c r="Q995" s="15">
        <f>INDEX('xUS TME'!N:N,MATCH('xUS Opp Value'!$B995,'xUS TME'!$B:$B,0))</f>
        <v>0</v>
      </c>
    </row>
    <row r="996" spans="1:17" hidden="1">
      <c r="A996" s="10" t="s">
        <v>6202</v>
      </c>
      <c r="B996" s="10" t="str">
        <f>INDEX('xUS TME'!B:B,MATCH('xUS Opp Value'!A996,'xUS TME'!A:A,0))</f>
        <v>SA000A0KFKK0</v>
      </c>
      <c r="C996" s="13">
        <f>INDEX('xUS TME'!C:C,MATCH($B996,'xUS TME'!$B:$B,0))</f>
        <v>2310</v>
      </c>
      <c r="D996" s="13" t="str">
        <f>INDEX('xUS TME'!D:D,MATCH(B996,'xUS TME'!$B:$B,0))</f>
        <v>0P0000Q2L1</v>
      </c>
      <c r="E996" s="13" t="str">
        <f>INDEX('xUS TME'!F:F,MATCH(B996,'xUS TME'!$B:$B,0))</f>
        <v>Saudi Arabia</v>
      </c>
      <c r="F996" s="18" t="str">
        <f>INDEX('xUS TME'!G:G,MATCH(B996,'xUS TME'!$B:$B,0))</f>
        <v>Materials</v>
      </c>
      <c r="G996" s="58">
        <f>IFERROR(INDEX(CRIMs!G:G,MATCH(C996,CRIMs!D:D,0)),0)</f>
        <v>0</v>
      </c>
      <c r="H996" s="58">
        <f>IFERROR(INDEX(CRIMs!I:I,MATCH(C996,CRIMs!D:D,0)),0)</f>
        <v>0</v>
      </c>
      <c r="I996" s="13">
        <f>INDEX('xUS TME'!E:E,MATCH($B996,'xUS TME'!$B:$B,0))</f>
        <v>0</v>
      </c>
      <c r="J996" s="15">
        <f>INDEX('xUS TME'!H:H,MATCH(B996,'xUS TME'!$B:$B,0))</f>
        <v>0</v>
      </c>
      <c r="K996" s="17" t="str">
        <f t="shared" si="15"/>
        <v/>
      </c>
      <c r="L996" s="15">
        <f>INDEX('xUS TME'!J:J,MATCH('xUS Opp Value'!B996,'xUS TME'!$B:$B,0))</f>
        <v>0</v>
      </c>
      <c r="M996" s="15">
        <f>INDEX('xUS TME'!L:L,MATCH('xUS Opp Value'!$B996,'xUS TME'!$B:$B,0))</f>
        <v>0.89</v>
      </c>
      <c r="N996" s="15">
        <f>INDEX('xUS TME'!K:K,MATCH('xUS Opp Value'!$B996,'xUS TME'!$B:$B,0))</f>
        <v>-0.05</v>
      </c>
      <c r="O996" s="15">
        <f>INDEX('xUS TME'!I:I,MATCH('xUS Opp Value'!$B996,'xUS TME'!$B:$B,0))</f>
        <v>0</v>
      </c>
      <c r="P996" s="15" t="str">
        <f>INDEX('xUS TME'!M:M,MATCH('xUS Opp Value'!$B996,'xUS TME'!$B:$B,0))</f>
        <v>Saudi Riyal</v>
      </c>
      <c r="Q996" s="15">
        <f>INDEX('xUS TME'!N:N,MATCH('xUS Opp Value'!$B996,'xUS TME'!$B:$B,0))</f>
        <v>0</v>
      </c>
    </row>
    <row r="997" spans="1:17" hidden="1">
      <c r="A997" s="10" t="s">
        <v>1304</v>
      </c>
      <c r="B997" s="10" t="str">
        <f>INDEX('xUS TME'!B:B,MATCH('xUS Opp Value'!A997,'xUS TME'!A:A,0))</f>
        <v>KYG3165D1097</v>
      </c>
      <c r="C997" s="13" t="str">
        <f>INDEX('xUS TME'!C:C,MATCH($B997,'xUS TME'!$B:$B,0))</f>
        <v>01908</v>
      </c>
      <c r="D997" s="13" t="str">
        <f>INDEX('xUS TME'!D:D,MATCH(B997,'xUS TME'!$B:$B,0))</f>
        <v>0P0000XQHE</v>
      </c>
      <c r="E997" s="13" t="str">
        <f>INDEX('xUS TME'!F:F,MATCH(B997,'xUS TME'!$B:$B,0))</f>
        <v>China</v>
      </c>
      <c r="F997" s="18" t="str">
        <f>INDEX('xUS TME'!G:G,MATCH(B997,'xUS TME'!$B:$B,0))</f>
        <v>Real Estate</v>
      </c>
      <c r="G997" s="58">
        <f>IFERROR(INDEX(CRIMs!G:G,MATCH(C997,CRIMs!D:D,0)),0)</f>
        <v>0</v>
      </c>
      <c r="H997" s="58">
        <f>IFERROR(INDEX(CRIMs!I:I,MATCH(C997,CRIMs!D:D,0)),0)</f>
        <v>0</v>
      </c>
      <c r="I997" s="13">
        <f>INDEX('xUS TME'!E:E,MATCH($B997,'xUS TME'!$B:$B,0))</f>
        <v>0</v>
      </c>
      <c r="J997" s="15">
        <f>INDEX('xUS TME'!H:H,MATCH(B997,'xUS TME'!$B:$B,0))</f>
        <v>0</v>
      </c>
      <c r="K997" s="17" t="str">
        <f t="shared" si="15"/>
        <v/>
      </c>
      <c r="L997" s="15">
        <f>INDEX('xUS TME'!J:J,MATCH('xUS Opp Value'!B997,'xUS TME'!$B:$B,0))</f>
        <v>0</v>
      </c>
      <c r="M997" s="15">
        <f>INDEX('xUS TME'!L:L,MATCH('xUS Opp Value'!$B997,'xUS TME'!$B:$B,0))</f>
        <v>0.86</v>
      </c>
      <c r="N997" s="15">
        <f>INDEX('xUS TME'!K:K,MATCH('xUS Opp Value'!$B997,'xUS TME'!$B:$B,0))</f>
        <v>0.27</v>
      </c>
      <c r="O997" s="15">
        <f>INDEX('xUS TME'!I:I,MATCH('xUS Opp Value'!$B997,'xUS TME'!$B:$B,0))</f>
        <v>0</v>
      </c>
      <c r="P997" s="15" t="str">
        <f>INDEX('xUS TME'!M:M,MATCH('xUS Opp Value'!$B997,'xUS TME'!$B:$B,0))</f>
        <v>Hong Kong Dollar</v>
      </c>
      <c r="Q997" s="15">
        <f>INDEX('xUS TME'!N:N,MATCH('xUS Opp Value'!$B997,'xUS TME'!$B:$B,0))</f>
        <v>0</v>
      </c>
    </row>
    <row r="998" spans="1:17" hidden="1">
      <c r="A998" s="10" t="s">
        <v>4939</v>
      </c>
      <c r="B998" s="10" t="str">
        <f>INDEX('xUS TME'!B:B,MATCH('xUS Opp Value'!A998,'xUS TME'!A:A,0))</f>
        <v>KR700680K019</v>
      </c>
      <c r="C998" s="13" t="str">
        <f>INDEX('xUS TME'!C:C,MATCH($B998,'xUS TME'!$B:$B,0))</f>
        <v>00680K</v>
      </c>
      <c r="D998" s="13" t="str">
        <f>INDEX('xUS TME'!D:D,MATCH(B998,'xUS TME'!$B:$B,0))</f>
        <v>0P0001CZYF</v>
      </c>
      <c r="E998" s="13" t="str">
        <f>INDEX('xUS TME'!F:F,MATCH(B998,'xUS TME'!$B:$B,0))</f>
        <v>South Korea</v>
      </c>
      <c r="F998" s="18" t="str">
        <f>INDEX('xUS TME'!G:G,MATCH(B998,'xUS TME'!$B:$B,0))</f>
        <v>Financials</v>
      </c>
      <c r="G998" s="58">
        <f>IFERROR(INDEX(CRIMs!G:G,MATCH(C998,CRIMs!D:D,0)),0)</f>
        <v>0</v>
      </c>
      <c r="H998" s="58">
        <f>IFERROR(INDEX(CRIMs!I:I,MATCH(C998,CRIMs!D:D,0)),0)</f>
        <v>0</v>
      </c>
      <c r="I998" s="13">
        <f>INDEX('xUS TME'!E:E,MATCH($B998,'xUS TME'!$B:$B,0))</f>
        <v>0</v>
      </c>
      <c r="J998" s="15">
        <f>INDEX('xUS TME'!H:H,MATCH(B998,'xUS TME'!$B:$B,0))</f>
        <v>0</v>
      </c>
      <c r="K998" s="17" t="str">
        <f t="shared" si="15"/>
        <v/>
      </c>
      <c r="L998" s="15">
        <f>INDEX('xUS TME'!J:J,MATCH('xUS Opp Value'!B998,'xUS TME'!$B:$B,0))</f>
        <v>0</v>
      </c>
      <c r="M998" s="15">
        <f>INDEX('xUS TME'!L:L,MATCH('xUS Opp Value'!$B998,'xUS TME'!$B:$B,0))</f>
        <v>0.88</v>
      </c>
      <c r="N998" s="15">
        <f>INDEX('xUS TME'!K:K,MATCH('xUS Opp Value'!$B998,'xUS TME'!$B:$B,0))</f>
        <v>0.13</v>
      </c>
      <c r="O998" s="15">
        <f>INDEX('xUS TME'!I:I,MATCH('xUS Opp Value'!$B998,'xUS TME'!$B:$B,0))</f>
        <v>0</v>
      </c>
      <c r="P998" s="15" t="str">
        <f>INDEX('xUS TME'!M:M,MATCH('xUS Opp Value'!$B998,'xUS TME'!$B:$B,0))</f>
        <v>Won</v>
      </c>
      <c r="Q998" s="15">
        <f>INDEX('xUS TME'!N:N,MATCH('xUS Opp Value'!$B998,'xUS TME'!$B:$B,0))</f>
        <v>0</v>
      </c>
    </row>
    <row r="999" spans="1:17" hidden="1">
      <c r="A999" s="10" t="s">
        <v>2672</v>
      </c>
      <c r="B999" s="10" t="str">
        <f>INDEX('xUS TME'!B:B,MATCH('xUS Opp Value'!A999,'xUS TME'!A:A,0))</f>
        <v>HK0000077468</v>
      </c>
      <c r="C999" s="13">
        <f>INDEX('xUS TME'!C:C,MATCH($B999,'xUS TME'!$B:$B,0))</f>
        <v>3360</v>
      </c>
      <c r="D999" s="13" t="str">
        <f>INDEX('xUS TME'!D:D,MATCH(B999,'xUS TME'!$B:$B,0))</f>
        <v>0P0000SRUJ</v>
      </c>
      <c r="E999" s="13" t="str">
        <f>INDEX('xUS TME'!F:F,MATCH(B999,'xUS TME'!$B:$B,0))</f>
        <v>China</v>
      </c>
      <c r="F999" s="18" t="str">
        <f>INDEX('xUS TME'!G:G,MATCH(B999,'xUS TME'!$B:$B,0))</f>
        <v>Financials</v>
      </c>
      <c r="G999" s="58">
        <f>IFERROR(INDEX(CRIMs!G:G,MATCH(C999,CRIMs!D:D,0)),0)</f>
        <v>0</v>
      </c>
      <c r="H999" s="58">
        <f>IFERROR(INDEX(CRIMs!I:I,MATCH(C999,CRIMs!D:D,0)),0)</f>
        <v>0</v>
      </c>
      <c r="I999" s="13">
        <f>INDEX('xUS TME'!E:E,MATCH($B999,'xUS TME'!$B:$B,0))</f>
        <v>0</v>
      </c>
      <c r="J999" s="15">
        <f>INDEX('xUS TME'!H:H,MATCH(B999,'xUS TME'!$B:$B,0))</f>
        <v>0</v>
      </c>
      <c r="K999" s="17" t="str">
        <f t="shared" si="15"/>
        <v/>
      </c>
      <c r="L999" s="15">
        <f>INDEX('xUS TME'!J:J,MATCH('xUS Opp Value'!B999,'xUS TME'!$B:$B,0))</f>
        <v>3.16</v>
      </c>
      <c r="M999" s="15">
        <f>INDEX('xUS TME'!L:L,MATCH('xUS Opp Value'!$B999,'xUS TME'!$B:$B,0))</f>
        <v>0.62</v>
      </c>
      <c r="N999" s="15">
        <f>INDEX('xUS TME'!K:K,MATCH('xUS Opp Value'!$B999,'xUS TME'!$B:$B,0))</f>
        <v>0.09</v>
      </c>
      <c r="O999" s="15">
        <f>INDEX('xUS TME'!I:I,MATCH('xUS Opp Value'!$B999,'xUS TME'!$B:$B,0))</f>
        <v>0</v>
      </c>
      <c r="P999" s="15" t="str">
        <f>INDEX('xUS TME'!M:M,MATCH('xUS Opp Value'!$B999,'xUS TME'!$B:$B,0))</f>
        <v>Hong Kong Dollar</v>
      </c>
      <c r="Q999" s="15">
        <f>INDEX('xUS TME'!N:N,MATCH('xUS Opp Value'!$B999,'xUS TME'!$B:$B,0))</f>
        <v>0</v>
      </c>
    </row>
    <row r="1000" spans="1:17" hidden="1">
      <c r="A1000" s="10" t="s">
        <v>204</v>
      </c>
      <c r="B1000" s="10" t="str">
        <f>INDEX('xUS TME'!B:B,MATCH('xUS Opp Value'!A1000,'xUS TME'!A:A,0))</f>
        <v>INE012A01025</v>
      </c>
      <c r="C1000" s="13" t="str">
        <f>INDEX('xUS TME'!C:C,MATCH($B1000,'xUS TME'!$B:$B,0))</f>
        <v>500410</v>
      </c>
      <c r="D1000" s="13" t="str">
        <f>INDEX('xUS TME'!D:D,MATCH(B1000,'xUS TME'!$B:$B,0))</f>
        <v>0P0000B89U</v>
      </c>
      <c r="E1000" s="13" t="str">
        <f>INDEX('xUS TME'!F:F,MATCH(B1000,'xUS TME'!$B:$B,0))</f>
        <v>India</v>
      </c>
      <c r="F1000" s="18" t="str">
        <f>INDEX('xUS TME'!G:G,MATCH(B1000,'xUS TME'!$B:$B,0))</f>
        <v>Materials</v>
      </c>
      <c r="G1000" s="58">
        <f>IFERROR(INDEX(CRIMs!G:G,MATCH(C1000,CRIMs!D:D,0)),0)</f>
        <v>0</v>
      </c>
      <c r="H1000" s="58">
        <f>IFERROR(INDEX(CRIMs!I:I,MATCH(C1000,CRIMs!D:D,0)),0)</f>
        <v>0</v>
      </c>
      <c r="I1000" s="13">
        <f>INDEX('xUS TME'!E:E,MATCH($B1000,'xUS TME'!$B:$B,0))</f>
        <v>0</v>
      </c>
      <c r="J1000" s="15">
        <f>INDEX('xUS TME'!H:H,MATCH(B1000,'xUS TME'!$B:$B,0))</f>
        <v>0</v>
      </c>
      <c r="K1000" s="17" t="str">
        <f t="shared" si="15"/>
        <v/>
      </c>
      <c r="L1000" s="15">
        <f>INDEX('xUS TME'!J:J,MATCH('xUS Opp Value'!B1000,'xUS TME'!$B:$B,0))</f>
        <v>0</v>
      </c>
      <c r="M1000" s="15">
        <f>INDEX('xUS TME'!L:L,MATCH('xUS Opp Value'!$B1000,'xUS TME'!$B:$B,0))</f>
        <v>1.34</v>
      </c>
      <c r="N1000" s="15">
        <f>INDEX('xUS TME'!K:K,MATCH('xUS Opp Value'!$B1000,'xUS TME'!$B:$B,0))</f>
        <v>0.14000000000000001</v>
      </c>
      <c r="O1000" s="15">
        <f>INDEX('xUS TME'!I:I,MATCH('xUS Opp Value'!$B1000,'xUS TME'!$B:$B,0))</f>
        <v>0</v>
      </c>
      <c r="P1000" s="15" t="str">
        <f>INDEX('xUS TME'!M:M,MATCH('xUS Opp Value'!$B1000,'xUS TME'!$B:$B,0))</f>
        <v>Indian Rupee</v>
      </c>
      <c r="Q1000" s="15">
        <f>INDEX('xUS TME'!N:N,MATCH('xUS Opp Value'!$B1000,'xUS TME'!$B:$B,0))</f>
        <v>0</v>
      </c>
    </row>
    <row r="1001" spans="1:17" hidden="1">
      <c r="A1001" s="10" t="s">
        <v>8353</v>
      </c>
      <c r="B1001" s="10" t="str">
        <f>INDEX('xUS TME'!B:B,MATCH('xUS Opp Value'!A1001,'xUS TME'!A:A,0))</f>
        <v>CNE100001VW3</v>
      </c>
      <c r="C1001" s="13">
        <f>INDEX('xUS TME'!C:C,MATCH($B1001,'xUS TME'!$B:$B,0))</f>
        <v>603799</v>
      </c>
      <c r="D1001" s="13" t="str">
        <f>INDEX('xUS TME'!D:D,MATCH(B1001,'xUS TME'!$B:$B,0))</f>
        <v>0P00015ABC</v>
      </c>
      <c r="E1001" s="13" t="str">
        <f>INDEX('xUS TME'!F:F,MATCH(B1001,'xUS TME'!$B:$B,0))</f>
        <v>China</v>
      </c>
      <c r="F1001" s="18" t="str">
        <f>INDEX('xUS TME'!G:G,MATCH(B1001,'xUS TME'!$B:$B,0))</f>
        <v>Industrials</v>
      </c>
      <c r="G1001" s="58">
        <f>IFERROR(INDEX(CRIMs!G:G,MATCH(C1001,CRIMs!D:D,0)),0)</f>
        <v>0</v>
      </c>
      <c r="H1001" s="58">
        <f>IFERROR(INDEX(CRIMs!I:I,MATCH(C1001,CRIMs!D:D,0)),0)</f>
        <v>0</v>
      </c>
      <c r="I1001" s="13">
        <f>INDEX('xUS TME'!E:E,MATCH($B1001,'xUS TME'!$B:$B,0))</f>
        <v>0</v>
      </c>
      <c r="J1001" s="15">
        <f>INDEX('xUS TME'!H:H,MATCH(B1001,'xUS TME'!$B:$B,0))</f>
        <v>0</v>
      </c>
      <c r="K1001" s="17" t="str">
        <f t="shared" si="15"/>
        <v/>
      </c>
      <c r="L1001" s="15">
        <f>INDEX('xUS TME'!J:J,MATCH('xUS Opp Value'!B1001,'xUS TME'!$B:$B,0))</f>
        <v>0</v>
      </c>
      <c r="M1001" s="15">
        <f>INDEX('xUS TME'!L:L,MATCH('xUS Opp Value'!$B1001,'xUS TME'!$B:$B,0))</f>
        <v>2.41</v>
      </c>
      <c r="N1001" s="15">
        <f>INDEX('xUS TME'!K:K,MATCH('xUS Opp Value'!$B1001,'xUS TME'!$B:$B,0))</f>
        <v>0.18</v>
      </c>
      <c r="O1001" s="15">
        <f>INDEX('xUS TME'!I:I,MATCH('xUS Opp Value'!$B1001,'xUS TME'!$B:$B,0))</f>
        <v>0</v>
      </c>
      <c r="P1001" s="15" t="str">
        <f>INDEX('xUS TME'!M:M,MATCH('xUS Opp Value'!$B1001,'xUS TME'!$B:$B,0))</f>
        <v>Yuan Renminbi</v>
      </c>
      <c r="Q1001" s="15">
        <f>INDEX('xUS TME'!N:N,MATCH('xUS Opp Value'!$B1001,'xUS TME'!$B:$B,0))</f>
        <v>0</v>
      </c>
    </row>
    <row r="1002" spans="1:17" hidden="1">
      <c r="A1002" s="10" t="s">
        <v>2936</v>
      </c>
      <c r="B1002" s="10" t="str">
        <f>INDEX('xUS TME'!B:B,MATCH('xUS Opp Value'!A1002,'xUS TME'!A:A,0))</f>
        <v>CNE0000008L2</v>
      </c>
      <c r="C1002" s="13">
        <f>INDEX('xUS TME'!C:C,MATCH($B1002,'xUS TME'!$B:$B,0))</f>
        <v>776</v>
      </c>
      <c r="D1002" s="13" t="str">
        <f>INDEX('xUS TME'!D:D,MATCH(B1002,'xUS TME'!$B:$B,0))</f>
        <v>0P00007XO0</v>
      </c>
      <c r="E1002" s="13" t="str">
        <f>INDEX('xUS TME'!F:F,MATCH(B1002,'xUS TME'!$B:$B,0))</f>
        <v>China</v>
      </c>
      <c r="F1002" s="18" t="str">
        <f>INDEX('xUS TME'!G:G,MATCH(B1002,'xUS TME'!$B:$B,0))</f>
        <v>Financials</v>
      </c>
      <c r="G1002" s="58">
        <f>IFERROR(INDEX(CRIMs!G:G,MATCH(C1002,CRIMs!D:D,0)),0)</f>
        <v>0</v>
      </c>
      <c r="H1002" s="58">
        <f>IFERROR(INDEX(CRIMs!I:I,MATCH(C1002,CRIMs!D:D,0)),0)</f>
        <v>0</v>
      </c>
      <c r="I1002" s="13">
        <f>INDEX('xUS TME'!E:E,MATCH($B1002,'xUS TME'!$B:$B,0))</f>
        <v>0</v>
      </c>
      <c r="J1002" s="15">
        <f>INDEX('xUS TME'!H:H,MATCH(B1002,'xUS TME'!$B:$B,0))</f>
        <v>0</v>
      </c>
      <c r="K1002" s="17" t="str">
        <f t="shared" si="15"/>
        <v/>
      </c>
      <c r="L1002" s="15">
        <f>INDEX('xUS TME'!J:J,MATCH('xUS Opp Value'!B1002,'xUS TME'!$B:$B,0))</f>
        <v>9.16</v>
      </c>
      <c r="M1002" s="15">
        <f>INDEX('xUS TME'!L:L,MATCH('xUS Opp Value'!$B1002,'xUS TME'!$B:$B,0))</f>
        <v>1.1100000000000001</v>
      </c>
      <c r="N1002" s="15">
        <f>INDEX('xUS TME'!K:K,MATCH('xUS Opp Value'!$B1002,'xUS TME'!$B:$B,0))</f>
        <v>0.12</v>
      </c>
      <c r="O1002" s="15">
        <f>INDEX('xUS TME'!I:I,MATCH('xUS Opp Value'!$B1002,'xUS TME'!$B:$B,0))</f>
        <v>0</v>
      </c>
      <c r="P1002" s="15" t="str">
        <f>INDEX('xUS TME'!M:M,MATCH('xUS Opp Value'!$B1002,'xUS TME'!$B:$B,0))</f>
        <v>Yuan Renminbi</v>
      </c>
      <c r="Q1002" s="15">
        <f>INDEX('xUS TME'!N:N,MATCH('xUS Opp Value'!$B1002,'xUS TME'!$B:$B,0))</f>
        <v>0</v>
      </c>
    </row>
    <row r="1003" spans="1:17" hidden="1">
      <c r="A1003" s="10" t="s">
        <v>8129</v>
      </c>
      <c r="B1003" s="10" t="str">
        <f>INDEX('xUS TME'!B:B,MATCH('xUS Opp Value'!A1003,'xUS TME'!A:A,0))</f>
        <v>CNE100000SP5</v>
      </c>
      <c r="C1003" s="13">
        <f>INDEX('xUS TME'!C:C,MATCH($B1003,'xUS TME'!$B:$B,0))</f>
        <v>2463</v>
      </c>
      <c r="D1003" s="13" t="str">
        <f>INDEX('xUS TME'!D:D,MATCH(B1003,'xUS TME'!$B:$B,0))</f>
        <v>0P0000RRLM</v>
      </c>
      <c r="E1003" s="13" t="str">
        <f>INDEX('xUS TME'!F:F,MATCH(B1003,'xUS TME'!$B:$B,0))</f>
        <v>China</v>
      </c>
      <c r="F1003" s="18" t="str">
        <f>INDEX('xUS TME'!G:G,MATCH(B1003,'xUS TME'!$B:$B,0))</f>
        <v>Information Technology</v>
      </c>
      <c r="G1003" s="58">
        <f>IFERROR(INDEX(CRIMs!G:G,MATCH(C1003,CRIMs!D:D,0)),0)</f>
        <v>0</v>
      </c>
      <c r="H1003" s="58">
        <f>IFERROR(INDEX(CRIMs!I:I,MATCH(C1003,CRIMs!D:D,0)),0)</f>
        <v>0</v>
      </c>
      <c r="I1003" s="13">
        <f>INDEX('xUS TME'!E:E,MATCH($B1003,'xUS TME'!$B:$B,0))</f>
        <v>0</v>
      </c>
      <c r="J1003" s="15">
        <f>INDEX('xUS TME'!H:H,MATCH(B1003,'xUS TME'!$B:$B,0))</f>
        <v>0</v>
      </c>
      <c r="K1003" s="17" t="str">
        <f t="shared" si="15"/>
        <v/>
      </c>
      <c r="L1003" s="15">
        <f>INDEX('xUS TME'!J:J,MATCH('xUS Opp Value'!B1003,'xUS TME'!$B:$B,0))</f>
        <v>18.97</v>
      </c>
      <c r="M1003" s="15">
        <f>INDEX('xUS TME'!L:L,MATCH('xUS Opp Value'!$B1003,'xUS TME'!$B:$B,0))</f>
        <v>11.25</v>
      </c>
      <c r="N1003" s="15">
        <f>INDEX('xUS TME'!K:K,MATCH('xUS Opp Value'!$B1003,'xUS TME'!$B:$B,0))</f>
        <v>0.28999999999999998</v>
      </c>
      <c r="O1003" s="15">
        <f>INDEX('xUS TME'!I:I,MATCH('xUS Opp Value'!$B1003,'xUS TME'!$B:$B,0))</f>
        <v>0</v>
      </c>
      <c r="P1003" s="15" t="str">
        <f>INDEX('xUS TME'!M:M,MATCH('xUS Opp Value'!$B1003,'xUS TME'!$B:$B,0))</f>
        <v>Yuan Renminbi</v>
      </c>
      <c r="Q1003" s="15">
        <f>INDEX('xUS TME'!N:N,MATCH('xUS Opp Value'!$B1003,'xUS TME'!$B:$B,0))</f>
        <v>0</v>
      </c>
    </row>
    <row r="1004" spans="1:17" hidden="1">
      <c r="A1004" s="10" t="s">
        <v>1681</v>
      </c>
      <c r="B1004" s="10" t="str">
        <f>INDEX('xUS TME'!B:B,MATCH('xUS Opp Value'!A1004,'xUS TME'!A:A,0))</f>
        <v>CNE0000015Y0</v>
      </c>
      <c r="C1004" s="13" t="str">
        <f>INDEX('xUS TME'!C:C,MATCH($B1004,'xUS TME'!$B:$B,0))</f>
        <v>600016</v>
      </c>
      <c r="D1004" s="13" t="str">
        <f>INDEX('xUS TME'!D:D,MATCH(B1004,'xUS TME'!$B:$B,0))</f>
        <v>0P00007WZK</v>
      </c>
      <c r="E1004" s="13" t="str">
        <f>INDEX('xUS TME'!F:F,MATCH(B1004,'xUS TME'!$B:$B,0))</f>
        <v>China</v>
      </c>
      <c r="F1004" s="18" t="str">
        <f>INDEX('xUS TME'!G:G,MATCH(B1004,'xUS TME'!$B:$B,0))</f>
        <v>Financials</v>
      </c>
      <c r="G1004" s="58">
        <f>IFERROR(INDEX(CRIMs!G:G,MATCH(C1004,CRIMs!D:D,0)),0)</f>
        <v>0</v>
      </c>
      <c r="H1004" s="58">
        <f>IFERROR(INDEX(CRIMs!I:I,MATCH(C1004,CRIMs!D:D,0)),0)</f>
        <v>0</v>
      </c>
      <c r="I1004" s="13">
        <f>INDEX('xUS TME'!E:E,MATCH($B1004,'xUS TME'!$B:$B,0))</f>
        <v>0</v>
      </c>
      <c r="J1004" s="15">
        <f>INDEX('xUS TME'!H:H,MATCH(B1004,'xUS TME'!$B:$B,0))</f>
        <v>0</v>
      </c>
      <c r="K1004" s="17" t="str">
        <f t="shared" si="15"/>
        <v/>
      </c>
      <c r="L1004" s="15">
        <f>INDEX('xUS TME'!J:J,MATCH('xUS Opp Value'!B1004,'xUS TME'!$B:$B,0))</f>
        <v>6.85</v>
      </c>
      <c r="M1004" s="15">
        <f>INDEX('xUS TME'!L:L,MATCH('xUS Opp Value'!$B1004,'xUS TME'!$B:$B,0))</f>
        <v>0.28999999999999998</v>
      </c>
      <c r="N1004" s="15">
        <f>INDEX('xUS TME'!K:K,MATCH('xUS Opp Value'!$B1004,'xUS TME'!$B:$B,0))</f>
        <v>0.05</v>
      </c>
      <c r="O1004" s="15" t="str">
        <f>INDEX('xUS TME'!I:I,MATCH('xUS Opp Value'!$B1004,'xUS TME'!$B:$B,0))</f>
        <v>None</v>
      </c>
      <c r="P1004" s="15" t="str">
        <f>INDEX('xUS TME'!M:M,MATCH('xUS Opp Value'!$B1004,'xUS TME'!$B:$B,0))</f>
        <v>Yuan Renminbi</v>
      </c>
      <c r="Q1004" s="15" t="str">
        <f>INDEX('xUS TME'!N:N,MATCH('xUS Opp Value'!$B1004,'xUS TME'!$B:$B,0))</f>
        <v>High</v>
      </c>
    </row>
    <row r="1005" spans="1:17" hidden="1">
      <c r="A1005" s="10" t="s">
        <v>1051</v>
      </c>
      <c r="B1005" s="10" t="str">
        <f>INDEX('xUS TME'!B:B,MATCH('xUS Opp Value'!A1005,'xUS TME'!A:A,0))</f>
        <v>BMG0957L1090</v>
      </c>
      <c r="C1005" s="13">
        <f>INDEX('xUS TME'!C:C,MATCH($B1005,'xUS TME'!$B:$B,0))</f>
        <v>371</v>
      </c>
      <c r="D1005" s="13" t="str">
        <f>INDEX('xUS TME'!D:D,MATCH(B1005,'xUS TME'!$B:$B,0))</f>
        <v>0P00009TCW</v>
      </c>
      <c r="E1005" s="13" t="str">
        <f>INDEX('xUS TME'!F:F,MATCH(B1005,'xUS TME'!$B:$B,0))</f>
        <v>China</v>
      </c>
      <c r="F1005" s="18" t="str">
        <f>INDEX('xUS TME'!G:G,MATCH(B1005,'xUS TME'!$B:$B,0))</f>
        <v>Utilities</v>
      </c>
      <c r="G1005" s="58">
        <f>IFERROR(INDEX(CRIMs!G:G,MATCH(C1005,CRIMs!D:D,0)),0)</f>
        <v>0</v>
      </c>
      <c r="H1005" s="58">
        <f>IFERROR(INDEX(CRIMs!I:I,MATCH(C1005,CRIMs!D:D,0)),0)</f>
        <v>0</v>
      </c>
      <c r="I1005" s="13">
        <f>INDEX('xUS TME'!E:E,MATCH($B1005,'xUS TME'!$B:$B,0))</f>
        <v>0</v>
      </c>
      <c r="J1005" s="15">
        <f>INDEX('xUS TME'!H:H,MATCH(B1005,'xUS TME'!$B:$B,0))</f>
        <v>0</v>
      </c>
      <c r="K1005" s="17" t="str">
        <f t="shared" si="15"/>
        <v/>
      </c>
      <c r="L1005" s="15">
        <f>INDEX('xUS TME'!J:J,MATCH('xUS Opp Value'!B1005,'xUS TME'!$B:$B,0))</f>
        <v>3.73</v>
      </c>
      <c r="M1005" s="15">
        <f>INDEX('xUS TME'!L:L,MATCH('xUS Opp Value'!$B1005,'xUS TME'!$B:$B,0))</f>
        <v>0.89</v>
      </c>
      <c r="N1005" s="15">
        <f>INDEX('xUS TME'!K:K,MATCH('xUS Opp Value'!$B1005,'xUS TME'!$B:$B,0))</f>
        <v>0.1</v>
      </c>
      <c r="O1005" s="15">
        <f>INDEX('xUS TME'!I:I,MATCH('xUS Opp Value'!$B1005,'xUS TME'!$B:$B,0))</f>
        <v>0</v>
      </c>
      <c r="P1005" s="15" t="str">
        <f>INDEX('xUS TME'!M:M,MATCH('xUS Opp Value'!$B1005,'xUS TME'!$B:$B,0))</f>
        <v>Hong Kong Dollar</v>
      </c>
      <c r="Q1005" s="15">
        <f>INDEX('xUS TME'!N:N,MATCH('xUS Opp Value'!$B1005,'xUS TME'!$B:$B,0))</f>
        <v>0</v>
      </c>
    </row>
    <row r="1006" spans="1:17" hidden="1">
      <c r="A1006" s="10" t="s">
        <v>967</v>
      </c>
      <c r="B1006" s="10" t="str">
        <f>INDEX('xUS TME'!B:B,MATCH('xUS Opp Value'!A1006,'xUS TME'!A:A,0))</f>
        <v>CNE100002FM5</v>
      </c>
      <c r="C1006" s="13">
        <f>INDEX('xUS TME'!C:C,MATCH($B1006,'xUS TME'!$B:$B,0))</f>
        <v>601229</v>
      </c>
      <c r="D1006" s="13" t="str">
        <f>INDEX('xUS TME'!D:D,MATCH(B1006,'xUS TME'!$B:$B,0))</f>
        <v>0P000197LY</v>
      </c>
      <c r="E1006" s="13" t="str">
        <f>INDEX('xUS TME'!F:F,MATCH(B1006,'xUS TME'!$B:$B,0))</f>
        <v>China</v>
      </c>
      <c r="F1006" s="18" t="str">
        <f>INDEX('xUS TME'!G:G,MATCH(B1006,'xUS TME'!$B:$B,0))</f>
        <v>Financials</v>
      </c>
      <c r="G1006" s="58">
        <f>IFERROR(INDEX(CRIMs!G:G,MATCH(C1006,CRIMs!D:D,0)),0)</f>
        <v>0</v>
      </c>
      <c r="H1006" s="58">
        <f>IFERROR(INDEX(CRIMs!I:I,MATCH(C1006,CRIMs!D:D,0)),0)</f>
        <v>0</v>
      </c>
      <c r="I1006" s="13">
        <f>INDEX('xUS TME'!E:E,MATCH($B1006,'xUS TME'!$B:$B,0))</f>
        <v>0</v>
      </c>
      <c r="J1006" s="15">
        <f>INDEX('xUS TME'!H:H,MATCH(B1006,'xUS TME'!$B:$B,0))</f>
        <v>0</v>
      </c>
      <c r="K1006" s="17" t="str">
        <f t="shared" si="15"/>
        <v/>
      </c>
      <c r="L1006" s="15">
        <f>INDEX('xUS TME'!J:J,MATCH('xUS Opp Value'!B1006,'xUS TME'!$B:$B,0))</f>
        <v>3.13</v>
      </c>
      <c r="M1006" s="15">
        <f>INDEX('xUS TME'!L:L,MATCH('xUS Opp Value'!$B1006,'xUS TME'!$B:$B,0))</f>
        <v>0.52</v>
      </c>
      <c r="N1006" s="15">
        <f>INDEX('xUS TME'!K:K,MATCH('xUS Opp Value'!$B1006,'xUS TME'!$B:$B,0))</f>
        <v>0.1</v>
      </c>
      <c r="O1006" s="15">
        <f>INDEX('xUS TME'!I:I,MATCH('xUS Opp Value'!$B1006,'xUS TME'!$B:$B,0))</f>
        <v>0</v>
      </c>
      <c r="P1006" s="15" t="str">
        <f>INDEX('xUS TME'!M:M,MATCH('xUS Opp Value'!$B1006,'xUS TME'!$B:$B,0))</f>
        <v>Yuan Renminbi</v>
      </c>
      <c r="Q1006" s="15">
        <f>INDEX('xUS TME'!N:N,MATCH('xUS Opp Value'!$B1006,'xUS TME'!$B:$B,0))</f>
        <v>0</v>
      </c>
    </row>
    <row r="1007" spans="1:17" hidden="1">
      <c r="A1007" s="10" t="s">
        <v>4797</v>
      </c>
      <c r="B1007" s="10" t="str">
        <f>INDEX('xUS TME'!B:B,MATCH('xUS Opp Value'!A1007,'xUS TME'!A:A,0))</f>
        <v>CNE100006PM5</v>
      </c>
      <c r="C1007" s="13">
        <f>INDEX('xUS TME'!C:C,MATCH($B1007,'xUS TME'!$B:$B,0))</f>
        <v>1318</v>
      </c>
      <c r="D1007" s="13" t="str">
        <f>INDEX('xUS TME'!D:D,MATCH(B1007,'xUS TME'!$B:$B,0))</f>
        <v>0P0001UAFO</v>
      </c>
      <c r="E1007" s="13" t="str">
        <f>INDEX('xUS TME'!F:F,MATCH(B1007,'xUS TME'!$B:$B,0))</f>
        <v>China</v>
      </c>
      <c r="F1007" s="18" t="str">
        <f>INDEX('xUS TME'!G:G,MATCH(B1007,'xUS TME'!$B:$B,0))</f>
        <v>Consumer Staples</v>
      </c>
      <c r="G1007" s="58">
        <f>IFERROR(INDEX(CRIMs!G:G,MATCH(C1007,CRIMs!D:D,0)),0)</f>
        <v>0</v>
      </c>
      <c r="H1007" s="58">
        <f>IFERROR(INDEX(CRIMs!I:I,MATCH(C1007,CRIMs!D:D,0)),0)</f>
        <v>0</v>
      </c>
      <c r="I1007" s="13">
        <f>INDEX('xUS TME'!E:E,MATCH($B1007,'xUS TME'!$B:$B,0))</f>
        <v>0.01</v>
      </c>
      <c r="J1007" s="15">
        <f>INDEX('xUS TME'!H:H,MATCH(B1007,'xUS TME'!$B:$B,0))</f>
        <v>0</v>
      </c>
      <c r="K1007" s="17" t="str">
        <f t="shared" si="15"/>
        <v/>
      </c>
      <c r="L1007" s="15">
        <f>INDEX('xUS TME'!J:J,MATCH('xUS Opp Value'!B1007,'xUS TME'!$B:$B,0))</f>
        <v>19.52</v>
      </c>
      <c r="M1007" s="15">
        <f>INDEX('xUS TME'!L:L,MATCH('xUS Opp Value'!$B1007,'xUS TME'!$B:$B,0))</f>
        <v>6.88</v>
      </c>
      <c r="N1007" s="15">
        <f>INDEX('xUS TME'!K:K,MATCH('xUS Opp Value'!$B1007,'xUS TME'!$B:$B,0))</f>
        <v>0.28999999999999998</v>
      </c>
      <c r="O1007" s="15">
        <f>INDEX('xUS TME'!I:I,MATCH('xUS Opp Value'!$B1007,'xUS TME'!$B:$B,0))</f>
        <v>0</v>
      </c>
      <c r="P1007" s="15" t="str">
        <f>INDEX('xUS TME'!M:M,MATCH('xUS Opp Value'!$B1007,'xUS TME'!$B:$B,0))</f>
        <v>Hong Kong Dollar</v>
      </c>
      <c r="Q1007" s="15">
        <f>INDEX('xUS TME'!N:N,MATCH('xUS Opp Value'!$B1007,'xUS TME'!$B:$B,0))</f>
        <v>0</v>
      </c>
    </row>
    <row r="1008" spans="1:17" hidden="1">
      <c r="A1008" s="10" t="s">
        <v>1112</v>
      </c>
      <c r="B1008" s="10" t="str">
        <f>INDEX('xUS TME'!B:B,MATCH('xUS Opp Value'!A1008,'xUS TME'!A:A,0))</f>
        <v>INE463A01038</v>
      </c>
      <c r="C1008" s="13">
        <f>INDEX('xUS TME'!C:C,MATCH($B1008,'xUS TME'!$B:$B,0))</f>
        <v>509480</v>
      </c>
      <c r="D1008" s="13" t="str">
        <f>INDEX('xUS TME'!D:D,MATCH(B1008,'xUS TME'!$B:$B,0))</f>
        <v>0P0000BAVZ</v>
      </c>
      <c r="E1008" s="13" t="str">
        <f>INDEX('xUS TME'!F:F,MATCH(B1008,'xUS TME'!$B:$B,0))</f>
        <v>India</v>
      </c>
      <c r="F1008" s="18" t="str">
        <f>INDEX('xUS TME'!G:G,MATCH(B1008,'xUS TME'!$B:$B,0))</f>
        <v>Materials</v>
      </c>
      <c r="G1008" s="58">
        <f>IFERROR(INDEX(CRIMs!G:G,MATCH(C1008,CRIMs!D:D,0)),0)</f>
        <v>0</v>
      </c>
      <c r="H1008" s="58">
        <f>IFERROR(INDEX(CRIMs!I:I,MATCH(C1008,CRIMs!D:D,0)),0)</f>
        <v>0</v>
      </c>
      <c r="I1008" s="13">
        <f>INDEX('xUS TME'!E:E,MATCH($B1008,'xUS TME'!$B:$B,0))</f>
        <v>0</v>
      </c>
      <c r="J1008" s="15">
        <f>INDEX('xUS TME'!H:H,MATCH(B1008,'xUS TME'!$B:$B,0))</f>
        <v>0</v>
      </c>
      <c r="K1008" s="17" t="str">
        <f t="shared" si="15"/>
        <v/>
      </c>
      <c r="L1008" s="15">
        <f>INDEX('xUS TME'!J:J,MATCH('xUS Opp Value'!B1008,'xUS TME'!$B:$B,0))</f>
        <v>0</v>
      </c>
      <c r="M1008" s="15">
        <f>INDEX('xUS TME'!L:L,MATCH('xUS Opp Value'!$B1008,'xUS TME'!$B:$B,0))</f>
        <v>8.44</v>
      </c>
      <c r="N1008" s="15">
        <f>INDEX('xUS TME'!K:K,MATCH('xUS Opp Value'!$B1008,'xUS TME'!$B:$B,0))</f>
        <v>0.21</v>
      </c>
      <c r="O1008" s="15">
        <f>INDEX('xUS TME'!I:I,MATCH('xUS Opp Value'!$B1008,'xUS TME'!$B:$B,0))</f>
        <v>0</v>
      </c>
      <c r="P1008" s="15" t="str">
        <f>INDEX('xUS TME'!M:M,MATCH('xUS Opp Value'!$B1008,'xUS TME'!$B:$B,0))</f>
        <v>Indian Rupee</v>
      </c>
      <c r="Q1008" s="15">
        <f>INDEX('xUS TME'!N:N,MATCH('xUS Opp Value'!$B1008,'xUS TME'!$B:$B,0))</f>
        <v>0</v>
      </c>
    </row>
    <row r="1009" spans="1:17" hidden="1">
      <c r="A1009" s="10" t="s">
        <v>6578</v>
      </c>
      <c r="B1009" s="10" t="str">
        <f>INDEX('xUS TME'!B:B,MATCH('xUS Opp Value'!A1009,'xUS TME'!A:A,0))</f>
        <v>CNE100000437</v>
      </c>
      <c r="C1009" s="13">
        <f>INDEX('xUS TME'!C:C,MATCH($B1009,'xUS TME'!$B:$B,0))</f>
        <v>2727</v>
      </c>
      <c r="D1009" s="13" t="str">
        <f>INDEX('xUS TME'!D:D,MATCH(B1009,'xUS TME'!$B:$B,0))</f>
        <v>0P00009SA9</v>
      </c>
      <c r="E1009" s="13" t="str">
        <f>INDEX('xUS TME'!F:F,MATCH(B1009,'xUS TME'!$B:$B,0))</f>
        <v>China</v>
      </c>
      <c r="F1009" s="18" t="str">
        <f>INDEX('xUS TME'!G:G,MATCH(B1009,'xUS TME'!$B:$B,0))</f>
        <v>Industrials</v>
      </c>
      <c r="G1009" s="58">
        <f>IFERROR(INDEX(CRIMs!G:G,MATCH(C1009,CRIMs!D:D,0)),0)</f>
        <v>0</v>
      </c>
      <c r="H1009" s="58">
        <f>IFERROR(INDEX(CRIMs!I:I,MATCH(C1009,CRIMs!D:D,0)),0)</f>
        <v>0</v>
      </c>
      <c r="I1009" s="13">
        <f>INDEX('xUS TME'!E:E,MATCH($B1009,'xUS TME'!$B:$B,0))</f>
        <v>0</v>
      </c>
      <c r="J1009" s="15">
        <f>INDEX('xUS TME'!H:H,MATCH(B1009,'xUS TME'!$B:$B,0))</f>
        <v>0</v>
      </c>
      <c r="K1009" s="17" t="str">
        <f t="shared" si="15"/>
        <v/>
      </c>
      <c r="L1009" s="15">
        <f>INDEX('xUS TME'!J:J,MATCH('xUS Opp Value'!B1009,'xUS TME'!$B:$B,0))</f>
        <v>0</v>
      </c>
      <c r="M1009" s="15">
        <f>INDEX('xUS TME'!L:L,MATCH('xUS Opp Value'!$B1009,'xUS TME'!$B:$B,0))</f>
        <v>1.01</v>
      </c>
      <c r="N1009" s="15">
        <f>INDEX('xUS TME'!K:K,MATCH('xUS Opp Value'!$B1009,'xUS TME'!$B:$B,0))</f>
        <v>0.06</v>
      </c>
      <c r="O1009" s="15" t="str">
        <f>INDEX('xUS TME'!I:I,MATCH('xUS Opp Value'!$B1009,'xUS TME'!$B:$B,0))</f>
        <v>None</v>
      </c>
      <c r="P1009" s="15" t="str">
        <f>INDEX('xUS TME'!M:M,MATCH('xUS Opp Value'!$B1009,'xUS TME'!$B:$B,0))</f>
        <v>Hong Kong Dollar</v>
      </c>
      <c r="Q1009" s="15" t="str">
        <f>INDEX('xUS TME'!N:N,MATCH('xUS Opp Value'!$B1009,'xUS TME'!$B:$B,0))</f>
        <v>High</v>
      </c>
    </row>
    <row r="1010" spans="1:17" hidden="1">
      <c r="A1010" s="10" t="s">
        <v>4425</v>
      </c>
      <c r="B1010" s="10" t="str">
        <f>INDEX('xUS TME'!B:B,MATCH('xUS Opp Value'!A1010,'xUS TME'!A:A,0))</f>
        <v>MYL5235SS008</v>
      </c>
      <c r="C1010" s="13" t="str">
        <f>INDEX('xUS TME'!C:C,MATCH($B1010,'xUS TME'!$B:$B,0))</f>
        <v>5235SS</v>
      </c>
      <c r="D1010" s="13" t="str">
        <f>INDEX('xUS TME'!D:D,MATCH(B1010,'xUS TME'!$B:$B,0))</f>
        <v>0P0000B50Y</v>
      </c>
      <c r="E1010" s="13" t="str">
        <f>INDEX('xUS TME'!F:F,MATCH(B1010,'xUS TME'!$B:$B,0))</f>
        <v>Malaysia</v>
      </c>
      <c r="F1010" s="18" t="str">
        <f>INDEX('xUS TME'!G:G,MATCH(B1010,'xUS TME'!$B:$B,0))</f>
        <v>Real Estate</v>
      </c>
      <c r="G1010" s="58">
        <f>IFERROR(INDEX(CRIMs!G:G,MATCH(C1010,CRIMs!D:D,0)),0)</f>
        <v>0</v>
      </c>
      <c r="H1010" s="58">
        <f>IFERROR(INDEX(CRIMs!I:I,MATCH(C1010,CRIMs!D:D,0)),0)</f>
        <v>0</v>
      </c>
      <c r="I1010" s="13">
        <f>INDEX('xUS TME'!E:E,MATCH($B1010,'xUS TME'!$B:$B,0))</f>
        <v>0</v>
      </c>
      <c r="J1010" s="15">
        <f>INDEX('xUS TME'!H:H,MATCH(B1010,'xUS TME'!$B:$B,0))</f>
        <v>0</v>
      </c>
      <c r="K1010" s="17" t="str">
        <f t="shared" si="15"/>
        <v/>
      </c>
      <c r="L1010" s="15">
        <f>INDEX('xUS TME'!J:J,MATCH('xUS Opp Value'!B1010,'xUS TME'!$B:$B,0))</f>
        <v>18.77</v>
      </c>
      <c r="M1010" s="15">
        <f>INDEX('xUS TME'!L:L,MATCH('xUS Opp Value'!$B1010,'xUS TME'!$B:$B,0))</f>
        <v>1.1499999999999999</v>
      </c>
      <c r="N1010" s="15">
        <f>INDEX('xUS TME'!K:K,MATCH('xUS Opp Value'!$B1010,'xUS TME'!$B:$B,0))</f>
        <v>0.09</v>
      </c>
      <c r="O1010" s="15">
        <f>INDEX('xUS TME'!I:I,MATCH('xUS Opp Value'!$B1010,'xUS TME'!$B:$B,0))</f>
        <v>0</v>
      </c>
      <c r="P1010" s="15" t="str">
        <f>INDEX('xUS TME'!M:M,MATCH('xUS Opp Value'!$B1010,'xUS TME'!$B:$B,0))</f>
        <v>Malaysian Ringgit</v>
      </c>
      <c r="Q1010" s="15">
        <f>INDEX('xUS TME'!N:N,MATCH('xUS Opp Value'!$B1010,'xUS TME'!$B:$B,0))</f>
        <v>0</v>
      </c>
    </row>
    <row r="1011" spans="1:17" hidden="1">
      <c r="A1011" s="10" t="s">
        <v>955</v>
      </c>
      <c r="B1011" s="10" t="str">
        <f>INDEX('xUS TME'!B:B,MATCH('xUS Opp Value'!A1011,'xUS TME'!A:A,0))</f>
        <v>CNE100000627</v>
      </c>
      <c r="C1011" s="13">
        <f>INDEX('xUS TME'!C:C,MATCH($B1011,'xUS TME'!$B:$B,0))</f>
        <v>601009</v>
      </c>
      <c r="D1011" s="13" t="str">
        <f>INDEX('xUS TME'!D:D,MATCH(B1011,'xUS TME'!$B:$B,0))</f>
        <v>0P00009FZR</v>
      </c>
      <c r="E1011" s="13" t="str">
        <f>INDEX('xUS TME'!F:F,MATCH(B1011,'xUS TME'!$B:$B,0))</f>
        <v>China</v>
      </c>
      <c r="F1011" s="18" t="str">
        <f>INDEX('xUS TME'!G:G,MATCH(B1011,'xUS TME'!$B:$B,0))</f>
        <v>Financials</v>
      </c>
      <c r="G1011" s="58">
        <f>IFERROR(INDEX(CRIMs!G:G,MATCH(C1011,CRIMs!D:D,0)),0)</f>
        <v>0</v>
      </c>
      <c r="H1011" s="58">
        <f>IFERROR(INDEX(CRIMs!I:I,MATCH(C1011,CRIMs!D:D,0)),0)</f>
        <v>0</v>
      </c>
      <c r="I1011" s="13">
        <f>INDEX('xUS TME'!E:E,MATCH($B1011,'xUS TME'!$B:$B,0))</f>
        <v>0</v>
      </c>
      <c r="J1011" s="15">
        <f>INDEX('xUS TME'!H:H,MATCH(B1011,'xUS TME'!$B:$B,0))</f>
        <v>0</v>
      </c>
      <c r="K1011" s="17" t="str">
        <f t="shared" si="15"/>
        <v/>
      </c>
      <c r="L1011" s="15">
        <f>INDEX('xUS TME'!J:J,MATCH('xUS Opp Value'!B1011,'xUS TME'!$B:$B,0))</f>
        <v>3.65</v>
      </c>
      <c r="M1011" s="15">
        <f>INDEX('xUS TME'!L:L,MATCH('xUS Opp Value'!$B1011,'xUS TME'!$B:$B,0))</f>
        <v>0.74</v>
      </c>
      <c r="N1011" s="15">
        <f>INDEX('xUS TME'!K:K,MATCH('xUS Opp Value'!$B1011,'xUS TME'!$B:$B,0))</f>
        <v>0.14000000000000001</v>
      </c>
      <c r="O1011" s="15">
        <f>INDEX('xUS TME'!I:I,MATCH('xUS Opp Value'!$B1011,'xUS TME'!$B:$B,0))</f>
        <v>0</v>
      </c>
      <c r="P1011" s="15" t="str">
        <f>INDEX('xUS TME'!M:M,MATCH('xUS Opp Value'!$B1011,'xUS TME'!$B:$B,0))</f>
        <v>Yuan Renminbi</v>
      </c>
      <c r="Q1011" s="15">
        <f>INDEX('xUS TME'!N:N,MATCH('xUS Opp Value'!$B1011,'xUS TME'!$B:$B,0))</f>
        <v>0</v>
      </c>
    </row>
    <row r="1012" spans="1:17" hidden="1">
      <c r="A1012" s="10" t="s">
        <v>2418</v>
      </c>
      <c r="B1012" s="10" t="str">
        <f>INDEX('xUS TME'!B:B,MATCH('xUS Opp Value'!A1012,'xUS TME'!A:A,0))</f>
        <v>CNE100005576</v>
      </c>
      <c r="C1012" s="13">
        <f>INDEX('xUS TME'!C:C,MATCH($B1012,'xUS TME'!$B:$B,0))</f>
        <v>605499</v>
      </c>
      <c r="D1012" s="13" t="str">
        <f>INDEX('xUS TME'!D:D,MATCH(B1012,'xUS TME'!$B:$B,0))</f>
        <v>0P0001MK55</v>
      </c>
      <c r="E1012" s="13" t="str">
        <f>INDEX('xUS TME'!F:F,MATCH(B1012,'xUS TME'!$B:$B,0))</f>
        <v>China</v>
      </c>
      <c r="F1012" s="18" t="str">
        <f>INDEX('xUS TME'!G:G,MATCH(B1012,'xUS TME'!$B:$B,0))</f>
        <v>Consumer Staples</v>
      </c>
      <c r="G1012" s="58">
        <f>IFERROR(INDEX(CRIMs!G:G,MATCH(C1012,CRIMs!D:D,0)),0)</f>
        <v>0</v>
      </c>
      <c r="H1012" s="58">
        <f>IFERROR(INDEX(CRIMs!I:I,MATCH(C1012,CRIMs!D:D,0)),0)</f>
        <v>0</v>
      </c>
      <c r="I1012" s="13">
        <f>INDEX('xUS TME'!E:E,MATCH($B1012,'xUS TME'!$B:$B,0))</f>
        <v>0</v>
      </c>
      <c r="J1012" s="15">
        <f>INDEX('xUS TME'!H:H,MATCH(B1012,'xUS TME'!$B:$B,0))</f>
        <v>0</v>
      </c>
      <c r="K1012" s="17" t="str">
        <f t="shared" si="15"/>
        <v/>
      </c>
      <c r="L1012" s="15">
        <f>INDEX('xUS TME'!J:J,MATCH('xUS Opp Value'!B1012,'xUS TME'!$B:$B,0))</f>
        <v>0</v>
      </c>
      <c r="M1012" s="15">
        <f>INDEX('xUS TME'!L:L,MATCH('xUS Opp Value'!$B1012,'xUS TME'!$B:$B,0))</f>
        <v>11.05</v>
      </c>
      <c r="N1012" s="15">
        <f>INDEX('xUS TME'!K:K,MATCH('xUS Opp Value'!$B1012,'xUS TME'!$B:$B,0))</f>
        <v>0.51</v>
      </c>
      <c r="O1012" s="15">
        <f>INDEX('xUS TME'!I:I,MATCH('xUS Opp Value'!$B1012,'xUS TME'!$B:$B,0))</f>
        <v>0</v>
      </c>
      <c r="P1012" s="15" t="str">
        <f>INDEX('xUS TME'!M:M,MATCH('xUS Opp Value'!$B1012,'xUS TME'!$B:$B,0))</f>
        <v>Yuan Renminbi</v>
      </c>
      <c r="Q1012" s="15">
        <f>INDEX('xUS TME'!N:N,MATCH('xUS Opp Value'!$B1012,'xUS TME'!$B:$B,0))</f>
        <v>0</v>
      </c>
    </row>
    <row r="1013" spans="1:17" hidden="1">
      <c r="A1013" s="10" t="s">
        <v>6353</v>
      </c>
      <c r="B1013" s="10" t="str">
        <f>INDEX('xUS TME'!B:B,MATCH('xUS Opp Value'!A1013,'xUS TME'!A:A,0))</f>
        <v>SA15M1HH2NH5</v>
      </c>
      <c r="C1013" s="13">
        <f>INDEX('xUS TME'!C:C,MATCH($B1013,'xUS TME'!$B:$B,0))</f>
        <v>2223</v>
      </c>
      <c r="D1013" s="13" t="str">
        <f>INDEX('xUS TME'!D:D,MATCH(B1013,'xUS TME'!$B:$B,0))</f>
        <v>0P0001QAOO</v>
      </c>
      <c r="E1013" s="13" t="str">
        <f>INDEX('xUS TME'!F:F,MATCH(B1013,'xUS TME'!$B:$B,0))</f>
        <v>Saudi Arabia</v>
      </c>
      <c r="F1013" s="18" t="str">
        <f>INDEX('xUS TME'!G:G,MATCH(B1013,'xUS TME'!$B:$B,0))</f>
        <v>Materials</v>
      </c>
      <c r="G1013" s="58">
        <f>IFERROR(INDEX(CRIMs!G:G,MATCH(C1013,CRIMs!D:D,0)),0)</f>
        <v>0</v>
      </c>
      <c r="H1013" s="58">
        <f>IFERROR(INDEX(CRIMs!I:I,MATCH(C1013,CRIMs!D:D,0)),0)</f>
        <v>0</v>
      </c>
      <c r="I1013" s="13">
        <f>INDEX('xUS TME'!E:E,MATCH($B1013,'xUS TME'!$B:$B,0))</f>
        <v>0</v>
      </c>
      <c r="J1013" s="15">
        <f>INDEX('xUS TME'!H:H,MATCH(B1013,'xUS TME'!$B:$B,0))</f>
        <v>0</v>
      </c>
      <c r="K1013" s="17" t="str">
        <f t="shared" si="15"/>
        <v/>
      </c>
      <c r="L1013" s="15">
        <f>INDEX('xUS TME'!J:J,MATCH('xUS Opp Value'!B1013,'xUS TME'!$B:$B,0))</f>
        <v>80.489999999999995</v>
      </c>
      <c r="M1013" s="15">
        <f>INDEX('xUS TME'!L:L,MATCH('xUS Opp Value'!$B1013,'xUS TME'!$B:$B,0))</f>
        <v>4.22</v>
      </c>
      <c r="N1013" s="15">
        <f>INDEX('xUS TME'!K:K,MATCH('xUS Opp Value'!$B1013,'xUS TME'!$B:$B,0))</f>
        <v>0.2</v>
      </c>
      <c r="O1013" s="15">
        <f>INDEX('xUS TME'!I:I,MATCH('xUS Opp Value'!$B1013,'xUS TME'!$B:$B,0))</f>
        <v>0</v>
      </c>
      <c r="P1013" s="15" t="str">
        <f>INDEX('xUS TME'!M:M,MATCH('xUS Opp Value'!$B1013,'xUS TME'!$B:$B,0))</f>
        <v>Saudi Riyal</v>
      </c>
      <c r="Q1013" s="15">
        <f>INDEX('xUS TME'!N:N,MATCH('xUS Opp Value'!$B1013,'xUS TME'!$B:$B,0))</f>
        <v>0</v>
      </c>
    </row>
    <row r="1014" spans="1:17" hidden="1">
      <c r="A1014" s="10" t="s">
        <v>4647</v>
      </c>
      <c r="B1014" s="10" t="str">
        <f>INDEX('xUS TME'!B:B,MATCH('xUS Opp Value'!A1014,'xUS TME'!A:A,0))</f>
        <v>INE473A01011</v>
      </c>
      <c r="C1014" s="13">
        <f>INDEX('xUS TME'!C:C,MATCH($B1014,'xUS TME'!$B:$B,0))</f>
        <v>523457</v>
      </c>
      <c r="D1014" s="13" t="str">
        <f>INDEX('xUS TME'!D:D,MATCH(B1014,'xUS TME'!$B:$B,0))</f>
        <v>0P0000BIG0</v>
      </c>
      <c r="E1014" s="13" t="str">
        <f>INDEX('xUS TME'!F:F,MATCH(B1014,'xUS TME'!$B:$B,0))</f>
        <v>India</v>
      </c>
      <c r="F1014" s="18" t="str">
        <f>INDEX('xUS TME'!G:G,MATCH(B1014,'xUS TME'!$B:$B,0))</f>
        <v>Materials</v>
      </c>
      <c r="G1014" s="58">
        <f>IFERROR(INDEX(CRIMs!G:G,MATCH(C1014,CRIMs!D:D,0)),0)</f>
        <v>0</v>
      </c>
      <c r="H1014" s="58">
        <f>IFERROR(INDEX(CRIMs!I:I,MATCH(C1014,CRIMs!D:D,0)),0)</f>
        <v>0</v>
      </c>
      <c r="I1014" s="13">
        <f>INDEX('xUS TME'!E:E,MATCH($B1014,'xUS TME'!$B:$B,0))</f>
        <v>0</v>
      </c>
      <c r="J1014" s="15">
        <f>INDEX('xUS TME'!H:H,MATCH(B1014,'xUS TME'!$B:$B,0))</f>
        <v>0</v>
      </c>
      <c r="K1014" s="17" t="str">
        <f t="shared" si="15"/>
        <v/>
      </c>
      <c r="L1014" s="15">
        <f>INDEX('xUS TME'!J:J,MATCH('xUS Opp Value'!B1014,'xUS TME'!$B:$B,0))</f>
        <v>0</v>
      </c>
      <c r="M1014" s="15">
        <f>INDEX('xUS TME'!L:L,MATCH('xUS Opp Value'!$B1014,'xUS TME'!$B:$B,0))</f>
        <v>15.35</v>
      </c>
      <c r="N1014" s="15">
        <f>INDEX('xUS TME'!K:K,MATCH('xUS Opp Value'!$B1014,'xUS TME'!$B:$B,0))</f>
        <v>0.13</v>
      </c>
      <c r="O1014" s="15">
        <f>INDEX('xUS TME'!I:I,MATCH('xUS Opp Value'!$B1014,'xUS TME'!$B:$B,0))</f>
        <v>0</v>
      </c>
      <c r="P1014" s="15" t="str">
        <f>INDEX('xUS TME'!M:M,MATCH('xUS Opp Value'!$B1014,'xUS TME'!$B:$B,0))</f>
        <v>Indian Rupee</v>
      </c>
      <c r="Q1014" s="15">
        <f>INDEX('xUS TME'!N:N,MATCH('xUS Opp Value'!$B1014,'xUS TME'!$B:$B,0))</f>
        <v>0</v>
      </c>
    </row>
    <row r="1015" spans="1:17" hidden="1">
      <c r="A1015" s="10" t="s">
        <v>3218</v>
      </c>
      <c r="B1015" s="10" t="str">
        <f>INDEX('xUS TME'!B:B,MATCH('xUS Opp Value'!A1015,'xUS TME'!A:A,0))</f>
        <v>CNE100001WS9</v>
      </c>
      <c r="C1015" s="13">
        <f>INDEX('xUS TME'!C:C,MATCH($B1015,'xUS TME'!$B:$B,0))</f>
        <v>2736</v>
      </c>
      <c r="D1015" s="13" t="str">
        <f>INDEX('xUS TME'!D:D,MATCH(B1015,'xUS TME'!$B:$B,0))</f>
        <v>0P000155BW</v>
      </c>
      <c r="E1015" s="13" t="str">
        <f>INDEX('xUS TME'!F:F,MATCH(B1015,'xUS TME'!$B:$B,0))</f>
        <v>China</v>
      </c>
      <c r="F1015" s="18" t="str">
        <f>INDEX('xUS TME'!G:G,MATCH(B1015,'xUS TME'!$B:$B,0))</f>
        <v>Financials</v>
      </c>
      <c r="G1015" s="58">
        <f>IFERROR(INDEX(CRIMs!G:G,MATCH(C1015,CRIMs!D:D,0)),0)</f>
        <v>0</v>
      </c>
      <c r="H1015" s="58">
        <f>IFERROR(INDEX(CRIMs!I:I,MATCH(C1015,CRIMs!D:D,0)),0)</f>
        <v>0</v>
      </c>
      <c r="I1015" s="13">
        <f>INDEX('xUS TME'!E:E,MATCH($B1015,'xUS TME'!$B:$B,0))</f>
        <v>0</v>
      </c>
      <c r="J1015" s="15">
        <f>INDEX('xUS TME'!H:H,MATCH(B1015,'xUS TME'!$B:$B,0))</f>
        <v>0</v>
      </c>
      <c r="K1015" s="17" t="str">
        <f t="shared" si="15"/>
        <v/>
      </c>
      <c r="L1015" s="15">
        <f>INDEX('xUS TME'!J:J,MATCH('xUS Opp Value'!B1015,'xUS TME'!$B:$B,0))</f>
        <v>0</v>
      </c>
      <c r="M1015" s="15">
        <f>INDEX('xUS TME'!L:L,MATCH('xUS Opp Value'!$B1015,'xUS TME'!$B:$B,0))</f>
        <v>1.24</v>
      </c>
      <c r="N1015" s="15">
        <f>INDEX('xUS TME'!K:K,MATCH('xUS Opp Value'!$B1015,'xUS TME'!$B:$B,0))</f>
        <v>0.1</v>
      </c>
      <c r="O1015" s="15">
        <f>INDEX('xUS TME'!I:I,MATCH('xUS Opp Value'!$B1015,'xUS TME'!$B:$B,0))</f>
        <v>0</v>
      </c>
      <c r="P1015" s="15" t="str">
        <f>INDEX('xUS TME'!M:M,MATCH('xUS Opp Value'!$B1015,'xUS TME'!$B:$B,0))</f>
        <v>Yuan Renminbi</v>
      </c>
      <c r="Q1015" s="15">
        <f>INDEX('xUS TME'!N:N,MATCH('xUS Opp Value'!$B1015,'xUS TME'!$B:$B,0))</f>
        <v>0</v>
      </c>
    </row>
    <row r="1016" spans="1:17" hidden="1">
      <c r="A1016" s="10" t="s">
        <v>3014</v>
      </c>
      <c r="B1016" s="10" t="str">
        <f>INDEX('xUS TME'!B:B,MATCH('xUS Opp Value'!A1016,'xUS TME'!A:A,0))</f>
        <v>CNE100000PP1</v>
      </c>
      <c r="C1016" s="13">
        <f>INDEX('xUS TME'!C:C,MATCH($B1016,'xUS TME'!$B:$B,0))</f>
        <v>2208</v>
      </c>
      <c r="D1016" s="13" t="str">
        <f>INDEX('xUS TME'!D:D,MATCH(B1016,'xUS TME'!$B:$B,0))</f>
        <v>0P0000Q2YW</v>
      </c>
      <c r="E1016" s="13" t="str">
        <f>INDEX('xUS TME'!F:F,MATCH(B1016,'xUS TME'!$B:$B,0))</f>
        <v>China</v>
      </c>
      <c r="F1016" s="18" t="str">
        <f>INDEX('xUS TME'!G:G,MATCH(B1016,'xUS TME'!$B:$B,0))</f>
        <v>Industrials</v>
      </c>
      <c r="G1016" s="58">
        <f>IFERROR(INDEX(CRIMs!G:G,MATCH(C1016,CRIMs!D:D,0)),0)</f>
        <v>0</v>
      </c>
      <c r="H1016" s="58">
        <f>IFERROR(INDEX(CRIMs!I:I,MATCH(C1016,CRIMs!D:D,0)),0)</f>
        <v>0</v>
      </c>
      <c r="I1016" s="13">
        <f>INDEX('xUS TME'!E:E,MATCH($B1016,'xUS TME'!$B:$B,0))</f>
        <v>0</v>
      </c>
      <c r="J1016" s="15">
        <f>INDEX('xUS TME'!H:H,MATCH(B1016,'xUS TME'!$B:$B,0))</f>
        <v>0</v>
      </c>
      <c r="K1016" s="17" t="str">
        <f t="shared" si="15"/>
        <v/>
      </c>
      <c r="L1016" s="15">
        <f>INDEX('xUS TME'!J:J,MATCH('xUS Opp Value'!B1016,'xUS TME'!$B:$B,0))</f>
        <v>11.24</v>
      </c>
      <c r="M1016" s="15">
        <f>INDEX('xUS TME'!L:L,MATCH('xUS Opp Value'!$B1016,'xUS TME'!$B:$B,0))</f>
        <v>1.38</v>
      </c>
      <c r="N1016" s="15">
        <f>INDEX('xUS TME'!K:K,MATCH('xUS Opp Value'!$B1016,'xUS TME'!$B:$B,0))</f>
        <v>0.08</v>
      </c>
      <c r="O1016" s="15">
        <f>INDEX('xUS TME'!I:I,MATCH('xUS Opp Value'!$B1016,'xUS TME'!$B:$B,0))</f>
        <v>0</v>
      </c>
      <c r="P1016" s="15" t="str">
        <f>INDEX('xUS TME'!M:M,MATCH('xUS Opp Value'!$B1016,'xUS TME'!$B:$B,0))</f>
        <v>Hong Kong Dollar</v>
      </c>
      <c r="Q1016" s="15">
        <f>INDEX('xUS TME'!N:N,MATCH('xUS Opp Value'!$B1016,'xUS TME'!$B:$B,0))</f>
        <v>0</v>
      </c>
    </row>
    <row r="1017" spans="1:17" hidden="1">
      <c r="A1017" s="10" t="s">
        <v>1433</v>
      </c>
      <c r="B1017" s="10" t="str">
        <f>INDEX('xUS TME'!B:B,MATCH('xUS Opp Value'!A1017,'xUS TME'!A:A,0))</f>
        <v>KYG2006G1313</v>
      </c>
      <c r="C1017" s="13" t="str">
        <f>INDEX('xUS TME'!C:C,MATCH($B1017,'xUS TME'!$B:$B,0))</f>
        <v>01735</v>
      </c>
      <c r="D1017" s="13" t="str">
        <f>INDEX('xUS TME'!D:D,MATCH(B1017,'xUS TME'!$B:$B,0))</f>
        <v>0P0001CZQX</v>
      </c>
      <c r="E1017" s="13" t="str">
        <f>INDEX('xUS TME'!F:F,MATCH(B1017,'xUS TME'!$B:$B,0))</f>
        <v>China</v>
      </c>
      <c r="F1017" s="18" t="str">
        <f>INDEX('xUS TME'!G:G,MATCH(B1017,'xUS TME'!$B:$B,0))</f>
        <v>Industrials</v>
      </c>
      <c r="G1017" s="58">
        <f>IFERROR(INDEX(CRIMs!G:G,MATCH(C1017,CRIMs!D:D,0)),0)</f>
        <v>0</v>
      </c>
      <c r="H1017" s="58">
        <f>IFERROR(INDEX(CRIMs!I:I,MATCH(C1017,CRIMs!D:D,0)),0)</f>
        <v>0</v>
      </c>
      <c r="I1017" s="13">
        <f>INDEX('xUS TME'!E:E,MATCH($B1017,'xUS TME'!$B:$B,0))</f>
        <v>0</v>
      </c>
      <c r="J1017" s="15">
        <f>INDEX('xUS TME'!H:H,MATCH(B1017,'xUS TME'!$B:$B,0))</f>
        <v>0</v>
      </c>
      <c r="K1017" s="17" t="str">
        <f t="shared" si="15"/>
        <v/>
      </c>
      <c r="L1017" s="15">
        <f>INDEX('xUS TME'!J:J,MATCH('xUS Opp Value'!B1017,'xUS TME'!$B:$B,0))</f>
        <v>0</v>
      </c>
      <c r="M1017" s="15">
        <f>INDEX('xUS TME'!L:L,MATCH('xUS Opp Value'!$B1017,'xUS TME'!$B:$B,0))</f>
        <v>24.65</v>
      </c>
      <c r="N1017" s="15">
        <f>INDEX('xUS TME'!K:K,MATCH('xUS Opp Value'!$B1017,'xUS TME'!$B:$B,0))</f>
        <v>0.06</v>
      </c>
      <c r="O1017" s="15">
        <f>INDEX('xUS TME'!I:I,MATCH('xUS Opp Value'!$B1017,'xUS TME'!$B:$B,0))</f>
        <v>0</v>
      </c>
      <c r="P1017" s="15" t="str">
        <f>INDEX('xUS TME'!M:M,MATCH('xUS Opp Value'!$B1017,'xUS TME'!$B:$B,0))</f>
        <v>Hong Kong Dollar</v>
      </c>
      <c r="Q1017" s="15">
        <f>INDEX('xUS TME'!N:N,MATCH('xUS Opp Value'!$B1017,'xUS TME'!$B:$B,0))</f>
        <v>0</v>
      </c>
    </row>
    <row r="1018" spans="1:17" hidden="1">
      <c r="A1018" s="10" t="s">
        <v>2009</v>
      </c>
      <c r="B1018" s="10" t="str">
        <f>INDEX('xUS TME'!B:B,MATCH('xUS Opp Value'!A1018,'xUS TME'!A:A,0))</f>
        <v>TRECOLA00011</v>
      </c>
      <c r="C1018" s="13" t="str">
        <f>INDEX('xUS TME'!C:C,MATCH($B1018,'xUS TME'!$B:$B,0))</f>
        <v>CCOLA</v>
      </c>
      <c r="D1018" s="13" t="str">
        <f>INDEX('xUS TME'!D:D,MATCH(B1018,'xUS TME'!$B:$B,0))</f>
        <v>0P0000BWOP</v>
      </c>
      <c r="E1018" s="13" t="str">
        <f>INDEX('xUS TME'!F:F,MATCH(B1018,'xUS TME'!$B:$B,0))</f>
        <v>Turkey</v>
      </c>
      <c r="F1018" s="18" t="str">
        <f>INDEX('xUS TME'!G:G,MATCH(B1018,'xUS TME'!$B:$B,0))</f>
        <v>Consumer Staples</v>
      </c>
      <c r="G1018" s="58">
        <f>IFERROR(INDEX(CRIMs!G:G,MATCH(C1018,CRIMs!D:D,0)),0)</f>
        <v>0</v>
      </c>
      <c r="H1018" s="58">
        <f>IFERROR(INDEX(CRIMs!I:I,MATCH(C1018,CRIMs!D:D,0)),0)</f>
        <v>0</v>
      </c>
      <c r="I1018" s="13">
        <f>INDEX('xUS TME'!E:E,MATCH($B1018,'xUS TME'!$B:$B,0))</f>
        <v>0</v>
      </c>
      <c r="J1018" s="15">
        <f>INDEX('xUS TME'!H:H,MATCH(B1018,'xUS TME'!$B:$B,0))</f>
        <v>0</v>
      </c>
      <c r="K1018" s="17" t="str">
        <f t="shared" si="15"/>
        <v/>
      </c>
      <c r="L1018" s="15">
        <f>INDEX('xUS TME'!J:J,MATCH('xUS Opp Value'!B1018,'xUS TME'!$B:$B,0))</f>
        <v>12.55</v>
      </c>
      <c r="M1018" s="15">
        <f>INDEX('xUS TME'!L:L,MATCH('xUS Opp Value'!$B1018,'xUS TME'!$B:$B,0))</f>
        <v>2.71</v>
      </c>
      <c r="N1018" s="15">
        <f>INDEX('xUS TME'!K:K,MATCH('xUS Opp Value'!$B1018,'xUS TME'!$B:$B,0))</f>
        <v>0.21</v>
      </c>
      <c r="O1018" s="15">
        <f>INDEX('xUS TME'!I:I,MATCH('xUS Opp Value'!$B1018,'xUS TME'!$B:$B,0))</f>
        <v>0</v>
      </c>
      <c r="P1018" s="15" t="str">
        <f>INDEX('xUS TME'!M:M,MATCH('xUS Opp Value'!$B1018,'xUS TME'!$B:$B,0))</f>
        <v>Turkish Lira</v>
      </c>
      <c r="Q1018" s="15">
        <f>INDEX('xUS TME'!N:N,MATCH('xUS Opp Value'!$B1018,'xUS TME'!$B:$B,0))</f>
        <v>0</v>
      </c>
    </row>
    <row r="1019" spans="1:17" hidden="1">
      <c r="A1019" s="10" t="s">
        <v>1669</v>
      </c>
      <c r="B1019" s="10" t="str">
        <f>INDEX('xUS TME'!B:B,MATCH('xUS Opp Value'!A1019,'xUS TME'!A:A,0))</f>
        <v>CNE100000HK9</v>
      </c>
      <c r="C1019" s="13">
        <f>INDEX('xUS TME'!C:C,MATCH($B1019,'xUS TME'!$B:$B,0))</f>
        <v>600999</v>
      </c>
      <c r="D1019" s="13" t="str">
        <f>INDEX('xUS TME'!D:D,MATCH(B1019,'xUS TME'!$B:$B,0))</f>
        <v>0P0000N49J</v>
      </c>
      <c r="E1019" s="13" t="str">
        <f>INDEX('xUS TME'!F:F,MATCH(B1019,'xUS TME'!$B:$B,0))</f>
        <v>China</v>
      </c>
      <c r="F1019" s="18" t="str">
        <f>INDEX('xUS TME'!G:G,MATCH(B1019,'xUS TME'!$B:$B,0))</f>
        <v>Financials</v>
      </c>
      <c r="G1019" s="58">
        <f>IFERROR(INDEX(CRIMs!G:G,MATCH(C1019,CRIMs!D:D,0)),0)</f>
        <v>0</v>
      </c>
      <c r="H1019" s="58">
        <f>IFERROR(INDEX(CRIMs!I:I,MATCH(C1019,CRIMs!D:D,0)),0)</f>
        <v>0</v>
      </c>
      <c r="I1019" s="13">
        <f>INDEX('xUS TME'!E:E,MATCH($B1019,'xUS TME'!$B:$B,0))</f>
        <v>0</v>
      </c>
      <c r="J1019" s="15">
        <f>INDEX('xUS TME'!H:H,MATCH(B1019,'xUS TME'!$B:$B,0))</f>
        <v>0</v>
      </c>
      <c r="K1019" s="17" t="str">
        <f t="shared" ref="K1019:K1082" si="16">IFERROR((1/J1019)-1,"")</f>
        <v/>
      </c>
      <c r="L1019" s="15">
        <f>INDEX('xUS TME'!J:J,MATCH('xUS Opp Value'!B1019,'xUS TME'!$B:$B,0))</f>
        <v>10.62</v>
      </c>
      <c r="M1019" s="15">
        <f>INDEX('xUS TME'!L:L,MATCH('xUS Opp Value'!$B1019,'xUS TME'!$B:$B,0))</f>
        <v>1.1399999999999999</v>
      </c>
      <c r="N1019" s="15">
        <f>INDEX('xUS TME'!K:K,MATCH('xUS Opp Value'!$B1019,'xUS TME'!$B:$B,0))</f>
        <v>0.11</v>
      </c>
      <c r="O1019" s="15">
        <f>INDEX('xUS TME'!I:I,MATCH('xUS Opp Value'!$B1019,'xUS TME'!$B:$B,0))</f>
        <v>0</v>
      </c>
      <c r="P1019" s="15" t="str">
        <f>INDEX('xUS TME'!M:M,MATCH('xUS Opp Value'!$B1019,'xUS TME'!$B:$B,0))</f>
        <v>Yuan Renminbi</v>
      </c>
      <c r="Q1019" s="15">
        <f>INDEX('xUS TME'!N:N,MATCH('xUS Opp Value'!$B1019,'xUS TME'!$B:$B,0))</f>
        <v>0</v>
      </c>
    </row>
    <row r="1020" spans="1:17" hidden="1">
      <c r="A1020" s="10" t="s">
        <v>8145</v>
      </c>
      <c r="B1020" s="10" t="str">
        <f>INDEX('xUS TME'!B:B,MATCH('xUS Opp Value'!A1020,'xUS TME'!A:A,0))</f>
        <v>CNE000000FH0</v>
      </c>
      <c r="C1020" s="13">
        <f>INDEX('xUS TME'!C:C,MATCH($B1020,'xUS TME'!$B:$B,0))</f>
        <v>425</v>
      </c>
      <c r="D1020" s="13" t="str">
        <f>INDEX('xUS TME'!D:D,MATCH(B1020,'xUS TME'!$B:$B,0))</f>
        <v>0P00007WSV</v>
      </c>
      <c r="E1020" s="13" t="str">
        <f>INDEX('xUS TME'!F:F,MATCH(B1020,'xUS TME'!$B:$B,0))</f>
        <v>China</v>
      </c>
      <c r="F1020" s="18" t="str">
        <f>INDEX('xUS TME'!G:G,MATCH(B1020,'xUS TME'!$B:$B,0))</f>
        <v>Industrials</v>
      </c>
      <c r="G1020" s="58">
        <f>IFERROR(INDEX(CRIMs!G:G,MATCH(C1020,CRIMs!D:D,0)),0)</f>
        <v>0</v>
      </c>
      <c r="H1020" s="58">
        <f>IFERROR(INDEX(CRIMs!I:I,MATCH(C1020,CRIMs!D:D,0)),0)</f>
        <v>0</v>
      </c>
      <c r="I1020" s="13">
        <f>INDEX('xUS TME'!E:E,MATCH($B1020,'xUS TME'!$B:$B,0))</f>
        <v>0</v>
      </c>
      <c r="J1020" s="15">
        <f>INDEX('xUS TME'!H:H,MATCH(B1020,'xUS TME'!$B:$B,0))</f>
        <v>0</v>
      </c>
      <c r="K1020" s="17" t="str">
        <f t="shared" si="16"/>
        <v/>
      </c>
      <c r="L1020" s="15">
        <f>INDEX('xUS TME'!J:J,MATCH('xUS Opp Value'!B1020,'xUS TME'!$B:$B,0))</f>
        <v>8.44</v>
      </c>
      <c r="M1020" s="15">
        <f>INDEX('xUS TME'!L:L,MATCH('xUS Opp Value'!$B1020,'xUS TME'!$B:$B,0))</f>
        <v>2.08</v>
      </c>
      <c r="N1020" s="15">
        <f>INDEX('xUS TME'!K:K,MATCH('xUS Opp Value'!$B1020,'xUS TME'!$B:$B,0))</f>
        <v>0.1</v>
      </c>
      <c r="O1020" s="15">
        <f>INDEX('xUS TME'!I:I,MATCH('xUS Opp Value'!$B1020,'xUS TME'!$B:$B,0))</f>
        <v>0</v>
      </c>
      <c r="P1020" s="15" t="str">
        <f>INDEX('xUS TME'!M:M,MATCH('xUS Opp Value'!$B1020,'xUS TME'!$B:$B,0))</f>
        <v>Yuan Renminbi</v>
      </c>
      <c r="Q1020" s="15">
        <f>INDEX('xUS TME'!N:N,MATCH('xUS Opp Value'!$B1020,'xUS TME'!$B:$B,0))</f>
        <v>0</v>
      </c>
    </row>
    <row r="1021" spans="1:17" hidden="1">
      <c r="A1021" s="10" t="s">
        <v>3823</v>
      </c>
      <c r="B1021" s="10" t="str">
        <f>INDEX('xUS TME'!B:B,MATCH('xUS Opp Value'!A1021,'xUS TME'!A:A,0))</f>
        <v>INE203G01027</v>
      </c>
      <c r="C1021" s="13">
        <f>INDEX('xUS TME'!C:C,MATCH($B1021,'xUS TME'!$B:$B,0))</f>
        <v>532514</v>
      </c>
      <c r="D1021" s="13" t="str">
        <f>INDEX('xUS TME'!D:D,MATCH(B1021,'xUS TME'!$B:$B,0))</f>
        <v>0P0000AXLR</v>
      </c>
      <c r="E1021" s="13" t="str">
        <f>INDEX('xUS TME'!F:F,MATCH(B1021,'xUS TME'!$B:$B,0))</f>
        <v>India</v>
      </c>
      <c r="F1021" s="18" t="str">
        <f>INDEX('xUS TME'!G:G,MATCH(B1021,'xUS TME'!$B:$B,0))</f>
        <v>Utilities</v>
      </c>
      <c r="G1021" s="58">
        <f>IFERROR(INDEX(CRIMs!G:G,MATCH(C1021,CRIMs!D:D,0)),0)</f>
        <v>0</v>
      </c>
      <c r="H1021" s="58">
        <f>IFERROR(INDEX(CRIMs!I:I,MATCH(C1021,CRIMs!D:D,0)),0)</f>
        <v>0</v>
      </c>
      <c r="I1021" s="13">
        <f>INDEX('xUS TME'!E:E,MATCH($B1021,'xUS TME'!$B:$B,0))</f>
        <v>0</v>
      </c>
      <c r="J1021" s="15">
        <f>INDEX('xUS TME'!H:H,MATCH(B1021,'xUS TME'!$B:$B,0))</f>
        <v>0</v>
      </c>
      <c r="K1021" s="17" t="str">
        <f t="shared" si="16"/>
        <v/>
      </c>
      <c r="L1021" s="15">
        <f>INDEX('xUS TME'!J:J,MATCH('xUS Opp Value'!B1021,'xUS TME'!$B:$B,0))</f>
        <v>19.760000000000002</v>
      </c>
      <c r="M1021" s="15">
        <f>INDEX('xUS TME'!L:L,MATCH('xUS Opp Value'!$B1021,'xUS TME'!$B:$B,0))</f>
        <v>2.0099999999999998</v>
      </c>
      <c r="N1021" s="15">
        <f>INDEX('xUS TME'!K:K,MATCH('xUS Opp Value'!$B1021,'xUS TME'!$B:$B,0))</f>
        <v>0.17</v>
      </c>
      <c r="O1021" s="15">
        <f>INDEX('xUS TME'!I:I,MATCH('xUS Opp Value'!$B1021,'xUS TME'!$B:$B,0))</f>
        <v>0</v>
      </c>
      <c r="P1021" s="15" t="str">
        <f>INDEX('xUS TME'!M:M,MATCH('xUS Opp Value'!$B1021,'xUS TME'!$B:$B,0))</f>
        <v>Indian Rupee</v>
      </c>
      <c r="Q1021" s="15">
        <f>INDEX('xUS TME'!N:N,MATCH('xUS Opp Value'!$B1021,'xUS TME'!$B:$B,0))</f>
        <v>0</v>
      </c>
    </row>
    <row r="1022" spans="1:17" hidden="1">
      <c r="A1022" s="10" t="s">
        <v>5259</v>
      </c>
      <c r="B1022" s="10" t="str">
        <f>INDEX('xUS TME'!B:B,MATCH('xUS Opp Value'!A1022,'xUS TME'!A:A,0))</f>
        <v>CNE1000023J3</v>
      </c>
      <c r="C1022" s="13">
        <f>INDEX('xUS TME'!C:C,MATCH($B1022,'xUS TME'!$B:$B,0))</f>
        <v>601689</v>
      </c>
      <c r="D1022" s="13" t="str">
        <f>INDEX('xUS TME'!D:D,MATCH(B1022,'xUS TME'!$B:$B,0))</f>
        <v>0P00015KAN</v>
      </c>
      <c r="E1022" s="13" t="str">
        <f>INDEX('xUS TME'!F:F,MATCH(B1022,'xUS TME'!$B:$B,0))</f>
        <v>China</v>
      </c>
      <c r="F1022" s="18" t="str">
        <f>INDEX('xUS TME'!G:G,MATCH(B1022,'xUS TME'!$B:$B,0))</f>
        <v>Consumer Discretionary</v>
      </c>
      <c r="G1022" s="58">
        <f>IFERROR(INDEX(CRIMs!G:G,MATCH(C1022,CRIMs!D:D,0)),0)</f>
        <v>0</v>
      </c>
      <c r="H1022" s="58">
        <f>IFERROR(INDEX(CRIMs!I:I,MATCH(C1022,CRIMs!D:D,0)),0)</f>
        <v>0</v>
      </c>
      <c r="I1022" s="13">
        <f>INDEX('xUS TME'!E:E,MATCH($B1022,'xUS TME'!$B:$B,0))</f>
        <v>0</v>
      </c>
      <c r="J1022" s="15">
        <f>INDEX('xUS TME'!H:H,MATCH(B1022,'xUS TME'!$B:$B,0))</f>
        <v>0</v>
      </c>
      <c r="K1022" s="17" t="str">
        <f t="shared" si="16"/>
        <v/>
      </c>
      <c r="L1022" s="15">
        <f>INDEX('xUS TME'!J:J,MATCH('xUS Opp Value'!B1022,'xUS TME'!$B:$B,0))</f>
        <v>22.9</v>
      </c>
      <c r="M1022" s="15">
        <f>INDEX('xUS TME'!L:L,MATCH('xUS Opp Value'!$B1022,'xUS TME'!$B:$B,0))</f>
        <v>4.3600000000000003</v>
      </c>
      <c r="N1022" s="15">
        <f>INDEX('xUS TME'!K:K,MATCH('xUS Opp Value'!$B1022,'xUS TME'!$B:$B,0))</f>
        <v>0.12</v>
      </c>
      <c r="O1022" s="15">
        <f>INDEX('xUS TME'!I:I,MATCH('xUS Opp Value'!$B1022,'xUS TME'!$B:$B,0))</f>
        <v>0</v>
      </c>
      <c r="P1022" s="15" t="str">
        <f>INDEX('xUS TME'!M:M,MATCH('xUS Opp Value'!$B1022,'xUS TME'!$B:$B,0))</f>
        <v>Yuan Renminbi</v>
      </c>
      <c r="Q1022" s="15">
        <f>INDEX('xUS TME'!N:N,MATCH('xUS Opp Value'!$B1022,'xUS TME'!$B:$B,0))</f>
        <v>0</v>
      </c>
    </row>
    <row r="1023" spans="1:17" hidden="1">
      <c r="A1023" s="10" t="s">
        <v>3564</v>
      </c>
      <c r="B1023" s="10" t="str">
        <f>INDEX('xUS TME'!B:B,MATCH('xUS Opp Value'!A1023,'xUS TME'!A:A,0))</f>
        <v>MYL1082OO006</v>
      </c>
      <c r="C1023" s="13">
        <f>INDEX('xUS TME'!C:C,MATCH($B1023,'xUS TME'!$B:$B,0))</f>
        <v>1082</v>
      </c>
      <c r="D1023" s="13" t="str">
        <f>INDEX('xUS TME'!D:D,MATCH(B1023,'xUS TME'!$B:$B,0))</f>
        <v>0P0000AVSM</v>
      </c>
      <c r="E1023" s="13" t="str">
        <f>INDEX('xUS TME'!F:F,MATCH(B1023,'xUS TME'!$B:$B,0))</f>
        <v>Malaysia</v>
      </c>
      <c r="F1023" s="18" t="str">
        <f>INDEX('xUS TME'!G:G,MATCH(B1023,'xUS TME'!$B:$B,0))</f>
        <v>Financials</v>
      </c>
      <c r="G1023" s="58">
        <f>IFERROR(INDEX(CRIMs!G:G,MATCH(C1023,CRIMs!D:D,0)),0)</f>
        <v>0</v>
      </c>
      <c r="H1023" s="58">
        <f>IFERROR(INDEX(CRIMs!I:I,MATCH(C1023,CRIMs!D:D,0)),0)</f>
        <v>0</v>
      </c>
      <c r="I1023" s="13">
        <f>INDEX('xUS TME'!E:E,MATCH($B1023,'xUS TME'!$B:$B,0))</f>
        <v>0</v>
      </c>
      <c r="J1023" s="15">
        <f>INDEX('xUS TME'!H:H,MATCH(B1023,'xUS TME'!$B:$B,0))</f>
        <v>0</v>
      </c>
      <c r="K1023" s="17" t="str">
        <f t="shared" si="16"/>
        <v/>
      </c>
      <c r="L1023" s="15">
        <f>INDEX('xUS TME'!J:J,MATCH('xUS Opp Value'!B1023,'xUS TME'!$B:$B,0))</f>
        <v>5.89</v>
      </c>
      <c r="M1023" s="15">
        <f>INDEX('xUS TME'!L:L,MATCH('xUS Opp Value'!$B1023,'xUS TME'!$B:$B,0))</f>
        <v>0.65</v>
      </c>
      <c r="N1023" s="15">
        <f>INDEX('xUS TME'!K:K,MATCH('xUS Opp Value'!$B1023,'xUS TME'!$B:$B,0))</f>
        <v>0.16</v>
      </c>
      <c r="O1023" s="15">
        <f>INDEX('xUS TME'!I:I,MATCH('xUS Opp Value'!$B1023,'xUS TME'!$B:$B,0))</f>
        <v>0</v>
      </c>
      <c r="P1023" s="15" t="str">
        <f>INDEX('xUS TME'!M:M,MATCH('xUS Opp Value'!$B1023,'xUS TME'!$B:$B,0))</f>
        <v>Malaysian Ringgit</v>
      </c>
      <c r="Q1023" s="15">
        <f>INDEX('xUS TME'!N:N,MATCH('xUS Opp Value'!$B1023,'xUS TME'!$B:$B,0))</f>
        <v>0</v>
      </c>
    </row>
    <row r="1024" spans="1:17" hidden="1">
      <c r="A1024" s="10" t="s">
        <v>2844</v>
      </c>
      <c r="B1024" s="10" t="str">
        <f>INDEX('xUS TME'!B:B,MATCH('xUS Opp Value'!A1024,'xUS TME'!A:A,0))</f>
        <v>CNE000000230</v>
      </c>
      <c r="C1024" s="13">
        <f>INDEX('xUS TME'!C:C,MATCH($B1024,'xUS TME'!$B:$B,0))</f>
        <v>600660</v>
      </c>
      <c r="D1024" s="13" t="str">
        <f>INDEX('xUS TME'!D:D,MATCH(B1024,'xUS TME'!$B:$B,0))</f>
        <v>0P00007XEM</v>
      </c>
      <c r="E1024" s="13" t="str">
        <f>INDEX('xUS TME'!F:F,MATCH(B1024,'xUS TME'!$B:$B,0))</f>
        <v>China</v>
      </c>
      <c r="F1024" s="18" t="str">
        <f>INDEX('xUS TME'!G:G,MATCH(B1024,'xUS TME'!$B:$B,0))</f>
        <v>Consumer Discretionary</v>
      </c>
      <c r="G1024" s="58">
        <f>IFERROR(INDEX(CRIMs!G:G,MATCH(C1024,CRIMs!D:D,0)),0)</f>
        <v>0</v>
      </c>
      <c r="H1024" s="58">
        <f>IFERROR(INDEX(CRIMs!I:I,MATCH(C1024,CRIMs!D:D,0)),0)</f>
        <v>0</v>
      </c>
      <c r="I1024" s="13">
        <f>INDEX('xUS TME'!E:E,MATCH($B1024,'xUS TME'!$B:$B,0))</f>
        <v>0</v>
      </c>
      <c r="J1024" s="15">
        <f>INDEX('xUS TME'!H:H,MATCH(B1024,'xUS TME'!$B:$B,0))</f>
        <v>0</v>
      </c>
      <c r="K1024" s="17" t="str">
        <f t="shared" si="16"/>
        <v/>
      </c>
      <c r="L1024" s="15">
        <f>INDEX('xUS TME'!J:J,MATCH('xUS Opp Value'!B1024,'xUS TME'!$B:$B,0))</f>
        <v>14.38</v>
      </c>
      <c r="M1024" s="15">
        <f>INDEX('xUS TME'!L:L,MATCH('xUS Opp Value'!$B1024,'xUS TME'!$B:$B,0))</f>
        <v>3.99</v>
      </c>
      <c r="N1024" s="15">
        <f>INDEX('xUS TME'!K:K,MATCH('xUS Opp Value'!$B1024,'xUS TME'!$B:$B,0))</f>
        <v>0.26</v>
      </c>
      <c r="O1024" s="15">
        <f>INDEX('xUS TME'!I:I,MATCH('xUS Opp Value'!$B1024,'xUS TME'!$B:$B,0))</f>
        <v>0</v>
      </c>
      <c r="P1024" s="15" t="str">
        <f>INDEX('xUS TME'!M:M,MATCH('xUS Opp Value'!$B1024,'xUS TME'!$B:$B,0))</f>
        <v>Yuan Renminbi</v>
      </c>
      <c r="Q1024" s="15">
        <f>INDEX('xUS TME'!N:N,MATCH('xUS Opp Value'!$B1024,'xUS TME'!$B:$B,0))</f>
        <v>0</v>
      </c>
    </row>
    <row r="1025" spans="1:17" hidden="1">
      <c r="A1025" s="10" t="s">
        <v>304</v>
      </c>
      <c r="B1025" s="10" t="str">
        <f>INDEX('xUS TME'!B:B,MATCH('xUS Opp Value'!A1025,'xUS TME'!A:A,0))</f>
        <v>CNE000000JW1</v>
      </c>
      <c r="C1025" s="13">
        <f>INDEX('xUS TME'!C:C,MATCH($B1025,'xUS TME'!$B:$B,0))</f>
        <v>600893</v>
      </c>
      <c r="D1025" s="13" t="str">
        <f>INDEX('xUS TME'!D:D,MATCH(B1025,'xUS TME'!$B:$B,0))</f>
        <v>0P00007XKQ</v>
      </c>
      <c r="E1025" s="13" t="str">
        <f>INDEX('xUS TME'!F:F,MATCH(B1025,'xUS TME'!$B:$B,0))</f>
        <v>China</v>
      </c>
      <c r="F1025" s="18" t="str">
        <f>INDEX('xUS TME'!G:G,MATCH(B1025,'xUS TME'!$B:$B,0))</f>
        <v>Industrials</v>
      </c>
      <c r="G1025" s="58">
        <f>IFERROR(INDEX(CRIMs!G:G,MATCH(C1025,CRIMs!D:D,0)),0)</f>
        <v>0</v>
      </c>
      <c r="H1025" s="58">
        <f>IFERROR(INDEX(CRIMs!I:I,MATCH(C1025,CRIMs!D:D,0)),0)</f>
        <v>0</v>
      </c>
      <c r="I1025" s="13">
        <f>INDEX('xUS TME'!E:E,MATCH($B1025,'xUS TME'!$B:$B,0))</f>
        <v>0</v>
      </c>
      <c r="J1025" s="15">
        <f>INDEX('xUS TME'!H:H,MATCH(B1025,'xUS TME'!$B:$B,0))</f>
        <v>0</v>
      </c>
      <c r="K1025" s="17" t="str">
        <f t="shared" si="16"/>
        <v/>
      </c>
      <c r="L1025" s="15">
        <f>INDEX('xUS TME'!J:J,MATCH('xUS Opp Value'!B1025,'xUS TME'!$B:$B,0))</f>
        <v>0</v>
      </c>
      <c r="M1025" s="15">
        <f>INDEX('xUS TME'!L:L,MATCH('xUS Opp Value'!$B1025,'xUS TME'!$B:$B,0))</f>
        <v>3.41</v>
      </c>
      <c r="N1025" s="15">
        <f>INDEX('xUS TME'!K:K,MATCH('xUS Opp Value'!$B1025,'xUS TME'!$B:$B,0))</f>
        <v>0.02</v>
      </c>
      <c r="O1025" s="15">
        <f>INDEX('xUS TME'!I:I,MATCH('xUS Opp Value'!$B1025,'xUS TME'!$B:$B,0))</f>
        <v>0</v>
      </c>
      <c r="P1025" s="15" t="str">
        <f>INDEX('xUS TME'!M:M,MATCH('xUS Opp Value'!$B1025,'xUS TME'!$B:$B,0))</f>
        <v>Yuan Renminbi</v>
      </c>
      <c r="Q1025" s="15">
        <f>INDEX('xUS TME'!N:N,MATCH('xUS Opp Value'!$B1025,'xUS TME'!$B:$B,0))</f>
        <v>0</v>
      </c>
    </row>
    <row r="1026" spans="1:17" hidden="1">
      <c r="A1026" s="10" t="s">
        <v>2350</v>
      </c>
      <c r="B1026" s="10" t="str">
        <f>INDEX('xUS TME'!B:B,MATCH('xUS Opp Value'!A1026,'xUS TME'!A:A,0))</f>
        <v>CNE100000304</v>
      </c>
      <c r="C1026" s="13">
        <f>INDEX('xUS TME'!C:C,MATCH($B1026,'xUS TME'!$B:$B,0))</f>
        <v>1072</v>
      </c>
      <c r="D1026" s="13" t="str">
        <f>INDEX('xUS TME'!D:D,MATCH(B1026,'xUS TME'!$B:$B,0))</f>
        <v>0P00009S5Z</v>
      </c>
      <c r="E1026" s="13" t="str">
        <f>INDEX('xUS TME'!F:F,MATCH(B1026,'xUS TME'!$B:$B,0))</f>
        <v>China</v>
      </c>
      <c r="F1026" s="18" t="str">
        <f>INDEX('xUS TME'!G:G,MATCH(B1026,'xUS TME'!$B:$B,0))</f>
        <v>Industrials</v>
      </c>
      <c r="G1026" s="58">
        <f>IFERROR(INDEX(CRIMs!G:G,MATCH(C1026,CRIMs!D:D,0)),0)</f>
        <v>0</v>
      </c>
      <c r="H1026" s="58">
        <f>IFERROR(INDEX(CRIMs!I:I,MATCH(C1026,CRIMs!D:D,0)),0)</f>
        <v>0</v>
      </c>
      <c r="I1026" s="13">
        <f>INDEX('xUS TME'!E:E,MATCH($B1026,'xUS TME'!$B:$B,0))</f>
        <v>0.01</v>
      </c>
      <c r="J1026" s="15">
        <f>INDEX('xUS TME'!H:H,MATCH(B1026,'xUS TME'!$B:$B,0))</f>
        <v>0</v>
      </c>
      <c r="K1026" s="17" t="str">
        <f t="shared" si="16"/>
        <v/>
      </c>
      <c r="L1026" s="15">
        <f>INDEX('xUS TME'!J:J,MATCH('xUS Opp Value'!B1026,'xUS TME'!$B:$B,0))</f>
        <v>4.18</v>
      </c>
      <c r="M1026" s="15">
        <f>INDEX('xUS TME'!L:L,MATCH('xUS Opp Value'!$B1026,'xUS TME'!$B:$B,0))</f>
        <v>2.67</v>
      </c>
      <c r="N1026" s="15">
        <f>INDEX('xUS TME'!K:K,MATCH('xUS Opp Value'!$B1026,'xUS TME'!$B:$B,0))</f>
        <v>0.09</v>
      </c>
      <c r="O1026" s="15">
        <f>INDEX('xUS TME'!I:I,MATCH('xUS Opp Value'!$B1026,'xUS TME'!$B:$B,0))</f>
        <v>0</v>
      </c>
      <c r="P1026" s="15" t="str">
        <f>INDEX('xUS TME'!M:M,MATCH('xUS Opp Value'!$B1026,'xUS TME'!$B:$B,0))</f>
        <v>Hong Kong Dollar</v>
      </c>
      <c r="Q1026" s="15">
        <f>INDEX('xUS TME'!N:N,MATCH('xUS Opp Value'!$B1026,'xUS TME'!$B:$B,0))</f>
        <v>0</v>
      </c>
    </row>
    <row r="1027" spans="1:17" hidden="1">
      <c r="A1027" s="10" t="s">
        <v>1557</v>
      </c>
      <c r="B1027" s="10" t="str">
        <f>INDEX('xUS TME'!B:B,MATCH('xUS Opp Value'!A1027,'xUS TME'!A:A,0))</f>
        <v>CNE100001QW3</v>
      </c>
      <c r="C1027" s="13">
        <f>INDEX('xUS TME'!C:C,MATCH($B1027,'xUS TME'!$B:$B,0))</f>
        <v>6818</v>
      </c>
      <c r="D1027" s="13" t="str">
        <f>INDEX('xUS TME'!D:D,MATCH(B1027,'xUS TME'!$B:$B,0))</f>
        <v>0P00011KD4</v>
      </c>
      <c r="E1027" s="13" t="str">
        <f>INDEX('xUS TME'!F:F,MATCH(B1027,'xUS TME'!$B:$B,0))</f>
        <v>China</v>
      </c>
      <c r="F1027" s="18" t="str">
        <f>INDEX('xUS TME'!G:G,MATCH(B1027,'xUS TME'!$B:$B,0))</f>
        <v>Financials</v>
      </c>
      <c r="G1027" s="58">
        <f>IFERROR(INDEX(CRIMs!G:G,MATCH(C1027,CRIMs!D:D,0)),0)</f>
        <v>0</v>
      </c>
      <c r="H1027" s="58">
        <f>IFERROR(INDEX(CRIMs!I:I,MATCH(C1027,CRIMs!D:D,0)),0)</f>
        <v>0</v>
      </c>
      <c r="I1027" s="13">
        <f>INDEX('xUS TME'!E:E,MATCH($B1027,'xUS TME'!$B:$B,0))</f>
        <v>0</v>
      </c>
      <c r="J1027" s="15">
        <f>INDEX('xUS TME'!H:H,MATCH(B1027,'xUS TME'!$B:$B,0))</f>
        <v>0</v>
      </c>
      <c r="K1027" s="17" t="str">
        <f t="shared" si="16"/>
        <v/>
      </c>
      <c r="L1027" s="15">
        <f>INDEX('xUS TME'!J:J,MATCH('xUS Opp Value'!B1027,'xUS TME'!$B:$B,0))</f>
        <v>2.66</v>
      </c>
      <c r="M1027" s="15">
        <f>INDEX('xUS TME'!L:L,MATCH('xUS Opp Value'!$B1027,'xUS TME'!$B:$B,0))</f>
        <v>0.33</v>
      </c>
      <c r="N1027" s="15">
        <f>INDEX('xUS TME'!K:K,MATCH('xUS Opp Value'!$B1027,'xUS TME'!$B:$B,0))</f>
        <v>0.08</v>
      </c>
      <c r="O1027" s="15">
        <f>INDEX('xUS TME'!I:I,MATCH('xUS Opp Value'!$B1027,'xUS TME'!$B:$B,0))</f>
        <v>0</v>
      </c>
      <c r="P1027" s="15" t="str">
        <f>INDEX('xUS TME'!M:M,MATCH('xUS Opp Value'!$B1027,'xUS TME'!$B:$B,0))</f>
        <v>Hong Kong Dollar</v>
      </c>
      <c r="Q1027" s="15">
        <f>INDEX('xUS TME'!N:N,MATCH('xUS Opp Value'!$B1027,'xUS TME'!$B:$B,0))</f>
        <v>0</v>
      </c>
    </row>
    <row r="1028" spans="1:17" hidden="1">
      <c r="A1028" s="10" t="s">
        <v>5791</v>
      </c>
      <c r="B1028" s="10" t="str">
        <f>INDEX('xUS TME'!B:B,MATCH('xUS Opp Value'!A1028,'xUS TME'!A:A,0))</f>
        <v>INE179A01014</v>
      </c>
      <c r="C1028" s="13" t="str">
        <f>INDEX('xUS TME'!C:C,MATCH($B1028,'xUS TME'!$B:$B,0))</f>
        <v>PGHH</v>
      </c>
      <c r="D1028" s="13" t="str">
        <f>INDEX('xUS TME'!D:D,MATCH(B1028,'xUS TME'!$B:$B,0))</f>
        <v>0P0000C67L</v>
      </c>
      <c r="E1028" s="13" t="str">
        <f>INDEX('xUS TME'!F:F,MATCH(B1028,'xUS TME'!$B:$B,0))</f>
        <v>India</v>
      </c>
      <c r="F1028" s="18" t="str">
        <f>INDEX('xUS TME'!G:G,MATCH(B1028,'xUS TME'!$B:$B,0))</f>
        <v>Consumer Staples</v>
      </c>
      <c r="G1028" s="58">
        <f>IFERROR(INDEX(CRIMs!G:G,MATCH(C1028,CRIMs!D:D,0)),0)</f>
        <v>0</v>
      </c>
      <c r="H1028" s="58">
        <f>IFERROR(INDEX(CRIMs!I:I,MATCH(C1028,CRIMs!D:D,0)),0)</f>
        <v>0</v>
      </c>
      <c r="I1028" s="13">
        <f>INDEX('xUS TME'!E:E,MATCH($B1028,'xUS TME'!$B:$B,0))</f>
        <v>0</v>
      </c>
      <c r="J1028" s="15">
        <f>INDEX('xUS TME'!H:H,MATCH(B1028,'xUS TME'!$B:$B,0))</f>
        <v>0</v>
      </c>
      <c r="K1028" s="17" t="str">
        <f t="shared" si="16"/>
        <v/>
      </c>
      <c r="L1028" s="15">
        <f>INDEX('xUS TME'!J:J,MATCH('xUS Opp Value'!B1028,'xUS TME'!$B:$B,0))</f>
        <v>0</v>
      </c>
      <c r="M1028" s="15">
        <f>INDEX('xUS TME'!L:L,MATCH('xUS Opp Value'!$B1028,'xUS TME'!$B:$B,0))</f>
        <v>34.119999999999997</v>
      </c>
      <c r="N1028" s="15">
        <f>INDEX('xUS TME'!K:K,MATCH('xUS Opp Value'!$B1028,'xUS TME'!$B:$B,0))</f>
        <v>0.92</v>
      </c>
      <c r="O1028" s="15">
        <f>INDEX('xUS TME'!I:I,MATCH('xUS Opp Value'!$B1028,'xUS TME'!$B:$B,0))</f>
        <v>0</v>
      </c>
      <c r="P1028" s="15" t="str">
        <f>INDEX('xUS TME'!M:M,MATCH('xUS Opp Value'!$B1028,'xUS TME'!$B:$B,0))</f>
        <v>Indian Rupee</v>
      </c>
      <c r="Q1028" s="15">
        <f>INDEX('xUS TME'!N:N,MATCH('xUS Opp Value'!$B1028,'xUS TME'!$B:$B,0))</f>
        <v>0</v>
      </c>
    </row>
    <row r="1029" spans="1:17" hidden="1">
      <c r="A1029" s="10" t="s">
        <v>8205</v>
      </c>
      <c r="B1029" s="10" t="str">
        <f>INDEX('xUS TME'!B:B,MATCH('xUS Opp Value'!A1029,'xUS TME'!A:A,0))</f>
        <v>AU000000YAL0</v>
      </c>
      <c r="C1029" s="13" t="str">
        <f>INDEX('xUS TME'!C:C,MATCH($B1029,'xUS TME'!$B:$B,0))</f>
        <v>YAL</v>
      </c>
      <c r="D1029" s="13" t="str">
        <f>INDEX('xUS TME'!D:D,MATCH(B1029,'xUS TME'!$B:$B,0))</f>
        <v>0P0000WF4O</v>
      </c>
      <c r="E1029" s="13" t="str">
        <f>INDEX('xUS TME'!F:F,MATCH(B1029,'xUS TME'!$B:$B,0))</f>
        <v>Australia</v>
      </c>
      <c r="F1029" s="18" t="str">
        <f>INDEX('xUS TME'!G:G,MATCH(B1029,'xUS TME'!$B:$B,0))</f>
        <v>Energy</v>
      </c>
      <c r="G1029" s="58">
        <f>IFERROR(INDEX(CRIMs!G:G,MATCH(C1029,CRIMs!D:D,0)),0)</f>
        <v>0</v>
      </c>
      <c r="H1029" s="58">
        <f>IFERROR(INDEX(CRIMs!I:I,MATCH(C1029,CRIMs!D:D,0)),0)</f>
        <v>0</v>
      </c>
      <c r="I1029" s="13">
        <f>INDEX('xUS TME'!E:E,MATCH($B1029,'xUS TME'!$B:$B,0))</f>
        <v>0.01</v>
      </c>
      <c r="J1029" s="15">
        <f>INDEX('xUS TME'!H:H,MATCH(B1029,'xUS TME'!$B:$B,0))</f>
        <v>0</v>
      </c>
      <c r="K1029" s="17" t="str">
        <f t="shared" si="16"/>
        <v/>
      </c>
      <c r="L1029" s="15">
        <f>INDEX('xUS TME'!J:J,MATCH('xUS Opp Value'!B1029,'xUS TME'!$B:$B,0))</f>
        <v>16.41</v>
      </c>
      <c r="M1029" s="15">
        <f>INDEX('xUS TME'!L:L,MATCH('xUS Opp Value'!$B1029,'xUS TME'!$B:$B,0))</f>
        <v>1.06</v>
      </c>
      <c r="N1029" s="15">
        <f>INDEX('xUS TME'!K:K,MATCH('xUS Opp Value'!$B1029,'xUS TME'!$B:$B,0))</f>
        <v>0.05</v>
      </c>
      <c r="O1029" s="15">
        <f>INDEX('xUS TME'!I:I,MATCH('xUS Opp Value'!$B1029,'xUS TME'!$B:$B,0))</f>
        <v>0</v>
      </c>
      <c r="P1029" s="15" t="str">
        <f>INDEX('xUS TME'!M:M,MATCH('xUS Opp Value'!$B1029,'xUS TME'!$B:$B,0))</f>
        <v>Australian Dollar</v>
      </c>
      <c r="Q1029" s="15">
        <f>INDEX('xUS TME'!N:N,MATCH('xUS Opp Value'!$B1029,'xUS TME'!$B:$B,0))</f>
        <v>0</v>
      </c>
    </row>
    <row r="1030" spans="1:17" hidden="1">
      <c r="A1030" s="10" t="s">
        <v>5939</v>
      </c>
      <c r="B1030" s="10" t="str">
        <f>INDEX('xUS TME'!B:B,MATCH('xUS Opp Value'!A1030,'xUS TME'!A:A,0))</f>
        <v>THA099010003</v>
      </c>
      <c r="C1030" s="13" t="str">
        <f>INDEX('xUS TME'!C:C,MATCH($B1030,'xUS TME'!$B:$B,0))</f>
        <v>OR</v>
      </c>
      <c r="D1030" s="13" t="str">
        <f>INDEX('xUS TME'!D:D,MATCH(B1030,'xUS TME'!$B:$B,0))</f>
        <v>0P0001LPAS</v>
      </c>
      <c r="E1030" s="13" t="str">
        <f>INDEX('xUS TME'!F:F,MATCH(B1030,'xUS TME'!$B:$B,0))</f>
        <v>Thailand</v>
      </c>
      <c r="F1030" s="18" t="str">
        <f>INDEX('xUS TME'!G:G,MATCH(B1030,'xUS TME'!$B:$B,0))</f>
        <v>Consumer Discretionary</v>
      </c>
      <c r="G1030" s="58">
        <f>IFERROR(INDEX(CRIMs!G:G,MATCH(C1030,CRIMs!D:D,0)),0)</f>
        <v>0</v>
      </c>
      <c r="H1030" s="58">
        <f>IFERROR(INDEX(CRIMs!I:I,MATCH(C1030,CRIMs!D:D,0)),0)</f>
        <v>0</v>
      </c>
      <c r="I1030" s="13">
        <f>INDEX('xUS TME'!E:E,MATCH($B1030,'xUS TME'!$B:$B,0))</f>
        <v>0</v>
      </c>
      <c r="J1030" s="15">
        <f>INDEX('xUS TME'!H:H,MATCH(B1030,'xUS TME'!$B:$B,0))</f>
        <v>0</v>
      </c>
      <c r="K1030" s="17" t="str">
        <f t="shared" si="16"/>
        <v/>
      </c>
      <c r="L1030" s="15">
        <f>INDEX('xUS TME'!J:J,MATCH('xUS Opp Value'!B1030,'xUS TME'!$B:$B,0))</f>
        <v>12.58</v>
      </c>
      <c r="M1030" s="15">
        <f>INDEX('xUS TME'!L:L,MATCH('xUS Opp Value'!$B1030,'xUS TME'!$B:$B,0))</f>
        <v>1.29</v>
      </c>
      <c r="N1030" s="15">
        <f>INDEX('xUS TME'!K:K,MATCH('xUS Opp Value'!$B1030,'xUS TME'!$B:$B,0))</f>
        <v>0.1</v>
      </c>
      <c r="O1030" s="15">
        <f>INDEX('xUS TME'!I:I,MATCH('xUS Opp Value'!$B1030,'xUS TME'!$B:$B,0))</f>
        <v>0</v>
      </c>
      <c r="P1030" s="15" t="str">
        <f>INDEX('xUS TME'!M:M,MATCH('xUS Opp Value'!$B1030,'xUS TME'!$B:$B,0))</f>
        <v>Baht</v>
      </c>
      <c r="Q1030" s="15">
        <f>INDEX('xUS TME'!N:N,MATCH('xUS Opp Value'!$B1030,'xUS TME'!$B:$B,0))</f>
        <v>0</v>
      </c>
    </row>
    <row r="1031" spans="1:17" hidden="1">
      <c r="A1031" s="10" t="s">
        <v>1541</v>
      </c>
      <c r="B1031" s="10" t="str">
        <f>INDEX('xUS TME'!B:B,MATCH('xUS Opp Value'!A1031,'xUS TME'!A:A,0))</f>
        <v>CNE1000002K5</v>
      </c>
      <c r="C1031" s="13">
        <f>INDEX('xUS TME'!C:C,MATCH($B1031,'xUS TME'!$B:$B,0))</f>
        <v>670</v>
      </c>
      <c r="D1031" s="13" t="str">
        <f>INDEX('xUS TME'!D:D,MATCH(B1031,'xUS TME'!$B:$B,0))</f>
        <v>0P00009S1E</v>
      </c>
      <c r="E1031" s="13" t="str">
        <f>INDEX('xUS TME'!F:F,MATCH(B1031,'xUS TME'!$B:$B,0))</f>
        <v>China</v>
      </c>
      <c r="F1031" s="18" t="str">
        <f>INDEX('xUS TME'!G:G,MATCH(B1031,'xUS TME'!$B:$B,0))</f>
        <v>Industrials</v>
      </c>
      <c r="G1031" s="58">
        <f>IFERROR(INDEX(CRIMs!G:G,MATCH(C1031,CRIMs!D:D,0)),0)</f>
        <v>0</v>
      </c>
      <c r="H1031" s="58">
        <f>IFERROR(INDEX(CRIMs!I:I,MATCH(C1031,CRIMs!D:D,0)),0)</f>
        <v>0</v>
      </c>
      <c r="I1031" s="13">
        <f>INDEX('xUS TME'!E:E,MATCH($B1031,'xUS TME'!$B:$B,0))</f>
        <v>0</v>
      </c>
      <c r="J1031" s="15">
        <f>INDEX('xUS TME'!H:H,MATCH(B1031,'xUS TME'!$B:$B,0))</f>
        <v>0</v>
      </c>
      <c r="K1031" s="17" t="str">
        <f t="shared" si="16"/>
        <v/>
      </c>
      <c r="L1031" s="15">
        <f>INDEX('xUS TME'!J:J,MATCH('xUS Opp Value'!B1031,'xUS TME'!$B:$B,0))</f>
        <v>223.79</v>
      </c>
      <c r="M1031" s="15">
        <f>INDEX('xUS TME'!L:L,MATCH('xUS Opp Value'!$B1031,'xUS TME'!$B:$B,0))</f>
        <v>6.15</v>
      </c>
      <c r="N1031" s="15">
        <f>INDEX('xUS TME'!K:K,MATCH('xUS Opp Value'!$B1031,'xUS TME'!$B:$B,0))</f>
        <v>-0.08</v>
      </c>
      <c r="O1031" s="15" t="str">
        <f>INDEX('xUS TME'!I:I,MATCH('xUS Opp Value'!$B1031,'xUS TME'!$B:$B,0))</f>
        <v>None</v>
      </c>
      <c r="P1031" s="15" t="str">
        <f>INDEX('xUS TME'!M:M,MATCH('xUS Opp Value'!$B1031,'xUS TME'!$B:$B,0))</f>
        <v>Hong Kong Dollar</v>
      </c>
      <c r="Q1031" s="15" t="str">
        <f>INDEX('xUS TME'!N:N,MATCH('xUS Opp Value'!$B1031,'xUS TME'!$B:$B,0))</f>
        <v>High</v>
      </c>
    </row>
    <row r="1032" spans="1:17" hidden="1">
      <c r="A1032" s="10" t="s">
        <v>5891</v>
      </c>
      <c r="B1032" s="10" t="str">
        <f>INDEX('xUS TME'!B:B,MATCH('xUS Opp Value'!A1032,'xUS TME'!A:A,0))</f>
        <v>ID1000125107</v>
      </c>
      <c r="C1032" s="13" t="str">
        <f>INDEX('xUS TME'!C:C,MATCH($B1032,'xUS TME'!$B:$B,0))</f>
        <v>KLBF</v>
      </c>
      <c r="D1032" s="13" t="str">
        <f>INDEX('xUS TME'!D:D,MATCH(B1032,'xUS TME'!$B:$B,0))</f>
        <v>0P0000CDHZ</v>
      </c>
      <c r="E1032" s="13" t="str">
        <f>INDEX('xUS TME'!F:F,MATCH(B1032,'xUS TME'!$B:$B,0))</f>
        <v>Indonesia</v>
      </c>
      <c r="F1032" s="18" t="str">
        <f>INDEX('xUS TME'!G:G,MATCH(B1032,'xUS TME'!$B:$B,0))</f>
        <v>Health Care</v>
      </c>
      <c r="G1032" s="58">
        <f>IFERROR(INDEX(CRIMs!G:G,MATCH(C1032,CRIMs!D:D,0)),0)</f>
        <v>0</v>
      </c>
      <c r="H1032" s="58">
        <f>IFERROR(INDEX(CRIMs!I:I,MATCH(C1032,CRIMs!D:D,0)),0)</f>
        <v>0</v>
      </c>
      <c r="I1032" s="13">
        <f>INDEX('xUS TME'!E:E,MATCH($B1032,'xUS TME'!$B:$B,0))</f>
        <v>0</v>
      </c>
      <c r="J1032" s="15">
        <f>INDEX('xUS TME'!H:H,MATCH(B1032,'xUS TME'!$B:$B,0))</f>
        <v>0</v>
      </c>
      <c r="K1032" s="17" t="str">
        <f t="shared" si="16"/>
        <v/>
      </c>
      <c r="L1032" s="15">
        <f>INDEX('xUS TME'!J:J,MATCH('xUS Opp Value'!B1032,'xUS TME'!$B:$B,0))</f>
        <v>11.88</v>
      </c>
      <c r="M1032" s="15">
        <f>INDEX('xUS TME'!L:L,MATCH('xUS Opp Value'!$B1032,'xUS TME'!$B:$B,0))</f>
        <v>1.91</v>
      </c>
      <c r="N1032" s="15">
        <f>INDEX('xUS TME'!K:K,MATCH('xUS Opp Value'!$B1032,'xUS TME'!$B:$B,0))</f>
        <v>0.16</v>
      </c>
      <c r="O1032" s="15">
        <f>INDEX('xUS TME'!I:I,MATCH('xUS Opp Value'!$B1032,'xUS TME'!$B:$B,0))</f>
        <v>0</v>
      </c>
      <c r="P1032" s="15" t="str">
        <f>INDEX('xUS TME'!M:M,MATCH('xUS Opp Value'!$B1032,'xUS TME'!$B:$B,0))</f>
        <v>Rupiah</v>
      </c>
      <c r="Q1032" s="15">
        <f>INDEX('xUS TME'!N:N,MATCH('xUS Opp Value'!$B1032,'xUS TME'!$B:$B,0))</f>
        <v>0</v>
      </c>
    </row>
    <row r="1033" spans="1:17" hidden="1">
      <c r="A1033" s="10" t="s">
        <v>551</v>
      </c>
      <c r="B1033" s="10" t="str">
        <f>INDEX('xUS TME'!B:B,MATCH('xUS Opp Value'!A1033,'xUS TME'!A:A,0))</f>
        <v>CNE0000018M9</v>
      </c>
      <c r="C1033" s="13">
        <f>INDEX('xUS TME'!C:C,MATCH($B1033,'xUS TME'!$B:$B,0))</f>
        <v>600418</v>
      </c>
      <c r="D1033" s="13" t="str">
        <f>INDEX('xUS TME'!D:D,MATCH(B1033,'xUS TME'!$B:$B,0))</f>
        <v>0P00007X93</v>
      </c>
      <c r="E1033" s="13" t="str">
        <f>INDEX('xUS TME'!F:F,MATCH(B1033,'xUS TME'!$B:$B,0))</f>
        <v>China</v>
      </c>
      <c r="F1033" s="18" t="str">
        <f>INDEX('xUS TME'!G:G,MATCH(B1033,'xUS TME'!$B:$B,0))</f>
        <v>Consumer Discretionary</v>
      </c>
      <c r="G1033" s="58">
        <f>IFERROR(INDEX(CRIMs!G:G,MATCH(C1033,CRIMs!D:D,0)),0)</f>
        <v>0</v>
      </c>
      <c r="H1033" s="58">
        <f>IFERROR(INDEX(CRIMs!I:I,MATCH(C1033,CRIMs!D:D,0)),0)</f>
        <v>0</v>
      </c>
      <c r="I1033" s="13">
        <f>INDEX('xUS TME'!E:E,MATCH($B1033,'xUS TME'!$B:$B,0))</f>
        <v>0</v>
      </c>
      <c r="J1033" s="15">
        <f>INDEX('xUS TME'!H:H,MATCH(B1033,'xUS TME'!$B:$B,0))</f>
        <v>0</v>
      </c>
      <c r="K1033" s="17" t="str">
        <f t="shared" si="16"/>
        <v/>
      </c>
      <c r="L1033" s="15">
        <f>INDEX('xUS TME'!J:J,MATCH('xUS Opp Value'!B1033,'xUS TME'!$B:$B,0))</f>
        <v>34.979999999999997</v>
      </c>
      <c r="M1033" s="15">
        <f>INDEX('xUS TME'!L:L,MATCH('xUS Opp Value'!$B1033,'xUS TME'!$B:$B,0))</f>
        <v>10.54</v>
      </c>
      <c r="N1033" s="15">
        <f>INDEX('xUS TME'!K:K,MATCH('xUS Opp Value'!$B1033,'xUS TME'!$B:$B,0))</f>
        <v>-0.17</v>
      </c>
      <c r="O1033" s="15">
        <f>INDEX('xUS TME'!I:I,MATCH('xUS Opp Value'!$B1033,'xUS TME'!$B:$B,0))</f>
        <v>0</v>
      </c>
      <c r="P1033" s="15" t="str">
        <f>INDEX('xUS TME'!M:M,MATCH('xUS Opp Value'!$B1033,'xUS TME'!$B:$B,0))</f>
        <v>Yuan Renminbi</v>
      </c>
      <c r="Q1033" s="15">
        <f>INDEX('xUS TME'!N:N,MATCH('xUS Opp Value'!$B1033,'xUS TME'!$B:$B,0))</f>
        <v>0</v>
      </c>
    </row>
    <row r="1034" spans="1:17" hidden="1">
      <c r="A1034" s="10" t="s">
        <v>1813</v>
      </c>
      <c r="B1034" s="10" t="str">
        <f>INDEX('xUS TME'!B:B,MATCH('xUS Opp Value'!A1034,'xUS TME'!A:A,0))</f>
        <v>CNE1000002T6</v>
      </c>
      <c r="C1034" s="13" t="str">
        <f>INDEX('xUS TME'!C:C,MATCH($B1034,'xUS TME'!$B:$B,0))</f>
        <v>01055</v>
      </c>
      <c r="D1034" s="13" t="str">
        <f>INDEX('xUS TME'!D:D,MATCH(B1034,'xUS TME'!$B:$B,0))</f>
        <v>0P00009S5R</v>
      </c>
      <c r="E1034" s="13" t="str">
        <f>INDEX('xUS TME'!F:F,MATCH(B1034,'xUS TME'!$B:$B,0))</f>
        <v>China</v>
      </c>
      <c r="F1034" s="18" t="str">
        <f>INDEX('xUS TME'!G:G,MATCH(B1034,'xUS TME'!$B:$B,0))</f>
        <v>Industrials</v>
      </c>
      <c r="G1034" s="58">
        <f>IFERROR(INDEX(CRIMs!G:G,MATCH(C1034,CRIMs!D:D,0)),0)</f>
        <v>0</v>
      </c>
      <c r="H1034" s="58">
        <f>IFERROR(INDEX(CRIMs!I:I,MATCH(C1034,CRIMs!D:D,0)),0)</f>
        <v>0</v>
      </c>
      <c r="I1034" s="13">
        <f>INDEX('xUS TME'!E:E,MATCH($B1034,'xUS TME'!$B:$B,0))</f>
        <v>0</v>
      </c>
      <c r="J1034" s="15">
        <f>INDEX('xUS TME'!H:H,MATCH(B1034,'xUS TME'!$B:$B,0))</f>
        <v>0</v>
      </c>
      <c r="K1034" s="17" t="str">
        <f t="shared" si="16"/>
        <v/>
      </c>
      <c r="L1034" s="15">
        <f>INDEX('xUS TME'!J:J,MATCH('xUS Opp Value'!B1034,'xUS TME'!$B:$B,0))</f>
        <v>38.549999999999997</v>
      </c>
      <c r="M1034" s="15">
        <f>INDEX('xUS TME'!L:L,MATCH('xUS Opp Value'!$B1034,'xUS TME'!$B:$B,0))</f>
        <v>1.92</v>
      </c>
      <c r="N1034" s="15">
        <f>INDEX('xUS TME'!K:K,MATCH('xUS Opp Value'!$B1034,'xUS TME'!$B:$B,0))</f>
        <v>0.08</v>
      </c>
      <c r="O1034" s="15" t="str">
        <f>INDEX('xUS TME'!I:I,MATCH('xUS Opp Value'!$B1034,'xUS TME'!$B:$B,0))</f>
        <v>None</v>
      </c>
      <c r="P1034" s="15" t="str">
        <f>INDEX('xUS TME'!M:M,MATCH('xUS Opp Value'!$B1034,'xUS TME'!$B:$B,0))</f>
        <v>Hong Kong Dollar</v>
      </c>
      <c r="Q1034" s="15" t="str">
        <f>INDEX('xUS TME'!N:N,MATCH('xUS Opp Value'!$B1034,'xUS TME'!$B:$B,0))</f>
        <v>High</v>
      </c>
    </row>
    <row r="1035" spans="1:17" hidden="1">
      <c r="A1035" s="10" t="s">
        <v>8526</v>
      </c>
      <c r="B1035" s="10" t="str">
        <f>INDEX('xUS TME'!B:B,MATCH('xUS Opp Value'!A1035,'xUS TME'!A:A,0))</f>
        <v>INE686F01025</v>
      </c>
      <c r="C1035" s="13">
        <f>INDEX('xUS TME'!C:C,MATCH($B1035,'xUS TME'!$B:$B,0))</f>
        <v>532478</v>
      </c>
      <c r="D1035" s="13" t="str">
        <f>INDEX('xUS TME'!D:D,MATCH(B1035,'xUS TME'!$B:$B,0))</f>
        <v>0P0000BYNM</v>
      </c>
      <c r="E1035" s="13" t="str">
        <f>INDEX('xUS TME'!F:F,MATCH(B1035,'xUS TME'!$B:$B,0))</f>
        <v>India</v>
      </c>
      <c r="F1035" s="18" t="str">
        <f>INDEX('xUS TME'!G:G,MATCH(B1035,'xUS TME'!$B:$B,0))</f>
        <v>Consumer Staples</v>
      </c>
      <c r="G1035" s="58">
        <f>IFERROR(INDEX(CRIMs!G:G,MATCH(C1035,CRIMs!D:D,0)),0)</f>
        <v>0</v>
      </c>
      <c r="H1035" s="58">
        <f>IFERROR(INDEX(CRIMs!I:I,MATCH(C1035,CRIMs!D:D,0)),0)</f>
        <v>0</v>
      </c>
      <c r="I1035" s="13">
        <f>INDEX('xUS TME'!E:E,MATCH($B1035,'xUS TME'!$B:$B,0))</f>
        <v>0</v>
      </c>
      <c r="J1035" s="15">
        <f>INDEX('xUS TME'!H:H,MATCH(B1035,'xUS TME'!$B:$B,0))</f>
        <v>0</v>
      </c>
      <c r="K1035" s="17" t="str">
        <f t="shared" si="16"/>
        <v/>
      </c>
      <c r="L1035" s="15">
        <f>INDEX('xUS TME'!J:J,MATCH('xUS Opp Value'!B1035,'xUS TME'!$B:$B,0))</f>
        <v>47.54</v>
      </c>
      <c r="M1035" s="15">
        <f>INDEX('xUS TME'!L:L,MATCH('xUS Opp Value'!$B1035,'xUS TME'!$B:$B,0))</f>
        <v>8.86</v>
      </c>
      <c r="N1035" s="15">
        <f>INDEX('xUS TME'!K:K,MATCH('xUS Opp Value'!$B1035,'xUS TME'!$B:$B,0))</f>
        <v>0.1</v>
      </c>
      <c r="O1035" s="15">
        <f>INDEX('xUS TME'!I:I,MATCH('xUS Opp Value'!$B1035,'xUS TME'!$B:$B,0))</f>
        <v>0</v>
      </c>
      <c r="P1035" s="15" t="str">
        <f>INDEX('xUS TME'!M:M,MATCH('xUS Opp Value'!$B1035,'xUS TME'!$B:$B,0))</f>
        <v>Indian Rupee</v>
      </c>
      <c r="Q1035" s="15">
        <f>INDEX('xUS TME'!N:N,MATCH('xUS Opp Value'!$B1035,'xUS TME'!$B:$B,0))</f>
        <v>0</v>
      </c>
    </row>
    <row r="1036" spans="1:17" hidden="1">
      <c r="A1036" s="10" t="s">
        <v>251</v>
      </c>
      <c r="B1036" s="10" t="str">
        <f>INDEX('xUS TME'!B:B,MATCH('xUS Opp Value'!A1036,'xUS TME'!A:A,0))</f>
        <v>INE399L01023</v>
      </c>
      <c r="C1036" s="13" t="str">
        <f>INDEX('xUS TME'!C:C,MATCH($B1036,'xUS TME'!$B:$B,0))</f>
        <v>542066</v>
      </c>
      <c r="D1036" s="13" t="str">
        <f>INDEX('xUS TME'!D:D,MATCH(B1036,'xUS TME'!$B:$B,0))</f>
        <v>0P0001EXCU</v>
      </c>
      <c r="E1036" s="13" t="str">
        <f>INDEX('xUS TME'!F:F,MATCH(B1036,'xUS TME'!$B:$B,0))</f>
        <v>India</v>
      </c>
      <c r="F1036" s="18" t="str">
        <f>INDEX('xUS TME'!G:G,MATCH(B1036,'xUS TME'!$B:$B,0))</f>
        <v>Utilities</v>
      </c>
      <c r="G1036" s="58">
        <f>IFERROR(INDEX(CRIMs!G:G,MATCH(C1036,CRIMs!D:D,0)),0)</f>
        <v>0</v>
      </c>
      <c r="H1036" s="58">
        <f>IFERROR(INDEX(CRIMs!I:I,MATCH(C1036,CRIMs!D:D,0)),0)</f>
        <v>0</v>
      </c>
      <c r="I1036" s="13">
        <f>INDEX('xUS TME'!E:E,MATCH($B1036,'xUS TME'!$B:$B,0))</f>
        <v>0</v>
      </c>
      <c r="J1036" s="15">
        <f>INDEX('xUS TME'!H:H,MATCH(B1036,'xUS TME'!$B:$B,0))</f>
        <v>0</v>
      </c>
      <c r="K1036" s="17" t="str">
        <f t="shared" si="16"/>
        <v/>
      </c>
      <c r="L1036" s="15">
        <f>INDEX('xUS TME'!J:J,MATCH('xUS Opp Value'!B1036,'xUS TME'!$B:$B,0))</f>
        <v>0</v>
      </c>
      <c r="M1036" s="15">
        <f>INDEX('xUS TME'!L:L,MATCH('xUS Opp Value'!$B1036,'xUS TME'!$B:$B,0))</f>
        <v>14.16</v>
      </c>
      <c r="N1036" s="15">
        <f>INDEX('xUS TME'!K:K,MATCH('xUS Opp Value'!$B1036,'xUS TME'!$B:$B,0))</f>
        <v>0.17</v>
      </c>
      <c r="O1036" s="15">
        <f>INDEX('xUS TME'!I:I,MATCH('xUS Opp Value'!$B1036,'xUS TME'!$B:$B,0))</f>
        <v>0</v>
      </c>
      <c r="P1036" s="15" t="str">
        <f>INDEX('xUS TME'!M:M,MATCH('xUS Opp Value'!$B1036,'xUS TME'!$B:$B,0))</f>
        <v>Indian Rupee</v>
      </c>
      <c r="Q1036" s="15">
        <f>INDEX('xUS TME'!N:N,MATCH('xUS Opp Value'!$B1036,'xUS TME'!$B:$B,0))</f>
        <v>0</v>
      </c>
    </row>
    <row r="1037" spans="1:17" hidden="1">
      <c r="A1037" s="10" t="s">
        <v>4286</v>
      </c>
      <c r="B1037" s="10" t="str">
        <f>INDEX('xUS TME'!B:B,MATCH('xUS Opp Value'!A1037,'xUS TME'!A:A,0))</f>
        <v>KR7377300009</v>
      </c>
      <c r="C1037" s="13" t="str">
        <f>INDEX('xUS TME'!C:C,MATCH($B1037,'xUS TME'!$B:$B,0))</f>
        <v>377300</v>
      </c>
      <c r="D1037" s="13" t="str">
        <f>INDEX('xUS TME'!D:D,MATCH(B1037,'xUS TME'!$B:$B,0))</f>
        <v>0P0001N3SB</v>
      </c>
      <c r="E1037" s="13" t="str">
        <f>INDEX('xUS TME'!F:F,MATCH(B1037,'xUS TME'!$B:$B,0))</f>
        <v>South Korea</v>
      </c>
      <c r="F1037" s="18" t="str">
        <f>INDEX('xUS TME'!G:G,MATCH(B1037,'xUS TME'!$B:$B,0))</f>
        <v>Financials</v>
      </c>
      <c r="G1037" s="58">
        <f>IFERROR(INDEX(CRIMs!G:G,MATCH(C1037,CRIMs!D:D,0)),0)</f>
        <v>0</v>
      </c>
      <c r="H1037" s="58">
        <f>IFERROR(INDEX(CRIMs!I:I,MATCH(C1037,CRIMs!D:D,0)),0)</f>
        <v>0</v>
      </c>
      <c r="I1037" s="13">
        <f>INDEX('xUS TME'!E:E,MATCH($B1037,'xUS TME'!$B:$B,0))</f>
        <v>0</v>
      </c>
      <c r="J1037" s="15">
        <f>INDEX('xUS TME'!H:H,MATCH(B1037,'xUS TME'!$B:$B,0))</f>
        <v>0</v>
      </c>
      <c r="K1037" s="17" t="str">
        <f t="shared" si="16"/>
        <v/>
      </c>
      <c r="L1037" s="15">
        <f>INDEX('xUS TME'!J:J,MATCH('xUS Opp Value'!B1037,'xUS TME'!$B:$B,0))</f>
        <v>73.06</v>
      </c>
      <c r="M1037" s="15">
        <f>INDEX('xUS TME'!L:L,MATCH('xUS Opp Value'!$B1037,'xUS TME'!$B:$B,0))</f>
        <v>3.8</v>
      </c>
      <c r="N1037" s="15">
        <f>INDEX('xUS TME'!K:K,MATCH('xUS Opp Value'!$B1037,'xUS TME'!$B:$B,0))</f>
        <v>0.03</v>
      </c>
      <c r="O1037" s="15">
        <f>INDEX('xUS TME'!I:I,MATCH('xUS Opp Value'!$B1037,'xUS TME'!$B:$B,0))</f>
        <v>0</v>
      </c>
      <c r="P1037" s="15" t="str">
        <f>INDEX('xUS TME'!M:M,MATCH('xUS Opp Value'!$B1037,'xUS TME'!$B:$B,0))</f>
        <v>Won</v>
      </c>
      <c r="Q1037" s="15">
        <f>INDEX('xUS TME'!N:N,MATCH('xUS Opp Value'!$B1037,'xUS TME'!$B:$B,0))</f>
        <v>0</v>
      </c>
    </row>
    <row r="1038" spans="1:17" hidden="1">
      <c r="A1038" s="10" t="s">
        <v>1741</v>
      </c>
      <c r="B1038" s="10" t="str">
        <f>INDEX('xUS TME'!B:B,MATCH('xUS Opp Value'!A1038,'xUS TME'!A:A,0))</f>
        <v>CNE100000866</v>
      </c>
      <c r="C1038" s="13" t="str">
        <f>INDEX('xUS TME'!C:C,MATCH($B1038,'xUS TME'!$B:$B,0))</f>
        <v>601390</v>
      </c>
      <c r="D1038" s="13" t="str">
        <f>INDEX('xUS TME'!D:D,MATCH(B1038,'xUS TME'!$B:$B,0))</f>
        <v>0P0000A10L</v>
      </c>
      <c r="E1038" s="13" t="str">
        <f>INDEX('xUS TME'!F:F,MATCH(B1038,'xUS TME'!$B:$B,0))</f>
        <v>China</v>
      </c>
      <c r="F1038" s="18" t="str">
        <f>INDEX('xUS TME'!G:G,MATCH(B1038,'xUS TME'!$B:$B,0))</f>
        <v>Industrials</v>
      </c>
      <c r="G1038" s="58">
        <f>IFERROR(INDEX(CRIMs!G:G,MATCH(C1038,CRIMs!D:D,0)),0)</f>
        <v>0</v>
      </c>
      <c r="H1038" s="58">
        <f>IFERROR(INDEX(CRIMs!I:I,MATCH(C1038,CRIMs!D:D,0)),0)</f>
        <v>0</v>
      </c>
      <c r="I1038" s="13">
        <f>INDEX('xUS TME'!E:E,MATCH($B1038,'xUS TME'!$B:$B,0))</f>
        <v>0</v>
      </c>
      <c r="J1038" s="15">
        <f>INDEX('xUS TME'!H:H,MATCH(B1038,'xUS TME'!$B:$B,0))</f>
        <v>0</v>
      </c>
      <c r="K1038" s="17" t="str">
        <f t="shared" si="16"/>
        <v/>
      </c>
      <c r="L1038" s="15">
        <f>INDEX('xUS TME'!J:J,MATCH('xUS Opp Value'!B1038,'xUS TME'!$B:$B,0))</f>
        <v>3.75</v>
      </c>
      <c r="M1038" s="15">
        <f>INDEX('xUS TME'!L:L,MATCH('xUS Opp Value'!$B1038,'xUS TME'!$B:$B,0))</f>
        <v>0.41</v>
      </c>
      <c r="N1038" s="15">
        <f>INDEX('xUS TME'!K:K,MATCH('xUS Opp Value'!$B1038,'xUS TME'!$B:$B,0))</f>
        <v>0.08</v>
      </c>
      <c r="O1038" s="15" t="str">
        <f>INDEX('xUS TME'!I:I,MATCH('xUS Opp Value'!$B1038,'xUS TME'!$B:$B,0))</f>
        <v>None</v>
      </c>
      <c r="P1038" s="15" t="str">
        <f>INDEX('xUS TME'!M:M,MATCH('xUS Opp Value'!$B1038,'xUS TME'!$B:$B,0))</f>
        <v>Yuan Renminbi</v>
      </c>
      <c r="Q1038" s="15" t="str">
        <f>INDEX('xUS TME'!N:N,MATCH('xUS Opp Value'!$B1038,'xUS TME'!$B:$B,0))</f>
        <v>Very High</v>
      </c>
    </row>
    <row r="1039" spans="1:17" hidden="1">
      <c r="A1039" s="10" t="s">
        <v>939</v>
      </c>
      <c r="B1039" s="10" t="str">
        <f>INDEX('xUS TME'!B:B,MATCH('xUS Opp Value'!A1039,'xUS TME'!A:A,0))</f>
        <v>CNE100002GQ4</v>
      </c>
      <c r="C1039" s="13" t="str">
        <f>INDEX('xUS TME'!C:C,MATCH($B1039,'xUS TME'!$B:$B,0))</f>
        <v>600926</v>
      </c>
      <c r="D1039" s="13" t="str">
        <f>INDEX('xUS TME'!D:D,MATCH(B1039,'xUS TME'!$B:$B,0))</f>
        <v>0P00018YD3</v>
      </c>
      <c r="E1039" s="13" t="str">
        <f>INDEX('xUS TME'!F:F,MATCH(B1039,'xUS TME'!$B:$B,0))</f>
        <v>China</v>
      </c>
      <c r="F1039" s="18" t="str">
        <f>INDEX('xUS TME'!G:G,MATCH(B1039,'xUS TME'!$B:$B,0))</f>
        <v>Financials</v>
      </c>
      <c r="G1039" s="58">
        <f>IFERROR(INDEX(CRIMs!G:G,MATCH(C1039,CRIMs!D:D,0)),0)</f>
        <v>0</v>
      </c>
      <c r="H1039" s="58">
        <f>IFERROR(INDEX(CRIMs!I:I,MATCH(C1039,CRIMs!D:D,0)),0)</f>
        <v>0</v>
      </c>
      <c r="I1039" s="13">
        <f>INDEX('xUS TME'!E:E,MATCH($B1039,'xUS TME'!$B:$B,0))</f>
        <v>0</v>
      </c>
      <c r="J1039" s="15">
        <f>INDEX('xUS TME'!H:H,MATCH(B1039,'xUS TME'!$B:$B,0))</f>
        <v>0</v>
      </c>
      <c r="K1039" s="17" t="str">
        <f t="shared" si="16"/>
        <v/>
      </c>
      <c r="L1039" s="15">
        <f>INDEX('xUS TME'!J:J,MATCH('xUS Opp Value'!B1039,'xUS TME'!$B:$B,0))</f>
        <v>0</v>
      </c>
      <c r="M1039" s="15">
        <f>INDEX('xUS TME'!L:L,MATCH('xUS Opp Value'!$B1039,'xUS TME'!$B:$B,0))</f>
        <v>0.93</v>
      </c>
      <c r="N1039" s="15">
        <f>INDEX('xUS TME'!K:K,MATCH('xUS Opp Value'!$B1039,'xUS TME'!$B:$B,0))</f>
        <v>0.17</v>
      </c>
      <c r="O1039" s="15">
        <f>INDEX('xUS TME'!I:I,MATCH('xUS Opp Value'!$B1039,'xUS TME'!$B:$B,0))</f>
        <v>0</v>
      </c>
      <c r="P1039" s="15" t="str">
        <f>INDEX('xUS TME'!M:M,MATCH('xUS Opp Value'!$B1039,'xUS TME'!$B:$B,0))</f>
        <v>Yuan Renminbi</v>
      </c>
      <c r="Q1039" s="15">
        <f>INDEX('xUS TME'!N:N,MATCH('xUS Opp Value'!$B1039,'xUS TME'!$B:$B,0))</f>
        <v>0</v>
      </c>
    </row>
    <row r="1040" spans="1:17" hidden="1">
      <c r="A1040" s="10" t="s">
        <v>8296</v>
      </c>
      <c r="B1040" s="10" t="str">
        <f>INDEX('xUS TME'!B:B,MATCH('xUS Opp Value'!A1040,'xUS TME'!A:A,0))</f>
        <v>CNE000000VG9</v>
      </c>
      <c r="C1040" s="13">
        <f>INDEX('xUS TME'!C:C,MATCH($B1040,'xUS TME'!$B:$B,0))</f>
        <v>807</v>
      </c>
      <c r="D1040" s="13" t="str">
        <f>INDEX('xUS TME'!D:D,MATCH(B1040,'xUS TME'!$B:$B,0))</f>
        <v>0P00007XOR</v>
      </c>
      <c r="E1040" s="13" t="str">
        <f>INDEX('xUS TME'!F:F,MATCH(B1040,'xUS TME'!$B:$B,0))</f>
        <v>China</v>
      </c>
      <c r="F1040" s="18" t="str">
        <f>INDEX('xUS TME'!G:G,MATCH(B1040,'xUS TME'!$B:$B,0))</f>
        <v>Materials</v>
      </c>
      <c r="G1040" s="58">
        <f>IFERROR(INDEX(CRIMs!G:G,MATCH(C1040,CRIMs!D:D,0)),0)</f>
        <v>0</v>
      </c>
      <c r="H1040" s="58">
        <f>IFERROR(INDEX(CRIMs!I:I,MATCH(C1040,CRIMs!D:D,0)),0)</f>
        <v>0</v>
      </c>
      <c r="I1040" s="13">
        <f>INDEX('xUS TME'!E:E,MATCH($B1040,'xUS TME'!$B:$B,0))</f>
        <v>0</v>
      </c>
      <c r="J1040" s="15">
        <f>INDEX('xUS TME'!H:H,MATCH(B1040,'xUS TME'!$B:$B,0))</f>
        <v>0</v>
      </c>
      <c r="K1040" s="17" t="str">
        <f t="shared" si="16"/>
        <v/>
      </c>
      <c r="L1040" s="15">
        <f>INDEX('xUS TME'!J:J,MATCH('xUS Opp Value'!B1040,'xUS TME'!$B:$B,0))</f>
        <v>8.84</v>
      </c>
      <c r="M1040" s="15">
        <f>INDEX('xUS TME'!L:L,MATCH('xUS Opp Value'!$B1040,'xUS TME'!$B:$B,0))</f>
        <v>3.75</v>
      </c>
      <c r="N1040" s="15">
        <f>INDEX('xUS TME'!K:K,MATCH('xUS Opp Value'!$B1040,'xUS TME'!$B:$B,0))</f>
        <v>0.24</v>
      </c>
      <c r="O1040" s="15">
        <f>INDEX('xUS TME'!I:I,MATCH('xUS Opp Value'!$B1040,'xUS TME'!$B:$B,0))</f>
        <v>0</v>
      </c>
      <c r="P1040" s="15" t="str">
        <f>INDEX('xUS TME'!M:M,MATCH('xUS Opp Value'!$B1040,'xUS TME'!$B:$B,0))</f>
        <v>Yuan Renminbi</v>
      </c>
      <c r="Q1040" s="15">
        <f>INDEX('xUS TME'!N:N,MATCH('xUS Opp Value'!$B1040,'xUS TME'!$B:$B,0))</f>
        <v>0</v>
      </c>
    </row>
    <row r="1041" spans="1:17" hidden="1">
      <c r="A1041" s="10" t="s">
        <v>5095</v>
      </c>
      <c r="B1041" s="10" t="str">
        <f>INDEX('xUS TME'!B:B,MATCH('xUS Opp Value'!A1041,'xUS TME'!A:A,0))</f>
        <v>SA15HG521213</v>
      </c>
      <c r="C1041" s="13">
        <f>INDEX('xUS TME'!C:C,MATCH($B1041,'xUS TME'!$B:$B,0))</f>
        <v>4164</v>
      </c>
      <c r="D1041" s="13" t="str">
        <f>INDEX('xUS TME'!D:D,MATCH(B1041,'xUS TME'!$B:$B,0))</f>
        <v>0P0001OV8Y</v>
      </c>
      <c r="E1041" s="13" t="str">
        <f>INDEX('xUS TME'!F:F,MATCH(B1041,'xUS TME'!$B:$B,0))</f>
        <v>Saudi Arabia</v>
      </c>
      <c r="F1041" s="18" t="str">
        <f>INDEX('xUS TME'!G:G,MATCH(B1041,'xUS TME'!$B:$B,0))</f>
        <v>Consumer Staples</v>
      </c>
      <c r="G1041" s="58">
        <f>IFERROR(INDEX(CRIMs!G:G,MATCH(C1041,CRIMs!D:D,0)),0)</f>
        <v>0</v>
      </c>
      <c r="H1041" s="58">
        <f>IFERROR(INDEX(CRIMs!I:I,MATCH(C1041,CRIMs!D:D,0)),0)</f>
        <v>0</v>
      </c>
      <c r="I1041" s="13">
        <f>INDEX('xUS TME'!E:E,MATCH($B1041,'xUS TME'!$B:$B,0))</f>
        <v>0</v>
      </c>
      <c r="J1041" s="15">
        <f>INDEX('xUS TME'!H:H,MATCH(B1041,'xUS TME'!$B:$B,0))</f>
        <v>0</v>
      </c>
      <c r="K1041" s="17" t="str">
        <f t="shared" si="16"/>
        <v/>
      </c>
      <c r="L1041" s="15">
        <f>INDEX('xUS TME'!J:J,MATCH('xUS Opp Value'!B1041,'xUS TME'!$B:$B,0))</f>
        <v>0</v>
      </c>
      <c r="M1041" s="15">
        <f>INDEX('xUS TME'!L:L,MATCH('xUS Opp Value'!$B1041,'xUS TME'!$B:$B,0))</f>
        <v>4.96</v>
      </c>
      <c r="N1041" s="15">
        <f>INDEX('xUS TME'!K:K,MATCH('xUS Opp Value'!$B1041,'xUS TME'!$B:$B,0))</f>
        <v>0.32</v>
      </c>
      <c r="O1041" s="15">
        <f>INDEX('xUS TME'!I:I,MATCH('xUS Opp Value'!$B1041,'xUS TME'!$B:$B,0))</f>
        <v>0</v>
      </c>
      <c r="P1041" s="15" t="str">
        <f>INDEX('xUS TME'!M:M,MATCH('xUS Opp Value'!$B1041,'xUS TME'!$B:$B,0))</f>
        <v>Saudi Riyal</v>
      </c>
      <c r="Q1041" s="15">
        <f>INDEX('xUS TME'!N:N,MATCH('xUS Opp Value'!$B1041,'xUS TME'!$B:$B,0))</f>
        <v>0</v>
      </c>
    </row>
    <row r="1042" spans="1:17" hidden="1">
      <c r="A1042" s="10" t="s">
        <v>7907</v>
      </c>
      <c r="B1042" s="10" t="str">
        <f>INDEX('xUS TME'!B:B,MATCH('xUS Opp Value'!A1042,'xUS TME'!A:A,0))</f>
        <v>CNE100004413</v>
      </c>
      <c r="C1042" s="13">
        <f>INDEX('xUS TME'!C:C,MATCH($B1042,'xUS TME'!$B:$B,0))</f>
        <v>688521</v>
      </c>
      <c r="D1042" s="13" t="str">
        <f>INDEX('xUS TME'!D:D,MATCH(B1042,'xUS TME'!$B:$B,0))</f>
        <v>0P0001KJUP</v>
      </c>
      <c r="E1042" s="13" t="str">
        <f>INDEX('xUS TME'!F:F,MATCH(B1042,'xUS TME'!$B:$B,0))</f>
        <v>China</v>
      </c>
      <c r="F1042" s="18" t="str">
        <f>INDEX('xUS TME'!G:G,MATCH(B1042,'xUS TME'!$B:$B,0))</f>
        <v>Information Technology</v>
      </c>
      <c r="G1042" s="58">
        <f>IFERROR(INDEX(CRIMs!G:G,MATCH(C1042,CRIMs!D:D,0)),0)</f>
        <v>0</v>
      </c>
      <c r="H1042" s="58">
        <f>IFERROR(INDEX(CRIMs!I:I,MATCH(C1042,CRIMs!D:D,0)),0)</f>
        <v>0</v>
      </c>
      <c r="I1042" s="13">
        <f>INDEX('xUS TME'!E:E,MATCH($B1042,'xUS TME'!$B:$B,0))</f>
        <v>0</v>
      </c>
      <c r="J1042" s="15">
        <f>INDEX('xUS TME'!H:H,MATCH(B1042,'xUS TME'!$B:$B,0))</f>
        <v>0</v>
      </c>
      <c r="K1042" s="17" t="str">
        <f t="shared" si="16"/>
        <v/>
      </c>
      <c r="L1042" s="15">
        <f>INDEX('xUS TME'!J:J,MATCH('xUS Opp Value'!B1042,'xUS TME'!$B:$B,0))</f>
        <v>0</v>
      </c>
      <c r="M1042" s="15">
        <f>INDEX('xUS TME'!L:L,MATCH('xUS Opp Value'!$B1042,'xUS TME'!$B:$B,0))</f>
        <v>38.159999999999997</v>
      </c>
      <c r="N1042" s="15">
        <f>INDEX('xUS TME'!K:K,MATCH('xUS Opp Value'!$B1042,'xUS TME'!$B:$B,0))</f>
        <v>-0.18</v>
      </c>
      <c r="O1042" s="15">
        <f>INDEX('xUS TME'!I:I,MATCH('xUS Opp Value'!$B1042,'xUS TME'!$B:$B,0))</f>
        <v>0</v>
      </c>
      <c r="P1042" s="15" t="str">
        <f>INDEX('xUS TME'!M:M,MATCH('xUS Opp Value'!$B1042,'xUS TME'!$B:$B,0))</f>
        <v>Yuan Renminbi</v>
      </c>
      <c r="Q1042" s="15">
        <f>INDEX('xUS TME'!N:N,MATCH('xUS Opp Value'!$B1042,'xUS TME'!$B:$B,0))</f>
        <v>0</v>
      </c>
    </row>
    <row r="1043" spans="1:17" hidden="1">
      <c r="A1043" s="10" t="s">
        <v>1144</v>
      </c>
      <c r="B1043" s="10" t="str">
        <f>INDEX('xUS TME'!B:B,MATCH('xUS Opp Value'!A1043,'xUS TME'!A:A,0))</f>
        <v>INE343G01021</v>
      </c>
      <c r="C1043" s="13">
        <f>INDEX('xUS TME'!C:C,MATCH($B1043,'xUS TME'!$B:$B,0))</f>
        <v>544162</v>
      </c>
      <c r="D1043" s="13" t="str">
        <f>INDEX('xUS TME'!D:D,MATCH(B1043,'xUS TME'!$B:$B,0))</f>
        <v>0P0001SQRO</v>
      </c>
      <c r="E1043" s="13" t="str">
        <f>INDEX('xUS TME'!F:F,MATCH(B1043,'xUS TME'!$B:$B,0))</f>
        <v>India</v>
      </c>
      <c r="F1043" s="18" t="str">
        <f>INDEX('xUS TME'!G:G,MATCH(B1043,'xUS TME'!$B:$B,0))</f>
        <v>Communication Services</v>
      </c>
      <c r="G1043" s="58">
        <f>IFERROR(INDEX(CRIMs!G:G,MATCH(C1043,CRIMs!D:D,0)),0)</f>
        <v>0</v>
      </c>
      <c r="H1043" s="58">
        <f>IFERROR(INDEX(CRIMs!I:I,MATCH(C1043,CRIMs!D:D,0)),0)</f>
        <v>0</v>
      </c>
      <c r="I1043" s="13">
        <f>INDEX('xUS TME'!E:E,MATCH($B1043,'xUS TME'!$B:$B,0))</f>
        <v>0</v>
      </c>
      <c r="J1043" s="15">
        <f>INDEX('xUS TME'!H:H,MATCH(B1043,'xUS TME'!$B:$B,0))</f>
        <v>0</v>
      </c>
      <c r="K1043" s="17" t="str">
        <f t="shared" si="16"/>
        <v/>
      </c>
      <c r="L1043" s="15">
        <f>INDEX('xUS TME'!J:J,MATCH('xUS Opp Value'!B1043,'xUS TME'!$B:$B,0))</f>
        <v>0</v>
      </c>
      <c r="M1043" s="15">
        <f>INDEX('xUS TME'!L:L,MATCH('xUS Opp Value'!$B1043,'xUS TME'!$B:$B,0))</f>
        <v>11.34</v>
      </c>
      <c r="N1043" s="15">
        <f>INDEX('xUS TME'!K:K,MATCH('xUS Opp Value'!$B1043,'xUS TME'!$B:$B,0))</f>
        <v>0.28999999999999998</v>
      </c>
      <c r="O1043" s="15">
        <f>INDEX('xUS TME'!I:I,MATCH('xUS Opp Value'!$B1043,'xUS TME'!$B:$B,0))</f>
        <v>0</v>
      </c>
      <c r="P1043" s="15" t="str">
        <f>INDEX('xUS TME'!M:M,MATCH('xUS Opp Value'!$B1043,'xUS TME'!$B:$B,0))</f>
        <v>Indian Rupee</v>
      </c>
      <c r="Q1043" s="15">
        <f>INDEX('xUS TME'!N:N,MATCH('xUS Opp Value'!$B1043,'xUS TME'!$B:$B,0))</f>
        <v>0</v>
      </c>
    </row>
    <row r="1044" spans="1:17" hidden="1">
      <c r="A1044" s="10" t="s">
        <v>4521</v>
      </c>
      <c r="B1044" s="10" t="str">
        <f>INDEX('xUS TME'!B:B,MATCH('xUS Opp Value'!A1044,'xUS TME'!A:A,0))</f>
        <v>ZAE000085346</v>
      </c>
      <c r="C1044" s="13" t="str">
        <f>INDEX('xUS TME'!C:C,MATCH($B1044,'xUS TME'!$B:$B,0))</f>
        <v>KIO</v>
      </c>
      <c r="D1044" s="13" t="str">
        <f>INDEX('xUS TME'!D:D,MATCH(B1044,'xUS TME'!$B:$B,0))</f>
        <v>0P0000DLSK</v>
      </c>
      <c r="E1044" s="13" t="str">
        <f>INDEX('xUS TME'!F:F,MATCH(B1044,'xUS TME'!$B:$B,0))</f>
        <v>South Africa</v>
      </c>
      <c r="F1044" s="18" t="str">
        <f>INDEX('xUS TME'!G:G,MATCH(B1044,'xUS TME'!$B:$B,0))</f>
        <v>Materials</v>
      </c>
      <c r="G1044" s="58">
        <f>IFERROR(INDEX(CRIMs!G:G,MATCH(C1044,CRIMs!D:D,0)),0)</f>
        <v>0</v>
      </c>
      <c r="H1044" s="58">
        <f>IFERROR(INDEX(CRIMs!I:I,MATCH(C1044,CRIMs!D:D,0)),0)</f>
        <v>0</v>
      </c>
      <c r="I1044" s="13">
        <f>INDEX('xUS TME'!E:E,MATCH($B1044,'xUS TME'!$B:$B,0))</f>
        <v>0</v>
      </c>
      <c r="J1044" s="15">
        <f>INDEX('xUS TME'!H:H,MATCH(B1044,'xUS TME'!$B:$B,0))</f>
        <v>0</v>
      </c>
      <c r="K1044" s="17" t="str">
        <f t="shared" si="16"/>
        <v/>
      </c>
      <c r="L1044" s="15">
        <f>INDEX('xUS TME'!J:J,MATCH('xUS Opp Value'!B1044,'xUS TME'!$B:$B,0))</f>
        <v>0</v>
      </c>
      <c r="M1044" s="15">
        <f>INDEX('xUS TME'!L:L,MATCH('xUS Opp Value'!$B1044,'xUS TME'!$B:$B,0))</f>
        <v>1.9</v>
      </c>
      <c r="N1044" s="15">
        <f>INDEX('xUS TME'!K:K,MATCH('xUS Opp Value'!$B1044,'xUS TME'!$B:$B,0))</f>
        <v>0.36</v>
      </c>
      <c r="O1044" s="15">
        <f>INDEX('xUS TME'!I:I,MATCH('xUS Opp Value'!$B1044,'xUS TME'!$B:$B,0))</f>
        <v>0</v>
      </c>
      <c r="P1044" s="15" t="str">
        <f>INDEX('xUS TME'!M:M,MATCH('xUS Opp Value'!$B1044,'xUS TME'!$B:$B,0))</f>
        <v>Rand</v>
      </c>
      <c r="Q1044" s="15">
        <f>INDEX('xUS TME'!N:N,MATCH('xUS Opp Value'!$B1044,'xUS TME'!$B:$B,0))</f>
        <v>0</v>
      </c>
    </row>
    <row r="1045" spans="1:17" hidden="1">
      <c r="A1045" s="10" t="s">
        <v>741</v>
      </c>
      <c r="B1045" s="10" t="str">
        <f>INDEX('xUS TME'!B:B,MATCH('xUS Opp Value'!A1045,'xUS TME'!A:A,0))</f>
        <v>CNE1000001Y8</v>
      </c>
      <c r="C1045" s="13">
        <f>INDEX('xUS TME'!C:C,MATCH($B1045,'xUS TME'!$B:$B,0))</f>
        <v>2357</v>
      </c>
      <c r="D1045" s="13" t="str">
        <f>INDEX('xUS TME'!D:D,MATCH(B1045,'xUS TME'!$B:$B,0))</f>
        <v>0P00009S9R</v>
      </c>
      <c r="E1045" s="13" t="str">
        <f>INDEX('xUS TME'!F:F,MATCH(B1045,'xUS TME'!$B:$B,0))</f>
        <v>China</v>
      </c>
      <c r="F1045" s="18" t="str">
        <f>INDEX('xUS TME'!G:G,MATCH(B1045,'xUS TME'!$B:$B,0))</f>
        <v>Industrials</v>
      </c>
      <c r="G1045" s="58">
        <f>IFERROR(INDEX(CRIMs!G:G,MATCH(C1045,CRIMs!D:D,0)),0)</f>
        <v>0</v>
      </c>
      <c r="H1045" s="58">
        <f>IFERROR(INDEX(CRIMs!I:I,MATCH(C1045,CRIMs!D:D,0)),0)</f>
        <v>0</v>
      </c>
      <c r="I1045" s="13">
        <f>INDEX('xUS TME'!E:E,MATCH($B1045,'xUS TME'!$B:$B,0))</f>
        <v>0</v>
      </c>
      <c r="J1045" s="15">
        <f>INDEX('xUS TME'!H:H,MATCH(B1045,'xUS TME'!$B:$B,0))</f>
        <v>0</v>
      </c>
      <c r="K1045" s="17" t="str">
        <f t="shared" si="16"/>
        <v/>
      </c>
      <c r="L1045" s="15">
        <f>INDEX('xUS TME'!J:J,MATCH('xUS Opp Value'!B1045,'xUS TME'!$B:$B,0))</f>
        <v>0</v>
      </c>
      <c r="M1045" s="15">
        <f>INDEX('xUS TME'!L:L,MATCH('xUS Opp Value'!$B1045,'xUS TME'!$B:$B,0))</f>
        <v>0.72</v>
      </c>
      <c r="N1045" s="15">
        <f>INDEX('xUS TME'!K:K,MATCH('xUS Opp Value'!$B1045,'xUS TME'!$B:$B,0))</f>
        <v>0.18</v>
      </c>
      <c r="O1045" s="15">
        <f>INDEX('xUS TME'!I:I,MATCH('xUS Opp Value'!$B1045,'xUS TME'!$B:$B,0))</f>
        <v>0</v>
      </c>
      <c r="P1045" s="15" t="str">
        <f>INDEX('xUS TME'!M:M,MATCH('xUS Opp Value'!$B1045,'xUS TME'!$B:$B,0))</f>
        <v>Hong Kong Dollar</v>
      </c>
      <c r="Q1045" s="15">
        <f>INDEX('xUS TME'!N:N,MATCH('xUS Opp Value'!$B1045,'xUS TME'!$B:$B,0))</f>
        <v>0</v>
      </c>
    </row>
    <row r="1046" spans="1:17" hidden="1">
      <c r="A1046" s="10" t="s">
        <v>8527</v>
      </c>
      <c r="B1046" s="10" t="str">
        <f>INDEX('xUS TME'!B:B,MATCH('xUS Opp Value'!A1046,'xUS TME'!A:A,0))</f>
        <v>CNE100005VD4</v>
      </c>
      <c r="C1046" s="13">
        <f>INDEX('xUS TME'!C:C,MATCH($B1046,'xUS TME'!$B:$B,0))</f>
        <v>688172</v>
      </c>
      <c r="D1046" s="13" t="str">
        <f>INDEX('xUS TME'!D:D,MATCH(B1046,'xUS TME'!$B:$B,0))</f>
        <v>0P0001Q8YL</v>
      </c>
      <c r="E1046" s="13" t="str">
        <f>INDEX('xUS TME'!F:F,MATCH(B1046,'xUS TME'!$B:$B,0))</f>
        <v>China</v>
      </c>
      <c r="F1046" s="18" t="str">
        <f>INDEX('xUS TME'!G:G,MATCH(B1046,'xUS TME'!$B:$B,0))</f>
        <v>Information Technology</v>
      </c>
      <c r="G1046" s="58">
        <f>IFERROR(INDEX(CRIMs!G:G,MATCH(C1046,CRIMs!D:D,0)),0)</f>
        <v>0</v>
      </c>
      <c r="H1046" s="58">
        <f>IFERROR(INDEX(CRIMs!I:I,MATCH(C1046,CRIMs!D:D,0)),0)</f>
        <v>0</v>
      </c>
      <c r="I1046" s="13">
        <f>INDEX('xUS TME'!E:E,MATCH($B1046,'xUS TME'!$B:$B,0))</f>
        <v>0</v>
      </c>
      <c r="J1046" s="15">
        <f>INDEX('xUS TME'!H:H,MATCH(B1046,'xUS TME'!$B:$B,0))</f>
        <v>0</v>
      </c>
      <c r="K1046" s="17" t="str">
        <f t="shared" si="16"/>
        <v/>
      </c>
      <c r="L1046" s="15">
        <f>INDEX('xUS TME'!J:J,MATCH('xUS Opp Value'!B1046,'xUS TME'!$B:$B,0))</f>
        <v>0</v>
      </c>
      <c r="M1046" s="15">
        <f>INDEX('xUS TME'!L:L,MATCH('xUS Opp Value'!$B1046,'xUS TME'!$B:$B,0))</f>
        <v>3.11</v>
      </c>
      <c r="N1046" s="15">
        <f>INDEX('xUS TME'!K:K,MATCH('xUS Opp Value'!$B1046,'xUS TME'!$B:$B,0))</f>
        <v>-0.01</v>
      </c>
      <c r="O1046" s="15">
        <f>INDEX('xUS TME'!I:I,MATCH('xUS Opp Value'!$B1046,'xUS TME'!$B:$B,0))</f>
        <v>0</v>
      </c>
      <c r="P1046" s="15" t="str">
        <f>INDEX('xUS TME'!M:M,MATCH('xUS Opp Value'!$B1046,'xUS TME'!$B:$B,0))</f>
        <v>Yuan Renminbi</v>
      </c>
      <c r="Q1046" s="15">
        <f>INDEX('xUS TME'!N:N,MATCH('xUS Opp Value'!$B1046,'xUS TME'!$B:$B,0))</f>
        <v>0</v>
      </c>
    </row>
    <row r="1047" spans="1:17" hidden="1">
      <c r="A1047" s="10" t="s">
        <v>6590</v>
      </c>
      <c r="B1047" s="10" t="str">
        <f>INDEX('xUS TME'!B:B,MATCH('xUS Opp Value'!A1047,'xUS TME'!A:A,0))</f>
        <v>CNE100001M79</v>
      </c>
      <c r="C1047" s="13">
        <f>INDEX('xUS TME'!C:C,MATCH($B1047,'xUS TME'!$B:$B,0))</f>
        <v>2196</v>
      </c>
      <c r="D1047" s="13" t="str">
        <f>INDEX('xUS TME'!D:D,MATCH(B1047,'xUS TME'!$B:$B,0))</f>
        <v>0P0000X7LW</v>
      </c>
      <c r="E1047" s="13" t="str">
        <f>INDEX('xUS TME'!F:F,MATCH(B1047,'xUS TME'!$B:$B,0))</f>
        <v>China</v>
      </c>
      <c r="F1047" s="18" t="str">
        <f>INDEX('xUS TME'!G:G,MATCH(B1047,'xUS TME'!$B:$B,0))</f>
        <v>Health Care</v>
      </c>
      <c r="G1047" s="58">
        <f>IFERROR(INDEX(CRIMs!G:G,MATCH(C1047,CRIMs!D:D,0)),0)</f>
        <v>0</v>
      </c>
      <c r="H1047" s="58">
        <f>IFERROR(INDEX(CRIMs!I:I,MATCH(C1047,CRIMs!D:D,0)),0)</f>
        <v>0</v>
      </c>
      <c r="I1047" s="13">
        <f>INDEX('xUS TME'!E:E,MATCH($B1047,'xUS TME'!$B:$B,0))</f>
        <v>0</v>
      </c>
      <c r="J1047" s="15">
        <f>INDEX('xUS TME'!H:H,MATCH(B1047,'xUS TME'!$B:$B,0))</f>
        <v>0</v>
      </c>
      <c r="K1047" s="17" t="str">
        <f t="shared" si="16"/>
        <v/>
      </c>
      <c r="L1047" s="15">
        <f>INDEX('xUS TME'!J:J,MATCH('xUS Opp Value'!B1047,'xUS TME'!$B:$B,0))</f>
        <v>8.1999999999999993</v>
      </c>
      <c r="M1047" s="15">
        <f>INDEX('xUS TME'!L:L,MATCH('xUS Opp Value'!$B1047,'xUS TME'!$B:$B,0))</f>
        <v>0.98</v>
      </c>
      <c r="N1047" s="15">
        <f>INDEX('xUS TME'!K:K,MATCH('xUS Opp Value'!$B1047,'xUS TME'!$B:$B,0))</f>
        <v>0.09</v>
      </c>
      <c r="O1047" s="15">
        <f>INDEX('xUS TME'!I:I,MATCH('xUS Opp Value'!$B1047,'xUS TME'!$B:$B,0))</f>
        <v>0</v>
      </c>
      <c r="P1047" s="15" t="str">
        <f>INDEX('xUS TME'!M:M,MATCH('xUS Opp Value'!$B1047,'xUS TME'!$B:$B,0))</f>
        <v>Hong Kong Dollar</v>
      </c>
      <c r="Q1047" s="15">
        <f>INDEX('xUS TME'!N:N,MATCH('xUS Opp Value'!$B1047,'xUS TME'!$B:$B,0))</f>
        <v>0</v>
      </c>
    </row>
    <row r="1048" spans="1:17" hidden="1">
      <c r="A1048" s="10" t="s">
        <v>8528</v>
      </c>
      <c r="B1048" s="10" t="str">
        <f>INDEX('xUS TME'!B:B,MATCH('xUS Opp Value'!A1048,'xUS TME'!A:A,0))</f>
        <v>CNE100005VG7</v>
      </c>
      <c r="C1048" s="13" t="str">
        <f>INDEX('xUS TME'!C:C,MATCH($B1048,'xUS TME'!$B:$B,0))</f>
        <v>601136</v>
      </c>
      <c r="D1048" s="13" t="str">
        <f>INDEX('xUS TME'!D:D,MATCH(B1048,'xUS TME'!$B:$B,0))</f>
        <v>0P0001Q9V2</v>
      </c>
      <c r="E1048" s="13" t="str">
        <f>INDEX('xUS TME'!F:F,MATCH(B1048,'xUS TME'!$B:$B,0))</f>
        <v>China</v>
      </c>
      <c r="F1048" s="18" t="str">
        <f>INDEX('xUS TME'!G:G,MATCH(B1048,'xUS TME'!$B:$B,0))</f>
        <v>Financials</v>
      </c>
      <c r="G1048" s="58">
        <f>IFERROR(INDEX(CRIMs!G:G,MATCH(C1048,CRIMs!D:D,0)),0)</f>
        <v>0</v>
      </c>
      <c r="H1048" s="58">
        <f>IFERROR(INDEX(CRIMs!I:I,MATCH(C1048,CRIMs!D:D,0)),0)</f>
        <v>0</v>
      </c>
      <c r="I1048" s="13">
        <f>INDEX('xUS TME'!E:E,MATCH($B1048,'xUS TME'!$B:$B,0))</f>
        <v>0</v>
      </c>
      <c r="J1048" s="15">
        <f>INDEX('xUS TME'!H:H,MATCH(B1048,'xUS TME'!$B:$B,0))</f>
        <v>0</v>
      </c>
      <c r="K1048" s="17" t="str">
        <f t="shared" si="16"/>
        <v/>
      </c>
      <c r="L1048" s="15">
        <f>INDEX('xUS TME'!J:J,MATCH('xUS Opp Value'!B1048,'xUS TME'!$B:$B,0))</f>
        <v>0</v>
      </c>
      <c r="M1048" s="15">
        <f>INDEX('xUS TME'!L:L,MATCH('xUS Opp Value'!$B1048,'xUS TME'!$B:$B,0))</f>
        <v>3.26</v>
      </c>
      <c r="N1048" s="15">
        <f>INDEX('xUS TME'!K:K,MATCH('xUS Opp Value'!$B1048,'xUS TME'!$B:$B,0))</f>
        <v>0.08</v>
      </c>
      <c r="O1048" s="15">
        <f>INDEX('xUS TME'!I:I,MATCH('xUS Opp Value'!$B1048,'xUS TME'!$B:$B,0))</f>
        <v>0</v>
      </c>
      <c r="P1048" s="15" t="str">
        <f>INDEX('xUS TME'!M:M,MATCH('xUS Opp Value'!$B1048,'xUS TME'!$B:$B,0))</f>
        <v>Yuan Renminbi</v>
      </c>
      <c r="Q1048" s="15">
        <f>INDEX('xUS TME'!N:N,MATCH('xUS Opp Value'!$B1048,'xUS TME'!$B:$B,0))</f>
        <v>0</v>
      </c>
    </row>
    <row r="1049" spans="1:17" hidden="1">
      <c r="A1049" s="10" t="s">
        <v>6714</v>
      </c>
      <c r="B1049" s="10" t="str">
        <f>INDEX('xUS TME'!B:B,MATCH('xUS Opp Value'!A1049,'xUS TME'!A:A,0))</f>
        <v>CNE100002FD4</v>
      </c>
      <c r="C1049" s="13">
        <f>INDEX('xUS TME'!C:C,MATCH($B1049,'xUS TME'!$B:$B,0))</f>
        <v>166</v>
      </c>
      <c r="D1049" s="13" t="str">
        <f>INDEX('xUS TME'!D:D,MATCH(B1049,'xUS TME'!$B:$B,0))</f>
        <v>0P00007WUL</v>
      </c>
      <c r="E1049" s="13" t="str">
        <f>INDEX('xUS TME'!F:F,MATCH(B1049,'xUS TME'!$B:$B,0))</f>
        <v>China</v>
      </c>
      <c r="F1049" s="18" t="str">
        <f>INDEX('xUS TME'!G:G,MATCH(B1049,'xUS TME'!$B:$B,0))</f>
        <v>Financials</v>
      </c>
      <c r="G1049" s="58">
        <f>IFERROR(INDEX(CRIMs!G:G,MATCH(C1049,CRIMs!D:D,0)),0)</f>
        <v>0</v>
      </c>
      <c r="H1049" s="58">
        <f>IFERROR(INDEX(CRIMs!I:I,MATCH(C1049,CRIMs!D:D,0)),0)</f>
        <v>0</v>
      </c>
      <c r="I1049" s="13">
        <f>INDEX('xUS TME'!E:E,MATCH($B1049,'xUS TME'!$B:$B,0))</f>
        <v>0</v>
      </c>
      <c r="J1049" s="15">
        <f>INDEX('xUS TME'!H:H,MATCH(B1049,'xUS TME'!$B:$B,0))</f>
        <v>0</v>
      </c>
      <c r="K1049" s="17" t="str">
        <f t="shared" si="16"/>
        <v/>
      </c>
      <c r="L1049" s="15">
        <f>INDEX('xUS TME'!J:J,MATCH('xUS Opp Value'!B1049,'xUS TME'!$B:$B,0))</f>
        <v>0</v>
      </c>
      <c r="M1049" s="15">
        <f>INDEX('xUS TME'!L:L,MATCH('xUS Opp Value'!$B1049,'xUS TME'!$B:$B,0))</f>
        <v>1.06</v>
      </c>
      <c r="N1049" s="15">
        <f>INDEX('xUS TME'!K:K,MATCH('xUS Opp Value'!$B1049,'xUS TME'!$B:$B,0))</f>
        <v>0.1</v>
      </c>
      <c r="O1049" s="15">
        <f>INDEX('xUS TME'!I:I,MATCH('xUS Opp Value'!$B1049,'xUS TME'!$B:$B,0))</f>
        <v>0</v>
      </c>
      <c r="P1049" s="15" t="str">
        <f>INDEX('xUS TME'!M:M,MATCH('xUS Opp Value'!$B1049,'xUS TME'!$B:$B,0))</f>
        <v>Yuan Renminbi</v>
      </c>
      <c r="Q1049" s="15">
        <f>INDEX('xUS TME'!N:N,MATCH('xUS Opp Value'!$B1049,'xUS TME'!$B:$B,0))</f>
        <v>0</v>
      </c>
    </row>
    <row r="1050" spans="1:17" hidden="1">
      <c r="A1050" s="10" t="s">
        <v>3929</v>
      </c>
      <c r="B1050" s="10" t="str">
        <f>INDEX('xUS TME'!B:B,MATCH('xUS Opp Value'!A1050,'xUS TME'!A:A,0))</f>
        <v>CNE0000017H1</v>
      </c>
      <c r="C1050" s="13">
        <f>INDEX('xUS TME'!C:C,MATCH($B1050,'xUS TME'!$B:$B,0))</f>
        <v>600010</v>
      </c>
      <c r="D1050" s="13" t="str">
        <f>INDEX('xUS TME'!D:D,MATCH(B1050,'xUS TME'!$B:$B,0))</f>
        <v>0P00007WZG</v>
      </c>
      <c r="E1050" s="13" t="str">
        <f>INDEX('xUS TME'!F:F,MATCH(B1050,'xUS TME'!$B:$B,0))</f>
        <v>China</v>
      </c>
      <c r="F1050" s="18" t="str">
        <f>INDEX('xUS TME'!G:G,MATCH(B1050,'xUS TME'!$B:$B,0))</f>
        <v>Materials</v>
      </c>
      <c r="G1050" s="58">
        <f>IFERROR(INDEX(CRIMs!G:G,MATCH(C1050,CRIMs!D:D,0)),0)</f>
        <v>0</v>
      </c>
      <c r="H1050" s="58">
        <f>IFERROR(INDEX(CRIMs!I:I,MATCH(C1050,CRIMs!D:D,0)),0)</f>
        <v>0</v>
      </c>
      <c r="I1050" s="13">
        <f>INDEX('xUS TME'!E:E,MATCH($B1050,'xUS TME'!$B:$B,0))</f>
        <v>0</v>
      </c>
      <c r="J1050" s="15">
        <f>INDEX('xUS TME'!H:H,MATCH(B1050,'xUS TME'!$B:$B,0))</f>
        <v>0</v>
      </c>
      <c r="K1050" s="17" t="str">
        <f t="shared" si="16"/>
        <v/>
      </c>
      <c r="L1050" s="15">
        <f>INDEX('xUS TME'!J:J,MATCH('xUS Opp Value'!B1050,'xUS TME'!$B:$B,0))</f>
        <v>0</v>
      </c>
      <c r="M1050" s="15">
        <f>INDEX('xUS TME'!L:L,MATCH('xUS Opp Value'!$B1050,'xUS TME'!$B:$B,0))</f>
        <v>2.46</v>
      </c>
      <c r="N1050" s="15">
        <f>INDEX('xUS TME'!K:K,MATCH('xUS Opp Value'!$B1050,'xUS TME'!$B:$B,0))</f>
        <v>0</v>
      </c>
      <c r="O1050" s="15">
        <f>INDEX('xUS TME'!I:I,MATCH('xUS Opp Value'!$B1050,'xUS TME'!$B:$B,0))</f>
        <v>0</v>
      </c>
      <c r="P1050" s="15" t="str">
        <f>INDEX('xUS TME'!M:M,MATCH('xUS Opp Value'!$B1050,'xUS TME'!$B:$B,0))</f>
        <v>Yuan Renminbi</v>
      </c>
      <c r="Q1050" s="15">
        <f>INDEX('xUS TME'!N:N,MATCH('xUS Opp Value'!$B1050,'xUS TME'!$B:$B,0))</f>
        <v>0</v>
      </c>
    </row>
    <row r="1051" spans="1:17" hidden="1">
      <c r="A1051" s="10" t="s">
        <v>6206</v>
      </c>
      <c r="B1051" s="10" t="str">
        <f>INDEX('xUS TME'!B:B,MATCH('xUS Opp Value'!A1051,'xUS TME'!A:A,0))</f>
        <v>CNE000000TY6</v>
      </c>
      <c r="C1051" s="13">
        <f>INDEX('xUS TME'!C:C,MATCH($B1051,'xUS TME'!$B:$B,0))</f>
        <v>600104</v>
      </c>
      <c r="D1051" s="13" t="str">
        <f>INDEX('xUS TME'!D:D,MATCH(B1051,'xUS TME'!$B:$B,0))</f>
        <v>0P00007X1I</v>
      </c>
      <c r="E1051" s="13" t="str">
        <f>INDEX('xUS TME'!F:F,MATCH(B1051,'xUS TME'!$B:$B,0))</f>
        <v>China</v>
      </c>
      <c r="F1051" s="18" t="str">
        <f>INDEX('xUS TME'!G:G,MATCH(B1051,'xUS TME'!$B:$B,0))</f>
        <v>Consumer Discretionary</v>
      </c>
      <c r="G1051" s="58">
        <f>IFERROR(INDEX(CRIMs!G:G,MATCH(C1051,CRIMs!D:D,0)),0)</f>
        <v>0</v>
      </c>
      <c r="H1051" s="58">
        <f>IFERROR(INDEX(CRIMs!I:I,MATCH(C1051,CRIMs!D:D,0)),0)</f>
        <v>0</v>
      </c>
      <c r="I1051" s="13">
        <f>INDEX('xUS TME'!E:E,MATCH($B1051,'xUS TME'!$B:$B,0))</f>
        <v>0</v>
      </c>
      <c r="J1051" s="15">
        <f>INDEX('xUS TME'!H:H,MATCH(B1051,'xUS TME'!$B:$B,0))</f>
        <v>0</v>
      </c>
      <c r="K1051" s="17" t="str">
        <f t="shared" si="16"/>
        <v/>
      </c>
      <c r="L1051" s="15">
        <f>INDEX('xUS TME'!J:J,MATCH('xUS Opp Value'!B1051,'xUS TME'!$B:$B,0))</f>
        <v>8.6</v>
      </c>
      <c r="M1051" s="15">
        <f>INDEX('xUS TME'!L:L,MATCH('xUS Opp Value'!$B1051,'xUS TME'!$B:$B,0))</f>
        <v>0.54</v>
      </c>
      <c r="N1051" s="15">
        <f>INDEX('xUS TME'!K:K,MATCH('xUS Opp Value'!$B1051,'xUS TME'!$B:$B,0))</f>
        <v>0.06</v>
      </c>
      <c r="O1051" s="15">
        <f>INDEX('xUS TME'!I:I,MATCH('xUS Opp Value'!$B1051,'xUS TME'!$B:$B,0))</f>
        <v>0</v>
      </c>
      <c r="P1051" s="15" t="str">
        <f>INDEX('xUS TME'!M:M,MATCH('xUS Opp Value'!$B1051,'xUS TME'!$B:$B,0))</f>
        <v>Yuan Renminbi</v>
      </c>
      <c r="Q1051" s="15">
        <f>INDEX('xUS TME'!N:N,MATCH('xUS Opp Value'!$B1051,'xUS TME'!$B:$B,0))</f>
        <v>0</v>
      </c>
    </row>
    <row r="1052" spans="1:17" hidden="1">
      <c r="A1052" s="10" t="s">
        <v>6938</v>
      </c>
      <c r="B1052" s="10" t="str">
        <f>INDEX('xUS TME'!B:B,MATCH('xUS Opp Value'!A1052,'xUS TME'!A:A,0))</f>
        <v>CNE1000004F1</v>
      </c>
      <c r="C1052" s="13">
        <f>INDEX('xUS TME'!C:C,MATCH($B1052,'xUS TME'!$B:$B,0))</f>
        <v>598</v>
      </c>
      <c r="D1052" s="13" t="str">
        <f>INDEX('xUS TME'!D:D,MATCH(B1052,'xUS TME'!$B:$B,0))</f>
        <v>0P00009S07</v>
      </c>
      <c r="E1052" s="13" t="str">
        <f>INDEX('xUS TME'!F:F,MATCH(B1052,'xUS TME'!$B:$B,0))</f>
        <v>China</v>
      </c>
      <c r="F1052" s="18" t="str">
        <f>INDEX('xUS TME'!G:G,MATCH(B1052,'xUS TME'!$B:$B,0))</f>
        <v>Industrials</v>
      </c>
      <c r="G1052" s="58">
        <f>IFERROR(INDEX(CRIMs!G:G,MATCH(C1052,CRIMs!D:D,0)),0)</f>
        <v>0</v>
      </c>
      <c r="H1052" s="58">
        <f>IFERROR(INDEX(CRIMs!I:I,MATCH(C1052,CRIMs!D:D,0)),0)</f>
        <v>0</v>
      </c>
      <c r="I1052" s="13">
        <f>INDEX('xUS TME'!E:E,MATCH($B1052,'xUS TME'!$B:$B,0))</f>
        <v>0</v>
      </c>
      <c r="J1052" s="15">
        <f>INDEX('xUS TME'!H:H,MATCH(B1052,'xUS TME'!$B:$B,0))</f>
        <v>0</v>
      </c>
      <c r="K1052" s="17" t="str">
        <f t="shared" si="16"/>
        <v/>
      </c>
      <c r="L1052" s="15">
        <f>INDEX('xUS TME'!J:J,MATCH('xUS Opp Value'!B1052,'xUS TME'!$B:$B,0))</f>
        <v>0</v>
      </c>
      <c r="M1052" s="15">
        <f>INDEX('xUS TME'!L:L,MATCH('xUS Opp Value'!$B1052,'xUS TME'!$B:$B,0))</f>
        <v>0.84</v>
      </c>
      <c r="N1052" s="15">
        <f>INDEX('xUS TME'!K:K,MATCH('xUS Opp Value'!$B1052,'xUS TME'!$B:$B,0))</f>
        <v>0.11</v>
      </c>
      <c r="O1052" s="15">
        <f>INDEX('xUS TME'!I:I,MATCH('xUS Opp Value'!$B1052,'xUS TME'!$B:$B,0))</f>
        <v>0</v>
      </c>
      <c r="P1052" s="15" t="str">
        <f>INDEX('xUS TME'!M:M,MATCH('xUS Opp Value'!$B1052,'xUS TME'!$B:$B,0))</f>
        <v>Hong Kong Dollar</v>
      </c>
      <c r="Q1052" s="15">
        <f>INDEX('xUS TME'!N:N,MATCH('xUS Opp Value'!$B1052,'xUS TME'!$B:$B,0))</f>
        <v>0</v>
      </c>
    </row>
    <row r="1053" spans="1:17" hidden="1">
      <c r="A1053" s="10" t="s">
        <v>915</v>
      </c>
      <c r="B1053" s="10" t="str">
        <f>INDEX('xUS TME'!B:B,MATCH('xUS Opp Value'!A1053,'xUS TME'!A:A,0))</f>
        <v>CNE100000734</v>
      </c>
      <c r="C1053" s="13">
        <f>INDEX('xUS TME'!C:C,MATCH($B1053,'xUS TME'!$B:$B,0))</f>
        <v>601169</v>
      </c>
      <c r="D1053" s="13" t="str">
        <f>INDEX('xUS TME'!D:D,MATCH(B1053,'xUS TME'!$B:$B,0))</f>
        <v>0P00009PAS</v>
      </c>
      <c r="E1053" s="13" t="str">
        <f>INDEX('xUS TME'!F:F,MATCH(B1053,'xUS TME'!$B:$B,0))</f>
        <v>China</v>
      </c>
      <c r="F1053" s="18" t="str">
        <f>INDEX('xUS TME'!G:G,MATCH(B1053,'xUS TME'!$B:$B,0))</f>
        <v>Financials</v>
      </c>
      <c r="G1053" s="58">
        <f>IFERROR(INDEX(CRIMs!G:G,MATCH(C1053,CRIMs!D:D,0)),0)</f>
        <v>0</v>
      </c>
      <c r="H1053" s="58">
        <f>IFERROR(INDEX(CRIMs!I:I,MATCH(C1053,CRIMs!D:D,0)),0)</f>
        <v>0</v>
      </c>
      <c r="I1053" s="13">
        <f>INDEX('xUS TME'!E:E,MATCH($B1053,'xUS TME'!$B:$B,0))</f>
        <v>0</v>
      </c>
      <c r="J1053" s="15">
        <f>INDEX('xUS TME'!H:H,MATCH(B1053,'xUS TME'!$B:$B,0))</f>
        <v>0</v>
      </c>
      <c r="K1053" s="17" t="str">
        <f t="shared" si="16"/>
        <v/>
      </c>
      <c r="L1053" s="15">
        <f>INDEX('xUS TME'!J:J,MATCH('xUS Opp Value'!B1053,'xUS TME'!$B:$B,0))</f>
        <v>0</v>
      </c>
      <c r="M1053" s="15">
        <f>INDEX('xUS TME'!L:L,MATCH('xUS Opp Value'!$B1053,'xUS TME'!$B:$B,0))</f>
        <v>0.41</v>
      </c>
      <c r="N1053" s="15">
        <f>INDEX('xUS TME'!K:K,MATCH('xUS Opp Value'!$B1053,'xUS TME'!$B:$B,0))</f>
        <v>0.1</v>
      </c>
      <c r="O1053" s="15">
        <f>INDEX('xUS TME'!I:I,MATCH('xUS Opp Value'!$B1053,'xUS TME'!$B:$B,0))</f>
        <v>0</v>
      </c>
      <c r="P1053" s="15" t="str">
        <f>INDEX('xUS TME'!M:M,MATCH('xUS Opp Value'!$B1053,'xUS TME'!$B:$B,0))</f>
        <v>Yuan Renminbi</v>
      </c>
      <c r="Q1053" s="15">
        <f>INDEX('xUS TME'!N:N,MATCH('xUS Opp Value'!$B1053,'xUS TME'!$B:$B,0))</f>
        <v>0</v>
      </c>
    </row>
    <row r="1054" spans="1:17" hidden="1">
      <c r="A1054" s="10" t="s">
        <v>7777</v>
      </c>
      <c r="B1054" s="10" t="str">
        <f>INDEX('xUS TME'!B:B,MATCH('xUS Opp Value'!A1054,'xUS TME'!A:A,0))</f>
        <v>TREVKFB00019</v>
      </c>
      <c r="C1054" s="13" t="str">
        <f>INDEX('xUS TME'!C:C,MATCH($B1054,'xUS TME'!$B:$B,0))</f>
        <v>VAKBN</v>
      </c>
      <c r="D1054" s="13" t="str">
        <f>INDEX('xUS TME'!D:D,MATCH(B1054,'xUS TME'!$B:$B,0))</f>
        <v>0P0000BKLL</v>
      </c>
      <c r="E1054" s="13" t="str">
        <f>INDEX('xUS TME'!F:F,MATCH(B1054,'xUS TME'!$B:$B,0))</f>
        <v>Turkey</v>
      </c>
      <c r="F1054" s="18" t="str">
        <f>INDEX('xUS TME'!G:G,MATCH(B1054,'xUS TME'!$B:$B,0))</f>
        <v>Financials</v>
      </c>
      <c r="G1054" s="58">
        <f>IFERROR(INDEX(CRIMs!G:G,MATCH(C1054,CRIMs!D:D,0)),0)</f>
        <v>0</v>
      </c>
      <c r="H1054" s="58">
        <f>IFERROR(INDEX(CRIMs!I:I,MATCH(C1054,CRIMs!D:D,0)),0)</f>
        <v>0</v>
      </c>
      <c r="I1054" s="13">
        <f>INDEX('xUS TME'!E:E,MATCH($B1054,'xUS TME'!$B:$B,0))</f>
        <v>0</v>
      </c>
      <c r="J1054" s="15">
        <f>INDEX('xUS TME'!H:H,MATCH(B1054,'xUS TME'!$B:$B,0))</f>
        <v>0</v>
      </c>
      <c r="K1054" s="17" t="str">
        <f t="shared" si="16"/>
        <v/>
      </c>
      <c r="L1054" s="15">
        <f>INDEX('xUS TME'!J:J,MATCH('xUS Opp Value'!B1054,'xUS TME'!$B:$B,0))</f>
        <v>4.41</v>
      </c>
      <c r="M1054" s="15">
        <f>INDEX('xUS TME'!L:L,MATCH('xUS Opp Value'!$B1054,'xUS TME'!$B:$B,0))</f>
        <v>1.05</v>
      </c>
      <c r="N1054" s="15">
        <f>INDEX('xUS TME'!K:K,MATCH('xUS Opp Value'!$B1054,'xUS TME'!$B:$B,0))</f>
        <v>0.3</v>
      </c>
      <c r="O1054" s="15">
        <f>INDEX('xUS TME'!I:I,MATCH('xUS Opp Value'!$B1054,'xUS TME'!$B:$B,0))</f>
        <v>0</v>
      </c>
      <c r="P1054" s="15" t="str">
        <f>INDEX('xUS TME'!M:M,MATCH('xUS Opp Value'!$B1054,'xUS TME'!$B:$B,0))</f>
        <v>Turkish Lira</v>
      </c>
      <c r="Q1054" s="15">
        <f>INDEX('xUS TME'!N:N,MATCH('xUS Opp Value'!$B1054,'xUS TME'!$B:$B,0))</f>
        <v>0</v>
      </c>
    </row>
    <row r="1055" spans="1:17" hidden="1">
      <c r="A1055" s="10" t="s">
        <v>733</v>
      </c>
      <c r="B1055" s="10" t="str">
        <f>INDEX('xUS TME'!B:B,MATCH('xUS Opp Value'!A1055,'xUS TME'!A:A,0))</f>
        <v>CNE100003GF5</v>
      </c>
      <c r="C1055" s="13">
        <f>INDEX('xUS TME'!C:C,MATCH($B1055,'xUS TME'!$B:$B,0))</f>
        <v>2938</v>
      </c>
      <c r="D1055" s="13" t="str">
        <f>INDEX('xUS TME'!D:D,MATCH(B1055,'xUS TME'!$B:$B,0))</f>
        <v>0P0001EKLY</v>
      </c>
      <c r="E1055" s="13" t="str">
        <f>INDEX('xUS TME'!F:F,MATCH(B1055,'xUS TME'!$B:$B,0))</f>
        <v>China</v>
      </c>
      <c r="F1055" s="18" t="str">
        <f>INDEX('xUS TME'!G:G,MATCH(B1055,'xUS TME'!$B:$B,0))</f>
        <v>Information Technology</v>
      </c>
      <c r="G1055" s="58">
        <f>IFERROR(INDEX(CRIMs!G:G,MATCH(C1055,CRIMs!D:D,0)),0)</f>
        <v>0</v>
      </c>
      <c r="H1055" s="58">
        <f>IFERROR(INDEX(CRIMs!I:I,MATCH(C1055,CRIMs!D:D,0)),0)</f>
        <v>0</v>
      </c>
      <c r="I1055" s="13">
        <f>INDEX('xUS TME'!E:E,MATCH($B1055,'xUS TME'!$B:$B,0))</f>
        <v>0</v>
      </c>
      <c r="J1055" s="15">
        <f>INDEX('xUS TME'!H:H,MATCH(B1055,'xUS TME'!$B:$B,0))</f>
        <v>0</v>
      </c>
      <c r="K1055" s="17" t="str">
        <f t="shared" si="16"/>
        <v/>
      </c>
      <c r="L1055" s="15">
        <f>INDEX('xUS TME'!J:J,MATCH('xUS Opp Value'!B1055,'xUS TME'!$B:$B,0))</f>
        <v>10.88</v>
      </c>
      <c r="M1055" s="15">
        <f>INDEX('xUS TME'!L:L,MATCH('xUS Opp Value'!$B1055,'xUS TME'!$B:$B,0))</f>
        <v>3.82</v>
      </c>
      <c r="N1055" s="15">
        <f>INDEX('xUS TME'!K:K,MATCH('xUS Opp Value'!$B1055,'xUS TME'!$B:$B,0))</f>
        <v>0.11</v>
      </c>
      <c r="O1055" s="15">
        <f>INDEX('xUS TME'!I:I,MATCH('xUS Opp Value'!$B1055,'xUS TME'!$B:$B,0))</f>
        <v>0</v>
      </c>
      <c r="P1055" s="15" t="str">
        <f>INDEX('xUS TME'!M:M,MATCH('xUS Opp Value'!$B1055,'xUS TME'!$B:$B,0))</f>
        <v>Yuan Renminbi</v>
      </c>
      <c r="Q1055" s="15">
        <f>INDEX('xUS TME'!N:N,MATCH('xUS Opp Value'!$B1055,'xUS TME'!$B:$B,0))</f>
        <v>0</v>
      </c>
    </row>
    <row r="1056" spans="1:17" hidden="1">
      <c r="A1056" s="10" t="s">
        <v>2456</v>
      </c>
      <c r="B1056" s="10" t="str">
        <f>INDEX('xUS TME'!B:B,MATCH('xUS Opp Value'!A1056,'xUS TME'!A:A,0))</f>
        <v>MXP369181377</v>
      </c>
      <c r="C1056" s="13" t="str">
        <f>INDEX('xUS TME'!C:C,MATCH($B1056,'xUS TME'!$B:$B,0))</f>
        <v>LIVEPOLC-1</v>
      </c>
      <c r="D1056" s="13" t="str">
        <f>INDEX('xUS TME'!D:D,MATCH(B1056,'xUS TME'!$B:$B,0))</f>
        <v>0P0000BY9C</v>
      </c>
      <c r="E1056" s="13" t="str">
        <f>INDEX('xUS TME'!F:F,MATCH(B1056,'xUS TME'!$B:$B,0))</f>
        <v>Mexico</v>
      </c>
      <c r="F1056" s="18" t="str">
        <f>INDEX('xUS TME'!G:G,MATCH(B1056,'xUS TME'!$B:$B,0))</f>
        <v>Consumer Discretionary</v>
      </c>
      <c r="G1056" s="58">
        <f>IFERROR(INDEX(CRIMs!G:G,MATCH(C1056,CRIMs!D:D,0)),0)</f>
        <v>0</v>
      </c>
      <c r="H1056" s="58">
        <f>IFERROR(INDEX(CRIMs!I:I,MATCH(C1056,CRIMs!D:D,0)),0)</f>
        <v>0</v>
      </c>
      <c r="I1056" s="13">
        <f>INDEX('xUS TME'!E:E,MATCH($B1056,'xUS TME'!$B:$B,0))</f>
        <v>0</v>
      </c>
      <c r="J1056" s="15">
        <f>INDEX('xUS TME'!H:H,MATCH(B1056,'xUS TME'!$B:$B,0))</f>
        <v>0</v>
      </c>
      <c r="K1056" s="17" t="str">
        <f t="shared" si="16"/>
        <v/>
      </c>
      <c r="L1056" s="15">
        <f>INDEX('xUS TME'!J:J,MATCH('xUS Opp Value'!B1056,'xUS TME'!$B:$B,0))</f>
        <v>7.7</v>
      </c>
      <c r="M1056" s="15">
        <f>INDEX('xUS TME'!L:L,MATCH('xUS Opp Value'!$B1056,'xUS TME'!$B:$B,0))</f>
        <v>0.81</v>
      </c>
      <c r="N1056" s="15">
        <f>INDEX('xUS TME'!K:K,MATCH('xUS Opp Value'!$B1056,'xUS TME'!$B:$B,0))</f>
        <v>0.1</v>
      </c>
      <c r="O1056" s="15">
        <f>INDEX('xUS TME'!I:I,MATCH('xUS Opp Value'!$B1056,'xUS TME'!$B:$B,0))</f>
        <v>0</v>
      </c>
      <c r="P1056" s="15" t="str">
        <f>INDEX('xUS TME'!M:M,MATCH('xUS Opp Value'!$B1056,'xUS TME'!$B:$B,0))</f>
        <v>Mexican Peso</v>
      </c>
      <c r="Q1056" s="15">
        <f>INDEX('xUS TME'!N:N,MATCH('xUS Opp Value'!$B1056,'xUS TME'!$B:$B,0))</f>
        <v>0</v>
      </c>
    </row>
    <row r="1057" spans="1:17" hidden="1">
      <c r="A1057" s="10" t="s">
        <v>6574</v>
      </c>
      <c r="B1057" s="10" t="str">
        <f>INDEX('xUS TME'!B:B,MATCH('xUS Opp Value'!A1057,'xUS TME'!A:A,0))</f>
        <v>CNE100000D55</v>
      </c>
      <c r="C1057" s="13" t="str">
        <f>INDEX('xUS TME'!C:C,MATCH($B1057,'xUS TME'!$B:$B,0))</f>
        <v>601727</v>
      </c>
      <c r="D1057" s="13" t="str">
        <f>INDEX('xUS TME'!D:D,MATCH(B1057,'xUS TME'!$B:$B,0))</f>
        <v>0P0000IRLR</v>
      </c>
      <c r="E1057" s="13" t="str">
        <f>INDEX('xUS TME'!F:F,MATCH(B1057,'xUS TME'!$B:$B,0))</f>
        <v>China</v>
      </c>
      <c r="F1057" s="18" t="str">
        <f>INDEX('xUS TME'!G:G,MATCH(B1057,'xUS TME'!$B:$B,0))</f>
        <v>Industrials</v>
      </c>
      <c r="G1057" s="58">
        <f>IFERROR(INDEX(CRIMs!G:G,MATCH(C1057,CRIMs!D:D,0)),0)</f>
        <v>0</v>
      </c>
      <c r="H1057" s="58">
        <f>IFERROR(INDEX(CRIMs!I:I,MATCH(C1057,CRIMs!D:D,0)),0)</f>
        <v>0</v>
      </c>
      <c r="I1057" s="13">
        <f>INDEX('xUS TME'!E:E,MATCH($B1057,'xUS TME'!$B:$B,0))</f>
        <v>0</v>
      </c>
      <c r="J1057" s="15">
        <f>INDEX('xUS TME'!H:H,MATCH(B1057,'xUS TME'!$B:$B,0))</f>
        <v>0</v>
      </c>
      <c r="K1057" s="17" t="str">
        <f t="shared" si="16"/>
        <v/>
      </c>
      <c r="L1057" s="15">
        <f>INDEX('xUS TME'!J:J,MATCH('xUS Opp Value'!B1057,'xUS TME'!$B:$B,0))</f>
        <v>0</v>
      </c>
      <c r="M1057" s="15">
        <f>INDEX('xUS TME'!L:L,MATCH('xUS Opp Value'!$B1057,'xUS TME'!$B:$B,0))</f>
        <v>2.2799999999999998</v>
      </c>
      <c r="N1057" s="15">
        <f>INDEX('xUS TME'!K:K,MATCH('xUS Opp Value'!$B1057,'xUS TME'!$B:$B,0))</f>
        <v>0.06</v>
      </c>
      <c r="O1057" s="15" t="str">
        <f>INDEX('xUS TME'!I:I,MATCH('xUS Opp Value'!$B1057,'xUS TME'!$B:$B,0))</f>
        <v>None</v>
      </c>
      <c r="P1057" s="15" t="str">
        <f>INDEX('xUS TME'!M:M,MATCH('xUS Opp Value'!$B1057,'xUS TME'!$B:$B,0))</f>
        <v>Yuan Renminbi</v>
      </c>
      <c r="Q1057" s="15" t="str">
        <f>INDEX('xUS TME'!N:N,MATCH('xUS Opp Value'!$B1057,'xUS TME'!$B:$B,0))</f>
        <v>High</v>
      </c>
    </row>
    <row r="1058" spans="1:17" hidden="1">
      <c r="A1058" s="10" t="s">
        <v>7271</v>
      </c>
      <c r="B1058" s="10" t="str">
        <f>INDEX('xUS TME'!B:B,MATCH('xUS Opp Value'!A1058,'xUS TME'!A:A,0))</f>
        <v>HK0087000532</v>
      </c>
      <c r="C1058" s="13">
        <f>INDEX('xUS TME'!C:C,MATCH($B1058,'xUS TME'!$B:$B,0))</f>
        <v>87</v>
      </c>
      <c r="D1058" s="13" t="str">
        <f>INDEX('xUS TME'!D:D,MATCH(B1058,'xUS TME'!$B:$B,0))</f>
        <v>0P00009RR0</v>
      </c>
      <c r="E1058" s="13" t="str">
        <f>INDEX('xUS TME'!F:F,MATCH(B1058,'xUS TME'!$B:$B,0))</f>
        <v>Hong Kong</v>
      </c>
      <c r="F1058" s="18" t="str">
        <f>INDEX('xUS TME'!G:G,MATCH(B1058,'xUS TME'!$B:$B,0))</f>
        <v>Industrials</v>
      </c>
      <c r="G1058" s="58">
        <f>IFERROR(INDEX(CRIMs!G:G,MATCH(C1058,CRIMs!D:D,0)),0)</f>
        <v>0</v>
      </c>
      <c r="H1058" s="58">
        <f>IFERROR(INDEX(CRIMs!I:I,MATCH(C1058,CRIMs!D:D,0)),0)</f>
        <v>0</v>
      </c>
      <c r="I1058" s="13">
        <f>INDEX('xUS TME'!E:E,MATCH($B1058,'xUS TME'!$B:$B,0))</f>
        <v>0</v>
      </c>
      <c r="J1058" s="15">
        <f>INDEX('xUS TME'!H:H,MATCH(B1058,'xUS TME'!$B:$B,0))</f>
        <v>0</v>
      </c>
      <c r="K1058" s="17" t="str">
        <f t="shared" si="16"/>
        <v/>
      </c>
      <c r="L1058" s="15">
        <f>INDEX('xUS TME'!J:J,MATCH('xUS Opp Value'!B1058,'xUS TME'!$B:$B,0))</f>
        <v>1.65</v>
      </c>
      <c r="M1058" s="15">
        <f>INDEX('xUS TME'!L:L,MATCH('xUS Opp Value'!$B1058,'xUS TME'!$B:$B,0))</f>
        <v>0.19</v>
      </c>
      <c r="N1058" s="15">
        <f>INDEX('xUS TME'!K:K,MATCH('xUS Opp Value'!$B1058,'xUS TME'!$B:$B,0))</f>
        <v>0.01</v>
      </c>
      <c r="O1058" s="15" t="str">
        <f>INDEX('xUS TME'!I:I,MATCH('xUS Opp Value'!$B1058,'xUS TME'!$B:$B,0))</f>
        <v>Narrow</v>
      </c>
      <c r="P1058" s="15" t="str">
        <f>INDEX('xUS TME'!M:M,MATCH('xUS Opp Value'!$B1058,'xUS TME'!$B:$B,0))</f>
        <v>Hong Kong Dollar</v>
      </c>
      <c r="Q1058" s="15" t="str">
        <f>INDEX('xUS TME'!N:N,MATCH('xUS Opp Value'!$B1058,'xUS TME'!$B:$B,0))</f>
        <v>Medium</v>
      </c>
    </row>
    <row r="1059" spans="1:17" hidden="1">
      <c r="A1059" s="10" t="s">
        <v>8529</v>
      </c>
      <c r="B1059" s="10" t="str">
        <f>INDEX('xUS TME'!B:B,MATCH('xUS Opp Value'!A1059,'xUS TME'!A:A,0))</f>
        <v>CNE0000006M4</v>
      </c>
      <c r="C1059" s="13">
        <f>INDEX('xUS TME'!C:C,MATCH($B1059,'xUS TME'!$B:$B,0))</f>
        <v>657</v>
      </c>
      <c r="D1059" s="13" t="str">
        <f>INDEX('xUS TME'!D:D,MATCH(B1059,'xUS TME'!$B:$B,0))</f>
        <v>0P00007WWI</v>
      </c>
      <c r="E1059" s="13" t="str">
        <f>INDEX('xUS TME'!F:F,MATCH(B1059,'xUS TME'!$B:$B,0))</f>
        <v>China</v>
      </c>
      <c r="F1059" s="18" t="str">
        <f>INDEX('xUS TME'!G:G,MATCH(B1059,'xUS TME'!$B:$B,0))</f>
        <v>Materials</v>
      </c>
      <c r="G1059" s="58">
        <f>IFERROR(INDEX(CRIMs!G:G,MATCH(C1059,CRIMs!D:D,0)),0)</f>
        <v>0</v>
      </c>
      <c r="H1059" s="58">
        <f>IFERROR(INDEX(CRIMs!I:I,MATCH(C1059,CRIMs!D:D,0)),0)</f>
        <v>0</v>
      </c>
      <c r="I1059" s="13">
        <f>INDEX('xUS TME'!E:E,MATCH($B1059,'xUS TME'!$B:$B,0))</f>
        <v>0</v>
      </c>
      <c r="J1059" s="15">
        <f>INDEX('xUS TME'!H:H,MATCH(B1059,'xUS TME'!$B:$B,0))</f>
        <v>0</v>
      </c>
      <c r="K1059" s="17" t="str">
        <f t="shared" si="16"/>
        <v/>
      </c>
      <c r="L1059" s="15">
        <f>INDEX('xUS TME'!J:J,MATCH('xUS Opp Value'!B1059,'xUS TME'!$B:$B,0))</f>
        <v>0</v>
      </c>
      <c r="M1059" s="15">
        <f>INDEX('xUS TME'!L:L,MATCH('xUS Opp Value'!$B1059,'xUS TME'!$B:$B,0))</f>
        <v>11.31</v>
      </c>
      <c r="N1059" s="15">
        <f>INDEX('xUS TME'!K:K,MATCH('xUS Opp Value'!$B1059,'xUS TME'!$B:$B,0))</f>
        <v>0.16</v>
      </c>
      <c r="O1059" s="15">
        <f>INDEX('xUS TME'!I:I,MATCH('xUS Opp Value'!$B1059,'xUS TME'!$B:$B,0))</f>
        <v>0</v>
      </c>
      <c r="P1059" s="15" t="str">
        <f>INDEX('xUS TME'!M:M,MATCH('xUS Opp Value'!$B1059,'xUS TME'!$B:$B,0))</f>
        <v>Yuan Renminbi</v>
      </c>
      <c r="Q1059" s="15">
        <f>INDEX('xUS TME'!N:N,MATCH('xUS Opp Value'!$B1059,'xUS TME'!$B:$B,0))</f>
        <v>0</v>
      </c>
    </row>
    <row r="1060" spans="1:17" hidden="1">
      <c r="A1060" s="10" t="s">
        <v>8530</v>
      </c>
      <c r="B1060" s="10" t="str">
        <f>INDEX('xUS TME'!B:B,MATCH('xUS Opp Value'!A1060,'xUS TME'!A:A,0))</f>
        <v>CNE000000D24</v>
      </c>
      <c r="C1060" s="13">
        <f>INDEX('xUS TME'!C:C,MATCH($B1060,'xUS TME'!$B:$B,0))</f>
        <v>426</v>
      </c>
      <c r="D1060" s="13" t="str">
        <f>INDEX('xUS TME'!D:D,MATCH(B1060,'xUS TME'!$B:$B,0))</f>
        <v>0P00007WSW</v>
      </c>
      <c r="E1060" s="13" t="str">
        <f>INDEX('xUS TME'!F:F,MATCH(B1060,'xUS TME'!$B:$B,0))</f>
        <v>China</v>
      </c>
      <c r="F1060" s="18" t="str">
        <f>INDEX('xUS TME'!G:G,MATCH(B1060,'xUS TME'!$B:$B,0))</f>
        <v>Materials</v>
      </c>
      <c r="G1060" s="58">
        <f>IFERROR(INDEX(CRIMs!G:G,MATCH(C1060,CRIMs!D:D,0)),0)</f>
        <v>0</v>
      </c>
      <c r="H1060" s="58">
        <f>IFERROR(INDEX(CRIMs!I:I,MATCH(C1060,CRIMs!D:D,0)),0)</f>
        <v>0</v>
      </c>
      <c r="I1060" s="13">
        <f>INDEX('xUS TME'!E:E,MATCH($B1060,'xUS TME'!$B:$B,0))</f>
        <v>0</v>
      </c>
      <c r="J1060" s="15">
        <f>INDEX('xUS TME'!H:H,MATCH(B1060,'xUS TME'!$B:$B,0))</f>
        <v>0</v>
      </c>
      <c r="K1060" s="17" t="str">
        <f t="shared" si="16"/>
        <v/>
      </c>
      <c r="L1060" s="15">
        <f>INDEX('xUS TME'!J:J,MATCH('xUS Opp Value'!B1060,'xUS TME'!$B:$B,0))</f>
        <v>0</v>
      </c>
      <c r="M1060" s="15">
        <f>INDEX('xUS TME'!L:L,MATCH('xUS Opp Value'!$B1060,'xUS TME'!$B:$B,0))</f>
        <v>8.4</v>
      </c>
      <c r="N1060" s="15">
        <f>INDEX('xUS TME'!K:K,MATCH('xUS Opp Value'!$B1060,'xUS TME'!$B:$B,0))</f>
        <v>0.21</v>
      </c>
      <c r="O1060" s="15">
        <f>INDEX('xUS TME'!I:I,MATCH('xUS Opp Value'!$B1060,'xUS TME'!$B:$B,0))</f>
        <v>0</v>
      </c>
      <c r="P1060" s="15" t="str">
        <f>INDEX('xUS TME'!M:M,MATCH('xUS Opp Value'!$B1060,'xUS TME'!$B:$B,0))</f>
        <v>Yuan Renminbi</v>
      </c>
      <c r="Q1060" s="15">
        <f>INDEX('xUS TME'!N:N,MATCH('xUS Opp Value'!$B1060,'xUS TME'!$B:$B,0))</f>
        <v>0</v>
      </c>
    </row>
    <row r="1061" spans="1:17" hidden="1">
      <c r="A1061" s="10" t="s">
        <v>2788</v>
      </c>
      <c r="B1061" s="10" t="str">
        <f>INDEX('xUS TME'!B:B,MATCH('xUS Opp Value'!A1061,'xUS TME'!A:A,0))</f>
        <v>HK0656038673</v>
      </c>
      <c r="C1061" s="13">
        <f>INDEX('xUS TME'!C:C,MATCH($B1061,'xUS TME'!$B:$B,0))</f>
        <v>656</v>
      </c>
      <c r="D1061" s="13" t="str">
        <f>INDEX('xUS TME'!D:D,MATCH(B1061,'xUS TME'!$B:$B,0))</f>
        <v>0P00009S15</v>
      </c>
      <c r="E1061" s="13" t="str">
        <f>INDEX('xUS TME'!F:F,MATCH(B1061,'xUS TME'!$B:$B,0))</f>
        <v>Hong Kong</v>
      </c>
      <c r="F1061" s="18" t="str">
        <f>INDEX('xUS TME'!G:G,MATCH(B1061,'xUS TME'!$B:$B,0))</f>
        <v>Industrials</v>
      </c>
      <c r="G1061" s="58">
        <f>IFERROR(INDEX(CRIMs!G:G,MATCH(C1061,CRIMs!D:D,0)),0)</f>
        <v>0</v>
      </c>
      <c r="H1061" s="58">
        <f>IFERROR(INDEX(CRIMs!I:I,MATCH(C1061,CRIMs!D:D,0)),0)</f>
        <v>0</v>
      </c>
      <c r="I1061" s="13">
        <f>INDEX('xUS TME'!E:E,MATCH($B1061,'xUS TME'!$B:$B,0))</f>
        <v>0</v>
      </c>
      <c r="J1061" s="15">
        <f>INDEX('xUS TME'!H:H,MATCH(B1061,'xUS TME'!$B:$B,0))</f>
        <v>0</v>
      </c>
      <c r="K1061" s="17" t="str">
        <f t="shared" si="16"/>
        <v/>
      </c>
      <c r="L1061" s="15">
        <f>INDEX('xUS TME'!J:J,MATCH('xUS Opp Value'!B1061,'xUS TME'!$B:$B,0))</f>
        <v>2.78</v>
      </c>
      <c r="M1061" s="15">
        <f>INDEX('xUS TME'!L:L,MATCH('xUS Opp Value'!$B1061,'xUS TME'!$B:$B,0))</f>
        <v>0.26</v>
      </c>
      <c r="N1061" s="15">
        <f>INDEX('xUS TME'!K:K,MATCH('xUS Opp Value'!$B1061,'xUS TME'!$B:$B,0))</f>
        <v>-0.02</v>
      </c>
      <c r="O1061" s="15">
        <f>INDEX('xUS TME'!I:I,MATCH('xUS Opp Value'!$B1061,'xUS TME'!$B:$B,0))</f>
        <v>0</v>
      </c>
      <c r="P1061" s="15" t="str">
        <f>INDEX('xUS TME'!M:M,MATCH('xUS Opp Value'!$B1061,'xUS TME'!$B:$B,0))</f>
        <v>Hong Kong Dollar</v>
      </c>
      <c r="Q1061" s="15">
        <f>INDEX('xUS TME'!N:N,MATCH('xUS Opp Value'!$B1061,'xUS TME'!$B:$B,0))</f>
        <v>0</v>
      </c>
    </row>
    <row r="1062" spans="1:17" hidden="1">
      <c r="A1062" s="10" t="s">
        <v>547</v>
      </c>
      <c r="B1062" s="10" t="str">
        <f>INDEX('xUS TME'!B:B,MATCH('xUS Opp Value'!A1062,'xUS TME'!A:A,0))</f>
        <v>CNE000000K82</v>
      </c>
      <c r="C1062" s="13">
        <f>INDEX('xUS TME'!C:C,MATCH($B1062,'xUS TME'!$B:$B,0))</f>
        <v>200596</v>
      </c>
      <c r="D1062" s="13" t="str">
        <f>INDEX('xUS TME'!D:D,MATCH(B1062,'xUS TME'!$B:$B,0))</f>
        <v>0P00007WYV</v>
      </c>
      <c r="E1062" s="13" t="str">
        <f>INDEX('xUS TME'!F:F,MATCH(B1062,'xUS TME'!$B:$B,0))</f>
        <v>China</v>
      </c>
      <c r="F1062" s="18" t="str">
        <f>INDEX('xUS TME'!G:G,MATCH(B1062,'xUS TME'!$B:$B,0))</f>
        <v>Consumer Staples</v>
      </c>
      <c r="G1062" s="58">
        <f>IFERROR(INDEX(CRIMs!G:G,MATCH(C1062,CRIMs!D:D,0)),0)</f>
        <v>0</v>
      </c>
      <c r="H1062" s="58">
        <f>IFERROR(INDEX(CRIMs!I:I,MATCH(C1062,CRIMs!D:D,0)),0)</f>
        <v>0</v>
      </c>
      <c r="I1062" s="13">
        <f>INDEX('xUS TME'!E:E,MATCH($B1062,'xUS TME'!$B:$B,0))</f>
        <v>0</v>
      </c>
      <c r="J1062" s="15">
        <f>INDEX('xUS TME'!H:H,MATCH(B1062,'xUS TME'!$B:$B,0))</f>
        <v>0</v>
      </c>
      <c r="K1062" s="17" t="str">
        <f t="shared" si="16"/>
        <v/>
      </c>
      <c r="L1062" s="15">
        <f>INDEX('xUS TME'!J:J,MATCH('xUS Opp Value'!B1062,'xUS TME'!$B:$B,0))</f>
        <v>6.43</v>
      </c>
      <c r="M1062" s="15">
        <f>INDEX('xUS TME'!L:L,MATCH('xUS Opp Value'!$B1062,'xUS TME'!$B:$B,0))</f>
        <v>1.29</v>
      </c>
      <c r="N1062" s="15">
        <f>INDEX('xUS TME'!K:K,MATCH('xUS Opp Value'!$B1062,'xUS TME'!$B:$B,0))</f>
        <v>0.25</v>
      </c>
      <c r="O1062" s="15" t="str">
        <f>INDEX('xUS TME'!I:I,MATCH('xUS Opp Value'!$B1062,'xUS TME'!$B:$B,0))</f>
        <v>Narrow</v>
      </c>
      <c r="P1062" s="15" t="str">
        <f>INDEX('xUS TME'!M:M,MATCH('xUS Opp Value'!$B1062,'xUS TME'!$B:$B,0))</f>
        <v>Hong Kong Dollar</v>
      </c>
      <c r="Q1062" s="15" t="str">
        <f>INDEX('xUS TME'!N:N,MATCH('xUS Opp Value'!$B1062,'xUS TME'!$B:$B,0))</f>
        <v>High</v>
      </c>
    </row>
    <row r="1063" spans="1:17" hidden="1">
      <c r="A1063" s="10" t="s">
        <v>6218</v>
      </c>
      <c r="B1063" s="10" t="str">
        <f>INDEX('xUS TME'!B:B,MATCH('xUS Opp Value'!A1063,'xUS TME'!A:A,0))</f>
        <v>SA15T1L22JH8</v>
      </c>
      <c r="C1063" s="13" t="str">
        <f>INDEX('xUS TME'!C:C,MATCH($B1063,'xUS TME'!$B:$B,0))</f>
        <v>4263</v>
      </c>
      <c r="D1063" s="13" t="str">
        <f>INDEX('xUS TME'!D:D,MATCH(B1063,'xUS TME'!$B:$B,0))</f>
        <v>0P0001RTIF</v>
      </c>
      <c r="E1063" s="13" t="str">
        <f>INDEX('xUS TME'!F:F,MATCH(B1063,'xUS TME'!$B:$B,0))</f>
        <v>Saudi Arabia</v>
      </c>
      <c r="F1063" s="18" t="str">
        <f>INDEX('xUS TME'!G:G,MATCH(B1063,'xUS TME'!$B:$B,0))</f>
        <v>Industrials</v>
      </c>
      <c r="G1063" s="58">
        <f>IFERROR(INDEX(CRIMs!G:G,MATCH(C1063,CRIMs!D:D,0)),0)</f>
        <v>0</v>
      </c>
      <c r="H1063" s="58">
        <f>IFERROR(INDEX(CRIMs!I:I,MATCH(C1063,CRIMs!D:D,0)),0)</f>
        <v>0</v>
      </c>
      <c r="I1063" s="13">
        <f>INDEX('xUS TME'!E:E,MATCH($B1063,'xUS TME'!$B:$B,0))</f>
        <v>0</v>
      </c>
      <c r="J1063" s="15">
        <f>INDEX('xUS TME'!H:H,MATCH(B1063,'xUS TME'!$B:$B,0))</f>
        <v>0</v>
      </c>
      <c r="K1063" s="17" t="str">
        <f t="shared" si="16"/>
        <v/>
      </c>
      <c r="L1063" s="15">
        <f>INDEX('xUS TME'!J:J,MATCH('xUS Opp Value'!B1063,'xUS TME'!$B:$B,0))</f>
        <v>0</v>
      </c>
      <c r="M1063" s="15">
        <f>INDEX('xUS TME'!L:L,MATCH('xUS Opp Value'!$B1063,'xUS TME'!$B:$B,0))</f>
        <v>8.09</v>
      </c>
      <c r="N1063" s="15">
        <f>INDEX('xUS TME'!K:K,MATCH('xUS Opp Value'!$B1063,'xUS TME'!$B:$B,0))</f>
        <v>0.46</v>
      </c>
      <c r="O1063" s="15">
        <f>INDEX('xUS TME'!I:I,MATCH('xUS Opp Value'!$B1063,'xUS TME'!$B:$B,0))</f>
        <v>0</v>
      </c>
      <c r="P1063" s="15" t="str">
        <f>INDEX('xUS TME'!M:M,MATCH('xUS Opp Value'!$B1063,'xUS TME'!$B:$B,0))</f>
        <v>Saudi Riyal</v>
      </c>
      <c r="Q1063" s="15">
        <f>INDEX('xUS TME'!N:N,MATCH('xUS Opp Value'!$B1063,'xUS TME'!$B:$B,0))</f>
        <v>0</v>
      </c>
    </row>
    <row r="1064" spans="1:17" hidden="1">
      <c r="A1064" s="10" t="s">
        <v>8531</v>
      </c>
      <c r="B1064" s="10" t="str">
        <f>INDEX('xUS TME'!B:B,MATCH('xUS Opp Value'!A1064,'xUS TME'!A:A,0))</f>
        <v>CNE100005PN5</v>
      </c>
      <c r="C1064" s="13" t="str">
        <f>INDEX('xUS TME'!C:C,MATCH($B1064,'xUS TME'!$B:$B,0))</f>
        <v>688271</v>
      </c>
      <c r="D1064" s="13" t="str">
        <f>INDEX('xUS TME'!D:D,MATCH(B1064,'xUS TME'!$B:$B,0))</f>
        <v>0P0001PM7H</v>
      </c>
      <c r="E1064" s="13" t="str">
        <f>INDEX('xUS TME'!F:F,MATCH(B1064,'xUS TME'!$B:$B,0))</f>
        <v>China</v>
      </c>
      <c r="F1064" s="18" t="str">
        <f>INDEX('xUS TME'!G:G,MATCH(B1064,'xUS TME'!$B:$B,0))</f>
        <v>Health Care</v>
      </c>
      <c r="G1064" s="58">
        <f>IFERROR(INDEX(CRIMs!G:G,MATCH(C1064,CRIMs!D:D,0)),0)</f>
        <v>0</v>
      </c>
      <c r="H1064" s="58">
        <f>IFERROR(INDEX(CRIMs!I:I,MATCH(C1064,CRIMs!D:D,0)),0)</f>
        <v>0</v>
      </c>
      <c r="I1064" s="13">
        <f>INDEX('xUS TME'!E:E,MATCH($B1064,'xUS TME'!$B:$B,0))</f>
        <v>0</v>
      </c>
      <c r="J1064" s="15">
        <f>INDEX('xUS TME'!H:H,MATCH(B1064,'xUS TME'!$B:$B,0))</f>
        <v>0</v>
      </c>
      <c r="K1064" s="17" t="str">
        <f t="shared" si="16"/>
        <v/>
      </c>
      <c r="L1064" s="15">
        <f>INDEX('xUS TME'!J:J,MATCH('xUS Opp Value'!B1064,'xUS TME'!$B:$B,0))</f>
        <v>48.95</v>
      </c>
      <c r="M1064" s="15">
        <f>INDEX('xUS TME'!L:L,MATCH('xUS Opp Value'!$B1064,'xUS TME'!$B:$B,0))</f>
        <v>4.5199999999999996</v>
      </c>
      <c r="N1064" s="15">
        <f>INDEX('xUS TME'!K:K,MATCH('xUS Opp Value'!$B1064,'xUS TME'!$B:$B,0))</f>
        <v>0.06</v>
      </c>
      <c r="O1064" s="15">
        <f>INDEX('xUS TME'!I:I,MATCH('xUS Opp Value'!$B1064,'xUS TME'!$B:$B,0))</f>
        <v>0</v>
      </c>
      <c r="P1064" s="15" t="str">
        <f>INDEX('xUS TME'!M:M,MATCH('xUS Opp Value'!$B1064,'xUS TME'!$B:$B,0))</f>
        <v>Yuan Renminbi</v>
      </c>
      <c r="Q1064" s="15">
        <f>INDEX('xUS TME'!N:N,MATCH('xUS Opp Value'!$B1064,'xUS TME'!$B:$B,0))</f>
        <v>0</v>
      </c>
    </row>
    <row r="1065" spans="1:17" hidden="1">
      <c r="A1065" s="10" t="s">
        <v>7542</v>
      </c>
      <c r="B1065" s="10" t="str">
        <f>INDEX('xUS TME'!B:B,MATCH('xUS Opp Value'!A1065,'xUS TME'!A:A,0))</f>
        <v>INE152A01029</v>
      </c>
      <c r="C1065" s="13" t="str">
        <f>INDEX('xUS TME'!C:C,MATCH($B1065,'xUS TME'!$B:$B,0))</f>
        <v>THERMAX</v>
      </c>
      <c r="D1065" s="13" t="str">
        <f>INDEX('xUS TME'!D:D,MATCH(B1065,'xUS TME'!$B:$B,0))</f>
        <v>0P0000ASC1</v>
      </c>
      <c r="E1065" s="13" t="str">
        <f>INDEX('xUS TME'!F:F,MATCH(B1065,'xUS TME'!$B:$B,0))</f>
        <v>India</v>
      </c>
      <c r="F1065" s="18" t="str">
        <f>INDEX('xUS TME'!G:G,MATCH(B1065,'xUS TME'!$B:$B,0))</f>
        <v>Industrials</v>
      </c>
      <c r="G1065" s="58">
        <f>IFERROR(INDEX(CRIMs!G:G,MATCH(C1065,CRIMs!D:D,0)),0)</f>
        <v>0</v>
      </c>
      <c r="H1065" s="58">
        <f>IFERROR(INDEX(CRIMs!I:I,MATCH(C1065,CRIMs!D:D,0)),0)</f>
        <v>0</v>
      </c>
      <c r="I1065" s="13">
        <f>INDEX('xUS TME'!E:E,MATCH($B1065,'xUS TME'!$B:$B,0))</f>
        <v>0</v>
      </c>
      <c r="J1065" s="15">
        <f>INDEX('xUS TME'!H:H,MATCH(B1065,'xUS TME'!$B:$B,0))</f>
        <v>0</v>
      </c>
      <c r="K1065" s="17" t="str">
        <f t="shared" si="16"/>
        <v/>
      </c>
      <c r="L1065" s="15">
        <f>INDEX('xUS TME'!J:J,MATCH('xUS Opp Value'!B1065,'xUS TME'!$B:$B,0))</f>
        <v>46.46</v>
      </c>
      <c r="M1065" s="15">
        <f>INDEX('xUS TME'!L:L,MATCH('xUS Opp Value'!$B1065,'xUS TME'!$B:$B,0))</f>
        <v>8.1199999999999992</v>
      </c>
      <c r="N1065" s="15">
        <f>INDEX('xUS TME'!K:K,MATCH('xUS Opp Value'!$B1065,'xUS TME'!$B:$B,0))</f>
        <v>0.13</v>
      </c>
      <c r="O1065" s="15">
        <f>INDEX('xUS TME'!I:I,MATCH('xUS Opp Value'!$B1065,'xUS TME'!$B:$B,0))</f>
        <v>0</v>
      </c>
      <c r="P1065" s="15" t="str">
        <f>INDEX('xUS TME'!M:M,MATCH('xUS Opp Value'!$B1065,'xUS TME'!$B:$B,0))</f>
        <v>Indian Rupee</v>
      </c>
      <c r="Q1065" s="15">
        <f>INDEX('xUS TME'!N:N,MATCH('xUS Opp Value'!$B1065,'xUS TME'!$B:$B,0))</f>
        <v>0</v>
      </c>
    </row>
    <row r="1066" spans="1:17" hidden="1">
      <c r="A1066" s="10" t="s">
        <v>8357</v>
      </c>
      <c r="B1066" s="10" t="str">
        <f>INDEX('xUS TME'!B:B,MATCH('xUS Opp Value'!A1066,'xUS TME'!A:A,0))</f>
        <v>CNE000000WQ6</v>
      </c>
      <c r="C1066" s="13">
        <f>INDEX('xUS TME'!C:C,MATCH($B1066,'xUS TME'!$B:$B,0))</f>
        <v>600160</v>
      </c>
      <c r="D1066" s="13" t="str">
        <f>INDEX('xUS TME'!D:D,MATCH(B1066,'xUS TME'!$B:$B,0))</f>
        <v>0P00007X2V</v>
      </c>
      <c r="E1066" s="13" t="str">
        <f>INDEX('xUS TME'!F:F,MATCH(B1066,'xUS TME'!$B:$B,0))</f>
        <v>China</v>
      </c>
      <c r="F1066" s="18" t="str">
        <f>INDEX('xUS TME'!G:G,MATCH(B1066,'xUS TME'!$B:$B,0))</f>
        <v>Materials</v>
      </c>
      <c r="G1066" s="58">
        <f>IFERROR(INDEX(CRIMs!G:G,MATCH(C1066,CRIMs!D:D,0)),0)</f>
        <v>0</v>
      </c>
      <c r="H1066" s="58">
        <f>IFERROR(INDEX(CRIMs!I:I,MATCH(C1066,CRIMs!D:D,0)),0)</f>
        <v>0</v>
      </c>
      <c r="I1066" s="13">
        <f>INDEX('xUS TME'!E:E,MATCH($B1066,'xUS TME'!$B:$B,0))</f>
        <v>0</v>
      </c>
      <c r="J1066" s="15">
        <f>INDEX('xUS TME'!H:H,MATCH(B1066,'xUS TME'!$B:$B,0))</f>
        <v>0</v>
      </c>
      <c r="K1066" s="17" t="str">
        <f t="shared" si="16"/>
        <v/>
      </c>
      <c r="L1066" s="15">
        <f>INDEX('xUS TME'!J:J,MATCH('xUS Opp Value'!B1066,'xUS TME'!$B:$B,0))</f>
        <v>14.12</v>
      </c>
      <c r="M1066" s="15">
        <f>INDEX('xUS TME'!L:L,MATCH('xUS Opp Value'!$B1066,'xUS TME'!$B:$B,0))</f>
        <v>4.5999999999999996</v>
      </c>
      <c r="N1066" s="15">
        <f>INDEX('xUS TME'!K:K,MATCH('xUS Opp Value'!$B1066,'xUS TME'!$B:$B,0))</f>
        <v>0.13</v>
      </c>
      <c r="O1066" s="15">
        <f>INDEX('xUS TME'!I:I,MATCH('xUS Opp Value'!$B1066,'xUS TME'!$B:$B,0))</f>
        <v>0</v>
      </c>
      <c r="P1066" s="15" t="str">
        <f>INDEX('xUS TME'!M:M,MATCH('xUS Opp Value'!$B1066,'xUS TME'!$B:$B,0))</f>
        <v>Yuan Renminbi</v>
      </c>
      <c r="Q1066" s="15">
        <f>INDEX('xUS TME'!N:N,MATCH('xUS Opp Value'!$B1066,'xUS TME'!$B:$B,0))</f>
        <v>0</v>
      </c>
    </row>
    <row r="1067" spans="1:17" hidden="1">
      <c r="A1067" s="10" t="s">
        <v>7649</v>
      </c>
      <c r="B1067" s="10" t="str">
        <f>INDEX('xUS TME'!B:B,MATCH('xUS Opp Value'!A1067,'xUS TME'!A:A,0))</f>
        <v>CNE000000529</v>
      </c>
      <c r="C1067" s="13">
        <f>INDEX('xUS TME'!C:C,MATCH($B1067,'xUS TME'!$B:$B,0))</f>
        <v>630</v>
      </c>
      <c r="D1067" s="13" t="str">
        <f>INDEX('xUS TME'!D:D,MATCH(B1067,'xUS TME'!$B:$B,0))</f>
        <v>0P00007WW4</v>
      </c>
      <c r="E1067" s="13" t="str">
        <f>INDEX('xUS TME'!F:F,MATCH(B1067,'xUS TME'!$B:$B,0))</f>
        <v>China</v>
      </c>
      <c r="F1067" s="18" t="str">
        <f>INDEX('xUS TME'!G:G,MATCH(B1067,'xUS TME'!$B:$B,0))</f>
        <v>Materials</v>
      </c>
      <c r="G1067" s="58">
        <f>IFERROR(INDEX(CRIMs!G:G,MATCH(C1067,CRIMs!D:D,0)),0)</f>
        <v>0</v>
      </c>
      <c r="H1067" s="58">
        <f>IFERROR(INDEX(CRIMs!I:I,MATCH(C1067,CRIMs!D:D,0)),0)</f>
        <v>0</v>
      </c>
      <c r="I1067" s="13">
        <f>INDEX('xUS TME'!E:E,MATCH($B1067,'xUS TME'!$B:$B,0))</f>
        <v>0</v>
      </c>
      <c r="J1067" s="15">
        <f>INDEX('xUS TME'!H:H,MATCH(B1067,'xUS TME'!$B:$B,0))</f>
        <v>0</v>
      </c>
      <c r="K1067" s="17" t="str">
        <f t="shared" si="16"/>
        <v/>
      </c>
      <c r="L1067" s="15">
        <f>INDEX('xUS TME'!J:J,MATCH('xUS Opp Value'!B1067,'xUS TME'!$B:$B,0))</f>
        <v>12.47</v>
      </c>
      <c r="M1067" s="15">
        <f>INDEX('xUS TME'!L:L,MATCH('xUS Opp Value'!$B1067,'xUS TME'!$B:$B,0))</f>
        <v>2.2599999999999998</v>
      </c>
      <c r="N1067" s="15">
        <f>INDEX('xUS TME'!K:K,MATCH('xUS Opp Value'!$B1067,'xUS TME'!$B:$B,0))</f>
        <v>0.12</v>
      </c>
      <c r="O1067" s="15">
        <f>INDEX('xUS TME'!I:I,MATCH('xUS Opp Value'!$B1067,'xUS TME'!$B:$B,0))</f>
        <v>0</v>
      </c>
      <c r="P1067" s="15" t="str">
        <f>INDEX('xUS TME'!M:M,MATCH('xUS Opp Value'!$B1067,'xUS TME'!$B:$B,0))</f>
        <v>Yuan Renminbi</v>
      </c>
      <c r="Q1067" s="15">
        <f>INDEX('xUS TME'!N:N,MATCH('xUS Opp Value'!$B1067,'xUS TME'!$B:$B,0))</f>
        <v>0</v>
      </c>
    </row>
    <row r="1068" spans="1:17" hidden="1">
      <c r="A1068" s="10" t="s">
        <v>3367</v>
      </c>
      <c r="B1068" s="10" t="str">
        <f>INDEX('xUS TME'!B:B,MATCH('xUS Opp Value'!A1068,'xUS TME'!A:A,0))</f>
        <v>KR7443060009</v>
      </c>
      <c r="C1068" s="13">
        <f>INDEX('xUS TME'!C:C,MATCH($B1068,'xUS TME'!$B:$B,0))</f>
        <v>443060</v>
      </c>
      <c r="D1068" s="13" t="str">
        <f>INDEX('xUS TME'!D:D,MATCH(B1068,'xUS TME'!$B:$B,0))</f>
        <v>0P0001SWAL</v>
      </c>
      <c r="E1068" s="13" t="str">
        <f>INDEX('xUS TME'!F:F,MATCH(B1068,'xUS TME'!$B:$B,0))</f>
        <v>South Korea</v>
      </c>
      <c r="F1068" s="18" t="str">
        <f>INDEX('xUS TME'!G:G,MATCH(B1068,'xUS TME'!$B:$B,0))</f>
        <v>Industrials</v>
      </c>
      <c r="G1068" s="58">
        <f>IFERROR(INDEX(CRIMs!G:G,MATCH(C1068,CRIMs!D:D,0)),0)</f>
        <v>0</v>
      </c>
      <c r="H1068" s="58">
        <f>IFERROR(INDEX(CRIMs!I:I,MATCH(C1068,CRIMs!D:D,0)),0)</f>
        <v>0</v>
      </c>
      <c r="I1068" s="13">
        <f>INDEX('xUS TME'!E:E,MATCH($B1068,'xUS TME'!$B:$B,0))</f>
        <v>0</v>
      </c>
      <c r="J1068" s="15">
        <f>INDEX('xUS TME'!H:H,MATCH(B1068,'xUS TME'!$B:$B,0))</f>
        <v>0</v>
      </c>
      <c r="K1068" s="17" t="str">
        <f t="shared" si="16"/>
        <v/>
      </c>
      <c r="L1068" s="15">
        <f>INDEX('xUS TME'!J:J,MATCH('xUS Opp Value'!B1068,'xUS TME'!$B:$B,0))</f>
        <v>23.62</v>
      </c>
      <c r="M1068" s="15">
        <f>INDEX('xUS TME'!L:L,MATCH('xUS Opp Value'!$B1068,'xUS TME'!$B:$B,0))</f>
        <v>10.130000000000001</v>
      </c>
      <c r="N1068" s="15">
        <f>INDEX('xUS TME'!K:K,MATCH('xUS Opp Value'!$B1068,'xUS TME'!$B:$B,0))</f>
        <v>0.35</v>
      </c>
      <c r="O1068" s="15">
        <f>INDEX('xUS TME'!I:I,MATCH('xUS Opp Value'!$B1068,'xUS TME'!$B:$B,0))</f>
        <v>0</v>
      </c>
      <c r="P1068" s="15" t="str">
        <f>INDEX('xUS TME'!M:M,MATCH('xUS Opp Value'!$B1068,'xUS TME'!$B:$B,0))</f>
        <v>Won</v>
      </c>
      <c r="Q1068" s="15">
        <f>INDEX('xUS TME'!N:N,MATCH('xUS Opp Value'!$B1068,'xUS TME'!$B:$B,0))</f>
        <v>0</v>
      </c>
    </row>
    <row r="1069" spans="1:17" hidden="1">
      <c r="A1069" s="10" t="s">
        <v>8532</v>
      </c>
      <c r="B1069" s="10" t="str">
        <f>INDEX('xUS TME'!B:B,MATCH('xUS Opp Value'!A1069,'xUS TME'!A:A,0))</f>
        <v>INE324D01010</v>
      </c>
      <c r="C1069" s="13" t="str">
        <f>INDEX('xUS TME'!C:C,MATCH($B1069,'xUS TME'!$B:$B,0))</f>
        <v>LGEINDIA</v>
      </c>
      <c r="D1069" s="13" t="str">
        <f>INDEX('xUS TME'!D:D,MATCH(B1069,'xUS TME'!$B:$B,0))</f>
        <v>0P0001XVAM</v>
      </c>
      <c r="E1069" s="13" t="str">
        <f>INDEX('xUS TME'!F:F,MATCH(B1069,'xUS TME'!$B:$B,0))</f>
        <v>India</v>
      </c>
      <c r="F1069" s="18">
        <f>INDEX('xUS TME'!G:G,MATCH(B1069,'xUS TME'!$B:$B,0))</f>
        <v>0</v>
      </c>
      <c r="G1069" s="58">
        <f>IFERROR(INDEX(CRIMs!G:G,MATCH(C1069,CRIMs!D:D,0)),0)</f>
        <v>0</v>
      </c>
      <c r="H1069" s="58">
        <f>IFERROR(INDEX(CRIMs!I:I,MATCH(C1069,CRIMs!D:D,0)),0)</f>
        <v>0</v>
      </c>
      <c r="I1069" s="13">
        <f>INDEX('xUS TME'!E:E,MATCH($B1069,'xUS TME'!$B:$B,0))</f>
        <v>0</v>
      </c>
      <c r="J1069" s="15">
        <f>INDEX('xUS TME'!H:H,MATCH(B1069,'xUS TME'!$B:$B,0))</f>
        <v>0</v>
      </c>
      <c r="K1069" s="17" t="str">
        <f t="shared" si="16"/>
        <v/>
      </c>
      <c r="L1069" s="15">
        <f>INDEX('xUS TME'!J:J,MATCH('xUS Opp Value'!B1069,'xUS TME'!$B:$B,0))</f>
        <v>0</v>
      </c>
      <c r="M1069" s="15">
        <f>INDEX('xUS TME'!L:L,MATCH('xUS Opp Value'!$B1069,'xUS TME'!$B:$B,0))</f>
        <v>0</v>
      </c>
      <c r="N1069" s="15">
        <f>INDEX('xUS TME'!K:K,MATCH('xUS Opp Value'!$B1069,'xUS TME'!$B:$B,0))</f>
        <v>0.45</v>
      </c>
      <c r="O1069" s="15">
        <f>INDEX('xUS TME'!I:I,MATCH('xUS Opp Value'!$B1069,'xUS TME'!$B:$B,0))</f>
        <v>0</v>
      </c>
      <c r="P1069" s="15" t="str">
        <f>INDEX('xUS TME'!M:M,MATCH('xUS Opp Value'!$B1069,'xUS TME'!$B:$B,0))</f>
        <v>Indian Rupee</v>
      </c>
      <c r="Q1069" s="15">
        <f>INDEX('xUS TME'!N:N,MATCH('xUS Opp Value'!$B1069,'xUS TME'!$B:$B,0))</f>
        <v>0</v>
      </c>
    </row>
    <row r="1070" spans="1:17" hidden="1">
      <c r="A1070" s="10" t="s">
        <v>1581</v>
      </c>
      <c r="B1070" s="10" t="str">
        <f>INDEX('xUS TME'!B:B,MATCH('xUS Opp Value'!A1070,'xUS TME'!A:A,0))</f>
        <v>CNE100002FG7</v>
      </c>
      <c r="C1070" s="13">
        <f>INDEX('xUS TME'!C:C,MATCH($B1070,'xUS TME'!$B:$B,0))</f>
        <v>601881</v>
      </c>
      <c r="D1070" s="13" t="str">
        <f>INDEX('xUS TME'!D:D,MATCH(B1070,'xUS TME'!$B:$B,0))</f>
        <v>0P00019MLI</v>
      </c>
      <c r="E1070" s="13" t="str">
        <f>INDEX('xUS TME'!F:F,MATCH(B1070,'xUS TME'!$B:$B,0))</f>
        <v>China</v>
      </c>
      <c r="F1070" s="18" t="str">
        <f>INDEX('xUS TME'!G:G,MATCH(B1070,'xUS TME'!$B:$B,0))</f>
        <v>Financials</v>
      </c>
      <c r="G1070" s="58">
        <f>IFERROR(INDEX(CRIMs!G:G,MATCH(C1070,CRIMs!D:D,0)),0)</f>
        <v>0</v>
      </c>
      <c r="H1070" s="58">
        <f>IFERROR(INDEX(CRIMs!I:I,MATCH(C1070,CRIMs!D:D,0)),0)</f>
        <v>0</v>
      </c>
      <c r="I1070" s="13">
        <f>INDEX('xUS TME'!E:E,MATCH($B1070,'xUS TME'!$B:$B,0))</f>
        <v>0</v>
      </c>
      <c r="J1070" s="15">
        <f>INDEX('xUS TME'!H:H,MATCH(B1070,'xUS TME'!$B:$B,0))</f>
        <v>0</v>
      </c>
      <c r="K1070" s="17" t="str">
        <f t="shared" si="16"/>
        <v/>
      </c>
      <c r="L1070" s="15">
        <f>INDEX('xUS TME'!J:J,MATCH('xUS Opp Value'!B1070,'xUS TME'!$B:$B,0))</f>
        <v>10.49</v>
      </c>
      <c r="M1070" s="15">
        <f>INDEX('xUS TME'!L:L,MATCH('xUS Opp Value'!$B1070,'xUS TME'!$B:$B,0))</f>
        <v>1.24</v>
      </c>
      <c r="N1070" s="15">
        <f>INDEX('xUS TME'!K:K,MATCH('xUS Opp Value'!$B1070,'xUS TME'!$B:$B,0))</f>
        <v>0.1</v>
      </c>
      <c r="O1070" s="15">
        <f>INDEX('xUS TME'!I:I,MATCH('xUS Opp Value'!$B1070,'xUS TME'!$B:$B,0))</f>
        <v>0</v>
      </c>
      <c r="P1070" s="15" t="str">
        <f>INDEX('xUS TME'!M:M,MATCH('xUS Opp Value'!$B1070,'xUS TME'!$B:$B,0))</f>
        <v>Yuan Renminbi</v>
      </c>
      <c r="Q1070" s="15">
        <f>INDEX('xUS TME'!N:N,MATCH('xUS Opp Value'!$B1070,'xUS TME'!$B:$B,0))</f>
        <v>0</v>
      </c>
    </row>
    <row r="1071" spans="1:17" hidden="1">
      <c r="A1071" s="10" t="s">
        <v>2744</v>
      </c>
      <c r="B1071" s="10" t="str">
        <f>INDEX('xUS TME'!B:B,MATCH('xUS Opp Value'!A1071,'xUS TME'!A:A,0))</f>
        <v>CNE000001KK2</v>
      </c>
      <c r="C1071" s="13">
        <f>INDEX('xUS TME'!C:C,MATCH($B1071,'xUS TME'!$B:$B,0))</f>
        <v>2027</v>
      </c>
      <c r="D1071" s="13" t="str">
        <f>INDEX('xUS TME'!D:D,MATCH(B1071,'xUS TME'!$B:$B,0))</f>
        <v>0P00007XTA</v>
      </c>
      <c r="E1071" s="13" t="str">
        <f>INDEX('xUS TME'!F:F,MATCH(B1071,'xUS TME'!$B:$B,0))</f>
        <v>China</v>
      </c>
      <c r="F1071" s="18" t="str">
        <f>INDEX('xUS TME'!G:G,MATCH(B1071,'xUS TME'!$B:$B,0))</f>
        <v>Communication Services</v>
      </c>
      <c r="G1071" s="58">
        <f>IFERROR(INDEX(CRIMs!G:G,MATCH(C1071,CRIMs!D:D,0)),0)</f>
        <v>0</v>
      </c>
      <c r="H1071" s="58">
        <f>IFERROR(INDEX(CRIMs!I:I,MATCH(C1071,CRIMs!D:D,0)),0)</f>
        <v>0</v>
      </c>
      <c r="I1071" s="13">
        <f>INDEX('xUS TME'!E:E,MATCH($B1071,'xUS TME'!$B:$B,0))</f>
        <v>0</v>
      </c>
      <c r="J1071" s="15">
        <f>INDEX('xUS TME'!H:H,MATCH(B1071,'xUS TME'!$B:$B,0))</f>
        <v>0</v>
      </c>
      <c r="K1071" s="17" t="str">
        <f t="shared" si="16"/>
        <v/>
      </c>
      <c r="L1071" s="15">
        <f>INDEX('xUS TME'!J:J,MATCH('xUS Opp Value'!B1071,'xUS TME'!$B:$B,0))</f>
        <v>0</v>
      </c>
      <c r="M1071" s="15">
        <f>INDEX('xUS TME'!L:L,MATCH('xUS Opp Value'!$B1071,'xUS TME'!$B:$B,0))</f>
        <v>5.67</v>
      </c>
      <c r="N1071" s="15">
        <f>INDEX('xUS TME'!K:K,MATCH('xUS Opp Value'!$B1071,'xUS TME'!$B:$B,0))</f>
        <v>0.3</v>
      </c>
      <c r="O1071" s="15">
        <f>INDEX('xUS TME'!I:I,MATCH('xUS Opp Value'!$B1071,'xUS TME'!$B:$B,0))</f>
        <v>0</v>
      </c>
      <c r="P1071" s="15" t="str">
        <f>INDEX('xUS TME'!M:M,MATCH('xUS Opp Value'!$B1071,'xUS TME'!$B:$B,0))</f>
        <v>Yuan Renminbi</v>
      </c>
      <c r="Q1071" s="15">
        <f>INDEX('xUS TME'!N:N,MATCH('xUS Opp Value'!$B1071,'xUS TME'!$B:$B,0))</f>
        <v>0</v>
      </c>
    </row>
    <row r="1072" spans="1:17" hidden="1">
      <c r="A1072" s="10" t="s">
        <v>4547</v>
      </c>
      <c r="B1072" s="10" t="str">
        <f>INDEX('xUS TME'!B:B,MATCH('xUS Opp Value'!A1072,'xUS TME'!A:A,0))</f>
        <v>INE010V01017</v>
      </c>
      <c r="C1072" s="13" t="str">
        <f>INDEX('xUS TME'!C:C,MATCH($B1072,'xUS TME'!$B:$B,0))</f>
        <v>LTTS</v>
      </c>
      <c r="D1072" s="13" t="str">
        <f>INDEX('xUS TME'!D:D,MATCH(B1072,'xUS TME'!$B:$B,0))</f>
        <v>0P00018PKM</v>
      </c>
      <c r="E1072" s="13" t="str">
        <f>INDEX('xUS TME'!F:F,MATCH(B1072,'xUS TME'!$B:$B,0))</f>
        <v>India</v>
      </c>
      <c r="F1072" s="18" t="str">
        <f>INDEX('xUS TME'!G:G,MATCH(B1072,'xUS TME'!$B:$B,0))</f>
        <v>Industrials</v>
      </c>
      <c r="G1072" s="58">
        <f>IFERROR(INDEX(CRIMs!G:G,MATCH(C1072,CRIMs!D:D,0)),0)</f>
        <v>0</v>
      </c>
      <c r="H1072" s="58">
        <f>IFERROR(INDEX(CRIMs!I:I,MATCH(C1072,CRIMs!D:D,0)),0)</f>
        <v>0</v>
      </c>
      <c r="I1072" s="13">
        <f>INDEX('xUS TME'!E:E,MATCH($B1072,'xUS TME'!$B:$B,0))</f>
        <v>0</v>
      </c>
      <c r="J1072" s="15">
        <f>INDEX('xUS TME'!H:H,MATCH(B1072,'xUS TME'!$B:$B,0))</f>
        <v>0</v>
      </c>
      <c r="K1072" s="17" t="str">
        <f t="shared" si="16"/>
        <v/>
      </c>
      <c r="L1072" s="15">
        <f>INDEX('xUS TME'!J:J,MATCH('xUS Opp Value'!B1072,'xUS TME'!$B:$B,0))</f>
        <v>0</v>
      </c>
      <c r="M1072" s="15">
        <f>INDEX('xUS TME'!L:L,MATCH('xUS Opp Value'!$B1072,'xUS TME'!$B:$B,0))</f>
        <v>5.9</v>
      </c>
      <c r="N1072" s="15">
        <f>INDEX('xUS TME'!K:K,MATCH('xUS Opp Value'!$B1072,'xUS TME'!$B:$B,0))</f>
        <v>0.23</v>
      </c>
      <c r="O1072" s="15">
        <f>INDEX('xUS TME'!I:I,MATCH('xUS Opp Value'!$B1072,'xUS TME'!$B:$B,0))</f>
        <v>0</v>
      </c>
      <c r="P1072" s="15" t="str">
        <f>INDEX('xUS TME'!M:M,MATCH('xUS Opp Value'!$B1072,'xUS TME'!$B:$B,0))</f>
        <v>Indian Rupee</v>
      </c>
      <c r="Q1072" s="15">
        <f>INDEX('xUS TME'!N:N,MATCH('xUS Opp Value'!$B1072,'xUS TME'!$B:$B,0))</f>
        <v>0</v>
      </c>
    </row>
    <row r="1073" spans="1:17" hidden="1">
      <c r="A1073" s="10" t="s">
        <v>6369</v>
      </c>
      <c r="B1073" s="10" t="str">
        <f>INDEX('xUS TME'!B:B,MATCH('xUS Opp Value'!A1073,'xUS TME'!A:A,0))</f>
        <v>SA000A0B89Q3</v>
      </c>
      <c r="C1073" s="13">
        <f>INDEX('xUS TME'!C:C,MATCH($B1073,'xUS TME'!$B:$B,0))</f>
        <v>2250</v>
      </c>
      <c r="D1073" s="13" t="str">
        <f>INDEX('xUS TME'!D:D,MATCH(B1073,'xUS TME'!$B:$B,0))</f>
        <v>0P0000Q2KZ</v>
      </c>
      <c r="E1073" s="13" t="str">
        <f>INDEX('xUS TME'!F:F,MATCH(B1073,'xUS TME'!$B:$B,0))</f>
        <v>Saudi Arabia</v>
      </c>
      <c r="F1073" s="18" t="str">
        <f>INDEX('xUS TME'!G:G,MATCH(B1073,'xUS TME'!$B:$B,0))</f>
        <v>Materials</v>
      </c>
      <c r="G1073" s="58">
        <f>IFERROR(INDEX(CRIMs!G:G,MATCH(C1073,CRIMs!D:D,0)),0)</f>
        <v>0</v>
      </c>
      <c r="H1073" s="58">
        <f>IFERROR(INDEX(CRIMs!I:I,MATCH(C1073,CRIMs!D:D,0)),0)</f>
        <v>0</v>
      </c>
      <c r="I1073" s="13">
        <f>INDEX('xUS TME'!E:E,MATCH($B1073,'xUS TME'!$B:$B,0))</f>
        <v>0</v>
      </c>
      <c r="J1073" s="15">
        <f>INDEX('xUS TME'!H:H,MATCH(B1073,'xUS TME'!$B:$B,0))</f>
        <v>0</v>
      </c>
      <c r="K1073" s="17" t="str">
        <f t="shared" si="16"/>
        <v/>
      </c>
      <c r="L1073" s="15">
        <f>INDEX('xUS TME'!J:J,MATCH('xUS Opp Value'!B1073,'xUS TME'!$B:$B,0))</f>
        <v>0</v>
      </c>
      <c r="M1073" s="15">
        <f>INDEX('xUS TME'!L:L,MATCH('xUS Opp Value'!$B1073,'xUS TME'!$B:$B,0))</f>
        <v>1.1399999999999999</v>
      </c>
      <c r="N1073" s="15">
        <f>INDEX('xUS TME'!K:K,MATCH('xUS Opp Value'!$B1073,'xUS TME'!$B:$B,0))</f>
        <v>-0.01</v>
      </c>
      <c r="O1073" s="15">
        <f>INDEX('xUS TME'!I:I,MATCH('xUS Opp Value'!$B1073,'xUS TME'!$B:$B,0))</f>
        <v>0</v>
      </c>
      <c r="P1073" s="15" t="str">
        <f>INDEX('xUS TME'!M:M,MATCH('xUS Opp Value'!$B1073,'xUS TME'!$B:$B,0))</f>
        <v>Saudi Riyal</v>
      </c>
      <c r="Q1073" s="15">
        <f>INDEX('xUS TME'!N:N,MATCH('xUS Opp Value'!$B1073,'xUS TME'!$B:$B,0))</f>
        <v>0</v>
      </c>
    </row>
    <row r="1074" spans="1:17" hidden="1">
      <c r="A1074" s="10" t="s">
        <v>3819</v>
      </c>
      <c r="B1074" s="10" t="str">
        <f>INDEX('xUS TME'!B:B,MATCH('xUS Opp Value'!A1074,'xUS TME'!A:A,0))</f>
        <v>TH1027010004</v>
      </c>
      <c r="C1074" s="13" t="str">
        <f>INDEX('xUS TME'!C:C,MATCH($B1074,'xUS TME'!$B:$B,0))</f>
        <v>IVL</v>
      </c>
      <c r="D1074" s="13" t="str">
        <f>INDEX('xUS TME'!D:D,MATCH(B1074,'xUS TME'!$B:$B,0))</f>
        <v>0P0000NASQ</v>
      </c>
      <c r="E1074" s="13" t="str">
        <f>INDEX('xUS TME'!F:F,MATCH(B1074,'xUS TME'!$B:$B,0))</f>
        <v>Thailand</v>
      </c>
      <c r="F1074" s="18" t="str">
        <f>INDEX('xUS TME'!G:G,MATCH(B1074,'xUS TME'!$B:$B,0))</f>
        <v>Materials</v>
      </c>
      <c r="G1074" s="58">
        <f>IFERROR(INDEX(CRIMs!G:G,MATCH(C1074,CRIMs!D:D,0)),0)</f>
        <v>0</v>
      </c>
      <c r="H1074" s="58">
        <f>IFERROR(INDEX(CRIMs!I:I,MATCH(C1074,CRIMs!D:D,0)),0)</f>
        <v>0</v>
      </c>
      <c r="I1074" s="13">
        <f>INDEX('xUS TME'!E:E,MATCH($B1074,'xUS TME'!$B:$B,0))</f>
        <v>0</v>
      </c>
      <c r="J1074" s="15">
        <f>INDEX('xUS TME'!H:H,MATCH(B1074,'xUS TME'!$B:$B,0))</f>
        <v>0</v>
      </c>
      <c r="K1074" s="17" t="str">
        <f t="shared" si="16"/>
        <v/>
      </c>
      <c r="L1074" s="15">
        <f>INDEX('xUS TME'!J:J,MATCH('xUS Opp Value'!B1074,'xUS TME'!$B:$B,0))</f>
        <v>30.25</v>
      </c>
      <c r="M1074" s="15">
        <f>INDEX('xUS TME'!L:L,MATCH('xUS Opp Value'!$B1074,'xUS TME'!$B:$B,0))</f>
        <v>1.34</v>
      </c>
      <c r="N1074" s="15">
        <f>INDEX('xUS TME'!K:K,MATCH('xUS Opp Value'!$B1074,'xUS TME'!$B:$B,0))</f>
        <v>-0.06</v>
      </c>
      <c r="O1074" s="15">
        <f>INDEX('xUS TME'!I:I,MATCH('xUS Opp Value'!$B1074,'xUS TME'!$B:$B,0))</f>
        <v>0</v>
      </c>
      <c r="P1074" s="15" t="str">
        <f>INDEX('xUS TME'!M:M,MATCH('xUS Opp Value'!$B1074,'xUS TME'!$B:$B,0))</f>
        <v>Baht</v>
      </c>
      <c r="Q1074" s="15">
        <f>INDEX('xUS TME'!N:N,MATCH('xUS Opp Value'!$B1074,'xUS TME'!$B:$B,0))</f>
        <v>0</v>
      </c>
    </row>
    <row r="1075" spans="1:17" hidden="1">
      <c r="A1075" s="10" t="s">
        <v>4651</v>
      </c>
      <c r="B1075" s="10" t="str">
        <f>INDEX('xUS TME'!B:B,MATCH('xUS Opp Value'!A1075,'xUS TME'!A:A,0))</f>
        <v>CNE1000015L5</v>
      </c>
      <c r="C1075" s="13">
        <f>INDEX('xUS TME'!C:C,MATCH($B1075,'xUS TME'!$B:$B,0))</f>
        <v>2600</v>
      </c>
      <c r="D1075" s="13" t="str">
        <f>INDEX('xUS TME'!D:D,MATCH(B1075,'xUS TME'!$B:$B,0))</f>
        <v>0P0000TPXJ</v>
      </c>
      <c r="E1075" s="13" t="str">
        <f>INDEX('xUS TME'!F:F,MATCH(B1075,'xUS TME'!$B:$B,0))</f>
        <v>China</v>
      </c>
      <c r="F1075" s="18" t="str">
        <f>INDEX('xUS TME'!G:G,MATCH(B1075,'xUS TME'!$B:$B,0))</f>
        <v>Information Technology</v>
      </c>
      <c r="G1075" s="58">
        <f>IFERROR(INDEX(CRIMs!G:G,MATCH(C1075,CRIMs!D:D,0)),0)</f>
        <v>0</v>
      </c>
      <c r="H1075" s="58">
        <f>IFERROR(INDEX(CRIMs!I:I,MATCH(C1075,CRIMs!D:D,0)),0)</f>
        <v>0</v>
      </c>
      <c r="I1075" s="13">
        <f>INDEX('xUS TME'!E:E,MATCH($B1075,'xUS TME'!$B:$B,0))</f>
        <v>0</v>
      </c>
      <c r="J1075" s="15">
        <f>INDEX('xUS TME'!H:H,MATCH(B1075,'xUS TME'!$B:$B,0))</f>
        <v>0</v>
      </c>
      <c r="K1075" s="17" t="str">
        <f t="shared" si="16"/>
        <v/>
      </c>
      <c r="L1075" s="15">
        <f>INDEX('xUS TME'!J:J,MATCH('xUS Opp Value'!B1075,'xUS TME'!$B:$B,0))</f>
        <v>0</v>
      </c>
      <c r="M1075" s="15">
        <f>INDEX('xUS TME'!L:L,MATCH('xUS Opp Value'!$B1075,'xUS TME'!$B:$B,0))</f>
        <v>4.1399999999999997</v>
      </c>
      <c r="N1075" s="15">
        <f>INDEX('xUS TME'!K:K,MATCH('xUS Opp Value'!$B1075,'xUS TME'!$B:$B,0))</f>
        <v>0.11</v>
      </c>
      <c r="O1075" s="15">
        <f>INDEX('xUS TME'!I:I,MATCH('xUS Opp Value'!$B1075,'xUS TME'!$B:$B,0))</f>
        <v>0</v>
      </c>
      <c r="P1075" s="15" t="str">
        <f>INDEX('xUS TME'!M:M,MATCH('xUS Opp Value'!$B1075,'xUS TME'!$B:$B,0))</f>
        <v>Yuan Renminbi</v>
      </c>
      <c r="Q1075" s="15">
        <f>INDEX('xUS TME'!N:N,MATCH('xUS Opp Value'!$B1075,'xUS TME'!$B:$B,0))</f>
        <v>0</v>
      </c>
    </row>
    <row r="1076" spans="1:17" hidden="1">
      <c r="A1076" s="10" t="s">
        <v>8533</v>
      </c>
      <c r="B1076" s="10" t="str">
        <f>INDEX('xUS TME'!B:B,MATCH('xUS Opp Value'!A1076,'xUS TME'!A:A,0))</f>
        <v>CNE100002CC3</v>
      </c>
      <c r="C1076" s="13" t="str">
        <f>INDEX('xUS TME'!C:C,MATCH($B1076,'xUS TME'!$B:$B,0))</f>
        <v>002837</v>
      </c>
      <c r="D1076" s="13" t="str">
        <f>INDEX('xUS TME'!D:D,MATCH(B1076,'xUS TME'!$B:$B,0))</f>
        <v>0P00019J0J</v>
      </c>
      <c r="E1076" s="13" t="str">
        <f>INDEX('xUS TME'!F:F,MATCH(B1076,'xUS TME'!$B:$B,0))</f>
        <v>China</v>
      </c>
      <c r="F1076" s="18" t="str">
        <f>INDEX('xUS TME'!G:G,MATCH(B1076,'xUS TME'!$B:$B,0))</f>
        <v>Industrials</v>
      </c>
      <c r="G1076" s="58">
        <f>IFERROR(INDEX(CRIMs!G:G,MATCH(C1076,CRIMs!D:D,0)),0)</f>
        <v>0</v>
      </c>
      <c r="H1076" s="58">
        <f>IFERROR(INDEX(CRIMs!I:I,MATCH(C1076,CRIMs!D:D,0)),0)</f>
        <v>0</v>
      </c>
      <c r="I1076" s="13">
        <f>INDEX('xUS TME'!E:E,MATCH($B1076,'xUS TME'!$B:$B,0))</f>
        <v>0</v>
      </c>
      <c r="J1076" s="15">
        <f>INDEX('xUS TME'!H:H,MATCH(B1076,'xUS TME'!$B:$B,0))</f>
        <v>0</v>
      </c>
      <c r="K1076" s="17" t="str">
        <f t="shared" si="16"/>
        <v/>
      </c>
      <c r="L1076" s="15">
        <f>INDEX('xUS TME'!J:J,MATCH('xUS Opp Value'!B1076,'xUS TME'!$B:$B,0))</f>
        <v>0</v>
      </c>
      <c r="M1076" s="15">
        <f>INDEX('xUS TME'!L:L,MATCH('xUS Opp Value'!$B1076,'xUS TME'!$B:$B,0))</f>
        <v>29.2</v>
      </c>
      <c r="N1076" s="15">
        <f>INDEX('xUS TME'!K:K,MATCH('xUS Opp Value'!$B1076,'xUS TME'!$B:$B,0))</f>
        <v>0.17</v>
      </c>
      <c r="O1076" s="15">
        <f>INDEX('xUS TME'!I:I,MATCH('xUS Opp Value'!$B1076,'xUS TME'!$B:$B,0))</f>
        <v>0</v>
      </c>
      <c r="P1076" s="15" t="str">
        <f>INDEX('xUS TME'!M:M,MATCH('xUS Opp Value'!$B1076,'xUS TME'!$B:$B,0))</f>
        <v>Yuan Renminbi</v>
      </c>
      <c r="Q1076" s="15">
        <f>INDEX('xUS TME'!N:N,MATCH('xUS Opp Value'!$B1076,'xUS TME'!$B:$B,0))</f>
        <v>0</v>
      </c>
    </row>
    <row r="1077" spans="1:17" hidden="1">
      <c r="A1077" s="10" t="s">
        <v>4509</v>
      </c>
      <c r="B1077" s="10" t="str">
        <f>INDEX('xUS TME'!B:B,MATCH('xUS Opp Value'!A1077,'xUS TME'!A:A,0))</f>
        <v>CNE1000018P0</v>
      </c>
      <c r="C1077" s="13">
        <f>INDEX('xUS TME'!C:C,MATCH($B1077,'xUS TME'!$B:$B,0))</f>
        <v>2625</v>
      </c>
      <c r="D1077" s="13" t="str">
        <f>INDEX('xUS TME'!D:D,MATCH(B1077,'xUS TME'!$B:$B,0))</f>
        <v>0P0000UIGQ</v>
      </c>
      <c r="E1077" s="13" t="str">
        <f>INDEX('xUS TME'!F:F,MATCH(B1077,'xUS TME'!$B:$B,0))</f>
        <v>China</v>
      </c>
      <c r="F1077" s="18" t="str">
        <f>INDEX('xUS TME'!G:G,MATCH(B1077,'xUS TME'!$B:$B,0))</f>
        <v>Industrials</v>
      </c>
      <c r="G1077" s="58">
        <f>IFERROR(INDEX(CRIMs!G:G,MATCH(C1077,CRIMs!D:D,0)),0)</f>
        <v>0</v>
      </c>
      <c r="H1077" s="58">
        <f>IFERROR(INDEX(CRIMs!I:I,MATCH(C1077,CRIMs!D:D,0)),0)</f>
        <v>0</v>
      </c>
      <c r="I1077" s="13">
        <f>INDEX('xUS TME'!E:E,MATCH($B1077,'xUS TME'!$B:$B,0))</f>
        <v>0</v>
      </c>
      <c r="J1077" s="15">
        <f>INDEX('xUS TME'!H:H,MATCH(B1077,'xUS TME'!$B:$B,0))</f>
        <v>0</v>
      </c>
      <c r="K1077" s="17" t="str">
        <f t="shared" si="16"/>
        <v/>
      </c>
      <c r="L1077" s="15">
        <f>INDEX('xUS TME'!J:J,MATCH('xUS Opp Value'!B1077,'xUS TME'!$B:$B,0))</f>
        <v>0</v>
      </c>
      <c r="M1077" s="15">
        <f>INDEX('xUS TME'!L:L,MATCH('xUS Opp Value'!$B1077,'xUS TME'!$B:$B,0))</f>
        <v>8.7899999999999991</v>
      </c>
      <c r="N1077" s="15">
        <f>INDEX('xUS TME'!K:K,MATCH('xUS Opp Value'!$B1077,'xUS TME'!$B:$B,0))</f>
        <v>7.0000000000000007E-2</v>
      </c>
      <c r="O1077" s="15">
        <f>INDEX('xUS TME'!I:I,MATCH('xUS Opp Value'!$B1077,'xUS TME'!$B:$B,0))</f>
        <v>0</v>
      </c>
      <c r="P1077" s="15" t="str">
        <f>INDEX('xUS TME'!M:M,MATCH('xUS Opp Value'!$B1077,'xUS TME'!$B:$B,0))</f>
        <v>Yuan Renminbi</v>
      </c>
      <c r="Q1077" s="15">
        <f>INDEX('xUS TME'!N:N,MATCH('xUS Opp Value'!$B1077,'xUS TME'!$B:$B,0))</f>
        <v>0</v>
      </c>
    </row>
    <row r="1078" spans="1:17" hidden="1">
      <c r="A1078" s="10" t="s">
        <v>6446</v>
      </c>
      <c r="B1078" s="10" t="str">
        <f>INDEX('xUS TME'!B:B,MATCH('xUS Opp Value'!A1078,'xUS TME'!A:A,0))</f>
        <v>CNE000000JM2</v>
      </c>
      <c r="C1078" s="13">
        <f>INDEX('xUS TME'!C:C,MATCH($B1078,'xUS TME'!$B:$B,0))</f>
        <v>600886</v>
      </c>
      <c r="D1078" s="13" t="str">
        <f>INDEX('xUS TME'!D:D,MATCH(B1078,'xUS TME'!$B:$B,0))</f>
        <v>0P00007XKJ</v>
      </c>
      <c r="E1078" s="13" t="str">
        <f>INDEX('xUS TME'!F:F,MATCH(B1078,'xUS TME'!$B:$B,0))</f>
        <v>China</v>
      </c>
      <c r="F1078" s="18" t="str">
        <f>INDEX('xUS TME'!G:G,MATCH(B1078,'xUS TME'!$B:$B,0))</f>
        <v>Utilities</v>
      </c>
      <c r="G1078" s="58">
        <f>IFERROR(INDEX(CRIMs!G:G,MATCH(C1078,CRIMs!D:D,0)),0)</f>
        <v>0</v>
      </c>
      <c r="H1078" s="58">
        <f>IFERROR(INDEX(CRIMs!I:I,MATCH(C1078,CRIMs!D:D,0)),0)</f>
        <v>0</v>
      </c>
      <c r="I1078" s="13">
        <f>INDEX('xUS TME'!E:E,MATCH($B1078,'xUS TME'!$B:$B,0))</f>
        <v>0</v>
      </c>
      <c r="J1078" s="15">
        <f>INDEX('xUS TME'!H:H,MATCH(B1078,'xUS TME'!$B:$B,0))</f>
        <v>0</v>
      </c>
      <c r="K1078" s="17" t="str">
        <f t="shared" si="16"/>
        <v/>
      </c>
      <c r="L1078" s="15">
        <f>INDEX('xUS TME'!J:J,MATCH('xUS Opp Value'!B1078,'xUS TME'!$B:$B,0))</f>
        <v>16.71</v>
      </c>
      <c r="M1078" s="15">
        <f>INDEX('xUS TME'!L:L,MATCH('xUS Opp Value'!$B1078,'xUS TME'!$B:$B,0))</f>
        <v>1.62</v>
      </c>
      <c r="N1078" s="15">
        <f>INDEX('xUS TME'!K:K,MATCH('xUS Opp Value'!$B1078,'xUS TME'!$B:$B,0))</f>
        <v>0.22</v>
      </c>
      <c r="O1078" s="15">
        <f>INDEX('xUS TME'!I:I,MATCH('xUS Opp Value'!$B1078,'xUS TME'!$B:$B,0))</f>
        <v>0</v>
      </c>
      <c r="P1078" s="15" t="str">
        <f>INDEX('xUS TME'!M:M,MATCH('xUS Opp Value'!$B1078,'xUS TME'!$B:$B,0))</f>
        <v>Yuan Renminbi</v>
      </c>
      <c r="Q1078" s="15">
        <f>INDEX('xUS TME'!N:N,MATCH('xUS Opp Value'!$B1078,'xUS TME'!$B:$B,0))</f>
        <v>0</v>
      </c>
    </row>
    <row r="1079" spans="1:17" hidden="1">
      <c r="A1079" s="10" t="s">
        <v>2231</v>
      </c>
      <c r="B1079" s="10" t="str">
        <f>INDEX('xUS TME'!B:B,MATCH('xUS Opp Value'!A1079,'xUS TME'!A:A,0))</f>
        <v>CNE000001NG4</v>
      </c>
      <c r="C1079" s="13">
        <f>INDEX('xUS TME'!C:C,MATCH($B1079,'xUS TME'!$B:$B,0))</f>
        <v>601006</v>
      </c>
      <c r="D1079" s="13" t="str">
        <f>INDEX('xUS TME'!D:D,MATCH(B1079,'xUS TME'!$B:$B,0))</f>
        <v>0P00007Z62</v>
      </c>
      <c r="E1079" s="13" t="str">
        <f>INDEX('xUS TME'!F:F,MATCH(B1079,'xUS TME'!$B:$B,0))</f>
        <v>China</v>
      </c>
      <c r="F1079" s="18" t="str">
        <f>INDEX('xUS TME'!G:G,MATCH(B1079,'xUS TME'!$B:$B,0))</f>
        <v>Industrials</v>
      </c>
      <c r="G1079" s="58">
        <f>IFERROR(INDEX(CRIMs!G:G,MATCH(C1079,CRIMs!D:D,0)),0)</f>
        <v>0</v>
      </c>
      <c r="H1079" s="58">
        <f>IFERROR(INDEX(CRIMs!I:I,MATCH(C1079,CRIMs!D:D,0)),0)</f>
        <v>0</v>
      </c>
      <c r="I1079" s="13">
        <f>INDEX('xUS TME'!E:E,MATCH($B1079,'xUS TME'!$B:$B,0))</f>
        <v>0</v>
      </c>
      <c r="J1079" s="15">
        <f>INDEX('xUS TME'!H:H,MATCH(B1079,'xUS TME'!$B:$B,0))</f>
        <v>0</v>
      </c>
      <c r="K1079" s="17" t="str">
        <f t="shared" si="16"/>
        <v/>
      </c>
      <c r="L1079" s="15">
        <f>INDEX('xUS TME'!J:J,MATCH('xUS Opp Value'!B1079,'xUS TME'!$B:$B,0))</f>
        <v>9.76</v>
      </c>
      <c r="M1079" s="15">
        <f>INDEX('xUS TME'!L:L,MATCH('xUS Opp Value'!$B1079,'xUS TME'!$B:$B,0))</f>
        <v>0.63</v>
      </c>
      <c r="N1079" s="15">
        <f>INDEX('xUS TME'!K:K,MATCH('xUS Opp Value'!$B1079,'xUS TME'!$B:$B,0))</f>
        <v>7.0000000000000007E-2</v>
      </c>
      <c r="O1079" s="15" t="str">
        <f>INDEX('xUS TME'!I:I,MATCH('xUS Opp Value'!$B1079,'xUS TME'!$B:$B,0))</f>
        <v>Narrow</v>
      </c>
      <c r="P1079" s="15" t="str">
        <f>INDEX('xUS TME'!M:M,MATCH('xUS Opp Value'!$B1079,'xUS TME'!$B:$B,0))</f>
        <v>Yuan Renminbi</v>
      </c>
      <c r="Q1079" s="15" t="str">
        <f>INDEX('xUS TME'!N:N,MATCH('xUS Opp Value'!$B1079,'xUS TME'!$B:$B,0))</f>
        <v>High</v>
      </c>
    </row>
    <row r="1080" spans="1:17" hidden="1">
      <c r="A1080" s="10" t="s">
        <v>805</v>
      </c>
      <c r="B1080" s="10" t="str">
        <f>INDEX('xUS TME'!B:B,MATCH('xUS Opp Value'!A1080,'xUS TME'!A:A,0))</f>
        <v>CNE100002RP3</v>
      </c>
      <c r="C1080" s="13">
        <f>INDEX('xUS TME'!C:C,MATCH($B1080,'xUS TME'!$B:$B,0))</f>
        <v>601212</v>
      </c>
      <c r="D1080" s="13" t="str">
        <f>INDEX('xUS TME'!D:D,MATCH(B1080,'xUS TME'!$B:$B,0))</f>
        <v>0P00019RII</v>
      </c>
      <c r="E1080" s="13" t="str">
        <f>INDEX('xUS TME'!F:F,MATCH(B1080,'xUS TME'!$B:$B,0))</f>
        <v>China</v>
      </c>
      <c r="F1080" s="18" t="str">
        <f>INDEX('xUS TME'!G:G,MATCH(B1080,'xUS TME'!$B:$B,0))</f>
        <v>Materials</v>
      </c>
      <c r="G1080" s="58">
        <f>IFERROR(INDEX(CRIMs!G:G,MATCH(C1080,CRIMs!D:D,0)),0)</f>
        <v>0</v>
      </c>
      <c r="H1080" s="58">
        <f>IFERROR(INDEX(CRIMs!I:I,MATCH(C1080,CRIMs!D:D,0)),0)</f>
        <v>0</v>
      </c>
      <c r="I1080" s="13">
        <f>INDEX('xUS TME'!E:E,MATCH($B1080,'xUS TME'!$B:$B,0))</f>
        <v>0</v>
      </c>
      <c r="J1080" s="15">
        <f>INDEX('xUS TME'!H:H,MATCH(B1080,'xUS TME'!$B:$B,0))</f>
        <v>0</v>
      </c>
      <c r="K1080" s="17" t="str">
        <f t="shared" si="16"/>
        <v/>
      </c>
      <c r="L1080" s="15">
        <f>INDEX('xUS TME'!J:J,MATCH('xUS Opp Value'!B1080,'xUS TME'!$B:$B,0))</f>
        <v>0</v>
      </c>
      <c r="M1080" s="15">
        <f>INDEX('xUS TME'!L:L,MATCH('xUS Opp Value'!$B1080,'xUS TME'!$B:$B,0))</f>
        <v>3.86</v>
      </c>
      <c r="N1080" s="15">
        <f>INDEX('xUS TME'!K:K,MATCH('xUS Opp Value'!$B1080,'xUS TME'!$B:$B,0))</f>
        <v>0.05</v>
      </c>
      <c r="O1080" s="15">
        <f>INDEX('xUS TME'!I:I,MATCH('xUS Opp Value'!$B1080,'xUS TME'!$B:$B,0))</f>
        <v>0</v>
      </c>
      <c r="P1080" s="15" t="str">
        <f>INDEX('xUS TME'!M:M,MATCH('xUS Opp Value'!$B1080,'xUS TME'!$B:$B,0))</f>
        <v>Yuan Renminbi</v>
      </c>
      <c r="Q1080" s="15">
        <f>INDEX('xUS TME'!N:N,MATCH('xUS Opp Value'!$B1080,'xUS TME'!$B:$B,0))</f>
        <v>0</v>
      </c>
    </row>
    <row r="1081" spans="1:17" hidden="1">
      <c r="A1081" s="10" t="s">
        <v>1609</v>
      </c>
      <c r="B1081" s="10" t="str">
        <f>INDEX('xUS TME'!B:B,MATCH('xUS Opp Value'!A1081,'xUS TME'!A:A,0))</f>
        <v>CNE1000048J0</v>
      </c>
      <c r="C1081" s="13">
        <f>INDEX('xUS TME'!C:C,MATCH($B1081,'xUS TME'!$B:$B,0))</f>
        <v>601995</v>
      </c>
      <c r="D1081" s="13" t="str">
        <f>INDEX('xUS TME'!D:D,MATCH(B1081,'xUS TME'!$B:$B,0))</f>
        <v>0P0001L1JY</v>
      </c>
      <c r="E1081" s="13" t="str">
        <f>INDEX('xUS TME'!F:F,MATCH(B1081,'xUS TME'!$B:$B,0))</f>
        <v>China</v>
      </c>
      <c r="F1081" s="18" t="str">
        <f>INDEX('xUS TME'!G:G,MATCH(B1081,'xUS TME'!$B:$B,0))</f>
        <v>Financials</v>
      </c>
      <c r="G1081" s="58">
        <f>IFERROR(INDEX(CRIMs!G:G,MATCH(C1081,CRIMs!D:D,0)),0)</f>
        <v>0</v>
      </c>
      <c r="H1081" s="58">
        <f>IFERROR(INDEX(CRIMs!I:I,MATCH(C1081,CRIMs!D:D,0)),0)</f>
        <v>0</v>
      </c>
      <c r="I1081" s="13">
        <f>INDEX('xUS TME'!E:E,MATCH($B1081,'xUS TME'!$B:$B,0))</f>
        <v>0</v>
      </c>
      <c r="J1081" s="15">
        <f>INDEX('xUS TME'!H:H,MATCH(B1081,'xUS TME'!$B:$B,0))</f>
        <v>0</v>
      </c>
      <c r="K1081" s="17" t="str">
        <f t="shared" si="16"/>
        <v/>
      </c>
      <c r="L1081" s="15">
        <f>INDEX('xUS TME'!J:J,MATCH('xUS Opp Value'!B1081,'xUS TME'!$B:$B,0))</f>
        <v>14.26</v>
      </c>
      <c r="M1081" s="15">
        <f>INDEX('xUS TME'!L:L,MATCH('xUS Opp Value'!$B1081,'xUS TME'!$B:$B,0))</f>
        <v>1.64</v>
      </c>
      <c r="N1081" s="15">
        <f>INDEX('xUS TME'!K:K,MATCH('xUS Opp Value'!$B1081,'xUS TME'!$B:$B,0))</f>
        <v>0.06</v>
      </c>
      <c r="O1081" s="15">
        <f>INDEX('xUS TME'!I:I,MATCH('xUS Opp Value'!$B1081,'xUS TME'!$B:$B,0))</f>
        <v>0</v>
      </c>
      <c r="P1081" s="15" t="str">
        <f>INDEX('xUS TME'!M:M,MATCH('xUS Opp Value'!$B1081,'xUS TME'!$B:$B,0))</f>
        <v>Yuan Renminbi</v>
      </c>
      <c r="Q1081" s="15">
        <f>INDEX('xUS TME'!N:N,MATCH('xUS Opp Value'!$B1081,'xUS TME'!$B:$B,0))</f>
        <v>0</v>
      </c>
    </row>
    <row r="1082" spans="1:17" hidden="1">
      <c r="A1082" s="10" t="s">
        <v>7383</v>
      </c>
      <c r="B1082" s="10" t="str">
        <f>INDEX('xUS TME'!B:B,MATCH('xUS Opp Value'!A1082,'xUS TME'!A:A,0))</f>
        <v>CNE000001GL8</v>
      </c>
      <c r="C1082" s="13" t="str">
        <f>INDEX('xUS TME'!C:C,MATCH($B1082,'xUS TME'!$B:$B,0))</f>
        <v>000100</v>
      </c>
      <c r="D1082" s="13" t="str">
        <f>INDEX('xUS TME'!D:D,MATCH(B1082,'xUS TME'!$B:$B,0))</f>
        <v>0P00007WS0</v>
      </c>
      <c r="E1082" s="13" t="str">
        <f>INDEX('xUS TME'!F:F,MATCH(B1082,'xUS TME'!$B:$B,0))</f>
        <v>China</v>
      </c>
      <c r="F1082" s="18" t="str">
        <f>INDEX('xUS TME'!G:G,MATCH(B1082,'xUS TME'!$B:$B,0))</f>
        <v>Information Technology</v>
      </c>
      <c r="G1082" s="58">
        <f>IFERROR(INDEX(CRIMs!G:G,MATCH(C1082,CRIMs!D:D,0)),0)</f>
        <v>0</v>
      </c>
      <c r="H1082" s="58">
        <f>IFERROR(INDEX(CRIMs!I:I,MATCH(C1082,CRIMs!D:D,0)),0)</f>
        <v>0</v>
      </c>
      <c r="I1082" s="13">
        <f>INDEX('xUS TME'!E:E,MATCH($B1082,'xUS TME'!$B:$B,0))</f>
        <v>0</v>
      </c>
      <c r="J1082" s="15">
        <f>INDEX('xUS TME'!H:H,MATCH(B1082,'xUS TME'!$B:$B,0))</f>
        <v>0</v>
      </c>
      <c r="K1082" s="17" t="str">
        <f t="shared" si="16"/>
        <v/>
      </c>
      <c r="L1082" s="15">
        <f>INDEX('xUS TME'!J:J,MATCH('xUS Opp Value'!B1082,'xUS TME'!$B:$B,0))</f>
        <v>0</v>
      </c>
      <c r="M1082" s="15">
        <f>INDEX('xUS TME'!L:L,MATCH('xUS Opp Value'!$B1082,'xUS TME'!$B:$B,0))</f>
        <v>1.47</v>
      </c>
      <c r="N1082" s="15">
        <f>INDEX('xUS TME'!K:K,MATCH('xUS Opp Value'!$B1082,'xUS TME'!$B:$B,0))</f>
        <v>0</v>
      </c>
      <c r="O1082" s="15">
        <f>INDEX('xUS TME'!I:I,MATCH('xUS Opp Value'!$B1082,'xUS TME'!$B:$B,0))</f>
        <v>0</v>
      </c>
      <c r="P1082" s="15" t="str">
        <f>INDEX('xUS TME'!M:M,MATCH('xUS Opp Value'!$B1082,'xUS TME'!$B:$B,0))</f>
        <v>Yuan Renminbi</v>
      </c>
      <c r="Q1082" s="15">
        <f>INDEX('xUS TME'!N:N,MATCH('xUS Opp Value'!$B1082,'xUS TME'!$B:$B,0))</f>
        <v>0</v>
      </c>
    </row>
    <row r="1083" spans="1:17" hidden="1">
      <c r="A1083" s="10" t="s">
        <v>3603</v>
      </c>
      <c r="B1083" s="10" t="str">
        <f>INDEX('xUS TME'!B:B,MATCH('xUS Opp Value'!A1083,'xUS TME'!A:A,0))</f>
        <v>CNE000001FW7</v>
      </c>
      <c r="C1083" s="13">
        <f>INDEX('xUS TME'!C:C,MATCH($B1083,'xUS TME'!$B:$B,0))</f>
        <v>600015</v>
      </c>
      <c r="D1083" s="13" t="str">
        <f>INDEX('xUS TME'!D:D,MATCH(B1083,'xUS TME'!$B:$B,0))</f>
        <v>0P00007WZJ</v>
      </c>
      <c r="E1083" s="13" t="str">
        <f>INDEX('xUS TME'!F:F,MATCH(B1083,'xUS TME'!$B:$B,0))</f>
        <v>China</v>
      </c>
      <c r="F1083" s="18" t="str">
        <f>INDEX('xUS TME'!G:G,MATCH(B1083,'xUS TME'!$B:$B,0))</f>
        <v>Financials</v>
      </c>
      <c r="G1083" s="58">
        <f>IFERROR(INDEX(CRIMs!G:G,MATCH(C1083,CRIMs!D:D,0)),0)</f>
        <v>0</v>
      </c>
      <c r="H1083" s="58">
        <f>IFERROR(INDEX(CRIMs!I:I,MATCH(C1083,CRIMs!D:D,0)),0)</f>
        <v>0</v>
      </c>
      <c r="I1083" s="13">
        <f>INDEX('xUS TME'!E:E,MATCH($B1083,'xUS TME'!$B:$B,0))</f>
        <v>0</v>
      </c>
      <c r="J1083" s="15">
        <f>INDEX('xUS TME'!H:H,MATCH(B1083,'xUS TME'!$B:$B,0))</f>
        <v>0</v>
      </c>
      <c r="K1083" s="17" t="str">
        <f t="shared" ref="K1083:K1146" si="17">IFERROR((1/J1083)-1,"")</f>
        <v/>
      </c>
      <c r="L1083" s="15">
        <f>INDEX('xUS TME'!J:J,MATCH('xUS Opp Value'!B1083,'xUS TME'!$B:$B,0))</f>
        <v>0</v>
      </c>
      <c r="M1083" s="15">
        <f>INDEX('xUS TME'!L:L,MATCH('xUS Opp Value'!$B1083,'xUS TME'!$B:$B,0))</f>
        <v>0.37</v>
      </c>
      <c r="N1083" s="15">
        <f>INDEX('xUS TME'!K:K,MATCH('xUS Opp Value'!$B1083,'xUS TME'!$B:$B,0))</f>
        <v>0.09</v>
      </c>
      <c r="O1083" s="15">
        <f>INDEX('xUS TME'!I:I,MATCH('xUS Opp Value'!$B1083,'xUS TME'!$B:$B,0))</f>
        <v>0</v>
      </c>
      <c r="P1083" s="15" t="str">
        <f>INDEX('xUS TME'!M:M,MATCH('xUS Opp Value'!$B1083,'xUS TME'!$B:$B,0))</f>
        <v>Yuan Renminbi</v>
      </c>
      <c r="Q1083" s="15">
        <f>INDEX('xUS TME'!N:N,MATCH('xUS Opp Value'!$B1083,'xUS TME'!$B:$B,0))</f>
        <v>0</v>
      </c>
    </row>
    <row r="1084" spans="1:17" hidden="1">
      <c r="A1084" s="10" t="s">
        <v>1785</v>
      </c>
      <c r="B1084" s="10" t="str">
        <f>INDEX('xUS TME'!B:B,MATCH('xUS Opp Value'!A1084,'xUS TME'!A:A,0))</f>
        <v>HK0000311099</v>
      </c>
      <c r="C1084" s="13">
        <f>INDEX('xUS TME'!C:C,MATCH($B1084,'xUS TME'!$B:$B,0))</f>
        <v>3320</v>
      </c>
      <c r="D1084" s="13" t="str">
        <f>INDEX('xUS TME'!D:D,MATCH(B1084,'xUS TME'!$B:$B,0))</f>
        <v>0P00018YQ6</v>
      </c>
      <c r="E1084" s="13" t="str">
        <f>INDEX('xUS TME'!F:F,MATCH(B1084,'xUS TME'!$B:$B,0))</f>
        <v>China</v>
      </c>
      <c r="F1084" s="18" t="str">
        <f>INDEX('xUS TME'!G:G,MATCH(B1084,'xUS TME'!$B:$B,0))</f>
        <v>Health Care</v>
      </c>
      <c r="G1084" s="58">
        <f>IFERROR(INDEX(CRIMs!G:G,MATCH(C1084,CRIMs!D:D,0)),0)</f>
        <v>0</v>
      </c>
      <c r="H1084" s="58">
        <f>IFERROR(INDEX(CRIMs!I:I,MATCH(C1084,CRIMs!D:D,0)),0)</f>
        <v>0</v>
      </c>
      <c r="I1084" s="13">
        <f>INDEX('xUS TME'!E:E,MATCH($B1084,'xUS TME'!$B:$B,0))</f>
        <v>0</v>
      </c>
      <c r="J1084" s="15">
        <f>INDEX('xUS TME'!H:H,MATCH(B1084,'xUS TME'!$B:$B,0))</f>
        <v>0</v>
      </c>
      <c r="K1084" s="17" t="str">
        <f t="shared" si="17"/>
        <v/>
      </c>
      <c r="L1084" s="15">
        <f>INDEX('xUS TME'!J:J,MATCH('xUS Opp Value'!B1084,'xUS TME'!$B:$B,0))</f>
        <v>7.04</v>
      </c>
      <c r="M1084" s="15">
        <f>INDEX('xUS TME'!L:L,MATCH('xUS Opp Value'!$B1084,'xUS TME'!$B:$B,0))</f>
        <v>0.7</v>
      </c>
      <c r="N1084" s="15">
        <f>INDEX('xUS TME'!K:K,MATCH('xUS Opp Value'!$B1084,'xUS TME'!$B:$B,0))</f>
        <v>0.18</v>
      </c>
      <c r="O1084" s="15" t="str">
        <f>INDEX('xUS TME'!I:I,MATCH('xUS Opp Value'!$B1084,'xUS TME'!$B:$B,0))</f>
        <v>Narrow</v>
      </c>
      <c r="P1084" s="15" t="str">
        <f>INDEX('xUS TME'!M:M,MATCH('xUS Opp Value'!$B1084,'xUS TME'!$B:$B,0))</f>
        <v>Hong Kong Dollar</v>
      </c>
      <c r="Q1084" s="15" t="str">
        <f>INDEX('xUS TME'!N:N,MATCH('xUS Opp Value'!$B1084,'xUS TME'!$B:$B,0))</f>
        <v>High</v>
      </c>
    </row>
    <row r="1085" spans="1:17" hidden="1">
      <c r="A1085" s="10" t="s">
        <v>5879</v>
      </c>
      <c r="B1085" s="10" t="str">
        <f>INDEX('xUS TME'!B:B,MATCH('xUS Opp Value'!A1085,'xUS TME'!A:A,0))</f>
        <v>ID1000116700</v>
      </c>
      <c r="C1085" s="13" t="str">
        <f>INDEX('xUS TME'!C:C,MATCH($B1085,'xUS TME'!$B:$B,0))</f>
        <v>ICBP</v>
      </c>
      <c r="D1085" s="13" t="str">
        <f>INDEX('xUS TME'!D:D,MATCH(B1085,'xUS TME'!$B:$B,0))</f>
        <v>0P0000Q2GU</v>
      </c>
      <c r="E1085" s="13" t="str">
        <f>INDEX('xUS TME'!F:F,MATCH(B1085,'xUS TME'!$B:$B,0))</f>
        <v>Indonesia</v>
      </c>
      <c r="F1085" s="18" t="str">
        <f>INDEX('xUS TME'!G:G,MATCH(B1085,'xUS TME'!$B:$B,0))</f>
        <v>Consumer Staples</v>
      </c>
      <c r="G1085" s="58">
        <f>IFERROR(INDEX(CRIMs!G:G,MATCH(C1085,CRIMs!D:D,0)),0)</f>
        <v>0</v>
      </c>
      <c r="H1085" s="58">
        <f>IFERROR(INDEX(CRIMs!I:I,MATCH(C1085,CRIMs!D:D,0)),0)</f>
        <v>0</v>
      </c>
      <c r="I1085" s="13">
        <f>INDEX('xUS TME'!E:E,MATCH($B1085,'xUS TME'!$B:$B,0))</f>
        <v>0</v>
      </c>
      <c r="J1085" s="15">
        <f>INDEX('xUS TME'!H:H,MATCH(B1085,'xUS TME'!$B:$B,0))</f>
        <v>0</v>
      </c>
      <c r="K1085" s="17" t="str">
        <f t="shared" si="17"/>
        <v/>
      </c>
      <c r="L1085" s="15">
        <f>INDEX('xUS TME'!J:J,MATCH('xUS Opp Value'!B1085,'xUS TME'!$B:$B,0))</f>
        <v>8.61</v>
      </c>
      <c r="M1085" s="15">
        <f>INDEX('xUS TME'!L:L,MATCH('xUS Opp Value'!$B1085,'xUS TME'!$B:$B,0))</f>
        <v>1.67</v>
      </c>
      <c r="N1085" s="15">
        <f>INDEX('xUS TME'!K:K,MATCH('xUS Opp Value'!$B1085,'xUS TME'!$B:$B,0))</f>
        <v>0.22</v>
      </c>
      <c r="O1085" s="15">
        <f>INDEX('xUS TME'!I:I,MATCH('xUS Opp Value'!$B1085,'xUS TME'!$B:$B,0))</f>
        <v>0</v>
      </c>
      <c r="P1085" s="15" t="str">
        <f>INDEX('xUS TME'!M:M,MATCH('xUS Opp Value'!$B1085,'xUS TME'!$B:$B,0))</f>
        <v>Rupiah</v>
      </c>
      <c r="Q1085" s="15">
        <f>INDEX('xUS TME'!N:N,MATCH('xUS Opp Value'!$B1085,'xUS TME'!$B:$B,0))</f>
        <v>0</v>
      </c>
    </row>
    <row r="1086" spans="1:17" hidden="1">
      <c r="A1086" s="10" t="s">
        <v>8300</v>
      </c>
      <c r="B1086" s="10" t="str">
        <f>INDEX('xUS TME'!B:B,MATCH('xUS Opp Value'!A1086,'xUS TME'!A:A,0))</f>
        <v>CNE0000008X7</v>
      </c>
      <c r="C1086" s="13">
        <f>INDEX('xUS TME'!C:C,MATCH($B1086,'xUS TME'!$B:$B,0))</f>
        <v>538</v>
      </c>
      <c r="D1086" s="13" t="str">
        <f>INDEX('xUS TME'!D:D,MATCH(B1086,'xUS TME'!$B:$B,0))</f>
        <v>0P00007WU0</v>
      </c>
      <c r="E1086" s="13" t="str">
        <f>INDEX('xUS TME'!F:F,MATCH(B1086,'xUS TME'!$B:$B,0))</f>
        <v>China</v>
      </c>
      <c r="F1086" s="18" t="str">
        <f>INDEX('xUS TME'!G:G,MATCH(B1086,'xUS TME'!$B:$B,0))</f>
        <v>Health Care</v>
      </c>
      <c r="G1086" s="58">
        <f>IFERROR(INDEX(CRIMs!G:G,MATCH(C1086,CRIMs!D:D,0)),0)</f>
        <v>0</v>
      </c>
      <c r="H1086" s="58">
        <f>IFERROR(INDEX(CRIMs!I:I,MATCH(C1086,CRIMs!D:D,0)),0)</f>
        <v>0</v>
      </c>
      <c r="I1086" s="13">
        <f>INDEX('xUS TME'!E:E,MATCH($B1086,'xUS TME'!$B:$B,0))</f>
        <v>0</v>
      </c>
      <c r="J1086" s="15">
        <f>INDEX('xUS TME'!H:H,MATCH(B1086,'xUS TME'!$B:$B,0))</f>
        <v>0</v>
      </c>
      <c r="K1086" s="17" t="str">
        <f t="shared" si="17"/>
        <v/>
      </c>
      <c r="L1086" s="15">
        <f>INDEX('xUS TME'!J:J,MATCH('xUS Opp Value'!B1086,'xUS TME'!$B:$B,0))</f>
        <v>15.73</v>
      </c>
      <c r="M1086" s="15">
        <f>INDEX('xUS TME'!L:L,MATCH('xUS Opp Value'!$B1086,'xUS TME'!$B:$B,0))</f>
        <v>2.4500000000000002</v>
      </c>
      <c r="N1086" s="15">
        <f>INDEX('xUS TME'!K:K,MATCH('xUS Opp Value'!$B1086,'xUS TME'!$B:$B,0))</f>
        <v>0.13</v>
      </c>
      <c r="O1086" s="15">
        <f>INDEX('xUS TME'!I:I,MATCH('xUS Opp Value'!$B1086,'xUS TME'!$B:$B,0))</f>
        <v>0</v>
      </c>
      <c r="P1086" s="15" t="str">
        <f>INDEX('xUS TME'!M:M,MATCH('xUS Opp Value'!$B1086,'xUS TME'!$B:$B,0))</f>
        <v>Yuan Renminbi</v>
      </c>
      <c r="Q1086" s="15">
        <f>INDEX('xUS TME'!N:N,MATCH('xUS Opp Value'!$B1086,'xUS TME'!$B:$B,0))</f>
        <v>0</v>
      </c>
    </row>
    <row r="1087" spans="1:17" hidden="1">
      <c r="A1087" s="10" t="s">
        <v>8534</v>
      </c>
      <c r="B1087" s="10" t="str">
        <f>INDEX('xUS TME'!B:B,MATCH('xUS Opp Value'!A1087,'xUS TME'!A:A,0))</f>
        <v>CNE100006087</v>
      </c>
      <c r="C1087" s="13">
        <f>INDEX('xUS TME'!C:C,MATCH($B1087,'xUS TME'!$B:$B,0))</f>
        <v>601061</v>
      </c>
      <c r="D1087" s="13" t="str">
        <f>INDEX('xUS TME'!D:D,MATCH(B1087,'xUS TME'!$B:$B,0))</f>
        <v>0P0001QSVX</v>
      </c>
      <c r="E1087" s="13" t="str">
        <f>INDEX('xUS TME'!F:F,MATCH(B1087,'xUS TME'!$B:$B,0))</f>
        <v>China</v>
      </c>
      <c r="F1087" s="18" t="str">
        <f>INDEX('xUS TME'!G:G,MATCH(B1087,'xUS TME'!$B:$B,0))</f>
        <v>Industrials</v>
      </c>
      <c r="G1087" s="58">
        <f>IFERROR(INDEX(CRIMs!G:G,MATCH(C1087,CRIMs!D:D,0)),0)</f>
        <v>0</v>
      </c>
      <c r="H1087" s="58">
        <f>IFERROR(INDEX(CRIMs!I:I,MATCH(C1087,CRIMs!D:D,0)),0)</f>
        <v>0</v>
      </c>
      <c r="I1087" s="13">
        <f>INDEX('xUS TME'!E:E,MATCH($B1087,'xUS TME'!$B:$B,0))</f>
        <v>0</v>
      </c>
      <c r="J1087" s="15">
        <f>INDEX('xUS TME'!H:H,MATCH(B1087,'xUS TME'!$B:$B,0))</f>
        <v>0</v>
      </c>
      <c r="K1087" s="17" t="str">
        <f t="shared" si="17"/>
        <v/>
      </c>
      <c r="L1087" s="15">
        <f>INDEX('xUS TME'!J:J,MATCH('xUS Opp Value'!B1087,'xUS TME'!$B:$B,0))</f>
        <v>0</v>
      </c>
      <c r="M1087" s="15">
        <f>INDEX('xUS TME'!L:L,MATCH('xUS Opp Value'!$B1087,'xUS TME'!$B:$B,0))</f>
        <v>2.5299999999999998</v>
      </c>
      <c r="N1087" s="15">
        <f>INDEX('xUS TME'!K:K,MATCH('xUS Opp Value'!$B1087,'xUS TME'!$B:$B,0))</f>
        <v>0.12</v>
      </c>
      <c r="O1087" s="15">
        <f>INDEX('xUS TME'!I:I,MATCH('xUS Opp Value'!$B1087,'xUS TME'!$B:$B,0))</f>
        <v>0</v>
      </c>
      <c r="P1087" s="15" t="str">
        <f>INDEX('xUS TME'!M:M,MATCH('xUS Opp Value'!$B1087,'xUS TME'!$B:$B,0))</f>
        <v>Yuan Renminbi</v>
      </c>
      <c r="Q1087" s="15">
        <f>INDEX('xUS TME'!N:N,MATCH('xUS Opp Value'!$B1087,'xUS TME'!$B:$B,0))</f>
        <v>0</v>
      </c>
    </row>
    <row r="1088" spans="1:17" hidden="1">
      <c r="A1088" s="10" t="s">
        <v>8535</v>
      </c>
      <c r="B1088" s="10" t="str">
        <f>INDEX('xUS TME'!B:B,MATCH('xUS Opp Value'!A1088,'xUS TME'!A:A,0))</f>
        <v>CNE100005998</v>
      </c>
      <c r="C1088" s="13">
        <f>INDEX('xUS TME'!C:C,MATCH($B1088,'xUS TME'!$B:$B,0))</f>
        <v>688072</v>
      </c>
      <c r="D1088" s="13" t="str">
        <f>INDEX('xUS TME'!D:D,MATCH(B1088,'xUS TME'!$B:$B,0))</f>
        <v>0P0001OVHT</v>
      </c>
      <c r="E1088" s="13" t="str">
        <f>INDEX('xUS TME'!F:F,MATCH(B1088,'xUS TME'!$B:$B,0))</f>
        <v>China</v>
      </c>
      <c r="F1088" s="18" t="str">
        <f>INDEX('xUS TME'!G:G,MATCH(B1088,'xUS TME'!$B:$B,0))</f>
        <v>Information Technology</v>
      </c>
      <c r="G1088" s="58">
        <f>IFERROR(INDEX(CRIMs!G:G,MATCH(C1088,CRIMs!D:D,0)),0)</f>
        <v>0</v>
      </c>
      <c r="H1088" s="58">
        <f>IFERROR(INDEX(CRIMs!I:I,MATCH(C1088,CRIMs!D:D,0)),0)</f>
        <v>0</v>
      </c>
      <c r="I1088" s="13">
        <f>INDEX('xUS TME'!E:E,MATCH($B1088,'xUS TME'!$B:$B,0))</f>
        <v>0</v>
      </c>
      <c r="J1088" s="15">
        <f>INDEX('xUS TME'!H:H,MATCH(B1088,'xUS TME'!$B:$B,0))</f>
        <v>0</v>
      </c>
      <c r="K1088" s="17" t="str">
        <f t="shared" si="17"/>
        <v/>
      </c>
      <c r="L1088" s="15">
        <f>INDEX('xUS TME'!J:J,MATCH('xUS Opp Value'!B1088,'xUS TME'!$B:$B,0))</f>
        <v>0</v>
      </c>
      <c r="M1088" s="15">
        <f>INDEX('xUS TME'!L:L,MATCH('xUS Opp Value'!$B1088,'xUS TME'!$B:$B,0))</f>
        <v>18.260000000000002</v>
      </c>
      <c r="N1088" s="15">
        <f>INDEX('xUS TME'!K:K,MATCH('xUS Opp Value'!$B1088,'xUS TME'!$B:$B,0))</f>
        <v>0.14000000000000001</v>
      </c>
      <c r="O1088" s="15">
        <f>INDEX('xUS TME'!I:I,MATCH('xUS Opp Value'!$B1088,'xUS TME'!$B:$B,0))</f>
        <v>0</v>
      </c>
      <c r="P1088" s="15" t="str">
        <f>INDEX('xUS TME'!M:M,MATCH('xUS Opp Value'!$B1088,'xUS TME'!$B:$B,0))</f>
        <v>Yuan Renminbi</v>
      </c>
      <c r="Q1088" s="15">
        <f>INDEX('xUS TME'!N:N,MATCH('xUS Opp Value'!$B1088,'xUS TME'!$B:$B,0))</f>
        <v>0</v>
      </c>
    </row>
    <row r="1089" spans="1:17" hidden="1">
      <c r="A1089" s="10" t="s">
        <v>4250</v>
      </c>
      <c r="B1089" s="10" t="str">
        <f>INDEX('xUS TME'!B:B,MATCH('xUS Opp Value'!A1089,'xUS TME'!A:A,0))</f>
        <v>INE880J01026</v>
      </c>
      <c r="C1089" s="13" t="str">
        <f>INDEX('xUS TME'!C:C,MATCH($B1089,'xUS TME'!$B:$B,0))</f>
        <v>543994</v>
      </c>
      <c r="D1089" s="13" t="str">
        <f>INDEX('xUS TME'!D:D,MATCH(B1089,'xUS TME'!$B:$B,0))</f>
        <v>0P0001RMJO</v>
      </c>
      <c r="E1089" s="13" t="str">
        <f>INDEX('xUS TME'!F:F,MATCH(B1089,'xUS TME'!$B:$B,0))</f>
        <v>India</v>
      </c>
      <c r="F1089" s="18" t="str">
        <f>INDEX('xUS TME'!G:G,MATCH(B1089,'xUS TME'!$B:$B,0))</f>
        <v>Industrials</v>
      </c>
      <c r="G1089" s="58">
        <f>IFERROR(INDEX(CRIMs!G:G,MATCH(C1089,CRIMs!D:D,0)),0)</f>
        <v>0</v>
      </c>
      <c r="H1089" s="58">
        <f>IFERROR(INDEX(CRIMs!I:I,MATCH(C1089,CRIMs!D:D,0)),0)</f>
        <v>0</v>
      </c>
      <c r="I1089" s="13">
        <f>INDEX('xUS TME'!E:E,MATCH($B1089,'xUS TME'!$B:$B,0))</f>
        <v>0</v>
      </c>
      <c r="J1089" s="15">
        <f>INDEX('xUS TME'!H:H,MATCH(B1089,'xUS TME'!$B:$B,0))</f>
        <v>0</v>
      </c>
      <c r="K1089" s="17" t="str">
        <f t="shared" si="17"/>
        <v/>
      </c>
      <c r="L1089" s="15">
        <f>INDEX('xUS TME'!J:J,MATCH('xUS Opp Value'!B1089,'xUS TME'!$B:$B,0))</f>
        <v>0</v>
      </c>
      <c r="M1089" s="15">
        <f>INDEX('xUS TME'!L:L,MATCH('xUS Opp Value'!$B1089,'xUS TME'!$B:$B,0))</f>
        <v>5.42</v>
      </c>
      <c r="N1089" s="15">
        <f>INDEX('xUS TME'!K:K,MATCH('xUS Opp Value'!$B1089,'xUS TME'!$B:$B,0))</f>
        <v>0.18</v>
      </c>
      <c r="O1089" s="15">
        <f>INDEX('xUS TME'!I:I,MATCH('xUS Opp Value'!$B1089,'xUS TME'!$B:$B,0))</f>
        <v>0</v>
      </c>
      <c r="P1089" s="15" t="str">
        <f>INDEX('xUS TME'!M:M,MATCH('xUS Opp Value'!$B1089,'xUS TME'!$B:$B,0))</f>
        <v>Indian Rupee</v>
      </c>
      <c r="Q1089" s="15">
        <f>INDEX('xUS TME'!N:N,MATCH('xUS Opp Value'!$B1089,'xUS TME'!$B:$B,0))</f>
        <v>0</v>
      </c>
    </row>
    <row r="1090" spans="1:17" hidden="1">
      <c r="A1090" s="10" t="s">
        <v>5739</v>
      </c>
      <c r="B1090" s="10" t="str">
        <f>INDEX('xUS TME'!B:B,MATCH('xUS Opp Value'!A1090,'xUS TME'!A:A,0))</f>
        <v>CNE1000017G1</v>
      </c>
      <c r="C1090" s="13">
        <f>INDEX('xUS TME'!C:C,MATCH($B1090,'xUS TME'!$B:$B,0))</f>
        <v>601669</v>
      </c>
      <c r="D1090" s="13" t="str">
        <f>INDEX('xUS TME'!D:D,MATCH(B1090,'xUS TME'!$B:$B,0))</f>
        <v>0P0000UHBH</v>
      </c>
      <c r="E1090" s="13" t="str">
        <f>INDEX('xUS TME'!F:F,MATCH(B1090,'xUS TME'!$B:$B,0))</f>
        <v>China</v>
      </c>
      <c r="F1090" s="18" t="str">
        <f>INDEX('xUS TME'!G:G,MATCH(B1090,'xUS TME'!$B:$B,0))</f>
        <v>Industrials</v>
      </c>
      <c r="G1090" s="58">
        <f>IFERROR(INDEX(CRIMs!G:G,MATCH(C1090,CRIMs!D:D,0)),0)</f>
        <v>0</v>
      </c>
      <c r="H1090" s="58">
        <f>IFERROR(INDEX(CRIMs!I:I,MATCH(C1090,CRIMs!D:D,0)),0)</f>
        <v>0</v>
      </c>
      <c r="I1090" s="13">
        <f>INDEX('xUS TME'!E:E,MATCH($B1090,'xUS TME'!$B:$B,0))</f>
        <v>0</v>
      </c>
      <c r="J1090" s="15">
        <f>INDEX('xUS TME'!H:H,MATCH(B1090,'xUS TME'!$B:$B,0))</f>
        <v>0</v>
      </c>
      <c r="K1090" s="17" t="str">
        <f t="shared" si="17"/>
        <v/>
      </c>
      <c r="L1090" s="15">
        <f>INDEX('xUS TME'!J:J,MATCH('xUS Opp Value'!B1090,'xUS TME'!$B:$B,0))</f>
        <v>0</v>
      </c>
      <c r="M1090" s="15">
        <f>INDEX('xUS TME'!L:L,MATCH('xUS Opp Value'!$B1090,'xUS TME'!$B:$B,0))</f>
        <v>0.68</v>
      </c>
      <c r="N1090" s="15">
        <f>INDEX('xUS TME'!K:K,MATCH('xUS Opp Value'!$B1090,'xUS TME'!$B:$B,0))</f>
        <v>0.12</v>
      </c>
      <c r="O1090" s="15">
        <f>INDEX('xUS TME'!I:I,MATCH('xUS Opp Value'!$B1090,'xUS TME'!$B:$B,0))</f>
        <v>0</v>
      </c>
      <c r="P1090" s="15" t="str">
        <f>INDEX('xUS TME'!M:M,MATCH('xUS Opp Value'!$B1090,'xUS TME'!$B:$B,0))</f>
        <v>Yuan Renminbi</v>
      </c>
      <c r="Q1090" s="15">
        <f>INDEX('xUS TME'!N:N,MATCH('xUS Opp Value'!$B1090,'xUS TME'!$B:$B,0))</f>
        <v>0</v>
      </c>
    </row>
    <row r="1091" spans="1:17" hidden="1">
      <c r="A1091" s="10" t="s">
        <v>478</v>
      </c>
      <c r="B1091" s="10" t="str">
        <f>INDEX('xUS TME'!B:B,MATCH('xUS Opp Value'!A1091,'xUS TME'!A:A,0))</f>
        <v>BRALUPCDAM15</v>
      </c>
      <c r="C1091" s="13" t="str">
        <f>INDEX('xUS TME'!C:C,MATCH($B1091,'xUS TME'!$B:$B,0))</f>
        <v>ALUP11</v>
      </c>
      <c r="D1091" s="13" t="str">
        <f>INDEX('xUS TME'!D:D,MATCH(B1091,'xUS TME'!$B:$B,0))</f>
        <v>0P0000YLAK</v>
      </c>
      <c r="E1091" s="13" t="str">
        <f>INDEX('xUS TME'!F:F,MATCH(B1091,'xUS TME'!$B:$B,0))</f>
        <v>Brazil</v>
      </c>
      <c r="F1091" s="18" t="str">
        <f>INDEX('xUS TME'!G:G,MATCH(B1091,'xUS TME'!$B:$B,0))</f>
        <v>Utilities</v>
      </c>
      <c r="G1091" s="58">
        <f>IFERROR(INDEX(CRIMs!G:G,MATCH(C1091,CRIMs!D:D,0)),0)</f>
        <v>0</v>
      </c>
      <c r="H1091" s="58">
        <f>IFERROR(INDEX(CRIMs!I:I,MATCH(C1091,CRIMs!D:D,0)),0)</f>
        <v>0</v>
      </c>
      <c r="I1091" s="13">
        <f>INDEX('xUS TME'!E:E,MATCH($B1091,'xUS TME'!$B:$B,0))</f>
        <v>0</v>
      </c>
      <c r="J1091" s="15">
        <f>INDEX('xUS TME'!H:H,MATCH(B1091,'xUS TME'!$B:$B,0))</f>
        <v>0</v>
      </c>
      <c r="K1091" s="17" t="str">
        <f t="shared" si="17"/>
        <v/>
      </c>
      <c r="L1091" s="15">
        <f>INDEX('xUS TME'!J:J,MATCH('xUS Opp Value'!B1091,'xUS TME'!$B:$B,0))</f>
        <v>0</v>
      </c>
      <c r="M1091" s="15">
        <f>INDEX('xUS TME'!L:L,MATCH('xUS Opp Value'!$B1091,'xUS TME'!$B:$B,0))</f>
        <v>0</v>
      </c>
      <c r="N1091" s="15">
        <f>INDEX('xUS TME'!K:K,MATCH('xUS Opp Value'!$B1091,'xUS TME'!$B:$B,0))</f>
        <v>0.2</v>
      </c>
      <c r="O1091" s="15">
        <f>INDEX('xUS TME'!I:I,MATCH('xUS Opp Value'!$B1091,'xUS TME'!$B:$B,0))</f>
        <v>0</v>
      </c>
      <c r="P1091" s="15" t="str">
        <f>INDEX('xUS TME'!M:M,MATCH('xUS Opp Value'!$B1091,'xUS TME'!$B:$B,0))</f>
        <v>Brazilian Real</v>
      </c>
      <c r="Q1091" s="15">
        <f>INDEX('xUS TME'!N:N,MATCH('xUS Opp Value'!$B1091,'xUS TME'!$B:$B,0))</f>
        <v>0</v>
      </c>
    </row>
    <row r="1092" spans="1:17" hidden="1">
      <c r="A1092" s="10" t="s">
        <v>1809</v>
      </c>
      <c r="B1092" s="10" t="str">
        <f>INDEX('xUS TME'!B:B,MATCH('xUS Opp Value'!A1092,'xUS TME'!A:A,0))</f>
        <v>CNE000001FG0</v>
      </c>
      <c r="C1092" s="13">
        <f>INDEX('xUS TME'!C:C,MATCH($B1092,'xUS TME'!$B:$B,0))</f>
        <v>600029</v>
      </c>
      <c r="D1092" s="13" t="str">
        <f>INDEX('xUS TME'!D:D,MATCH(B1092,'xUS TME'!$B:$B,0))</f>
        <v>0P00007WZT</v>
      </c>
      <c r="E1092" s="13" t="str">
        <f>INDEX('xUS TME'!F:F,MATCH(B1092,'xUS TME'!$B:$B,0))</f>
        <v>China</v>
      </c>
      <c r="F1092" s="18" t="str">
        <f>INDEX('xUS TME'!G:G,MATCH(B1092,'xUS TME'!$B:$B,0))</f>
        <v>Industrials</v>
      </c>
      <c r="G1092" s="58">
        <f>IFERROR(INDEX(CRIMs!G:G,MATCH(C1092,CRIMs!D:D,0)),0)</f>
        <v>0</v>
      </c>
      <c r="H1092" s="58">
        <f>IFERROR(INDEX(CRIMs!I:I,MATCH(C1092,CRIMs!D:D,0)),0)</f>
        <v>0</v>
      </c>
      <c r="I1092" s="13">
        <f>INDEX('xUS TME'!E:E,MATCH($B1092,'xUS TME'!$B:$B,0))</f>
        <v>0</v>
      </c>
      <c r="J1092" s="15">
        <f>INDEX('xUS TME'!H:H,MATCH(B1092,'xUS TME'!$B:$B,0))</f>
        <v>0</v>
      </c>
      <c r="K1092" s="17" t="str">
        <f t="shared" si="17"/>
        <v/>
      </c>
      <c r="L1092" s="15">
        <f>INDEX('xUS TME'!J:J,MATCH('xUS Opp Value'!B1092,'xUS TME'!$B:$B,0))</f>
        <v>71.38</v>
      </c>
      <c r="M1092" s="15">
        <f>INDEX('xUS TME'!L:L,MATCH('xUS Opp Value'!$B1092,'xUS TME'!$B:$B,0))</f>
        <v>2.95</v>
      </c>
      <c r="N1092" s="15">
        <f>INDEX('xUS TME'!K:K,MATCH('xUS Opp Value'!$B1092,'xUS TME'!$B:$B,0))</f>
        <v>0.08</v>
      </c>
      <c r="O1092" s="15" t="str">
        <f>INDEX('xUS TME'!I:I,MATCH('xUS Opp Value'!$B1092,'xUS TME'!$B:$B,0))</f>
        <v>None</v>
      </c>
      <c r="P1092" s="15" t="str">
        <f>INDEX('xUS TME'!M:M,MATCH('xUS Opp Value'!$B1092,'xUS TME'!$B:$B,0))</f>
        <v>Yuan Renminbi</v>
      </c>
      <c r="Q1092" s="15" t="str">
        <f>INDEX('xUS TME'!N:N,MATCH('xUS Opp Value'!$B1092,'xUS TME'!$B:$B,0))</f>
        <v>High</v>
      </c>
    </row>
    <row r="1093" spans="1:17" hidden="1">
      <c r="A1093" s="10" t="s">
        <v>7498</v>
      </c>
      <c r="B1093" s="10" t="str">
        <f>INDEX('xUS TME'!B:B,MATCH('xUS Opp Value'!A1093,'xUS TME'!A:A,0))</f>
        <v>THA848010007</v>
      </c>
      <c r="C1093" s="13" t="str">
        <f>INDEX('xUS TME'!C:C,MATCH($B1093,'xUS TME'!$B:$B,0))</f>
        <v>TLI</v>
      </c>
      <c r="D1093" s="13" t="str">
        <f>INDEX('xUS TME'!D:D,MATCH(B1093,'xUS TME'!$B:$B,0))</f>
        <v>0P0001PGL1</v>
      </c>
      <c r="E1093" s="13" t="str">
        <f>INDEX('xUS TME'!F:F,MATCH(B1093,'xUS TME'!$B:$B,0))</f>
        <v>Thailand</v>
      </c>
      <c r="F1093" s="18" t="str">
        <f>INDEX('xUS TME'!G:G,MATCH(B1093,'xUS TME'!$B:$B,0))</f>
        <v>Financials</v>
      </c>
      <c r="G1093" s="58">
        <f>IFERROR(INDEX(CRIMs!G:G,MATCH(C1093,CRIMs!D:D,0)),0)</f>
        <v>0</v>
      </c>
      <c r="H1093" s="58">
        <f>IFERROR(INDEX(CRIMs!I:I,MATCH(C1093,CRIMs!D:D,0)),0)</f>
        <v>0</v>
      </c>
      <c r="I1093" s="13">
        <f>INDEX('xUS TME'!E:E,MATCH($B1093,'xUS TME'!$B:$B,0))</f>
        <v>0</v>
      </c>
      <c r="J1093" s="15">
        <f>INDEX('xUS TME'!H:H,MATCH(B1093,'xUS TME'!$B:$B,0))</f>
        <v>0</v>
      </c>
      <c r="K1093" s="17" t="str">
        <f t="shared" si="17"/>
        <v/>
      </c>
      <c r="L1093" s="15">
        <f>INDEX('xUS TME'!J:J,MATCH('xUS Opp Value'!B1093,'xUS TME'!$B:$B,0))</f>
        <v>10.050000000000001</v>
      </c>
      <c r="M1093" s="15">
        <f>INDEX('xUS TME'!L:L,MATCH('xUS Opp Value'!$B1093,'xUS TME'!$B:$B,0))</f>
        <v>0.8</v>
      </c>
      <c r="N1093" s="15">
        <f>INDEX('xUS TME'!K:K,MATCH('xUS Opp Value'!$B1093,'xUS TME'!$B:$B,0))</f>
        <v>0.08</v>
      </c>
      <c r="O1093" s="15">
        <f>INDEX('xUS TME'!I:I,MATCH('xUS Opp Value'!$B1093,'xUS TME'!$B:$B,0))</f>
        <v>0</v>
      </c>
      <c r="P1093" s="15" t="str">
        <f>INDEX('xUS TME'!M:M,MATCH('xUS Opp Value'!$B1093,'xUS TME'!$B:$B,0))</f>
        <v>Baht</v>
      </c>
      <c r="Q1093" s="15">
        <f>INDEX('xUS TME'!N:N,MATCH('xUS Opp Value'!$B1093,'xUS TME'!$B:$B,0))</f>
        <v>0</v>
      </c>
    </row>
    <row r="1094" spans="1:17" hidden="1">
      <c r="A1094" s="10" t="s">
        <v>1937</v>
      </c>
      <c r="B1094" s="10" t="str">
        <f>INDEX('xUS TME'!B:B,MATCH('xUS Opp Value'!A1094,'xUS TME'!A:A,0))</f>
        <v>BRCMIGACNOR6</v>
      </c>
      <c r="C1094" s="13" t="str">
        <f>INDEX('xUS TME'!C:C,MATCH($B1094,'xUS TME'!$B:$B,0))</f>
        <v>CMIG3</v>
      </c>
      <c r="D1094" s="13" t="str">
        <f>INDEX('xUS TME'!D:D,MATCH(B1094,'xUS TME'!$B:$B,0))</f>
        <v>0P0000BWY2</v>
      </c>
      <c r="E1094" s="13" t="str">
        <f>INDEX('xUS TME'!F:F,MATCH(B1094,'xUS TME'!$B:$B,0))</f>
        <v>Brazil</v>
      </c>
      <c r="F1094" s="18" t="str">
        <f>INDEX('xUS TME'!G:G,MATCH(B1094,'xUS TME'!$B:$B,0))</f>
        <v>Utilities</v>
      </c>
      <c r="G1094" s="58">
        <f>IFERROR(INDEX(CRIMs!G:G,MATCH(C1094,CRIMs!D:D,0)),0)</f>
        <v>0</v>
      </c>
      <c r="H1094" s="58">
        <f>IFERROR(INDEX(CRIMs!I:I,MATCH(C1094,CRIMs!D:D,0)),0)</f>
        <v>0</v>
      </c>
      <c r="I1094" s="13">
        <f>INDEX('xUS TME'!E:E,MATCH($B1094,'xUS TME'!$B:$B,0))</f>
        <v>0</v>
      </c>
      <c r="J1094" s="15">
        <f>INDEX('xUS TME'!H:H,MATCH(B1094,'xUS TME'!$B:$B,0))</f>
        <v>0</v>
      </c>
      <c r="K1094" s="17" t="str">
        <f t="shared" si="17"/>
        <v/>
      </c>
      <c r="L1094" s="15">
        <f>INDEX('xUS TME'!J:J,MATCH('xUS Opp Value'!B1094,'xUS TME'!$B:$B,0))</f>
        <v>13.14</v>
      </c>
      <c r="M1094" s="15">
        <f>INDEX('xUS TME'!L:L,MATCH('xUS Opp Value'!$B1094,'xUS TME'!$B:$B,0))</f>
        <v>1.96</v>
      </c>
      <c r="N1094" s="15">
        <f>INDEX('xUS TME'!K:K,MATCH('xUS Opp Value'!$B1094,'xUS TME'!$B:$B,0))</f>
        <v>0.17</v>
      </c>
      <c r="O1094" s="15" t="str">
        <f>INDEX('xUS TME'!I:I,MATCH('xUS Opp Value'!$B1094,'xUS TME'!$B:$B,0))</f>
        <v>None</v>
      </c>
      <c r="P1094" s="15" t="str">
        <f>INDEX('xUS TME'!M:M,MATCH('xUS Opp Value'!$B1094,'xUS TME'!$B:$B,0))</f>
        <v>Brazilian Real</v>
      </c>
      <c r="Q1094" s="15" t="str">
        <f>INDEX('xUS TME'!N:N,MATCH('xUS Opp Value'!$B1094,'xUS TME'!$B:$B,0))</f>
        <v>High</v>
      </c>
    </row>
    <row r="1095" spans="1:17" hidden="1">
      <c r="A1095" s="10" t="s">
        <v>6670</v>
      </c>
      <c r="B1095" s="10" t="str">
        <f>INDEX('xUS TME'!B:B,MATCH('xUS Opp Value'!A1095,'xUS TME'!A:A,0))</f>
        <v>CNE0000012L4</v>
      </c>
      <c r="C1095" s="13">
        <f>INDEX('xUS TME'!C:C,MATCH($B1095,'xUS TME'!$B:$B,0))</f>
        <v>975</v>
      </c>
      <c r="D1095" s="13" t="str">
        <f>INDEX('xUS TME'!D:D,MATCH(B1095,'xUS TME'!$B:$B,0))</f>
        <v>0P00007XRY</v>
      </c>
      <c r="E1095" s="13" t="str">
        <f>INDEX('xUS TME'!F:F,MATCH(B1095,'xUS TME'!$B:$B,0))</f>
        <v>China</v>
      </c>
      <c r="F1095" s="18" t="str">
        <f>INDEX('xUS TME'!G:G,MATCH(B1095,'xUS TME'!$B:$B,0))</f>
        <v>Materials</v>
      </c>
      <c r="G1095" s="58">
        <f>IFERROR(INDEX(CRIMs!G:G,MATCH(C1095,CRIMs!D:D,0)),0)</f>
        <v>0</v>
      </c>
      <c r="H1095" s="58">
        <f>IFERROR(INDEX(CRIMs!I:I,MATCH(C1095,CRIMs!D:D,0)),0)</f>
        <v>0</v>
      </c>
      <c r="I1095" s="13">
        <f>INDEX('xUS TME'!E:E,MATCH($B1095,'xUS TME'!$B:$B,0))</f>
        <v>0</v>
      </c>
      <c r="J1095" s="15">
        <f>INDEX('xUS TME'!H:H,MATCH(B1095,'xUS TME'!$B:$B,0))</f>
        <v>0</v>
      </c>
      <c r="K1095" s="17" t="str">
        <f t="shared" si="17"/>
        <v/>
      </c>
      <c r="L1095" s="15">
        <f>INDEX('xUS TME'!J:J,MATCH('xUS Opp Value'!B1095,'xUS TME'!$B:$B,0))</f>
        <v>0</v>
      </c>
      <c r="M1095" s="15">
        <f>INDEX('xUS TME'!L:L,MATCH('xUS Opp Value'!$B1095,'xUS TME'!$B:$B,0))</f>
        <v>5.69</v>
      </c>
      <c r="N1095" s="15">
        <f>INDEX('xUS TME'!K:K,MATCH('xUS Opp Value'!$B1095,'xUS TME'!$B:$B,0))</f>
        <v>0.23</v>
      </c>
      <c r="O1095" s="15">
        <f>INDEX('xUS TME'!I:I,MATCH('xUS Opp Value'!$B1095,'xUS TME'!$B:$B,0))</f>
        <v>0</v>
      </c>
      <c r="P1095" s="15" t="str">
        <f>INDEX('xUS TME'!M:M,MATCH('xUS Opp Value'!$B1095,'xUS TME'!$B:$B,0))</f>
        <v>Yuan Renminbi</v>
      </c>
      <c r="Q1095" s="15">
        <f>INDEX('xUS TME'!N:N,MATCH('xUS Opp Value'!$B1095,'xUS TME'!$B:$B,0))</f>
        <v>0</v>
      </c>
    </row>
    <row r="1096" spans="1:17" hidden="1">
      <c r="A1096" s="10" t="s">
        <v>8325</v>
      </c>
      <c r="B1096" s="10" t="str">
        <f>INDEX('xUS TME'!B:B,MATCH('xUS Opp Value'!A1096,'xUS TME'!A:A,0))</f>
        <v>CNE000001F21</v>
      </c>
      <c r="C1096" s="13">
        <f>INDEX('xUS TME'!C:C,MATCH($B1096,'xUS TME'!$B:$B,0))</f>
        <v>600436</v>
      </c>
      <c r="D1096" s="13" t="str">
        <f>INDEX('xUS TME'!D:D,MATCH(B1096,'xUS TME'!$B:$B,0))</f>
        <v>0P00007X9G</v>
      </c>
      <c r="E1096" s="13" t="str">
        <f>INDEX('xUS TME'!F:F,MATCH(B1096,'xUS TME'!$B:$B,0))</f>
        <v>China</v>
      </c>
      <c r="F1096" s="18" t="str">
        <f>INDEX('xUS TME'!G:G,MATCH(B1096,'xUS TME'!$B:$B,0))</f>
        <v>Health Care</v>
      </c>
      <c r="G1096" s="58">
        <f>IFERROR(INDEX(CRIMs!G:G,MATCH(C1096,CRIMs!D:D,0)),0)</f>
        <v>0</v>
      </c>
      <c r="H1096" s="58">
        <f>IFERROR(INDEX(CRIMs!I:I,MATCH(C1096,CRIMs!D:D,0)),0)</f>
        <v>0</v>
      </c>
      <c r="I1096" s="13">
        <f>INDEX('xUS TME'!E:E,MATCH($B1096,'xUS TME'!$B:$B,0))</f>
        <v>0</v>
      </c>
      <c r="J1096" s="15">
        <f>INDEX('xUS TME'!H:H,MATCH(B1096,'xUS TME'!$B:$B,0))</f>
        <v>0</v>
      </c>
      <c r="K1096" s="17" t="str">
        <f t="shared" si="17"/>
        <v/>
      </c>
      <c r="L1096" s="15">
        <f>INDEX('xUS TME'!J:J,MATCH('xUS Opp Value'!B1096,'xUS TME'!$B:$B,0))</f>
        <v>0</v>
      </c>
      <c r="M1096" s="15">
        <f>INDEX('xUS TME'!L:L,MATCH('xUS Opp Value'!$B1096,'xUS TME'!$B:$B,0))</f>
        <v>6.28</v>
      </c>
      <c r="N1096" s="15">
        <f>INDEX('xUS TME'!K:K,MATCH('xUS Opp Value'!$B1096,'xUS TME'!$B:$B,0))</f>
        <v>0.21</v>
      </c>
      <c r="O1096" s="15">
        <f>INDEX('xUS TME'!I:I,MATCH('xUS Opp Value'!$B1096,'xUS TME'!$B:$B,0))</f>
        <v>0</v>
      </c>
      <c r="P1096" s="15" t="str">
        <f>INDEX('xUS TME'!M:M,MATCH('xUS Opp Value'!$B1096,'xUS TME'!$B:$B,0))</f>
        <v>Yuan Renminbi</v>
      </c>
      <c r="Q1096" s="15">
        <f>INDEX('xUS TME'!N:N,MATCH('xUS Opp Value'!$B1096,'xUS TME'!$B:$B,0))</f>
        <v>0</v>
      </c>
    </row>
    <row r="1097" spans="1:17" hidden="1">
      <c r="A1097" s="10" t="s">
        <v>6646</v>
      </c>
      <c r="B1097" s="10" t="str">
        <f>INDEX('xUS TME'!B:B,MATCH('xUS Opp Value'!A1097,'xUS TME'!A:A,0))</f>
        <v>CNE1000012B3</v>
      </c>
      <c r="C1097" s="13" t="str">
        <f>INDEX('xUS TME'!C:C,MATCH($B1097,'xUS TME'!$B:$B,0))</f>
        <v>02607</v>
      </c>
      <c r="D1097" s="13" t="str">
        <f>INDEX('xUS TME'!D:D,MATCH(B1097,'xUS TME'!$B:$B,0))</f>
        <v>0P0000TDEN</v>
      </c>
      <c r="E1097" s="13" t="str">
        <f>INDEX('xUS TME'!F:F,MATCH(B1097,'xUS TME'!$B:$B,0))</f>
        <v>China</v>
      </c>
      <c r="F1097" s="18" t="str">
        <f>INDEX('xUS TME'!G:G,MATCH(B1097,'xUS TME'!$B:$B,0))</f>
        <v>Health Care</v>
      </c>
      <c r="G1097" s="58">
        <f>IFERROR(INDEX(CRIMs!G:G,MATCH(C1097,CRIMs!D:D,0)),0)</f>
        <v>0</v>
      </c>
      <c r="H1097" s="58">
        <f>IFERROR(INDEX(CRIMs!I:I,MATCH(C1097,CRIMs!D:D,0)),0)</f>
        <v>0</v>
      </c>
      <c r="I1097" s="13">
        <f>INDEX('xUS TME'!E:E,MATCH($B1097,'xUS TME'!$B:$B,0))</f>
        <v>0</v>
      </c>
      <c r="J1097" s="15">
        <f>INDEX('xUS TME'!H:H,MATCH(B1097,'xUS TME'!$B:$B,0))</f>
        <v>0</v>
      </c>
      <c r="K1097" s="17" t="str">
        <f t="shared" si="17"/>
        <v/>
      </c>
      <c r="L1097" s="15">
        <f>INDEX('xUS TME'!J:J,MATCH('xUS Opp Value'!B1097,'xUS TME'!$B:$B,0))</f>
        <v>10.48</v>
      </c>
      <c r="M1097" s="15">
        <f>INDEX('xUS TME'!L:L,MATCH('xUS Opp Value'!$B1097,'xUS TME'!$B:$B,0))</f>
        <v>0.53</v>
      </c>
      <c r="N1097" s="15">
        <f>INDEX('xUS TME'!K:K,MATCH('xUS Opp Value'!$B1097,'xUS TME'!$B:$B,0))</f>
        <v>0.09</v>
      </c>
      <c r="O1097" s="15" t="str">
        <f>INDEX('xUS TME'!I:I,MATCH('xUS Opp Value'!$B1097,'xUS TME'!$B:$B,0))</f>
        <v>Narrow</v>
      </c>
      <c r="P1097" s="15" t="str">
        <f>INDEX('xUS TME'!M:M,MATCH('xUS Opp Value'!$B1097,'xUS TME'!$B:$B,0))</f>
        <v>Hong Kong Dollar</v>
      </c>
      <c r="Q1097" s="15" t="str">
        <f>INDEX('xUS TME'!N:N,MATCH('xUS Opp Value'!$B1097,'xUS TME'!$B:$B,0))</f>
        <v>Medium</v>
      </c>
    </row>
    <row r="1098" spans="1:17" hidden="1">
      <c r="A1098" s="10" t="s">
        <v>2152</v>
      </c>
      <c r="B1098" s="10" t="str">
        <f>INDEX('xUS TME'!B:B,MATCH('xUS Opp Value'!A1098,'xUS TME'!A:A,0))</f>
        <v>INE007A01025</v>
      </c>
      <c r="C1098" s="13">
        <f>INDEX('xUS TME'!C:C,MATCH($B1098,'xUS TME'!$B:$B,0))</f>
        <v>500092</v>
      </c>
      <c r="D1098" s="13" t="str">
        <f>INDEX('xUS TME'!D:D,MATCH(B1098,'xUS TME'!$B:$B,0))</f>
        <v>0P0000BTVC</v>
      </c>
      <c r="E1098" s="13" t="str">
        <f>INDEX('xUS TME'!F:F,MATCH(B1098,'xUS TME'!$B:$B,0))</f>
        <v>India</v>
      </c>
      <c r="F1098" s="18" t="str">
        <f>INDEX('xUS TME'!G:G,MATCH(B1098,'xUS TME'!$B:$B,0))</f>
        <v>Financials</v>
      </c>
      <c r="G1098" s="58">
        <f>IFERROR(INDEX(CRIMs!G:G,MATCH(C1098,CRIMs!D:D,0)),0)</f>
        <v>0</v>
      </c>
      <c r="H1098" s="58">
        <f>IFERROR(INDEX(CRIMs!I:I,MATCH(C1098,CRIMs!D:D,0)),0)</f>
        <v>0</v>
      </c>
      <c r="I1098" s="13">
        <f>INDEX('xUS TME'!E:E,MATCH($B1098,'xUS TME'!$B:$B,0))</f>
        <v>0</v>
      </c>
      <c r="J1098" s="15">
        <f>INDEX('xUS TME'!H:H,MATCH(B1098,'xUS TME'!$B:$B,0))</f>
        <v>0</v>
      </c>
      <c r="K1098" s="17" t="str">
        <f t="shared" si="17"/>
        <v/>
      </c>
      <c r="L1098" s="15">
        <f>INDEX('xUS TME'!J:J,MATCH('xUS Opp Value'!B1098,'xUS TME'!$B:$B,0))</f>
        <v>36.380000000000003</v>
      </c>
      <c r="M1098" s="15">
        <f>INDEX('xUS TME'!L:L,MATCH('xUS Opp Value'!$B1098,'xUS TME'!$B:$B,0))</f>
        <v>9.8800000000000008</v>
      </c>
      <c r="N1098" s="15">
        <f>INDEX('xUS TME'!K:K,MATCH('xUS Opp Value'!$B1098,'xUS TME'!$B:$B,0))</f>
        <v>0.27</v>
      </c>
      <c r="O1098" s="15">
        <f>INDEX('xUS TME'!I:I,MATCH('xUS Opp Value'!$B1098,'xUS TME'!$B:$B,0))</f>
        <v>0</v>
      </c>
      <c r="P1098" s="15" t="str">
        <f>INDEX('xUS TME'!M:M,MATCH('xUS Opp Value'!$B1098,'xUS TME'!$B:$B,0))</f>
        <v>Indian Rupee</v>
      </c>
      <c r="Q1098" s="15">
        <f>INDEX('xUS TME'!N:N,MATCH('xUS Opp Value'!$B1098,'xUS TME'!$B:$B,0))</f>
        <v>0</v>
      </c>
    </row>
    <row r="1099" spans="1:17" hidden="1">
      <c r="A1099" s="10" t="s">
        <v>8405</v>
      </c>
      <c r="B1099" s="10" t="str">
        <f>INDEX('xUS TME'!B:B,MATCH('xUS Opp Value'!A1099,'xUS TME'!A:A,0))</f>
        <v>KYG9894K1085</v>
      </c>
      <c r="C1099" s="13">
        <f>INDEX('xUS TME'!C:C,MATCH($B1099,'xUS TME'!$B:$B,0))</f>
        <v>881</v>
      </c>
      <c r="D1099" s="13" t="str">
        <f>INDEX('xUS TME'!D:D,MATCH(B1099,'xUS TME'!$B:$B,0))</f>
        <v>0P0000NI4E</v>
      </c>
      <c r="E1099" s="13" t="str">
        <f>INDEX('xUS TME'!F:F,MATCH(B1099,'xUS TME'!$B:$B,0))</f>
        <v>China</v>
      </c>
      <c r="F1099" s="18" t="str">
        <f>INDEX('xUS TME'!G:G,MATCH(B1099,'xUS TME'!$B:$B,0))</f>
        <v>Consumer Discretionary</v>
      </c>
      <c r="G1099" s="58">
        <f>IFERROR(INDEX(CRIMs!G:G,MATCH(C1099,CRIMs!D:D,0)),0)</f>
        <v>0</v>
      </c>
      <c r="H1099" s="58">
        <f>IFERROR(INDEX(CRIMs!I:I,MATCH(C1099,CRIMs!D:D,0)),0)</f>
        <v>0</v>
      </c>
      <c r="I1099" s="13">
        <f>INDEX('xUS TME'!E:E,MATCH($B1099,'xUS TME'!$B:$B,0))</f>
        <v>0</v>
      </c>
      <c r="J1099" s="15">
        <f>INDEX('xUS TME'!H:H,MATCH(B1099,'xUS TME'!$B:$B,0))</f>
        <v>0</v>
      </c>
      <c r="K1099" s="17" t="str">
        <f t="shared" si="17"/>
        <v/>
      </c>
      <c r="L1099" s="15">
        <f>INDEX('xUS TME'!J:J,MATCH('xUS Opp Value'!B1099,'xUS TME'!$B:$B,0))</f>
        <v>4.63</v>
      </c>
      <c r="M1099" s="15">
        <f>INDEX('xUS TME'!L:L,MATCH('xUS Opp Value'!$B1099,'xUS TME'!$B:$B,0))</f>
        <v>0.4</v>
      </c>
      <c r="N1099" s="15">
        <f>INDEX('xUS TME'!K:K,MATCH('xUS Opp Value'!$B1099,'xUS TME'!$B:$B,0))</f>
        <v>7.0000000000000007E-2</v>
      </c>
      <c r="O1099" s="15">
        <f>INDEX('xUS TME'!I:I,MATCH('xUS Opp Value'!$B1099,'xUS TME'!$B:$B,0))</f>
        <v>0</v>
      </c>
      <c r="P1099" s="15" t="str">
        <f>INDEX('xUS TME'!M:M,MATCH('xUS Opp Value'!$B1099,'xUS TME'!$B:$B,0))</f>
        <v>Hong Kong Dollar</v>
      </c>
      <c r="Q1099" s="15">
        <f>INDEX('xUS TME'!N:N,MATCH('xUS Opp Value'!$B1099,'xUS TME'!$B:$B,0))</f>
        <v>0</v>
      </c>
    </row>
    <row r="1100" spans="1:17" hidden="1">
      <c r="A1100" s="10" t="s">
        <v>1677</v>
      </c>
      <c r="B1100" s="10" t="str">
        <f>INDEX('xUS TME'!B:B,MATCH('xUS Opp Value'!A1100,'xUS TME'!A:A,0))</f>
        <v>CNE100002FC6</v>
      </c>
      <c r="C1100" s="13">
        <f>INDEX('xUS TME'!C:C,MATCH($B1100,'xUS TME'!$B:$B,0))</f>
        <v>1979</v>
      </c>
      <c r="D1100" s="13" t="str">
        <f>INDEX('xUS TME'!D:D,MATCH(B1100,'xUS TME'!$B:$B,0))</f>
        <v>0P00007WQW</v>
      </c>
      <c r="E1100" s="13" t="str">
        <f>INDEX('xUS TME'!F:F,MATCH(B1100,'xUS TME'!$B:$B,0))</f>
        <v>China</v>
      </c>
      <c r="F1100" s="18" t="str">
        <f>INDEX('xUS TME'!G:G,MATCH(B1100,'xUS TME'!$B:$B,0))</f>
        <v>Real Estate</v>
      </c>
      <c r="G1100" s="58">
        <f>IFERROR(INDEX(CRIMs!G:G,MATCH(C1100,CRIMs!D:D,0)),0)</f>
        <v>0</v>
      </c>
      <c r="H1100" s="58">
        <f>IFERROR(INDEX(CRIMs!I:I,MATCH(C1100,CRIMs!D:D,0)),0)</f>
        <v>0</v>
      </c>
      <c r="I1100" s="13">
        <f>INDEX('xUS TME'!E:E,MATCH($B1100,'xUS TME'!$B:$B,0))</f>
        <v>0</v>
      </c>
      <c r="J1100" s="15">
        <f>INDEX('xUS TME'!H:H,MATCH(B1100,'xUS TME'!$B:$B,0))</f>
        <v>0</v>
      </c>
      <c r="K1100" s="17" t="str">
        <f t="shared" si="17"/>
        <v/>
      </c>
      <c r="L1100" s="15">
        <f>INDEX('xUS TME'!J:J,MATCH('xUS Opp Value'!B1100,'xUS TME'!$B:$B,0))</f>
        <v>0</v>
      </c>
      <c r="M1100" s="15">
        <f>INDEX('xUS TME'!L:L,MATCH('xUS Opp Value'!$B1100,'xUS TME'!$B:$B,0))</f>
        <v>0.74</v>
      </c>
      <c r="N1100" s="15">
        <f>INDEX('xUS TME'!K:K,MATCH('xUS Opp Value'!$B1100,'xUS TME'!$B:$B,0))</f>
        <v>0.01</v>
      </c>
      <c r="O1100" s="15">
        <f>INDEX('xUS TME'!I:I,MATCH('xUS Opp Value'!$B1100,'xUS TME'!$B:$B,0))</f>
        <v>0</v>
      </c>
      <c r="P1100" s="15" t="str">
        <f>INDEX('xUS TME'!M:M,MATCH('xUS Opp Value'!$B1100,'xUS TME'!$B:$B,0))</f>
        <v>Yuan Renminbi</v>
      </c>
      <c r="Q1100" s="15">
        <f>INDEX('xUS TME'!N:N,MATCH('xUS Opp Value'!$B1100,'xUS TME'!$B:$B,0))</f>
        <v>0</v>
      </c>
    </row>
    <row r="1101" spans="1:17" hidden="1">
      <c r="A1101" s="10" t="s">
        <v>6381</v>
      </c>
      <c r="B1101" s="10" t="str">
        <f>INDEX('xUS TME'!B:B,MATCH('xUS Opp Value'!A1101,'xUS TME'!A:A,0))</f>
        <v>SA000A0JK5M3</v>
      </c>
      <c r="C1101" s="13">
        <f>INDEX('xUS TME'!C:C,MATCH($B1101,'xUS TME'!$B:$B,0))</f>
        <v>4210</v>
      </c>
      <c r="D1101" s="13" t="str">
        <f>INDEX('xUS TME'!D:D,MATCH(B1101,'xUS TME'!$B:$B,0))</f>
        <v>0P0000Q2L9</v>
      </c>
      <c r="E1101" s="13" t="str">
        <f>INDEX('xUS TME'!F:F,MATCH(B1101,'xUS TME'!$B:$B,0))</f>
        <v>Saudi Arabia</v>
      </c>
      <c r="F1101" s="18" t="str">
        <f>INDEX('xUS TME'!G:G,MATCH(B1101,'xUS TME'!$B:$B,0))</f>
        <v>Communication Services</v>
      </c>
      <c r="G1101" s="58">
        <f>IFERROR(INDEX(CRIMs!G:G,MATCH(C1101,CRIMs!D:D,0)),0)</f>
        <v>0</v>
      </c>
      <c r="H1101" s="58">
        <f>IFERROR(INDEX(CRIMs!I:I,MATCH(C1101,CRIMs!D:D,0)),0)</f>
        <v>0</v>
      </c>
      <c r="I1101" s="13">
        <f>INDEX('xUS TME'!E:E,MATCH($B1101,'xUS TME'!$B:$B,0))</f>
        <v>0</v>
      </c>
      <c r="J1101" s="15">
        <f>INDEX('xUS TME'!H:H,MATCH(B1101,'xUS TME'!$B:$B,0))</f>
        <v>0</v>
      </c>
      <c r="K1101" s="17" t="str">
        <f t="shared" si="17"/>
        <v/>
      </c>
      <c r="L1101" s="15">
        <f>INDEX('xUS TME'!J:J,MATCH('xUS Opp Value'!B1101,'xUS TME'!$B:$B,0))</f>
        <v>0</v>
      </c>
      <c r="M1101" s="15">
        <f>INDEX('xUS TME'!L:L,MATCH('xUS Opp Value'!$B1101,'xUS TME'!$B:$B,0))</f>
        <v>2.23</v>
      </c>
      <c r="N1101" s="15">
        <f>INDEX('xUS TME'!K:K,MATCH('xUS Opp Value'!$B1101,'xUS TME'!$B:$B,0))</f>
        <v>-0.17</v>
      </c>
      <c r="O1101" s="15">
        <f>INDEX('xUS TME'!I:I,MATCH('xUS Opp Value'!$B1101,'xUS TME'!$B:$B,0))</f>
        <v>0</v>
      </c>
      <c r="P1101" s="15" t="str">
        <f>INDEX('xUS TME'!M:M,MATCH('xUS Opp Value'!$B1101,'xUS TME'!$B:$B,0))</f>
        <v>Saudi Riyal</v>
      </c>
      <c r="Q1101" s="15">
        <f>INDEX('xUS TME'!N:N,MATCH('xUS Opp Value'!$B1101,'xUS TME'!$B:$B,0))</f>
        <v>0</v>
      </c>
    </row>
    <row r="1102" spans="1:17" hidden="1">
      <c r="A1102" s="10" t="s">
        <v>4206</v>
      </c>
      <c r="B1102" s="10" t="str">
        <f>INDEX('xUS TME'!B:B,MATCH('xUS Opp Value'!A1102,'xUS TME'!A:A,0))</f>
        <v>CNE0000019P0</v>
      </c>
      <c r="C1102" s="13">
        <f>INDEX('xUS TME'!C:C,MATCH($B1102,'xUS TME'!$B:$B,0))</f>
        <v>600362</v>
      </c>
      <c r="D1102" s="13" t="str">
        <f>INDEX('xUS TME'!D:D,MATCH(B1102,'xUS TME'!$B:$B,0))</f>
        <v>0P00007X7W</v>
      </c>
      <c r="E1102" s="13" t="str">
        <f>INDEX('xUS TME'!F:F,MATCH(B1102,'xUS TME'!$B:$B,0))</f>
        <v>China</v>
      </c>
      <c r="F1102" s="18" t="str">
        <f>INDEX('xUS TME'!G:G,MATCH(B1102,'xUS TME'!$B:$B,0))</f>
        <v>Materials</v>
      </c>
      <c r="G1102" s="58">
        <f>IFERROR(INDEX(CRIMs!G:G,MATCH(C1102,CRIMs!D:D,0)),0)</f>
        <v>0</v>
      </c>
      <c r="H1102" s="58">
        <f>IFERROR(INDEX(CRIMs!I:I,MATCH(C1102,CRIMs!D:D,0)),0)</f>
        <v>0</v>
      </c>
      <c r="I1102" s="13">
        <f>INDEX('xUS TME'!E:E,MATCH($B1102,'xUS TME'!$B:$B,0))</f>
        <v>0</v>
      </c>
      <c r="J1102" s="15">
        <f>INDEX('xUS TME'!H:H,MATCH(B1102,'xUS TME'!$B:$B,0))</f>
        <v>0</v>
      </c>
      <c r="K1102" s="17" t="str">
        <f t="shared" si="17"/>
        <v/>
      </c>
      <c r="L1102" s="15">
        <f>INDEX('xUS TME'!J:J,MATCH('xUS Opp Value'!B1102,'xUS TME'!$B:$B,0))</f>
        <v>18.27</v>
      </c>
      <c r="M1102" s="15">
        <f>INDEX('xUS TME'!L:L,MATCH('xUS Opp Value'!$B1102,'xUS TME'!$B:$B,0))</f>
        <v>1.91</v>
      </c>
      <c r="N1102" s="15">
        <f>INDEX('xUS TME'!K:K,MATCH('xUS Opp Value'!$B1102,'xUS TME'!$B:$B,0))</f>
        <v>0.09</v>
      </c>
      <c r="O1102" s="15" t="str">
        <f>INDEX('xUS TME'!I:I,MATCH('xUS Opp Value'!$B1102,'xUS TME'!$B:$B,0))</f>
        <v>None</v>
      </c>
      <c r="P1102" s="15" t="str">
        <f>INDEX('xUS TME'!M:M,MATCH('xUS Opp Value'!$B1102,'xUS TME'!$B:$B,0))</f>
        <v>Yuan Renminbi</v>
      </c>
      <c r="Q1102" s="15" t="str">
        <f>INDEX('xUS TME'!N:N,MATCH('xUS Opp Value'!$B1102,'xUS TME'!$B:$B,0))</f>
        <v>Very High</v>
      </c>
    </row>
    <row r="1103" spans="1:17" hidden="1">
      <c r="A1103" s="10" t="s">
        <v>7966</v>
      </c>
      <c r="B1103" s="10" t="str">
        <f>INDEX('xUS TME'!B:B,MATCH('xUS Opp Value'!A1103,'xUS TME'!A:A,0))</f>
        <v>INE377N01017</v>
      </c>
      <c r="C1103" s="13" t="str">
        <f>INDEX('xUS TME'!C:C,MATCH($B1103,'xUS TME'!$B:$B,0))</f>
        <v>WAAREEENER</v>
      </c>
      <c r="D1103" s="13" t="str">
        <f>INDEX('xUS TME'!D:D,MATCH(B1103,'xUS TME'!$B:$B,0))</f>
        <v>0P0001TYVF</v>
      </c>
      <c r="E1103" s="13" t="str">
        <f>INDEX('xUS TME'!F:F,MATCH(B1103,'xUS TME'!$B:$B,0))</f>
        <v>India</v>
      </c>
      <c r="F1103" s="18" t="str">
        <f>INDEX('xUS TME'!G:G,MATCH(B1103,'xUS TME'!$B:$B,0))</f>
        <v>Information Technology</v>
      </c>
      <c r="G1103" s="58">
        <f>IFERROR(INDEX(CRIMs!G:G,MATCH(C1103,CRIMs!D:D,0)),0)</f>
        <v>0</v>
      </c>
      <c r="H1103" s="58">
        <f>IFERROR(INDEX(CRIMs!I:I,MATCH(C1103,CRIMs!D:D,0)),0)</f>
        <v>0</v>
      </c>
      <c r="I1103" s="13">
        <f>INDEX('xUS TME'!E:E,MATCH($B1103,'xUS TME'!$B:$B,0))</f>
        <v>0</v>
      </c>
      <c r="J1103" s="15">
        <f>INDEX('xUS TME'!H:H,MATCH(B1103,'xUS TME'!$B:$B,0))</f>
        <v>0</v>
      </c>
      <c r="K1103" s="17" t="str">
        <f t="shared" si="17"/>
        <v/>
      </c>
      <c r="L1103" s="15">
        <f>INDEX('xUS TME'!J:J,MATCH('xUS Opp Value'!B1103,'xUS TME'!$B:$B,0))</f>
        <v>0</v>
      </c>
      <c r="M1103" s="15">
        <f>INDEX('xUS TME'!L:L,MATCH('xUS Opp Value'!$B1103,'xUS TME'!$B:$B,0))</f>
        <v>8.2200000000000006</v>
      </c>
      <c r="N1103" s="15">
        <f>INDEX('xUS TME'!K:K,MATCH('xUS Opp Value'!$B1103,'xUS TME'!$B:$B,0))</f>
        <v>0.32</v>
      </c>
      <c r="O1103" s="15">
        <f>INDEX('xUS TME'!I:I,MATCH('xUS Opp Value'!$B1103,'xUS TME'!$B:$B,0))</f>
        <v>0</v>
      </c>
      <c r="P1103" s="15" t="str">
        <f>INDEX('xUS TME'!M:M,MATCH('xUS Opp Value'!$B1103,'xUS TME'!$B:$B,0))</f>
        <v>Indian Rupee</v>
      </c>
      <c r="Q1103" s="15">
        <f>INDEX('xUS TME'!N:N,MATCH('xUS Opp Value'!$B1103,'xUS TME'!$B:$B,0))</f>
        <v>0</v>
      </c>
    </row>
    <row r="1104" spans="1:17" hidden="1">
      <c r="A1104" s="10" t="s">
        <v>5903</v>
      </c>
      <c r="B1104" s="10" t="str">
        <f>INDEX('xUS TME'!B:B,MATCH('xUS Opp Value'!A1104,'xUS TME'!A:A,0))</f>
        <v>ID1000145303</v>
      </c>
      <c r="C1104" s="13" t="str">
        <f>INDEX('xUS TME'!C:C,MATCH($B1104,'xUS TME'!$B:$B,0))</f>
        <v>PANI</v>
      </c>
      <c r="D1104" s="13" t="str">
        <f>INDEX('xUS TME'!D:D,MATCH(B1104,'xUS TME'!$B:$B,0))</f>
        <v>0P0001EJXY</v>
      </c>
      <c r="E1104" s="13" t="str">
        <f>INDEX('xUS TME'!F:F,MATCH(B1104,'xUS TME'!$B:$B,0))</f>
        <v>Indonesia</v>
      </c>
      <c r="F1104" s="18" t="str">
        <f>INDEX('xUS TME'!G:G,MATCH(B1104,'xUS TME'!$B:$B,0))</f>
        <v>Real Estate</v>
      </c>
      <c r="G1104" s="58">
        <f>IFERROR(INDEX(CRIMs!G:G,MATCH(C1104,CRIMs!D:D,0)),0)</f>
        <v>0</v>
      </c>
      <c r="H1104" s="58">
        <f>IFERROR(INDEX(CRIMs!I:I,MATCH(C1104,CRIMs!D:D,0)),0)</f>
        <v>0</v>
      </c>
      <c r="I1104" s="13">
        <f>INDEX('xUS TME'!E:E,MATCH($B1104,'xUS TME'!$B:$B,0))</f>
        <v>0</v>
      </c>
      <c r="J1104" s="15">
        <f>INDEX('xUS TME'!H:H,MATCH(B1104,'xUS TME'!$B:$B,0))</f>
        <v>0</v>
      </c>
      <c r="K1104" s="17" t="str">
        <f t="shared" si="17"/>
        <v/>
      </c>
      <c r="L1104" s="15">
        <f>INDEX('xUS TME'!J:J,MATCH('xUS Opp Value'!B1104,'xUS TME'!$B:$B,0))</f>
        <v>101.7</v>
      </c>
      <c r="M1104" s="15">
        <f>INDEX('xUS TME'!L:L,MATCH('xUS Opp Value'!$B1104,'xUS TME'!$B:$B,0))</f>
        <v>5.77</v>
      </c>
      <c r="N1104" s="15">
        <f>INDEX('xUS TME'!K:K,MATCH('xUS Opp Value'!$B1104,'xUS TME'!$B:$B,0))</f>
        <v>0.09</v>
      </c>
      <c r="O1104" s="15">
        <f>INDEX('xUS TME'!I:I,MATCH('xUS Opp Value'!$B1104,'xUS TME'!$B:$B,0))</f>
        <v>0</v>
      </c>
      <c r="P1104" s="15" t="str">
        <f>INDEX('xUS TME'!M:M,MATCH('xUS Opp Value'!$B1104,'xUS TME'!$B:$B,0))</f>
        <v>Rupiah</v>
      </c>
      <c r="Q1104" s="15">
        <f>INDEX('xUS TME'!N:N,MATCH('xUS Opp Value'!$B1104,'xUS TME'!$B:$B,0))</f>
        <v>0</v>
      </c>
    </row>
    <row r="1105" spans="1:17" hidden="1">
      <c r="A1105" s="10" t="s">
        <v>3162</v>
      </c>
      <c r="B1105" s="10" t="str">
        <f>INDEX('xUS TME'!B:B,MATCH('xUS Opp Value'!A1105,'xUS TME'!A:A,0))</f>
        <v>CNE100000Q35</v>
      </c>
      <c r="C1105" s="13">
        <f>INDEX('xUS TME'!C:C,MATCH($B1105,'xUS TME'!$B:$B,0))</f>
        <v>2238</v>
      </c>
      <c r="D1105" s="13" t="str">
        <f>INDEX('xUS TME'!D:D,MATCH(B1105,'xUS TME'!$B:$B,0))</f>
        <v>0P0000PT8Q</v>
      </c>
      <c r="E1105" s="13" t="str">
        <f>INDEX('xUS TME'!F:F,MATCH(B1105,'xUS TME'!$B:$B,0))</f>
        <v>China</v>
      </c>
      <c r="F1105" s="18" t="str">
        <f>INDEX('xUS TME'!G:G,MATCH(B1105,'xUS TME'!$B:$B,0))</f>
        <v>Consumer Discretionary</v>
      </c>
      <c r="G1105" s="58">
        <f>IFERROR(INDEX(CRIMs!G:G,MATCH(C1105,CRIMs!D:D,0)),0)</f>
        <v>0</v>
      </c>
      <c r="H1105" s="58">
        <f>IFERROR(INDEX(CRIMs!I:I,MATCH(C1105,CRIMs!D:D,0)),0)</f>
        <v>0</v>
      </c>
      <c r="I1105" s="13">
        <f>INDEX('xUS TME'!E:E,MATCH($B1105,'xUS TME'!$B:$B,0))</f>
        <v>0</v>
      </c>
      <c r="J1105" s="15">
        <f>INDEX('xUS TME'!H:H,MATCH(B1105,'xUS TME'!$B:$B,0))</f>
        <v>0</v>
      </c>
      <c r="K1105" s="17" t="str">
        <f t="shared" si="17"/>
        <v/>
      </c>
      <c r="L1105" s="15">
        <f>INDEX('xUS TME'!J:J,MATCH('xUS Opp Value'!B1105,'xUS TME'!$B:$B,0))</f>
        <v>0</v>
      </c>
      <c r="M1105" s="15">
        <f>INDEX('xUS TME'!L:L,MATCH('xUS Opp Value'!$B1105,'xUS TME'!$B:$B,0))</f>
        <v>0.28000000000000003</v>
      </c>
      <c r="N1105" s="15">
        <f>INDEX('xUS TME'!K:K,MATCH('xUS Opp Value'!$B1105,'xUS TME'!$B:$B,0))</f>
        <v>-0.1</v>
      </c>
      <c r="O1105" s="15">
        <f>INDEX('xUS TME'!I:I,MATCH('xUS Opp Value'!$B1105,'xUS TME'!$B:$B,0))</f>
        <v>0</v>
      </c>
      <c r="P1105" s="15" t="str">
        <f>INDEX('xUS TME'!M:M,MATCH('xUS Opp Value'!$B1105,'xUS TME'!$B:$B,0))</f>
        <v>Hong Kong Dollar</v>
      </c>
      <c r="Q1105" s="15">
        <f>INDEX('xUS TME'!N:N,MATCH('xUS Opp Value'!$B1105,'xUS TME'!$B:$B,0))</f>
        <v>0</v>
      </c>
    </row>
    <row r="1106" spans="1:17" hidden="1">
      <c r="A1106" s="10" t="s">
        <v>1537</v>
      </c>
      <c r="B1106" s="10" t="str">
        <f>INDEX('xUS TME'!B:B,MATCH('xUS Opp Value'!A1106,'xUS TME'!A:A,0))</f>
        <v>CNE000000TR0</v>
      </c>
      <c r="C1106" s="13">
        <f>INDEX('xUS TME'!C:C,MATCH($B1106,'xUS TME'!$B:$B,0))</f>
        <v>600115</v>
      </c>
      <c r="D1106" s="13" t="str">
        <f>INDEX('xUS TME'!D:D,MATCH(B1106,'xUS TME'!$B:$B,0))</f>
        <v>0P00007X1T</v>
      </c>
      <c r="E1106" s="13" t="str">
        <f>INDEX('xUS TME'!F:F,MATCH(B1106,'xUS TME'!$B:$B,0))</f>
        <v>China</v>
      </c>
      <c r="F1106" s="18" t="str">
        <f>INDEX('xUS TME'!G:G,MATCH(B1106,'xUS TME'!$B:$B,0))</f>
        <v>Industrials</v>
      </c>
      <c r="G1106" s="58">
        <f>IFERROR(INDEX(CRIMs!G:G,MATCH(C1106,CRIMs!D:D,0)),0)</f>
        <v>0</v>
      </c>
      <c r="H1106" s="58">
        <f>IFERROR(INDEX(CRIMs!I:I,MATCH(C1106,CRIMs!D:D,0)),0)</f>
        <v>0</v>
      </c>
      <c r="I1106" s="13">
        <f>INDEX('xUS TME'!E:E,MATCH($B1106,'xUS TME'!$B:$B,0))</f>
        <v>0</v>
      </c>
      <c r="J1106" s="15">
        <f>INDEX('xUS TME'!H:H,MATCH(B1106,'xUS TME'!$B:$B,0))</f>
        <v>0</v>
      </c>
      <c r="K1106" s="17" t="str">
        <f t="shared" si="17"/>
        <v/>
      </c>
      <c r="L1106" s="15">
        <f>INDEX('xUS TME'!J:J,MATCH('xUS Opp Value'!B1106,'xUS TME'!$B:$B,0))</f>
        <v>373</v>
      </c>
      <c r="M1106" s="15">
        <f>INDEX('xUS TME'!L:L,MATCH('xUS Opp Value'!$B1106,'xUS TME'!$B:$B,0))</f>
        <v>7.74</v>
      </c>
      <c r="N1106" s="15">
        <f>INDEX('xUS TME'!K:K,MATCH('xUS Opp Value'!$B1106,'xUS TME'!$B:$B,0))</f>
        <v>-0.08</v>
      </c>
      <c r="O1106" s="15" t="str">
        <f>INDEX('xUS TME'!I:I,MATCH('xUS Opp Value'!$B1106,'xUS TME'!$B:$B,0))</f>
        <v>None</v>
      </c>
      <c r="P1106" s="15" t="str">
        <f>INDEX('xUS TME'!M:M,MATCH('xUS Opp Value'!$B1106,'xUS TME'!$B:$B,0))</f>
        <v>Yuan Renminbi</v>
      </c>
      <c r="Q1106" s="15" t="str">
        <f>INDEX('xUS TME'!N:N,MATCH('xUS Opp Value'!$B1106,'xUS TME'!$B:$B,0))</f>
        <v>High</v>
      </c>
    </row>
    <row r="1107" spans="1:17" hidden="1">
      <c r="A1107" s="10" t="s">
        <v>8536</v>
      </c>
      <c r="B1107" s="10" t="str">
        <f>INDEX('xUS TME'!B:B,MATCH('xUS Opp Value'!A1107,'xUS TME'!A:A,0))</f>
        <v>CNE100005Z70</v>
      </c>
      <c r="C1107" s="13" t="str">
        <f>INDEX('xUS TME'!C:C,MATCH($B1107,'xUS TME'!$B:$B,0))</f>
        <v>001286</v>
      </c>
      <c r="D1107" s="13" t="str">
        <f>INDEX('xUS TME'!D:D,MATCH(B1107,'xUS TME'!$B:$B,0))</f>
        <v>0P0001QSVR</v>
      </c>
      <c r="E1107" s="13" t="str">
        <f>INDEX('xUS TME'!F:F,MATCH(B1107,'xUS TME'!$B:$B,0))</f>
        <v>China</v>
      </c>
      <c r="F1107" s="18" t="str">
        <f>INDEX('xUS TME'!G:G,MATCH(B1107,'xUS TME'!$B:$B,0))</f>
        <v>Utilities</v>
      </c>
      <c r="G1107" s="58">
        <f>IFERROR(INDEX(CRIMs!G:G,MATCH(C1107,CRIMs!D:D,0)),0)</f>
        <v>0</v>
      </c>
      <c r="H1107" s="58">
        <f>IFERROR(INDEX(CRIMs!I:I,MATCH(C1107,CRIMs!D:D,0)),0)</f>
        <v>0</v>
      </c>
      <c r="I1107" s="13">
        <f>INDEX('xUS TME'!E:E,MATCH($B1107,'xUS TME'!$B:$B,0))</f>
        <v>0</v>
      </c>
      <c r="J1107" s="15">
        <f>INDEX('xUS TME'!H:H,MATCH(B1107,'xUS TME'!$B:$B,0))</f>
        <v>0</v>
      </c>
      <c r="K1107" s="17" t="str">
        <f t="shared" si="17"/>
        <v/>
      </c>
      <c r="L1107" s="15">
        <f>INDEX('xUS TME'!J:J,MATCH('xUS Opp Value'!B1107,'xUS TME'!$B:$B,0))</f>
        <v>0</v>
      </c>
      <c r="M1107" s="15">
        <f>INDEX('xUS TME'!L:L,MATCH('xUS Opp Value'!$B1107,'xUS TME'!$B:$B,0))</f>
        <v>1.56</v>
      </c>
      <c r="N1107" s="15">
        <f>INDEX('xUS TME'!K:K,MATCH('xUS Opp Value'!$B1107,'xUS TME'!$B:$B,0))</f>
        <v>0.19</v>
      </c>
      <c r="O1107" s="15">
        <f>INDEX('xUS TME'!I:I,MATCH('xUS Opp Value'!$B1107,'xUS TME'!$B:$B,0))</f>
        <v>0</v>
      </c>
      <c r="P1107" s="15" t="str">
        <f>INDEX('xUS TME'!M:M,MATCH('xUS Opp Value'!$B1107,'xUS TME'!$B:$B,0))</f>
        <v>Yuan Renminbi</v>
      </c>
      <c r="Q1107" s="15">
        <f>INDEX('xUS TME'!N:N,MATCH('xUS Opp Value'!$B1107,'xUS TME'!$B:$B,0))</f>
        <v>0</v>
      </c>
    </row>
    <row r="1108" spans="1:17" hidden="1">
      <c r="A1108" s="10" t="s">
        <v>5843</v>
      </c>
      <c r="B1108" s="10" t="str">
        <f>INDEX('xUS TME'!B:B,MATCH('xUS Opp Value'!A1108,'xUS TME'!A:A,0))</f>
        <v>ID1000098205</v>
      </c>
      <c r="C1108" s="13" t="str">
        <f>INDEX('xUS TME'!C:C,MATCH($B1108,'xUS TME'!$B:$B,0))</f>
        <v>BNLI</v>
      </c>
      <c r="D1108" s="13" t="str">
        <f>INDEX('xUS TME'!D:D,MATCH(B1108,'xUS TME'!$B:$B,0))</f>
        <v>0P0000APAB</v>
      </c>
      <c r="E1108" s="13" t="str">
        <f>INDEX('xUS TME'!F:F,MATCH(B1108,'xUS TME'!$B:$B,0))</f>
        <v>Indonesia</v>
      </c>
      <c r="F1108" s="18" t="str">
        <f>INDEX('xUS TME'!G:G,MATCH(B1108,'xUS TME'!$B:$B,0))</f>
        <v>Financials</v>
      </c>
      <c r="G1108" s="58">
        <f>IFERROR(INDEX(CRIMs!G:G,MATCH(C1108,CRIMs!D:D,0)),0)</f>
        <v>0</v>
      </c>
      <c r="H1108" s="58">
        <f>IFERROR(INDEX(CRIMs!I:I,MATCH(C1108,CRIMs!D:D,0)),0)</f>
        <v>0</v>
      </c>
      <c r="I1108" s="13">
        <f>INDEX('xUS TME'!E:E,MATCH($B1108,'xUS TME'!$B:$B,0))</f>
        <v>0</v>
      </c>
      <c r="J1108" s="15">
        <f>INDEX('xUS TME'!H:H,MATCH(B1108,'xUS TME'!$B:$B,0))</f>
        <v>0</v>
      </c>
      <c r="K1108" s="17" t="str">
        <f t="shared" si="17"/>
        <v/>
      </c>
      <c r="L1108" s="15">
        <f>INDEX('xUS TME'!J:J,MATCH('xUS Opp Value'!B1108,'xUS TME'!$B:$B,0))</f>
        <v>0</v>
      </c>
      <c r="M1108" s="15">
        <f>INDEX('xUS TME'!L:L,MATCH('xUS Opp Value'!$B1108,'xUS TME'!$B:$B,0))</f>
        <v>2.67</v>
      </c>
      <c r="N1108" s="15">
        <f>INDEX('xUS TME'!K:K,MATCH('xUS Opp Value'!$B1108,'xUS TME'!$B:$B,0))</f>
        <v>0.08</v>
      </c>
      <c r="O1108" s="15">
        <f>INDEX('xUS TME'!I:I,MATCH('xUS Opp Value'!$B1108,'xUS TME'!$B:$B,0))</f>
        <v>0</v>
      </c>
      <c r="P1108" s="15" t="str">
        <f>INDEX('xUS TME'!M:M,MATCH('xUS Opp Value'!$B1108,'xUS TME'!$B:$B,0))</f>
        <v>Rupiah</v>
      </c>
      <c r="Q1108" s="15">
        <f>INDEX('xUS TME'!N:N,MATCH('xUS Opp Value'!$B1108,'xUS TME'!$B:$B,0))</f>
        <v>0</v>
      </c>
    </row>
    <row r="1109" spans="1:17" hidden="1">
      <c r="A1109" s="10" t="s">
        <v>8537</v>
      </c>
      <c r="B1109" s="10" t="str">
        <f>INDEX('xUS TME'!B:B,MATCH('xUS Opp Value'!A1109,'xUS TME'!A:A,0))</f>
        <v>PHY272571498</v>
      </c>
      <c r="C1109" s="13" t="str">
        <f>INDEX('xUS TME'!C:C,MATCH($B1109,'xUS TME'!$B:$B,0))</f>
        <v>GLO</v>
      </c>
      <c r="D1109" s="13" t="str">
        <f>INDEX('xUS TME'!D:D,MATCH(B1109,'xUS TME'!$B:$B,0))</f>
        <v>0P0000DHCW</v>
      </c>
      <c r="E1109" s="13" t="str">
        <f>INDEX('xUS TME'!F:F,MATCH(B1109,'xUS TME'!$B:$B,0))</f>
        <v>Philippines</v>
      </c>
      <c r="F1109" s="18" t="str">
        <f>INDEX('xUS TME'!G:G,MATCH(B1109,'xUS TME'!$B:$B,0))</f>
        <v>Communication Services</v>
      </c>
      <c r="G1109" s="58">
        <f>IFERROR(INDEX(CRIMs!G:G,MATCH(C1109,CRIMs!D:D,0)),0)</f>
        <v>0</v>
      </c>
      <c r="H1109" s="58">
        <f>IFERROR(INDEX(CRIMs!I:I,MATCH(C1109,CRIMs!D:D,0)),0)</f>
        <v>0</v>
      </c>
      <c r="I1109" s="13">
        <f>INDEX('xUS TME'!E:E,MATCH($B1109,'xUS TME'!$B:$B,0))</f>
        <v>0</v>
      </c>
      <c r="J1109" s="15">
        <f>INDEX('xUS TME'!H:H,MATCH(B1109,'xUS TME'!$B:$B,0))</f>
        <v>0</v>
      </c>
      <c r="K1109" s="17" t="str">
        <f t="shared" si="17"/>
        <v/>
      </c>
      <c r="L1109" s="15">
        <f>INDEX('xUS TME'!J:J,MATCH('xUS Opp Value'!B1109,'xUS TME'!$B:$B,0))</f>
        <v>9.84</v>
      </c>
      <c r="M1109" s="15">
        <f>INDEX('xUS TME'!L:L,MATCH('xUS Opp Value'!$B1109,'xUS TME'!$B:$B,0))</f>
        <v>1.68</v>
      </c>
      <c r="N1109" s="15">
        <f>INDEX('xUS TME'!K:K,MATCH('xUS Opp Value'!$B1109,'xUS TME'!$B:$B,0))</f>
        <v>0.18</v>
      </c>
      <c r="O1109" s="15">
        <f>INDEX('xUS TME'!I:I,MATCH('xUS Opp Value'!$B1109,'xUS TME'!$B:$B,0))</f>
        <v>0</v>
      </c>
      <c r="P1109" s="15" t="str">
        <f>INDEX('xUS TME'!M:M,MATCH('xUS Opp Value'!$B1109,'xUS TME'!$B:$B,0))</f>
        <v>Philippine Peso</v>
      </c>
      <c r="Q1109" s="15">
        <f>INDEX('xUS TME'!N:N,MATCH('xUS Opp Value'!$B1109,'xUS TME'!$B:$B,0))</f>
        <v>0</v>
      </c>
    </row>
    <row r="1110" spans="1:17" hidden="1">
      <c r="A1110" s="10" t="s">
        <v>3763</v>
      </c>
      <c r="B1110" s="10" t="str">
        <f>INDEX('xUS TME'!B:B,MATCH('xUS Opp Value'!A1110,'xUS TME'!A:A,0))</f>
        <v>CNE0000012M2</v>
      </c>
      <c r="C1110" s="13" t="str">
        <f>INDEX('xUS TME'!C:C,MATCH($B1110,'xUS TME'!$B:$B,0))</f>
        <v>000977</v>
      </c>
      <c r="D1110" s="13" t="str">
        <f>INDEX('xUS TME'!D:D,MATCH(B1110,'xUS TME'!$B:$B,0))</f>
        <v>0P00007XS0</v>
      </c>
      <c r="E1110" s="13" t="str">
        <f>INDEX('xUS TME'!F:F,MATCH(B1110,'xUS TME'!$B:$B,0))</f>
        <v>China</v>
      </c>
      <c r="F1110" s="18" t="str">
        <f>INDEX('xUS TME'!G:G,MATCH(B1110,'xUS TME'!$B:$B,0))</f>
        <v>Information Technology</v>
      </c>
      <c r="G1110" s="58">
        <f>IFERROR(INDEX(CRIMs!G:G,MATCH(C1110,CRIMs!D:D,0)),0)</f>
        <v>0</v>
      </c>
      <c r="H1110" s="58">
        <f>IFERROR(INDEX(CRIMs!I:I,MATCH(C1110,CRIMs!D:D,0)),0)</f>
        <v>0</v>
      </c>
      <c r="I1110" s="13">
        <f>INDEX('xUS TME'!E:E,MATCH($B1110,'xUS TME'!$B:$B,0))</f>
        <v>0</v>
      </c>
      <c r="J1110" s="15">
        <f>INDEX('xUS TME'!H:H,MATCH(B1110,'xUS TME'!$B:$B,0))</f>
        <v>0</v>
      </c>
      <c r="K1110" s="17" t="str">
        <f t="shared" si="17"/>
        <v/>
      </c>
      <c r="L1110" s="15">
        <f>INDEX('xUS TME'!J:J,MATCH('xUS Opp Value'!B1110,'xUS TME'!$B:$B,0))</f>
        <v>17.04</v>
      </c>
      <c r="M1110" s="15">
        <f>INDEX('xUS TME'!L:L,MATCH('xUS Opp Value'!$B1110,'xUS TME'!$B:$B,0))</f>
        <v>4.72</v>
      </c>
      <c r="N1110" s="15">
        <f>INDEX('xUS TME'!K:K,MATCH('xUS Opp Value'!$B1110,'xUS TME'!$B:$B,0))</f>
        <v>0.12</v>
      </c>
      <c r="O1110" s="15">
        <f>INDEX('xUS TME'!I:I,MATCH('xUS Opp Value'!$B1110,'xUS TME'!$B:$B,0))</f>
        <v>0</v>
      </c>
      <c r="P1110" s="15" t="str">
        <f>INDEX('xUS TME'!M:M,MATCH('xUS Opp Value'!$B1110,'xUS TME'!$B:$B,0))</f>
        <v>Yuan Renminbi</v>
      </c>
      <c r="Q1110" s="15">
        <f>INDEX('xUS TME'!N:N,MATCH('xUS Opp Value'!$B1110,'xUS TME'!$B:$B,0))</f>
        <v>0</v>
      </c>
    </row>
    <row r="1111" spans="1:17" hidden="1">
      <c r="A1111" s="10" t="s">
        <v>1657</v>
      </c>
      <c r="B1111" s="10" t="str">
        <f>INDEX('xUS TME'!B:B,MATCH('xUS Opp Value'!A1111,'xUS TME'!A:A,0))</f>
        <v>CNE000001PQ8</v>
      </c>
      <c r="C1111" s="13">
        <f>INDEX('xUS TME'!C:C,MATCH($B1111,'xUS TME'!$B:$B,0))</f>
        <v>601872</v>
      </c>
      <c r="D1111" s="13" t="str">
        <f>INDEX('xUS TME'!D:D,MATCH(B1111,'xUS TME'!$B:$B,0))</f>
        <v>0P000080NC</v>
      </c>
      <c r="E1111" s="13" t="str">
        <f>INDEX('xUS TME'!F:F,MATCH(B1111,'xUS TME'!$B:$B,0))</f>
        <v>China</v>
      </c>
      <c r="F1111" s="18" t="str">
        <f>INDEX('xUS TME'!G:G,MATCH(B1111,'xUS TME'!$B:$B,0))</f>
        <v>Energy</v>
      </c>
      <c r="G1111" s="58">
        <f>IFERROR(INDEX(CRIMs!G:G,MATCH(C1111,CRIMs!D:D,0)),0)</f>
        <v>0</v>
      </c>
      <c r="H1111" s="58">
        <f>IFERROR(INDEX(CRIMs!I:I,MATCH(C1111,CRIMs!D:D,0)),0)</f>
        <v>0</v>
      </c>
      <c r="I1111" s="13">
        <f>INDEX('xUS TME'!E:E,MATCH($B1111,'xUS TME'!$B:$B,0))</f>
        <v>0</v>
      </c>
      <c r="J1111" s="15">
        <f>INDEX('xUS TME'!H:H,MATCH(B1111,'xUS TME'!$B:$B,0))</f>
        <v>0</v>
      </c>
      <c r="K1111" s="17" t="str">
        <f t="shared" si="17"/>
        <v/>
      </c>
      <c r="L1111" s="15">
        <f>INDEX('xUS TME'!J:J,MATCH('xUS Opp Value'!B1111,'xUS TME'!$B:$B,0))</f>
        <v>8.67</v>
      </c>
      <c r="M1111" s="15">
        <f>INDEX('xUS TME'!L:L,MATCH('xUS Opp Value'!$B1111,'xUS TME'!$B:$B,0))</f>
        <v>3.58</v>
      </c>
      <c r="N1111" s="15">
        <f>INDEX('xUS TME'!K:K,MATCH('xUS Opp Value'!$B1111,'xUS TME'!$B:$B,0))</f>
        <v>0.15</v>
      </c>
      <c r="O1111" s="15">
        <f>INDEX('xUS TME'!I:I,MATCH('xUS Opp Value'!$B1111,'xUS TME'!$B:$B,0))</f>
        <v>0</v>
      </c>
      <c r="P1111" s="15" t="str">
        <f>INDEX('xUS TME'!M:M,MATCH('xUS Opp Value'!$B1111,'xUS TME'!$B:$B,0))</f>
        <v>Yuan Renminbi</v>
      </c>
      <c r="Q1111" s="15">
        <f>INDEX('xUS TME'!N:N,MATCH('xUS Opp Value'!$B1111,'xUS TME'!$B:$B,0))</f>
        <v>0</v>
      </c>
    </row>
    <row r="1112" spans="1:17" hidden="1">
      <c r="A1112" s="10" t="s">
        <v>1897</v>
      </c>
      <c r="B1112" s="10" t="str">
        <f>INDEX('xUS TME'!B:B,MATCH('xUS Opp Value'!A1112,'xUS TME'!A:A,0))</f>
        <v>CNE000000R36</v>
      </c>
      <c r="C1112" s="13">
        <f>INDEX('xUS TME'!C:C,MATCH($B1112,'xUS TME'!$B:$B,0))</f>
        <v>625</v>
      </c>
      <c r="D1112" s="13" t="str">
        <f>INDEX('xUS TME'!D:D,MATCH(B1112,'xUS TME'!$B:$B,0))</f>
        <v>0P00007WVZ</v>
      </c>
      <c r="E1112" s="13" t="str">
        <f>INDEX('xUS TME'!F:F,MATCH(B1112,'xUS TME'!$B:$B,0))</f>
        <v>China</v>
      </c>
      <c r="F1112" s="18" t="str">
        <f>INDEX('xUS TME'!G:G,MATCH(B1112,'xUS TME'!$B:$B,0))</f>
        <v>Consumer Discretionary</v>
      </c>
      <c r="G1112" s="58">
        <f>IFERROR(INDEX(CRIMs!G:G,MATCH(C1112,CRIMs!D:D,0)),0)</f>
        <v>0</v>
      </c>
      <c r="H1112" s="58">
        <f>IFERROR(INDEX(CRIMs!I:I,MATCH(C1112,CRIMs!D:D,0)),0)</f>
        <v>0</v>
      </c>
      <c r="I1112" s="13">
        <f>INDEX('xUS TME'!E:E,MATCH($B1112,'xUS TME'!$B:$B,0))</f>
        <v>0</v>
      </c>
      <c r="J1112" s="15">
        <f>INDEX('xUS TME'!H:H,MATCH(B1112,'xUS TME'!$B:$B,0))</f>
        <v>0</v>
      </c>
      <c r="K1112" s="17" t="str">
        <f t="shared" si="17"/>
        <v/>
      </c>
      <c r="L1112" s="15">
        <f>INDEX('xUS TME'!J:J,MATCH('xUS Opp Value'!B1112,'xUS TME'!$B:$B,0))</f>
        <v>16.059999999999999</v>
      </c>
      <c r="M1112" s="15">
        <f>INDEX('xUS TME'!L:L,MATCH('xUS Opp Value'!$B1112,'xUS TME'!$B:$B,0))</f>
        <v>1.3</v>
      </c>
      <c r="N1112" s="15">
        <f>INDEX('xUS TME'!K:K,MATCH('xUS Opp Value'!$B1112,'xUS TME'!$B:$B,0))</f>
        <v>0.04</v>
      </c>
      <c r="O1112" s="15">
        <f>INDEX('xUS TME'!I:I,MATCH('xUS Opp Value'!$B1112,'xUS TME'!$B:$B,0))</f>
        <v>0</v>
      </c>
      <c r="P1112" s="15" t="str">
        <f>INDEX('xUS TME'!M:M,MATCH('xUS Opp Value'!$B1112,'xUS TME'!$B:$B,0))</f>
        <v>Yuan Renminbi</v>
      </c>
      <c r="Q1112" s="15">
        <f>INDEX('xUS TME'!N:N,MATCH('xUS Opp Value'!$B1112,'xUS TME'!$B:$B,0))</f>
        <v>0</v>
      </c>
    </row>
    <row r="1113" spans="1:17" hidden="1">
      <c r="A1113" s="10" t="s">
        <v>178</v>
      </c>
      <c r="B1113" s="10" t="str">
        <f>INDEX('xUS TME'!B:B,MATCH('xUS Opp Value'!A1113,'xUS TME'!A:A,0))</f>
        <v>PHY0005M1090</v>
      </c>
      <c r="C1113" s="13" t="str">
        <f>INDEX('xUS TME'!C:C,MATCH($B1113,'xUS TME'!$B:$B,0))</f>
        <v>AP</v>
      </c>
      <c r="D1113" s="13" t="str">
        <f>INDEX('xUS TME'!D:D,MATCH(B1113,'xUS TME'!$B:$B,0))</f>
        <v>0P0000D4WS</v>
      </c>
      <c r="E1113" s="13" t="str">
        <f>INDEX('xUS TME'!F:F,MATCH(B1113,'xUS TME'!$B:$B,0))</f>
        <v>Philippines</v>
      </c>
      <c r="F1113" s="18" t="str">
        <f>INDEX('xUS TME'!G:G,MATCH(B1113,'xUS TME'!$B:$B,0))</f>
        <v>Utilities</v>
      </c>
      <c r="G1113" s="58">
        <f>IFERROR(INDEX(CRIMs!G:G,MATCH(C1113,CRIMs!D:D,0)),0)</f>
        <v>0</v>
      </c>
      <c r="H1113" s="58">
        <f>IFERROR(INDEX(CRIMs!I:I,MATCH(C1113,CRIMs!D:D,0)),0)</f>
        <v>0</v>
      </c>
      <c r="I1113" s="13">
        <f>INDEX('xUS TME'!E:E,MATCH($B1113,'xUS TME'!$B:$B,0))</f>
        <v>0</v>
      </c>
      <c r="J1113" s="15">
        <f>INDEX('xUS TME'!H:H,MATCH(B1113,'xUS TME'!$B:$B,0))</f>
        <v>0</v>
      </c>
      <c r="K1113" s="17" t="str">
        <f t="shared" si="17"/>
        <v/>
      </c>
      <c r="L1113" s="15">
        <f>INDEX('xUS TME'!J:J,MATCH('xUS Opp Value'!B1113,'xUS TME'!$B:$B,0))</f>
        <v>10.9</v>
      </c>
      <c r="M1113" s="15">
        <f>INDEX('xUS TME'!L:L,MATCH('xUS Opp Value'!$B1113,'xUS TME'!$B:$B,0))</f>
        <v>1.53</v>
      </c>
      <c r="N1113" s="15">
        <f>INDEX('xUS TME'!K:K,MATCH('xUS Opp Value'!$B1113,'xUS TME'!$B:$B,0))</f>
        <v>0.2</v>
      </c>
      <c r="O1113" s="15">
        <f>INDEX('xUS TME'!I:I,MATCH('xUS Opp Value'!$B1113,'xUS TME'!$B:$B,0))</f>
        <v>0</v>
      </c>
      <c r="P1113" s="15" t="str">
        <f>INDEX('xUS TME'!M:M,MATCH('xUS Opp Value'!$B1113,'xUS TME'!$B:$B,0))</f>
        <v>Philippine Peso</v>
      </c>
      <c r="Q1113" s="15">
        <f>INDEX('xUS TME'!N:N,MATCH('xUS Opp Value'!$B1113,'xUS TME'!$B:$B,0))</f>
        <v>0</v>
      </c>
    </row>
    <row r="1114" spans="1:17" hidden="1">
      <c r="A1114" s="10" t="s">
        <v>3500</v>
      </c>
      <c r="B1114" s="10" t="str">
        <f>INDEX('xUS TME'!B:B,MATCH('xUS Opp Value'!A1114,'xUS TME'!A:A,0))</f>
        <v>CNE100000353</v>
      </c>
      <c r="C1114" s="13">
        <f>INDEX('xUS TME'!C:C,MATCH($B1114,'xUS TME'!$B:$B,0))</f>
        <v>921</v>
      </c>
      <c r="D1114" s="13" t="str">
        <f>INDEX('xUS TME'!D:D,MATCH(B1114,'xUS TME'!$B:$B,0))</f>
        <v>0P00009T5M</v>
      </c>
      <c r="E1114" s="13" t="str">
        <f>INDEX('xUS TME'!F:F,MATCH(B1114,'xUS TME'!$B:$B,0))</f>
        <v>China</v>
      </c>
      <c r="F1114" s="18" t="str">
        <f>INDEX('xUS TME'!G:G,MATCH(B1114,'xUS TME'!$B:$B,0))</f>
        <v>Consumer Discretionary</v>
      </c>
      <c r="G1114" s="58">
        <f>IFERROR(INDEX(CRIMs!G:G,MATCH(C1114,CRIMs!D:D,0)),0)</f>
        <v>0</v>
      </c>
      <c r="H1114" s="58">
        <f>IFERROR(INDEX(CRIMs!I:I,MATCH(C1114,CRIMs!D:D,0)),0)</f>
        <v>0</v>
      </c>
      <c r="I1114" s="13">
        <f>INDEX('xUS TME'!E:E,MATCH($B1114,'xUS TME'!$B:$B,0))</f>
        <v>0</v>
      </c>
      <c r="J1114" s="15">
        <f>INDEX('xUS TME'!H:H,MATCH(B1114,'xUS TME'!$B:$B,0))</f>
        <v>0</v>
      </c>
      <c r="K1114" s="17" t="str">
        <f t="shared" si="17"/>
        <v/>
      </c>
      <c r="L1114" s="15">
        <f>INDEX('xUS TME'!J:J,MATCH('xUS Opp Value'!B1114,'xUS TME'!$B:$B,0))</f>
        <v>7.17</v>
      </c>
      <c r="M1114" s="15">
        <f>INDEX('xUS TME'!L:L,MATCH('xUS Opp Value'!$B1114,'xUS TME'!$B:$B,0))</f>
        <v>1.48</v>
      </c>
      <c r="N1114" s="15">
        <f>INDEX('xUS TME'!K:K,MATCH('xUS Opp Value'!$B1114,'xUS TME'!$B:$B,0))</f>
        <v>0.28999999999999998</v>
      </c>
      <c r="O1114" s="15">
        <f>INDEX('xUS TME'!I:I,MATCH('xUS Opp Value'!$B1114,'xUS TME'!$B:$B,0))</f>
        <v>0</v>
      </c>
      <c r="P1114" s="15" t="str">
        <f>INDEX('xUS TME'!M:M,MATCH('xUS Opp Value'!$B1114,'xUS TME'!$B:$B,0))</f>
        <v>Hong Kong Dollar</v>
      </c>
      <c r="Q1114" s="15">
        <f>INDEX('xUS TME'!N:N,MATCH('xUS Opp Value'!$B1114,'xUS TME'!$B:$B,0))</f>
        <v>0</v>
      </c>
    </row>
    <row r="1115" spans="1:17" hidden="1">
      <c r="A1115" s="10" t="s">
        <v>3006</v>
      </c>
      <c r="B1115" s="10" t="str">
        <f>INDEX('xUS TME'!B:B,MATCH('xUS Opp Value'!A1115,'xUS TME'!A:A,0))</f>
        <v>CNE100000BP1</v>
      </c>
      <c r="C1115" s="13">
        <f>INDEX('xUS TME'!C:C,MATCH($B1115,'xUS TME'!$B:$B,0))</f>
        <v>2241</v>
      </c>
      <c r="D1115" s="13" t="str">
        <f>INDEX('xUS TME'!D:D,MATCH(B1115,'xUS TME'!$B:$B,0))</f>
        <v>0P0000FXHA</v>
      </c>
      <c r="E1115" s="13" t="str">
        <f>INDEX('xUS TME'!F:F,MATCH(B1115,'xUS TME'!$B:$B,0))</f>
        <v>China</v>
      </c>
      <c r="F1115" s="18" t="str">
        <f>INDEX('xUS TME'!G:G,MATCH(B1115,'xUS TME'!$B:$B,0))</f>
        <v>Information Technology</v>
      </c>
      <c r="G1115" s="58">
        <f>IFERROR(INDEX(CRIMs!G:G,MATCH(C1115,CRIMs!D:D,0)),0)</f>
        <v>0</v>
      </c>
      <c r="H1115" s="58">
        <f>IFERROR(INDEX(CRIMs!I:I,MATCH(C1115,CRIMs!D:D,0)),0)</f>
        <v>0</v>
      </c>
      <c r="I1115" s="13">
        <f>INDEX('xUS TME'!E:E,MATCH($B1115,'xUS TME'!$B:$B,0))</f>
        <v>0</v>
      </c>
      <c r="J1115" s="15">
        <f>INDEX('xUS TME'!H:H,MATCH(B1115,'xUS TME'!$B:$B,0))</f>
        <v>0</v>
      </c>
      <c r="K1115" s="17" t="str">
        <f t="shared" si="17"/>
        <v/>
      </c>
      <c r="L1115" s="15">
        <f>INDEX('xUS TME'!J:J,MATCH('xUS Opp Value'!B1115,'xUS TME'!$B:$B,0))</f>
        <v>26.92</v>
      </c>
      <c r="M1115" s="15">
        <f>INDEX('xUS TME'!L:L,MATCH('xUS Opp Value'!$B1115,'xUS TME'!$B:$B,0))</f>
        <v>2.42</v>
      </c>
      <c r="N1115" s="15">
        <f>INDEX('xUS TME'!K:K,MATCH('xUS Opp Value'!$B1115,'xUS TME'!$B:$B,0))</f>
        <v>0.08</v>
      </c>
      <c r="O1115" s="15">
        <f>INDEX('xUS TME'!I:I,MATCH('xUS Opp Value'!$B1115,'xUS TME'!$B:$B,0))</f>
        <v>0</v>
      </c>
      <c r="P1115" s="15" t="str">
        <f>INDEX('xUS TME'!M:M,MATCH('xUS Opp Value'!$B1115,'xUS TME'!$B:$B,0))</f>
        <v>Yuan Renminbi</v>
      </c>
      <c r="Q1115" s="15">
        <f>INDEX('xUS TME'!N:N,MATCH('xUS Opp Value'!$B1115,'xUS TME'!$B:$B,0))</f>
        <v>0</v>
      </c>
    </row>
    <row r="1116" spans="1:17" hidden="1">
      <c r="A1116" s="10" t="s">
        <v>8225</v>
      </c>
      <c r="B1116" s="10" t="str">
        <f>INDEX('xUS TME'!B:B,MATCH('xUS Opp Value'!A1116,'xUS TME'!A:A,0))</f>
        <v>CNE100000L55</v>
      </c>
      <c r="C1116" s="13">
        <f>INDEX('xUS TME'!C:C,MATCH($B1116,'xUS TME'!$B:$B,0))</f>
        <v>2353</v>
      </c>
      <c r="D1116" s="13" t="str">
        <f>INDEX('xUS TME'!D:D,MATCH(B1116,'xUS TME'!$B:$B,0))</f>
        <v>0P0000N9I9</v>
      </c>
      <c r="E1116" s="13" t="str">
        <f>INDEX('xUS TME'!F:F,MATCH(B1116,'xUS TME'!$B:$B,0))</f>
        <v>China</v>
      </c>
      <c r="F1116" s="18" t="str">
        <f>INDEX('xUS TME'!G:G,MATCH(B1116,'xUS TME'!$B:$B,0))</f>
        <v>Energy</v>
      </c>
      <c r="G1116" s="58">
        <f>IFERROR(INDEX(CRIMs!G:G,MATCH(C1116,CRIMs!D:D,0)),0)</f>
        <v>0</v>
      </c>
      <c r="H1116" s="58">
        <f>IFERROR(INDEX(CRIMs!I:I,MATCH(C1116,CRIMs!D:D,0)),0)</f>
        <v>0</v>
      </c>
      <c r="I1116" s="13">
        <f>INDEX('xUS TME'!E:E,MATCH($B1116,'xUS TME'!$B:$B,0))</f>
        <v>0</v>
      </c>
      <c r="J1116" s="15">
        <f>INDEX('xUS TME'!H:H,MATCH(B1116,'xUS TME'!$B:$B,0))</f>
        <v>0</v>
      </c>
      <c r="K1116" s="17" t="str">
        <f t="shared" si="17"/>
        <v/>
      </c>
      <c r="L1116" s="15">
        <f>INDEX('xUS TME'!J:J,MATCH('xUS Opp Value'!B1116,'xUS TME'!$B:$B,0))</f>
        <v>11.15</v>
      </c>
      <c r="M1116" s="15">
        <f>INDEX('xUS TME'!L:L,MATCH('xUS Opp Value'!$B1116,'xUS TME'!$B:$B,0))</f>
        <v>5.43</v>
      </c>
      <c r="N1116" s="15">
        <f>INDEX('xUS TME'!K:K,MATCH('xUS Opp Value'!$B1116,'xUS TME'!$B:$B,0))</f>
        <v>0.13</v>
      </c>
      <c r="O1116" s="15">
        <f>INDEX('xUS TME'!I:I,MATCH('xUS Opp Value'!$B1116,'xUS TME'!$B:$B,0))</f>
        <v>0</v>
      </c>
      <c r="P1116" s="15" t="str">
        <f>INDEX('xUS TME'!M:M,MATCH('xUS Opp Value'!$B1116,'xUS TME'!$B:$B,0))</f>
        <v>Yuan Renminbi</v>
      </c>
      <c r="Q1116" s="15">
        <f>INDEX('xUS TME'!N:N,MATCH('xUS Opp Value'!$B1116,'xUS TME'!$B:$B,0))</f>
        <v>0</v>
      </c>
    </row>
    <row r="1117" spans="1:17" hidden="1">
      <c r="A1117" s="10" t="s">
        <v>3018</v>
      </c>
      <c r="B1117" s="10" t="str">
        <f>INDEX('xUS TME'!B:B,MATCH('xUS Opp Value'!A1117,'xUS TME'!A:A,0))</f>
        <v>CNE1000008S5</v>
      </c>
      <c r="C1117" s="13">
        <f>INDEX('xUS TME'!C:C,MATCH($B1117,'xUS TME'!$B:$B,0))</f>
        <v>2202</v>
      </c>
      <c r="D1117" s="13" t="str">
        <f>INDEX('xUS TME'!D:D,MATCH(B1117,'xUS TME'!$B:$B,0))</f>
        <v>0P0000A3WG</v>
      </c>
      <c r="E1117" s="13" t="str">
        <f>INDEX('xUS TME'!F:F,MATCH(B1117,'xUS TME'!$B:$B,0))</f>
        <v>China</v>
      </c>
      <c r="F1117" s="18" t="str">
        <f>INDEX('xUS TME'!G:G,MATCH(B1117,'xUS TME'!$B:$B,0))</f>
        <v>Industrials</v>
      </c>
      <c r="G1117" s="58">
        <f>IFERROR(INDEX(CRIMs!G:G,MATCH(C1117,CRIMs!D:D,0)),0)</f>
        <v>0</v>
      </c>
      <c r="H1117" s="58">
        <f>IFERROR(INDEX(CRIMs!I:I,MATCH(C1117,CRIMs!D:D,0)),0)</f>
        <v>0</v>
      </c>
      <c r="I1117" s="13">
        <f>INDEX('xUS TME'!E:E,MATCH($B1117,'xUS TME'!$B:$B,0))</f>
        <v>0</v>
      </c>
      <c r="J1117" s="15">
        <f>INDEX('xUS TME'!H:H,MATCH(B1117,'xUS TME'!$B:$B,0))</f>
        <v>0</v>
      </c>
      <c r="K1117" s="17" t="str">
        <f t="shared" si="17"/>
        <v/>
      </c>
      <c r="L1117" s="15">
        <f>INDEX('xUS TME'!J:J,MATCH('xUS Opp Value'!B1117,'xUS TME'!$B:$B,0))</f>
        <v>22.08</v>
      </c>
      <c r="M1117" s="15">
        <f>INDEX('xUS TME'!L:L,MATCH('xUS Opp Value'!$B1117,'xUS TME'!$B:$B,0))</f>
        <v>2.62</v>
      </c>
      <c r="N1117" s="15">
        <f>INDEX('xUS TME'!K:K,MATCH('xUS Opp Value'!$B1117,'xUS TME'!$B:$B,0))</f>
        <v>0.08</v>
      </c>
      <c r="O1117" s="15">
        <f>INDEX('xUS TME'!I:I,MATCH('xUS Opp Value'!$B1117,'xUS TME'!$B:$B,0))</f>
        <v>0</v>
      </c>
      <c r="P1117" s="15" t="str">
        <f>INDEX('xUS TME'!M:M,MATCH('xUS Opp Value'!$B1117,'xUS TME'!$B:$B,0))</f>
        <v>Yuan Renminbi</v>
      </c>
      <c r="Q1117" s="15">
        <f>INDEX('xUS TME'!N:N,MATCH('xUS Opp Value'!$B1117,'xUS TME'!$B:$B,0))</f>
        <v>0</v>
      </c>
    </row>
    <row r="1118" spans="1:17" hidden="1">
      <c r="A1118" s="10" t="s">
        <v>8161</v>
      </c>
      <c r="B1118" s="10" t="str">
        <f>INDEX('xUS TME'!B:B,MATCH('xUS Opp Value'!A1118,'xUS TME'!A:A,0))</f>
        <v>CNE000001D15</v>
      </c>
      <c r="C1118" s="13" t="str">
        <f>INDEX('xUS TME'!C:C,MATCH($B1118,'xUS TME'!$B:$B,0))</f>
        <v>600549</v>
      </c>
      <c r="D1118" s="13" t="str">
        <f>INDEX('xUS TME'!D:D,MATCH(B1118,'xUS TME'!$B:$B,0))</f>
        <v>0P00007XBU</v>
      </c>
      <c r="E1118" s="13" t="str">
        <f>INDEX('xUS TME'!F:F,MATCH(B1118,'xUS TME'!$B:$B,0))</f>
        <v>China</v>
      </c>
      <c r="F1118" s="18" t="str">
        <f>INDEX('xUS TME'!G:G,MATCH(B1118,'xUS TME'!$B:$B,0))</f>
        <v>Materials</v>
      </c>
      <c r="G1118" s="58">
        <f>IFERROR(INDEX(CRIMs!G:G,MATCH(C1118,CRIMs!D:D,0)),0)</f>
        <v>0</v>
      </c>
      <c r="H1118" s="58">
        <f>IFERROR(INDEX(CRIMs!I:I,MATCH(C1118,CRIMs!D:D,0)),0)</f>
        <v>0</v>
      </c>
      <c r="I1118" s="13">
        <f>INDEX('xUS TME'!E:E,MATCH($B1118,'xUS TME'!$B:$B,0))</f>
        <v>0</v>
      </c>
      <c r="J1118" s="15">
        <f>INDEX('xUS TME'!H:H,MATCH(B1118,'xUS TME'!$B:$B,0))</f>
        <v>0</v>
      </c>
      <c r="K1118" s="17" t="str">
        <f t="shared" si="17"/>
        <v/>
      </c>
      <c r="L1118" s="15">
        <f>INDEX('xUS TME'!J:J,MATCH('xUS Opp Value'!B1118,'xUS TME'!$B:$B,0))</f>
        <v>0</v>
      </c>
      <c r="M1118" s="15">
        <f>INDEX('xUS TME'!L:L,MATCH('xUS Opp Value'!$B1118,'xUS TME'!$B:$B,0))</f>
        <v>5.55</v>
      </c>
      <c r="N1118" s="15">
        <f>INDEX('xUS TME'!K:K,MATCH('xUS Opp Value'!$B1118,'xUS TME'!$B:$B,0))</f>
        <v>0.22</v>
      </c>
      <c r="O1118" s="15">
        <f>INDEX('xUS TME'!I:I,MATCH('xUS Opp Value'!$B1118,'xUS TME'!$B:$B,0))</f>
        <v>0</v>
      </c>
      <c r="P1118" s="15" t="str">
        <f>INDEX('xUS TME'!M:M,MATCH('xUS Opp Value'!$B1118,'xUS TME'!$B:$B,0))</f>
        <v>Yuan Renminbi</v>
      </c>
      <c r="Q1118" s="15">
        <f>INDEX('xUS TME'!N:N,MATCH('xUS Opp Value'!$B1118,'xUS TME'!$B:$B,0))</f>
        <v>0</v>
      </c>
    </row>
    <row r="1119" spans="1:17" hidden="1">
      <c r="A1119" s="10" t="s">
        <v>3815</v>
      </c>
      <c r="B1119" s="10" t="str">
        <f>INDEX('xUS TME'!B:B,MATCH('xUS Opp Value'!A1119,'xUS TME'!A:A,0))</f>
        <v>INE202E01016</v>
      </c>
      <c r="C1119" s="13">
        <f>INDEX('xUS TME'!C:C,MATCH($B1119,'xUS TME'!$B:$B,0))</f>
        <v>544026</v>
      </c>
      <c r="D1119" s="13" t="str">
        <f>INDEX('xUS TME'!D:D,MATCH(B1119,'xUS TME'!$B:$B,0))</f>
        <v>0P0001S0DR</v>
      </c>
      <c r="E1119" s="13" t="str">
        <f>INDEX('xUS TME'!F:F,MATCH(B1119,'xUS TME'!$B:$B,0))</f>
        <v>India</v>
      </c>
      <c r="F1119" s="18" t="str">
        <f>INDEX('xUS TME'!G:G,MATCH(B1119,'xUS TME'!$B:$B,0))</f>
        <v>Financials</v>
      </c>
      <c r="G1119" s="58">
        <f>IFERROR(INDEX(CRIMs!G:G,MATCH(C1119,CRIMs!D:D,0)),0)</f>
        <v>0</v>
      </c>
      <c r="H1119" s="58">
        <f>IFERROR(INDEX(CRIMs!I:I,MATCH(C1119,CRIMs!D:D,0)),0)</f>
        <v>0</v>
      </c>
      <c r="I1119" s="13">
        <f>INDEX('xUS TME'!E:E,MATCH($B1119,'xUS TME'!$B:$B,0))</f>
        <v>0</v>
      </c>
      <c r="J1119" s="15">
        <f>INDEX('xUS TME'!H:H,MATCH(B1119,'xUS TME'!$B:$B,0))</f>
        <v>0</v>
      </c>
      <c r="K1119" s="17" t="str">
        <f t="shared" si="17"/>
        <v/>
      </c>
      <c r="L1119" s="15">
        <f>INDEX('xUS TME'!J:J,MATCH('xUS Opp Value'!B1119,'xUS TME'!$B:$B,0))</f>
        <v>0</v>
      </c>
      <c r="M1119" s="15">
        <f>INDEX('xUS TME'!L:L,MATCH('xUS Opp Value'!$B1119,'xUS TME'!$B:$B,0))</f>
        <v>2.69</v>
      </c>
      <c r="N1119" s="15">
        <f>INDEX('xUS TME'!K:K,MATCH('xUS Opp Value'!$B1119,'xUS TME'!$B:$B,0))</f>
        <v>0.18</v>
      </c>
      <c r="O1119" s="15">
        <f>INDEX('xUS TME'!I:I,MATCH('xUS Opp Value'!$B1119,'xUS TME'!$B:$B,0))</f>
        <v>0</v>
      </c>
      <c r="P1119" s="15" t="str">
        <f>INDEX('xUS TME'!M:M,MATCH('xUS Opp Value'!$B1119,'xUS TME'!$B:$B,0))</f>
        <v>Indian Rupee</v>
      </c>
      <c r="Q1119" s="15">
        <f>INDEX('xUS TME'!N:N,MATCH('xUS Opp Value'!$B1119,'xUS TME'!$B:$B,0))</f>
        <v>0</v>
      </c>
    </row>
    <row r="1120" spans="1:17" hidden="1">
      <c r="A1120" s="10" t="s">
        <v>3086</v>
      </c>
      <c r="B1120" s="10" t="str">
        <f>INDEX('xUS TME'!B:B,MATCH('xUS Opp Value'!A1120,'xUS TME'!A:A,0))</f>
        <v>COT29PA00058</v>
      </c>
      <c r="C1120" s="13" t="str">
        <f>INDEX('xUS TME'!C:C,MATCH($B1120,'xUS TME'!$B:$B,0))</f>
        <v>PFAVAL</v>
      </c>
      <c r="D1120" s="13" t="str">
        <f>INDEX('xUS TME'!D:D,MATCH(B1120,'xUS TME'!$B:$B,0))</f>
        <v>0P0000TER5</v>
      </c>
      <c r="E1120" s="13" t="str">
        <f>INDEX('xUS TME'!F:F,MATCH(B1120,'xUS TME'!$B:$B,0))</f>
        <v>Colombia</v>
      </c>
      <c r="F1120" s="18" t="str">
        <f>INDEX('xUS TME'!G:G,MATCH(B1120,'xUS TME'!$B:$B,0))</f>
        <v>Financials</v>
      </c>
      <c r="G1120" s="58">
        <f>IFERROR(INDEX(CRIMs!G:G,MATCH(C1120,CRIMs!D:D,0)),0)</f>
        <v>0</v>
      </c>
      <c r="H1120" s="58">
        <f>IFERROR(INDEX(CRIMs!I:I,MATCH(C1120,CRIMs!D:D,0)),0)</f>
        <v>0</v>
      </c>
      <c r="I1120" s="13">
        <f>INDEX('xUS TME'!E:E,MATCH($B1120,'xUS TME'!$B:$B,0))</f>
        <v>0</v>
      </c>
      <c r="J1120" s="15">
        <f>INDEX('xUS TME'!H:H,MATCH(B1120,'xUS TME'!$B:$B,0))</f>
        <v>0</v>
      </c>
      <c r="K1120" s="17" t="str">
        <f t="shared" si="17"/>
        <v/>
      </c>
      <c r="L1120" s="15">
        <f>INDEX('xUS TME'!J:J,MATCH('xUS Opp Value'!B1120,'xUS TME'!$B:$B,0))</f>
        <v>0</v>
      </c>
      <c r="M1120" s="15">
        <f>INDEX('xUS TME'!L:L,MATCH('xUS Opp Value'!$B1120,'xUS TME'!$B:$B,0))</f>
        <v>1.04</v>
      </c>
      <c r="N1120" s="15">
        <f>INDEX('xUS TME'!K:K,MATCH('xUS Opp Value'!$B1120,'xUS TME'!$B:$B,0))</f>
        <v>0</v>
      </c>
      <c r="O1120" s="15">
        <f>INDEX('xUS TME'!I:I,MATCH('xUS Opp Value'!$B1120,'xUS TME'!$B:$B,0))</f>
        <v>0</v>
      </c>
      <c r="P1120" s="15" t="str">
        <f>INDEX('xUS TME'!M:M,MATCH('xUS Opp Value'!$B1120,'xUS TME'!$B:$B,0))</f>
        <v>Colombian Peso</v>
      </c>
      <c r="Q1120" s="15">
        <f>INDEX('xUS TME'!N:N,MATCH('xUS Opp Value'!$B1120,'xUS TME'!$B:$B,0))</f>
        <v>0</v>
      </c>
    </row>
    <row r="1121" spans="1:17" hidden="1">
      <c r="A1121" s="10" t="s">
        <v>8333</v>
      </c>
      <c r="B1121" s="10" t="str">
        <f>INDEX('xUS TME'!B:B,MATCH('xUS Opp Value'!A1121,'xUS TME'!A:A,0))</f>
        <v>CNE000001BC8</v>
      </c>
      <c r="C1121" s="13">
        <f>INDEX('xUS TME'!C:C,MATCH($B1121,'xUS TME'!$B:$B,0))</f>
        <v>600415</v>
      </c>
      <c r="D1121" s="13" t="str">
        <f>INDEX('xUS TME'!D:D,MATCH(B1121,'xUS TME'!$B:$B,0))</f>
        <v>0P00007X91</v>
      </c>
      <c r="E1121" s="13" t="str">
        <f>INDEX('xUS TME'!F:F,MATCH(B1121,'xUS TME'!$B:$B,0))</f>
        <v>China</v>
      </c>
      <c r="F1121" s="18" t="str">
        <f>INDEX('xUS TME'!G:G,MATCH(B1121,'xUS TME'!$B:$B,0))</f>
        <v>Consumer Discretionary</v>
      </c>
      <c r="G1121" s="58">
        <f>IFERROR(INDEX(CRIMs!G:G,MATCH(C1121,CRIMs!D:D,0)),0)</f>
        <v>0</v>
      </c>
      <c r="H1121" s="58">
        <f>IFERROR(INDEX(CRIMs!I:I,MATCH(C1121,CRIMs!D:D,0)),0)</f>
        <v>0</v>
      </c>
      <c r="I1121" s="13">
        <f>INDEX('xUS TME'!E:E,MATCH($B1121,'xUS TME'!$B:$B,0))</f>
        <v>0</v>
      </c>
      <c r="J1121" s="15">
        <f>INDEX('xUS TME'!H:H,MATCH(B1121,'xUS TME'!$B:$B,0))</f>
        <v>0</v>
      </c>
      <c r="K1121" s="17" t="str">
        <f t="shared" si="17"/>
        <v/>
      </c>
      <c r="L1121" s="15">
        <f>INDEX('xUS TME'!J:J,MATCH('xUS Opp Value'!B1121,'xUS TME'!$B:$B,0))</f>
        <v>0</v>
      </c>
      <c r="M1121" s="15">
        <f>INDEX('xUS TME'!L:L,MATCH('xUS Opp Value'!$B1121,'xUS TME'!$B:$B,0))</f>
        <v>3.13</v>
      </c>
      <c r="N1121" s="15">
        <f>INDEX('xUS TME'!K:K,MATCH('xUS Opp Value'!$B1121,'xUS TME'!$B:$B,0))</f>
        <v>0.2</v>
      </c>
      <c r="O1121" s="15">
        <f>INDEX('xUS TME'!I:I,MATCH('xUS Opp Value'!$B1121,'xUS TME'!$B:$B,0))</f>
        <v>0</v>
      </c>
      <c r="P1121" s="15" t="str">
        <f>INDEX('xUS TME'!M:M,MATCH('xUS Opp Value'!$B1121,'xUS TME'!$B:$B,0))</f>
        <v>Yuan Renminbi</v>
      </c>
      <c r="Q1121" s="15">
        <f>INDEX('xUS TME'!N:N,MATCH('xUS Opp Value'!$B1121,'xUS TME'!$B:$B,0))</f>
        <v>0</v>
      </c>
    </row>
    <row r="1122" spans="1:17" hidden="1">
      <c r="A1122" s="10" t="s">
        <v>4102</v>
      </c>
      <c r="B1122" s="10" t="str">
        <f>INDEX('xUS TME'!B:B,MATCH('xUS Opp Value'!A1122,'xUS TME'!A:A,0))</f>
        <v>CNE000001F05</v>
      </c>
      <c r="C1122" s="13">
        <f>INDEX('xUS TME'!C:C,MATCH($B1122,'xUS TME'!$B:$B,0))</f>
        <v>600584</v>
      </c>
      <c r="D1122" s="13" t="str">
        <f>INDEX('xUS TME'!D:D,MATCH(B1122,'xUS TME'!$B:$B,0))</f>
        <v>0P00007XCO</v>
      </c>
      <c r="E1122" s="13" t="str">
        <f>INDEX('xUS TME'!F:F,MATCH(B1122,'xUS TME'!$B:$B,0))</f>
        <v>China</v>
      </c>
      <c r="F1122" s="18" t="str">
        <f>INDEX('xUS TME'!G:G,MATCH(B1122,'xUS TME'!$B:$B,0))</f>
        <v>Information Technology</v>
      </c>
      <c r="G1122" s="58">
        <f>IFERROR(INDEX(CRIMs!G:G,MATCH(C1122,CRIMs!D:D,0)),0)</f>
        <v>0</v>
      </c>
      <c r="H1122" s="58">
        <f>IFERROR(INDEX(CRIMs!I:I,MATCH(C1122,CRIMs!D:D,0)),0)</f>
        <v>0</v>
      </c>
      <c r="I1122" s="13">
        <f>INDEX('xUS TME'!E:E,MATCH($B1122,'xUS TME'!$B:$B,0))</f>
        <v>0</v>
      </c>
      <c r="J1122" s="15">
        <f>INDEX('xUS TME'!H:H,MATCH(B1122,'xUS TME'!$B:$B,0))</f>
        <v>0</v>
      </c>
      <c r="K1122" s="17" t="str">
        <f t="shared" si="17"/>
        <v/>
      </c>
      <c r="L1122" s="15">
        <f>INDEX('xUS TME'!J:J,MATCH('xUS Opp Value'!B1122,'xUS TME'!$B:$B,0))</f>
        <v>15.15</v>
      </c>
      <c r="M1122" s="15">
        <f>INDEX('xUS TME'!L:L,MATCH('xUS Opp Value'!$B1122,'xUS TME'!$B:$B,0))</f>
        <v>2.68</v>
      </c>
      <c r="N1122" s="15">
        <f>INDEX('xUS TME'!K:K,MATCH('xUS Opp Value'!$B1122,'xUS TME'!$B:$B,0))</f>
        <v>0.06</v>
      </c>
      <c r="O1122" s="15">
        <f>INDEX('xUS TME'!I:I,MATCH('xUS Opp Value'!$B1122,'xUS TME'!$B:$B,0))</f>
        <v>0</v>
      </c>
      <c r="P1122" s="15" t="str">
        <f>INDEX('xUS TME'!M:M,MATCH('xUS Opp Value'!$B1122,'xUS TME'!$B:$B,0))</f>
        <v>Yuan Renminbi</v>
      </c>
      <c r="Q1122" s="15">
        <f>INDEX('xUS TME'!N:N,MATCH('xUS Opp Value'!$B1122,'xUS TME'!$B:$B,0))</f>
        <v>0</v>
      </c>
    </row>
    <row r="1123" spans="1:17" hidden="1">
      <c r="A1123" s="10" t="s">
        <v>7574</v>
      </c>
      <c r="B1123" s="10" t="str">
        <f>INDEX('xUS TME'!B:B,MATCH('xUS Opp Value'!A1123,'xUS TME'!A:A,0))</f>
        <v>CNE100000YJ6</v>
      </c>
      <c r="C1123" s="13">
        <f>INDEX('xUS TME'!C:C,MATCH($B1123,'xUS TME'!$B:$B,0))</f>
        <v>2532</v>
      </c>
      <c r="D1123" s="13" t="str">
        <f>INDEX('xUS TME'!D:D,MATCH(B1123,'xUS TME'!$B:$B,0))</f>
        <v>0P0000S1PH</v>
      </c>
      <c r="E1123" s="13" t="str">
        <f>INDEX('xUS TME'!F:F,MATCH(B1123,'xUS TME'!$B:$B,0))</f>
        <v>China</v>
      </c>
      <c r="F1123" s="18" t="str">
        <f>INDEX('xUS TME'!G:G,MATCH(B1123,'xUS TME'!$B:$B,0))</f>
        <v>Materials</v>
      </c>
      <c r="G1123" s="58">
        <f>IFERROR(INDEX(CRIMs!G:G,MATCH(C1123,CRIMs!D:D,0)),0)</f>
        <v>0</v>
      </c>
      <c r="H1123" s="58">
        <f>IFERROR(INDEX(CRIMs!I:I,MATCH(C1123,CRIMs!D:D,0)),0)</f>
        <v>0</v>
      </c>
      <c r="I1123" s="13">
        <f>INDEX('xUS TME'!E:E,MATCH($B1123,'xUS TME'!$B:$B,0))</f>
        <v>0</v>
      </c>
      <c r="J1123" s="15">
        <f>INDEX('xUS TME'!H:H,MATCH(B1123,'xUS TME'!$B:$B,0))</f>
        <v>0</v>
      </c>
      <c r="K1123" s="17" t="str">
        <f t="shared" si="17"/>
        <v/>
      </c>
      <c r="L1123" s="15">
        <f>INDEX('xUS TME'!J:J,MATCH('xUS Opp Value'!B1123,'xUS TME'!$B:$B,0))</f>
        <v>0</v>
      </c>
      <c r="M1123" s="15">
        <f>INDEX('xUS TME'!L:L,MATCH('xUS Opp Value'!$B1123,'xUS TME'!$B:$B,0))</f>
        <v>2.87</v>
      </c>
      <c r="N1123" s="15">
        <f>INDEX('xUS TME'!K:K,MATCH('xUS Opp Value'!$B1123,'xUS TME'!$B:$B,0))</f>
        <v>0.17</v>
      </c>
      <c r="O1123" s="15">
        <f>INDEX('xUS TME'!I:I,MATCH('xUS Opp Value'!$B1123,'xUS TME'!$B:$B,0))</f>
        <v>0</v>
      </c>
      <c r="P1123" s="15" t="str">
        <f>INDEX('xUS TME'!M:M,MATCH('xUS Opp Value'!$B1123,'xUS TME'!$B:$B,0))</f>
        <v>Yuan Renminbi</v>
      </c>
      <c r="Q1123" s="15">
        <f>INDEX('xUS TME'!N:N,MATCH('xUS Opp Value'!$B1123,'xUS TME'!$B:$B,0))</f>
        <v>0</v>
      </c>
    </row>
    <row r="1124" spans="1:17" hidden="1">
      <c r="A1124" s="10" t="s">
        <v>4138</v>
      </c>
      <c r="B1124" s="10" t="str">
        <f>INDEX('xUS TME'!B:B,MATCH('xUS Opp Value'!A1124,'xUS TME'!A:A,0))</f>
        <v>CNE0000012K6</v>
      </c>
      <c r="C1124" s="13">
        <f>INDEX('xUS TME'!C:C,MATCH($B1124,'xUS TME'!$B:$B,0))</f>
        <v>301</v>
      </c>
      <c r="D1124" s="13" t="str">
        <f>INDEX('xUS TME'!D:D,MATCH(B1124,'xUS TME'!$B:$B,0))</f>
        <v>0P00007WS9</v>
      </c>
      <c r="E1124" s="13" t="str">
        <f>INDEX('xUS TME'!F:F,MATCH(B1124,'xUS TME'!$B:$B,0))</f>
        <v>China</v>
      </c>
      <c r="F1124" s="18" t="str">
        <f>INDEX('xUS TME'!G:G,MATCH(B1124,'xUS TME'!$B:$B,0))</f>
        <v>Materials</v>
      </c>
      <c r="G1124" s="58">
        <f>IFERROR(INDEX(CRIMs!G:G,MATCH(C1124,CRIMs!D:D,0)),0)</f>
        <v>0</v>
      </c>
      <c r="H1124" s="58">
        <f>IFERROR(INDEX(CRIMs!I:I,MATCH(C1124,CRIMs!D:D,0)),0)</f>
        <v>0</v>
      </c>
      <c r="I1124" s="13">
        <f>INDEX('xUS TME'!E:E,MATCH($B1124,'xUS TME'!$B:$B,0))</f>
        <v>0</v>
      </c>
      <c r="J1124" s="15">
        <f>INDEX('xUS TME'!H:H,MATCH(B1124,'xUS TME'!$B:$B,0))</f>
        <v>0</v>
      </c>
      <c r="K1124" s="17" t="str">
        <f t="shared" si="17"/>
        <v/>
      </c>
      <c r="L1124" s="15">
        <f>INDEX('xUS TME'!J:J,MATCH('xUS Opp Value'!B1124,'xUS TME'!$B:$B,0))</f>
        <v>3.97</v>
      </c>
      <c r="M1124" s="15">
        <f>INDEX('xUS TME'!L:L,MATCH('xUS Opp Value'!$B1124,'xUS TME'!$B:$B,0))</f>
        <v>2.2200000000000002</v>
      </c>
      <c r="N1124" s="15">
        <f>INDEX('xUS TME'!K:K,MATCH('xUS Opp Value'!$B1124,'xUS TME'!$B:$B,0))</f>
        <v>-7.0000000000000007E-2</v>
      </c>
      <c r="O1124" s="15">
        <f>INDEX('xUS TME'!I:I,MATCH('xUS Opp Value'!$B1124,'xUS TME'!$B:$B,0))</f>
        <v>0</v>
      </c>
      <c r="P1124" s="15" t="str">
        <f>INDEX('xUS TME'!M:M,MATCH('xUS Opp Value'!$B1124,'xUS TME'!$B:$B,0))</f>
        <v>Yuan Renminbi</v>
      </c>
      <c r="Q1124" s="15">
        <f>INDEX('xUS TME'!N:N,MATCH('xUS Opp Value'!$B1124,'xUS TME'!$B:$B,0))</f>
        <v>0</v>
      </c>
    </row>
    <row r="1125" spans="1:17" hidden="1">
      <c r="A1125" s="10" t="s">
        <v>7251</v>
      </c>
      <c r="B1125" s="10" t="str">
        <f>INDEX('xUS TME'!B:B,MATCH('xUS Opp Value'!A1125,'xUS TME'!A:A,0))</f>
        <v>SE0007100607</v>
      </c>
      <c r="C1125" s="13" t="str">
        <f>INDEX('xUS TME'!C:C,MATCH($B1125,'xUS TME'!$B:$B,0))</f>
        <v>SHB B</v>
      </c>
      <c r="D1125" s="13" t="str">
        <f>INDEX('xUS TME'!D:D,MATCH(B1125,'xUS TME'!$B:$B,0))</f>
        <v>0P0000A6H6</v>
      </c>
      <c r="E1125" s="13" t="str">
        <f>INDEX('xUS TME'!F:F,MATCH(B1125,'xUS TME'!$B:$B,0))</f>
        <v>Sweden</v>
      </c>
      <c r="F1125" s="18" t="str">
        <f>INDEX('xUS TME'!G:G,MATCH(B1125,'xUS TME'!$B:$B,0))</f>
        <v>Financials</v>
      </c>
      <c r="G1125" s="58">
        <f>IFERROR(INDEX(CRIMs!G:G,MATCH(C1125,CRIMs!D:D,0)),0)</f>
        <v>0</v>
      </c>
      <c r="H1125" s="58">
        <f>IFERROR(INDEX(CRIMs!I:I,MATCH(C1125,CRIMs!D:D,0)),0)</f>
        <v>0</v>
      </c>
      <c r="I1125" s="13">
        <f>INDEX('xUS TME'!E:E,MATCH($B1125,'xUS TME'!$B:$B,0))</f>
        <v>0</v>
      </c>
      <c r="J1125" s="15">
        <f>INDEX('xUS TME'!H:H,MATCH(B1125,'xUS TME'!$B:$B,0))</f>
        <v>0</v>
      </c>
      <c r="K1125" s="17" t="str">
        <f t="shared" si="17"/>
        <v/>
      </c>
      <c r="L1125" s="15">
        <f>INDEX('xUS TME'!J:J,MATCH('xUS Opp Value'!B1125,'xUS TME'!$B:$B,0))</f>
        <v>18.420000000000002</v>
      </c>
      <c r="M1125" s="15">
        <f>INDEX('xUS TME'!L:L,MATCH('xUS Opp Value'!$B1125,'xUS TME'!$B:$B,0))</f>
        <v>2.2200000000000002</v>
      </c>
      <c r="N1125" s="15">
        <f>INDEX('xUS TME'!K:K,MATCH('xUS Opp Value'!$B1125,'xUS TME'!$B:$B,0))</f>
        <v>0.12</v>
      </c>
      <c r="O1125" s="15" t="str">
        <f>INDEX('xUS TME'!I:I,MATCH('xUS Opp Value'!$B1125,'xUS TME'!$B:$B,0))</f>
        <v>Narrow</v>
      </c>
      <c r="P1125" s="15" t="str">
        <f>INDEX('xUS TME'!M:M,MATCH('xUS Opp Value'!$B1125,'xUS TME'!$B:$B,0))</f>
        <v>Swedish Krona</v>
      </c>
      <c r="Q1125" s="15" t="str">
        <f>INDEX('xUS TME'!N:N,MATCH('xUS Opp Value'!$B1125,'xUS TME'!$B:$B,0))</f>
        <v>Low</v>
      </c>
    </row>
    <row r="1126" spans="1:17" hidden="1">
      <c r="A1126" s="10" t="s">
        <v>3439</v>
      </c>
      <c r="B1126" s="10" t="str">
        <f>INDEX('xUS TME'!B:B,MATCH('xUS Opp Value'!A1126,'xUS TME'!A:A,0))</f>
        <v>CNE000001FQ9</v>
      </c>
      <c r="C1126" s="13" t="str">
        <f>INDEX('xUS TME'!C:C,MATCH($B1126,'xUS TME'!$B:$B,0))</f>
        <v>600487</v>
      </c>
      <c r="D1126" s="13" t="str">
        <f>INDEX('xUS TME'!D:D,MATCH(B1126,'xUS TME'!$B:$B,0))</f>
        <v>0P00007XAD</v>
      </c>
      <c r="E1126" s="13" t="str">
        <f>INDEX('xUS TME'!F:F,MATCH(B1126,'xUS TME'!$B:$B,0))</f>
        <v>China</v>
      </c>
      <c r="F1126" s="18" t="str">
        <f>INDEX('xUS TME'!G:G,MATCH(B1126,'xUS TME'!$B:$B,0))</f>
        <v>Information Technology</v>
      </c>
      <c r="G1126" s="58">
        <f>IFERROR(INDEX(CRIMs!G:G,MATCH(C1126,CRIMs!D:D,0)),0)</f>
        <v>0</v>
      </c>
      <c r="H1126" s="58">
        <f>IFERROR(INDEX(CRIMs!I:I,MATCH(C1126,CRIMs!D:D,0)),0)</f>
        <v>0</v>
      </c>
      <c r="I1126" s="13">
        <f>INDEX('xUS TME'!E:E,MATCH($B1126,'xUS TME'!$B:$B,0))</f>
        <v>0</v>
      </c>
      <c r="J1126" s="15">
        <f>INDEX('xUS TME'!H:H,MATCH(B1126,'xUS TME'!$B:$B,0))</f>
        <v>0</v>
      </c>
      <c r="K1126" s="17" t="str">
        <f t="shared" si="17"/>
        <v/>
      </c>
      <c r="L1126" s="15">
        <f>INDEX('xUS TME'!J:J,MATCH('xUS Opp Value'!B1126,'xUS TME'!$B:$B,0))</f>
        <v>0</v>
      </c>
      <c r="M1126" s="15">
        <f>INDEX('xUS TME'!L:L,MATCH('xUS Opp Value'!$B1126,'xUS TME'!$B:$B,0))</f>
        <v>4.49</v>
      </c>
      <c r="N1126" s="15">
        <f>INDEX('xUS TME'!K:K,MATCH('xUS Opp Value'!$B1126,'xUS TME'!$B:$B,0))</f>
        <v>0.11</v>
      </c>
      <c r="O1126" s="15">
        <f>INDEX('xUS TME'!I:I,MATCH('xUS Opp Value'!$B1126,'xUS TME'!$B:$B,0))</f>
        <v>0</v>
      </c>
      <c r="P1126" s="15" t="str">
        <f>INDEX('xUS TME'!M:M,MATCH('xUS Opp Value'!$B1126,'xUS TME'!$B:$B,0))</f>
        <v>Yuan Renminbi</v>
      </c>
      <c r="Q1126" s="15">
        <f>INDEX('xUS TME'!N:N,MATCH('xUS Opp Value'!$B1126,'xUS TME'!$B:$B,0))</f>
        <v>0</v>
      </c>
    </row>
    <row r="1127" spans="1:17" hidden="1">
      <c r="A1127" s="10" t="s">
        <v>8538</v>
      </c>
      <c r="B1127" s="10" t="str">
        <f>INDEX('xUS TME'!B:B,MATCH('xUS Opp Value'!A1127,'xUS TME'!A:A,0))</f>
        <v>CNE100006012</v>
      </c>
      <c r="C1127" s="13">
        <f>INDEX('xUS TME'!C:C,MATCH($B1127,'xUS TME'!$B:$B,0))</f>
        <v>600925</v>
      </c>
      <c r="D1127" s="13" t="str">
        <f>INDEX('xUS TME'!D:D,MATCH(B1127,'xUS TME'!$B:$B,0))</f>
        <v>0P0001QQN3</v>
      </c>
      <c r="E1127" s="13" t="str">
        <f>INDEX('xUS TME'!F:F,MATCH(B1127,'xUS TME'!$B:$B,0))</f>
        <v>China</v>
      </c>
      <c r="F1127" s="18" t="str">
        <f>INDEX('xUS TME'!G:G,MATCH(B1127,'xUS TME'!$B:$B,0))</f>
        <v>Energy</v>
      </c>
      <c r="G1127" s="58">
        <f>IFERROR(INDEX(CRIMs!G:G,MATCH(C1127,CRIMs!D:D,0)),0)</f>
        <v>0</v>
      </c>
      <c r="H1127" s="58">
        <f>IFERROR(INDEX(CRIMs!I:I,MATCH(C1127,CRIMs!D:D,0)),0)</f>
        <v>0</v>
      </c>
      <c r="I1127" s="13">
        <f>INDEX('xUS TME'!E:E,MATCH($B1127,'xUS TME'!$B:$B,0))</f>
        <v>0</v>
      </c>
      <c r="J1127" s="15">
        <f>INDEX('xUS TME'!H:H,MATCH(B1127,'xUS TME'!$B:$B,0))</f>
        <v>0</v>
      </c>
      <c r="K1127" s="17" t="str">
        <f t="shared" si="17"/>
        <v/>
      </c>
      <c r="L1127" s="15">
        <f>INDEX('xUS TME'!J:J,MATCH('xUS Opp Value'!B1127,'xUS TME'!$B:$B,0))</f>
        <v>0</v>
      </c>
      <c r="M1127" s="15">
        <f>INDEX('xUS TME'!L:L,MATCH('xUS Opp Value'!$B1127,'xUS TME'!$B:$B,0))</f>
        <v>2.04</v>
      </c>
      <c r="N1127" s="15">
        <f>INDEX('xUS TME'!K:K,MATCH('xUS Opp Value'!$B1127,'xUS TME'!$B:$B,0))</f>
        <v>0.1</v>
      </c>
      <c r="O1127" s="15">
        <f>INDEX('xUS TME'!I:I,MATCH('xUS Opp Value'!$B1127,'xUS TME'!$B:$B,0))</f>
        <v>0</v>
      </c>
      <c r="P1127" s="15" t="str">
        <f>INDEX('xUS TME'!M:M,MATCH('xUS Opp Value'!$B1127,'xUS TME'!$B:$B,0))</f>
        <v>Yuan Renminbi</v>
      </c>
      <c r="Q1127" s="15">
        <f>INDEX('xUS TME'!N:N,MATCH('xUS Opp Value'!$B1127,'xUS TME'!$B:$B,0))</f>
        <v>0</v>
      </c>
    </row>
    <row r="1128" spans="1:17" hidden="1">
      <c r="A1128" s="10" t="s">
        <v>7439</v>
      </c>
      <c r="B1128" s="10" t="str">
        <f>INDEX('xUS TME'!B:B,MATCH('xUS Opp Value'!A1128,'xUS TME'!A:A,0))</f>
        <v>AT0000720008</v>
      </c>
      <c r="C1128" s="13" t="str">
        <f>INDEX('xUS TME'!C:C,MATCH($B1128,'xUS TME'!$B:$B,0))</f>
        <v>TKA</v>
      </c>
      <c r="D1128" s="13" t="str">
        <f>INDEX('xUS TME'!D:D,MATCH(B1128,'xUS TME'!$B:$B,0))</f>
        <v>0P0000DLD3</v>
      </c>
      <c r="E1128" s="13" t="str">
        <f>INDEX('xUS TME'!F:F,MATCH(B1128,'xUS TME'!$B:$B,0))</f>
        <v>Austria</v>
      </c>
      <c r="F1128" s="18" t="str">
        <f>INDEX('xUS TME'!G:G,MATCH(B1128,'xUS TME'!$B:$B,0))</f>
        <v>Communication Services</v>
      </c>
      <c r="G1128" s="58">
        <f>IFERROR(INDEX(CRIMs!G:G,MATCH(C1128,CRIMs!D:D,0)),0)</f>
        <v>0</v>
      </c>
      <c r="H1128" s="58">
        <f>IFERROR(INDEX(CRIMs!I:I,MATCH(C1128,CRIMs!D:D,0)),0)</f>
        <v>0</v>
      </c>
      <c r="I1128" s="13">
        <f>INDEX('xUS TME'!E:E,MATCH($B1128,'xUS TME'!$B:$B,0))</f>
        <v>0</v>
      </c>
      <c r="J1128" s="15">
        <f>INDEX('xUS TME'!H:H,MATCH(B1128,'xUS TME'!$B:$B,0))</f>
        <v>0</v>
      </c>
      <c r="K1128" s="17" t="str">
        <f t="shared" si="17"/>
        <v/>
      </c>
      <c r="L1128" s="15">
        <f>INDEX('xUS TME'!J:J,MATCH('xUS Opp Value'!B1128,'xUS TME'!$B:$B,0))</f>
        <v>9.27</v>
      </c>
      <c r="M1128" s="15">
        <f>INDEX('xUS TME'!L:L,MATCH('xUS Opp Value'!$B1128,'xUS TME'!$B:$B,0))</f>
        <v>1.19</v>
      </c>
      <c r="N1128" s="15">
        <f>INDEX('xUS TME'!K:K,MATCH('xUS Opp Value'!$B1128,'xUS TME'!$B:$B,0))</f>
        <v>0.12</v>
      </c>
      <c r="O1128" s="15">
        <f>INDEX('xUS TME'!I:I,MATCH('xUS Opp Value'!$B1128,'xUS TME'!$B:$B,0))</f>
        <v>0</v>
      </c>
      <c r="P1128" s="15" t="str">
        <f>INDEX('xUS TME'!M:M,MATCH('xUS Opp Value'!$B1128,'xUS TME'!$B:$B,0))</f>
        <v>Euro</v>
      </c>
      <c r="Q1128" s="15">
        <f>INDEX('xUS TME'!N:N,MATCH('xUS Opp Value'!$B1128,'xUS TME'!$B:$B,0))</f>
        <v>0</v>
      </c>
    </row>
    <row r="1129" spans="1:17" hidden="1">
      <c r="A1129" s="10" t="s">
        <v>8369</v>
      </c>
      <c r="B1129" s="10" t="str">
        <f>INDEX('xUS TME'!B:B,MATCH('xUS Opp Value'!A1129,'xUS TME'!A:A,0))</f>
        <v>CNE000001J84</v>
      </c>
      <c r="C1129" s="13">
        <f>INDEX('xUS TME'!C:C,MATCH($B1129,'xUS TME'!$B:$B,0))</f>
        <v>2001</v>
      </c>
      <c r="D1129" s="13" t="str">
        <f>INDEX('xUS TME'!D:D,MATCH(B1129,'xUS TME'!$B:$B,0))</f>
        <v>0P00007XSK</v>
      </c>
      <c r="E1129" s="13" t="str">
        <f>INDEX('xUS TME'!F:F,MATCH(B1129,'xUS TME'!$B:$B,0))</f>
        <v>China</v>
      </c>
      <c r="F1129" s="18" t="str">
        <f>INDEX('xUS TME'!G:G,MATCH(B1129,'xUS TME'!$B:$B,0))</f>
        <v>Materials</v>
      </c>
      <c r="G1129" s="58">
        <f>IFERROR(INDEX(CRIMs!G:G,MATCH(C1129,CRIMs!D:D,0)),0)</f>
        <v>0</v>
      </c>
      <c r="H1129" s="58">
        <f>IFERROR(INDEX(CRIMs!I:I,MATCH(C1129,CRIMs!D:D,0)),0)</f>
        <v>0</v>
      </c>
      <c r="I1129" s="13">
        <f>INDEX('xUS TME'!E:E,MATCH($B1129,'xUS TME'!$B:$B,0))</f>
        <v>0</v>
      </c>
      <c r="J1129" s="15">
        <f>INDEX('xUS TME'!H:H,MATCH(B1129,'xUS TME'!$B:$B,0))</f>
        <v>0</v>
      </c>
      <c r="K1129" s="17" t="str">
        <f t="shared" si="17"/>
        <v/>
      </c>
      <c r="L1129" s="15">
        <f>INDEX('xUS TME'!J:J,MATCH('xUS Opp Value'!B1129,'xUS TME'!$B:$B,0))</f>
        <v>0</v>
      </c>
      <c r="M1129" s="15">
        <f>INDEX('xUS TME'!L:L,MATCH('xUS Opp Value'!$B1129,'xUS TME'!$B:$B,0))</f>
        <v>3.49</v>
      </c>
      <c r="N1129" s="15">
        <f>INDEX('xUS TME'!K:K,MATCH('xUS Opp Value'!$B1129,'xUS TME'!$B:$B,0))</f>
        <v>0.22</v>
      </c>
      <c r="O1129" s="15">
        <f>INDEX('xUS TME'!I:I,MATCH('xUS Opp Value'!$B1129,'xUS TME'!$B:$B,0))</f>
        <v>0</v>
      </c>
      <c r="P1129" s="15" t="str">
        <f>INDEX('xUS TME'!M:M,MATCH('xUS Opp Value'!$B1129,'xUS TME'!$B:$B,0))</f>
        <v>Yuan Renminbi</v>
      </c>
      <c r="Q1129" s="15">
        <f>INDEX('xUS TME'!N:N,MATCH('xUS Opp Value'!$B1129,'xUS TME'!$B:$B,0))</f>
        <v>0</v>
      </c>
    </row>
    <row r="1130" spans="1:17" hidden="1">
      <c r="A1130" s="10" t="s">
        <v>6534</v>
      </c>
      <c r="B1130" s="10" t="str">
        <f>INDEX('xUS TME'!B:B,MATCH('xUS Opp Value'!A1130,'xUS TME'!A:A,0))</f>
        <v>CNE000001139</v>
      </c>
      <c r="C1130" s="13">
        <f>INDEX('xUS TME'!C:C,MATCH($B1130,'xUS TME'!$B:$B,0))</f>
        <v>600219</v>
      </c>
      <c r="D1130" s="13" t="str">
        <f>INDEX('xUS TME'!D:D,MATCH(B1130,'xUS TME'!$B:$B,0))</f>
        <v>0P00007X4D</v>
      </c>
      <c r="E1130" s="13" t="str">
        <f>INDEX('xUS TME'!F:F,MATCH(B1130,'xUS TME'!$B:$B,0))</f>
        <v>China</v>
      </c>
      <c r="F1130" s="18" t="str">
        <f>INDEX('xUS TME'!G:G,MATCH(B1130,'xUS TME'!$B:$B,0))</f>
        <v>Materials</v>
      </c>
      <c r="G1130" s="58">
        <f>IFERROR(INDEX(CRIMs!G:G,MATCH(C1130,CRIMs!D:D,0)),0)</f>
        <v>0</v>
      </c>
      <c r="H1130" s="58">
        <f>IFERROR(INDEX(CRIMs!I:I,MATCH(C1130,CRIMs!D:D,0)),0)</f>
        <v>0</v>
      </c>
      <c r="I1130" s="13">
        <f>INDEX('xUS TME'!E:E,MATCH($B1130,'xUS TME'!$B:$B,0))</f>
        <v>0</v>
      </c>
      <c r="J1130" s="15">
        <f>INDEX('xUS TME'!H:H,MATCH(B1130,'xUS TME'!$B:$B,0))</f>
        <v>0</v>
      </c>
      <c r="K1130" s="17" t="str">
        <f t="shared" si="17"/>
        <v/>
      </c>
      <c r="L1130" s="15">
        <f>INDEX('xUS TME'!J:J,MATCH('xUS Opp Value'!B1130,'xUS TME'!$B:$B,0))</f>
        <v>9.34</v>
      </c>
      <c r="M1130" s="15">
        <f>INDEX('xUS TME'!L:L,MATCH('xUS Opp Value'!$B1130,'xUS TME'!$B:$B,0))</f>
        <v>1.45</v>
      </c>
      <c r="N1130" s="15">
        <f>INDEX('xUS TME'!K:K,MATCH('xUS Opp Value'!$B1130,'xUS TME'!$B:$B,0))</f>
        <v>0.11</v>
      </c>
      <c r="O1130" s="15">
        <f>INDEX('xUS TME'!I:I,MATCH('xUS Opp Value'!$B1130,'xUS TME'!$B:$B,0))</f>
        <v>0</v>
      </c>
      <c r="P1130" s="15" t="str">
        <f>INDEX('xUS TME'!M:M,MATCH('xUS Opp Value'!$B1130,'xUS TME'!$B:$B,0))</f>
        <v>Yuan Renminbi</v>
      </c>
      <c r="Q1130" s="15">
        <f>INDEX('xUS TME'!N:N,MATCH('xUS Opp Value'!$B1130,'xUS TME'!$B:$B,0))</f>
        <v>0</v>
      </c>
    </row>
    <row r="1131" spans="1:17" hidden="1">
      <c r="A1131" s="10" t="s">
        <v>825</v>
      </c>
      <c r="B1131" s="10" t="str">
        <f>INDEX('xUS TME'!B:B,MATCH('xUS Opp Value'!A1131,'xUS TME'!A:A,0))</f>
        <v>INE377Y01014</v>
      </c>
      <c r="C1131" s="13" t="str">
        <f>INDEX('xUS TME'!C:C,MATCH($B1131,'xUS TME'!$B:$B,0))</f>
        <v>BAJAJHFL</v>
      </c>
      <c r="D1131" s="13" t="str">
        <f>INDEX('xUS TME'!D:D,MATCH(B1131,'xUS TME'!$B:$B,0))</f>
        <v>0P0001TOBX</v>
      </c>
      <c r="E1131" s="13" t="str">
        <f>INDEX('xUS TME'!F:F,MATCH(B1131,'xUS TME'!$B:$B,0))</f>
        <v>India</v>
      </c>
      <c r="F1131" s="18" t="str">
        <f>INDEX('xUS TME'!G:G,MATCH(B1131,'xUS TME'!$B:$B,0))</f>
        <v>Financials</v>
      </c>
      <c r="G1131" s="58">
        <f>IFERROR(INDEX(CRIMs!G:G,MATCH(C1131,CRIMs!D:D,0)),0)</f>
        <v>0</v>
      </c>
      <c r="H1131" s="58">
        <f>IFERROR(INDEX(CRIMs!I:I,MATCH(C1131,CRIMs!D:D,0)),0)</f>
        <v>0</v>
      </c>
      <c r="I1131" s="13">
        <f>INDEX('xUS TME'!E:E,MATCH($B1131,'xUS TME'!$B:$B,0))</f>
        <v>0</v>
      </c>
      <c r="J1131" s="15">
        <f>INDEX('xUS TME'!H:H,MATCH(B1131,'xUS TME'!$B:$B,0))</f>
        <v>0</v>
      </c>
      <c r="K1131" s="17" t="str">
        <f t="shared" si="17"/>
        <v/>
      </c>
      <c r="L1131" s="15">
        <f>INDEX('xUS TME'!J:J,MATCH('xUS Opp Value'!B1131,'xUS TME'!$B:$B,0))</f>
        <v>0</v>
      </c>
      <c r="M1131" s="15">
        <f>INDEX('xUS TME'!L:L,MATCH('xUS Opp Value'!$B1131,'xUS TME'!$B:$B,0))</f>
        <v>3.38</v>
      </c>
      <c r="N1131" s="15">
        <f>INDEX('xUS TME'!K:K,MATCH('xUS Opp Value'!$B1131,'xUS TME'!$B:$B,0))</f>
        <v>0.13</v>
      </c>
      <c r="O1131" s="15">
        <f>INDEX('xUS TME'!I:I,MATCH('xUS Opp Value'!$B1131,'xUS TME'!$B:$B,0))</f>
        <v>0</v>
      </c>
      <c r="P1131" s="15" t="str">
        <f>INDEX('xUS TME'!M:M,MATCH('xUS Opp Value'!$B1131,'xUS TME'!$B:$B,0))</f>
        <v>Indian Rupee</v>
      </c>
      <c r="Q1131" s="15">
        <f>INDEX('xUS TME'!N:N,MATCH('xUS Opp Value'!$B1131,'xUS TME'!$B:$B,0))</f>
        <v>0</v>
      </c>
    </row>
    <row r="1132" spans="1:17" hidden="1">
      <c r="A1132" s="10" t="s">
        <v>1505</v>
      </c>
      <c r="B1132" s="10" t="str">
        <f>INDEX('xUS TME'!B:B,MATCH('xUS Opp Value'!A1132,'xUS TME'!A:A,0))</f>
        <v>CNE100006T51</v>
      </c>
      <c r="C1132" s="13">
        <f>INDEX('xUS TME'!C:C,MATCH($B1132,'xUS TME'!$B:$B,0))</f>
        <v>6693</v>
      </c>
      <c r="D1132" s="13" t="str">
        <f>INDEX('xUS TME'!D:D,MATCH(B1132,'xUS TME'!$B:$B,0))</f>
        <v>0P0001UTF9</v>
      </c>
      <c r="E1132" s="13" t="str">
        <f>INDEX('xUS TME'!F:F,MATCH(B1132,'xUS TME'!$B:$B,0))</f>
        <v>China</v>
      </c>
      <c r="F1132" s="18" t="str">
        <f>INDEX('xUS TME'!G:G,MATCH(B1132,'xUS TME'!$B:$B,0))</f>
        <v>Materials</v>
      </c>
      <c r="G1132" s="58">
        <f>IFERROR(INDEX(CRIMs!G:G,MATCH(C1132,CRIMs!D:D,0)),0)</f>
        <v>0</v>
      </c>
      <c r="H1132" s="58">
        <f>IFERROR(INDEX(CRIMs!I:I,MATCH(C1132,CRIMs!D:D,0)),0)</f>
        <v>0</v>
      </c>
      <c r="I1132" s="13">
        <f>INDEX('xUS TME'!E:E,MATCH($B1132,'xUS TME'!$B:$B,0))</f>
        <v>0</v>
      </c>
      <c r="J1132" s="15">
        <f>INDEX('xUS TME'!H:H,MATCH(B1132,'xUS TME'!$B:$B,0))</f>
        <v>0</v>
      </c>
      <c r="K1132" s="17" t="str">
        <f t="shared" si="17"/>
        <v/>
      </c>
      <c r="L1132" s="15">
        <f>INDEX('xUS TME'!J:J,MATCH('xUS Opp Value'!B1132,'xUS TME'!$B:$B,0))</f>
        <v>0</v>
      </c>
      <c r="M1132" s="15">
        <f>INDEX('xUS TME'!L:L,MATCH('xUS Opp Value'!$B1132,'xUS TME'!$B:$B,0))</f>
        <v>5.36</v>
      </c>
      <c r="N1132" s="15">
        <f>INDEX('xUS TME'!K:K,MATCH('xUS Opp Value'!$B1132,'xUS TME'!$B:$B,0))</f>
        <v>0.31</v>
      </c>
      <c r="O1132" s="15">
        <f>INDEX('xUS TME'!I:I,MATCH('xUS Opp Value'!$B1132,'xUS TME'!$B:$B,0))</f>
        <v>0</v>
      </c>
      <c r="P1132" s="15" t="str">
        <f>INDEX('xUS TME'!M:M,MATCH('xUS Opp Value'!$B1132,'xUS TME'!$B:$B,0))</f>
        <v>Hong Kong Dollar</v>
      </c>
      <c r="Q1132" s="15">
        <f>INDEX('xUS TME'!N:N,MATCH('xUS Opp Value'!$B1132,'xUS TME'!$B:$B,0))</f>
        <v>0</v>
      </c>
    </row>
    <row r="1133" spans="1:17" hidden="1">
      <c r="A1133" s="10" t="s">
        <v>3138</v>
      </c>
      <c r="B1133" s="10" t="str">
        <f>INDEX('xUS TME'!B:B,MATCH('xUS Opp Value'!A1133,'xUS TME'!A:A,0))</f>
        <v>CNE100000HP8</v>
      </c>
      <c r="C1133" s="13">
        <f>INDEX('xUS TME'!C:C,MATCH($B1133,'xUS TME'!$B:$B,0))</f>
        <v>2311</v>
      </c>
      <c r="D1133" s="13" t="str">
        <f>INDEX('xUS TME'!D:D,MATCH(B1133,'xUS TME'!$B:$B,0))</f>
        <v>0P0000N44A</v>
      </c>
      <c r="E1133" s="13" t="str">
        <f>INDEX('xUS TME'!F:F,MATCH(B1133,'xUS TME'!$B:$B,0))</f>
        <v>China</v>
      </c>
      <c r="F1133" s="18" t="str">
        <f>INDEX('xUS TME'!G:G,MATCH(B1133,'xUS TME'!$B:$B,0))</f>
        <v>Consumer Staples</v>
      </c>
      <c r="G1133" s="58">
        <f>IFERROR(INDEX(CRIMs!G:G,MATCH(C1133,CRIMs!D:D,0)),0)</f>
        <v>0</v>
      </c>
      <c r="H1133" s="58">
        <f>IFERROR(INDEX(CRIMs!I:I,MATCH(C1133,CRIMs!D:D,0)),0)</f>
        <v>0</v>
      </c>
      <c r="I1133" s="13">
        <f>INDEX('xUS TME'!E:E,MATCH($B1133,'xUS TME'!$B:$B,0))</f>
        <v>0</v>
      </c>
      <c r="J1133" s="15">
        <f>INDEX('xUS TME'!H:H,MATCH(B1133,'xUS TME'!$B:$B,0))</f>
        <v>0</v>
      </c>
      <c r="K1133" s="17" t="str">
        <f t="shared" si="17"/>
        <v/>
      </c>
      <c r="L1133" s="15">
        <f>INDEX('xUS TME'!J:J,MATCH('xUS Opp Value'!B1133,'xUS TME'!$B:$B,0))</f>
        <v>0</v>
      </c>
      <c r="M1133" s="15">
        <f>INDEX('xUS TME'!L:L,MATCH('xUS Opp Value'!$B1133,'xUS TME'!$B:$B,0))</f>
        <v>3.21</v>
      </c>
      <c r="N1133" s="15">
        <f>INDEX('xUS TME'!K:K,MATCH('xUS Opp Value'!$B1133,'xUS TME'!$B:$B,0))</f>
        <v>0.22</v>
      </c>
      <c r="O1133" s="15">
        <f>INDEX('xUS TME'!I:I,MATCH('xUS Opp Value'!$B1133,'xUS TME'!$B:$B,0))</f>
        <v>0</v>
      </c>
      <c r="P1133" s="15" t="str">
        <f>INDEX('xUS TME'!M:M,MATCH('xUS Opp Value'!$B1133,'xUS TME'!$B:$B,0))</f>
        <v>Yuan Renminbi</v>
      </c>
      <c r="Q1133" s="15">
        <f>INDEX('xUS TME'!N:N,MATCH('xUS Opp Value'!$B1133,'xUS TME'!$B:$B,0))</f>
        <v>0</v>
      </c>
    </row>
    <row r="1134" spans="1:17" hidden="1">
      <c r="A1134" s="10" t="s">
        <v>7610</v>
      </c>
      <c r="B1134" s="10" t="str">
        <f>INDEX('xUS TME'!B:B,MATCH('xUS Opp Value'!A1134,'xUS TME'!A:A,0))</f>
        <v>TRATOASO91H3</v>
      </c>
      <c r="C1134" s="13" t="str">
        <f>INDEX('xUS TME'!C:C,MATCH($B1134,'xUS TME'!$B:$B,0))</f>
        <v>TOASO</v>
      </c>
      <c r="D1134" s="13" t="str">
        <f>INDEX('xUS TME'!D:D,MATCH(B1134,'xUS TME'!$B:$B,0))</f>
        <v>0P0000BEHA</v>
      </c>
      <c r="E1134" s="13" t="str">
        <f>INDEX('xUS TME'!F:F,MATCH(B1134,'xUS TME'!$B:$B,0))</f>
        <v>Turkey</v>
      </c>
      <c r="F1134" s="18" t="str">
        <f>INDEX('xUS TME'!G:G,MATCH(B1134,'xUS TME'!$B:$B,0))</f>
        <v>Consumer Discretionary</v>
      </c>
      <c r="G1134" s="58">
        <f>IFERROR(INDEX(CRIMs!G:G,MATCH(C1134,CRIMs!D:D,0)),0)</f>
        <v>0</v>
      </c>
      <c r="H1134" s="58">
        <f>IFERROR(INDEX(CRIMs!I:I,MATCH(C1134,CRIMs!D:D,0)),0)</f>
        <v>0</v>
      </c>
      <c r="I1134" s="13">
        <f>INDEX('xUS TME'!E:E,MATCH($B1134,'xUS TME'!$B:$B,0))</f>
        <v>0</v>
      </c>
      <c r="J1134" s="15">
        <f>INDEX('xUS TME'!H:H,MATCH(B1134,'xUS TME'!$B:$B,0))</f>
        <v>0</v>
      </c>
      <c r="K1134" s="17" t="str">
        <f t="shared" si="17"/>
        <v/>
      </c>
      <c r="L1134" s="15">
        <f>INDEX('xUS TME'!J:J,MATCH('xUS Opp Value'!B1134,'xUS TME'!$B:$B,0))</f>
        <v>15.8</v>
      </c>
      <c r="M1134" s="15">
        <f>INDEX('xUS TME'!L:L,MATCH('xUS Opp Value'!$B1134,'xUS TME'!$B:$B,0))</f>
        <v>3.17</v>
      </c>
      <c r="N1134" s="15">
        <f>INDEX('xUS TME'!K:K,MATCH('xUS Opp Value'!$B1134,'xUS TME'!$B:$B,0))</f>
        <v>0.12</v>
      </c>
      <c r="O1134" s="15">
        <f>INDEX('xUS TME'!I:I,MATCH('xUS Opp Value'!$B1134,'xUS TME'!$B:$B,0))</f>
        <v>0</v>
      </c>
      <c r="P1134" s="15" t="str">
        <f>INDEX('xUS TME'!M:M,MATCH('xUS Opp Value'!$B1134,'xUS TME'!$B:$B,0))</f>
        <v>Turkish Lira</v>
      </c>
      <c r="Q1134" s="15">
        <f>INDEX('xUS TME'!N:N,MATCH('xUS Opp Value'!$B1134,'xUS TME'!$B:$B,0))</f>
        <v>0</v>
      </c>
    </row>
    <row r="1135" spans="1:17" hidden="1">
      <c r="A1135" s="10" t="s">
        <v>1625</v>
      </c>
      <c r="B1135" s="10" t="str">
        <f>INDEX('xUS TME'!B:B,MATCH('xUS Opp Value'!A1135,'xUS TME'!A:A,0))</f>
        <v>CNE000000YM1</v>
      </c>
      <c r="C1135" s="13">
        <f>INDEX('xUS TME'!C:C,MATCH($B1135,'xUS TME'!$B:$B,0))</f>
        <v>600176</v>
      </c>
      <c r="D1135" s="13" t="str">
        <f>INDEX('xUS TME'!D:D,MATCH(B1135,'xUS TME'!$B:$B,0))</f>
        <v>0P00007X39</v>
      </c>
      <c r="E1135" s="13" t="str">
        <f>INDEX('xUS TME'!F:F,MATCH(B1135,'xUS TME'!$B:$B,0))</f>
        <v>China</v>
      </c>
      <c r="F1135" s="18" t="str">
        <f>INDEX('xUS TME'!G:G,MATCH(B1135,'xUS TME'!$B:$B,0))</f>
        <v>Materials</v>
      </c>
      <c r="G1135" s="58">
        <f>IFERROR(INDEX(CRIMs!G:G,MATCH(C1135,CRIMs!D:D,0)),0)</f>
        <v>0</v>
      </c>
      <c r="H1135" s="58">
        <f>IFERROR(INDEX(CRIMs!I:I,MATCH(C1135,CRIMs!D:D,0)),0)</f>
        <v>0</v>
      </c>
      <c r="I1135" s="13">
        <f>INDEX('xUS TME'!E:E,MATCH($B1135,'xUS TME'!$B:$B,0))</f>
        <v>0</v>
      </c>
      <c r="J1135" s="15">
        <f>INDEX('xUS TME'!H:H,MATCH(B1135,'xUS TME'!$B:$B,0))</f>
        <v>0</v>
      </c>
      <c r="K1135" s="17" t="str">
        <f t="shared" si="17"/>
        <v/>
      </c>
      <c r="L1135" s="15">
        <f>INDEX('xUS TME'!J:J,MATCH('xUS Opp Value'!B1135,'xUS TME'!$B:$B,0))</f>
        <v>0</v>
      </c>
      <c r="M1135" s="15">
        <f>INDEX('xUS TME'!L:L,MATCH('xUS Opp Value'!$B1135,'xUS TME'!$B:$B,0))</f>
        <v>3.76</v>
      </c>
      <c r="N1135" s="15">
        <f>INDEX('xUS TME'!K:K,MATCH('xUS Opp Value'!$B1135,'xUS TME'!$B:$B,0))</f>
        <v>0.11</v>
      </c>
      <c r="O1135" s="15">
        <f>INDEX('xUS TME'!I:I,MATCH('xUS Opp Value'!$B1135,'xUS TME'!$B:$B,0))</f>
        <v>0</v>
      </c>
      <c r="P1135" s="15" t="str">
        <f>INDEX('xUS TME'!M:M,MATCH('xUS Opp Value'!$B1135,'xUS TME'!$B:$B,0))</f>
        <v>Yuan Renminbi</v>
      </c>
      <c r="Q1135" s="15">
        <f>INDEX('xUS TME'!N:N,MATCH('xUS Opp Value'!$B1135,'xUS TME'!$B:$B,0))</f>
        <v>0</v>
      </c>
    </row>
    <row r="1136" spans="1:17" hidden="1">
      <c r="A1136" s="10" t="s">
        <v>2952</v>
      </c>
      <c r="B1136" s="10" t="str">
        <f>INDEX('xUS TME'!B:B,MATCH('xUS Opp Value'!A1136,'xUS TME'!A:A,0))</f>
        <v>CNE1000010R3</v>
      </c>
      <c r="C1136" s="13">
        <f>INDEX('xUS TME'!C:C,MATCH($B1136,'xUS TME'!$B:$B,0))</f>
        <v>2558</v>
      </c>
      <c r="D1136" s="13" t="str">
        <f>INDEX('xUS TME'!D:D,MATCH(B1136,'xUS TME'!$B:$B,0))</f>
        <v>0P0000SMT1</v>
      </c>
      <c r="E1136" s="13" t="str">
        <f>INDEX('xUS TME'!F:F,MATCH(B1136,'xUS TME'!$B:$B,0))</f>
        <v>China</v>
      </c>
      <c r="F1136" s="18" t="str">
        <f>INDEX('xUS TME'!G:G,MATCH(B1136,'xUS TME'!$B:$B,0))</f>
        <v>Communication Services</v>
      </c>
      <c r="G1136" s="58">
        <f>IFERROR(INDEX(CRIMs!G:G,MATCH(C1136,CRIMs!D:D,0)),0)</f>
        <v>0</v>
      </c>
      <c r="H1136" s="58">
        <f>IFERROR(INDEX(CRIMs!I:I,MATCH(C1136,CRIMs!D:D,0)),0)</f>
        <v>0</v>
      </c>
      <c r="I1136" s="13">
        <f>INDEX('xUS TME'!E:E,MATCH($B1136,'xUS TME'!$B:$B,0))</f>
        <v>0</v>
      </c>
      <c r="J1136" s="15">
        <f>INDEX('xUS TME'!H:H,MATCH(B1136,'xUS TME'!$B:$B,0))</f>
        <v>0</v>
      </c>
      <c r="K1136" s="17" t="str">
        <f t="shared" si="17"/>
        <v/>
      </c>
      <c r="L1136" s="15">
        <f>INDEX('xUS TME'!J:J,MATCH('xUS Opp Value'!B1136,'xUS TME'!$B:$B,0))</f>
        <v>0</v>
      </c>
      <c r="M1136" s="15">
        <f>INDEX('xUS TME'!L:L,MATCH('xUS Opp Value'!$B1136,'xUS TME'!$B:$B,0))</f>
        <v>4.41</v>
      </c>
      <c r="N1136" s="15">
        <f>INDEX('xUS TME'!K:K,MATCH('xUS Opp Value'!$B1136,'xUS TME'!$B:$B,0))</f>
        <v>0.12</v>
      </c>
      <c r="O1136" s="15">
        <f>INDEX('xUS TME'!I:I,MATCH('xUS Opp Value'!$B1136,'xUS TME'!$B:$B,0))</f>
        <v>0</v>
      </c>
      <c r="P1136" s="15" t="str">
        <f>INDEX('xUS TME'!M:M,MATCH('xUS Opp Value'!$B1136,'xUS TME'!$B:$B,0))</f>
        <v>Yuan Renminbi</v>
      </c>
      <c r="Q1136" s="15">
        <f>INDEX('xUS TME'!N:N,MATCH('xUS Opp Value'!$B1136,'xUS TME'!$B:$B,0))</f>
        <v>0</v>
      </c>
    </row>
    <row r="1137" spans="1:17" hidden="1">
      <c r="A1137" s="10" t="s">
        <v>117</v>
      </c>
      <c r="B1137" s="10" t="str">
        <f>INDEX('xUS TME'!B:B,MATCH('xUS Opp Value'!A1137,'xUS TME'!A:A,0))</f>
        <v>CNE100002RZ2</v>
      </c>
      <c r="C1137" s="13">
        <f>INDEX('xUS TME'!C:C,MATCH($B1137,'xUS TME'!$B:$B,0))</f>
        <v>601360</v>
      </c>
      <c r="D1137" s="13" t="str">
        <f>INDEX('xUS TME'!D:D,MATCH(B1137,'xUS TME'!$B:$B,0))</f>
        <v>0P0000VC5A</v>
      </c>
      <c r="E1137" s="13" t="str">
        <f>INDEX('xUS TME'!F:F,MATCH(B1137,'xUS TME'!$B:$B,0))</f>
        <v>China</v>
      </c>
      <c r="F1137" s="18" t="str">
        <f>INDEX('xUS TME'!G:G,MATCH(B1137,'xUS TME'!$B:$B,0))</f>
        <v>Information Technology</v>
      </c>
      <c r="G1137" s="58">
        <f>IFERROR(INDEX(CRIMs!G:G,MATCH(C1137,CRIMs!D:D,0)),0)</f>
        <v>0</v>
      </c>
      <c r="H1137" s="58">
        <f>IFERROR(INDEX(CRIMs!I:I,MATCH(C1137,CRIMs!D:D,0)),0)</f>
        <v>0</v>
      </c>
      <c r="I1137" s="13">
        <f>INDEX('xUS TME'!E:E,MATCH($B1137,'xUS TME'!$B:$B,0))</f>
        <v>0</v>
      </c>
      <c r="J1137" s="15">
        <f>INDEX('xUS TME'!H:H,MATCH(B1137,'xUS TME'!$B:$B,0))</f>
        <v>0</v>
      </c>
      <c r="K1137" s="17" t="str">
        <f t="shared" si="17"/>
        <v/>
      </c>
      <c r="L1137" s="15">
        <f>INDEX('xUS TME'!J:J,MATCH('xUS Opp Value'!B1137,'xUS TME'!$B:$B,0))</f>
        <v>0</v>
      </c>
      <c r="M1137" s="15">
        <f>INDEX('xUS TME'!L:L,MATCH('xUS Opp Value'!$B1137,'xUS TME'!$B:$B,0))</f>
        <v>2.59</v>
      </c>
      <c r="N1137" s="15">
        <f>INDEX('xUS TME'!K:K,MATCH('xUS Opp Value'!$B1137,'xUS TME'!$B:$B,0))</f>
        <v>-0.04</v>
      </c>
      <c r="O1137" s="15">
        <f>INDEX('xUS TME'!I:I,MATCH('xUS Opp Value'!$B1137,'xUS TME'!$B:$B,0))</f>
        <v>0</v>
      </c>
      <c r="P1137" s="15" t="str">
        <f>INDEX('xUS TME'!M:M,MATCH('xUS Opp Value'!$B1137,'xUS TME'!$B:$B,0))</f>
        <v>Yuan Renminbi</v>
      </c>
      <c r="Q1137" s="15">
        <f>INDEX('xUS TME'!N:N,MATCH('xUS Opp Value'!$B1137,'xUS TME'!$B:$B,0))</f>
        <v>0</v>
      </c>
    </row>
    <row r="1138" spans="1:17" hidden="1">
      <c r="A1138" s="10" t="s">
        <v>8029</v>
      </c>
      <c r="B1138" s="10" t="str">
        <f>INDEX('xUS TME'!B:B,MATCH('xUS Opp Value'!A1138,'xUS TME'!A:A,0))</f>
        <v>CNE100000619</v>
      </c>
      <c r="C1138" s="13">
        <f>INDEX('xUS TME'!C:C,MATCH($B1138,'xUS TME'!$B:$B,0))</f>
        <v>601168</v>
      </c>
      <c r="D1138" s="13" t="str">
        <f>INDEX('xUS TME'!D:D,MATCH(B1138,'xUS TME'!$B:$B,0))</f>
        <v>0P00009FZM</v>
      </c>
      <c r="E1138" s="13" t="str">
        <f>INDEX('xUS TME'!F:F,MATCH(B1138,'xUS TME'!$B:$B,0))</f>
        <v>China</v>
      </c>
      <c r="F1138" s="18" t="str">
        <f>INDEX('xUS TME'!G:G,MATCH(B1138,'xUS TME'!$B:$B,0))</f>
        <v>Materials</v>
      </c>
      <c r="G1138" s="58">
        <f>IFERROR(INDEX(CRIMs!G:G,MATCH(C1138,CRIMs!D:D,0)),0)</f>
        <v>0</v>
      </c>
      <c r="H1138" s="58">
        <f>IFERROR(INDEX(CRIMs!I:I,MATCH(C1138,CRIMs!D:D,0)),0)</f>
        <v>0</v>
      </c>
      <c r="I1138" s="13">
        <f>INDEX('xUS TME'!E:E,MATCH($B1138,'xUS TME'!$B:$B,0))</f>
        <v>0</v>
      </c>
      <c r="J1138" s="15">
        <f>INDEX('xUS TME'!H:H,MATCH(B1138,'xUS TME'!$B:$B,0))</f>
        <v>0</v>
      </c>
      <c r="K1138" s="17" t="str">
        <f t="shared" si="17"/>
        <v/>
      </c>
      <c r="L1138" s="15">
        <f>INDEX('xUS TME'!J:J,MATCH('xUS Opp Value'!B1138,'xUS TME'!$B:$B,0))</f>
        <v>0</v>
      </c>
      <c r="M1138" s="15">
        <f>INDEX('xUS TME'!L:L,MATCH('xUS Opp Value'!$B1138,'xUS TME'!$B:$B,0))</f>
        <v>3.5</v>
      </c>
      <c r="N1138" s="15">
        <f>INDEX('xUS TME'!K:K,MATCH('xUS Opp Value'!$B1138,'xUS TME'!$B:$B,0))</f>
        <v>0.35</v>
      </c>
      <c r="O1138" s="15">
        <f>INDEX('xUS TME'!I:I,MATCH('xUS Opp Value'!$B1138,'xUS TME'!$B:$B,0))</f>
        <v>0</v>
      </c>
      <c r="P1138" s="15" t="str">
        <f>INDEX('xUS TME'!M:M,MATCH('xUS Opp Value'!$B1138,'xUS TME'!$B:$B,0))</f>
        <v>Yuan Renminbi</v>
      </c>
      <c r="Q1138" s="15">
        <f>INDEX('xUS TME'!N:N,MATCH('xUS Opp Value'!$B1138,'xUS TME'!$B:$B,0))</f>
        <v>0</v>
      </c>
    </row>
    <row r="1139" spans="1:17" hidden="1">
      <c r="A1139" s="10" t="s">
        <v>1797</v>
      </c>
      <c r="B1139" s="10" t="str">
        <f>INDEX('xUS TME'!B:B,MATCH('xUS Opp Value'!A1139,'xUS TME'!A:A,0))</f>
        <v>CNE1000031T5</v>
      </c>
      <c r="C1139" s="13">
        <f>INDEX('xUS TME'!C:C,MATCH($B1139,'xUS TME'!$B:$B,0))</f>
        <v>601066</v>
      </c>
      <c r="D1139" s="13" t="str">
        <f>INDEX('xUS TME'!D:D,MATCH(B1139,'xUS TME'!$B:$B,0))</f>
        <v>0P0001DK5A</v>
      </c>
      <c r="E1139" s="13" t="str">
        <f>INDEX('xUS TME'!F:F,MATCH(B1139,'xUS TME'!$B:$B,0))</f>
        <v>China</v>
      </c>
      <c r="F1139" s="18" t="str">
        <f>INDEX('xUS TME'!G:G,MATCH(B1139,'xUS TME'!$B:$B,0))</f>
        <v>Financials</v>
      </c>
      <c r="G1139" s="58">
        <f>IFERROR(INDEX(CRIMs!G:G,MATCH(C1139,CRIMs!D:D,0)),0)</f>
        <v>0</v>
      </c>
      <c r="H1139" s="58">
        <f>IFERROR(INDEX(CRIMs!I:I,MATCH(C1139,CRIMs!D:D,0)),0)</f>
        <v>0</v>
      </c>
      <c r="I1139" s="13">
        <f>INDEX('xUS TME'!E:E,MATCH($B1139,'xUS TME'!$B:$B,0))</f>
        <v>0</v>
      </c>
      <c r="J1139" s="15">
        <f>INDEX('xUS TME'!H:H,MATCH(B1139,'xUS TME'!$B:$B,0))</f>
        <v>0</v>
      </c>
      <c r="K1139" s="17" t="str">
        <f t="shared" si="17"/>
        <v/>
      </c>
      <c r="L1139" s="15">
        <f>INDEX('xUS TME'!J:J,MATCH('xUS Opp Value'!B1139,'xUS TME'!$B:$B,0))</f>
        <v>0</v>
      </c>
      <c r="M1139" s="15">
        <f>INDEX('xUS TME'!L:L,MATCH('xUS Opp Value'!$B1139,'xUS TME'!$B:$B,0))</f>
        <v>2.04</v>
      </c>
      <c r="N1139" s="15">
        <f>INDEX('xUS TME'!K:K,MATCH('xUS Opp Value'!$B1139,'xUS TME'!$B:$B,0))</f>
        <v>0.12</v>
      </c>
      <c r="O1139" s="15">
        <f>INDEX('xUS TME'!I:I,MATCH('xUS Opp Value'!$B1139,'xUS TME'!$B:$B,0))</f>
        <v>0</v>
      </c>
      <c r="P1139" s="15" t="str">
        <f>INDEX('xUS TME'!M:M,MATCH('xUS Opp Value'!$B1139,'xUS TME'!$B:$B,0))</f>
        <v>Yuan Renminbi</v>
      </c>
      <c r="Q1139" s="15">
        <f>INDEX('xUS TME'!N:N,MATCH('xUS Opp Value'!$B1139,'xUS TME'!$B:$B,0))</f>
        <v>0</v>
      </c>
    </row>
    <row r="1140" spans="1:17" hidden="1">
      <c r="A1140" s="10" t="s">
        <v>2512</v>
      </c>
      <c r="B1140" s="10" t="str">
        <f>INDEX('xUS TME'!B:B,MATCH('xUS Opp Value'!A1140,'xUS TME'!A:A,0))</f>
        <v>PHY2290T1044</v>
      </c>
      <c r="C1140" s="13" t="str">
        <f>INDEX('xUS TME'!C:C,MATCH($B1140,'xUS TME'!$B:$B,0))</f>
        <v>EMI</v>
      </c>
      <c r="D1140" s="13" t="str">
        <f>INDEX('xUS TME'!D:D,MATCH(B1140,'xUS TME'!$B:$B,0))</f>
        <v>0P0000UNDW</v>
      </c>
      <c r="E1140" s="13" t="str">
        <f>INDEX('xUS TME'!F:F,MATCH(B1140,'xUS TME'!$B:$B,0))</f>
        <v>Philippines</v>
      </c>
      <c r="F1140" s="18" t="str">
        <f>INDEX('xUS TME'!G:G,MATCH(B1140,'xUS TME'!$B:$B,0))</f>
        <v>Consumer Staples</v>
      </c>
      <c r="G1140" s="58">
        <f>IFERROR(INDEX(CRIMs!G:G,MATCH(C1140,CRIMs!D:D,0)),0)</f>
        <v>0</v>
      </c>
      <c r="H1140" s="58">
        <f>IFERROR(INDEX(CRIMs!I:I,MATCH(C1140,CRIMs!D:D,0)),0)</f>
        <v>0</v>
      </c>
      <c r="I1140" s="13">
        <f>INDEX('xUS TME'!E:E,MATCH($B1140,'xUS TME'!$B:$B,0))</f>
        <v>0</v>
      </c>
      <c r="J1140" s="15">
        <f>INDEX('xUS TME'!H:H,MATCH(B1140,'xUS TME'!$B:$B,0))</f>
        <v>0</v>
      </c>
      <c r="K1140" s="17" t="str">
        <f t="shared" si="17"/>
        <v/>
      </c>
      <c r="L1140" s="15">
        <f>INDEX('xUS TME'!J:J,MATCH('xUS Opp Value'!B1140,'xUS TME'!$B:$B,0))</f>
        <v>24.22</v>
      </c>
      <c r="M1140" s="15">
        <f>INDEX('xUS TME'!L:L,MATCH('xUS Opp Value'!$B1140,'xUS TME'!$B:$B,0))</f>
        <v>2.37</v>
      </c>
      <c r="N1140" s="15">
        <f>INDEX('xUS TME'!K:K,MATCH('xUS Opp Value'!$B1140,'xUS TME'!$B:$B,0))</f>
        <v>7.0000000000000007E-2</v>
      </c>
      <c r="O1140" s="15">
        <f>INDEX('xUS TME'!I:I,MATCH('xUS Opp Value'!$B1140,'xUS TME'!$B:$B,0))</f>
        <v>0</v>
      </c>
      <c r="P1140" s="15" t="str">
        <f>INDEX('xUS TME'!M:M,MATCH('xUS Opp Value'!$B1140,'xUS TME'!$B:$B,0))</f>
        <v>Philippine Peso</v>
      </c>
      <c r="Q1140" s="15">
        <f>INDEX('xUS TME'!N:N,MATCH('xUS Opp Value'!$B1140,'xUS TME'!$B:$B,0))</f>
        <v>0</v>
      </c>
    </row>
    <row r="1141" spans="1:17" hidden="1">
      <c r="A1141" s="10" t="s">
        <v>2888</v>
      </c>
      <c r="B1141" s="10" t="str">
        <f>INDEX('xUS TME'!B:B,MATCH('xUS Opp Value'!A1141,'xUS TME'!A:A,0))</f>
        <v>CNE000000PC0</v>
      </c>
      <c r="C1141" s="13">
        <f>INDEX('xUS TME'!C:C,MATCH($B1141,'xUS TME'!$B:$B,0))</f>
        <v>600795</v>
      </c>
      <c r="D1141" s="13" t="str">
        <f>INDEX('xUS TME'!D:D,MATCH(B1141,'xUS TME'!$B:$B,0))</f>
        <v>0P00007XI5</v>
      </c>
      <c r="E1141" s="13" t="str">
        <f>INDEX('xUS TME'!F:F,MATCH(B1141,'xUS TME'!$B:$B,0))</f>
        <v>China</v>
      </c>
      <c r="F1141" s="18" t="str">
        <f>INDEX('xUS TME'!G:G,MATCH(B1141,'xUS TME'!$B:$B,0))</f>
        <v>Utilities</v>
      </c>
      <c r="G1141" s="58">
        <f>IFERROR(INDEX(CRIMs!G:G,MATCH(C1141,CRIMs!D:D,0)),0)</f>
        <v>0</v>
      </c>
      <c r="H1141" s="58">
        <f>IFERROR(INDEX(CRIMs!I:I,MATCH(C1141,CRIMs!D:D,0)),0)</f>
        <v>0</v>
      </c>
      <c r="I1141" s="13">
        <f>INDEX('xUS TME'!E:E,MATCH($B1141,'xUS TME'!$B:$B,0))</f>
        <v>0</v>
      </c>
      <c r="J1141" s="15">
        <f>INDEX('xUS TME'!H:H,MATCH(B1141,'xUS TME'!$B:$B,0))</f>
        <v>0</v>
      </c>
      <c r="K1141" s="17" t="str">
        <f t="shared" si="17"/>
        <v/>
      </c>
      <c r="L1141" s="15">
        <f>INDEX('xUS TME'!J:J,MATCH('xUS Opp Value'!B1141,'xUS TME'!$B:$B,0))</f>
        <v>0</v>
      </c>
      <c r="M1141" s="15">
        <f>INDEX('xUS TME'!L:L,MATCH('xUS Opp Value'!$B1141,'xUS TME'!$B:$B,0))</f>
        <v>1.4</v>
      </c>
      <c r="N1141" s="15">
        <f>INDEX('xUS TME'!K:K,MATCH('xUS Opp Value'!$B1141,'xUS TME'!$B:$B,0))</f>
        <v>0.31</v>
      </c>
      <c r="O1141" s="15">
        <f>INDEX('xUS TME'!I:I,MATCH('xUS Opp Value'!$B1141,'xUS TME'!$B:$B,0))</f>
        <v>0</v>
      </c>
      <c r="P1141" s="15" t="str">
        <f>INDEX('xUS TME'!M:M,MATCH('xUS Opp Value'!$B1141,'xUS TME'!$B:$B,0))</f>
        <v>Yuan Renminbi</v>
      </c>
      <c r="Q1141" s="15">
        <f>INDEX('xUS TME'!N:N,MATCH('xUS Opp Value'!$B1141,'xUS TME'!$B:$B,0))</f>
        <v>0</v>
      </c>
    </row>
    <row r="1142" spans="1:17" hidden="1">
      <c r="A1142" s="10" t="s">
        <v>6341</v>
      </c>
      <c r="B1142" s="10" t="str">
        <f>INDEX('xUS TME'!B:B,MATCH('xUS Opp Value'!A1142,'xUS TME'!A:A,0))</f>
        <v>CNE100001B07</v>
      </c>
      <c r="C1142" s="13">
        <f>INDEX('xUS TME'!C:C,MATCH($B1142,'xUS TME'!$B:$B,0))</f>
        <v>2648</v>
      </c>
      <c r="D1142" s="13" t="str">
        <f>INDEX('xUS TME'!D:D,MATCH(B1142,'xUS TME'!$B:$B,0))</f>
        <v>0P0000V066</v>
      </c>
      <c r="E1142" s="13" t="str">
        <f>INDEX('xUS TME'!F:F,MATCH(B1142,'xUS TME'!$B:$B,0))</f>
        <v>China</v>
      </c>
      <c r="F1142" s="18" t="str">
        <f>INDEX('xUS TME'!G:G,MATCH(B1142,'xUS TME'!$B:$B,0))</f>
        <v>Materials</v>
      </c>
      <c r="G1142" s="58">
        <f>IFERROR(INDEX(CRIMs!G:G,MATCH(C1142,CRIMs!D:D,0)),0)</f>
        <v>0</v>
      </c>
      <c r="H1142" s="58">
        <f>IFERROR(INDEX(CRIMs!I:I,MATCH(C1142,CRIMs!D:D,0)),0)</f>
        <v>0</v>
      </c>
      <c r="I1142" s="13">
        <f>INDEX('xUS TME'!E:E,MATCH($B1142,'xUS TME'!$B:$B,0))</f>
        <v>0</v>
      </c>
      <c r="J1142" s="15">
        <f>INDEX('xUS TME'!H:H,MATCH(B1142,'xUS TME'!$B:$B,0))</f>
        <v>0</v>
      </c>
      <c r="K1142" s="17" t="str">
        <f t="shared" si="17"/>
        <v/>
      </c>
      <c r="L1142" s="15">
        <f>INDEX('xUS TME'!J:J,MATCH('xUS Opp Value'!B1142,'xUS TME'!$B:$B,0))</f>
        <v>10.75</v>
      </c>
      <c r="M1142" s="15">
        <f>INDEX('xUS TME'!L:L,MATCH('xUS Opp Value'!$B1142,'xUS TME'!$B:$B,0))</f>
        <v>2.89</v>
      </c>
      <c r="N1142" s="15">
        <f>INDEX('xUS TME'!K:K,MATCH('xUS Opp Value'!$B1142,'xUS TME'!$B:$B,0))</f>
        <v>0.17</v>
      </c>
      <c r="O1142" s="15">
        <f>INDEX('xUS TME'!I:I,MATCH('xUS Opp Value'!$B1142,'xUS TME'!$B:$B,0))</f>
        <v>0</v>
      </c>
      <c r="P1142" s="15" t="str">
        <f>INDEX('xUS TME'!M:M,MATCH('xUS Opp Value'!$B1142,'xUS TME'!$B:$B,0))</f>
        <v>Yuan Renminbi</v>
      </c>
      <c r="Q1142" s="15">
        <f>INDEX('xUS TME'!N:N,MATCH('xUS Opp Value'!$B1142,'xUS TME'!$B:$B,0))</f>
        <v>0</v>
      </c>
    </row>
    <row r="1143" spans="1:17" hidden="1">
      <c r="A1143" s="10" t="s">
        <v>3142</v>
      </c>
      <c r="B1143" s="10" t="str">
        <f>INDEX('xUS TME'!B:B,MATCH('xUS Opp Value'!A1143,'xUS TME'!A:A,0))</f>
        <v>CNE000000BL1</v>
      </c>
      <c r="C1143" s="13">
        <f>INDEX('xUS TME'!C:C,MATCH($B1143,'xUS TME'!$B:$B,0))</f>
        <v>600673</v>
      </c>
      <c r="D1143" s="13" t="str">
        <f>INDEX('xUS TME'!D:D,MATCH(B1143,'xUS TME'!$B:$B,0))</f>
        <v>0P00007XEW</v>
      </c>
      <c r="E1143" s="13" t="str">
        <f>INDEX('xUS TME'!F:F,MATCH(B1143,'xUS TME'!$B:$B,0))</f>
        <v>China</v>
      </c>
      <c r="F1143" s="18" t="str">
        <f>INDEX('xUS TME'!G:G,MATCH(B1143,'xUS TME'!$B:$B,0))</f>
        <v>Materials</v>
      </c>
      <c r="G1143" s="58">
        <f>IFERROR(INDEX(CRIMs!G:G,MATCH(C1143,CRIMs!D:D,0)),0)</f>
        <v>0</v>
      </c>
      <c r="H1143" s="58">
        <f>IFERROR(INDEX(CRIMs!I:I,MATCH(C1143,CRIMs!D:D,0)),0)</f>
        <v>0</v>
      </c>
      <c r="I1143" s="13">
        <f>INDEX('xUS TME'!E:E,MATCH($B1143,'xUS TME'!$B:$B,0))</f>
        <v>0</v>
      </c>
      <c r="J1143" s="15">
        <f>INDEX('xUS TME'!H:H,MATCH(B1143,'xUS TME'!$B:$B,0))</f>
        <v>0</v>
      </c>
      <c r="K1143" s="17" t="str">
        <f t="shared" si="17"/>
        <v/>
      </c>
      <c r="L1143" s="15">
        <f>INDEX('xUS TME'!J:J,MATCH('xUS Opp Value'!B1143,'xUS TME'!$B:$B,0))</f>
        <v>0</v>
      </c>
      <c r="M1143" s="15">
        <f>INDEX('xUS TME'!L:L,MATCH('xUS Opp Value'!$B1143,'xUS TME'!$B:$B,0))</f>
        <v>10.210000000000001</v>
      </c>
      <c r="N1143" s="15">
        <f>INDEX('xUS TME'!K:K,MATCH('xUS Opp Value'!$B1143,'xUS TME'!$B:$B,0))</f>
        <v>0.03</v>
      </c>
      <c r="O1143" s="15">
        <f>INDEX('xUS TME'!I:I,MATCH('xUS Opp Value'!$B1143,'xUS TME'!$B:$B,0))</f>
        <v>0</v>
      </c>
      <c r="P1143" s="15" t="str">
        <f>INDEX('xUS TME'!M:M,MATCH('xUS Opp Value'!$B1143,'xUS TME'!$B:$B,0))</f>
        <v>Yuan Renminbi</v>
      </c>
      <c r="Q1143" s="15">
        <f>INDEX('xUS TME'!N:N,MATCH('xUS Opp Value'!$B1143,'xUS TME'!$B:$B,0))</f>
        <v>0</v>
      </c>
    </row>
    <row r="1144" spans="1:17" hidden="1">
      <c r="A1144" s="10" t="s">
        <v>3468</v>
      </c>
      <c r="B1144" s="10" t="str">
        <f>INDEX('xUS TME'!B:B,MATCH('xUS Opp Value'!A1144,'xUS TME'!A:A,0))</f>
        <v>INE093A01041</v>
      </c>
      <c r="C1144" s="13">
        <f>INDEX('xUS TME'!C:C,MATCH($B1144,'xUS TME'!$B:$B,0))</f>
        <v>544362</v>
      </c>
      <c r="D1144" s="13" t="str">
        <f>INDEX('xUS TME'!D:D,MATCH(B1144,'xUS TME'!$B:$B,0))</f>
        <v>0P0001UQML</v>
      </c>
      <c r="E1144" s="13" t="str">
        <f>INDEX('xUS TME'!F:F,MATCH(B1144,'xUS TME'!$B:$B,0))</f>
        <v>India</v>
      </c>
      <c r="F1144" s="18" t="str">
        <f>INDEX('xUS TME'!G:G,MATCH(B1144,'xUS TME'!$B:$B,0))</f>
        <v>Information Technology</v>
      </c>
      <c r="G1144" s="58">
        <f>IFERROR(INDEX(CRIMs!G:G,MATCH(C1144,CRIMs!D:D,0)),0)</f>
        <v>0</v>
      </c>
      <c r="H1144" s="58">
        <f>IFERROR(INDEX(CRIMs!I:I,MATCH(C1144,CRIMs!D:D,0)),0)</f>
        <v>0</v>
      </c>
      <c r="I1144" s="13">
        <f>INDEX('xUS TME'!E:E,MATCH($B1144,'xUS TME'!$B:$B,0))</f>
        <v>0</v>
      </c>
      <c r="J1144" s="15">
        <f>INDEX('xUS TME'!H:H,MATCH(B1144,'xUS TME'!$B:$B,0))</f>
        <v>0</v>
      </c>
      <c r="K1144" s="17" t="str">
        <f t="shared" si="17"/>
        <v/>
      </c>
      <c r="L1144" s="15">
        <f>INDEX('xUS TME'!J:J,MATCH('xUS Opp Value'!B1144,'xUS TME'!$B:$B,0))</f>
        <v>0</v>
      </c>
      <c r="M1144" s="15">
        <f>INDEX('xUS TME'!L:L,MATCH('xUS Opp Value'!$B1144,'xUS TME'!$B:$B,0))</f>
        <v>4.71</v>
      </c>
      <c r="N1144" s="15">
        <f>INDEX('xUS TME'!K:K,MATCH('xUS Opp Value'!$B1144,'xUS TME'!$B:$B,0))</f>
        <v>0.23</v>
      </c>
      <c r="O1144" s="15">
        <f>INDEX('xUS TME'!I:I,MATCH('xUS Opp Value'!$B1144,'xUS TME'!$B:$B,0))</f>
        <v>0</v>
      </c>
      <c r="P1144" s="15" t="str">
        <f>INDEX('xUS TME'!M:M,MATCH('xUS Opp Value'!$B1144,'xUS TME'!$B:$B,0))</f>
        <v>Indian Rupee</v>
      </c>
      <c r="Q1144" s="15">
        <f>INDEX('xUS TME'!N:N,MATCH('xUS Opp Value'!$B1144,'xUS TME'!$B:$B,0))</f>
        <v>0</v>
      </c>
    </row>
    <row r="1145" spans="1:17" hidden="1">
      <c r="A1145" s="10" t="s">
        <v>5699</v>
      </c>
      <c r="B1145" s="10" t="str">
        <f>INDEX('xUS TME'!B:B,MATCH('xUS Opp Value'!A1145,'xUS TME'!A:A,0))</f>
        <v>CNE000001ND1</v>
      </c>
      <c r="C1145" s="13" t="str">
        <f>INDEX('xUS TME'!C:C,MATCH($B1145,'xUS TME'!$B:$B,0))</f>
        <v>600048</v>
      </c>
      <c r="D1145" s="13" t="str">
        <f>INDEX('xUS TME'!D:D,MATCH(B1145,'xUS TME'!$B:$B,0))</f>
        <v>0P00007Z5Z</v>
      </c>
      <c r="E1145" s="13" t="str">
        <f>INDEX('xUS TME'!F:F,MATCH(B1145,'xUS TME'!$B:$B,0))</f>
        <v>China</v>
      </c>
      <c r="F1145" s="18" t="str">
        <f>INDEX('xUS TME'!G:G,MATCH(B1145,'xUS TME'!$B:$B,0))</f>
        <v>Real Estate</v>
      </c>
      <c r="G1145" s="58">
        <f>IFERROR(INDEX(CRIMs!G:G,MATCH(C1145,CRIMs!D:D,0)),0)</f>
        <v>0</v>
      </c>
      <c r="H1145" s="58">
        <f>IFERROR(INDEX(CRIMs!I:I,MATCH(C1145,CRIMs!D:D,0)),0)</f>
        <v>0</v>
      </c>
      <c r="I1145" s="13">
        <f>INDEX('xUS TME'!E:E,MATCH($B1145,'xUS TME'!$B:$B,0))</f>
        <v>0</v>
      </c>
      <c r="J1145" s="15">
        <f>INDEX('xUS TME'!H:H,MATCH(B1145,'xUS TME'!$B:$B,0))</f>
        <v>0</v>
      </c>
      <c r="K1145" s="17" t="str">
        <f t="shared" si="17"/>
        <v/>
      </c>
      <c r="L1145" s="15">
        <f>INDEX('xUS TME'!J:J,MATCH('xUS Opp Value'!B1145,'xUS TME'!$B:$B,0))</f>
        <v>5.66</v>
      </c>
      <c r="M1145" s="15">
        <f>INDEX('xUS TME'!L:L,MATCH('xUS Opp Value'!$B1145,'xUS TME'!$B:$B,0))</f>
        <v>0.35</v>
      </c>
      <c r="N1145" s="15">
        <f>INDEX('xUS TME'!K:K,MATCH('xUS Opp Value'!$B1145,'xUS TME'!$B:$B,0))</f>
        <v>0.05</v>
      </c>
      <c r="O1145" s="15" t="str">
        <f>INDEX('xUS TME'!I:I,MATCH('xUS Opp Value'!$B1145,'xUS TME'!$B:$B,0))</f>
        <v>None</v>
      </c>
      <c r="P1145" s="15" t="str">
        <f>INDEX('xUS TME'!M:M,MATCH('xUS Opp Value'!$B1145,'xUS TME'!$B:$B,0))</f>
        <v>Yuan Renminbi</v>
      </c>
      <c r="Q1145" s="15" t="str">
        <f>INDEX('xUS TME'!N:N,MATCH('xUS Opp Value'!$B1145,'xUS TME'!$B:$B,0))</f>
        <v>High</v>
      </c>
    </row>
    <row r="1146" spans="1:17" hidden="1">
      <c r="A1146" s="10" t="s">
        <v>1777</v>
      </c>
      <c r="B1146" s="10" t="str">
        <f>INDEX('xUS TME'!B:B,MATCH('xUS Opp Value'!A1146,'xUS TME'!A:A,0))</f>
        <v>CNE100003S06</v>
      </c>
      <c r="C1146" s="13">
        <f>INDEX('xUS TME'!C:C,MATCH($B1146,'xUS TME'!$B:$B,0))</f>
        <v>688396</v>
      </c>
      <c r="D1146" s="13" t="str">
        <f>INDEX('xUS TME'!D:D,MATCH(B1146,'xUS TME'!$B:$B,0))</f>
        <v>0P0001JCC9</v>
      </c>
      <c r="E1146" s="13" t="str">
        <f>INDEX('xUS TME'!F:F,MATCH(B1146,'xUS TME'!$B:$B,0))</f>
        <v>China</v>
      </c>
      <c r="F1146" s="18" t="str">
        <f>INDEX('xUS TME'!G:G,MATCH(B1146,'xUS TME'!$B:$B,0))</f>
        <v>Information Technology</v>
      </c>
      <c r="G1146" s="58">
        <f>IFERROR(INDEX(CRIMs!G:G,MATCH(C1146,CRIMs!D:D,0)),0)</f>
        <v>0</v>
      </c>
      <c r="H1146" s="58">
        <f>IFERROR(INDEX(CRIMs!I:I,MATCH(C1146,CRIMs!D:D,0)),0)</f>
        <v>0</v>
      </c>
      <c r="I1146" s="13">
        <f>INDEX('xUS TME'!E:E,MATCH($B1146,'xUS TME'!$B:$B,0))</f>
        <v>0</v>
      </c>
      <c r="J1146" s="15">
        <f>INDEX('xUS TME'!H:H,MATCH(B1146,'xUS TME'!$B:$B,0))</f>
        <v>0</v>
      </c>
      <c r="K1146" s="17" t="str">
        <f t="shared" si="17"/>
        <v/>
      </c>
      <c r="L1146" s="15">
        <f>INDEX('xUS TME'!J:J,MATCH('xUS Opp Value'!B1146,'xUS TME'!$B:$B,0))</f>
        <v>21.14</v>
      </c>
      <c r="M1146" s="15">
        <f>INDEX('xUS TME'!L:L,MATCH('xUS Opp Value'!$B1146,'xUS TME'!$B:$B,0))</f>
        <v>2.85</v>
      </c>
      <c r="N1146" s="15">
        <f>INDEX('xUS TME'!K:K,MATCH('xUS Opp Value'!$B1146,'xUS TME'!$B:$B,0))</f>
        <v>0.03</v>
      </c>
      <c r="O1146" s="15">
        <f>INDEX('xUS TME'!I:I,MATCH('xUS Opp Value'!$B1146,'xUS TME'!$B:$B,0))</f>
        <v>0</v>
      </c>
      <c r="P1146" s="15" t="str">
        <f>INDEX('xUS TME'!M:M,MATCH('xUS Opp Value'!$B1146,'xUS TME'!$B:$B,0))</f>
        <v>Yuan Renminbi</v>
      </c>
      <c r="Q1146" s="15">
        <f>INDEX('xUS TME'!N:N,MATCH('xUS Opp Value'!$B1146,'xUS TME'!$B:$B,0))</f>
        <v>0</v>
      </c>
    </row>
    <row r="1147" spans="1:17" hidden="1">
      <c r="A1147" s="10" t="s">
        <v>6286</v>
      </c>
      <c r="B1147" s="10" t="str">
        <f>INDEX('xUS TME'!B:B,MATCH('xUS Opp Value'!A1147,'xUS TME'!A:A,0))</f>
        <v>CNE000000KB3</v>
      </c>
      <c r="C1147" s="13">
        <f>INDEX('xUS TME'!C:C,MATCH($B1147,'xUS TME'!$B:$B,0))</f>
        <v>600703</v>
      </c>
      <c r="D1147" s="13" t="str">
        <f>INDEX('xUS TME'!D:D,MATCH(B1147,'xUS TME'!$B:$B,0))</f>
        <v>0P00007XFP</v>
      </c>
      <c r="E1147" s="13" t="str">
        <f>INDEX('xUS TME'!F:F,MATCH(B1147,'xUS TME'!$B:$B,0))</f>
        <v>China</v>
      </c>
      <c r="F1147" s="18" t="str">
        <f>INDEX('xUS TME'!G:G,MATCH(B1147,'xUS TME'!$B:$B,0))</f>
        <v>Information Technology</v>
      </c>
      <c r="G1147" s="58">
        <f>IFERROR(INDEX(CRIMs!G:G,MATCH(C1147,CRIMs!D:D,0)),0)</f>
        <v>0</v>
      </c>
      <c r="H1147" s="58">
        <f>IFERROR(INDEX(CRIMs!I:I,MATCH(C1147,CRIMs!D:D,0)),0)</f>
        <v>0</v>
      </c>
      <c r="I1147" s="13">
        <f>INDEX('xUS TME'!E:E,MATCH($B1147,'xUS TME'!$B:$B,0))</f>
        <v>0</v>
      </c>
      <c r="J1147" s="15">
        <f>INDEX('xUS TME'!H:H,MATCH(B1147,'xUS TME'!$B:$B,0))</f>
        <v>0</v>
      </c>
      <c r="K1147" s="17" t="str">
        <f t="shared" ref="K1147:K1210" si="18">IFERROR((1/J1147)-1,"")</f>
        <v/>
      </c>
      <c r="L1147" s="15">
        <f>INDEX('xUS TME'!J:J,MATCH('xUS Opp Value'!B1147,'xUS TME'!$B:$B,0))</f>
        <v>23.96</v>
      </c>
      <c r="M1147" s="15">
        <f>INDEX('xUS TME'!L:L,MATCH('xUS Opp Value'!$B1147,'xUS TME'!$B:$B,0))</f>
        <v>1.69</v>
      </c>
      <c r="N1147" s="15">
        <f>INDEX('xUS TME'!K:K,MATCH('xUS Opp Value'!$B1147,'xUS TME'!$B:$B,0))</f>
        <v>0.01</v>
      </c>
      <c r="O1147" s="15">
        <f>INDEX('xUS TME'!I:I,MATCH('xUS Opp Value'!$B1147,'xUS TME'!$B:$B,0))</f>
        <v>0</v>
      </c>
      <c r="P1147" s="15" t="str">
        <f>INDEX('xUS TME'!M:M,MATCH('xUS Opp Value'!$B1147,'xUS TME'!$B:$B,0))</f>
        <v>Yuan Renminbi</v>
      </c>
      <c r="Q1147" s="15">
        <f>INDEX('xUS TME'!N:N,MATCH('xUS Opp Value'!$B1147,'xUS TME'!$B:$B,0))</f>
        <v>0</v>
      </c>
    </row>
    <row r="1148" spans="1:17" hidden="1">
      <c r="A1148" s="10" t="s">
        <v>5375</v>
      </c>
      <c r="B1148" s="10" t="str">
        <f>INDEX('xUS TME'!B:B,MATCH('xUS Opp Value'!A1148,'xUS TME'!A:A,0))</f>
        <v>INE0ONG01011</v>
      </c>
      <c r="C1148" s="13" t="str">
        <f>INDEX('xUS TME'!C:C,MATCH($B1148,'xUS TME'!$B:$B,0))</f>
        <v>NTPCGREEN</v>
      </c>
      <c r="D1148" s="13" t="str">
        <f>INDEX('xUS TME'!D:D,MATCH(B1148,'xUS TME'!$B:$B,0))</f>
        <v>0P0001U4RH</v>
      </c>
      <c r="E1148" s="13" t="str">
        <f>INDEX('xUS TME'!F:F,MATCH(B1148,'xUS TME'!$B:$B,0))</f>
        <v>India</v>
      </c>
      <c r="F1148" s="18" t="str">
        <f>INDEX('xUS TME'!G:G,MATCH(B1148,'xUS TME'!$B:$B,0))</f>
        <v>Utilities</v>
      </c>
      <c r="G1148" s="58">
        <f>IFERROR(INDEX(CRIMs!G:G,MATCH(C1148,CRIMs!D:D,0)),0)</f>
        <v>0</v>
      </c>
      <c r="H1148" s="58">
        <f>IFERROR(INDEX(CRIMs!I:I,MATCH(C1148,CRIMs!D:D,0)),0)</f>
        <v>0</v>
      </c>
      <c r="I1148" s="13">
        <f>INDEX('xUS TME'!E:E,MATCH($B1148,'xUS TME'!$B:$B,0))</f>
        <v>0</v>
      </c>
      <c r="J1148" s="15">
        <f>INDEX('xUS TME'!H:H,MATCH(B1148,'xUS TME'!$B:$B,0))</f>
        <v>0</v>
      </c>
      <c r="K1148" s="17" t="str">
        <f t="shared" si="18"/>
        <v/>
      </c>
      <c r="L1148" s="15">
        <f>INDEX('xUS TME'!J:J,MATCH('xUS Opp Value'!B1148,'xUS TME'!$B:$B,0))</f>
        <v>0</v>
      </c>
      <c r="M1148" s="15">
        <f>INDEX('xUS TME'!L:L,MATCH('xUS Opp Value'!$B1148,'xUS TME'!$B:$B,0))</f>
        <v>4.37</v>
      </c>
      <c r="N1148" s="15">
        <f>INDEX('xUS TME'!K:K,MATCH('xUS Opp Value'!$B1148,'xUS TME'!$B:$B,0))</f>
        <v>0.05</v>
      </c>
      <c r="O1148" s="15">
        <f>INDEX('xUS TME'!I:I,MATCH('xUS Opp Value'!$B1148,'xUS TME'!$B:$B,0))</f>
        <v>0</v>
      </c>
      <c r="P1148" s="15" t="str">
        <f>INDEX('xUS TME'!M:M,MATCH('xUS Opp Value'!$B1148,'xUS TME'!$B:$B,0))</f>
        <v>Indian Rupee</v>
      </c>
      <c r="Q1148" s="15">
        <f>INDEX('xUS TME'!N:N,MATCH('xUS Opp Value'!$B1148,'xUS TME'!$B:$B,0))</f>
        <v>0</v>
      </c>
    </row>
    <row r="1149" spans="1:17" hidden="1">
      <c r="A1149" s="10" t="s">
        <v>3615</v>
      </c>
      <c r="B1149" s="10" t="str">
        <f>INDEX('xUS TME'!B:B,MATCH('xUS Opp Value'!A1149,'xUS TME'!A:A,0))</f>
        <v>CNE1000003D8</v>
      </c>
      <c r="C1149" s="13">
        <f>INDEX('xUS TME'!C:C,MATCH($B1149,'xUS TME'!$B:$B,0))</f>
        <v>1071</v>
      </c>
      <c r="D1149" s="13" t="str">
        <f>INDEX('xUS TME'!D:D,MATCH(B1149,'xUS TME'!$B:$B,0))</f>
        <v>0P00009T55</v>
      </c>
      <c r="E1149" s="13" t="str">
        <f>INDEX('xUS TME'!F:F,MATCH(B1149,'xUS TME'!$B:$B,0))</f>
        <v>China</v>
      </c>
      <c r="F1149" s="18" t="str">
        <f>INDEX('xUS TME'!G:G,MATCH(B1149,'xUS TME'!$B:$B,0))</f>
        <v>Utilities</v>
      </c>
      <c r="G1149" s="58">
        <f>IFERROR(INDEX(CRIMs!G:G,MATCH(C1149,CRIMs!D:D,0)),0)</f>
        <v>0</v>
      </c>
      <c r="H1149" s="58">
        <f>IFERROR(INDEX(CRIMs!I:I,MATCH(C1149,CRIMs!D:D,0)),0)</f>
        <v>0</v>
      </c>
      <c r="I1149" s="13">
        <f>INDEX('xUS TME'!E:E,MATCH($B1149,'xUS TME'!$B:$B,0))</f>
        <v>0</v>
      </c>
      <c r="J1149" s="15">
        <f>INDEX('xUS TME'!H:H,MATCH(B1149,'xUS TME'!$B:$B,0))</f>
        <v>0</v>
      </c>
      <c r="K1149" s="17" t="str">
        <f t="shared" si="18"/>
        <v/>
      </c>
      <c r="L1149" s="15">
        <f>INDEX('xUS TME'!J:J,MATCH('xUS Opp Value'!B1149,'xUS TME'!$B:$B,0))</f>
        <v>5.42</v>
      </c>
      <c r="M1149" s="15">
        <f>INDEX('xUS TME'!L:L,MATCH('xUS Opp Value'!$B1149,'xUS TME'!$B:$B,0))</f>
        <v>0.87</v>
      </c>
      <c r="N1149" s="15">
        <f>INDEX('xUS TME'!K:K,MATCH('xUS Opp Value'!$B1149,'xUS TME'!$B:$B,0))</f>
        <v>0.18</v>
      </c>
      <c r="O1149" s="15">
        <f>INDEX('xUS TME'!I:I,MATCH('xUS Opp Value'!$B1149,'xUS TME'!$B:$B,0))</f>
        <v>0</v>
      </c>
      <c r="P1149" s="15" t="str">
        <f>INDEX('xUS TME'!M:M,MATCH('xUS Opp Value'!$B1149,'xUS TME'!$B:$B,0))</f>
        <v>Hong Kong Dollar</v>
      </c>
      <c r="Q1149" s="15">
        <f>INDEX('xUS TME'!N:N,MATCH('xUS Opp Value'!$B1149,'xUS TME'!$B:$B,0))</f>
        <v>0</v>
      </c>
    </row>
    <row r="1150" spans="1:17" hidden="1">
      <c r="A1150" s="10" t="s">
        <v>6158</v>
      </c>
      <c r="B1150" s="10" t="str">
        <f>INDEX('xUS TME'!B:B,MATCH('xUS Opp Value'!A1150,'xUS TME'!A:A,0))</f>
        <v>CNE100003RK2</v>
      </c>
      <c r="C1150" s="13">
        <f>INDEX('xUS TME'!C:C,MATCH($B1150,'xUS TME'!$B:$B,0))</f>
        <v>603893</v>
      </c>
      <c r="D1150" s="13" t="str">
        <f>INDEX('xUS TME'!D:D,MATCH(B1150,'xUS TME'!$B:$B,0))</f>
        <v>0P0001J8CR</v>
      </c>
      <c r="E1150" s="13" t="str">
        <f>INDEX('xUS TME'!F:F,MATCH(B1150,'xUS TME'!$B:$B,0))</f>
        <v>China</v>
      </c>
      <c r="F1150" s="18" t="str">
        <f>INDEX('xUS TME'!G:G,MATCH(B1150,'xUS TME'!$B:$B,0))</f>
        <v>Information Technology</v>
      </c>
      <c r="G1150" s="58">
        <f>IFERROR(INDEX(CRIMs!G:G,MATCH(C1150,CRIMs!D:D,0)),0)</f>
        <v>0</v>
      </c>
      <c r="H1150" s="58">
        <f>IFERROR(INDEX(CRIMs!I:I,MATCH(C1150,CRIMs!D:D,0)),0)</f>
        <v>0</v>
      </c>
      <c r="I1150" s="13">
        <f>INDEX('xUS TME'!E:E,MATCH($B1150,'xUS TME'!$B:$B,0))</f>
        <v>0</v>
      </c>
      <c r="J1150" s="15">
        <f>INDEX('xUS TME'!H:H,MATCH(B1150,'xUS TME'!$B:$B,0))</f>
        <v>0</v>
      </c>
      <c r="K1150" s="17" t="str">
        <f t="shared" si="18"/>
        <v/>
      </c>
      <c r="L1150" s="15">
        <f>INDEX('xUS TME'!J:J,MATCH('xUS Opp Value'!B1150,'xUS TME'!$B:$B,0))</f>
        <v>0</v>
      </c>
      <c r="M1150" s="15">
        <f>INDEX('xUS TME'!L:L,MATCH('xUS Opp Value'!$B1150,'xUS TME'!$B:$B,0))</f>
        <v>16.88</v>
      </c>
      <c r="N1150" s="15">
        <f>INDEX('xUS TME'!K:K,MATCH('xUS Opp Value'!$B1150,'xUS TME'!$B:$B,0))</f>
        <v>0.18</v>
      </c>
      <c r="O1150" s="15">
        <f>INDEX('xUS TME'!I:I,MATCH('xUS Opp Value'!$B1150,'xUS TME'!$B:$B,0))</f>
        <v>0</v>
      </c>
      <c r="P1150" s="15" t="str">
        <f>INDEX('xUS TME'!M:M,MATCH('xUS Opp Value'!$B1150,'xUS TME'!$B:$B,0))</f>
        <v>Yuan Renminbi</v>
      </c>
      <c r="Q1150" s="15">
        <f>INDEX('xUS TME'!N:N,MATCH('xUS Opp Value'!$B1150,'xUS TME'!$B:$B,0))</f>
        <v>0</v>
      </c>
    </row>
    <row r="1151" spans="1:17" hidden="1">
      <c r="A1151" s="10" t="s">
        <v>6526</v>
      </c>
      <c r="B1151" s="10" t="str">
        <f>INDEX('xUS TME'!B:B,MATCH('xUS Opp Value'!A1151,'xUS TME'!A:A,0))</f>
        <v>CNE000001BM7</v>
      </c>
      <c r="C1151" s="13" t="str">
        <f>INDEX('xUS TME'!C:C,MATCH($B1151,'xUS TME'!$B:$B,0))</f>
        <v>600426</v>
      </c>
      <c r="D1151" s="13" t="str">
        <f>INDEX('xUS TME'!D:D,MATCH(B1151,'xUS TME'!$B:$B,0))</f>
        <v>0P00007X9A</v>
      </c>
      <c r="E1151" s="13" t="str">
        <f>INDEX('xUS TME'!F:F,MATCH(B1151,'xUS TME'!$B:$B,0))</f>
        <v>China</v>
      </c>
      <c r="F1151" s="18" t="str">
        <f>INDEX('xUS TME'!G:G,MATCH(B1151,'xUS TME'!$B:$B,0))</f>
        <v>Materials</v>
      </c>
      <c r="G1151" s="58">
        <f>IFERROR(INDEX(CRIMs!G:G,MATCH(C1151,CRIMs!D:D,0)),0)</f>
        <v>0</v>
      </c>
      <c r="H1151" s="58">
        <f>IFERROR(INDEX(CRIMs!I:I,MATCH(C1151,CRIMs!D:D,0)),0)</f>
        <v>0</v>
      </c>
      <c r="I1151" s="13">
        <f>INDEX('xUS TME'!E:E,MATCH($B1151,'xUS TME'!$B:$B,0))</f>
        <v>0</v>
      </c>
      <c r="J1151" s="15">
        <f>INDEX('xUS TME'!H:H,MATCH(B1151,'xUS TME'!$B:$B,0))</f>
        <v>0</v>
      </c>
      <c r="K1151" s="17" t="str">
        <f t="shared" si="18"/>
        <v/>
      </c>
      <c r="L1151" s="15">
        <f>INDEX('xUS TME'!J:J,MATCH('xUS Opp Value'!B1151,'xUS TME'!$B:$B,0))</f>
        <v>0</v>
      </c>
      <c r="M1151" s="15">
        <f>INDEX('xUS TME'!L:L,MATCH('xUS Opp Value'!$B1151,'xUS TME'!$B:$B,0))</f>
        <v>2.4500000000000002</v>
      </c>
      <c r="N1151" s="15">
        <f>INDEX('xUS TME'!K:K,MATCH('xUS Opp Value'!$B1151,'xUS TME'!$B:$B,0))</f>
        <v>0.11</v>
      </c>
      <c r="O1151" s="15">
        <f>INDEX('xUS TME'!I:I,MATCH('xUS Opp Value'!$B1151,'xUS TME'!$B:$B,0))</f>
        <v>0</v>
      </c>
      <c r="P1151" s="15" t="str">
        <f>INDEX('xUS TME'!M:M,MATCH('xUS Opp Value'!$B1151,'xUS TME'!$B:$B,0))</f>
        <v>Yuan Renminbi</v>
      </c>
      <c r="Q1151" s="15">
        <f>INDEX('xUS TME'!N:N,MATCH('xUS Opp Value'!$B1151,'xUS TME'!$B:$B,0))</f>
        <v>0</v>
      </c>
    </row>
    <row r="1152" spans="1:17" hidden="1">
      <c r="A1152" s="10" t="s">
        <v>2255</v>
      </c>
      <c r="B1152" s="10" t="str">
        <f>INDEX('xUS TME'!B:B,MATCH('xUS Opp Value'!A1152,'xUS TME'!A:A,0))</f>
        <v>CNE1000002Z3</v>
      </c>
      <c r="C1152" s="13">
        <f>INDEX('xUS TME'!C:C,MATCH($B1152,'xUS TME'!$B:$B,0))</f>
        <v>991</v>
      </c>
      <c r="D1152" s="13" t="str">
        <f>INDEX('xUS TME'!D:D,MATCH(B1152,'xUS TME'!$B:$B,0))</f>
        <v>0P00009S52</v>
      </c>
      <c r="E1152" s="13" t="str">
        <f>INDEX('xUS TME'!F:F,MATCH(B1152,'xUS TME'!$B:$B,0))</f>
        <v>China</v>
      </c>
      <c r="F1152" s="18" t="str">
        <f>INDEX('xUS TME'!G:G,MATCH(B1152,'xUS TME'!$B:$B,0))</f>
        <v>Utilities</v>
      </c>
      <c r="G1152" s="58">
        <f>IFERROR(INDEX(CRIMs!G:G,MATCH(C1152,CRIMs!D:D,0)),0)</f>
        <v>0</v>
      </c>
      <c r="H1152" s="58">
        <f>IFERROR(INDEX(CRIMs!I:I,MATCH(C1152,CRIMs!D:D,0)),0)</f>
        <v>0</v>
      </c>
      <c r="I1152" s="13">
        <f>INDEX('xUS TME'!E:E,MATCH($B1152,'xUS TME'!$B:$B,0))</f>
        <v>0</v>
      </c>
      <c r="J1152" s="15">
        <f>INDEX('xUS TME'!H:H,MATCH(B1152,'xUS TME'!$B:$B,0))</f>
        <v>0</v>
      </c>
      <c r="K1152" s="17" t="str">
        <f t="shared" si="18"/>
        <v/>
      </c>
      <c r="L1152" s="15">
        <f>INDEX('xUS TME'!J:J,MATCH('xUS Opp Value'!B1152,'xUS TME'!$B:$B,0))</f>
        <v>6.44</v>
      </c>
      <c r="M1152" s="15">
        <f>INDEX('xUS TME'!L:L,MATCH('xUS Opp Value'!$B1152,'xUS TME'!$B:$B,0))</f>
        <v>1.2</v>
      </c>
      <c r="N1152" s="15">
        <f>INDEX('xUS TME'!K:K,MATCH('xUS Opp Value'!$B1152,'xUS TME'!$B:$B,0))</f>
        <v>0.3</v>
      </c>
      <c r="O1152" s="15" t="str">
        <f>INDEX('xUS TME'!I:I,MATCH('xUS Opp Value'!$B1152,'xUS TME'!$B:$B,0))</f>
        <v>None</v>
      </c>
      <c r="P1152" s="15" t="str">
        <f>INDEX('xUS TME'!M:M,MATCH('xUS Opp Value'!$B1152,'xUS TME'!$B:$B,0))</f>
        <v>Hong Kong Dollar</v>
      </c>
      <c r="Q1152" s="15" t="str">
        <f>INDEX('xUS TME'!N:N,MATCH('xUS Opp Value'!$B1152,'xUS TME'!$B:$B,0))</f>
        <v>High</v>
      </c>
    </row>
    <row r="1153" spans="1:70" hidden="1">
      <c r="A1153" s="10" t="s">
        <v>2001</v>
      </c>
      <c r="B1153" s="10" t="str">
        <f>INDEX('xUS TME'!B:B,MATCH('xUS Opp Value'!A1153,'xUS TME'!A:A,0))</f>
        <v>CNE000000MS3</v>
      </c>
      <c r="C1153" s="13" t="str">
        <f>INDEX('xUS TME'!C:C,MATCH($B1153,'xUS TME'!$B:$B,0))</f>
        <v>000617</v>
      </c>
      <c r="D1153" s="13" t="str">
        <f>INDEX('xUS TME'!D:D,MATCH(B1153,'xUS TME'!$B:$B,0))</f>
        <v>0P00007WVU</v>
      </c>
      <c r="E1153" s="13" t="str">
        <f>INDEX('xUS TME'!F:F,MATCH(B1153,'xUS TME'!$B:$B,0))</f>
        <v>China</v>
      </c>
      <c r="F1153" s="18" t="str">
        <f>INDEX('xUS TME'!G:G,MATCH(B1153,'xUS TME'!$B:$B,0))</f>
        <v>Financials</v>
      </c>
      <c r="G1153" s="58">
        <f>IFERROR(INDEX(CRIMs!G:G,MATCH(C1153,CRIMs!D:D,0)),0)</f>
        <v>0</v>
      </c>
      <c r="H1153" s="58">
        <f>IFERROR(INDEX(CRIMs!I:I,MATCH(C1153,CRIMs!D:D,0)),0)</f>
        <v>0</v>
      </c>
      <c r="I1153" s="13">
        <f>INDEX('xUS TME'!E:E,MATCH($B1153,'xUS TME'!$B:$B,0))</f>
        <v>0</v>
      </c>
      <c r="J1153" s="15">
        <f>INDEX('xUS TME'!H:H,MATCH(B1153,'xUS TME'!$B:$B,0))</f>
        <v>0</v>
      </c>
      <c r="K1153" s="17" t="str">
        <f t="shared" si="18"/>
        <v/>
      </c>
      <c r="L1153" s="15">
        <f>INDEX('xUS TME'!J:J,MATCH('xUS Opp Value'!B1153,'xUS TME'!$B:$B,0))</f>
        <v>0</v>
      </c>
      <c r="M1153" s="15">
        <f>INDEX('xUS TME'!L:L,MATCH('xUS Opp Value'!$B1153,'xUS TME'!$B:$B,0))</f>
        <v>1.24</v>
      </c>
      <c r="N1153" s="15">
        <f>INDEX('xUS TME'!K:K,MATCH('xUS Opp Value'!$B1153,'xUS TME'!$B:$B,0))</f>
        <v>0.1</v>
      </c>
      <c r="O1153" s="15">
        <f>INDEX('xUS TME'!I:I,MATCH('xUS Opp Value'!$B1153,'xUS TME'!$B:$B,0))</f>
        <v>0</v>
      </c>
      <c r="P1153" s="15" t="str">
        <f>INDEX('xUS TME'!M:M,MATCH('xUS Opp Value'!$B1153,'xUS TME'!$B:$B,0))</f>
        <v>Yuan Renminbi</v>
      </c>
      <c r="Q1153" s="15">
        <f>INDEX('xUS TME'!N:N,MATCH('xUS Opp Value'!$B1153,'xUS TME'!$B:$B,0))</f>
        <v>0</v>
      </c>
    </row>
    <row r="1154" spans="1:70" hidden="1">
      <c r="A1154" s="10" t="s">
        <v>7641</v>
      </c>
      <c r="B1154" s="10" t="str">
        <f>INDEX('xUS TME'!B:B,MATCH('xUS Opp Value'!A1154,'xUS TME'!A:A,0))</f>
        <v>CNE1000006C3</v>
      </c>
      <c r="C1154" s="13">
        <f>INDEX('xUS TME'!C:C,MATCH($B1154,'xUS TME'!$B:$B,0))</f>
        <v>2156</v>
      </c>
      <c r="D1154" s="13" t="str">
        <f>INDEX('xUS TME'!D:D,MATCH(B1154,'xUS TME'!$B:$B,0))</f>
        <v>0P00009G5P</v>
      </c>
      <c r="E1154" s="13" t="str">
        <f>INDEX('xUS TME'!F:F,MATCH(B1154,'xUS TME'!$B:$B,0))</f>
        <v>China</v>
      </c>
      <c r="F1154" s="18" t="str">
        <f>INDEX('xUS TME'!G:G,MATCH(B1154,'xUS TME'!$B:$B,0))</f>
        <v>Information Technology</v>
      </c>
      <c r="G1154" s="58">
        <f>IFERROR(INDEX(CRIMs!G:G,MATCH(C1154,CRIMs!D:D,0)),0)</f>
        <v>0</v>
      </c>
      <c r="H1154" s="58">
        <f>IFERROR(INDEX(CRIMs!I:I,MATCH(C1154,CRIMs!D:D,0)),0)</f>
        <v>0</v>
      </c>
      <c r="I1154" s="13">
        <f>INDEX('xUS TME'!E:E,MATCH($B1154,'xUS TME'!$B:$B,0))</f>
        <v>0</v>
      </c>
      <c r="J1154" s="15">
        <f>INDEX('xUS TME'!H:H,MATCH(B1154,'xUS TME'!$B:$B,0))</f>
        <v>0</v>
      </c>
      <c r="K1154" s="17" t="str">
        <f t="shared" si="18"/>
        <v/>
      </c>
      <c r="L1154" s="15">
        <f>INDEX('xUS TME'!J:J,MATCH('xUS Opp Value'!B1154,'xUS TME'!$B:$B,0))</f>
        <v>31.97</v>
      </c>
      <c r="M1154" s="15">
        <f>INDEX('xUS TME'!L:L,MATCH('xUS Opp Value'!$B1154,'xUS TME'!$B:$B,0))</f>
        <v>4.5199999999999996</v>
      </c>
      <c r="N1154" s="15">
        <f>INDEX('xUS TME'!K:K,MATCH('xUS Opp Value'!$B1154,'xUS TME'!$B:$B,0))</f>
        <v>0.06</v>
      </c>
      <c r="O1154" s="15">
        <f>INDEX('xUS TME'!I:I,MATCH('xUS Opp Value'!$B1154,'xUS TME'!$B:$B,0))</f>
        <v>0</v>
      </c>
      <c r="P1154" s="15" t="str">
        <f>INDEX('xUS TME'!M:M,MATCH('xUS Opp Value'!$B1154,'xUS TME'!$B:$B,0))</f>
        <v>Yuan Renminbi</v>
      </c>
      <c r="Q1154" s="15">
        <f>INDEX('xUS TME'!N:N,MATCH('xUS Opp Value'!$B1154,'xUS TME'!$B:$B,0))</f>
        <v>0</v>
      </c>
    </row>
    <row r="1155" spans="1:70" hidden="1">
      <c r="A1155" s="10" t="s">
        <v>1545</v>
      </c>
      <c r="B1155" s="10" t="str">
        <f>INDEX('xUS TME'!B:B,MATCH('xUS Opp Value'!A1155,'xUS TME'!A:A,0))</f>
        <v>CNE100004QL0</v>
      </c>
      <c r="C1155" s="13">
        <f>INDEX('xUS TME'!C:C,MATCH($B1155,'xUS TME'!$B:$B,0))</f>
        <v>601868</v>
      </c>
      <c r="D1155" s="13" t="str">
        <f>INDEX('xUS TME'!D:D,MATCH(B1155,'xUS TME'!$B:$B,0))</f>
        <v>0P0001NFYY</v>
      </c>
      <c r="E1155" s="13" t="str">
        <f>INDEX('xUS TME'!F:F,MATCH(B1155,'xUS TME'!$B:$B,0))</f>
        <v>China</v>
      </c>
      <c r="F1155" s="18" t="str">
        <f>INDEX('xUS TME'!G:G,MATCH(B1155,'xUS TME'!$B:$B,0))</f>
        <v>Industrials</v>
      </c>
      <c r="G1155" s="58">
        <f>IFERROR(INDEX(CRIMs!G:G,MATCH(C1155,CRIMs!D:D,0)),0)</f>
        <v>0</v>
      </c>
      <c r="H1155" s="58">
        <f>IFERROR(INDEX(CRIMs!I:I,MATCH(C1155,CRIMs!D:D,0)),0)</f>
        <v>0</v>
      </c>
      <c r="I1155" s="13">
        <f>INDEX('xUS TME'!E:E,MATCH($B1155,'xUS TME'!$B:$B,0))</f>
        <v>0</v>
      </c>
      <c r="J1155" s="15">
        <f>INDEX('xUS TME'!H:H,MATCH(B1155,'xUS TME'!$B:$B,0))</f>
        <v>0</v>
      </c>
      <c r="K1155" s="17" t="str">
        <f t="shared" si="18"/>
        <v/>
      </c>
      <c r="L1155" s="15">
        <f>INDEX('xUS TME'!J:J,MATCH('xUS Opp Value'!B1155,'xUS TME'!$B:$B,0))</f>
        <v>0</v>
      </c>
      <c r="M1155" s="15">
        <f>INDEX('xUS TME'!L:L,MATCH('xUS Opp Value'!$B1155,'xUS TME'!$B:$B,0))</f>
        <v>1.08</v>
      </c>
      <c r="N1155" s="15">
        <f>INDEX('xUS TME'!K:K,MATCH('xUS Opp Value'!$B1155,'xUS TME'!$B:$B,0))</f>
        <v>0.11</v>
      </c>
      <c r="O1155" s="15">
        <f>INDEX('xUS TME'!I:I,MATCH('xUS Opp Value'!$B1155,'xUS TME'!$B:$B,0))</f>
        <v>0</v>
      </c>
      <c r="P1155" s="15" t="str">
        <f>INDEX('xUS TME'!M:M,MATCH('xUS Opp Value'!$B1155,'xUS TME'!$B:$B,0))</f>
        <v>Yuan Renminbi</v>
      </c>
      <c r="Q1155" s="15">
        <f>INDEX('xUS TME'!N:N,MATCH('xUS Opp Value'!$B1155,'xUS TME'!$B:$B,0))</f>
        <v>0</v>
      </c>
    </row>
    <row r="1156" spans="1:70" hidden="1">
      <c r="A1156" s="10" t="s">
        <v>4599</v>
      </c>
      <c r="B1156" s="10" t="str">
        <f>INDEX('xUS TME'!B:B,MATCH('xUS Opp Value'!A1156,'xUS TME'!A:A,0))</f>
        <v>KR7051911006</v>
      </c>
      <c r="C1156" s="13">
        <f>INDEX('xUS TME'!C:C,MATCH($B1156,'xUS TME'!$B:$B,0))</f>
        <v>51915</v>
      </c>
      <c r="D1156" s="13" t="str">
        <f>INDEX('xUS TME'!D:D,MATCH(B1156,'xUS TME'!$B:$B,0))</f>
        <v>0P0000D413</v>
      </c>
      <c r="E1156" s="13" t="str">
        <f>INDEX('xUS TME'!F:F,MATCH(B1156,'xUS TME'!$B:$B,0))</f>
        <v>South Korea</v>
      </c>
      <c r="F1156" s="18" t="str">
        <f>INDEX('xUS TME'!G:G,MATCH(B1156,'xUS TME'!$B:$B,0))</f>
        <v>Materials</v>
      </c>
      <c r="G1156" s="58">
        <f>IFERROR(INDEX(CRIMs!G:G,MATCH(C1156,CRIMs!D:D,0)),0)</f>
        <v>0</v>
      </c>
      <c r="H1156" s="58">
        <f>IFERROR(INDEX(CRIMs!I:I,MATCH(C1156,CRIMs!D:D,0)),0)</f>
        <v>0</v>
      </c>
      <c r="I1156" s="13">
        <f>INDEX('xUS TME'!E:E,MATCH($B1156,'xUS TME'!$B:$B,0))</f>
        <v>0</v>
      </c>
      <c r="J1156" s="15">
        <f>INDEX('xUS TME'!H:H,MATCH(B1156,'xUS TME'!$B:$B,0))</f>
        <v>0</v>
      </c>
      <c r="K1156" s="17" t="str">
        <f t="shared" si="18"/>
        <v/>
      </c>
      <c r="L1156" s="15">
        <f>INDEX('xUS TME'!J:J,MATCH('xUS Opp Value'!B1156,'xUS TME'!$B:$B,0))</f>
        <v>222</v>
      </c>
      <c r="M1156" s="15">
        <f>INDEX('xUS TME'!L:L,MATCH('xUS Opp Value'!$B1156,'xUS TME'!$B:$B,0))</f>
        <v>0.4</v>
      </c>
      <c r="N1156" s="15">
        <f>INDEX('xUS TME'!K:K,MATCH('xUS Opp Value'!$B1156,'xUS TME'!$B:$B,0))</f>
        <v>-0.06</v>
      </c>
      <c r="O1156" s="15">
        <f>INDEX('xUS TME'!I:I,MATCH('xUS Opp Value'!$B1156,'xUS TME'!$B:$B,0))</f>
        <v>0</v>
      </c>
      <c r="P1156" s="15" t="str">
        <f>INDEX('xUS TME'!M:M,MATCH('xUS Opp Value'!$B1156,'xUS TME'!$B:$B,0))</f>
        <v>Won</v>
      </c>
      <c r="Q1156" s="15">
        <f>INDEX('xUS TME'!N:N,MATCH('xUS Opp Value'!$B1156,'xUS TME'!$B:$B,0))</f>
        <v>0</v>
      </c>
    </row>
    <row r="1157" spans="1:70" hidden="1">
      <c r="A1157" s="10" t="s">
        <v>1673</v>
      </c>
      <c r="B1157" s="10" t="str">
        <f>INDEX('xUS TME'!B:B,MATCH('xUS Opp Value'!A1157,'xUS TME'!A:A,0))</f>
        <v>CNE1000029Z6</v>
      </c>
      <c r="C1157" s="13">
        <f>INDEX('xUS TME'!C:C,MATCH($B1157,'xUS TME'!$B:$B,0))</f>
        <v>6099</v>
      </c>
      <c r="D1157" s="13" t="str">
        <f>INDEX('xUS TME'!D:D,MATCH(B1157,'xUS TME'!$B:$B,0))</f>
        <v>0P00018TXC</v>
      </c>
      <c r="E1157" s="13" t="str">
        <f>INDEX('xUS TME'!F:F,MATCH(B1157,'xUS TME'!$B:$B,0))</f>
        <v>China</v>
      </c>
      <c r="F1157" s="18" t="str">
        <f>INDEX('xUS TME'!G:G,MATCH(B1157,'xUS TME'!$B:$B,0))</f>
        <v>Financials</v>
      </c>
      <c r="G1157" s="58">
        <f>IFERROR(INDEX(CRIMs!G:G,MATCH(C1157,CRIMs!D:D,0)),0)</f>
        <v>0</v>
      </c>
      <c r="H1157" s="58">
        <f>IFERROR(INDEX(CRIMs!I:I,MATCH(C1157,CRIMs!D:D,0)),0)</f>
        <v>0</v>
      </c>
      <c r="I1157" s="13">
        <f>INDEX('xUS TME'!E:E,MATCH($B1157,'xUS TME'!$B:$B,0))</f>
        <v>0</v>
      </c>
      <c r="J1157" s="15">
        <f>INDEX('xUS TME'!H:H,MATCH(B1157,'xUS TME'!$B:$B,0))</f>
        <v>0</v>
      </c>
      <c r="K1157" s="17" t="str">
        <f t="shared" si="18"/>
        <v/>
      </c>
      <c r="L1157" s="15">
        <f>INDEX('xUS TME'!J:J,MATCH('xUS Opp Value'!B1157,'xUS TME'!$B:$B,0))</f>
        <v>5.25</v>
      </c>
      <c r="M1157" s="15">
        <f>INDEX('xUS TME'!L:L,MATCH('xUS Opp Value'!$B1157,'xUS TME'!$B:$B,0))</f>
        <v>0.89</v>
      </c>
      <c r="N1157" s="15">
        <f>INDEX('xUS TME'!K:K,MATCH('xUS Opp Value'!$B1157,'xUS TME'!$B:$B,0))</f>
        <v>0.11</v>
      </c>
      <c r="O1157" s="15">
        <f>INDEX('xUS TME'!I:I,MATCH('xUS Opp Value'!$B1157,'xUS TME'!$B:$B,0))</f>
        <v>0</v>
      </c>
      <c r="P1157" s="15" t="str">
        <f>INDEX('xUS TME'!M:M,MATCH('xUS Opp Value'!$B1157,'xUS TME'!$B:$B,0))</f>
        <v>Hong Kong Dollar</v>
      </c>
      <c r="Q1157" s="15">
        <f>INDEX('xUS TME'!N:N,MATCH('xUS Opp Value'!$B1157,'xUS TME'!$B:$B,0))</f>
        <v>0</v>
      </c>
    </row>
    <row r="1158" spans="1:70" hidden="1">
      <c r="A1158" s="10" t="s">
        <v>3194</v>
      </c>
      <c r="B1158" s="10" t="str">
        <f>INDEX('xUS TME'!B:B,MATCH('xUS Opp Value'!A1158,'xUS TME'!A:A,0))</f>
        <v>CNE100001RG4</v>
      </c>
      <c r="C1158" s="13" t="str">
        <f>INDEX('xUS TME'!C:C,MATCH($B1158,'xUS TME'!$B:$B,0))</f>
        <v>002709</v>
      </c>
      <c r="D1158" s="13" t="str">
        <f>INDEX('xUS TME'!D:D,MATCH(B1158,'xUS TME'!$B:$B,0))</f>
        <v>0P00011R0D</v>
      </c>
      <c r="E1158" s="13" t="str">
        <f>INDEX('xUS TME'!F:F,MATCH(B1158,'xUS TME'!$B:$B,0))</f>
        <v>China</v>
      </c>
      <c r="F1158" s="18" t="str">
        <f>INDEX('xUS TME'!G:G,MATCH(B1158,'xUS TME'!$B:$B,0))</f>
        <v>Materials</v>
      </c>
      <c r="G1158" s="58">
        <f>IFERROR(INDEX(CRIMs!G:G,MATCH(C1158,CRIMs!D:D,0)),0)</f>
        <v>0</v>
      </c>
      <c r="H1158" s="58">
        <f>IFERROR(INDEX(CRIMs!I:I,MATCH(C1158,CRIMs!D:D,0)),0)</f>
        <v>0</v>
      </c>
      <c r="I1158" s="13">
        <f>INDEX('xUS TME'!E:E,MATCH($B1158,'xUS TME'!$B:$B,0))</f>
        <v>0</v>
      </c>
      <c r="J1158" s="15">
        <f>INDEX('xUS TME'!H:H,MATCH(B1158,'xUS TME'!$B:$B,0))</f>
        <v>0</v>
      </c>
      <c r="K1158" s="17" t="str">
        <f t="shared" si="18"/>
        <v/>
      </c>
      <c r="L1158" s="15">
        <f>INDEX('xUS TME'!J:J,MATCH('xUS Opp Value'!B1158,'xUS TME'!$B:$B,0))</f>
        <v>9.31</v>
      </c>
      <c r="M1158" s="15">
        <f>INDEX('xUS TME'!L:L,MATCH('xUS Opp Value'!$B1158,'xUS TME'!$B:$B,0))</f>
        <v>5.32</v>
      </c>
      <c r="N1158" s="15">
        <f>INDEX('xUS TME'!K:K,MATCH('xUS Opp Value'!$B1158,'xUS TME'!$B:$B,0))</f>
        <v>0.1</v>
      </c>
      <c r="O1158" s="15">
        <f>INDEX('xUS TME'!I:I,MATCH('xUS Opp Value'!$B1158,'xUS TME'!$B:$B,0))</f>
        <v>0</v>
      </c>
      <c r="P1158" s="15" t="str">
        <f>INDEX('xUS TME'!M:M,MATCH('xUS Opp Value'!$B1158,'xUS TME'!$B:$B,0))</f>
        <v>Yuan Renminbi</v>
      </c>
      <c r="Q1158" s="15">
        <f>INDEX('xUS TME'!N:N,MATCH('xUS Opp Value'!$B1158,'xUS TME'!$B:$B,0))</f>
        <v>0</v>
      </c>
    </row>
    <row r="1159" spans="1:70" hidden="1">
      <c r="A1159" s="10" t="s">
        <v>3627</v>
      </c>
      <c r="B1159" s="10" t="str">
        <f>INDEX('xUS TME'!B:B,MATCH('xUS Opp Value'!A1159,'xUS TME'!A:A,0))</f>
        <v>CNE000001303</v>
      </c>
      <c r="C1159" s="13">
        <f>INDEX('xUS TME'!C:C,MATCH($B1159,'xUS TME'!$B:$B,0))</f>
        <v>988</v>
      </c>
      <c r="D1159" s="13" t="str">
        <f>INDEX('xUS TME'!D:D,MATCH(B1159,'xUS TME'!$B:$B,0))</f>
        <v>0P00007XS9</v>
      </c>
      <c r="E1159" s="13" t="str">
        <f>INDEX('xUS TME'!F:F,MATCH(B1159,'xUS TME'!$B:$B,0))</f>
        <v>China</v>
      </c>
      <c r="F1159" s="18" t="str">
        <f>INDEX('xUS TME'!G:G,MATCH(B1159,'xUS TME'!$B:$B,0))</f>
        <v>Information Technology</v>
      </c>
      <c r="G1159" s="58">
        <f>IFERROR(INDEX(CRIMs!G:G,MATCH(C1159,CRIMs!D:D,0)),0)</f>
        <v>0</v>
      </c>
      <c r="H1159" s="58">
        <f>IFERROR(INDEX(CRIMs!I:I,MATCH(C1159,CRIMs!D:D,0)),0)</f>
        <v>0</v>
      </c>
      <c r="I1159" s="13">
        <f>INDEX('xUS TME'!E:E,MATCH($B1159,'xUS TME'!$B:$B,0))</f>
        <v>0</v>
      </c>
      <c r="J1159" s="15">
        <f>INDEX('xUS TME'!H:H,MATCH(B1159,'xUS TME'!$B:$B,0))</f>
        <v>0</v>
      </c>
      <c r="K1159" s="17" t="str">
        <f t="shared" si="18"/>
        <v/>
      </c>
      <c r="L1159" s="15">
        <f>INDEX('xUS TME'!J:J,MATCH('xUS Opp Value'!B1159,'xUS TME'!$B:$B,0))</f>
        <v>0</v>
      </c>
      <c r="M1159" s="15">
        <f>INDEX('xUS TME'!L:L,MATCH('xUS Opp Value'!$B1159,'xUS TME'!$B:$B,0))</f>
        <v>10.54</v>
      </c>
      <c r="N1159" s="15">
        <f>INDEX('xUS TME'!K:K,MATCH('xUS Opp Value'!$B1159,'xUS TME'!$B:$B,0))</f>
        <v>0.14000000000000001</v>
      </c>
      <c r="O1159" s="15">
        <f>INDEX('xUS TME'!I:I,MATCH('xUS Opp Value'!$B1159,'xUS TME'!$B:$B,0))</f>
        <v>0</v>
      </c>
      <c r="P1159" s="15" t="str">
        <f>INDEX('xUS TME'!M:M,MATCH('xUS Opp Value'!$B1159,'xUS TME'!$B:$B,0))</f>
        <v>Yuan Renminbi</v>
      </c>
      <c r="Q1159" s="15">
        <f>INDEX('xUS TME'!N:N,MATCH('xUS Opp Value'!$B1159,'xUS TME'!$B:$B,0))</f>
        <v>0</v>
      </c>
    </row>
    <row r="1160" spans="1:70" hidden="1">
      <c r="A1160" s="10" t="s">
        <v>3639</v>
      </c>
      <c r="B1160" s="10" t="str">
        <f>INDEX('xUS TME'!B:B,MATCH('xUS Opp Value'!A1160,'xUS TME'!A:A,0))</f>
        <v>CNE000001998</v>
      </c>
      <c r="C1160" s="13">
        <f>INDEX('xUS TME'!C:C,MATCH($B1160,'xUS TME'!$B:$B,0))</f>
        <v>600011</v>
      </c>
      <c r="D1160" s="13" t="str">
        <f>INDEX('xUS TME'!D:D,MATCH(B1160,'xUS TME'!$B:$B,0))</f>
        <v>0P00007WZH</v>
      </c>
      <c r="E1160" s="13" t="str">
        <f>INDEX('xUS TME'!F:F,MATCH(B1160,'xUS TME'!$B:$B,0))</f>
        <v>China</v>
      </c>
      <c r="F1160" s="18" t="str">
        <f>INDEX('xUS TME'!G:G,MATCH(B1160,'xUS TME'!$B:$B,0))</f>
        <v>Utilities</v>
      </c>
      <c r="G1160" s="58">
        <f>IFERROR(INDEX(CRIMs!G:G,MATCH(C1160,CRIMs!D:D,0)),0)</f>
        <v>0</v>
      </c>
      <c r="H1160" s="58">
        <f>IFERROR(INDEX(CRIMs!I:I,MATCH(C1160,CRIMs!D:D,0)),0)</f>
        <v>0</v>
      </c>
      <c r="I1160" s="13">
        <f>INDEX('xUS TME'!E:E,MATCH($B1160,'xUS TME'!$B:$B,0))</f>
        <v>0</v>
      </c>
      <c r="J1160" s="15">
        <f>INDEX('xUS TME'!H:H,MATCH(B1160,'xUS TME'!$B:$B,0))</f>
        <v>0</v>
      </c>
      <c r="K1160" s="17" t="str">
        <f t="shared" si="18"/>
        <v/>
      </c>
      <c r="L1160" s="15">
        <f>INDEX('xUS TME'!J:J,MATCH('xUS Opp Value'!B1160,'xUS TME'!$B:$B,0))</f>
        <v>32.130000000000003</v>
      </c>
      <c r="M1160" s="15">
        <f>INDEX('xUS TME'!L:L,MATCH('xUS Opp Value'!$B1160,'xUS TME'!$B:$B,0))</f>
        <v>1.65</v>
      </c>
      <c r="N1160" s="15">
        <f>INDEX('xUS TME'!K:K,MATCH('xUS Opp Value'!$B1160,'xUS TME'!$B:$B,0))</f>
        <v>0.25</v>
      </c>
      <c r="O1160" s="15" t="str">
        <f>INDEX('xUS TME'!I:I,MATCH('xUS Opp Value'!$B1160,'xUS TME'!$B:$B,0))</f>
        <v>None</v>
      </c>
      <c r="P1160" s="15" t="str">
        <f>INDEX('xUS TME'!M:M,MATCH('xUS Opp Value'!$B1160,'xUS TME'!$B:$B,0))</f>
        <v>Yuan Renminbi</v>
      </c>
      <c r="Q1160" s="15" t="str">
        <f>INDEX('xUS TME'!N:N,MATCH('xUS Opp Value'!$B1160,'xUS TME'!$B:$B,0))</f>
        <v>High</v>
      </c>
    </row>
    <row r="1161" spans="1:70" hidden="1">
      <c r="A1161" s="10" t="s">
        <v>5767</v>
      </c>
      <c r="B1161" s="10" t="str">
        <f>INDEX('xUS TME'!B:B,MATCH('xUS Opp Value'!A1161,'xUS TME'!A:A,0))</f>
        <v>INE0BS701011</v>
      </c>
      <c r="C1161" s="13" t="str">
        <f>INDEX('xUS TME'!C:C,MATCH($B1161,'xUS TME'!$B:$B,0))</f>
        <v>PREMIERENE</v>
      </c>
      <c r="D1161" s="13" t="str">
        <f>INDEX('xUS TME'!D:D,MATCH(B1161,'xUS TME'!$B:$B,0))</f>
        <v>0P0001TK7K</v>
      </c>
      <c r="E1161" s="13" t="str">
        <f>INDEX('xUS TME'!F:F,MATCH(B1161,'xUS TME'!$B:$B,0))</f>
        <v>India</v>
      </c>
      <c r="F1161" s="18" t="str">
        <f>INDEX('xUS TME'!G:G,MATCH(B1161,'xUS TME'!$B:$B,0))</f>
        <v>Information Technology</v>
      </c>
      <c r="G1161" s="58">
        <f>IFERROR(INDEX(CRIMs!G:G,MATCH(C1161,CRIMs!D:D,0)),0)</f>
        <v>0</v>
      </c>
      <c r="H1161" s="58">
        <f>IFERROR(INDEX(CRIMs!I:I,MATCH(C1161,CRIMs!D:D,0)),0)</f>
        <v>0</v>
      </c>
      <c r="I1161" s="13">
        <f>INDEX('xUS TME'!E:E,MATCH($B1161,'xUS TME'!$B:$B,0))</f>
        <v>0</v>
      </c>
      <c r="J1161" s="15">
        <f>INDEX('xUS TME'!H:H,MATCH(B1161,'xUS TME'!$B:$B,0))</f>
        <v>0</v>
      </c>
      <c r="K1161" s="17" t="str">
        <f t="shared" si="18"/>
        <v/>
      </c>
      <c r="L1161" s="15">
        <f>INDEX('xUS TME'!J:J,MATCH('xUS Opp Value'!B1161,'xUS TME'!$B:$B,0))</f>
        <v>0</v>
      </c>
      <c r="M1161" s="15">
        <f>INDEX('xUS TME'!L:L,MATCH('xUS Opp Value'!$B1161,'xUS TME'!$B:$B,0))</f>
        <v>12.68</v>
      </c>
      <c r="N1161" s="15">
        <f>INDEX('xUS TME'!K:K,MATCH('xUS Opp Value'!$B1161,'xUS TME'!$B:$B,0))</f>
        <v>0.56999999999999995</v>
      </c>
      <c r="O1161" s="15">
        <f>INDEX('xUS TME'!I:I,MATCH('xUS Opp Value'!$B1161,'xUS TME'!$B:$B,0))</f>
        <v>0</v>
      </c>
      <c r="P1161" s="15" t="str">
        <f>INDEX('xUS TME'!M:M,MATCH('xUS Opp Value'!$B1161,'xUS TME'!$B:$B,0))</f>
        <v>Indian Rupee</v>
      </c>
      <c r="Q1161" s="15">
        <f>INDEX('xUS TME'!N:N,MATCH('xUS Opp Value'!$B1161,'xUS TME'!$B:$B,0))</f>
        <v>0</v>
      </c>
    </row>
    <row r="1162" spans="1:70" hidden="1">
      <c r="A1162" s="10" t="s">
        <v>1549</v>
      </c>
      <c r="B1162" s="10" t="str">
        <f>INDEX('xUS TME'!B:B,MATCH('xUS Opp Value'!A1162,'xUS TME'!A:A,0))</f>
        <v>CNE1000023C8</v>
      </c>
      <c r="C1162" s="13">
        <f>INDEX('xUS TME'!C:C,MATCH($B1162,'xUS TME'!$B:$B,0))</f>
        <v>3996</v>
      </c>
      <c r="D1162" s="13" t="str">
        <f>INDEX('xUS TME'!D:D,MATCH(B1162,'xUS TME'!$B:$B,0))</f>
        <v>0P000174RT</v>
      </c>
      <c r="E1162" s="13" t="str">
        <f>INDEX('xUS TME'!F:F,MATCH(B1162,'xUS TME'!$B:$B,0))</f>
        <v>China</v>
      </c>
      <c r="F1162" s="18" t="str">
        <f>INDEX('xUS TME'!G:G,MATCH(B1162,'xUS TME'!$B:$B,0))</f>
        <v>Industrials</v>
      </c>
      <c r="G1162" s="58">
        <f>IFERROR(INDEX(CRIMs!G:G,MATCH(C1162,CRIMs!D:D,0)),0)</f>
        <v>0</v>
      </c>
      <c r="H1162" s="58">
        <f>IFERROR(INDEX(CRIMs!I:I,MATCH(C1162,CRIMs!D:D,0)),0)</f>
        <v>0</v>
      </c>
      <c r="I1162" s="13">
        <f>INDEX('xUS TME'!E:E,MATCH($B1162,'xUS TME'!$B:$B,0))</f>
        <v>0</v>
      </c>
      <c r="J1162" s="15">
        <f>INDEX('xUS TME'!H:H,MATCH(B1162,'xUS TME'!$B:$B,0))</f>
        <v>0</v>
      </c>
      <c r="K1162" s="17" t="str">
        <f t="shared" si="18"/>
        <v/>
      </c>
      <c r="L1162" s="15">
        <f>INDEX('xUS TME'!J:J,MATCH('xUS Opp Value'!B1162,'xUS TME'!$B:$B,0))</f>
        <v>0</v>
      </c>
      <c r="M1162" s="15">
        <f>INDEX('xUS TME'!L:L,MATCH('xUS Opp Value'!$B1162,'xUS TME'!$B:$B,0))</f>
        <v>0.46</v>
      </c>
      <c r="N1162" s="15">
        <f>INDEX('xUS TME'!K:K,MATCH('xUS Opp Value'!$B1162,'xUS TME'!$B:$B,0))</f>
        <v>0.11</v>
      </c>
      <c r="O1162" s="15">
        <f>INDEX('xUS TME'!I:I,MATCH('xUS Opp Value'!$B1162,'xUS TME'!$B:$B,0))</f>
        <v>0</v>
      </c>
      <c r="P1162" s="15" t="str">
        <f>INDEX('xUS TME'!M:M,MATCH('xUS Opp Value'!$B1162,'xUS TME'!$B:$B,0))</f>
        <v>Hong Kong Dollar</v>
      </c>
      <c r="Q1162" s="15">
        <f>INDEX('xUS TME'!N:N,MATCH('xUS Opp Value'!$B1162,'xUS TME'!$B:$B,0))</f>
        <v>0</v>
      </c>
    </row>
    <row r="1163" spans="1:70" hidden="1">
      <c r="A1163" s="10" t="s">
        <v>6602</v>
      </c>
      <c r="B1163" s="10" t="str">
        <f>INDEX('xUS TME'!B:B,MATCH('xUS Opp Value'!A1163,'xUS TME'!A:A,0))</f>
        <v>CNE000000V89</v>
      </c>
      <c r="C1163" s="13" t="str">
        <f>INDEX('xUS TME'!C:C,MATCH($B1163,'xUS TME'!$B:$B,0))</f>
        <v>600009</v>
      </c>
      <c r="D1163" s="13" t="str">
        <f>INDEX('xUS TME'!D:D,MATCH(B1163,'xUS TME'!$B:$B,0))</f>
        <v>0P00007WZF</v>
      </c>
      <c r="E1163" s="13" t="str">
        <f>INDEX('xUS TME'!F:F,MATCH(B1163,'xUS TME'!$B:$B,0))</f>
        <v>China</v>
      </c>
      <c r="F1163" s="18" t="str">
        <f>INDEX('xUS TME'!G:G,MATCH(B1163,'xUS TME'!$B:$B,0))</f>
        <v>Industrials</v>
      </c>
      <c r="G1163" s="58">
        <f>IFERROR(INDEX(CRIMs!G:G,MATCH(C1163,CRIMs!D:D,0)),0)</f>
        <v>0</v>
      </c>
      <c r="H1163" s="58">
        <f>IFERROR(INDEX(CRIMs!I:I,MATCH(C1163,CRIMs!D:D,0)),0)</f>
        <v>0</v>
      </c>
      <c r="I1163" s="13">
        <f>INDEX('xUS TME'!E:E,MATCH($B1163,'xUS TME'!$B:$B,0))</f>
        <v>0</v>
      </c>
      <c r="J1163" s="15">
        <f>INDEX('xUS TME'!H:H,MATCH(B1163,'xUS TME'!$B:$B,0))</f>
        <v>0</v>
      </c>
      <c r="K1163" s="17" t="str">
        <f t="shared" si="18"/>
        <v/>
      </c>
      <c r="L1163" s="15">
        <f>INDEX('xUS TME'!J:J,MATCH('xUS Opp Value'!B1163,'xUS TME'!$B:$B,0))</f>
        <v>10.86</v>
      </c>
      <c r="M1163" s="15">
        <f>INDEX('xUS TME'!L:L,MATCH('xUS Opp Value'!$B1163,'xUS TME'!$B:$B,0))</f>
        <v>1.63</v>
      </c>
      <c r="N1163" s="15">
        <f>INDEX('xUS TME'!K:K,MATCH('xUS Opp Value'!$B1163,'xUS TME'!$B:$B,0))</f>
        <v>0.05</v>
      </c>
      <c r="O1163" s="15">
        <f>INDEX('xUS TME'!I:I,MATCH('xUS Opp Value'!$B1163,'xUS TME'!$B:$B,0))</f>
        <v>0</v>
      </c>
      <c r="P1163" s="15" t="str">
        <f>INDEX('xUS TME'!M:M,MATCH('xUS Opp Value'!$B1163,'xUS TME'!$B:$B,0))</f>
        <v>Yuan Renminbi</v>
      </c>
      <c r="Q1163" s="15">
        <f>INDEX('xUS TME'!N:N,MATCH('xUS Opp Value'!$B1163,'xUS TME'!$B:$B,0))</f>
        <v>0</v>
      </c>
    </row>
    <row r="1164" spans="1:70" hidden="1">
      <c r="A1164" s="10" t="s">
        <v>4202</v>
      </c>
      <c r="B1164" s="10" t="str">
        <f>INDEX('xUS TME'!B:B,MATCH('xUS Opp Value'!A1164,'xUS TME'!A:A,0))</f>
        <v>CNE000001CW4</v>
      </c>
      <c r="C1164" s="13">
        <f>INDEX('xUS TME'!C:C,MATCH($B1164,'xUS TME'!$B:$B,0))</f>
        <v>600522</v>
      </c>
      <c r="D1164" s="13" t="str">
        <f>INDEX('xUS TME'!D:D,MATCH(B1164,'xUS TME'!$B:$B,0))</f>
        <v>0P00007XB8</v>
      </c>
      <c r="E1164" s="13" t="str">
        <f>INDEX('xUS TME'!F:F,MATCH(B1164,'xUS TME'!$B:$B,0))</f>
        <v>China</v>
      </c>
      <c r="F1164" s="18" t="str">
        <f>INDEX('xUS TME'!G:G,MATCH(B1164,'xUS TME'!$B:$B,0))</f>
        <v>Industrials</v>
      </c>
      <c r="G1164" s="58">
        <f>IFERROR(INDEX(CRIMs!G:G,MATCH(C1164,CRIMs!D:D,0)),0)</f>
        <v>0</v>
      </c>
      <c r="H1164" s="58">
        <f>IFERROR(INDEX(CRIMs!I:I,MATCH(C1164,CRIMs!D:D,0)),0)</f>
        <v>0</v>
      </c>
      <c r="I1164" s="13">
        <f>INDEX('xUS TME'!E:E,MATCH($B1164,'xUS TME'!$B:$B,0))</f>
        <v>0</v>
      </c>
      <c r="J1164" s="15">
        <f>INDEX('xUS TME'!H:H,MATCH(B1164,'xUS TME'!$B:$B,0))</f>
        <v>0</v>
      </c>
      <c r="K1164" s="17" t="str">
        <f t="shared" si="18"/>
        <v/>
      </c>
      <c r="L1164" s="15">
        <f>INDEX('xUS TME'!J:J,MATCH('xUS Opp Value'!B1164,'xUS TME'!$B:$B,0))</f>
        <v>0</v>
      </c>
      <c r="M1164" s="15">
        <f>INDEX('xUS TME'!L:L,MATCH('xUS Opp Value'!$B1164,'xUS TME'!$B:$B,0))</f>
        <v>2.78</v>
      </c>
      <c r="N1164" s="15">
        <f>INDEX('xUS TME'!K:K,MATCH('xUS Opp Value'!$B1164,'xUS TME'!$B:$B,0))</f>
        <v>0.08</v>
      </c>
      <c r="O1164" s="15">
        <f>INDEX('xUS TME'!I:I,MATCH('xUS Opp Value'!$B1164,'xUS TME'!$B:$B,0))</f>
        <v>0</v>
      </c>
      <c r="P1164" s="15" t="str">
        <f>INDEX('xUS TME'!M:M,MATCH('xUS Opp Value'!$B1164,'xUS TME'!$B:$B,0))</f>
        <v>Yuan Renminbi</v>
      </c>
      <c r="Q1164" s="15">
        <f>INDEX('xUS TME'!N:N,MATCH('xUS Opp Value'!$B1164,'xUS TME'!$B:$B,0))</f>
        <v>0</v>
      </c>
    </row>
    <row r="1165" spans="1:70" s="332" customFormat="1" hidden="1">
      <c r="A1165" s="10" t="s">
        <v>5471</v>
      </c>
      <c r="B1165" s="10" t="str">
        <f>INDEX('xUS TME'!B:B,MATCH('xUS Opp Value'!A1165,'xUS TME'!A:A,0))</f>
        <v>CNE100001ZV6</v>
      </c>
      <c r="C1165" s="13">
        <f>INDEX('xUS TME'!C:C,MATCH($B1165,'xUS TME'!$B:$B,0))</f>
        <v>600958</v>
      </c>
      <c r="D1165" s="13" t="str">
        <f>INDEX('xUS TME'!D:D,MATCH(B1165,'xUS TME'!$B:$B,0))</f>
        <v>0P00015L1G</v>
      </c>
      <c r="E1165" s="13" t="str">
        <f>INDEX('xUS TME'!F:F,MATCH(B1165,'xUS TME'!$B:$B,0))</f>
        <v>China</v>
      </c>
      <c r="F1165" s="18" t="str">
        <f>INDEX('xUS TME'!G:G,MATCH(B1165,'xUS TME'!$B:$B,0))</f>
        <v>Financials</v>
      </c>
      <c r="G1165" s="58">
        <f>IFERROR(INDEX(CRIMs!G:G,MATCH(C1165,CRIMs!D:D,0)),0)</f>
        <v>0</v>
      </c>
      <c r="H1165" s="58">
        <f>IFERROR(INDEX(CRIMs!I:I,MATCH(C1165,CRIMs!D:D,0)),0)</f>
        <v>0</v>
      </c>
      <c r="I1165" s="13">
        <f>INDEX('xUS TME'!E:E,MATCH($B1165,'xUS TME'!$B:$B,0))</f>
        <v>0</v>
      </c>
      <c r="J1165" s="15">
        <f>INDEX('xUS TME'!H:H,MATCH(B1165,'xUS TME'!$B:$B,0))</f>
        <v>0</v>
      </c>
      <c r="K1165" s="17" t="str">
        <f t="shared" si="18"/>
        <v/>
      </c>
      <c r="L1165" s="15">
        <f>INDEX('xUS TME'!J:J,MATCH('xUS Opp Value'!B1165,'xUS TME'!$B:$B,0))</f>
        <v>12.78</v>
      </c>
      <c r="M1165" s="15">
        <f>INDEX('xUS TME'!L:L,MATCH('xUS Opp Value'!$B1165,'xUS TME'!$B:$B,0))</f>
        <v>0.99</v>
      </c>
      <c r="N1165" s="15">
        <f>INDEX('xUS TME'!K:K,MATCH('xUS Opp Value'!$B1165,'xUS TME'!$B:$B,0))</f>
        <v>7.0000000000000007E-2</v>
      </c>
      <c r="O1165" s="15">
        <f>INDEX('xUS TME'!I:I,MATCH('xUS Opp Value'!$B1165,'xUS TME'!$B:$B,0))</f>
        <v>0</v>
      </c>
      <c r="P1165" s="15" t="str">
        <f>INDEX('xUS TME'!M:M,MATCH('xUS Opp Value'!$B1165,'xUS TME'!$B:$B,0))</f>
        <v>Yuan Renminbi</v>
      </c>
      <c r="Q1165" s="15">
        <f>INDEX('xUS TME'!N:N,MATCH('xUS Opp Value'!$B1165,'xUS TME'!$B:$B,0))</f>
        <v>0</v>
      </c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  <c r="AY1165" s="7"/>
      <c r="AZ1165" s="7"/>
      <c r="BA1165" s="7"/>
      <c r="BB1165" s="7"/>
      <c r="BC1165" s="7"/>
      <c r="BD1165" s="7"/>
      <c r="BE1165" s="7"/>
      <c r="BF1165" s="7"/>
      <c r="BG1165" s="7"/>
      <c r="BH1165" s="7"/>
      <c r="BI1165" s="7"/>
      <c r="BJ1165" s="7"/>
      <c r="BK1165" s="7"/>
      <c r="BL1165" s="7"/>
      <c r="BM1165" s="7"/>
      <c r="BN1165" s="7"/>
      <c r="BO1165" s="7"/>
      <c r="BP1165" s="7"/>
      <c r="BQ1165" s="7"/>
      <c r="BR1165" s="7"/>
    </row>
    <row r="1166" spans="1:70" hidden="1">
      <c r="A1166" s="10" t="s">
        <v>2346</v>
      </c>
      <c r="B1166" s="10" t="str">
        <f>INDEX('xUS TME'!B:B,MATCH('xUS Opp Value'!A1166,'xUS TME'!A:A,0))</f>
        <v>CNE000000J28</v>
      </c>
      <c r="C1166" s="13">
        <f>INDEX('xUS TME'!C:C,MATCH($B1166,'xUS TME'!$B:$B,0))</f>
        <v>600875</v>
      </c>
      <c r="D1166" s="13" t="str">
        <f>INDEX('xUS TME'!D:D,MATCH(B1166,'xUS TME'!$B:$B,0))</f>
        <v>0P00007XK9</v>
      </c>
      <c r="E1166" s="13" t="str">
        <f>INDEX('xUS TME'!F:F,MATCH(B1166,'xUS TME'!$B:$B,0))</f>
        <v>China</v>
      </c>
      <c r="F1166" s="18" t="str">
        <f>INDEX('xUS TME'!G:G,MATCH(B1166,'xUS TME'!$B:$B,0))</f>
        <v>Industrials</v>
      </c>
      <c r="G1166" s="58">
        <f>IFERROR(INDEX(CRIMs!G:G,MATCH(C1166,CRIMs!D:D,0)),0)</f>
        <v>0</v>
      </c>
      <c r="H1166" s="58">
        <f>IFERROR(INDEX(CRIMs!I:I,MATCH(C1166,CRIMs!D:D,0)),0)</f>
        <v>0</v>
      </c>
      <c r="I1166" s="13">
        <f>INDEX('xUS TME'!E:E,MATCH($B1166,'xUS TME'!$B:$B,0))</f>
        <v>0</v>
      </c>
      <c r="J1166" s="15">
        <f>INDEX('xUS TME'!H:H,MATCH(B1166,'xUS TME'!$B:$B,0))</f>
        <v>0</v>
      </c>
      <c r="K1166" s="17" t="str">
        <f t="shared" si="18"/>
        <v/>
      </c>
      <c r="L1166" s="15">
        <f>INDEX('xUS TME'!J:J,MATCH('xUS Opp Value'!B1166,'xUS TME'!$B:$B,0))</f>
        <v>9.58</v>
      </c>
      <c r="M1166" s="15">
        <f>INDEX('xUS TME'!L:L,MATCH('xUS Opp Value'!$B1166,'xUS TME'!$B:$B,0))</f>
        <v>3.02</v>
      </c>
      <c r="N1166" s="15">
        <f>INDEX('xUS TME'!K:K,MATCH('xUS Opp Value'!$B1166,'xUS TME'!$B:$B,0))</f>
        <v>0.09</v>
      </c>
      <c r="O1166" s="15">
        <f>INDEX('xUS TME'!I:I,MATCH('xUS Opp Value'!$B1166,'xUS TME'!$B:$B,0))</f>
        <v>0</v>
      </c>
      <c r="P1166" s="15" t="str">
        <f>INDEX('xUS TME'!M:M,MATCH('xUS Opp Value'!$B1166,'xUS TME'!$B:$B,0))</f>
        <v>Yuan Renminbi</v>
      </c>
      <c r="Q1166" s="15">
        <f>INDEX('xUS TME'!N:N,MATCH('xUS Opp Value'!$B1166,'xUS TME'!$B:$B,0))</f>
        <v>0</v>
      </c>
    </row>
    <row r="1167" spans="1:70" hidden="1">
      <c r="A1167" s="10" t="s">
        <v>8539</v>
      </c>
      <c r="B1167" s="10" t="str">
        <f>INDEX('xUS TME'!B:B,MATCH('xUS Opp Value'!A1167,'xUS TME'!A:A,0))</f>
        <v>KR7000151001</v>
      </c>
      <c r="C1167" s="13">
        <f>INDEX('xUS TME'!C:C,MATCH($B1167,'xUS TME'!$B:$B,0))</f>
        <v>155</v>
      </c>
      <c r="D1167" s="13" t="str">
        <f>INDEX('xUS TME'!D:D,MATCH(B1167,'xUS TME'!$B:$B,0))</f>
        <v>0P0000D2TA</v>
      </c>
      <c r="E1167" s="13" t="str">
        <f>INDEX('xUS TME'!F:F,MATCH(B1167,'xUS TME'!$B:$B,0))</f>
        <v>South Korea</v>
      </c>
      <c r="F1167" s="18" t="str">
        <f>INDEX('xUS TME'!G:G,MATCH(B1167,'xUS TME'!$B:$B,0))</f>
        <v>Industrials</v>
      </c>
      <c r="G1167" s="58">
        <f>IFERROR(INDEX(CRIMs!G:G,MATCH(C1167,CRIMs!D:D,0)),0)</f>
        <v>0</v>
      </c>
      <c r="H1167" s="58">
        <f>IFERROR(INDEX(CRIMs!I:I,MATCH(C1167,CRIMs!D:D,0)),0)</f>
        <v>0</v>
      </c>
      <c r="I1167" s="13">
        <f>INDEX('xUS TME'!E:E,MATCH($B1167,'xUS TME'!$B:$B,0))</f>
        <v>0</v>
      </c>
      <c r="J1167" s="15">
        <f>INDEX('xUS TME'!H:H,MATCH(B1167,'xUS TME'!$B:$B,0))</f>
        <v>0</v>
      </c>
      <c r="K1167" s="17" t="str">
        <f t="shared" si="18"/>
        <v/>
      </c>
      <c r="L1167" s="15">
        <f>INDEX('xUS TME'!J:J,MATCH('xUS Opp Value'!B1167,'xUS TME'!$B:$B,0))</f>
        <v>21.77</v>
      </c>
      <c r="M1167" s="15">
        <f>INDEX('xUS TME'!L:L,MATCH('xUS Opp Value'!$B1167,'xUS TME'!$B:$B,0))</f>
        <v>6.34</v>
      </c>
      <c r="N1167" s="15">
        <f>INDEX('xUS TME'!K:K,MATCH('xUS Opp Value'!$B1167,'xUS TME'!$B:$B,0))</f>
        <v>0.16</v>
      </c>
      <c r="O1167" s="15">
        <f>INDEX('xUS TME'!I:I,MATCH('xUS Opp Value'!$B1167,'xUS TME'!$B:$B,0))</f>
        <v>0</v>
      </c>
      <c r="P1167" s="15" t="str">
        <f>INDEX('xUS TME'!M:M,MATCH('xUS Opp Value'!$B1167,'xUS TME'!$B:$B,0))</f>
        <v>Won</v>
      </c>
      <c r="Q1167" s="15">
        <f>INDEX('xUS TME'!N:N,MATCH('xUS Opp Value'!$B1167,'xUS TME'!$B:$B,0))</f>
        <v>0</v>
      </c>
    </row>
    <row r="1168" spans="1:70" hidden="1">
      <c r="A1168" s="10" t="s">
        <v>1753</v>
      </c>
      <c r="B1168" s="10" t="str">
        <f>INDEX('xUS TME'!B:B,MATCH('xUS Opp Value'!A1168,'xUS TME'!A:A,0))</f>
        <v>CNE1000021L3</v>
      </c>
      <c r="C1168" s="13">
        <f>INDEX('xUS TME'!C:C,MATCH($B1168,'xUS TME'!$B:$B,0))</f>
        <v>3969</v>
      </c>
      <c r="D1168" s="13" t="str">
        <f>INDEX('xUS TME'!D:D,MATCH(B1168,'xUS TME'!$B:$B,0))</f>
        <v>0P00016GVO</v>
      </c>
      <c r="E1168" s="13" t="str">
        <f>INDEX('xUS TME'!F:F,MATCH(B1168,'xUS TME'!$B:$B,0))</f>
        <v>China</v>
      </c>
      <c r="F1168" s="18" t="str">
        <f>INDEX('xUS TME'!G:G,MATCH(B1168,'xUS TME'!$B:$B,0))</f>
        <v>Information Technology</v>
      </c>
      <c r="G1168" s="58">
        <f>IFERROR(INDEX(CRIMs!G:G,MATCH(C1168,CRIMs!D:D,0)),0)</f>
        <v>0</v>
      </c>
      <c r="H1168" s="58">
        <f>IFERROR(INDEX(CRIMs!I:I,MATCH(C1168,CRIMs!D:D,0)),0)</f>
        <v>0</v>
      </c>
      <c r="I1168" s="13">
        <f>INDEX('xUS TME'!E:E,MATCH($B1168,'xUS TME'!$B:$B,0))</f>
        <v>0</v>
      </c>
      <c r="J1168" s="15">
        <f>INDEX('xUS TME'!H:H,MATCH(B1168,'xUS TME'!$B:$B,0))</f>
        <v>0</v>
      </c>
      <c r="K1168" s="17" t="str">
        <f t="shared" si="18"/>
        <v/>
      </c>
      <c r="L1168" s="15">
        <f>INDEX('xUS TME'!J:J,MATCH('xUS Opp Value'!B1168,'xUS TME'!$B:$B,0))</f>
        <v>5.35</v>
      </c>
      <c r="M1168" s="15">
        <f>INDEX('xUS TME'!L:L,MATCH('xUS Opp Value'!$B1168,'xUS TME'!$B:$B,0))</f>
        <v>0.73</v>
      </c>
      <c r="N1168" s="15">
        <f>INDEX('xUS TME'!K:K,MATCH('xUS Opp Value'!$B1168,'xUS TME'!$B:$B,0))</f>
        <v>0.09</v>
      </c>
      <c r="O1168" s="15">
        <f>INDEX('xUS TME'!I:I,MATCH('xUS Opp Value'!$B1168,'xUS TME'!$B:$B,0))</f>
        <v>0</v>
      </c>
      <c r="P1168" s="15" t="str">
        <f>INDEX('xUS TME'!M:M,MATCH('xUS Opp Value'!$B1168,'xUS TME'!$B:$B,0))</f>
        <v>Hong Kong Dollar</v>
      </c>
      <c r="Q1168" s="15">
        <f>INDEX('xUS TME'!N:N,MATCH('xUS Opp Value'!$B1168,'xUS TME'!$B:$B,0))</f>
        <v>0</v>
      </c>
    </row>
    <row r="1169" spans="1:17" hidden="1">
      <c r="A1169" s="10" t="s">
        <v>7761</v>
      </c>
      <c r="B1169" s="10" t="str">
        <f>INDEX('xUS TME'!B:B,MATCH('xUS Opp Value'!A1169,'xUS TME'!A:A,0))</f>
        <v>TRETTLK00013</v>
      </c>
      <c r="C1169" s="13" t="str">
        <f>INDEX('xUS TME'!C:C,MATCH($B1169,'xUS TME'!$B:$B,0))</f>
        <v>TTKOM</v>
      </c>
      <c r="D1169" s="13" t="str">
        <f>INDEX('xUS TME'!D:D,MATCH(B1169,'xUS TME'!$B:$B,0))</f>
        <v>0P0000HJJQ</v>
      </c>
      <c r="E1169" s="13" t="str">
        <f>INDEX('xUS TME'!F:F,MATCH(B1169,'xUS TME'!$B:$B,0))</f>
        <v>Turkey</v>
      </c>
      <c r="F1169" s="18" t="str">
        <f>INDEX('xUS TME'!G:G,MATCH(B1169,'xUS TME'!$B:$B,0))</f>
        <v>Communication Services</v>
      </c>
      <c r="G1169" s="58">
        <f>IFERROR(INDEX(CRIMs!G:G,MATCH(C1169,CRIMs!D:D,0)),0)</f>
        <v>0</v>
      </c>
      <c r="H1169" s="58">
        <f>IFERROR(INDEX(CRIMs!I:I,MATCH(C1169,CRIMs!D:D,0)),0)</f>
        <v>0</v>
      </c>
      <c r="I1169" s="13">
        <f>INDEX('xUS TME'!E:E,MATCH($B1169,'xUS TME'!$B:$B,0))</f>
        <v>0</v>
      </c>
      <c r="J1169" s="15">
        <f>INDEX('xUS TME'!H:H,MATCH(B1169,'xUS TME'!$B:$B,0))</f>
        <v>0</v>
      </c>
      <c r="K1169" s="17" t="str">
        <f t="shared" si="18"/>
        <v/>
      </c>
      <c r="L1169" s="15">
        <f>INDEX('xUS TME'!J:J,MATCH('xUS Opp Value'!B1169,'xUS TME'!$B:$B,0))</f>
        <v>0</v>
      </c>
      <c r="M1169" s="15">
        <f>INDEX('xUS TME'!L:L,MATCH('xUS Opp Value'!$B1169,'xUS TME'!$B:$B,0))</f>
        <v>1.05</v>
      </c>
      <c r="N1169" s="15">
        <f>INDEX('xUS TME'!K:K,MATCH('xUS Opp Value'!$B1169,'xUS TME'!$B:$B,0))</f>
        <v>0.12</v>
      </c>
      <c r="O1169" s="15">
        <f>INDEX('xUS TME'!I:I,MATCH('xUS Opp Value'!$B1169,'xUS TME'!$B:$B,0))</f>
        <v>0</v>
      </c>
      <c r="P1169" s="15" t="str">
        <f>INDEX('xUS TME'!M:M,MATCH('xUS Opp Value'!$B1169,'xUS TME'!$B:$B,0))</f>
        <v>Turkish Lira</v>
      </c>
      <c r="Q1169" s="15">
        <f>INDEX('xUS TME'!N:N,MATCH('xUS Opp Value'!$B1169,'xUS TME'!$B:$B,0))</f>
        <v>0</v>
      </c>
    </row>
    <row r="1170" spans="1:17" hidden="1">
      <c r="A1170" s="10" t="s">
        <v>1877</v>
      </c>
      <c r="B1170" s="10" t="str">
        <f>INDEX('xUS TME'!B:B,MATCH('xUS Opp Value'!A1170,'xUS TME'!A:A,0))</f>
        <v>CNE1000025S9</v>
      </c>
      <c r="C1170" s="13">
        <f>INDEX('xUS TME'!C:C,MATCH($B1170,'xUS TME'!$B:$B,0))</f>
        <v>2016</v>
      </c>
      <c r="D1170" s="13" t="str">
        <f>INDEX('xUS TME'!D:D,MATCH(B1170,'xUS TME'!$B:$B,0))</f>
        <v>0P00017PCL</v>
      </c>
      <c r="E1170" s="13" t="str">
        <f>INDEX('xUS TME'!F:F,MATCH(B1170,'xUS TME'!$B:$B,0))</f>
        <v>China</v>
      </c>
      <c r="F1170" s="18" t="str">
        <f>INDEX('xUS TME'!G:G,MATCH(B1170,'xUS TME'!$B:$B,0))</f>
        <v>Financials</v>
      </c>
      <c r="G1170" s="58">
        <f>IFERROR(INDEX(CRIMs!G:G,MATCH(C1170,CRIMs!D:D,0)),0)</f>
        <v>0</v>
      </c>
      <c r="H1170" s="58">
        <f>IFERROR(INDEX(CRIMs!I:I,MATCH(C1170,CRIMs!D:D,0)),0)</f>
        <v>0</v>
      </c>
      <c r="I1170" s="13">
        <f>INDEX('xUS TME'!E:E,MATCH($B1170,'xUS TME'!$B:$B,0))</f>
        <v>0</v>
      </c>
      <c r="J1170" s="15">
        <f>INDEX('xUS TME'!H:H,MATCH(B1170,'xUS TME'!$B:$B,0))</f>
        <v>0</v>
      </c>
      <c r="K1170" s="17" t="str">
        <f t="shared" si="18"/>
        <v/>
      </c>
      <c r="L1170" s="15">
        <f>INDEX('xUS TME'!J:J,MATCH('xUS Opp Value'!B1170,'xUS TME'!$B:$B,0))</f>
        <v>0</v>
      </c>
      <c r="M1170" s="15">
        <f>INDEX('xUS TME'!L:L,MATCH('xUS Opp Value'!$B1170,'xUS TME'!$B:$B,0))</f>
        <v>0.35</v>
      </c>
      <c r="N1170" s="15">
        <f>INDEX('xUS TME'!K:K,MATCH('xUS Opp Value'!$B1170,'xUS TME'!$B:$B,0))</f>
        <v>0.09</v>
      </c>
      <c r="O1170" s="15">
        <f>INDEX('xUS TME'!I:I,MATCH('xUS Opp Value'!$B1170,'xUS TME'!$B:$B,0))</f>
        <v>0</v>
      </c>
      <c r="P1170" s="15" t="str">
        <f>INDEX('xUS TME'!M:M,MATCH('xUS Opp Value'!$B1170,'xUS TME'!$B:$B,0))</f>
        <v>Hong Kong Dollar</v>
      </c>
      <c r="Q1170" s="15">
        <f>INDEX('xUS TME'!N:N,MATCH('xUS Opp Value'!$B1170,'xUS TME'!$B:$B,0))</f>
        <v>0</v>
      </c>
    </row>
    <row r="1171" spans="1:17" hidden="1">
      <c r="A1171" s="10" t="s">
        <v>1861</v>
      </c>
      <c r="B1171" s="10" t="str">
        <f>INDEX('xUS TME'!B:B,MATCH('xUS Opp Value'!A1171,'xUS TME'!A:A,0))</f>
        <v>CNE100000KW8</v>
      </c>
      <c r="C1171" s="13">
        <f>INDEX('xUS TME'!C:C,MATCH($B1171,'xUS TME'!$B:$B,0))</f>
        <v>601179</v>
      </c>
      <c r="D1171" s="13" t="str">
        <f>INDEX('xUS TME'!D:D,MATCH(B1171,'xUS TME'!$B:$B,0))</f>
        <v>0P0000N5PT</v>
      </c>
      <c r="E1171" s="13" t="str">
        <f>INDEX('xUS TME'!F:F,MATCH(B1171,'xUS TME'!$B:$B,0))</f>
        <v>China</v>
      </c>
      <c r="F1171" s="18" t="str">
        <f>INDEX('xUS TME'!G:G,MATCH(B1171,'xUS TME'!$B:$B,0))</f>
        <v>Industrials</v>
      </c>
      <c r="G1171" s="58">
        <f>IFERROR(INDEX(CRIMs!G:G,MATCH(C1171,CRIMs!D:D,0)),0)</f>
        <v>0</v>
      </c>
      <c r="H1171" s="58">
        <f>IFERROR(INDEX(CRIMs!I:I,MATCH(C1171,CRIMs!D:D,0)),0)</f>
        <v>0</v>
      </c>
      <c r="I1171" s="13">
        <f>INDEX('xUS TME'!E:E,MATCH($B1171,'xUS TME'!$B:$B,0))</f>
        <v>0</v>
      </c>
      <c r="J1171" s="15">
        <f>INDEX('xUS TME'!H:H,MATCH(B1171,'xUS TME'!$B:$B,0))</f>
        <v>0</v>
      </c>
      <c r="K1171" s="17" t="str">
        <f t="shared" si="18"/>
        <v/>
      </c>
      <c r="L1171" s="15">
        <f>INDEX('xUS TME'!J:J,MATCH('xUS Opp Value'!B1171,'xUS TME'!$B:$B,0))</f>
        <v>0</v>
      </c>
      <c r="M1171" s="15">
        <f>INDEX('xUS TME'!L:L,MATCH('xUS Opp Value'!$B1171,'xUS TME'!$B:$B,0))</f>
        <v>3.64</v>
      </c>
      <c r="N1171" s="15">
        <f>INDEX('xUS TME'!K:K,MATCH('xUS Opp Value'!$B1171,'xUS TME'!$B:$B,0))</f>
        <v>7.0000000000000007E-2</v>
      </c>
      <c r="O1171" s="15">
        <f>INDEX('xUS TME'!I:I,MATCH('xUS Opp Value'!$B1171,'xUS TME'!$B:$B,0))</f>
        <v>0</v>
      </c>
      <c r="P1171" s="15" t="str">
        <f>INDEX('xUS TME'!M:M,MATCH('xUS Opp Value'!$B1171,'xUS TME'!$B:$B,0))</f>
        <v>Yuan Renminbi</v>
      </c>
      <c r="Q1171" s="15">
        <f>INDEX('xUS TME'!N:N,MATCH('xUS Opp Value'!$B1171,'xUS TME'!$B:$B,0))</f>
        <v>0</v>
      </c>
    </row>
    <row r="1172" spans="1:17" hidden="1">
      <c r="A1172" s="10" t="s">
        <v>8540</v>
      </c>
      <c r="B1172" s="10" t="str">
        <f>INDEX('xUS TME'!B:B,MATCH('xUS Opp Value'!A1172,'xUS TME'!A:A,0))</f>
        <v>CNE1000062X2</v>
      </c>
      <c r="C1172" s="13">
        <f>INDEX('xUS TME'!C:C,MATCH($B1172,'xUS TME'!$B:$B,0))</f>
        <v>688336</v>
      </c>
      <c r="D1172" s="13" t="str">
        <f>INDEX('xUS TME'!D:D,MATCH(B1172,'xUS TME'!$B:$B,0))</f>
        <v>0P0001KEEH</v>
      </c>
      <c r="E1172" s="13" t="str">
        <f>INDEX('xUS TME'!F:F,MATCH(B1172,'xUS TME'!$B:$B,0))</f>
        <v>China</v>
      </c>
      <c r="F1172" s="18" t="str">
        <f>INDEX('xUS TME'!G:G,MATCH(B1172,'xUS TME'!$B:$B,0))</f>
        <v>Health Care</v>
      </c>
      <c r="G1172" s="58">
        <f>IFERROR(INDEX(CRIMs!G:G,MATCH(C1172,CRIMs!D:D,0)),0)</f>
        <v>0</v>
      </c>
      <c r="H1172" s="58">
        <f>IFERROR(INDEX(CRIMs!I:I,MATCH(C1172,CRIMs!D:D,0)),0)</f>
        <v>0</v>
      </c>
      <c r="I1172" s="13">
        <f>INDEX('xUS TME'!E:E,MATCH($B1172,'xUS TME'!$B:$B,0))</f>
        <v>0</v>
      </c>
      <c r="J1172" s="15">
        <f>INDEX('xUS TME'!H:H,MATCH(B1172,'xUS TME'!$B:$B,0))</f>
        <v>0</v>
      </c>
      <c r="K1172" s="17" t="str">
        <f t="shared" si="18"/>
        <v/>
      </c>
      <c r="L1172" s="15">
        <f>INDEX('xUS TME'!J:J,MATCH('xUS Opp Value'!B1172,'xUS TME'!$B:$B,0))</f>
        <v>0</v>
      </c>
      <c r="M1172" s="15">
        <f>INDEX('xUS TME'!L:L,MATCH('xUS Opp Value'!$B1172,'xUS TME'!$B:$B,0))</f>
        <v>6</v>
      </c>
      <c r="N1172" s="15">
        <f>INDEX('xUS TME'!K:K,MATCH('xUS Opp Value'!$B1172,'xUS TME'!$B:$B,0))</f>
        <v>0.46</v>
      </c>
      <c r="O1172" s="15">
        <f>INDEX('xUS TME'!I:I,MATCH('xUS Opp Value'!$B1172,'xUS TME'!$B:$B,0))</f>
        <v>0</v>
      </c>
      <c r="P1172" s="15" t="str">
        <f>INDEX('xUS TME'!M:M,MATCH('xUS Opp Value'!$B1172,'xUS TME'!$B:$B,0))</f>
        <v>Yuan Renminbi</v>
      </c>
      <c r="Q1172" s="15">
        <f>INDEX('xUS TME'!N:N,MATCH('xUS Opp Value'!$B1172,'xUS TME'!$B:$B,0))</f>
        <v>0</v>
      </c>
    </row>
    <row r="1173" spans="1:17" hidden="1">
      <c r="A1173" s="10" t="s">
        <v>3415</v>
      </c>
      <c r="B1173" s="10" t="str">
        <f>INDEX('xUS TME'!B:B,MATCH('xUS Opp Value'!A1173,'xUS TME'!A:A,0))</f>
        <v>CNE000001097</v>
      </c>
      <c r="C1173" s="13">
        <f>INDEX('xUS TME'!C:C,MATCH($B1173,'xUS TME'!$B:$B,0))</f>
        <v>933</v>
      </c>
      <c r="D1173" s="13" t="str">
        <f>INDEX('xUS TME'!D:D,MATCH(B1173,'xUS TME'!$B:$B,0))</f>
        <v>0P00007XR6</v>
      </c>
      <c r="E1173" s="13" t="str">
        <f>INDEX('xUS TME'!F:F,MATCH(B1173,'xUS TME'!$B:$B,0))</f>
        <v>China</v>
      </c>
      <c r="F1173" s="18" t="str">
        <f>INDEX('xUS TME'!G:G,MATCH(B1173,'xUS TME'!$B:$B,0))</f>
        <v>Materials</v>
      </c>
      <c r="G1173" s="58">
        <f>IFERROR(INDEX(CRIMs!G:G,MATCH(C1173,CRIMs!D:D,0)),0)</f>
        <v>0</v>
      </c>
      <c r="H1173" s="58">
        <f>IFERROR(INDEX(CRIMs!I:I,MATCH(C1173,CRIMs!D:D,0)),0)</f>
        <v>0</v>
      </c>
      <c r="I1173" s="13">
        <f>INDEX('xUS TME'!E:E,MATCH($B1173,'xUS TME'!$B:$B,0))</f>
        <v>0</v>
      </c>
      <c r="J1173" s="15">
        <f>INDEX('xUS TME'!H:H,MATCH(B1173,'xUS TME'!$B:$B,0))</f>
        <v>0</v>
      </c>
      <c r="K1173" s="17" t="str">
        <f t="shared" si="18"/>
        <v/>
      </c>
      <c r="L1173" s="15">
        <f>INDEX('xUS TME'!J:J,MATCH('xUS Opp Value'!B1173,'xUS TME'!$B:$B,0))</f>
        <v>0</v>
      </c>
      <c r="M1173" s="15">
        <f>INDEX('xUS TME'!L:L,MATCH('xUS Opp Value'!$B1173,'xUS TME'!$B:$B,0))</f>
        <v>3.08</v>
      </c>
      <c r="N1173" s="15">
        <f>INDEX('xUS TME'!K:K,MATCH('xUS Opp Value'!$B1173,'xUS TME'!$B:$B,0))</f>
        <v>0.2</v>
      </c>
      <c r="O1173" s="15">
        <f>INDEX('xUS TME'!I:I,MATCH('xUS Opp Value'!$B1173,'xUS TME'!$B:$B,0))</f>
        <v>0</v>
      </c>
      <c r="P1173" s="15" t="str">
        <f>INDEX('xUS TME'!M:M,MATCH('xUS Opp Value'!$B1173,'xUS TME'!$B:$B,0))</f>
        <v>Yuan Renminbi</v>
      </c>
      <c r="Q1173" s="15">
        <f>INDEX('xUS TME'!N:N,MATCH('xUS Opp Value'!$B1173,'xUS TME'!$B:$B,0))</f>
        <v>0</v>
      </c>
    </row>
    <row r="1174" spans="1:17" hidden="1">
      <c r="A1174" s="10" t="s">
        <v>6033</v>
      </c>
      <c r="B1174" s="10" t="str">
        <f>INDEX('xUS TME'!B:B,MATCH('xUS Opp Value'!A1174,'xUS TME'!A:A,0))</f>
        <v>SA120GAH5617</v>
      </c>
      <c r="C1174" s="13">
        <f>INDEX('xUS TME'!C:C,MATCH($B1174,'xUS TME'!$B:$B,0))</f>
        <v>2380</v>
      </c>
      <c r="D1174" s="13" t="str">
        <f>INDEX('xUS TME'!D:D,MATCH(B1174,'xUS TME'!$B:$B,0))</f>
        <v>0P0000Q2K7</v>
      </c>
      <c r="E1174" s="13" t="str">
        <f>INDEX('xUS TME'!F:F,MATCH(B1174,'xUS TME'!$B:$B,0))</f>
        <v>Saudi Arabia</v>
      </c>
      <c r="F1174" s="18" t="str">
        <f>INDEX('xUS TME'!G:G,MATCH(B1174,'xUS TME'!$B:$B,0))</f>
        <v>Energy</v>
      </c>
      <c r="G1174" s="58">
        <f>IFERROR(INDEX(CRIMs!G:G,MATCH(C1174,CRIMs!D:D,0)),0)</f>
        <v>0</v>
      </c>
      <c r="H1174" s="58">
        <f>IFERROR(INDEX(CRIMs!I:I,MATCH(C1174,CRIMs!D:D,0)),0)</f>
        <v>0</v>
      </c>
      <c r="I1174" s="13">
        <f>INDEX('xUS TME'!E:E,MATCH($B1174,'xUS TME'!$B:$B,0))</f>
        <v>0</v>
      </c>
      <c r="J1174" s="15">
        <f>INDEX('xUS TME'!H:H,MATCH(B1174,'xUS TME'!$B:$B,0))</f>
        <v>0</v>
      </c>
      <c r="K1174" s="17" t="str">
        <f t="shared" si="18"/>
        <v/>
      </c>
      <c r="L1174" s="15">
        <f>INDEX('xUS TME'!J:J,MATCH('xUS Opp Value'!B1174,'xUS TME'!$B:$B,0))</f>
        <v>39.03</v>
      </c>
      <c r="M1174" s="15">
        <f>INDEX('xUS TME'!L:L,MATCH('xUS Opp Value'!$B1174,'xUS TME'!$B:$B,0))</f>
        <v>1.79</v>
      </c>
      <c r="N1174" s="15">
        <f>INDEX('xUS TME'!K:K,MATCH('xUS Opp Value'!$B1174,'xUS TME'!$B:$B,0))</f>
        <v>-0.38</v>
      </c>
      <c r="O1174" s="15">
        <f>INDEX('xUS TME'!I:I,MATCH('xUS Opp Value'!$B1174,'xUS TME'!$B:$B,0))</f>
        <v>0</v>
      </c>
      <c r="P1174" s="15" t="str">
        <f>INDEX('xUS TME'!M:M,MATCH('xUS Opp Value'!$B1174,'xUS TME'!$B:$B,0))</f>
        <v>Saudi Riyal</v>
      </c>
      <c r="Q1174" s="15">
        <f>INDEX('xUS TME'!N:N,MATCH('xUS Opp Value'!$B1174,'xUS TME'!$B:$B,0))</f>
        <v>0</v>
      </c>
    </row>
    <row r="1175" spans="1:17" hidden="1">
      <c r="A1175" s="10" t="s">
        <v>2977</v>
      </c>
      <c r="B1175" s="10" t="str">
        <f>INDEX('xUS TME'!B:B,MATCH('xUS Opp Value'!A1175,'xUS TME'!A:A,0))</f>
        <v>TH6488010005</v>
      </c>
      <c r="C1175" s="13" t="str">
        <f>INDEX('xUS TME'!C:C,MATCH($B1175,'xUS TME'!$B:$B,0))</f>
        <v>GPSC</v>
      </c>
      <c r="D1175" s="13" t="str">
        <f>INDEX('xUS TME'!D:D,MATCH(B1175,'xUS TME'!$B:$B,0))</f>
        <v>0P000161I8</v>
      </c>
      <c r="E1175" s="13" t="str">
        <f>INDEX('xUS TME'!F:F,MATCH(B1175,'xUS TME'!$B:$B,0))</f>
        <v>Thailand</v>
      </c>
      <c r="F1175" s="18" t="str">
        <f>INDEX('xUS TME'!G:G,MATCH(B1175,'xUS TME'!$B:$B,0))</f>
        <v>Utilities</v>
      </c>
      <c r="G1175" s="58">
        <f>IFERROR(INDEX(CRIMs!G:G,MATCH(C1175,CRIMs!D:D,0)),0)</f>
        <v>0</v>
      </c>
      <c r="H1175" s="58">
        <f>IFERROR(INDEX(CRIMs!I:I,MATCH(C1175,CRIMs!D:D,0)),0)</f>
        <v>0</v>
      </c>
      <c r="I1175" s="13">
        <f>INDEX('xUS TME'!E:E,MATCH($B1175,'xUS TME'!$B:$B,0))</f>
        <v>0</v>
      </c>
      <c r="J1175" s="15">
        <f>INDEX('xUS TME'!H:H,MATCH(B1175,'xUS TME'!$B:$B,0))</f>
        <v>0</v>
      </c>
      <c r="K1175" s="17" t="str">
        <f t="shared" si="18"/>
        <v/>
      </c>
      <c r="L1175" s="15">
        <f>INDEX('xUS TME'!J:J,MATCH('xUS Opp Value'!B1175,'xUS TME'!$B:$B,0))</f>
        <v>16.2</v>
      </c>
      <c r="M1175" s="15">
        <f>INDEX('xUS TME'!L:L,MATCH('xUS Opp Value'!$B1175,'xUS TME'!$B:$B,0))</f>
        <v>0.94</v>
      </c>
      <c r="N1175" s="15">
        <f>INDEX('xUS TME'!K:K,MATCH('xUS Opp Value'!$B1175,'xUS TME'!$B:$B,0))</f>
        <v>7.0000000000000007E-2</v>
      </c>
      <c r="O1175" s="15">
        <f>INDEX('xUS TME'!I:I,MATCH('xUS Opp Value'!$B1175,'xUS TME'!$B:$B,0))</f>
        <v>0</v>
      </c>
      <c r="P1175" s="15" t="str">
        <f>INDEX('xUS TME'!M:M,MATCH('xUS Opp Value'!$B1175,'xUS TME'!$B:$B,0))</f>
        <v>Baht</v>
      </c>
      <c r="Q1175" s="15">
        <f>INDEX('xUS TME'!N:N,MATCH('xUS Opp Value'!$B1175,'xUS TME'!$B:$B,0))</f>
        <v>0</v>
      </c>
    </row>
    <row r="1176" spans="1:17" hidden="1">
      <c r="A1176" s="10" t="s">
        <v>3675</v>
      </c>
      <c r="B1176" s="10" t="str">
        <f>INDEX('xUS TME'!B:B,MATCH('xUS Opp Value'!A1176,'xUS TME'!A:A,0))</f>
        <v>CNE1000033C7</v>
      </c>
      <c r="C1176" s="13">
        <f>INDEX('xUS TME'!C:C,MATCH($B1176,'xUS TME'!$B:$B,0))</f>
        <v>2920</v>
      </c>
      <c r="D1176" s="13" t="str">
        <f>INDEX('xUS TME'!D:D,MATCH(B1176,'xUS TME'!$B:$B,0))</f>
        <v>0P0001CGG6</v>
      </c>
      <c r="E1176" s="13" t="str">
        <f>INDEX('xUS TME'!F:F,MATCH(B1176,'xUS TME'!$B:$B,0))</f>
        <v>China</v>
      </c>
      <c r="F1176" s="18" t="str">
        <f>INDEX('xUS TME'!G:G,MATCH(B1176,'xUS TME'!$B:$B,0))</f>
        <v>Consumer Discretionary</v>
      </c>
      <c r="G1176" s="58">
        <f>IFERROR(INDEX(CRIMs!G:G,MATCH(C1176,CRIMs!D:D,0)),0)</f>
        <v>0</v>
      </c>
      <c r="H1176" s="58">
        <f>IFERROR(INDEX(CRIMs!I:I,MATCH(C1176,CRIMs!D:D,0)),0)</f>
        <v>0</v>
      </c>
      <c r="I1176" s="13">
        <f>INDEX('xUS TME'!E:E,MATCH($B1176,'xUS TME'!$B:$B,0))</f>
        <v>0</v>
      </c>
      <c r="J1176" s="15">
        <f>INDEX('xUS TME'!H:H,MATCH(B1176,'xUS TME'!$B:$B,0))</f>
        <v>0</v>
      </c>
      <c r="K1176" s="17" t="str">
        <f t="shared" si="18"/>
        <v/>
      </c>
      <c r="L1176" s="15">
        <f>INDEX('xUS TME'!J:J,MATCH('xUS Opp Value'!B1176,'xUS TME'!$B:$B,0))</f>
        <v>22.93</v>
      </c>
      <c r="M1176" s="15">
        <f>INDEX('xUS TME'!L:L,MATCH('xUS Opp Value'!$B1176,'xUS TME'!$B:$B,0))</f>
        <v>4.13</v>
      </c>
      <c r="N1176" s="15">
        <f>INDEX('xUS TME'!K:K,MATCH('xUS Opp Value'!$B1176,'xUS TME'!$B:$B,0))</f>
        <v>0.21</v>
      </c>
      <c r="O1176" s="15">
        <f>INDEX('xUS TME'!I:I,MATCH('xUS Opp Value'!$B1176,'xUS TME'!$B:$B,0))</f>
        <v>0</v>
      </c>
      <c r="P1176" s="15" t="str">
        <f>INDEX('xUS TME'!M:M,MATCH('xUS Opp Value'!$B1176,'xUS TME'!$B:$B,0))</f>
        <v>Yuan Renminbi</v>
      </c>
      <c r="Q1176" s="15">
        <f>INDEX('xUS TME'!N:N,MATCH('xUS Opp Value'!$B1176,'xUS TME'!$B:$B,0))</f>
        <v>0</v>
      </c>
    </row>
    <row r="1177" spans="1:17" hidden="1">
      <c r="A1177" s="10" t="s">
        <v>1621</v>
      </c>
      <c r="B1177" s="10" t="str">
        <f>INDEX('xUS TME'!B:B,MATCH('xUS Opp Value'!A1177,'xUS TME'!A:A,0))</f>
        <v>CNE100001NN9</v>
      </c>
      <c r="C1177" s="13">
        <f>INDEX('xUS TME'!C:C,MATCH($B1177,'xUS TME'!$B:$B,0))</f>
        <v>2039</v>
      </c>
      <c r="D1177" s="13" t="str">
        <f>INDEX('xUS TME'!D:D,MATCH(B1177,'xUS TME'!$B:$B,0))</f>
        <v>0P0000XR0D</v>
      </c>
      <c r="E1177" s="13" t="str">
        <f>INDEX('xUS TME'!F:F,MATCH(B1177,'xUS TME'!$B:$B,0))</f>
        <v>China</v>
      </c>
      <c r="F1177" s="18" t="str">
        <f>INDEX('xUS TME'!G:G,MATCH(B1177,'xUS TME'!$B:$B,0))</f>
        <v>Industrials</v>
      </c>
      <c r="G1177" s="58">
        <f>IFERROR(INDEX(CRIMs!G:G,MATCH(C1177,CRIMs!D:D,0)),0)</f>
        <v>0</v>
      </c>
      <c r="H1177" s="58">
        <f>IFERROR(INDEX(CRIMs!I:I,MATCH(C1177,CRIMs!D:D,0)),0)</f>
        <v>0</v>
      </c>
      <c r="I1177" s="13">
        <f>INDEX('xUS TME'!E:E,MATCH($B1177,'xUS TME'!$B:$B,0))</f>
        <v>0</v>
      </c>
      <c r="J1177" s="15">
        <f>INDEX('xUS TME'!H:H,MATCH(B1177,'xUS TME'!$B:$B,0))</f>
        <v>0</v>
      </c>
      <c r="K1177" s="17" t="str">
        <f t="shared" si="18"/>
        <v/>
      </c>
      <c r="L1177" s="15">
        <f>INDEX('xUS TME'!J:J,MATCH('xUS Opp Value'!B1177,'xUS TME'!$B:$B,0))</f>
        <v>0</v>
      </c>
      <c r="M1177" s="15">
        <f>INDEX('xUS TME'!L:L,MATCH('xUS Opp Value'!$B1177,'xUS TME'!$B:$B,0))</f>
        <v>1.1200000000000001</v>
      </c>
      <c r="N1177" s="15">
        <f>INDEX('xUS TME'!K:K,MATCH('xUS Opp Value'!$B1177,'xUS TME'!$B:$B,0))</f>
        <v>0.03</v>
      </c>
      <c r="O1177" s="15">
        <f>INDEX('xUS TME'!I:I,MATCH('xUS Opp Value'!$B1177,'xUS TME'!$B:$B,0))</f>
        <v>0</v>
      </c>
      <c r="P1177" s="15" t="str">
        <f>INDEX('xUS TME'!M:M,MATCH('xUS Opp Value'!$B1177,'xUS TME'!$B:$B,0))</f>
        <v>Hong Kong Dollar</v>
      </c>
      <c r="Q1177" s="15">
        <f>INDEX('xUS TME'!N:N,MATCH('xUS Opp Value'!$B1177,'xUS TME'!$B:$B,0))</f>
        <v>0</v>
      </c>
    </row>
    <row r="1178" spans="1:17" hidden="1">
      <c r="A1178" s="10" t="s">
        <v>6558</v>
      </c>
      <c r="B1178" s="10" t="str">
        <f>INDEX('xUS TME'!B:B,MATCH('xUS Opp Value'!A1178,'xUS TME'!A:A,0))</f>
        <v>CNE000000GG0</v>
      </c>
      <c r="C1178" s="13">
        <f>INDEX('xUS TME'!C:C,MATCH($B1178,'xUS TME'!$B:$B,0))</f>
        <v>900926</v>
      </c>
      <c r="D1178" s="13" t="str">
        <f>INDEX('xUS TME'!D:D,MATCH(B1178,'xUS TME'!$B:$B,0))</f>
        <v>0P00007XMG</v>
      </c>
      <c r="E1178" s="13" t="str">
        <f>INDEX('xUS TME'!F:F,MATCH(B1178,'xUS TME'!$B:$B,0))</f>
        <v>China</v>
      </c>
      <c r="F1178" s="18" t="str">
        <f>INDEX('xUS TME'!G:G,MATCH(B1178,'xUS TME'!$B:$B,0))</f>
        <v>Information Technology</v>
      </c>
      <c r="G1178" s="58">
        <f>IFERROR(INDEX(CRIMs!G:G,MATCH(C1178,CRIMs!D:D,0)),0)</f>
        <v>0</v>
      </c>
      <c r="H1178" s="58">
        <f>IFERROR(INDEX(CRIMs!I:I,MATCH(C1178,CRIMs!D:D,0)),0)</f>
        <v>0</v>
      </c>
      <c r="I1178" s="13">
        <f>INDEX('xUS TME'!E:E,MATCH($B1178,'xUS TME'!$B:$B,0))</f>
        <v>0</v>
      </c>
      <c r="J1178" s="15">
        <f>INDEX('xUS TME'!H:H,MATCH(B1178,'xUS TME'!$B:$B,0))</f>
        <v>0</v>
      </c>
      <c r="K1178" s="17" t="str">
        <f t="shared" si="18"/>
        <v/>
      </c>
      <c r="L1178" s="15">
        <f>INDEX('xUS TME'!J:J,MATCH('xUS Opp Value'!B1178,'xUS TME'!$B:$B,0))</f>
        <v>0</v>
      </c>
      <c r="M1178" s="15">
        <f>INDEX('xUS TME'!L:L,MATCH('xUS Opp Value'!$B1178,'xUS TME'!$B:$B,0))</f>
        <v>1.87</v>
      </c>
      <c r="N1178" s="15">
        <f>INDEX('xUS TME'!K:K,MATCH('xUS Opp Value'!$B1178,'xUS TME'!$B:$B,0))</f>
        <v>0.12</v>
      </c>
      <c r="O1178" s="15">
        <f>INDEX('xUS TME'!I:I,MATCH('xUS Opp Value'!$B1178,'xUS TME'!$B:$B,0))</f>
        <v>0</v>
      </c>
      <c r="P1178" s="15" t="str">
        <f>INDEX('xUS TME'!M:M,MATCH('xUS Opp Value'!$B1178,'xUS TME'!$B:$B,0))</f>
        <v>US Dollar</v>
      </c>
      <c r="Q1178" s="15">
        <f>INDEX('xUS TME'!N:N,MATCH('xUS Opp Value'!$B1178,'xUS TME'!$B:$B,0))</f>
        <v>0</v>
      </c>
    </row>
    <row r="1179" spans="1:17" hidden="1">
      <c r="A1179" s="10" t="s">
        <v>6902</v>
      </c>
      <c r="B1179" s="10" t="str">
        <f>INDEX('xUS TME'!B:B,MATCH('xUS Opp Value'!A1179,'xUS TME'!A:A,0))</f>
        <v>CNE000001P78</v>
      </c>
      <c r="C1179" s="13">
        <f>INDEX('xUS TME'!C:C,MATCH($B1179,'xUS TME'!$B:$B,0))</f>
        <v>2080</v>
      </c>
      <c r="D1179" s="13" t="str">
        <f>INDEX('xUS TME'!D:D,MATCH(B1179,'xUS TME'!$B:$B,0))</f>
        <v>0P000080NF</v>
      </c>
      <c r="E1179" s="13" t="str">
        <f>INDEX('xUS TME'!F:F,MATCH(B1179,'xUS TME'!$B:$B,0))</f>
        <v>China</v>
      </c>
      <c r="F1179" s="18" t="str">
        <f>INDEX('xUS TME'!G:G,MATCH(B1179,'xUS TME'!$B:$B,0))</f>
        <v>Materials</v>
      </c>
      <c r="G1179" s="58">
        <f>IFERROR(INDEX(CRIMs!G:G,MATCH(C1179,CRIMs!D:D,0)),0)</f>
        <v>0</v>
      </c>
      <c r="H1179" s="58">
        <f>IFERROR(INDEX(CRIMs!I:I,MATCH(C1179,CRIMs!D:D,0)),0)</f>
        <v>0</v>
      </c>
      <c r="I1179" s="13">
        <f>INDEX('xUS TME'!E:E,MATCH($B1179,'xUS TME'!$B:$B,0))</f>
        <v>0</v>
      </c>
      <c r="J1179" s="15">
        <f>INDEX('xUS TME'!H:H,MATCH(B1179,'xUS TME'!$B:$B,0))</f>
        <v>0</v>
      </c>
      <c r="K1179" s="17" t="str">
        <f t="shared" si="18"/>
        <v/>
      </c>
      <c r="L1179" s="15">
        <f>INDEX('xUS TME'!J:J,MATCH('xUS Opp Value'!B1179,'xUS TME'!$B:$B,0))</f>
        <v>0</v>
      </c>
      <c r="M1179" s="15">
        <f>INDEX('xUS TME'!L:L,MATCH('xUS Opp Value'!$B1179,'xUS TME'!$B:$B,0))</f>
        <v>3.84</v>
      </c>
      <c r="N1179" s="15">
        <f>INDEX('xUS TME'!K:K,MATCH('xUS Opp Value'!$B1179,'xUS TME'!$B:$B,0))</f>
        <v>0.11</v>
      </c>
      <c r="O1179" s="15">
        <f>INDEX('xUS TME'!I:I,MATCH('xUS Opp Value'!$B1179,'xUS TME'!$B:$B,0))</f>
        <v>0</v>
      </c>
      <c r="P1179" s="15" t="str">
        <f>INDEX('xUS TME'!M:M,MATCH('xUS Opp Value'!$B1179,'xUS TME'!$B:$B,0))</f>
        <v>Yuan Renminbi</v>
      </c>
      <c r="Q1179" s="15">
        <f>INDEX('xUS TME'!N:N,MATCH('xUS Opp Value'!$B1179,'xUS TME'!$B:$B,0))</f>
        <v>0</v>
      </c>
    </row>
    <row r="1180" spans="1:17" hidden="1">
      <c r="A1180" s="10" t="s">
        <v>8217</v>
      </c>
      <c r="B1180" s="10" t="str">
        <f>INDEX('xUS TME'!B:B,MATCH('xUS Opp Value'!A1180,'xUS TME'!A:A,0))</f>
        <v>CNE000000WV6</v>
      </c>
      <c r="C1180" s="13">
        <f>INDEX('xUS TME'!C:C,MATCH($B1180,'xUS TME'!$B:$B,0))</f>
        <v>600188</v>
      </c>
      <c r="D1180" s="13" t="str">
        <f>INDEX('xUS TME'!D:D,MATCH(B1180,'xUS TME'!$B:$B,0))</f>
        <v>0P00007X3L</v>
      </c>
      <c r="E1180" s="13" t="str">
        <f>INDEX('xUS TME'!F:F,MATCH(B1180,'xUS TME'!$B:$B,0))</f>
        <v>China</v>
      </c>
      <c r="F1180" s="18" t="str">
        <f>INDEX('xUS TME'!G:G,MATCH(B1180,'xUS TME'!$B:$B,0))</f>
        <v>Energy</v>
      </c>
      <c r="G1180" s="58">
        <f>IFERROR(INDEX(CRIMs!G:G,MATCH(C1180,CRIMs!D:D,0)),0)</f>
        <v>0</v>
      </c>
      <c r="H1180" s="58">
        <f>IFERROR(INDEX(CRIMs!I:I,MATCH(C1180,CRIMs!D:D,0)),0)</f>
        <v>0</v>
      </c>
      <c r="I1180" s="13">
        <f>INDEX('xUS TME'!E:E,MATCH($B1180,'xUS TME'!$B:$B,0))</f>
        <v>0</v>
      </c>
      <c r="J1180" s="15">
        <f>INDEX('xUS TME'!H:H,MATCH(B1180,'xUS TME'!$B:$B,0))</f>
        <v>0</v>
      </c>
      <c r="K1180" s="17" t="str">
        <f t="shared" si="18"/>
        <v/>
      </c>
      <c r="L1180" s="15">
        <f>INDEX('xUS TME'!J:J,MATCH('xUS Opp Value'!B1180,'xUS TME'!$B:$B,0))</f>
        <v>5.18</v>
      </c>
      <c r="M1180" s="15">
        <f>INDEX('xUS TME'!L:L,MATCH('xUS Opp Value'!$B1180,'xUS TME'!$B:$B,0))</f>
        <v>2.7</v>
      </c>
      <c r="N1180" s="15">
        <f>INDEX('xUS TME'!K:K,MATCH('xUS Opp Value'!$B1180,'xUS TME'!$B:$B,0))</f>
        <v>0.23</v>
      </c>
      <c r="O1180" s="15" t="str">
        <f>INDEX('xUS TME'!I:I,MATCH('xUS Opp Value'!$B1180,'xUS TME'!$B:$B,0))</f>
        <v>None</v>
      </c>
      <c r="P1180" s="15" t="str">
        <f>INDEX('xUS TME'!M:M,MATCH('xUS Opp Value'!$B1180,'xUS TME'!$B:$B,0))</f>
        <v>Yuan Renminbi</v>
      </c>
      <c r="Q1180" s="15" t="str">
        <f>INDEX('xUS TME'!N:N,MATCH('xUS Opp Value'!$B1180,'xUS TME'!$B:$B,0))</f>
        <v>Very High</v>
      </c>
    </row>
    <row r="1181" spans="1:17" hidden="1">
      <c r="A1181" s="10" t="s">
        <v>1501</v>
      </c>
      <c r="B1181" s="10" t="str">
        <f>INDEX('xUS TME'!B:B,MATCH('xUS Opp Value'!A1181,'xUS TME'!A:A,0))</f>
        <v>CNE000001H94</v>
      </c>
      <c r="C1181" s="13">
        <f>INDEX('xUS TME'!C:C,MATCH($B1181,'xUS TME'!$B:$B,0))</f>
        <v>600988</v>
      </c>
      <c r="D1181" s="13" t="str">
        <f>INDEX('xUS TME'!D:D,MATCH(B1181,'xUS TME'!$B:$B,0))</f>
        <v>0P00007XLK</v>
      </c>
      <c r="E1181" s="13" t="str">
        <f>INDEX('xUS TME'!F:F,MATCH(B1181,'xUS TME'!$B:$B,0))</f>
        <v>China</v>
      </c>
      <c r="F1181" s="18" t="str">
        <f>INDEX('xUS TME'!G:G,MATCH(B1181,'xUS TME'!$B:$B,0))</f>
        <v>Materials</v>
      </c>
      <c r="G1181" s="58">
        <f>IFERROR(INDEX(CRIMs!G:G,MATCH(C1181,CRIMs!D:D,0)),0)</f>
        <v>0</v>
      </c>
      <c r="H1181" s="58">
        <f>IFERROR(INDEX(CRIMs!I:I,MATCH(C1181,CRIMs!D:D,0)),0)</f>
        <v>0</v>
      </c>
      <c r="I1181" s="13">
        <f>INDEX('xUS TME'!E:E,MATCH($B1181,'xUS TME'!$B:$B,0))</f>
        <v>0</v>
      </c>
      <c r="J1181" s="15">
        <f>INDEX('xUS TME'!H:H,MATCH(B1181,'xUS TME'!$B:$B,0))</f>
        <v>0</v>
      </c>
      <c r="K1181" s="17" t="str">
        <f t="shared" si="18"/>
        <v/>
      </c>
      <c r="L1181" s="15">
        <f>INDEX('xUS TME'!J:J,MATCH('xUS Opp Value'!B1181,'xUS TME'!$B:$B,0))</f>
        <v>0</v>
      </c>
      <c r="M1181" s="15">
        <f>INDEX('xUS TME'!L:L,MATCH('xUS Opp Value'!$B1181,'xUS TME'!$B:$B,0))</f>
        <v>6.39</v>
      </c>
      <c r="N1181" s="15">
        <f>INDEX('xUS TME'!K:K,MATCH('xUS Opp Value'!$B1181,'xUS TME'!$B:$B,0))</f>
        <v>0.31</v>
      </c>
      <c r="O1181" s="15">
        <f>INDEX('xUS TME'!I:I,MATCH('xUS Opp Value'!$B1181,'xUS TME'!$B:$B,0))</f>
        <v>0</v>
      </c>
      <c r="P1181" s="15" t="str">
        <f>INDEX('xUS TME'!M:M,MATCH('xUS Opp Value'!$B1181,'xUS TME'!$B:$B,0))</f>
        <v>Yuan Renminbi</v>
      </c>
      <c r="Q1181" s="15">
        <f>INDEX('xUS TME'!N:N,MATCH('xUS Opp Value'!$B1181,'xUS TME'!$B:$B,0))</f>
        <v>0</v>
      </c>
    </row>
    <row r="1182" spans="1:17" hidden="1">
      <c r="A1182" s="10" t="s">
        <v>7837</v>
      </c>
      <c r="B1182" s="10" t="str">
        <f>INDEX('xUS TME'!B:B,MATCH('xUS Opp Value'!A1182,'xUS TME'!A:A,0))</f>
        <v>CNE0000010T1</v>
      </c>
      <c r="C1182" s="13">
        <f>INDEX('xUS TME'!C:C,MATCH($B1182,'xUS TME'!$B:$B,0))</f>
        <v>938</v>
      </c>
      <c r="D1182" s="13" t="str">
        <f>INDEX('xUS TME'!D:D,MATCH(B1182,'xUS TME'!$B:$B,0))</f>
        <v>0P00007XRA</v>
      </c>
      <c r="E1182" s="13" t="str">
        <f>INDEX('xUS TME'!F:F,MATCH(B1182,'xUS TME'!$B:$B,0))</f>
        <v>China</v>
      </c>
      <c r="F1182" s="18" t="str">
        <f>INDEX('xUS TME'!G:G,MATCH(B1182,'xUS TME'!$B:$B,0))</f>
        <v>Information Technology</v>
      </c>
      <c r="G1182" s="58">
        <f>IFERROR(INDEX(CRIMs!G:G,MATCH(C1182,CRIMs!D:D,0)),0)</f>
        <v>0</v>
      </c>
      <c r="H1182" s="58">
        <f>IFERROR(INDEX(CRIMs!I:I,MATCH(C1182,CRIMs!D:D,0)),0)</f>
        <v>0</v>
      </c>
      <c r="I1182" s="13">
        <f>INDEX('xUS TME'!E:E,MATCH($B1182,'xUS TME'!$B:$B,0))</f>
        <v>0</v>
      </c>
      <c r="J1182" s="15">
        <f>INDEX('xUS TME'!H:H,MATCH(B1182,'xUS TME'!$B:$B,0))</f>
        <v>0</v>
      </c>
      <c r="K1182" s="17" t="str">
        <f t="shared" si="18"/>
        <v/>
      </c>
      <c r="L1182" s="15">
        <f>INDEX('xUS TME'!J:J,MATCH('xUS Opp Value'!B1182,'xUS TME'!$B:$B,0))</f>
        <v>11.13</v>
      </c>
      <c r="M1182" s="15">
        <f>INDEX('xUS TME'!L:L,MATCH('xUS Opp Value'!$B1182,'xUS TME'!$B:$B,0))</f>
        <v>5.35</v>
      </c>
      <c r="N1182" s="15">
        <f>INDEX('xUS TME'!K:K,MATCH('xUS Opp Value'!$B1182,'xUS TME'!$B:$B,0))</f>
        <v>0.08</v>
      </c>
      <c r="O1182" s="15">
        <f>INDEX('xUS TME'!I:I,MATCH('xUS Opp Value'!$B1182,'xUS TME'!$B:$B,0))</f>
        <v>0</v>
      </c>
      <c r="P1182" s="15" t="str">
        <f>INDEX('xUS TME'!M:M,MATCH('xUS Opp Value'!$B1182,'xUS TME'!$B:$B,0))</f>
        <v>Yuan Renminbi</v>
      </c>
      <c r="Q1182" s="15">
        <f>INDEX('xUS TME'!N:N,MATCH('xUS Opp Value'!$B1182,'xUS TME'!$B:$B,0))</f>
        <v>0</v>
      </c>
    </row>
    <row r="1183" spans="1:17" hidden="1">
      <c r="A1183" s="10" t="s">
        <v>7813</v>
      </c>
      <c r="B1183" s="10" t="str">
        <f>INDEX('xUS TME'!B:B,MATCH('xUS Opp Value'!A1183,'xUS TME'!A:A,0))</f>
        <v>CNE000001M14</v>
      </c>
      <c r="C1183" s="13">
        <f>INDEX('xUS TME'!C:C,MATCH($B1183,'xUS TME'!$B:$B,0))</f>
        <v>2049</v>
      </c>
      <c r="D1183" s="13" t="str">
        <f>INDEX('xUS TME'!D:D,MATCH(B1183,'xUS TME'!$B:$B,0))</f>
        <v>0P00007XTW</v>
      </c>
      <c r="E1183" s="13" t="str">
        <f>INDEX('xUS TME'!F:F,MATCH(B1183,'xUS TME'!$B:$B,0))</f>
        <v>China</v>
      </c>
      <c r="F1183" s="18" t="str">
        <f>INDEX('xUS TME'!G:G,MATCH(B1183,'xUS TME'!$B:$B,0))</f>
        <v>Information Technology</v>
      </c>
      <c r="G1183" s="58">
        <f>IFERROR(INDEX(CRIMs!G:G,MATCH(C1183,CRIMs!D:D,0)),0)</f>
        <v>0</v>
      </c>
      <c r="H1183" s="58">
        <f>IFERROR(INDEX(CRIMs!I:I,MATCH(C1183,CRIMs!D:D,0)),0)</f>
        <v>0</v>
      </c>
      <c r="I1183" s="13">
        <f>INDEX('xUS TME'!E:E,MATCH($B1183,'xUS TME'!$B:$B,0))</f>
        <v>0</v>
      </c>
      <c r="J1183" s="15">
        <f>INDEX('xUS TME'!H:H,MATCH(B1183,'xUS TME'!$B:$B,0))</f>
        <v>0</v>
      </c>
      <c r="K1183" s="17" t="str">
        <f t="shared" si="18"/>
        <v/>
      </c>
      <c r="L1183" s="15">
        <f>INDEX('xUS TME'!J:J,MATCH('xUS Opp Value'!B1183,'xUS TME'!$B:$B,0))</f>
        <v>0</v>
      </c>
      <c r="M1183" s="15">
        <f>INDEX('xUS TME'!L:L,MATCH('xUS Opp Value'!$B1183,'xUS TME'!$B:$B,0))</f>
        <v>4.43</v>
      </c>
      <c r="N1183" s="15">
        <f>INDEX('xUS TME'!K:K,MATCH('xUS Opp Value'!$B1183,'xUS TME'!$B:$B,0))</f>
        <v>0.1</v>
      </c>
      <c r="O1183" s="15">
        <f>INDEX('xUS TME'!I:I,MATCH('xUS Opp Value'!$B1183,'xUS TME'!$B:$B,0))</f>
        <v>0</v>
      </c>
      <c r="P1183" s="15" t="str">
        <f>INDEX('xUS TME'!M:M,MATCH('xUS Opp Value'!$B1183,'xUS TME'!$B:$B,0))</f>
        <v>Yuan Renminbi</v>
      </c>
      <c r="Q1183" s="15">
        <f>INDEX('xUS TME'!N:N,MATCH('xUS Opp Value'!$B1183,'xUS TME'!$B:$B,0))</f>
        <v>0</v>
      </c>
    </row>
    <row r="1184" spans="1:17" hidden="1">
      <c r="A1184" s="10" t="s">
        <v>8541</v>
      </c>
      <c r="B1184" s="10" t="str">
        <f>INDEX('xUS TME'!B:B,MATCH('xUS Opp Value'!A1184,'xUS TME'!A:A,0))</f>
        <v>CNE100005428</v>
      </c>
      <c r="C1184" s="13">
        <f>INDEX('xUS TME'!C:C,MATCH($B1184,'xUS TME'!$B:$B,0))</f>
        <v>688183</v>
      </c>
      <c r="D1184" s="13" t="str">
        <f>INDEX('xUS TME'!D:D,MATCH(B1184,'xUS TME'!$B:$B,0))</f>
        <v>0P0001LTD6</v>
      </c>
      <c r="E1184" s="13" t="str">
        <f>INDEX('xUS TME'!F:F,MATCH(B1184,'xUS TME'!$B:$B,0))</f>
        <v>China</v>
      </c>
      <c r="F1184" s="18" t="str">
        <f>INDEX('xUS TME'!G:G,MATCH(B1184,'xUS TME'!$B:$B,0))</f>
        <v>Information Technology</v>
      </c>
      <c r="G1184" s="58">
        <f>IFERROR(INDEX(CRIMs!G:G,MATCH(C1184,CRIMs!D:D,0)),0)</f>
        <v>0</v>
      </c>
      <c r="H1184" s="58">
        <f>IFERROR(INDEX(CRIMs!I:I,MATCH(C1184,CRIMs!D:D,0)),0)</f>
        <v>0</v>
      </c>
      <c r="I1184" s="13">
        <f>INDEX('xUS TME'!E:E,MATCH($B1184,'xUS TME'!$B:$B,0))</f>
        <v>0</v>
      </c>
      <c r="J1184" s="15">
        <f>INDEX('xUS TME'!H:H,MATCH(B1184,'xUS TME'!$B:$B,0))</f>
        <v>0</v>
      </c>
      <c r="K1184" s="17" t="str">
        <f t="shared" si="18"/>
        <v/>
      </c>
      <c r="L1184" s="15">
        <f>INDEX('xUS TME'!J:J,MATCH('xUS Opp Value'!B1184,'xUS TME'!$B:$B,0))</f>
        <v>0</v>
      </c>
      <c r="M1184" s="15">
        <f>INDEX('xUS TME'!L:L,MATCH('xUS Opp Value'!$B1184,'xUS TME'!$B:$B,0))</f>
        <v>15.37</v>
      </c>
      <c r="N1184" s="15">
        <f>INDEX('xUS TME'!K:K,MATCH('xUS Opp Value'!$B1184,'xUS TME'!$B:$B,0))</f>
        <v>0.08</v>
      </c>
      <c r="O1184" s="15">
        <f>INDEX('xUS TME'!I:I,MATCH('xUS Opp Value'!$B1184,'xUS TME'!$B:$B,0))</f>
        <v>0</v>
      </c>
      <c r="P1184" s="15" t="str">
        <f>INDEX('xUS TME'!M:M,MATCH('xUS Opp Value'!$B1184,'xUS TME'!$B:$B,0))</f>
        <v>Yuan Renminbi</v>
      </c>
      <c r="Q1184" s="15">
        <f>INDEX('xUS TME'!N:N,MATCH('xUS Opp Value'!$B1184,'xUS TME'!$B:$B,0))</f>
        <v>0</v>
      </c>
    </row>
    <row r="1185" spans="1:17" hidden="1">
      <c r="A1185" s="10" t="s">
        <v>5899</v>
      </c>
      <c r="B1185" s="10" t="str">
        <f>INDEX('xUS TME'!B:B,MATCH('xUS Opp Value'!A1185,'xUS TME'!A:A,0))</f>
        <v>ID1000128408</v>
      </c>
      <c r="C1185" s="13" t="str">
        <f>INDEX('xUS TME'!C:C,MATCH($B1185,'xUS TME'!$B:$B,0))</f>
        <v>MLPT</v>
      </c>
      <c r="D1185" s="13" t="str">
        <f>INDEX('xUS TME'!D:D,MATCH(B1185,'xUS TME'!$B:$B,0))</f>
        <v>0P0000Z34A</v>
      </c>
      <c r="E1185" s="13" t="str">
        <f>INDEX('xUS TME'!F:F,MATCH(B1185,'xUS TME'!$B:$B,0))</f>
        <v>Indonesia</v>
      </c>
      <c r="F1185" s="18" t="str">
        <f>INDEX('xUS TME'!G:G,MATCH(B1185,'xUS TME'!$B:$B,0))</f>
        <v>Information Technology</v>
      </c>
      <c r="G1185" s="58">
        <f>IFERROR(INDEX(CRIMs!G:G,MATCH(C1185,CRIMs!D:D,0)),0)</f>
        <v>0</v>
      </c>
      <c r="H1185" s="58">
        <f>IFERROR(INDEX(CRIMs!I:I,MATCH(C1185,CRIMs!D:D,0)),0)</f>
        <v>0</v>
      </c>
      <c r="I1185" s="13">
        <f>INDEX('xUS TME'!E:E,MATCH($B1185,'xUS TME'!$B:$B,0))</f>
        <v>0</v>
      </c>
      <c r="J1185" s="15">
        <f>INDEX('xUS TME'!H:H,MATCH(B1185,'xUS TME'!$B:$B,0))</f>
        <v>0</v>
      </c>
      <c r="K1185" s="17" t="str">
        <f t="shared" si="18"/>
        <v/>
      </c>
      <c r="L1185" s="15">
        <f>INDEX('xUS TME'!J:J,MATCH('xUS Opp Value'!B1185,'xUS TME'!$B:$B,0))</f>
        <v>0</v>
      </c>
      <c r="M1185" s="15">
        <f>INDEX('xUS TME'!L:L,MATCH('xUS Opp Value'!$B1185,'xUS TME'!$B:$B,0))</f>
        <v>44.82</v>
      </c>
      <c r="N1185" s="15">
        <f>INDEX('xUS TME'!K:K,MATCH('xUS Opp Value'!$B1185,'xUS TME'!$B:$B,0))</f>
        <v>0.47</v>
      </c>
      <c r="O1185" s="15">
        <f>INDEX('xUS TME'!I:I,MATCH('xUS Opp Value'!$B1185,'xUS TME'!$B:$B,0))</f>
        <v>0</v>
      </c>
      <c r="P1185" s="15" t="str">
        <f>INDEX('xUS TME'!M:M,MATCH('xUS Opp Value'!$B1185,'xUS TME'!$B:$B,0))</f>
        <v>Rupiah</v>
      </c>
      <c r="Q1185" s="15">
        <f>INDEX('xUS TME'!N:N,MATCH('xUS Opp Value'!$B1185,'xUS TME'!$B:$B,0))</f>
        <v>0</v>
      </c>
    </row>
    <row r="1186" spans="1:17" hidden="1">
      <c r="A1186" s="10" t="s">
        <v>6002</v>
      </c>
      <c r="B1186" s="10" t="str">
        <f>INDEX('xUS TME'!B:B,MATCH('xUS Opp Value'!A1186,'xUS TME'!A:A,0))</f>
        <v>CNE100001SG2</v>
      </c>
      <c r="C1186" s="13">
        <f>INDEX('xUS TME'!C:C,MATCH($B1186,'xUS TME'!$B:$B,0))</f>
        <v>6198</v>
      </c>
      <c r="D1186" s="13" t="str">
        <f>INDEX('xUS TME'!D:D,MATCH(B1186,'xUS TME'!$B:$B,0))</f>
        <v>0P000136Z4</v>
      </c>
      <c r="E1186" s="13" t="str">
        <f>INDEX('xUS TME'!F:F,MATCH(B1186,'xUS TME'!$B:$B,0))</f>
        <v>China</v>
      </c>
      <c r="F1186" s="18" t="str">
        <f>INDEX('xUS TME'!G:G,MATCH(B1186,'xUS TME'!$B:$B,0))</f>
        <v>Industrials</v>
      </c>
      <c r="G1186" s="58">
        <f>IFERROR(INDEX(CRIMs!G:G,MATCH(C1186,CRIMs!D:D,0)),0)</f>
        <v>0</v>
      </c>
      <c r="H1186" s="58">
        <f>IFERROR(INDEX(CRIMs!I:I,MATCH(C1186,CRIMs!D:D,0)),0)</f>
        <v>0</v>
      </c>
      <c r="I1186" s="13">
        <f>INDEX('xUS TME'!E:E,MATCH($B1186,'xUS TME'!$B:$B,0))</f>
        <v>0</v>
      </c>
      <c r="J1186" s="15">
        <f>INDEX('xUS TME'!H:H,MATCH(B1186,'xUS TME'!$B:$B,0))</f>
        <v>0</v>
      </c>
      <c r="K1186" s="17" t="str">
        <f t="shared" si="18"/>
        <v/>
      </c>
      <c r="L1186" s="15">
        <f>INDEX('xUS TME'!J:J,MATCH('xUS Opp Value'!B1186,'xUS TME'!$B:$B,0))</f>
        <v>0</v>
      </c>
      <c r="M1186" s="15">
        <f>INDEX('xUS TME'!L:L,MATCH('xUS Opp Value'!$B1186,'xUS TME'!$B:$B,0))</f>
        <v>0.94</v>
      </c>
      <c r="N1186" s="15">
        <f>INDEX('xUS TME'!K:K,MATCH('xUS Opp Value'!$B1186,'xUS TME'!$B:$B,0))</f>
        <v>0.14000000000000001</v>
      </c>
      <c r="O1186" s="15">
        <f>INDEX('xUS TME'!I:I,MATCH('xUS Opp Value'!$B1186,'xUS TME'!$B:$B,0))</f>
        <v>0</v>
      </c>
      <c r="P1186" s="15" t="str">
        <f>INDEX('xUS TME'!M:M,MATCH('xUS Opp Value'!$B1186,'xUS TME'!$B:$B,0))</f>
        <v>Hong Kong Dollar</v>
      </c>
      <c r="Q1186" s="15">
        <f>INDEX('xUS TME'!N:N,MATCH('xUS Opp Value'!$B1186,'xUS TME'!$B:$B,0))</f>
        <v>0</v>
      </c>
    </row>
    <row r="1187" spans="1:17" hidden="1">
      <c r="A1187" s="10" t="s">
        <v>5475</v>
      </c>
      <c r="B1187" s="10" t="str">
        <f>INDEX('xUS TME'!B:B,MATCH('xUS Opp Value'!A1187,'xUS TME'!A:A,0))</f>
        <v>CNE1000027F2</v>
      </c>
      <c r="C1187" s="13">
        <f>INDEX('xUS TME'!C:C,MATCH($B1187,'xUS TME'!$B:$B,0))</f>
        <v>3958</v>
      </c>
      <c r="D1187" s="13" t="str">
        <f>INDEX('xUS TME'!D:D,MATCH(B1187,'xUS TME'!$B:$B,0))</f>
        <v>0P00018BYY</v>
      </c>
      <c r="E1187" s="13" t="str">
        <f>INDEX('xUS TME'!F:F,MATCH(B1187,'xUS TME'!$B:$B,0))</f>
        <v>China</v>
      </c>
      <c r="F1187" s="18" t="str">
        <f>INDEX('xUS TME'!G:G,MATCH(B1187,'xUS TME'!$B:$B,0))</f>
        <v>Financials</v>
      </c>
      <c r="G1187" s="58">
        <f>IFERROR(INDEX(CRIMs!G:G,MATCH(C1187,CRIMs!D:D,0)),0)</f>
        <v>0</v>
      </c>
      <c r="H1187" s="58">
        <f>IFERROR(INDEX(CRIMs!I:I,MATCH(C1187,CRIMs!D:D,0)),0)</f>
        <v>0</v>
      </c>
      <c r="I1187" s="13">
        <f>INDEX('xUS TME'!E:E,MATCH($B1187,'xUS TME'!$B:$B,0))</f>
        <v>0</v>
      </c>
      <c r="J1187" s="15">
        <f>INDEX('xUS TME'!H:H,MATCH(B1187,'xUS TME'!$B:$B,0))</f>
        <v>0</v>
      </c>
      <c r="K1187" s="17" t="str">
        <f t="shared" si="18"/>
        <v/>
      </c>
      <c r="L1187" s="15">
        <f>INDEX('xUS TME'!J:J,MATCH('xUS Opp Value'!B1187,'xUS TME'!$B:$B,0))</f>
        <v>4.59</v>
      </c>
      <c r="M1187" s="15">
        <f>INDEX('xUS TME'!L:L,MATCH('xUS Opp Value'!$B1187,'xUS TME'!$B:$B,0))</f>
        <v>0.56000000000000005</v>
      </c>
      <c r="N1187" s="15">
        <f>INDEX('xUS TME'!K:K,MATCH('xUS Opp Value'!$B1187,'xUS TME'!$B:$B,0))</f>
        <v>7.0000000000000007E-2</v>
      </c>
      <c r="O1187" s="15">
        <f>INDEX('xUS TME'!I:I,MATCH('xUS Opp Value'!$B1187,'xUS TME'!$B:$B,0))</f>
        <v>0</v>
      </c>
      <c r="P1187" s="15" t="str">
        <f>INDEX('xUS TME'!M:M,MATCH('xUS Opp Value'!$B1187,'xUS TME'!$B:$B,0))</f>
        <v>Hong Kong Dollar</v>
      </c>
      <c r="Q1187" s="15">
        <f>INDEX('xUS TME'!N:N,MATCH('xUS Opp Value'!$B1187,'xUS TME'!$B:$B,0))</f>
        <v>0</v>
      </c>
    </row>
    <row r="1188" spans="1:17" hidden="1">
      <c r="A1188" s="10" t="s">
        <v>8121</v>
      </c>
      <c r="B1188" s="10" t="str">
        <f>INDEX('xUS TME'!B:B,MATCH('xUS Opp Value'!A1188,'xUS TME'!A:A,0))</f>
        <v>CNE100000RK8</v>
      </c>
      <c r="C1188" s="13" t="str">
        <f>INDEX('xUS TME'!C:C,MATCH($B1188,'xUS TME'!$B:$B,0))</f>
        <v>002414</v>
      </c>
      <c r="D1188" s="13" t="str">
        <f>INDEX('xUS TME'!D:D,MATCH(B1188,'xUS TME'!$B:$B,0))</f>
        <v>0P0000PVDD</v>
      </c>
      <c r="E1188" s="13" t="str">
        <f>INDEX('xUS TME'!F:F,MATCH(B1188,'xUS TME'!$B:$B,0))</f>
        <v>China</v>
      </c>
      <c r="F1188" s="18" t="str">
        <f>INDEX('xUS TME'!G:G,MATCH(B1188,'xUS TME'!$B:$B,0))</f>
        <v>Information Technology</v>
      </c>
      <c r="G1188" s="58">
        <f>IFERROR(INDEX(CRIMs!G:G,MATCH(C1188,CRIMs!D:D,0)),0)</f>
        <v>0</v>
      </c>
      <c r="H1188" s="58">
        <f>IFERROR(INDEX(CRIMs!I:I,MATCH(C1188,CRIMs!D:D,0)),0)</f>
        <v>0</v>
      </c>
      <c r="I1188" s="13">
        <f>INDEX('xUS TME'!E:E,MATCH($B1188,'xUS TME'!$B:$B,0))</f>
        <v>0</v>
      </c>
      <c r="J1188" s="15">
        <f>INDEX('xUS TME'!H:H,MATCH(B1188,'xUS TME'!$B:$B,0))</f>
        <v>0</v>
      </c>
      <c r="K1188" s="17" t="str">
        <f t="shared" si="18"/>
        <v/>
      </c>
      <c r="L1188" s="15">
        <f>INDEX('xUS TME'!J:J,MATCH('xUS Opp Value'!B1188,'xUS TME'!$B:$B,0))</f>
        <v>0</v>
      </c>
      <c r="M1188" s="15">
        <f>INDEX('xUS TME'!L:L,MATCH('xUS Opp Value'!$B1188,'xUS TME'!$B:$B,0))</f>
        <v>8.35</v>
      </c>
      <c r="N1188" s="15">
        <f>INDEX('xUS TME'!K:K,MATCH('xUS Opp Value'!$B1188,'xUS TME'!$B:$B,0))</f>
        <v>-7.0000000000000007E-2</v>
      </c>
      <c r="O1188" s="15">
        <f>INDEX('xUS TME'!I:I,MATCH('xUS Opp Value'!$B1188,'xUS TME'!$B:$B,0))</f>
        <v>0</v>
      </c>
      <c r="P1188" s="15" t="str">
        <f>INDEX('xUS TME'!M:M,MATCH('xUS Opp Value'!$B1188,'xUS TME'!$B:$B,0))</f>
        <v>Yuan Renminbi</v>
      </c>
      <c r="Q1188" s="15">
        <f>INDEX('xUS TME'!N:N,MATCH('xUS Opp Value'!$B1188,'xUS TME'!$B:$B,0))</f>
        <v>0</v>
      </c>
    </row>
    <row r="1189" spans="1:17" hidden="1">
      <c r="A1189" s="10" t="s">
        <v>8542</v>
      </c>
      <c r="B1189" s="10" t="str">
        <f>INDEX('xUS TME'!B:B,MATCH('xUS Opp Value'!A1189,'xUS TME'!A:A,0))</f>
        <v>CNE000001DQ4</v>
      </c>
      <c r="C1189" s="13">
        <f>INDEX('xUS TME'!C:C,MATCH($B1189,'xUS TME'!$B:$B,0))</f>
        <v>600039</v>
      </c>
      <c r="D1189" s="13" t="str">
        <f>INDEX('xUS TME'!D:D,MATCH(B1189,'xUS TME'!$B:$B,0))</f>
        <v>0P00007X01</v>
      </c>
      <c r="E1189" s="13" t="str">
        <f>INDEX('xUS TME'!F:F,MATCH(B1189,'xUS TME'!$B:$B,0))</f>
        <v>China</v>
      </c>
      <c r="F1189" s="18" t="str">
        <f>INDEX('xUS TME'!G:G,MATCH(B1189,'xUS TME'!$B:$B,0))</f>
        <v>Industrials</v>
      </c>
      <c r="G1189" s="58">
        <f>IFERROR(INDEX(CRIMs!G:G,MATCH(C1189,CRIMs!D:D,0)),0)</f>
        <v>0</v>
      </c>
      <c r="H1189" s="58">
        <f>IFERROR(INDEX(CRIMs!I:I,MATCH(C1189,CRIMs!D:D,0)),0)</f>
        <v>0</v>
      </c>
      <c r="I1189" s="13">
        <f>INDEX('xUS TME'!E:E,MATCH($B1189,'xUS TME'!$B:$B,0))</f>
        <v>0</v>
      </c>
      <c r="J1189" s="15">
        <f>INDEX('xUS TME'!H:H,MATCH(B1189,'xUS TME'!$B:$B,0))</f>
        <v>0</v>
      </c>
      <c r="K1189" s="17" t="str">
        <f t="shared" si="18"/>
        <v/>
      </c>
      <c r="L1189" s="15">
        <f>INDEX('xUS TME'!J:J,MATCH('xUS Opp Value'!B1189,'xUS TME'!$B:$B,0))</f>
        <v>0</v>
      </c>
      <c r="M1189" s="15">
        <f>INDEX('xUS TME'!L:L,MATCH('xUS Opp Value'!$B1189,'xUS TME'!$B:$B,0))</f>
        <v>1.65</v>
      </c>
      <c r="N1189" s="15">
        <f>INDEX('xUS TME'!K:K,MATCH('xUS Opp Value'!$B1189,'xUS TME'!$B:$B,0))</f>
        <v>0.16</v>
      </c>
      <c r="O1189" s="15">
        <f>INDEX('xUS TME'!I:I,MATCH('xUS Opp Value'!$B1189,'xUS TME'!$B:$B,0))</f>
        <v>0</v>
      </c>
      <c r="P1189" s="15" t="str">
        <f>INDEX('xUS TME'!M:M,MATCH('xUS Opp Value'!$B1189,'xUS TME'!$B:$B,0))</f>
        <v>Yuan Renminbi</v>
      </c>
      <c r="Q1189" s="15">
        <f>INDEX('xUS TME'!N:N,MATCH('xUS Opp Value'!$B1189,'xUS TME'!$B:$B,0))</f>
        <v>0</v>
      </c>
    </row>
    <row r="1190" spans="1:17" hidden="1">
      <c r="A1190" s="10" t="s">
        <v>8309</v>
      </c>
      <c r="B1190" s="10" t="str">
        <f>INDEX('xUS TME'!B:B,MATCH('xUS Opp Value'!A1190,'xUS TME'!A:A,0))</f>
        <v>CNE000000S01</v>
      </c>
      <c r="C1190" s="13" t="str">
        <f>INDEX('xUS TME'!C:C,MATCH($B1190,'xUS TME'!$B:$B,0))</f>
        <v>600096</v>
      </c>
      <c r="D1190" s="13" t="str">
        <f>INDEX('xUS TME'!D:D,MATCH(B1190,'xUS TME'!$B:$B,0))</f>
        <v>0P00007X1A</v>
      </c>
      <c r="E1190" s="13" t="str">
        <f>INDEX('xUS TME'!F:F,MATCH(B1190,'xUS TME'!$B:$B,0))</f>
        <v>China</v>
      </c>
      <c r="F1190" s="18" t="str">
        <f>INDEX('xUS TME'!G:G,MATCH(B1190,'xUS TME'!$B:$B,0))</f>
        <v>Materials</v>
      </c>
      <c r="G1190" s="58">
        <f>IFERROR(INDEX(CRIMs!G:G,MATCH(C1190,CRIMs!D:D,0)),0)</f>
        <v>0</v>
      </c>
      <c r="H1190" s="58">
        <f>IFERROR(INDEX(CRIMs!I:I,MATCH(C1190,CRIMs!D:D,0)),0)</f>
        <v>0</v>
      </c>
      <c r="I1190" s="13">
        <f>INDEX('xUS TME'!E:E,MATCH($B1190,'xUS TME'!$B:$B,0))</f>
        <v>0</v>
      </c>
      <c r="J1190" s="15">
        <f>INDEX('xUS TME'!H:H,MATCH(B1190,'xUS TME'!$B:$B,0))</f>
        <v>0</v>
      </c>
      <c r="K1190" s="17" t="str">
        <f t="shared" si="18"/>
        <v/>
      </c>
      <c r="L1190" s="15">
        <f>INDEX('xUS TME'!J:J,MATCH('xUS Opp Value'!B1190,'xUS TME'!$B:$B,0))</f>
        <v>0</v>
      </c>
      <c r="M1190" s="15">
        <f>INDEX('xUS TME'!L:L,MATCH('xUS Opp Value'!$B1190,'xUS TME'!$B:$B,0))</f>
        <v>2.48</v>
      </c>
      <c r="N1190" s="15">
        <f>INDEX('xUS TME'!K:K,MATCH('xUS Opp Value'!$B1190,'xUS TME'!$B:$B,0))</f>
        <v>0.23</v>
      </c>
      <c r="O1190" s="15">
        <f>INDEX('xUS TME'!I:I,MATCH('xUS Opp Value'!$B1190,'xUS TME'!$B:$B,0))</f>
        <v>0</v>
      </c>
      <c r="P1190" s="15" t="str">
        <f>INDEX('xUS TME'!M:M,MATCH('xUS Opp Value'!$B1190,'xUS TME'!$B:$B,0))</f>
        <v>Yuan Renminbi</v>
      </c>
      <c r="Q1190" s="15">
        <f>INDEX('xUS TME'!N:N,MATCH('xUS Opp Value'!$B1190,'xUS TME'!$B:$B,0))</f>
        <v>0</v>
      </c>
    </row>
    <row r="1191" spans="1:17" hidden="1">
      <c r="A1191" s="10" t="s">
        <v>2135</v>
      </c>
      <c r="B1191" s="10" t="str">
        <f>INDEX('xUS TME'!B:B,MATCH('xUS Opp Value'!A1191,'xUS TME'!A:A,0))</f>
        <v>THC450010002</v>
      </c>
      <c r="C1191" s="13" t="str">
        <f>INDEX('xUS TME'!C:C,MATCH($B1191,'xUS TME'!$B:$B,0))</f>
        <v>CPAXT</v>
      </c>
      <c r="D1191" s="13" t="str">
        <f>INDEX('xUS TME'!D:D,MATCH(B1191,'xUS TME'!$B:$B,0))</f>
        <v>0P0001TUCM</v>
      </c>
      <c r="E1191" s="13" t="str">
        <f>INDEX('xUS TME'!F:F,MATCH(B1191,'xUS TME'!$B:$B,0))</f>
        <v>Thailand</v>
      </c>
      <c r="F1191" s="18" t="str">
        <f>INDEX('xUS TME'!G:G,MATCH(B1191,'xUS TME'!$B:$B,0))</f>
        <v>Consumer Staples</v>
      </c>
      <c r="G1191" s="58">
        <f>IFERROR(INDEX(CRIMs!G:G,MATCH(C1191,CRIMs!D:D,0)),0)</f>
        <v>0</v>
      </c>
      <c r="H1191" s="58">
        <f>IFERROR(INDEX(CRIMs!I:I,MATCH(C1191,CRIMs!D:D,0)),0)</f>
        <v>0</v>
      </c>
      <c r="I1191" s="13">
        <f>INDEX('xUS TME'!E:E,MATCH($B1191,'xUS TME'!$B:$B,0))</f>
        <v>0</v>
      </c>
      <c r="J1191" s="15">
        <f>INDEX('xUS TME'!H:H,MATCH(B1191,'xUS TME'!$B:$B,0))</f>
        <v>0</v>
      </c>
      <c r="K1191" s="17" t="str">
        <f t="shared" si="18"/>
        <v/>
      </c>
      <c r="L1191" s="15">
        <f>INDEX('xUS TME'!J:J,MATCH('xUS Opp Value'!B1191,'xUS TME'!$B:$B,0))</f>
        <v>15.96</v>
      </c>
      <c r="M1191" s="15">
        <f>INDEX('xUS TME'!L:L,MATCH('xUS Opp Value'!$B1191,'xUS TME'!$B:$B,0))</f>
        <v>0.55000000000000004</v>
      </c>
      <c r="N1191" s="15">
        <f>INDEX('xUS TME'!K:K,MATCH('xUS Opp Value'!$B1191,'xUS TME'!$B:$B,0))</f>
        <v>0.03</v>
      </c>
      <c r="O1191" s="15">
        <f>INDEX('xUS TME'!I:I,MATCH('xUS Opp Value'!$B1191,'xUS TME'!$B:$B,0))</f>
        <v>0</v>
      </c>
      <c r="P1191" s="15" t="str">
        <f>INDEX('xUS TME'!M:M,MATCH('xUS Opp Value'!$B1191,'xUS TME'!$B:$B,0))</f>
        <v>Baht</v>
      </c>
      <c r="Q1191" s="15">
        <f>INDEX('xUS TME'!N:N,MATCH('xUS Opp Value'!$B1191,'xUS TME'!$B:$B,0))</f>
        <v>0</v>
      </c>
    </row>
    <row r="1192" spans="1:17" hidden="1">
      <c r="A1192" s="10" t="s">
        <v>8543</v>
      </c>
      <c r="B1192" s="10" t="str">
        <f>INDEX('xUS TME'!B:B,MATCH('xUS Opp Value'!A1192,'xUS TME'!A:A,0))</f>
        <v>CNE000001BJ3</v>
      </c>
      <c r="C1192" s="13">
        <f>INDEX('xUS TME'!C:C,MATCH($B1192,'xUS TME'!$B:$B,0))</f>
        <v>600580</v>
      </c>
      <c r="D1192" s="13" t="str">
        <f>INDEX('xUS TME'!D:D,MATCH(B1192,'xUS TME'!$B:$B,0))</f>
        <v>0P00007XCK</v>
      </c>
      <c r="E1192" s="13" t="str">
        <f>INDEX('xUS TME'!F:F,MATCH(B1192,'xUS TME'!$B:$B,0))</f>
        <v>China</v>
      </c>
      <c r="F1192" s="18" t="str">
        <f>INDEX('xUS TME'!G:G,MATCH(B1192,'xUS TME'!$B:$B,0))</f>
        <v>Industrials</v>
      </c>
      <c r="G1192" s="58">
        <f>IFERROR(INDEX(CRIMs!G:G,MATCH(C1192,CRIMs!D:D,0)),0)</f>
        <v>0</v>
      </c>
      <c r="H1192" s="58">
        <f>IFERROR(INDEX(CRIMs!I:I,MATCH(C1192,CRIMs!D:D,0)),0)</f>
        <v>0</v>
      </c>
      <c r="I1192" s="13">
        <f>INDEX('xUS TME'!E:E,MATCH($B1192,'xUS TME'!$B:$B,0))</f>
        <v>0</v>
      </c>
      <c r="J1192" s="15">
        <f>INDEX('xUS TME'!H:H,MATCH(B1192,'xUS TME'!$B:$B,0))</f>
        <v>0</v>
      </c>
      <c r="K1192" s="17" t="str">
        <f t="shared" si="18"/>
        <v/>
      </c>
      <c r="L1192" s="15">
        <f>INDEX('xUS TME'!J:J,MATCH('xUS Opp Value'!B1192,'xUS TME'!$B:$B,0))</f>
        <v>0</v>
      </c>
      <c r="M1192" s="15">
        <f>INDEX('xUS TME'!L:L,MATCH('xUS Opp Value'!$B1192,'xUS TME'!$B:$B,0))</f>
        <v>5.4</v>
      </c>
      <c r="N1192" s="15">
        <f>INDEX('xUS TME'!K:K,MATCH('xUS Opp Value'!$B1192,'xUS TME'!$B:$B,0))</f>
        <v>0.11</v>
      </c>
      <c r="O1192" s="15">
        <f>INDEX('xUS TME'!I:I,MATCH('xUS Opp Value'!$B1192,'xUS TME'!$B:$B,0))</f>
        <v>0</v>
      </c>
      <c r="P1192" s="15" t="str">
        <f>INDEX('xUS TME'!M:M,MATCH('xUS Opp Value'!$B1192,'xUS TME'!$B:$B,0))</f>
        <v>Yuan Renminbi</v>
      </c>
      <c r="Q1192" s="15">
        <f>INDEX('xUS TME'!N:N,MATCH('xUS Opp Value'!$B1192,'xUS TME'!$B:$B,0))</f>
        <v>0</v>
      </c>
    </row>
    <row r="1193" spans="1:17" hidden="1">
      <c r="A1193" s="10" t="s">
        <v>8313</v>
      </c>
      <c r="B1193" s="10" t="str">
        <f>INDEX('xUS TME'!B:B,MATCH('xUS Opp Value'!A1193,'xUS TME'!A:A,0))</f>
        <v>CNE000000PY4</v>
      </c>
      <c r="C1193" s="13">
        <f>INDEX('xUS TME'!C:C,MATCH($B1193,'xUS TME'!$B:$B,0))</f>
        <v>600066</v>
      </c>
      <c r="D1193" s="13" t="str">
        <f>INDEX('xUS TME'!D:D,MATCH(B1193,'xUS TME'!$B:$B,0))</f>
        <v>0P00007X0I</v>
      </c>
      <c r="E1193" s="13" t="str">
        <f>INDEX('xUS TME'!F:F,MATCH(B1193,'xUS TME'!$B:$B,0))</f>
        <v>China</v>
      </c>
      <c r="F1193" s="18" t="str">
        <f>INDEX('xUS TME'!G:G,MATCH(B1193,'xUS TME'!$B:$B,0))</f>
        <v>Industrials</v>
      </c>
      <c r="G1193" s="58">
        <f>IFERROR(INDEX(CRIMs!G:G,MATCH(C1193,CRIMs!D:D,0)),0)</f>
        <v>0</v>
      </c>
      <c r="H1193" s="58">
        <f>IFERROR(INDEX(CRIMs!I:I,MATCH(C1193,CRIMs!D:D,0)),0)</f>
        <v>0</v>
      </c>
      <c r="I1193" s="13">
        <f>INDEX('xUS TME'!E:E,MATCH($B1193,'xUS TME'!$B:$B,0))</f>
        <v>0</v>
      </c>
      <c r="J1193" s="15">
        <f>INDEX('xUS TME'!H:H,MATCH(B1193,'xUS TME'!$B:$B,0))</f>
        <v>0</v>
      </c>
      <c r="K1193" s="17" t="str">
        <f t="shared" si="18"/>
        <v/>
      </c>
      <c r="L1193" s="15">
        <f>INDEX('xUS TME'!J:J,MATCH('xUS Opp Value'!B1193,'xUS TME'!$B:$B,0))</f>
        <v>12.94</v>
      </c>
      <c r="M1193" s="15">
        <f>INDEX('xUS TME'!L:L,MATCH('xUS Opp Value'!$B1193,'xUS TME'!$B:$B,0))</f>
        <v>5.27</v>
      </c>
      <c r="N1193" s="15">
        <f>INDEX('xUS TME'!K:K,MATCH('xUS Opp Value'!$B1193,'xUS TME'!$B:$B,0))</f>
        <v>0.4</v>
      </c>
      <c r="O1193" s="15" t="str">
        <f>INDEX('xUS TME'!I:I,MATCH('xUS Opp Value'!$B1193,'xUS TME'!$B:$B,0))</f>
        <v>Narrow</v>
      </c>
      <c r="P1193" s="15" t="str">
        <f>INDEX('xUS TME'!M:M,MATCH('xUS Opp Value'!$B1193,'xUS TME'!$B:$B,0))</f>
        <v>Yuan Renminbi</v>
      </c>
      <c r="Q1193" s="15" t="str">
        <f>INDEX('xUS TME'!N:N,MATCH('xUS Opp Value'!$B1193,'xUS TME'!$B:$B,0))</f>
        <v>Medium</v>
      </c>
    </row>
    <row r="1194" spans="1:17" hidden="1">
      <c r="A1194" s="10" t="s">
        <v>923</v>
      </c>
      <c r="B1194" s="10" t="str">
        <f>INDEX('xUS TME'!B:B,MATCH('xUS Opp Value'!A1194,'xUS TME'!A:A,0))</f>
        <v>CNE100002SN6</v>
      </c>
      <c r="C1194" s="13">
        <f>INDEX('xUS TME'!C:C,MATCH($B1194,'xUS TME'!$B:$B,0))</f>
        <v>601838</v>
      </c>
      <c r="D1194" s="13" t="str">
        <f>INDEX('xUS TME'!D:D,MATCH(B1194,'xUS TME'!$B:$B,0))</f>
        <v>0P0001CMVT</v>
      </c>
      <c r="E1194" s="13" t="str">
        <f>INDEX('xUS TME'!F:F,MATCH(B1194,'xUS TME'!$B:$B,0))</f>
        <v>China</v>
      </c>
      <c r="F1194" s="18" t="str">
        <f>INDEX('xUS TME'!G:G,MATCH(B1194,'xUS TME'!$B:$B,0))</f>
        <v>Financials</v>
      </c>
      <c r="G1194" s="58">
        <f>IFERROR(INDEX(CRIMs!G:G,MATCH(C1194,CRIMs!D:D,0)),0)</f>
        <v>0</v>
      </c>
      <c r="H1194" s="58">
        <f>IFERROR(INDEX(CRIMs!I:I,MATCH(C1194,CRIMs!D:D,0)),0)</f>
        <v>0</v>
      </c>
      <c r="I1194" s="13">
        <f>INDEX('xUS TME'!E:E,MATCH($B1194,'xUS TME'!$B:$B,0))</f>
        <v>0</v>
      </c>
      <c r="J1194" s="15">
        <f>INDEX('xUS TME'!H:H,MATCH(B1194,'xUS TME'!$B:$B,0))</f>
        <v>0</v>
      </c>
      <c r="K1194" s="17" t="str">
        <f t="shared" si="18"/>
        <v/>
      </c>
      <c r="L1194" s="15">
        <f>INDEX('xUS TME'!J:J,MATCH('xUS Opp Value'!B1194,'xUS TME'!$B:$B,0))</f>
        <v>0</v>
      </c>
      <c r="M1194" s="15">
        <f>INDEX('xUS TME'!L:L,MATCH('xUS Opp Value'!$B1194,'xUS TME'!$B:$B,0))</f>
        <v>0.87</v>
      </c>
      <c r="N1194" s="15">
        <f>INDEX('xUS TME'!K:K,MATCH('xUS Opp Value'!$B1194,'xUS TME'!$B:$B,0))</f>
        <v>0.18</v>
      </c>
      <c r="O1194" s="15">
        <f>INDEX('xUS TME'!I:I,MATCH('xUS Opp Value'!$B1194,'xUS TME'!$B:$B,0))</f>
        <v>0</v>
      </c>
      <c r="P1194" s="15" t="str">
        <f>INDEX('xUS TME'!M:M,MATCH('xUS Opp Value'!$B1194,'xUS TME'!$B:$B,0))</f>
        <v>Yuan Renminbi</v>
      </c>
      <c r="Q1194" s="15">
        <f>INDEX('xUS TME'!N:N,MATCH('xUS Opp Value'!$B1194,'xUS TME'!$B:$B,0))</f>
        <v>0</v>
      </c>
    </row>
    <row r="1195" spans="1:17" hidden="1">
      <c r="A1195" s="10" t="s">
        <v>6826</v>
      </c>
      <c r="B1195" s="10" t="str">
        <f>INDEX('xUS TME'!B:B,MATCH('xUS Opp Value'!A1195,'xUS TME'!A:A,0))</f>
        <v>CNE000000BQ0</v>
      </c>
      <c r="C1195" s="13">
        <f>INDEX('xUS TME'!C:C,MATCH($B1195,'xUS TME'!$B:$B,0))</f>
        <v>600674</v>
      </c>
      <c r="D1195" s="13" t="str">
        <f>INDEX('xUS TME'!D:D,MATCH(B1195,'xUS TME'!$B:$B,0))</f>
        <v>0P00007XEX</v>
      </c>
      <c r="E1195" s="13" t="str">
        <f>INDEX('xUS TME'!F:F,MATCH(B1195,'xUS TME'!$B:$B,0))</f>
        <v>China</v>
      </c>
      <c r="F1195" s="18" t="str">
        <f>INDEX('xUS TME'!G:G,MATCH(B1195,'xUS TME'!$B:$B,0))</f>
        <v>Utilities</v>
      </c>
      <c r="G1195" s="58">
        <f>IFERROR(INDEX(CRIMs!G:G,MATCH(C1195,CRIMs!D:D,0)),0)</f>
        <v>0</v>
      </c>
      <c r="H1195" s="58">
        <f>IFERROR(INDEX(CRIMs!I:I,MATCH(C1195,CRIMs!D:D,0)),0)</f>
        <v>0</v>
      </c>
      <c r="I1195" s="13">
        <f>INDEX('xUS TME'!E:E,MATCH($B1195,'xUS TME'!$B:$B,0))</f>
        <v>0</v>
      </c>
      <c r="J1195" s="15">
        <f>INDEX('xUS TME'!H:H,MATCH(B1195,'xUS TME'!$B:$B,0))</f>
        <v>0</v>
      </c>
      <c r="K1195" s="17" t="str">
        <f t="shared" si="18"/>
        <v/>
      </c>
      <c r="L1195" s="15">
        <f>INDEX('xUS TME'!J:J,MATCH('xUS Opp Value'!B1195,'xUS TME'!$B:$B,0))</f>
        <v>14.88</v>
      </c>
      <c r="M1195" s="15">
        <f>INDEX('xUS TME'!L:L,MATCH('xUS Opp Value'!$B1195,'xUS TME'!$B:$B,0))</f>
        <v>1.61</v>
      </c>
      <c r="N1195" s="15">
        <f>INDEX('xUS TME'!K:K,MATCH('xUS Opp Value'!$B1195,'xUS TME'!$B:$B,0))</f>
        <v>0.11</v>
      </c>
      <c r="O1195" s="15">
        <f>INDEX('xUS TME'!I:I,MATCH('xUS Opp Value'!$B1195,'xUS TME'!$B:$B,0))</f>
        <v>0</v>
      </c>
      <c r="P1195" s="15" t="str">
        <f>INDEX('xUS TME'!M:M,MATCH('xUS Opp Value'!$B1195,'xUS TME'!$B:$B,0))</f>
        <v>Yuan Renminbi</v>
      </c>
      <c r="Q1195" s="15">
        <f>INDEX('xUS TME'!N:N,MATCH('xUS Opp Value'!$B1195,'xUS TME'!$B:$B,0))</f>
        <v>0</v>
      </c>
    </row>
    <row r="1196" spans="1:17" hidden="1">
      <c r="A1196" s="10" t="s">
        <v>8544</v>
      </c>
      <c r="B1196" s="10" t="str">
        <f>INDEX('xUS TME'!B:B,MATCH('xUS Opp Value'!A1196,'xUS TME'!A:A,0))</f>
        <v>CNE100005QH5</v>
      </c>
      <c r="C1196" s="13">
        <f>INDEX('xUS TME'!C:C,MATCH($B1196,'xUS TME'!$B:$B,0))</f>
        <v>688047</v>
      </c>
      <c r="D1196" s="13" t="str">
        <f>INDEX('xUS TME'!D:D,MATCH(B1196,'xUS TME'!$B:$B,0))</f>
        <v>0P0001PANC</v>
      </c>
      <c r="E1196" s="13" t="str">
        <f>INDEX('xUS TME'!F:F,MATCH(B1196,'xUS TME'!$B:$B,0))</f>
        <v>China</v>
      </c>
      <c r="F1196" s="18" t="str">
        <f>INDEX('xUS TME'!G:G,MATCH(B1196,'xUS TME'!$B:$B,0))</f>
        <v>Information Technology</v>
      </c>
      <c r="G1196" s="58">
        <f>IFERROR(INDEX(CRIMs!G:G,MATCH(C1196,CRIMs!D:D,0)),0)</f>
        <v>0</v>
      </c>
      <c r="H1196" s="58">
        <f>IFERROR(INDEX(CRIMs!I:I,MATCH(C1196,CRIMs!D:D,0)),0)</f>
        <v>0</v>
      </c>
      <c r="I1196" s="13">
        <f>INDEX('xUS TME'!E:E,MATCH($B1196,'xUS TME'!$B:$B,0))</f>
        <v>0</v>
      </c>
      <c r="J1196" s="15">
        <f>INDEX('xUS TME'!H:H,MATCH(B1196,'xUS TME'!$B:$B,0))</f>
        <v>0</v>
      </c>
      <c r="K1196" s="17" t="str">
        <f t="shared" si="18"/>
        <v/>
      </c>
      <c r="L1196" s="15">
        <f>INDEX('xUS TME'!J:J,MATCH('xUS Opp Value'!B1196,'xUS TME'!$B:$B,0))</f>
        <v>0</v>
      </c>
      <c r="M1196" s="15">
        <f>INDEX('xUS TME'!L:L,MATCH('xUS Opp Value'!$B1196,'xUS TME'!$B:$B,0))</f>
        <v>20.9</v>
      </c>
      <c r="N1196" s="15">
        <f>INDEX('xUS TME'!K:K,MATCH('xUS Opp Value'!$B1196,'xUS TME'!$B:$B,0))</f>
        <v>-0.19</v>
      </c>
      <c r="O1196" s="15">
        <f>INDEX('xUS TME'!I:I,MATCH('xUS Opp Value'!$B1196,'xUS TME'!$B:$B,0))</f>
        <v>0</v>
      </c>
      <c r="P1196" s="15" t="str">
        <f>INDEX('xUS TME'!M:M,MATCH('xUS Opp Value'!$B1196,'xUS TME'!$B:$B,0))</f>
        <v>Yuan Renminbi</v>
      </c>
      <c r="Q1196" s="15">
        <f>INDEX('xUS TME'!N:N,MATCH('xUS Opp Value'!$B1196,'xUS TME'!$B:$B,0))</f>
        <v>0</v>
      </c>
    </row>
    <row r="1197" spans="1:17" hidden="1">
      <c r="A1197" s="10" t="s">
        <v>3476</v>
      </c>
      <c r="B1197" s="10" t="str">
        <f>INDEX('xUS TME'!B:B,MATCH('xUS Opp Value'!A1197,'xUS TME'!A:A,0))</f>
        <v>CNE1000014X3</v>
      </c>
      <c r="C1197" s="13">
        <f>INDEX('xUS TME'!C:C,MATCH($B1197,'xUS TME'!$B:$B,0))</f>
        <v>2595</v>
      </c>
      <c r="D1197" s="13" t="str">
        <f>INDEX('xUS TME'!D:D,MATCH(B1197,'xUS TME'!$B:$B,0))</f>
        <v>0P0000TLCM</v>
      </c>
      <c r="E1197" s="13" t="str">
        <f>INDEX('xUS TME'!F:F,MATCH(B1197,'xUS TME'!$B:$B,0))</f>
        <v>China</v>
      </c>
      <c r="F1197" s="18" t="str">
        <f>INDEX('xUS TME'!G:G,MATCH(B1197,'xUS TME'!$B:$B,0))</f>
        <v>Industrials</v>
      </c>
      <c r="G1197" s="58">
        <f>IFERROR(INDEX(CRIMs!G:G,MATCH(C1197,CRIMs!D:D,0)),0)</f>
        <v>0</v>
      </c>
      <c r="H1197" s="58">
        <f>IFERROR(INDEX(CRIMs!I:I,MATCH(C1197,CRIMs!D:D,0)),0)</f>
        <v>0</v>
      </c>
      <c r="I1197" s="13">
        <f>INDEX('xUS TME'!E:E,MATCH($B1197,'xUS TME'!$B:$B,0))</f>
        <v>0</v>
      </c>
      <c r="J1197" s="15">
        <f>INDEX('xUS TME'!H:H,MATCH(B1197,'xUS TME'!$B:$B,0))</f>
        <v>0</v>
      </c>
      <c r="K1197" s="17" t="str">
        <f t="shared" si="18"/>
        <v/>
      </c>
      <c r="L1197" s="15">
        <f>INDEX('xUS TME'!J:J,MATCH('xUS Opp Value'!B1197,'xUS TME'!$B:$B,0))</f>
        <v>0</v>
      </c>
      <c r="M1197" s="15">
        <f>INDEX('xUS TME'!L:L,MATCH('xUS Opp Value'!$B1197,'xUS TME'!$B:$B,0))</f>
        <v>5.53</v>
      </c>
      <c r="N1197" s="15">
        <f>INDEX('xUS TME'!K:K,MATCH('xUS Opp Value'!$B1197,'xUS TME'!$B:$B,0))</f>
        <v>0.22</v>
      </c>
      <c r="O1197" s="15">
        <f>INDEX('xUS TME'!I:I,MATCH('xUS Opp Value'!$B1197,'xUS TME'!$B:$B,0))</f>
        <v>0</v>
      </c>
      <c r="P1197" s="15" t="str">
        <f>INDEX('xUS TME'!M:M,MATCH('xUS Opp Value'!$B1197,'xUS TME'!$B:$B,0))</f>
        <v>Yuan Renminbi</v>
      </c>
      <c r="Q1197" s="15">
        <f>INDEX('xUS TME'!N:N,MATCH('xUS Opp Value'!$B1197,'xUS TME'!$B:$B,0))</f>
        <v>0</v>
      </c>
    </row>
    <row r="1198" spans="1:17" hidden="1">
      <c r="A1198" s="10" t="s">
        <v>2111</v>
      </c>
      <c r="B1198" s="10" t="str">
        <f>INDEX('xUS TME'!B:B,MATCH('xUS Opp Value'!A1198,'xUS TME'!A:A,0))</f>
        <v>CNE000001BD6</v>
      </c>
      <c r="C1198" s="13">
        <f>INDEX('xUS TME'!C:C,MATCH($B1198,'xUS TME'!$B:$B,0))</f>
        <v>600026</v>
      </c>
      <c r="D1198" s="13" t="str">
        <f>INDEX('xUS TME'!D:D,MATCH(B1198,'xUS TME'!$B:$B,0))</f>
        <v>0P00007WZQ</v>
      </c>
      <c r="E1198" s="13" t="str">
        <f>INDEX('xUS TME'!F:F,MATCH(B1198,'xUS TME'!$B:$B,0))</f>
        <v>China</v>
      </c>
      <c r="F1198" s="18" t="str">
        <f>INDEX('xUS TME'!G:G,MATCH(B1198,'xUS TME'!$B:$B,0))</f>
        <v>Energy</v>
      </c>
      <c r="G1198" s="58">
        <f>IFERROR(INDEX(CRIMs!G:G,MATCH(C1198,CRIMs!D:D,0)),0)</f>
        <v>0</v>
      </c>
      <c r="H1198" s="58">
        <f>IFERROR(INDEX(CRIMs!I:I,MATCH(C1198,CRIMs!D:D,0)),0)</f>
        <v>0</v>
      </c>
      <c r="I1198" s="13">
        <f>INDEX('xUS TME'!E:E,MATCH($B1198,'xUS TME'!$B:$B,0))</f>
        <v>0</v>
      </c>
      <c r="J1198" s="15">
        <f>INDEX('xUS TME'!H:H,MATCH(B1198,'xUS TME'!$B:$B,0))</f>
        <v>0</v>
      </c>
      <c r="K1198" s="17" t="str">
        <f t="shared" si="18"/>
        <v/>
      </c>
      <c r="L1198" s="15">
        <f>INDEX('xUS TME'!J:J,MATCH('xUS Opp Value'!B1198,'xUS TME'!$B:$B,0))</f>
        <v>12.14</v>
      </c>
      <c r="M1198" s="15">
        <f>INDEX('xUS TME'!L:L,MATCH('xUS Opp Value'!$B1198,'xUS TME'!$B:$B,0))</f>
        <v>2.84</v>
      </c>
      <c r="N1198" s="15">
        <f>INDEX('xUS TME'!K:K,MATCH('xUS Opp Value'!$B1198,'xUS TME'!$B:$B,0))</f>
        <v>0.12</v>
      </c>
      <c r="O1198" s="15" t="str">
        <f>INDEX('xUS TME'!I:I,MATCH('xUS Opp Value'!$B1198,'xUS TME'!$B:$B,0))</f>
        <v>None</v>
      </c>
      <c r="P1198" s="15" t="str">
        <f>INDEX('xUS TME'!M:M,MATCH('xUS Opp Value'!$B1198,'xUS TME'!$B:$B,0))</f>
        <v>Yuan Renminbi</v>
      </c>
      <c r="Q1198" s="15" t="str">
        <f>INDEX('xUS TME'!N:N,MATCH('xUS Opp Value'!$B1198,'xUS TME'!$B:$B,0))</f>
        <v>Very High</v>
      </c>
    </row>
    <row r="1199" spans="1:17" hidden="1">
      <c r="A1199" s="10" t="s">
        <v>7219</v>
      </c>
      <c r="B1199" s="10" t="str">
        <f>INDEX('xUS TME'!B:B,MATCH('xUS Opp Value'!A1199,'xUS TME'!A:A,0))</f>
        <v>CNE100005D92</v>
      </c>
      <c r="C1199" s="13">
        <f>INDEX('xUS TME'!C:C,MATCH($B1199,'xUS TME'!$B:$B,0))</f>
        <v>688777</v>
      </c>
      <c r="D1199" s="13" t="str">
        <f>INDEX('xUS TME'!D:D,MATCH(B1199,'xUS TME'!$B:$B,0))</f>
        <v>0P0001L6ZL</v>
      </c>
      <c r="E1199" s="13" t="str">
        <f>INDEX('xUS TME'!F:F,MATCH(B1199,'xUS TME'!$B:$B,0))</f>
        <v>China</v>
      </c>
      <c r="F1199" s="18" t="str">
        <f>INDEX('xUS TME'!G:G,MATCH(B1199,'xUS TME'!$B:$B,0))</f>
        <v>Information Technology</v>
      </c>
      <c r="G1199" s="58">
        <f>IFERROR(INDEX(CRIMs!G:G,MATCH(C1199,CRIMs!D:D,0)),0)</f>
        <v>0</v>
      </c>
      <c r="H1199" s="58">
        <f>IFERROR(INDEX(CRIMs!I:I,MATCH(C1199,CRIMs!D:D,0)),0)</f>
        <v>0</v>
      </c>
      <c r="I1199" s="13">
        <f>INDEX('xUS TME'!E:E,MATCH($B1199,'xUS TME'!$B:$B,0))</f>
        <v>0</v>
      </c>
      <c r="J1199" s="15">
        <f>INDEX('xUS TME'!H:H,MATCH(B1199,'xUS TME'!$B:$B,0))</f>
        <v>0</v>
      </c>
      <c r="K1199" s="17" t="str">
        <f t="shared" si="18"/>
        <v/>
      </c>
      <c r="L1199" s="15">
        <f>INDEX('xUS TME'!J:J,MATCH('xUS Opp Value'!B1199,'xUS TME'!$B:$B,0))</f>
        <v>0</v>
      </c>
      <c r="M1199" s="15">
        <f>INDEX('xUS TME'!L:L,MATCH('xUS Opp Value'!$B1199,'xUS TME'!$B:$B,0))</f>
        <v>5.2</v>
      </c>
      <c r="N1199" s="15">
        <f>INDEX('xUS TME'!K:K,MATCH('xUS Opp Value'!$B1199,'xUS TME'!$B:$B,0))</f>
        <v>0.12</v>
      </c>
      <c r="O1199" s="15">
        <f>INDEX('xUS TME'!I:I,MATCH('xUS Opp Value'!$B1199,'xUS TME'!$B:$B,0))</f>
        <v>0</v>
      </c>
      <c r="P1199" s="15" t="str">
        <f>INDEX('xUS TME'!M:M,MATCH('xUS Opp Value'!$B1199,'xUS TME'!$B:$B,0))</f>
        <v>Yuan Renminbi</v>
      </c>
      <c r="Q1199" s="15">
        <f>INDEX('xUS TME'!N:N,MATCH('xUS Opp Value'!$B1199,'xUS TME'!$B:$B,0))</f>
        <v>0</v>
      </c>
    </row>
    <row r="1200" spans="1:17" hidden="1">
      <c r="A1200" s="10" t="s">
        <v>2636</v>
      </c>
      <c r="B1200" s="10" t="str">
        <f>INDEX('xUS TME'!B:B,MATCH('xUS Opp Value'!A1200,'xUS TME'!A:A,0))</f>
        <v>CNE100000FD8</v>
      </c>
      <c r="C1200" s="13" t="str">
        <f>INDEX('xUS TME'!C:C,MATCH($B1200,'xUS TME'!$B:$B,0))</f>
        <v>601788</v>
      </c>
      <c r="D1200" s="13" t="str">
        <f>INDEX('xUS TME'!D:D,MATCH(B1200,'xUS TME'!$B:$B,0))</f>
        <v>0P0000KWNJ</v>
      </c>
      <c r="E1200" s="13" t="str">
        <f>INDEX('xUS TME'!F:F,MATCH(B1200,'xUS TME'!$B:$B,0))</f>
        <v>China</v>
      </c>
      <c r="F1200" s="18" t="str">
        <f>INDEX('xUS TME'!G:G,MATCH(B1200,'xUS TME'!$B:$B,0))</f>
        <v>Financials</v>
      </c>
      <c r="G1200" s="58">
        <f>IFERROR(INDEX(CRIMs!G:G,MATCH(C1200,CRIMs!D:D,0)),0)</f>
        <v>0</v>
      </c>
      <c r="H1200" s="58">
        <f>IFERROR(INDEX(CRIMs!I:I,MATCH(C1200,CRIMs!D:D,0)),0)</f>
        <v>0</v>
      </c>
      <c r="I1200" s="13">
        <f>INDEX('xUS TME'!E:E,MATCH($B1200,'xUS TME'!$B:$B,0))</f>
        <v>0</v>
      </c>
      <c r="J1200" s="15">
        <f>INDEX('xUS TME'!H:H,MATCH(B1200,'xUS TME'!$B:$B,0))</f>
        <v>0</v>
      </c>
      <c r="K1200" s="17" t="str">
        <f t="shared" si="18"/>
        <v/>
      </c>
      <c r="L1200" s="15">
        <f>INDEX('xUS TME'!J:J,MATCH('xUS Opp Value'!B1200,'xUS TME'!$B:$B,0))</f>
        <v>0</v>
      </c>
      <c r="M1200" s="15">
        <f>INDEX('xUS TME'!L:L,MATCH('xUS Opp Value'!$B1200,'xUS TME'!$B:$B,0))</f>
        <v>1.18</v>
      </c>
      <c r="N1200" s="15">
        <f>INDEX('xUS TME'!K:K,MATCH('xUS Opp Value'!$B1200,'xUS TME'!$B:$B,0))</f>
        <v>0.06</v>
      </c>
      <c r="O1200" s="15">
        <f>INDEX('xUS TME'!I:I,MATCH('xUS Opp Value'!$B1200,'xUS TME'!$B:$B,0))</f>
        <v>0</v>
      </c>
      <c r="P1200" s="15" t="str">
        <f>INDEX('xUS TME'!M:M,MATCH('xUS Opp Value'!$B1200,'xUS TME'!$B:$B,0))</f>
        <v>Yuan Renminbi</v>
      </c>
      <c r="Q1200" s="15">
        <f>INDEX('xUS TME'!N:N,MATCH('xUS Opp Value'!$B1200,'xUS TME'!$B:$B,0))</f>
        <v>0</v>
      </c>
    </row>
    <row r="1201" spans="1:17" hidden="1">
      <c r="A1201" s="10" t="s">
        <v>6750</v>
      </c>
      <c r="B1201" s="10" t="str">
        <f>INDEX('xUS TME'!B:B,MATCH('xUS Opp Value'!A1201,'xUS TME'!A:A,0))</f>
        <v>CNE100003P74</v>
      </c>
      <c r="C1201" s="13">
        <f>INDEX('xUS TME'!C:C,MATCH($B1201,'xUS TME'!$B:$B,0))</f>
        <v>688036</v>
      </c>
      <c r="D1201" s="13" t="str">
        <f>INDEX('xUS TME'!D:D,MATCH(B1201,'xUS TME'!$B:$B,0))</f>
        <v>0P0001II94</v>
      </c>
      <c r="E1201" s="13" t="str">
        <f>INDEX('xUS TME'!F:F,MATCH(B1201,'xUS TME'!$B:$B,0))</f>
        <v>China</v>
      </c>
      <c r="F1201" s="18" t="str">
        <f>INDEX('xUS TME'!G:G,MATCH(B1201,'xUS TME'!$B:$B,0))</f>
        <v>Information Technology</v>
      </c>
      <c r="G1201" s="58">
        <f>IFERROR(INDEX(CRIMs!G:G,MATCH(C1201,CRIMs!D:D,0)),0)</f>
        <v>0</v>
      </c>
      <c r="H1201" s="58">
        <f>IFERROR(INDEX(CRIMs!I:I,MATCH(C1201,CRIMs!D:D,0)),0)</f>
        <v>0</v>
      </c>
      <c r="I1201" s="13">
        <f>INDEX('xUS TME'!E:E,MATCH($B1201,'xUS TME'!$B:$B,0))</f>
        <v>0</v>
      </c>
      <c r="J1201" s="15">
        <f>INDEX('xUS TME'!H:H,MATCH(B1201,'xUS TME'!$B:$B,0))</f>
        <v>0</v>
      </c>
      <c r="K1201" s="17" t="str">
        <f t="shared" si="18"/>
        <v/>
      </c>
      <c r="L1201" s="15">
        <f>INDEX('xUS TME'!J:J,MATCH('xUS Opp Value'!B1201,'xUS TME'!$B:$B,0))</f>
        <v>0</v>
      </c>
      <c r="M1201" s="15">
        <f>INDEX('xUS TME'!L:L,MATCH('xUS Opp Value'!$B1201,'xUS TME'!$B:$B,0))</f>
        <v>2.96</v>
      </c>
      <c r="N1201" s="15">
        <f>INDEX('xUS TME'!K:K,MATCH('xUS Opp Value'!$B1201,'xUS TME'!$B:$B,0))</f>
        <v>0.13</v>
      </c>
      <c r="O1201" s="15">
        <f>INDEX('xUS TME'!I:I,MATCH('xUS Opp Value'!$B1201,'xUS TME'!$B:$B,0))</f>
        <v>0</v>
      </c>
      <c r="P1201" s="15" t="str">
        <f>INDEX('xUS TME'!M:M,MATCH('xUS Opp Value'!$B1201,'xUS TME'!$B:$B,0))</f>
        <v>Yuan Renminbi</v>
      </c>
      <c r="Q1201" s="15">
        <f>INDEX('xUS TME'!N:N,MATCH('xUS Opp Value'!$B1201,'xUS TME'!$B:$B,0))</f>
        <v>0</v>
      </c>
    </row>
    <row r="1202" spans="1:17" hidden="1">
      <c r="A1202" s="10" t="s">
        <v>1901</v>
      </c>
      <c r="B1202" s="10" t="str">
        <f>INDEX('xUS TME'!B:B,MATCH('xUS Opp Value'!A1202,'xUS TME'!A:A,0))</f>
        <v>CNE000000N14</v>
      </c>
      <c r="C1202" s="13">
        <f>INDEX('xUS TME'!C:C,MATCH($B1202,'xUS TME'!$B:$B,0))</f>
        <v>200625</v>
      </c>
      <c r="D1202" s="13" t="str">
        <f>INDEX('xUS TME'!D:D,MATCH(B1202,'xUS TME'!$B:$B,0))</f>
        <v>0P00007WYX</v>
      </c>
      <c r="E1202" s="13" t="str">
        <f>INDEX('xUS TME'!F:F,MATCH(B1202,'xUS TME'!$B:$B,0))</f>
        <v>China</v>
      </c>
      <c r="F1202" s="18" t="str">
        <f>INDEX('xUS TME'!G:G,MATCH(B1202,'xUS TME'!$B:$B,0))</f>
        <v>Consumer Discretionary</v>
      </c>
      <c r="G1202" s="58">
        <f>IFERROR(INDEX(CRIMs!G:G,MATCH(C1202,CRIMs!D:D,0)),0)</f>
        <v>0</v>
      </c>
      <c r="H1202" s="58">
        <f>IFERROR(INDEX(CRIMs!I:I,MATCH(C1202,CRIMs!D:D,0)),0)</f>
        <v>0</v>
      </c>
      <c r="I1202" s="13">
        <f>INDEX('xUS TME'!E:E,MATCH($B1202,'xUS TME'!$B:$B,0))</f>
        <v>0</v>
      </c>
      <c r="J1202" s="15">
        <f>INDEX('xUS TME'!H:H,MATCH(B1202,'xUS TME'!$B:$B,0))</f>
        <v>0</v>
      </c>
      <c r="K1202" s="17" t="str">
        <f t="shared" si="18"/>
        <v/>
      </c>
      <c r="L1202" s="15">
        <f>INDEX('xUS TME'!J:J,MATCH('xUS Opp Value'!B1202,'xUS TME'!$B:$B,0))</f>
        <v>4.1500000000000004</v>
      </c>
      <c r="M1202" s="15">
        <f>INDEX('xUS TME'!L:L,MATCH('xUS Opp Value'!$B1202,'xUS TME'!$B:$B,0))</f>
        <v>0.47</v>
      </c>
      <c r="N1202" s="15">
        <f>INDEX('xUS TME'!K:K,MATCH('xUS Opp Value'!$B1202,'xUS TME'!$B:$B,0))</f>
        <v>0.04</v>
      </c>
      <c r="O1202" s="15">
        <f>INDEX('xUS TME'!I:I,MATCH('xUS Opp Value'!$B1202,'xUS TME'!$B:$B,0))</f>
        <v>0</v>
      </c>
      <c r="P1202" s="15" t="str">
        <f>INDEX('xUS TME'!M:M,MATCH('xUS Opp Value'!$B1202,'xUS TME'!$B:$B,0))</f>
        <v>Hong Kong Dollar</v>
      </c>
      <c r="Q1202" s="15">
        <f>INDEX('xUS TME'!N:N,MATCH('xUS Opp Value'!$B1202,'xUS TME'!$B:$B,0))</f>
        <v>0</v>
      </c>
    </row>
    <row r="1203" spans="1:17" hidden="1">
      <c r="A1203" s="10" t="s">
        <v>5887</v>
      </c>
      <c r="B1203" s="10" t="str">
        <f>INDEX('xUS TME'!B:B,MATCH('xUS Opp Value'!A1203,'xUS TME'!A:A,0))</f>
        <v>ID1000097405</v>
      </c>
      <c r="C1203" s="13" t="str">
        <f>INDEX('xUS TME'!C:C,MATCH($B1203,'xUS TME'!$B:$B,0))</f>
        <v>ISAT</v>
      </c>
      <c r="D1203" s="13" t="str">
        <f>INDEX('xUS TME'!D:D,MATCH(B1203,'xUS TME'!$B:$B,0))</f>
        <v>0P0000AJVB</v>
      </c>
      <c r="E1203" s="13" t="str">
        <f>INDEX('xUS TME'!F:F,MATCH(B1203,'xUS TME'!$B:$B,0))</f>
        <v>Indonesia</v>
      </c>
      <c r="F1203" s="18" t="str">
        <f>INDEX('xUS TME'!G:G,MATCH(B1203,'xUS TME'!$B:$B,0))</f>
        <v>Communication Services</v>
      </c>
      <c r="G1203" s="58">
        <f>IFERROR(INDEX(CRIMs!G:G,MATCH(C1203,CRIMs!D:D,0)),0)</f>
        <v>0</v>
      </c>
      <c r="H1203" s="58">
        <f>IFERROR(INDEX(CRIMs!I:I,MATCH(C1203,CRIMs!D:D,0)),0)</f>
        <v>0</v>
      </c>
      <c r="I1203" s="13">
        <f>INDEX('xUS TME'!E:E,MATCH($B1203,'xUS TME'!$B:$B,0))</f>
        <v>0</v>
      </c>
      <c r="J1203" s="15">
        <f>INDEX('xUS TME'!H:H,MATCH(B1203,'xUS TME'!$B:$B,0))</f>
        <v>0</v>
      </c>
      <c r="K1203" s="17" t="str">
        <f t="shared" si="18"/>
        <v/>
      </c>
      <c r="L1203" s="15">
        <f>INDEX('xUS TME'!J:J,MATCH('xUS Opp Value'!B1203,'xUS TME'!$B:$B,0))</f>
        <v>11.64</v>
      </c>
      <c r="M1203" s="15">
        <f>INDEX('xUS TME'!L:L,MATCH('xUS Opp Value'!$B1203,'xUS TME'!$B:$B,0))</f>
        <v>1.92</v>
      </c>
      <c r="N1203" s="15">
        <f>INDEX('xUS TME'!K:K,MATCH('xUS Opp Value'!$B1203,'xUS TME'!$B:$B,0))</f>
        <v>0.17</v>
      </c>
      <c r="O1203" s="15" t="str">
        <f>INDEX('xUS TME'!I:I,MATCH('xUS Opp Value'!$B1203,'xUS TME'!$B:$B,0))</f>
        <v>None</v>
      </c>
      <c r="P1203" s="15" t="str">
        <f>INDEX('xUS TME'!M:M,MATCH('xUS Opp Value'!$B1203,'xUS TME'!$B:$B,0))</f>
        <v>Rupiah</v>
      </c>
      <c r="Q1203" s="15" t="str">
        <f>INDEX('xUS TME'!N:N,MATCH('xUS Opp Value'!$B1203,'xUS TME'!$B:$B,0))</f>
        <v>High</v>
      </c>
    </row>
    <row r="1204" spans="1:17" hidden="1">
      <c r="A1204" s="10" t="s">
        <v>6258</v>
      </c>
      <c r="B1204" s="10" t="str">
        <f>INDEX('xUS TME'!B:B,MATCH('xUS Opp Value'!A1204,'xUS TME'!A:A,0))</f>
        <v>KR7000811000</v>
      </c>
      <c r="C1204" s="13">
        <f>INDEX('xUS TME'!C:C,MATCH($B1204,'xUS TME'!$B:$B,0))</f>
        <v>815</v>
      </c>
      <c r="D1204" s="13" t="str">
        <f>INDEX('xUS TME'!D:D,MATCH(B1204,'xUS TME'!$B:$B,0))</f>
        <v>0P0000D2Y6</v>
      </c>
      <c r="E1204" s="13" t="str">
        <f>INDEX('xUS TME'!F:F,MATCH(B1204,'xUS TME'!$B:$B,0))</f>
        <v>South Korea</v>
      </c>
      <c r="F1204" s="18" t="str">
        <f>INDEX('xUS TME'!G:G,MATCH(B1204,'xUS TME'!$B:$B,0))</f>
        <v>Financials</v>
      </c>
      <c r="G1204" s="58">
        <f>IFERROR(INDEX(CRIMs!G:G,MATCH(C1204,CRIMs!D:D,0)),0)</f>
        <v>0</v>
      </c>
      <c r="H1204" s="58">
        <f>IFERROR(INDEX(CRIMs!I:I,MATCH(C1204,CRIMs!D:D,0)),0)</f>
        <v>0</v>
      </c>
      <c r="I1204" s="13">
        <f>INDEX('xUS TME'!E:E,MATCH($B1204,'xUS TME'!$B:$B,0))</f>
        <v>0</v>
      </c>
      <c r="J1204" s="15">
        <f>INDEX('xUS TME'!H:H,MATCH(B1204,'xUS TME'!$B:$B,0))</f>
        <v>0</v>
      </c>
      <c r="K1204" s="17" t="str">
        <f t="shared" si="18"/>
        <v/>
      </c>
      <c r="L1204" s="15">
        <f>INDEX('xUS TME'!J:J,MATCH('xUS Opp Value'!B1204,'xUS TME'!$B:$B,0))</f>
        <v>7.36</v>
      </c>
      <c r="M1204" s="15">
        <f>INDEX('xUS TME'!L:L,MATCH('xUS Opp Value'!$B1204,'xUS TME'!$B:$B,0))</f>
        <v>0.97</v>
      </c>
      <c r="N1204" s="15">
        <f>INDEX('xUS TME'!K:K,MATCH('xUS Opp Value'!$B1204,'xUS TME'!$B:$B,0))</f>
        <v>0</v>
      </c>
      <c r="O1204" s="15">
        <f>INDEX('xUS TME'!I:I,MATCH('xUS Opp Value'!$B1204,'xUS TME'!$B:$B,0))</f>
        <v>0</v>
      </c>
      <c r="P1204" s="15" t="str">
        <f>INDEX('xUS TME'!M:M,MATCH('xUS Opp Value'!$B1204,'xUS TME'!$B:$B,0))</f>
        <v>Won</v>
      </c>
      <c r="Q1204" s="15">
        <f>INDEX('xUS TME'!N:N,MATCH('xUS Opp Value'!$B1204,'xUS TME'!$B:$B,0))</f>
        <v>0</v>
      </c>
    </row>
    <row r="1205" spans="1:17" hidden="1">
      <c r="A1205" s="10" t="s">
        <v>6718</v>
      </c>
      <c r="B1205" s="10" t="str">
        <f>INDEX('xUS TME'!B:B,MATCH('xUS Opp Value'!A1205,'xUS TME'!A:A,0))</f>
        <v>CNE100003K53</v>
      </c>
      <c r="C1205" s="13">
        <f>INDEX('xUS TME'!C:C,MATCH($B1205,'xUS TME'!$B:$B,0))</f>
        <v>6806</v>
      </c>
      <c r="D1205" s="13" t="str">
        <f>INDEX('xUS TME'!D:D,MATCH(B1205,'xUS TME'!$B:$B,0))</f>
        <v>0P0001HD2K</v>
      </c>
      <c r="E1205" s="13" t="str">
        <f>INDEX('xUS TME'!F:F,MATCH(B1205,'xUS TME'!$B:$B,0))</f>
        <v>China</v>
      </c>
      <c r="F1205" s="18" t="str">
        <f>INDEX('xUS TME'!G:G,MATCH(B1205,'xUS TME'!$B:$B,0))</f>
        <v>Financials</v>
      </c>
      <c r="G1205" s="58">
        <f>IFERROR(INDEX(CRIMs!G:G,MATCH(C1205,CRIMs!D:D,0)),0)</f>
        <v>0</v>
      </c>
      <c r="H1205" s="58">
        <f>IFERROR(INDEX(CRIMs!I:I,MATCH(C1205,CRIMs!D:D,0)),0)</f>
        <v>0</v>
      </c>
      <c r="I1205" s="13">
        <f>INDEX('xUS TME'!E:E,MATCH($B1205,'xUS TME'!$B:$B,0))</f>
        <v>0</v>
      </c>
      <c r="J1205" s="15">
        <f>INDEX('xUS TME'!H:H,MATCH(B1205,'xUS TME'!$B:$B,0))</f>
        <v>0</v>
      </c>
      <c r="K1205" s="17" t="str">
        <f t="shared" si="18"/>
        <v/>
      </c>
      <c r="L1205" s="15">
        <f>INDEX('xUS TME'!J:J,MATCH('xUS Opp Value'!B1205,'xUS TME'!$B:$B,0))</f>
        <v>0</v>
      </c>
      <c r="M1205" s="15">
        <f>INDEX('xUS TME'!L:L,MATCH('xUS Opp Value'!$B1205,'xUS TME'!$B:$B,0))</f>
        <v>0.56999999999999995</v>
      </c>
      <c r="N1205" s="15">
        <f>INDEX('xUS TME'!K:K,MATCH('xUS Opp Value'!$B1205,'xUS TME'!$B:$B,0))</f>
        <v>0.1</v>
      </c>
      <c r="O1205" s="15">
        <f>INDEX('xUS TME'!I:I,MATCH('xUS Opp Value'!$B1205,'xUS TME'!$B:$B,0))</f>
        <v>0</v>
      </c>
      <c r="P1205" s="15" t="str">
        <f>INDEX('xUS TME'!M:M,MATCH('xUS Opp Value'!$B1205,'xUS TME'!$B:$B,0))</f>
        <v>Hong Kong Dollar</v>
      </c>
      <c r="Q1205" s="15">
        <f>INDEX('xUS TME'!N:N,MATCH('xUS Opp Value'!$B1205,'xUS TME'!$B:$B,0))</f>
        <v>0</v>
      </c>
    </row>
    <row r="1206" spans="1:17" hidden="1">
      <c r="A1206" s="10" t="s">
        <v>3901</v>
      </c>
      <c r="B1206" s="10" t="str">
        <f>INDEX('xUS TME'!B:B,MATCH('xUS Opp Value'!A1206,'xUS TME'!A:A,0))</f>
        <v>CNE100000098</v>
      </c>
      <c r="C1206" s="13">
        <f>INDEX('xUS TME'!C:C,MATCH($B1206,'xUS TME'!$B:$B,0))</f>
        <v>2128</v>
      </c>
      <c r="D1206" s="13" t="str">
        <f>INDEX('xUS TME'!D:D,MATCH(B1206,'xUS TME'!$B:$B,0))</f>
        <v>0P00009FZV</v>
      </c>
      <c r="E1206" s="13" t="str">
        <f>INDEX('xUS TME'!F:F,MATCH(B1206,'xUS TME'!$B:$B,0))</f>
        <v>China</v>
      </c>
      <c r="F1206" s="18" t="str">
        <f>INDEX('xUS TME'!G:G,MATCH(B1206,'xUS TME'!$B:$B,0))</f>
        <v>Energy</v>
      </c>
      <c r="G1206" s="58">
        <f>IFERROR(INDEX(CRIMs!G:G,MATCH(C1206,CRIMs!D:D,0)),0)</f>
        <v>0</v>
      </c>
      <c r="H1206" s="58">
        <f>IFERROR(INDEX(CRIMs!I:I,MATCH(C1206,CRIMs!D:D,0)),0)</f>
        <v>0</v>
      </c>
      <c r="I1206" s="13">
        <f>INDEX('xUS TME'!E:E,MATCH($B1206,'xUS TME'!$B:$B,0))</f>
        <v>0</v>
      </c>
      <c r="J1206" s="15">
        <f>INDEX('xUS TME'!H:H,MATCH(B1206,'xUS TME'!$B:$B,0))</f>
        <v>0</v>
      </c>
      <c r="K1206" s="17" t="str">
        <f t="shared" si="18"/>
        <v/>
      </c>
      <c r="L1206" s="15">
        <f>INDEX('xUS TME'!J:J,MATCH('xUS Opp Value'!B1206,'xUS TME'!$B:$B,0))</f>
        <v>0</v>
      </c>
      <c r="M1206" s="15">
        <f>INDEX('xUS TME'!L:L,MATCH('xUS Opp Value'!$B1206,'xUS TME'!$B:$B,0))</f>
        <v>1.9</v>
      </c>
      <c r="N1206" s="15">
        <f>INDEX('xUS TME'!K:K,MATCH('xUS Opp Value'!$B1206,'xUS TME'!$B:$B,0))</f>
        <v>0.18</v>
      </c>
      <c r="O1206" s="15">
        <f>INDEX('xUS TME'!I:I,MATCH('xUS Opp Value'!$B1206,'xUS TME'!$B:$B,0))</f>
        <v>0</v>
      </c>
      <c r="P1206" s="15" t="str">
        <f>INDEX('xUS TME'!M:M,MATCH('xUS Opp Value'!$B1206,'xUS TME'!$B:$B,0))</f>
        <v>Yuan Renminbi</v>
      </c>
      <c r="Q1206" s="15">
        <f>INDEX('xUS TME'!N:N,MATCH('xUS Opp Value'!$B1206,'xUS TME'!$B:$B,0))</f>
        <v>0</v>
      </c>
    </row>
    <row r="1207" spans="1:17" hidden="1">
      <c r="A1207" s="10" t="s">
        <v>1463</v>
      </c>
      <c r="B1207" s="10" t="str">
        <f>INDEX('xUS TME'!B:B,MATCH('xUS Opp Value'!A1207,'xUS TME'!A:A,0))</f>
        <v>CNE100003N43</v>
      </c>
      <c r="C1207" s="13">
        <f>INDEX('xUS TME'!C:C,MATCH($B1207,'xUS TME'!$B:$B,0))</f>
        <v>3816</v>
      </c>
      <c r="D1207" s="13" t="str">
        <f>INDEX('xUS TME'!D:D,MATCH(B1207,'xUS TME'!$B:$B,0))</f>
        <v>0P0001IBSV</v>
      </c>
      <c r="E1207" s="13" t="str">
        <f>INDEX('xUS TME'!F:F,MATCH(B1207,'xUS TME'!$B:$B,0))</f>
        <v>China</v>
      </c>
      <c r="F1207" s="18" t="str">
        <f>INDEX('xUS TME'!G:G,MATCH(B1207,'xUS TME'!$B:$B,0))</f>
        <v>Utilities</v>
      </c>
      <c r="G1207" s="58">
        <f>IFERROR(INDEX(CRIMs!G:G,MATCH(C1207,CRIMs!D:D,0)),0)</f>
        <v>0</v>
      </c>
      <c r="H1207" s="58">
        <f>IFERROR(INDEX(CRIMs!I:I,MATCH(C1207,CRIMs!D:D,0)),0)</f>
        <v>0</v>
      </c>
      <c r="I1207" s="13">
        <f>INDEX('xUS TME'!E:E,MATCH($B1207,'xUS TME'!$B:$B,0))</f>
        <v>0</v>
      </c>
      <c r="J1207" s="15">
        <f>INDEX('xUS TME'!H:H,MATCH(B1207,'xUS TME'!$B:$B,0))</f>
        <v>0</v>
      </c>
      <c r="K1207" s="17" t="str">
        <f t="shared" si="18"/>
        <v/>
      </c>
      <c r="L1207" s="15">
        <f>INDEX('xUS TME'!J:J,MATCH('xUS Opp Value'!B1207,'xUS TME'!$B:$B,0))</f>
        <v>21.51</v>
      </c>
      <c r="M1207" s="15">
        <f>INDEX('xUS TME'!L:L,MATCH('xUS Opp Value'!$B1207,'xUS TME'!$B:$B,0))</f>
        <v>1.84</v>
      </c>
      <c r="N1207" s="15">
        <f>INDEX('xUS TME'!K:K,MATCH('xUS Opp Value'!$B1207,'xUS TME'!$B:$B,0))</f>
        <v>0.15</v>
      </c>
      <c r="O1207" s="15" t="str">
        <f>INDEX('xUS TME'!I:I,MATCH('xUS Opp Value'!$B1207,'xUS TME'!$B:$B,0))</f>
        <v>None</v>
      </c>
      <c r="P1207" s="15" t="str">
        <f>INDEX('xUS TME'!M:M,MATCH('xUS Opp Value'!$B1207,'xUS TME'!$B:$B,0))</f>
        <v>Yuan Renminbi</v>
      </c>
      <c r="Q1207" s="15" t="str">
        <f>INDEX('xUS TME'!N:N,MATCH('xUS Opp Value'!$B1207,'xUS TME'!$B:$B,0))</f>
        <v>Medium</v>
      </c>
    </row>
    <row r="1208" spans="1:17" hidden="1">
      <c r="A1208" s="10" t="s">
        <v>2792</v>
      </c>
      <c r="B1208" s="10" t="str">
        <f>INDEX('xUS TME'!B:B,MATCH('xUS Opp Value'!A1208,'xUS TME'!A:A,0))</f>
        <v>CNE1000015Y8</v>
      </c>
      <c r="C1208" s="13">
        <f>INDEX('xUS TME'!C:C,MATCH($B1208,'xUS TME'!$B:$B,0))</f>
        <v>601901</v>
      </c>
      <c r="D1208" s="13" t="str">
        <f>INDEX('xUS TME'!D:D,MATCH(B1208,'xUS TME'!$B:$B,0))</f>
        <v>0P0000TV9W</v>
      </c>
      <c r="E1208" s="13" t="str">
        <f>INDEX('xUS TME'!F:F,MATCH(B1208,'xUS TME'!$B:$B,0))</f>
        <v>China</v>
      </c>
      <c r="F1208" s="18" t="str">
        <f>INDEX('xUS TME'!G:G,MATCH(B1208,'xUS TME'!$B:$B,0))</f>
        <v>Financials</v>
      </c>
      <c r="G1208" s="58">
        <f>IFERROR(INDEX(CRIMs!G:G,MATCH(C1208,CRIMs!D:D,0)),0)</f>
        <v>0</v>
      </c>
      <c r="H1208" s="58">
        <f>IFERROR(INDEX(CRIMs!I:I,MATCH(C1208,CRIMs!D:D,0)),0)</f>
        <v>0</v>
      </c>
      <c r="I1208" s="13">
        <f>INDEX('xUS TME'!E:E,MATCH($B1208,'xUS TME'!$B:$B,0))</f>
        <v>0</v>
      </c>
      <c r="J1208" s="15">
        <f>INDEX('xUS TME'!H:H,MATCH(B1208,'xUS TME'!$B:$B,0))</f>
        <v>0</v>
      </c>
      <c r="K1208" s="17" t="str">
        <f t="shared" si="18"/>
        <v/>
      </c>
      <c r="L1208" s="15">
        <f>INDEX('xUS TME'!J:J,MATCH('xUS Opp Value'!B1208,'xUS TME'!$B:$B,0))</f>
        <v>0</v>
      </c>
      <c r="M1208" s="15">
        <f>INDEX('xUS TME'!L:L,MATCH('xUS Opp Value'!$B1208,'xUS TME'!$B:$B,0))</f>
        <v>1.1499999999999999</v>
      </c>
      <c r="N1208" s="15">
        <f>INDEX('xUS TME'!K:K,MATCH('xUS Opp Value'!$B1208,'xUS TME'!$B:$B,0))</f>
        <v>0.08</v>
      </c>
      <c r="O1208" s="15">
        <f>INDEX('xUS TME'!I:I,MATCH('xUS Opp Value'!$B1208,'xUS TME'!$B:$B,0))</f>
        <v>0</v>
      </c>
      <c r="P1208" s="15" t="str">
        <f>INDEX('xUS TME'!M:M,MATCH('xUS Opp Value'!$B1208,'xUS TME'!$B:$B,0))</f>
        <v>Yuan Renminbi</v>
      </c>
      <c r="Q1208" s="15">
        <f>INDEX('xUS TME'!N:N,MATCH('xUS Opp Value'!$B1208,'xUS TME'!$B:$B,0))</f>
        <v>0</v>
      </c>
    </row>
    <row r="1209" spans="1:17" hidden="1">
      <c r="A1209" s="10" t="s">
        <v>5923</v>
      </c>
      <c r="B1209" s="10" t="str">
        <f>INDEX('xUS TME'!B:B,MATCH('xUS Opp Value'!A1209,'xUS TME'!A:A,0))</f>
        <v>ID1000188006</v>
      </c>
      <c r="C1209" s="13" t="str">
        <f>INDEX('xUS TME'!C:C,MATCH($B1209,'xUS TME'!$B:$B,0))</f>
        <v>NCKL</v>
      </c>
      <c r="D1209" s="13" t="str">
        <f>INDEX('xUS TME'!D:D,MATCH(B1209,'xUS TME'!$B:$B,0))</f>
        <v>0P0001QS0C</v>
      </c>
      <c r="E1209" s="13" t="str">
        <f>INDEX('xUS TME'!F:F,MATCH(B1209,'xUS TME'!$B:$B,0))</f>
        <v>Indonesia</v>
      </c>
      <c r="F1209" s="18" t="str">
        <f>INDEX('xUS TME'!G:G,MATCH(B1209,'xUS TME'!$B:$B,0))</f>
        <v>Materials</v>
      </c>
      <c r="G1209" s="58">
        <f>IFERROR(INDEX(CRIMs!G:G,MATCH(C1209,CRIMs!D:D,0)),0)</f>
        <v>0</v>
      </c>
      <c r="H1209" s="58">
        <f>IFERROR(INDEX(CRIMs!I:I,MATCH(C1209,CRIMs!D:D,0)),0)</f>
        <v>0</v>
      </c>
      <c r="I1209" s="13">
        <f>INDEX('xUS TME'!E:E,MATCH($B1209,'xUS TME'!$B:$B,0))</f>
        <v>0</v>
      </c>
      <c r="J1209" s="15">
        <f>INDEX('xUS TME'!H:H,MATCH(B1209,'xUS TME'!$B:$B,0))</f>
        <v>0</v>
      </c>
      <c r="K1209" s="17" t="str">
        <f t="shared" si="18"/>
        <v/>
      </c>
      <c r="L1209" s="15">
        <f>INDEX('xUS TME'!J:J,MATCH('xUS Opp Value'!B1209,'xUS TME'!$B:$B,0))</f>
        <v>7.33</v>
      </c>
      <c r="M1209" s="15">
        <f>INDEX('xUS TME'!L:L,MATCH('xUS Opp Value'!$B1209,'xUS TME'!$B:$B,0))</f>
        <v>2.02</v>
      </c>
      <c r="N1209" s="15">
        <f>INDEX('xUS TME'!K:K,MATCH('xUS Opp Value'!$B1209,'xUS TME'!$B:$B,0))</f>
        <v>0.28999999999999998</v>
      </c>
      <c r="O1209" s="15" t="str">
        <f>INDEX('xUS TME'!I:I,MATCH('xUS Opp Value'!$B1209,'xUS TME'!$B:$B,0))</f>
        <v>Narrow</v>
      </c>
      <c r="P1209" s="15" t="str">
        <f>INDEX('xUS TME'!M:M,MATCH('xUS Opp Value'!$B1209,'xUS TME'!$B:$B,0))</f>
        <v>Rupiah</v>
      </c>
      <c r="Q1209" s="15" t="str">
        <f>INDEX('xUS TME'!N:N,MATCH('xUS Opp Value'!$B1209,'xUS TME'!$B:$B,0))</f>
        <v>High</v>
      </c>
    </row>
    <row r="1210" spans="1:17" hidden="1">
      <c r="A1210" s="10" t="s">
        <v>6666</v>
      </c>
      <c r="B1210" s="10" t="str">
        <f>INDEX('xUS TME'!B:B,MATCH('xUS Opp Value'!A1210,'xUS TME'!A:A,0))</f>
        <v>CNE000000JX9</v>
      </c>
      <c r="C1210" s="13">
        <f>INDEX('xUS TME'!C:C,MATCH($B1210,'xUS TME'!$B:$B,0))</f>
        <v>600895</v>
      </c>
      <c r="D1210" s="13" t="str">
        <f>INDEX('xUS TME'!D:D,MATCH(B1210,'xUS TME'!$B:$B,0))</f>
        <v>0P00007XKS</v>
      </c>
      <c r="E1210" s="13" t="str">
        <f>INDEX('xUS TME'!F:F,MATCH(B1210,'xUS TME'!$B:$B,0))</f>
        <v>China</v>
      </c>
      <c r="F1210" s="18" t="str">
        <f>INDEX('xUS TME'!G:G,MATCH(B1210,'xUS TME'!$B:$B,0))</f>
        <v>Real Estate</v>
      </c>
      <c r="G1210" s="58">
        <f>IFERROR(INDEX(CRIMs!G:G,MATCH(C1210,CRIMs!D:D,0)),0)</f>
        <v>0</v>
      </c>
      <c r="H1210" s="58">
        <f>IFERROR(INDEX(CRIMs!I:I,MATCH(C1210,CRIMs!D:D,0)),0)</f>
        <v>0</v>
      </c>
      <c r="I1210" s="13">
        <f>INDEX('xUS TME'!E:E,MATCH($B1210,'xUS TME'!$B:$B,0))</f>
        <v>0</v>
      </c>
      <c r="J1210" s="15">
        <f>INDEX('xUS TME'!H:H,MATCH(B1210,'xUS TME'!$B:$B,0))</f>
        <v>0</v>
      </c>
      <c r="K1210" s="17" t="str">
        <f t="shared" si="18"/>
        <v/>
      </c>
      <c r="L1210" s="15">
        <f>INDEX('xUS TME'!J:J,MATCH('xUS Opp Value'!B1210,'xUS TME'!$B:$B,0))</f>
        <v>0</v>
      </c>
      <c r="M1210" s="15">
        <f>INDEX('xUS TME'!L:L,MATCH('xUS Opp Value'!$B1210,'xUS TME'!$B:$B,0))</f>
        <v>4.1900000000000004</v>
      </c>
      <c r="N1210" s="15">
        <f>INDEX('xUS TME'!K:K,MATCH('xUS Opp Value'!$B1210,'xUS TME'!$B:$B,0))</f>
        <v>7.0000000000000007E-2</v>
      </c>
      <c r="O1210" s="15">
        <f>INDEX('xUS TME'!I:I,MATCH('xUS Opp Value'!$B1210,'xUS TME'!$B:$B,0))</f>
        <v>0</v>
      </c>
      <c r="P1210" s="15" t="str">
        <f>INDEX('xUS TME'!M:M,MATCH('xUS Opp Value'!$B1210,'xUS TME'!$B:$B,0))</f>
        <v>Yuan Renminbi</v>
      </c>
      <c r="Q1210" s="15">
        <f>INDEX('xUS TME'!N:N,MATCH('xUS Opp Value'!$B1210,'xUS TME'!$B:$B,0))</f>
        <v>0</v>
      </c>
    </row>
    <row r="1211" spans="1:17" hidden="1">
      <c r="A1211" s="10" t="s">
        <v>8545</v>
      </c>
      <c r="B1211" s="10" t="str">
        <f>INDEX('xUS TME'!B:B,MATCH('xUS Opp Value'!A1211,'xUS TME'!A:A,0))</f>
        <v>CNE100004231</v>
      </c>
      <c r="C1211" s="13">
        <f>INDEX('xUS TME'!C:C,MATCH($B1211,'xUS TME'!$B:$B,0))</f>
        <v>688027</v>
      </c>
      <c r="D1211" s="13" t="str">
        <f>INDEX('xUS TME'!D:D,MATCH(B1211,'xUS TME'!$B:$B,0))</f>
        <v>0P0001KAOO</v>
      </c>
      <c r="E1211" s="13" t="str">
        <f>INDEX('xUS TME'!F:F,MATCH(B1211,'xUS TME'!$B:$B,0))</f>
        <v>China</v>
      </c>
      <c r="F1211" s="18" t="str">
        <f>INDEX('xUS TME'!G:G,MATCH(B1211,'xUS TME'!$B:$B,0))</f>
        <v>Information Technology</v>
      </c>
      <c r="G1211" s="58">
        <f>IFERROR(INDEX(CRIMs!G:G,MATCH(C1211,CRIMs!D:D,0)),0)</f>
        <v>0</v>
      </c>
      <c r="H1211" s="58">
        <f>IFERROR(INDEX(CRIMs!I:I,MATCH(C1211,CRIMs!D:D,0)),0)</f>
        <v>0</v>
      </c>
      <c r="I1211" s="13">
        <f>INDEX('xUS TME'!E:E,MATCH($B1211,'xUS TME'!$B:$B,0))</f>
        <v>0</v>
      </c>
      <c r="J1211" s="15">
        <f>INDEX('xUS TME'!H:H,MATCH(B1211,'xUS TME'!$B:$B,0))</f>
        <v>0</v>
      </c>
      <c r="K1211" s="17" t="str">
        <f t="shared" ref="K1211:K1274" si="19">IFERROR((1/J1211)-1,"")</f>
        <v/>
      </c>
      <c r="L1211" s="15">
        <f>INDEX('xUS TME'!J:J,MATCH('xUS Opp Value'!B1211,'xUS TME'!$B:$B,0))</f>
        <v>0</v>
      </c>
      <c r="M1211" s="15">
        <f>INDEX('xUS TME'!L:L,MATCH('xUS Opp Value'!$B1211,'xUS TME'!$B:$B,0))</f>
        <v>17.46</v>
      </c>
      <c r="N1211" s="15">
        <f>INDEX('xUS TME'!K:K,MATCH('xUS Opp Value'!$B1211,'xUS TME'!$B:$B,0))</f>
        <v>0</v>
      </c>
      <c r="O1211" s="15">
        <f>INDEX('xUS TME'!I:I,MATCH('xUS Opp Value'!$B1211,'xUS TME'!$B:$B,0))</f>
        <v>0</v>
      </c>
      <c r="P1211" s="15" t="str">
        <f>INDEX('xUS TME'!M:M,MATCH('xUS Opp Value'!$B1211,'xUS TME'!$B:$B,0))</f>
        <v>Yuan Renminbi</v>
      </c>
      <c r="Q1211" s="15">
        <f>INDEX('xUS TME'!N:N,MATCH('xUS Opp Value'!$B1211,'xUS TME'!$B:$B,0))</f>
        <v>0</v>
      </c>
    </row>
    <row r="1212" spans="1:17" hidden="1">
      <c r="A1212" s="10" t="s">
        <v>3619</v>
      </c>
      <c r="B1212" s="10" t="str">
        <f>INDEX('xUS TME'!B:B,MATCH('xUS Opp Value'!A1212,'xUS TME'!A:A,0))</f>
        <v>CNE0000011S1</v>
      </c>
      <c r="C1212" s="13">
        <f>INDEX('xUS TME'!C:C,MATCH($B1212,'xUS TME'!$B:$B,0))</f>
        <v>963</v>
      </c>
      <c r="D1212" s="13" t="str">
        <f>INDEX('xUS TME'!D:D,MATCH(B1212,'xUS TME'!$B:$B,0))</f>
        <v>0P00007XRP</v>
      </c>
      <c r="E1212" s="13" t="str">
        <f>INDEX('xUS TME'!F:F,MATCH(B1212,'xUS TME'!$B:$B,0))</f>
        <v>China</v>
      </c>
      <c r="F1212" s="18" t="str">
        <f>INDEX('xUS TME'!G:G,MATCH(B1212,'xUS TME'!$B:$B,0))</f>
        <v>Health Care</v>
      </c>
      <c r="G1212" s="58">
        <f>IFERROR(INDEX(CRIMs!G:G,MATCH(C1212,CRIMs!D:D,0)),0)</f>
        <v>0</v>
      </c>
      <c r="H1212" s="58">
        <f>IFERROR(INDEX(CRIMs!I:I,MATCH(C1212,CRIMs!D:D,0)),0)</f>
        <v>0</v>
      </c>
      <c r="I1212" s="13">
        <f>INDEX('xUS TME'!E:E,MATCH($B1212,'xUS TME'!$B:$B,0))</f>
        <v>0</v>
      </c>
      <c r="J1212" s="15">
        <f>INDEX('xUS TME'!H:H,MATCH(B1212,'xUS TME'!$B:$B,0))</f>
        <v>0</v>
      </c>
      <c r="K1212" s="17" t="str">
        <f t="shared" si="19"/>
        <v/>
      </c>
      <c r="L1212" s="15">
        <f>INDEX('xUS TME'!J:J,MATCH('xUS Opp Value'!B1212,'xUS TME'!$B:$B,0))</f>
        <v>0</v>
      </c>
      <c r="M1212" s="15">
        <f>INDEX('xUS TME'!L:L,MATCH('xUS Opp Value'!$B1212,'xUS TME'!$B:$B,0))</f>
        <v>2.62</v>
      </c>
      <c r="N1212" s="15">
        <f>INDEX('xUS TME'!K:K,MATCH('xUS Opp Value'!$B1212,'xUS TME'!$B:$B,0))</f>
        <v>0.16</v>
      </c>
      <c r="O1212" s="15">
        <f>INDEX('xUS TME'!I:I,MATCH('xUS Opp Value'!$B1212,'xUS TME'!$B:$B,0))</f>
        <v>0</v>
      </c>
      <c r="P1212" s="15" t="str">
        <f>INDEX('xUS TME'!M:M,MATCH('xUS Opp Value'!$B1212,'xUS TME'!$B:$B,0))</f>
        <v>Yuan Renminbi</v>
      </c>
      <c r="Q1212" s="15">
        <f>INDEX('xUS TME'!N:N,MATCH('xUS Opp Value'!$B1212,'xUS TME'!$B:$B,0))</f>
        <v>0</v>
      </c>
    </row>
    <row r="1213" spans="1:17" hidden="1">
      <c r="A1213" s="10" t="s">
        <v>4891</v>
      </c>
      <c r="B1213" s="10" t="str">
        <f>INDEX('xUS TME'!B:B,MATCH('xUS Opp Value'!A1213,'xUS TME'!A:A,0))</f>
        <v>CNE100000FF3</v>
      </c>
      <c r="C1213" s="13">
        <f>INDEX('xUS TME'!C:C,MATCH($B1213,'xUS TME'!$B:$B,0))</f>
        <v>1618</v>
      </c>
      <c r="D1213" s="13" t="str">
        <f>INDEX('xUS TME'!D:D,MATCH(B1213,'xUS TME'!$B:$B,0))</f>
        <v>0P0000L2YN</v>
      </c>
      <c r="E1213" s="13" t="str">
        <f>INDEX('xUS TME'!F:F,MATCH(B1213,'xUS TME'!$B:$B,0))</f>
        <v>China</v>
      </c>
      <c r="F1213" s="18" t="str">
        <f>INDEX('xUS TME'!G:G,MATCH(B1213,'xUS TME'!$B:$B,0))</f>
        <v>Industrials</v>
      </c>
      <c r="G1213" s="58">
        <f>IFERROR(INDEX(CRIMs!G:G,MATCH(C1213,CRIMs!D:D,0)),0)</f>
        <v>0</v>
      </c>
      <c r="H1213" s="58">
        <f>IFERROR(INDEX(CRIMs!I:I,MATCH(C1213,CRIMs!D:D,0)),0)</f>
        <v>0</v>
      </c>
      <c r="I1213" s="13">
        <f>INDEX('xUS TME'!E:E,MATCH($B1213,'xUS TME'!$B:$B,0))</f>
        <v>0</v>
      </c>
      <c r="J1213" s="15">
        <f>INDEX('xUS TME'!H:H,MATCH(B1213,'xUS TME'!$B:$B,0))</f>
        <v>0</v>
      </c>
      <c r="K1213" s="17" t="str">
        <f t="shared" si="19"/>
        <v/>
      </c>
      <c r="L1213" s="15">
        <f>INDEX('xUS TME'!J:J,MATCH('xUS Opp Value'!B1213,'xUS TME'!$B:$B,0))</f>
        <v>0</v>
      </c>
      <c r="M1213" s="15">
        <f>INDEX('xUS TME'!L:L,MATCH('xUS Opp Value'!$B1213,'xUS TME'!$B:$B,0))</f>
        <v>0.3</v>
      </c>
      <c r="N1213" s="15">
        <f>INDEX('xUS TME'!K:K,MATCH('xUS Opp Value'!$B1213,'xUS TME'!$B:$B,0))</f>
        <v>0.02</v>
      </c>
      <c r="O1213" s="15">
        <f>INDEX('xUS TME'!I:I,MATCH('xUS Opp Value'!$B1213,'xUS TME'!$B:$B,0))</f>
        <v>0</v>
      </c>
      <c r="P1213" s="15" t="str">
        <f>INDEX('xUS TME'!M:M,MATCH('xUS Opp Value'!$B1213,'xUS TME'!$B:$B,0))</f>
        <v>Hong Kong Dollar</v>
      </c>
      <c r="Q1213" s="15">
        <f>INDEX('xUS TME'!N:N,MATCH('xUS Opp Value'!$B1213,'xUS TME'!$B:$B,0))</f>
        <v>0</v>
      </c>
    </row>
    <row r="1214" spans="1:17" hidden="1">
      <c r="A1214" s="10" t="s">
        <v>2164</v>
      </c>
      <c r="B1214" s="10" t="str">
        <f>INDEX('xUS TME'!B:B,MATCH('xUS Opp Value'!A1214,'xUS TME'!A:A,0))</f>
        <v>BRCMINACNOR2</v>
      </c>
      <c r="C1214" s="13" t="str">
        <f>INDEX('xUS TME'!C:C,MATCH($B1214,'xUS TME'!$B:$B,0))</f>
        <v>CMIN3</v>
      </c>
      <c r="D1214" s="13" t="str">
        <f>INDEX('xUS TME'!D:D,MATCH(B1214,'xUS TME'!$B:$B,0))</f>
        <v>0P0001LRYH</v>
      </c>
      <c r="E1214" s="13" t="str">
        <f>INDEX('xUS TME'!F:F,MATCH(B1214,'xUS TME'!$B:$B,0))</f>
        <v>Brazil</v>
      </c>
      <c r="F1214" s="18" t="str">
        <f>INDEX('xUS TME'!G:G,MATCH(B1214,'xUS TME'!$B:$B,0))</f>
        <v>Materials</v>
      </c>
      <c r="G1214" s="58">
        <f>IFERROR(INDEX(CRIMs!G:G,MATCH(C1214,CRIMs!D:D,0)),0)</f>
        <v>0</v>
      </c>
      <c r="H1214" s="58">
        <f>IFERROR(INDEX(CRIMs!I:I,MATCH(C1214,CRIMs!D:D,0)),0)</f>
        <v>0</v>
      </c>
      <c r="I1214" s="13">
        <f>INDEX('xUS TME'!E:E,MATCH($B1214,'xUS TME'!$B:$B,0))</f>
        <v>0</v>
      </c>
      <c r="J1214" s="15">
        <f>INDEX('xUS TME'!H:H,MATCH(B1214,'xUS TME'!$B:$B,0))</f>
        <v>0</v>
      </c>
      <c r="K1214" s="17" t="str">
        <f t="shared" si="19"/>
        <v/>
      </c>
      <c r="L1214" s="15">
        <f>INDEX('xUS TME'!J:J,MATCH('xUS Opp Value'!B1214,'xUS TME'!$B:$B,0))</f>
        <v>12.62</v>
      </c>
      <c r="M1214" s="15">
        <f>INDEX('xUS TME'!L:L,MATCH('xUS Opp Value'!$B1214,'xUS TME'!$B:$B,0))</f>
        <v>4.08</v>
      </c>
      <c r="N1214" s="15">
        <f>INDEX('xUS TME'!K:K,MATCH('xUS Opp Value'!$B1214,'xUS TME'!$B:$B,0))</f>
        <v>0.18</v>
      </c>
      <c r="O1214" s="15">
        <f>INDEX('xUS TME'!I:I,MATCH('xUS Opp Value'!$B1214,'xUS TME'!$B:$B,0))</f>
        <v>0</v>
      </c>
      <c r="P1214" s="15" t="str">
        <f>INDEX('xUS TME'!M:M,MATCH('xUS Opp Value'!$B1214,'xUS TME'!$B:$B,0))</f>
        <v>Brazilian Real</v>
      </c>
      <c r="Q1214" s="15">
        <f>INDEX('xUS TME'!N:N,MATCH('xUS Opp Value'!$B1214,'xUS TME'!$B:$B,0))</f>
        <v>0</v>
      </c>
    </row>
    <row r="1215" spans="1:17" hidden="1">
      <c r="A1215" s="10" t="s">
        <v>8337</v>
      </c>
      <c r="B1215" s="10" t="str">
        <f>INDEX('xUS TME'!B:B,MATCH('xUS Opp Value'!A1215,'xUS TME'!A:A,0))</f>
        <v>CNE100000KD8</v>
      </c>
      <c r="C1215" s="13">
        <f>INDEX('xUS TME'!C:C,MATCH($B1215,'xUS TME'!$B:$B,0))</f>
        <v>601877</v>
      </c>
      <c r="D1215" s="13" t="str">
        <f>INDEX('xUS TME'!D:D,MATCH(B1215,'xUS TME'!$B:$B,0))</f>
        <v>0P0000N5IZ</v>
      </c>
      <c r="E1215" s="13" t="str">
        <f>INDEX('xUS TME'!F:F,MATCH(B1215,'xUS TME'!$B:$B,0))</f>
        <v>China</v>
      </c>
      <c r="F1215" s="18" t="str">
        <f>INDEX('xUS TME'!G:G,MATCH(B1215,'xUS TME'!$B:$B,0))</f>
        <v>Industrials</v>
      </c>
      <c r="G1215" s="58">
        <f>IFERROR(INDEX(CRIMs!G:G,MATCH(C1215,CRIMs!D:D,0)),0)</f>
        <v>0</v>
      </c>
      <c r="H1215" s="58">
        <f>IFERROR(INDEX(CRIMs!I:I,MATCH(C1215,CRIMs!D:D,0)),0)</f>
        <v>0</v>
      </c>
      <c r="I1215" s="13">
        <f>INDEX('xUS TME'!E:E,MATCH($B1215,'xUS TME'!$B:$B,0))</f>
        <v>0</v>
      </c>
      <c r="J1215" s="15">
        <f>INDEX('xUS TME'!H:H,MATCH(B1215,'xUS TME'!$B:$B,0))</f>
        <v>0</v>
      </c>
      <c r="K1215" s="17" t="str">
        <f t="shared" si="19"/>
        <v/>
      </c>
      <c r="L1215" s="15">
        <f>INDEX('xUS TME'!J:J,MATCH('xUS Opp Value'!B1215,'xUS TME'!$B:$B,0))</f>
        <v>0</v>
      </c>
      <c r="M1215" s="15">
        <f>INDEX('xUS TME'!L:L,MATCH('xUS Opp Value'!$B1215,'xUS TME'!$B:$B,0))</f>
        <v>1.65</v>
      </c>
      <c r="N1215" s="15">
        <f>INDEX('xUS TME'!K:K,MATCH('xUS Opp Value'!$B1215,'xUS TME'!$B:$B,0))</f>
        <v>0.13</v>
      </c>
      <c r="O1215" s="15">
        <f>INDEX('xUS TME'!I:I,MATCH('xUS Opp Value'!$B1215,'xUS TME'!$B:$B,0))</f>
        <v>0</v>
      </c>
      <c r="P1215" s="15" t="str">
        <f>INDEX('xUS TME'!M:M,MATCH('xUS Opp Value'!$B1215,'xUS TME'!$B:$B,0))</f>
        <v>Yuan Renminbi</v>
      </c>
      <c r="Q1215" s="15">
        <f>INDEX('xUS TME'!N:N,MATCH('xUS Opp Value'!$B1215,'xUS TME'!$B:$B,0))</f>
        <v>0</v>
      </c>
    </row>
    <row r="1216" spans="1:17" hidden="1">
      <c r="A1216" s="10" t="s">
        <v>8341</v>
      </c>
      <c r="B1216" s="10" t="str">
        <f>INDEX('xUS TME'!B:B,MATCH('xUS Opp Value'!A1216,'xUS TME'!A:A,0))</f>
        <v>CNE100000BJ4</v>
      </c>
      <c r="C1216" s="13">
        <f>INDEX('xUS TME'!C:C,MATCH($B1216,'xUS TME'!$B:$B,0))</f>
        <v>2236</v>
      </c>
      <c r="D1216" s="13" t="str">
        <f>INDEX('xUS TME'!D:D,MATCH(B1216,'xUS TME'!$B:$B,0))</f>
        <v>0P0000FW0U</v>
      </c>
      <c r="E1216" s="13" t="str">
        <f>INDEX('xUS TME'!F:F,MATCH(B1216,'xUS TME'!$B:$B,0))</f>
        <v>China</v>
      </c>
      <c r="F1216" s="18" t="str">
        <f>INDEX('xUS TME'!G:G,MATCH(B1216,'xUS TME'!$B:$B,0))</f>
        <v>Information Technology</v>
      </c>
      <c r="G1216" s="58">
        <f>IFERROR(INDEX(CRIMs!G:G,MATCH(C1216,CRIMs!D:D,0)),0)</f>
        <v>0</v>
      </c>
      <c r="H1216" s="58">
        <f>IFERROR(INDEX(CRIMs!I:I,MATCH(C1216,CRIMs!D:D,0)),0)</f>
        <v>0</v>
      </c>
      <c r="I1216" s="13">
        <f>INDEX('xUS TME'!E:E,MATCH($B1216,'xUS TME'!$B:$B,0))</f>
        <v>0</v>
      </c>
      <c r="J1216" s="15">
        <f>INDEX('xUS TME'!H:H,MATCH(B1216,'xUS TME'!$B:$B,0))</f>
        <v>0</v>
      </c>
      <c r="K1216" s="17" t="str">
        <f t="shared" si="19"/>
        <v/>
      </c>
      <c r="L1216" s="15">
        <f>INDEX('xUS TME'!J:J,MATCH('xUS Opp Value'!B1216,'xUS TME'!$B:$B,0))</f>
        <v>9.64</v>
      </c>
      <c r="M1216" s="15">
        <f>INDEX('xUS TME'!L:L,MATCH('xUS Opp Value'!$B1216,'xUS TME'!$B:$B,0))</f>
        <v>1.5</v>
      </c>
      <c r="N1216" s="15">
        <f>INDEX('xUS TME'!K:K,MATCH('xUS Opp Value'!$B1216,'xUS TME'!$B:$B,0))</f>
        <v>0.08</v>
      </c>
      <c r="O1216" s="15">
        <f>INDEX('xUS TME'!I:I,MATCH('xUS Opp Value'!$B1216,'xUS TME'!$B:$B,0))</f>
        <v>0</v>
      </c>
      <c r="P1216" s="15" t="str">
        <f>INDEX('xUS TME'!M:M,MATCH('xUS Opp Value'!$B1216,'xUS TME'!$B:$B,0))</f>
        <v>Yuan Renminbi</v>
      </c>
      <c r="Q1216" s="15">
        <f>INDEX('xUS TME'!N:N,MATCH('xUS Opp Value'!$B1216,'xUS TME'!$B:$B,0))</f>
        <v>0</v>
      </c>
    </row>
    <row r="1217" spans="1:17" hidden="1">
      <c r="A1217" s="10" t="s">
        <v>8433</v>
      </c>
      <c r="B1217" s="10" t="str">
        <f>INDEX('xUS TME'!B:B,MATCH('xUS Opp Value'!A1217,'xUS TME'!A:A,0))</f>
        <v>CNE000001527</v>
      </c>
      <c r="C1217" s="13">
        <f>INDEX('xUS TME'!C:C,MATCH($B1217,'xUS TME'!$B:$B,0))</f>
        <v>157</v>
      </c>
      <c r="D1217" s="13" t="str">
        <f>INDEX('xUS TME'!D:D,MATCH(B1217,'xUS TME'!$B:$B,0))</f>
        <v>0P00007WS6</v>
      </c>
      <c r="E1217" s="13" t="str">
        <f>INDEX('xUS TME'!F:F,MATCH(B1217,'xUS TME'!$B:$B,0))</f>
        <v>China</v>
      </c>
      <c r="F1217" s="18" t="str">
        <f>INDEX('xUS TME'!G:G,MATCH(B1217,'xUS TME'!$B:$B,0))</f>
        <v>Industrials</v>
      </c>
      <c r="G1217" s="58">
        <f>IFERROR(INDEX(CRIMs!G:G,MATCH(C1217,CRIMs!D:D,0)),0)</f>
        <v>0</v>
      </c>
      <c r="H1217" s="58">
        <f>IFERROR(INDEX(CRIMs!I:I,MATCH(C1217,CRIMs!D:D,0)),0)</f>
        <v>0</v>
      </c>
      <c r="I1217" s="13">
        <f>INDEX('xUS TME'!E:E,MATCH($B1217,'xUS TME'!$B:$B,0))</f>
        <v>0</v>
      </c>
      <c r="J1217" s="15">
        <f>INDEX('xUS TME'!H:H,MATCH(B1217,'xUS TME'!$B:$B,0))</f>
        <v>0</v>
      </c>
      <c r="K1217" s="17" t="str">
        <f t="shared" si="19"/>
        <v/>
      </c>
      <c r="L1217" s="15">
        <f>INDEX('xUS TME'!J:J,MATCH('xUS Opp Value'!B1217,'xUS TME'!$B:$B,0))</f>
        <v>0</v>
      </c>
      <c r="M1217" s="15">
        <f>INDEX('xUS TME'!L:L,MATCH('xUS Opp Value'!$B1217,'xUS TME'!$B:$B,0))</f>
        <v>1.32</v>
      </c>
      <c r="N1217" s="15">
        <f>INDEX('xUS TME'!K:K,MATCH('xUS Opp Value'!$B1217,'xUS TME'!$B:$B,0))</f>
        <v>0.09</v>
      </c>
      <c r="O1217" s="15" t="str">
        <f>INDEX('xUS TME'!I:I,MATCH('xUS Opp Value'!$B1217,'xUS TME'!$B:$B,0))</f>
        <v>None</v>
      </c>
      <c r="P1217" s="15" t="str">
        <f>INDEX('xUS TME'!M:M,MATCH('xUS Opp Value'!$B1217,'xUS TME'!$B:$B,0))</f>
        <v>Yuan Renminbi</v>
      </c>
      <c r="Q1217" s="15" t="str">
        <f>INDEX('xUS TME'!N:N,MATCH('xUS Opp Value'!$B1217,'xUS TME'!$B:$B,0))</f>
        <v>High</v>
      </c>
    </row>
    <row r="1218" spans="1:17" hidden="1">
      <c r="A1218" s="10" t="s">
        <v>4222</v>
      </c>
      <c r="B1218" s="10" t="str">
        <f>INDEX('xUS TME'!B:B,MATCH('xUS Opp Value'!A1218,'xUS TME'!A:A,0))</f>
        <v>CNE1000009Y1</v>
      </c>
      <c r="C1218" s="13" t="str">
        <f>INDEX('xUS TME'!C:C,MATCH($B1218,'xUS TME'!$B:$B,0))</f>
        <v>601958</v>
      </c>
      <c r="D1218" s="13" t="str">
        <f>INDEX('xUS TME'!D:D,MATCH(B1218,'xUS TME'!$B:$B,0))</f>
        <v>0P0000F49B</v>
      </c>
      <c r="E1218" s="13" t="str">
        <f>INDEX('xUS TME'!F:F,MATCH(B1218,'xUS TME'!$B:$B,0))</f>
        <v>China</v>
      </c>
      <c r="F1218" s="18" t="str">
        <f>INDEX('xUS TME'!G:G,MATCH(B1218,'xUS TME'!$B:$B,0))</f>
        <v>Materials</v>
      </c>
      <c r="G1218" s="58">
        <f>IFERROR(INDEX(CRIMs!G:G,MATCH(C1218,CRIMs!D:D,0)),0)</f>
        <v>0</v>
      </c>
      <c r="H1218" s="58">
        <f>IFERROR(INDEX(CRIMs!I:I,MATCH(C1218,CRIMs!D:D,0)),0)</f>
        <v>0</v>
      </c>
      <c r="I1218" s="13">
        <f>INDEX('xUS TME'!E:E,MATCH($B1218,'xUS TME'!$B:$B,0))</f>
        <v>0</v>
      </c>
      <c r="J1218" s="15">
        <f>INDEX('xUS TME'!H:H,MATCH(B1218,'xUS TME'!$B:$B,0))</f>
        <v>0</v>
      </c>
      <c r="K1218" s="17" t="str">
        <f t="shared" si="19"/>
        <v/>
      </c>
      <c r="L1218" s="15">
        <f>INDEX('xUS TME'!J:J,MATCH('xUS Opp Value'!B1218,'xUS TME'!$B:$B,0))</f>
        <v>0</v>
      </c>
      <c r="M1218" s="15">
        <f>INDEX('xUS TME'!L:L,MATCH('xUS Opp Value'!$B1218,'xUS TME'!$B:$B,0))</f>
        <v>3.23</v>
      </c>
      <c r="N1218" s="15">
        <f>INDEX('xUS TME'!K:K,MATCH('xUS Opp Value'!$B1218,'xUS TME'!$B:$B,0))</f>
        <v>0.19</v>
      </c>
      <c r="O1218" s="15">
        <f>INDEX('xUS TME'!I:I,MATCH('xUS Opp Value'!$B1218,'xUS TME'!$B:$B,0))</f>
        <v>0</v>
      </c>
      <c r="P1218" s="15" t="str">
        <f>INDEX('xUS TME'!M:M,MATCH('xUS Opp Value'!$B1218,'xUS TME'!$B:$B,0))</f>
        <v>Yuan Renminbi</v>
      </c>
      <c r="Q1218" s="15">
        <f>INDEX('xUS TME'!N:N,MATCH('xUS Opp Value'!$B1218,'xUS TME'!$B:$B,0))</f>
        <v>0</v>
      </c>
    </row>
    <row r="1219" spans="1:17" hidden="1">
      <c r="A1219" s="10" t="s">
        <v>8546</v>
      </c>
      <c r="B1219" s="10" t="str">
        <f>INDEX('xUS TME'!B:B,MATCH('xUS Opp Value'!A1219,'xUS TME'!A:A,0))</f>
        <v>CNE100005GP9</v>
      </c>
      <c r="C1219" s="13">
        <f>INDEX('xUS TME'!C:C,MATCH($B1219,'xUS TME'!$B:$B,0))</f>
        <v>1309</v>
      </c>
      <c r="D1219" s="13" t="str">
        <f>INDEX('xUS TME'!D:D,MATCH(B1219,'xUS TME'!$B:$B,0))</f>
        <v>0P0001PBM1</v>
      </c>
      <c r="E1219" s="13" t="str">
        <f>INDEX('xUS TME'!F:F,MATCH(B1219,'xUS TME'!$B:$B,0))</f>
        <v>China</v>
      </c>
      <c r="F1219" s="18" t="str">
        <f>INDEX('xUS TME'!G:G,MATCH(B1219,'xUS TME'!$B:$B,0))</f>
        <v>Information Technology</v>
      </c>
      <c r="G1219" s="58">
        <f>IFERROR(INDEX(CRIMs!G:G,MATCH(C1219,CRIMs!D:D,0)),0)</f>
        <v>0</v>
      </c>
      <c r="H1219" s="58">
        <f>IFERROR(INDEX(CRIMs!I:I,MATCH(C1219,CRIMs!D:D,0)),0)</f>
        <v>0</v>
      </c>
      <c r="I1219" s="13">
        <f>INDEX('xUS TME'!E:E,MATCH($B1219,'xUS TME'!$B:$B,0))</f>
        <v>0</v>
      </c>
      <c r="J1219" s="15">
        <f>INDEX('xUS TME'!H:H,MATCH(B1219,'xUS TME'!$B:$B,0))</f>
        <v>0</v>
      </c>
      <c r="K1219" s="17" t="str">
        <f t="shared" si="19"/>
        <v/>
      </c>
      <c r="L1219" s="15">
        <f>INDEX('xUS TME'!J:J,MATCH('xUS Opp Value'!B1219,'xUS TME'!$B:$B,0))</f>
        <v>0</v>
      </c>
      <c r="M1219" s="15">
        <f>INDEX('xUS TME'!L:L,MATCH('xUS Opp Value'!$B1219,'xUS TME'!$B:$B,0))</f>
        <v>31.03</v>
      </c>
      <c r="N1219" s="15">
        <f>INDEX('xUS TME'!K:K,MATCH('xUS Opp Value'!$B1219,'xUS TME'!$B:$B,0))</f>
        <v>0.27</v>
      </c>
      <c r="O1219" s="15">
        <f>INDEX('xUS TME'!I:I,MATCH('xUS Opp Value'!$B1219,'xUS TME'!$B:$B,0))</f>
        <v>0</v>
      </c>
      <c r="P1219" s="15" t="str">
        <f>INDEX('xUS TME'!M:M,MATCH('xUS Opp Value'!$B1219,'xUS TME'!$B:$B,0))</f>
        <v>Yuan Renminbi</v>
      </c>
      <c r="Q1219" s="15">
        <f>INDEX('xUS TME'!N:N,MATCH('xUS Opp Value'!$B1219,'xUS TME'!$B:$B,0))</f>
        <v>0</v>
      </c>
    </row>
    <row r="1220" spans="1:17" hidden="1">
      <c r="A1220" s="10" t="s">
        <v>5927</v>
      </c>
      <c r="B1220" s="10" t="str">
        <f>INDEX('xUS TME'!B:B,MATCH('xUS Opp Value'!A1220,'xUS TME'!A:A,0))</f>
        <v>ID1000095706</v>
      </c>
      <c r="C1220" s="13" t="str">
        <f>INDEX('xUS TME'!C:C,MATCH($B1220,'xUS TME'!$B:$B,0))</f>
        <v>UNVR</v>
      </c>
      <c r="D1220" s="13" t="str">
        <f>INDEX('xUS TME'!D:D,MATCH(B1220,'xUS TME'!$B:$B,0))</f>
        <v>0P0000AFIS</v>
      </c>
      <c r="E1220" s="13" t="str">
        <f>INDEX('xUS TME'!F:F,MATCH(B1220,'xUS TME'!$B:$B,0))</f>
        <v>Indonesia</v>
      </c>
      <c r="F1220" s="18" t="str">
        <f>INDEX('xUS TME'!G:G,MATCH(B1220,'xUS TME'!$B:$B,0))</f>
        <v>Consumer Staples</v>
      </c>
      <c r="G1220" s="58">
        <f>IFERROR(INDEX(CRIMs!G:G,MATCH(C1220,CRIMs!D:D,0)),0)</f>
        <v>0</v>
      </c>
      <c r="H1220" s="58">
        <f>IFERROR(INDEX(CRIMs!I:I,MATCH(C1220,CRIMs!D:D,0)),0)</f>
        <v>0</v>
      </c>
      <c r="I1220" s="13">
        <f>INDEX('xUS TME'!E:E,MATCH($B1220,'xUS TME'!$B:$B,0))</f>
        <v>0</v>
      </c>
      <c r="J1220" s="15">
        <f>INDEX('xUS TME'!H:H,MATCH(B1220,'xUS TME'!$B:$B,0))</f>
        <v>0</v>
      </c>
      <c r="K1220" s="17" t="str">
        <f t="shared" si="19"/>
        <v/>
      </c>
      <c r="L1220" s="15">
        <f>INDEX('xUS TME'!J:J,MATCH('xUS Opp Value'!B1220,'xUS TME'!$B:$B,0))</f>
        <v>18.72</v>
      </c>
      <c r="M1220" s="15">
        <f>INDEX('xUS TME'!L:L,MATCH('xUS Opp Value'!$B1220,'xUS TME'!$B:$B,0))</f>
        <v>16.3</v>
      </c>
      <c r="N1220" s="15">
        <f>INDEX('xUS TME'!K:K,MATCH('xUS Opp Value'!$B1220,'xUS TME'!$B:$B,0))</f>
        <v>1.1100000000000001</v>
      </c>
      <c r="O1220" s="15">
        <f>INDEX('xUS TME'!I:I,MATCH('xUS Opp Value'!$B1220,'xUS TME'!$B:$B,0))</f>
        <v>0</v>
      </c>
      <c r="P1220" s="15" t="str">
        <f>INDEX('xUS TME'!M:M,MATCH('xUS Opp Value'!$B1220,'xUS TME'!$B:$B,0))</f>
        <v>Rupiah</v>
      </c>
      <c r="Q1220" s="15">
        <f>INDEX('xUS TME'!N:N,MATCH('xUS Opp Value'!$B1220,'xUS TME'!$B:$B,0))</f>
        <v>0</v>
      </c>
    </row>
    <row r="1221" spans="1:17" hidden="1">
      <c r="A1221" s="10" t="s">
        <v>3659</v>
      </c>
      <c r="B1221" s="10" t="str">
        <f>INDEX('xUS TME'!B:B,MATCH('xUS Opp Value'!A1221,'xUS TME'!A:A,0))</f>
        <v>CNE000000M15</v>
      </c>
      <c r="C1221" s="13">
        <f>INDEX('xUS TME'!C:C,MATCH($B1221,'xUS TME'!$B:$B,0))</f>
        <v>600741</v>
      </c>
      <c r="D1221" s="13" t="str">
        <f>INDEX('xUS TME'!D:D,MATCH(B1221,'xUS TME'!$B:$B,0))</f>
        <v>0P00007XGQ</v>
      </c>
      <c r="E1221" s="13" t="str">
        <f>INDEX('xUS TME'!F:F,MATCH(B1221,'xUS TME'!$B:$B,0))</f>
        <v>China</v>
      </c>
      <c r="F1221" s="18" t="str">
        <f>INDEX('xUS TME'!G:G,MATCH(B1221,'xUS TME'!$B:$B,0))</f>
        <v>Consumer Discretionary</v>
      </c>
      <c r="G1221" s="58">
        <f>IFERROR(INDEX(CRIMs!G:G,MATCH(C1221,CRIMs!D:D,0)),0)</f>
        <v>0</v>
      </c>
      <c r="H1221" s="58">
        <f>IFERROR(INDEX(CRIMs!I:I,MATCH(C1221,CRIMs!D:D,0)),0)</f>
        <v>0</v>
      </c>
      <c r="I1221" s="13">
        <f>INDEX('xUS TME'!E:E,MATCH($B1221,'xUS TME'!$B:$B,0))</f>
        <v>0</v>
      </c>
      <c r="J1221" s="15">
        <f>INDEX('xUS TME'!H:H,MATCH(B1221,'xUS TME'!$B:$B,0))</f>
        <v>0</v>
      </c>
      <c r="K1221" s="17" t="str">
        <f t="shared" si="19"/>
        <v/>
      </c>
      <c r="L1221" s="15">
        <f>INDEX('xUS TME'!J:J,MATCH('xUS Opp Value'!B1221,'xUS TME'!$B:$B,0))</f>
        <v>7.29</v>
      </c>
      <c r="M1221" s="15">
        <f>INDEX('xUS TME'!L:L,MATCH('xUS Opp Value'!$B1221,'xUS TME'!$B:$B,0))</f>
        <v>0.96</v>
      </c>
      <c r="N1221" s="15">
        <f>INDEX('xUS TME'!K:K,MATCH('xUS Opp Value'!$B1221,'xUS TME'!$B:$B,0))</f>
        <v>0.13</v>
      </c>
      <c r="O1221" s="15">
        <f>INDEX('xUS TME'!I:I,MATCH('xUS Opp Value'!$B1221,'xUS TME'!$B:$B,0))</f>
        <v>0</v>
      </c>
      <c r="P1221" s="15" t="str">
        <f>INDEX('xUS TME'!M:M,MATCH('xUS Opp Value'!$B1221,'xUS TME'!$B:$B,0))</f>
        <v>Yuan Renminbi</v>
      </c>
      <c r="Q1221" s="15">
        <f>INDEX('xUS TME'!N:N,MATCH('xUS Opp Value'!$B1221,'xUS TME'!$B:$B,0))</f>
        <v>0</v>
      </c>
    </row>
    <row r="1222" spans="1:17" hidden="1">
      <c r="A1222" s="10" t="s">
        <v>6582</v>
      </c>
      <c r="B1222" s="10" t="str">
        <f>INDEX('xUS TME'!B:B,MATCH('xUS Opp Value'!A1222,'xUS TME'!A:A,0))</f>
        <v>CNE000001G53</v>
      </c>
      <c r="C1222" s="13" t="str">
        <f>INDEX('xUS TME'!C:C,MATCH($B1222,'xUS TME'!$B:$B,0))</f>
        <v>600021</v>
      </c>
      <c r="D1222" s="13" t="str">
        <f>INDEX('xUS TME'!D:D,MATCH(B1222,'xUS TME'!$B:$B,0))</f>
        <v>0P00007WZO</v>
      </c>
      <c r="E1222" s="13" t="str">
        <f>INDEX('xUS TME'!F:F,MATCH(B1222,'xUS TME'!$B:$B,0))</f>
        <v>China</v>
      </c>
      <c r="F1222" s="18" t="str">
        <f>INDEX('xUS TME'!G:G,MATCH(B1222,'xUS TME'!$B:$B,0))</f>
        <v>Utilities</v>
      </c>
      <c r="G1222" s="58">
        <f>IFERROR(INDEX(CRIMs!G:G,MATCH(C1222,CRIMs!D:D,0)),0)</f>
        <v>0</v>
      </c>
      <c r="H1222" s="58">
        <f>IFERROR(INDEX(CRIMs!I:I,MATCH(C1222,CRIMs!D:D,0)),0)</f>
        <v>0</v>
      </c>
      <c r="I1222" s="13">
        <f>INDEX('xUS TME'!E:E,MATCH($B1222,'xUS TME'!$B:$B,0))</f>
        <v>0</v>
      </c>
      <c r="J1222" s="15">
        <f>INDEX('xUS TME'!H:H,MATCH(B1222,'xUS TME'!$B:$B,0))</f>
        <v>0</v>
      </c>
      <c r="K1222" s="17" t="str">
        <f t="shared" si="19"/>
        <v/>
      </c>
      <c r="L1222" s="15">
        <f>INDEX('xUS TME'!J:J,MATCH('xUS Opp Value'!B1222,'xUS TME'!$B:$B,0))</f>
        <v>0</v>
      </c>
      <c r="M1222" s="15">
        <f>INDEX('xUS TME'!L:L,MATCH('xUS Opp Value'!$B1222,'xUS TME'!$B:$B,0))</f>
        <v>2.48</v>
      </c>
      <c r="N1222" s="15">
        <f>INDEX('xUS TME'!K:K,MATCH('xUS Opp Value'!$B1222,'xUS TME'!$B:$B,0))</f>
        <v>0.26</v>
      </c>
      <c r="O1222" s="15">
        <f>INDEX('xUS TME'!I:I,MATCH('xUS Opp Value'!$B1222,'xUS TME'!$B:$B,0))</f>
        <v>0</v>
      </c>
      <c r="P1222" s="15" t="str">
        <f>INDEX('xUS TME'!M:M,MATCH('xUS Opp Value'!$B1222,'xUS TME'!$B:$B,0))</f>
        <v>Yuan Renminbi</v>
      </c>
      <c r="Q1222" s="15">
        <f>INDEX('xUS TME'!N:N,MATCH('xUS Opp Value'!$B1222,'xUS TME'!$B:$B,0))</f>
        <v>0</v>
      </c>
    </row>
    <row r="1223" spans="1:17" hidden="1">
      <c r="A1223" s="10" t="s">
        <v>2576</v>
      </c>
      <c r="B1223" s="10" t="str">
        <f>INDEX('xUS TME'!B:B,MATCH('xUS Opp Value'!A1223,'xUS TME'!A:A,0))</f>
        <v>CNE000000DG7</v>
      </c>
      <c r="C1223" s="13">
        <f>INDEX('xUS TME'!C:C,MATCH($B1223,'xUS TME'!$B:$B,0))</f>
        <v>600803</v>
      </c>
      <c r="D1223" s="13" t="str">
        <f>INDEX('xUS TME'!D:D,MATCH(B1223,'xUS TME'!$B:$B,0))</f>
        <v>0P00007XIC</v>
      </c>
      <c r="E1223" s="13" t="str">
        <f>INDEX('xUS TME'!F:F,MATCH(B1223,'xUS TME'!$B:$B,0))</f>
        <v>China</v>
      </c>
      <c r="F1223" s="18" t="str">
        <f>INDEX('xUS TME'!G:G,MATCH(B1223,'xUS TME'!$B:$B,0))</f>
        <v>Utilities</v>
      </c>
      <c r="G1223" s="58">
        <f>IFERROR(INDEX(CRIMs!G:G,MATCH(C1223,CRIMs!D:D,0)),0)</f>
        <v>0</v>
      </c>
      <c r="H1223" s="58">
        <f>IFERROR(INDEX(CRIMs!I:I,MATCH(C1223,CRIMs!D:D,0)),0)</f>
        <v>0</v>
      </c>
      <c r="I1223" s="13">
        <f>INDEX('xUS TME'!E:E,MATCH($B1223,'xUS TME'!$B:$B,0))</f>
        <v>0</v>
      </c>
      <c r="J1223" s="15">
        <f>INDEX('xUS TME'!H:H,MATCH(B1223,'xUS TME'!$B:$B,0))</f>
        <v>0</v>
      </c>
      <c r="K1223" s="17" t="str">
        <f t="shared" si="19"/>
        <v/>
      </c>
      <c r="L1223" s="15">
        <f>INDEX('xUS TME'!J:J,MATCH('xUS Opp Value'!B1223,'xUS TME'!$B:$B,0))</f>
        <v>0</v>
      </c>
      <c r="M1223" s="15">
        <f>INDEX('xUS TME'!L:L,MATCH('xUS Opp Value'!$B1223,'xUS TME'!$B:$B,0))</f>
        <v>2.61</v>
      </c>
      <c r="N1223" s="15">
        <f>INDEX('xUS TME'!K:K,MATCH('xUS Opp Value'!$B1223,'xUS TME'!$B:$B,0))</f>
        <v>0.42</v>
      </c>
      <c r="O1223" s="15">
        <f>INDEX('xUS TME'!I:I,MATCH('xUS Opp Value'!$B1223,'xUS TME'!$B:$B,0))</f>
        <v>0</v>
      </c>
      <c r="P1223" s="15" t="str">
        <f>INDEX('xUS TME'!M:M,MATCH('xUS Opp Value'!$B1223,'xUS TME'!$B:$B,0))</f>
        <v>Yuan Renminbi</v>
      </c>
      <c r="Q1223" s="15">
        <f>INDEX('xUS TME'!N:N,MATCH('xUS Opp Value'!$B1223,'xUS TME'!$B:$B,0))</f>
        <v>0</v>
      </c>
    </row>
    <row r="1224" spans="1:17" hidden="1">
      <c r="A1224" s="10" t="s">
        <v>8547</v>
      </c>
      <c r="B1224" s="10" t="str">
        <f>INDEX('xUS TME'!B:B,MATCH('xUS Opp Value'!A1224,'xUS TME'!A:A,0))</f>
        <v>CNE100002FZ7</v>
      </c>
      <c r="C1224" s="13">
        <f>INDEX('xUS TME'!C:C,MATCH($B1224,'xUS TME'!$B:$B,0))</f>
        <v>603228</v>
      </c>
      <c r="D1224" s="13" t="str">
        <f>INDEX('xUS TME'!D:D,MATCH(B1224,'xUS TME'!$B:$B,0))</f>
        <v>0P00019K1F</v>
      </c>
      <c r="E1224" s="13" t="str">
        <f>INDEX('xUS TME'!F:F,MATCH(B1224,'xUS TME'!$B:$B,0))</f>
        <v>China</v>
      </c>
      <c r="F1224" s="18" t="str">
        <f>INDEX('xUS TME'!G:G,MATCH(B1224,'xUS TME'!$B:$B,0))</f>
        <v>Information Technology</v>
      </c>
      <c r="G1224" s="58">
        <f>IFERROR(INDEX(CRIMs!G:G,MATCH(C1224,CRIMs!D:D,0)),0)</f>
        <v>0</v>
      </c>
      <c r="H1224" s="58">
        <f>IFERROR(INDEX(CRIMs!I:I,MATCH(C1224,CRIMs!D:D,0)),0)</f>
        <v>0</v>
      </c>
      <c r="I1224" s="13">
        <f>INDEX('xUS TME'!E:E,MATCH($B1224,'xUS TME'!$B:$B,0))</f>
        <v>0</v>
      </c>
      <c r="J1224" s="15">
        <f>INDEX('xUS TME'!H:H,MATCH(B1224,'xUS TME'!$B:$B,0))</f>
        <v>0</v>
      </c>
      <c r="K1224" s="17" t="str">
        <f t="shared" si="19"/>
        <v/>
      </c>
      <c r="L1224" s="15">
        <f>INDEX('xUS TME'!J:J,MATCH('xUS Opp Value'!B1224,'xUS TME'!$B:$B,0))</f>
        <v>0</v>
      </c>
      <c r="M1224" s="15">
        <f>INDEX('xUS TME'!L:L,MATCH('xUS Opp Value'!$B1224,'xUS TME'!$B:$B,0))</f>
        <v>4.4800000000000004</v>
      </c>
      <c r="N1224" s="15">
        <f>INDEX('xUS TME'!K:K,MATCH('xUS Opp Value'!$B1224,'xUS TME'!$B:$B,0))</f>
        <v>0.1</v>
      </c>
      <c r="O1224" s="15">
        <f>INDEX('xUS TME'!I:I,MATCH('xUS Opp Value'!$B1224,'xUS TME'!$B:$B,0))</f>
        <v>0</v>
      </c>
      <c r="P1224" s="15" t="str">
        <f>INDEX('xUS TME'!M:M,MATCH('xUS Opp Value'!$B1224,'xUS TME'!$B:$B,0))</f>
        <v>Yuan Renminbi</v>
      </c>
      <c r="Q1224" s="15">
        <f>INDEX('xUS TME'!N:N,MATCH('xUS Opp Value'!$B1224,'xUS TME'!$B:$B,0))</f>
        <v>0</v>
      </c>
    </row>
    <row r="1225" spans="1:17" hidden="1">
      <c r="A1225" s="10" t="s">
        <v>1605</v>
      </c>
      <c r="B1225" s="10" t="str">
        <f>INDEX('xUS TME'!B:B,MATCH('xUS Opp Value'!A1225,'xUS TME'!A:A,0))</f>
        <v>CNE100000V95</v>
      </c>
      <c r="C1225" s="13">
        <f>INDEX('xUS TME'!C:C,MATCH($B1225,'xUS TME'!$B:$B,0))</f>
        <v>601377</v>
      </c>
      <c r="D1225" s="13" t="str">
        <f>INDEX('xUS TME'!D:D,MATCH(B1225,'xUS TME'!$B:$B,0))</f>
        <v>0P0000Q3WJ</v>
      </c>
      <c r="E1225" s="13" t="str">
        <f>INDEX('xUS TME'!F:F,MATCH(B1225,'xUS TME'!$B:$B,0))</f>
        <v>China</v>
      </c>
      <c r="F1225" s="18" t="str">
        <f>INDEX('xUS TME'!G:G,MATCH(B1225,'xUS TME'!$B:$B,0))</f>
        <v>Financials</v>
      </c>
      <c r="G1225" s="58">
        <f>IFERROR(INDEX(CRIMs!G:G,MATCH(C1225,CRIMs!D:D,0)),0)</f>
        <v>0</v>
      </c>
      <c r="H1225" s="58">
        <f>IFERROR(INDEX(CRIMs!I:I,MATCH(C1225,CRIMs!D:D,0)),0)</f>
        <v>0</v>
      </c>
      <c r="I1225" s="13">
        <f>INDEX('xUS TME'!E:E,MATCH($B1225,'xUS TME'!$B:$B,0))</f>
        <v>0</v>
      </c>
      <c r="J1225" s="15">
        <f>INDEX('xUS TME'!H:H,MATCH(B1225,'xUS TME'!$B:$B,0))</f>
        <v>0</v>
      </c>
      <c r="K1225" s="17" t="str">
        <f t="shared" si="19"/>
        <v/>
      </c>
      <c r="L1225" s="15">
        <f>INDEX('xUS TME'!J:J,MATCH('xUS Opp Value'!B1225,'xUS TME'!$B:$B,0))</f>
        <v>0</v>
      </c>
      <c r="M1225" s="15">
        <f>INDEX('xUS TME'!L:L,MATCH('xUS Opp Value'!$B1225,'xUS TME'!$B:$B,0))</f>
        <v>0.93</v>
      </c>
      <c r="N1225" s="15">
        <f>INDEX('xUS TME'!K:K,MATCH('xUS Opp Value'!$B1225,'xUS TME'!$B:$B,0))</f>
        <v>7.0000000000000007E-2</v>
      </c>
      <c r="O1225" s="15">
        <f>INDEX('xUS TME'!I:I,MATCH('xUS Opp Value'!$B1225,'xUS TME'!$B:$B,0))</f>
        <v>0</v>
      </c>
      <c r="P1225" s="15" t="str">
        <f>INDEX('xUS TME'!M:M,MATCH('xUS Opp Value'!$B1225,'xUS TME'!$B:$B,0))</f>
        <v>Yuan Renminbi</v>
      </c>
      <c r="Q1225" s="15">
        <f>INDEX('xUS TME'!N:N,MATCH('xUS Opp Value'!$B1225,'xUS TME'!$B:$B,0))</f>
        <v>0</v>
      </c>
    </row>
    <row r="1226" spans="1:17" hidden="1">
      <c r="A1226" s="10" t="s">
        <v>8548</v>
      </c>
      <c r="B1226" s="10" t="str">
        <f>INDEX('xUS TME'!B:B,MATCH('xUS Opp Value'!A1226,'xUS TME'!A:A,0))</f>
        <v>CNE100002TX3</v>
      </c>
      <c r="C1226" s="13">
        <f>INDEX('xUS TME'!C:C,MATCH($B1226,'xUS TME'!$B:$B,0))</f>
        <v>603659</v>
      </c>
      <c r="D1226" s="13" t="str">
        <f>INDEX('xUS TME'!D:D,MATCH(B1226,'xUS TME'!$B:$B,0))</f>
        <v>0P0001C1UP</v>
      </c>
      <c r="E1226" s="13" t="str">
        <f>INDEX('xUS TME'!F:F,MATCH(B1226,'xUS TME'!$B:$B,0))</f>
        <v>China</v>
      </c>
      <c r="F1226" s="18" t="str">
        <f>INDEX('xUS TME'!G:G,MATCH(B1226,'xUS TME'!$B:$B,0))</f>
        <v>Materials</v>
      </c>
      <c r="G1226" s="58">
        <f>IFERROR(INDEX(CRIMs!G:G,MATCH(C1226,CRIMs!D:D,0)),0)</f>
        <v>0</v>
      </c>
      <c r="H1226" s="58">
        <f>IFERROR(INDEX(CRIMs!I:I,MATCH(C1226,CRIMs!D:D,0)),0)</f>
        <v>0</v>
      </c>
      <c r="I1226" s="13">
        <f>INDEX('xUS TME'!E:E,MATCH($B1226,'xUS TME'!$B:$B,0))</f>
        <v>0</v>
      </c>
      <c r="J1226" s="15">
        <f>INDEX('xUS TME'!H:H,MATCH(B1226,'xUS TME'!$B:$B,0))</f>
        <v>0</v>
      </c>
      <c r="K1226" s="17" t="str">
        <f t="shared" si="19"/>
        <v/>
      </c>
      <c r="L1226" s="15">
        <f>INDEX('xUS TME'!J:J,MATCH('xUS Opp Value'!B1226,'xUS TME'!$B:$B,0))</f>
        <v>9.44</v>
      </c>
      <c r="M1226" s="15">
        <f>INDEX('xUS TME'!L:L,MATCH('xUS Opp Value'!$B1226,'xUS TME'!$B:$B,0))</f>
        <v>3.52</v>
      </c>
      <c r="N1226" s="15">
        <f>INDEX('xUS TME'!K:K,MATCH('xUS Opp Value'!$B1226,'xUS TME'!$B:$B,0))</f>
        <v>0.13</v>
      </c>
      <c r="O1226" s="15">
        <f>INDEX('xUS TME'!I:I,MATCH('xUS Opp Value'!$B1226,'xUS TME'!$B:$B,0))</f>
        <v>0</v>
      </c>
      <c r="P1226" s="15" t="str">
        <f>INDEX('xUS TME'!M:M,MATCH('xUS Opp Value'!$B1226,'xUS TME'!$B:$B,0))</f>
        <v>Yuan Renminbi</v>
      </c>
      <c r="Q1226" s="15">
        <f>INDEX('xUS TME'!N:N,MATCH('xUS Opp Value'!$B1226,'xUS TME'!$B:$B,0))</f>
        <v>0</v>
      </c>
    </row>
    <row r="1227" spans="1:17" hidden="1">
      <c r="A1227" s="10" t="s">
        <v>3687</v>
      </c>
      <c r="B1227" s="10" t="str">
        <f>INDEX('xUS TME'!B:B,MATCH('xUS Opp Value'!A1227,'xUS TME'!A:A,0))</f>
        <v>CNE000001GD5</v>
      </c>
      <c r="C1227" s="13">
        <f>INDEX('xUS TME'!C:C,MATCH($B1227,'xUS TME'!$B:$B,0))</f>
        <v>600570</v>
      </c>
      <c r="D1227" s="13" t="str">
        <f>INDEX('xUS TME'!D:D,MATCH(B1227,'xUS TME'!$B:$B,0))</f>
        <v>0P00007XCD</v>
      </c>
      <c r="E1227" s="13" t="str">
        <f>INDEX('xUS TME'!F:F,MATCH(B1227,'xUS TME'!$B:$B,0))</f>
        <v>China</v>
      </c>
      <c r="F1227" s="18" t="str">
        <f>INDEX('xUS TME'!G:G,MATCH(B1227,'xUS TME'!$B:$B,0))</f>
        <v>Information Technology</v>
      </c>
      <c r="G1227" s="58">
        <f>IFERROR(INDEX(CRIMs!G:G,MATCH(C1227,CRIMs!D:D,0)),0)</f>
        <v>0</v>
      </c>
      <c r="H1227" s="58">
        <f>IFERROR(INDEX(CRIMs!I:I,MATCH(C1227,CRIMs!D:D,0)),0)</f>
        <v>0</v>
      </c>
      <c r="I1227" s="13">
        <f>INDEX('xUS TME'!E:E,MATCH($B1227,'xUS TME'!$B:$B,0))</f>
        <v>0</v>
      </c>
      <c r="J1227" s="15">
        <f>INDEX('xUS TME'!H:H,MATCH(B1227,'xUS TME'!$B:$B,0))</f>
        <v>0</v>
      </c>
      <c r="K1227" s="17" t="str">
        <f t="shared" si="19"/>
        <v/>
      </c>
      <c r="L1227" s="15">
        <f>INDEX('xUS TME'!J:J,MATCH('xUS Opp Value'!B1227,'xUS TME'!$B:$B,0))</f>
        <v>21.56</v>
      </c>
      <c r="M1227" s="15">
        <f>INDEX('xUS TME'!L:L,MATCH('xUS Opp Value'!$B1227,'xUS TME'!$B:$B,0))</f>
        <v>5.17</v>
      </c>
      <c r="N1227" s="15">
        <f>INDEX('xUS TME'!K:K,MATCH('xUS Opp Value'!$B1227,'xUS TME'!$B:$B,0))</f>
        <v>0.14000000000000001</v>
      </c>
      <c r="O1227" s="15">
        <f>INDEX('xUS TME'!I:I,MATCH('xUS Opp Value'!$B1227,'xUS TME'!$B:$B,0))</f>
        <v>0</v>
      </c>
      <c r="P1227" s="15" t="str">
        <f>INDEX('xUS TME'!M:M,MATCH('xUS Opp Value'!$B1227,'xUS TME'!$B:$B,0))</f>
        <v>Yuan Renminbi</v>
      </c>
      <c r="Q1227" s="15">
        <f>INDEX('xUS TME'!N:N,MATCH('xUS Opp Value'!$B1227,'xUS TME'!$B:$B,0))</f>
        <v>0</v>
      </c>
    </row>
    <row r="1228" spans="1:17" hidden="1">
      <c r="A1228" s="10" t="s">
        <v>123</v>
      </c>
      <c r="B1228" s="10" t="str">
        <f>INDEX('xUS TME'!B:B,MATCH('xUS Opp Value'!A1228,'xUS TME'!A:A,0))</f>
        <v>CNE1000010N2</v>
      </c>
      <c r="C1228" s="13">
        <f>INDEX('xUS TME'!C:C,MATCH($B1228,'xUS TME'!$B:$B,0))</f>
        <v>2555</v>
      </c>
      <c r="D1228" s="13" t="str">
        <f>INDEX('xUS TME'!D:D,MATCH(B1228,'xUS TME'!$B:$B,0))</f>
        <v>0P0000SMSP</v>
      </c>
      <c r="E1228" s="13" t="str">
        <f>INDEX('xUS TME'!F:F,MATCH(B1228,'xUS TME'!$B:$B,0))</f>
        <v>China</v>
      </c>
      <c r="F1228" s="18" t="str">
        <f>INDEX('xUS TME'!G:G,MATCH(B1228,'xUS TME'!$B:$B,0))</f>
        <v>Communication Services</v>
      </c>
      <c r="G1228" s="58">
        <f>IFERROR(INDEX(CRIMs!G:G,MATCH(C1228,CRIMs!D:D,0)),0)</f>
        <v>0</v>
      </c>
      <c r="H1228" s="58">
        <f>IFERROR(INDEX(CRIMs!I:I,MATCH(C1228,CRIMs!D:D,0)),0)</f>
        <v>0</v>
      </c>
      <c r="I1228" s="13">
        <f>INDEX('xUS TME'!E:E,MATCH($B1228,'xUS TME'!$B:$B,0))</f>
        <v>0</v>
      </c>
      <c r="J1228" s="15">
        <f>INDEX('xUS TME'!H:H,MATCH(B1228,'xUS TME'!$B:$B,0))</f>
        <v>0</v>
      </c>
      <c r="K1228" s="17" t="str">
        <f t="shared" si="19"/>
        <v/>
      </c>
      <c r="L1228" s="15">
        <f>INDEX('xUS TME'!J:J,MATCH('xUS Opp Value'!B1228,'xUS TME'!$B:$B,0))</f>
        <v>14.08</v>
      </c>
      <c r="M1228" s="15">
        <f>INDEX('xUS TME'!L:L,MATCH('xUS Opp Value'!$B1228,'xUS TME'!$B:$B,0))</f>
        <v>3.75</v>
      </c>
      <c r="N1228" s="15">
        <f>INDEX('xUS TME'!K:K,MATCH('xUS Opp Value'!$B1228,'xUS TME'!$B:$B,0))</f>
        <v>0.21</v>
      </c>
      <c r="O1228" s="15">
        <f>INDEX('xUS TME'!I:I,MATCH('xUS Opp Value'!$B1228,'xUS TME'!$B:$B,0))</f>
        <v>0</v>
      </c>
      <c r="P1228" s="15" t="str">
        <f>INDEX('xUS TME'!M:M,MATCH('xUS Opp Value'!$B1228,'xUS TME'!$B:$B,0))</f>
        <v>Yuan Renminbi</v>
      </c>
      <c r="Q1228" s="15">
        <f>INDEX('xUS TME'!N:N,MATCH('xUS Opp Value'!$B1228,'xUS TME'!$B:$B,0))</f>
        <v>0</v>
      </c>
    </row>
    <row r="1229" spans="1:17" hidden="1">
      <c r="A1229" s="10" t="s">
        <v>2616</v>
      </c>
      <c r="B1229" s="10" t="str">
        <f>INDEX('xUS TME'!B:B,MATCH('xUS Opp Value'!A1229,'xUS TME'!A:A,0))</f>
        <v>SE0009922156</v>
      </c>
      <c r="C1229" s="13" t="str">
        <f>INDEX('xUS TME'!C:C,MATCH($B1229,'xUS TME'!$B:$B,0))</f>
        <v>ESSITY A</v>
      </c>
      <c r="D1229" s="13" t="str">
        <f>INDEX('xUS TME'!D:D,MATCH(B1229,'xUS TME'!$B:$B,0))</f>
        <v>0P0001AMQI</v>
      </c>
      <c r="E1229" s="13" t="str">
        <f>INDEX('xUS TME'!F:F,MATCH(B1229,'xUS TME'!$B:$B,0))</f>
        <v>Sweden</v>
      </c>
      <c r="F1229" s="18" t="str">
        <f>INDEX('xUS TME'!G:G,MATCH(B1229,'xUS TME'!$B:$B,0))</f>
        <v>Consumer Staples</v>
      </c>
      <c r="G1229" s="58">
        <f>IFERROR(INDEX(CRIMs!G:G,MATCH(C1229,CRIMs!D:D,0)),0)</f>
        <v>0</v>
      </c>
      <c r="H1229" s="58">
        <f>IFERROR(INDEX(CRIMs!I:I,MATCH(C1229,CRIMs!D:D,0)),0)</f>
        <v>0</v>
      </c>
      <c r="I1229" s="13">
        <f>INDEX('xUS TME'!E:E,MATCH($B1229,'xUS TME'!$B:$B,0))</f>
        <v>0</v>
      </c>
      <c r="J1229" s="15">
        <f>INDEX('xUS TME'!H:H,MATCH(B1229,'xUS TME'!$B:$B,0))</f>
        <v>0</v>
      </c>
      <c r="K1229" s="17" t="str">
        <f t="shared" si="19"/>
        <v/>
      </c>
      <c r="L1229" s="15">
        <f>INDEX('xUS TME'!J:J,MATCH('xUS Opp Value'!B1229,'xUS TME'!$B:$B,0))</f>
        <v>12.88</v>
      </c>
      <c r="M1229" s="15">
        <f>INDEX('xUS TME'!L:L,MATCH('xUS Opp Value'!$B1229,'xUS TME'!$B:$B,0))</f>
        <v>1.99</v>
      </c>
      <c r="N1229" s="15">
        <f>INDEX('xUS TME'!K:K,MATCH('xUS Opp Value'!$B1229,'xUS TME'!$B:$B,0))</f>
        <v>0.15</v>
      </c>
      <c r="O1229" s="15" t="str">
        <f>INDEX('xUS TME'!I:I,MATCH('xUS Opp Value'!$B1229,'xUS TME'!$B:$B,0))</f>
        <v>None</v>
      </c>
      <c r="P1229" s="15" t="str">
        <f>INDEX('xUS TME'!M:M,MATCH('xUS Opp Value'!$B1229,'xUS TME'!$B:$B,0))</f>
        <v>Swedish Krona</v>
      </c>
      <c r="Q1229" s="15" t="str">
        <f>INDEX('xUS TME'!N:N,MATCH('xUS Opp Value'!$B1229,'xUS TME'!$B:$B,0))</f>
        <v>Medium</v>
      </c>
    </row>
    <row r="1230" spans="1:17" hidden="1">
      <c r="A1230" s="10" t="s">
        <v>8549</v>
      </c>
      <c r="B1230" s="10" t="str">
        <f>INDEX('xUS TME'!B:B,MATCH('xUS Opp Value'!A1230,'xUS TME'!A:A,0))</f>
        <v>CNE100000F87</v>
      </c>
      <c r="C1230" s="13">
        <f>INDEX('xUS TME'!C:C,MATCH($B1230,'xUS TME'!$B:$B,0))</f>
        <v>2281</v>
      </c>
      <c r="D1230" s="13" t="str">
        <f>INDEX('xUS TME'!D:D,MATCH(B1230,'xUS TME'!$B:$B,0))</f>
        <v>0P0000KWDJ</v>
      </c>
      <c r="E1230" s="13" t="str">
        <f>INDEX('xUS TME'!F:F,MATCH(B1230,'xUS TME'!$B:$B,0))</f>
        <v>China</v>
      </c>
      <c r="F1230" s="18" t="str">
        <f>INDEX('xUS TME'!G:G,MATCH(B1230,'xUS TME'!$B:$B,0))</f>
        <v>Information Technology</v>
      </c>
      <c r="G1230" s="58">
        <f>IFERROR(INDEX(CRIMs!G:G,MATCH(C1230,CRIMs!D:D,0)),0)</f>
        <v>0</v>
      </c>
      <c r="H1230" s="58">
        <f>IFERROR(INDEX(CRIMs!I:I,MATCH(C1230,CRIMs!D:D,0)),0)</f>
        <v>0</v>
      </c>
      <c r="I1230" s="13">
        <f>INDEX('xUS TME'!E:E,MATCH($B1230,'xUS TME'!$B:$B,0))</f>
        <v>0</v>
      </c>
      <c r="J1230" s="15">
        <f>INDEX('xUS TME'!H:H,MATCH(B1230,'xUS TME'!$B:$B,0))</f>
        <v>0</v>
      </c>
      <c r="K1230" s="17" t="str">
        <f t="shared" si="19"/>
        <v/>
      </c>
      <c r="L1230" s="15">
        <f>INDEX('xUS TME'!J:J,MATCH('xUS Opp Value'!B1230,'xUS TME'!$B:$B,0))</f>
        <v>34.229999999999997</v>
      </c>
      <c r="M1230" s="15">
        <f>INDEX('xUS TME'!L:L,MATCH('xUS Opp Value'!$B1230,'xUS TME'!$B:$B,0))</f>
        <v>8.9</v>
      </c>
      <c r="N1230" s="15">
        <f>INDEX('xUS TME'!K:K,MATCH('xUS Opp Value'!$B1230,'xUS TME'!$B:$B,0))</f>
        <v>0.08</v>
      </c>
      <c r="O1230" s="15">
        <f>INDEX('xUS TME'!I:I,MATCH('xUS Opp Value'!$B1230,'xUS TME'!$B:$B,0))</f>
        <v>0</v>
      </c>
      <c r="P1230" s="15" t="str">
        <f>INDEX('xUS TME'!M:M,MATCH('xUS Opp Value'!$B1230,'xUS TME'!$B:$B,0))</f>
        <v>Yuan Renminbi</v>
      </c>
      <c r="Q1230" s="15">
        <f>INDEX('xUS TME'!N:N,MATCH('xUS Opp Value'!$B1230,'xUS TME'!$B:$B,0))</f>
        <v>0</v>
      </c>
    </row>
    <row r="1231" spans="1:17" hidden="1">
      <c r="A1231" s="10" t="s">
        <v>1757</v>
      </c>
      <c r="B1231" s="10" t="str">
        <f>INDEX('xUS TME'!B:B,MATCH('xUS Opp Value'!A1231,'xUS TME'!A:A,0))</f>
        <v>CNE000000WS2</v>
      </c>
      <c r="C1231" s="13">
        <f>INDEX('xUS TME'!C:C,MATCH($B1231,'xUS TME'!$B:$B,0))</f>
        <v>831</v>
      </c>
      <c r="D1231" s="13" t="str">
        <f>INDEX('xUS TME'!D:D,MATCH(B1231,'xUS TME'!$B:$B,0))</f>
        <v>0P00007XPA</v>
      </c>
      <c r="E1231" s="13" t="str">
        <f>INDEX('xUS TME'!F:F,MATCH(B1231,'xUS TME'!$B:$B,0))</f>
        <v>China</v>
      </c>
      <c r="F1231" s="18" t="str">
        <f>INDEX('xUS TME'!G:G,MATCH(B1231,'xUS TME'!$B:$B,0))</f>
        <v>Materials</v>
      </c>
      <c r="G1231" s="58">
        <f>IFERROR(INDEX(CRIMs!G:G,MATCH(C1231,CRIMs!D:D,0)),0)</f>
        <v>0</v>
      </c>
      <c r="H1231" s="58">
        <f>IFERROR(INDEX(CRIMs!I:I,MATCH(C1231,CRIMs!D:D,0)),0)</f>
        <v>0</v>
      </c>
      <c r="I1231" s="13">
        <f>INDEX('xUS TME'!E:E,MATCH($B1231,'xUS TME'!$B:$B,0))</f>
        <v>0</v>
      </c>
      <c r="J1231" s="15">
        <f>INDEX('xUS TME'!H:H,MATCH(B1231,'xUS TME'!$B:$B,0))</f>
        <v>0</v>
      </c>
      <c r="K1231" s="17" t="str">
        <f t="shared" si="19"/>
        <v/>
      </c>
      <c r="L1231" s="15">
        <f>INDEX('xUS TME'!J:J,MATCH('xUS Opp Value'!B1231,'xUS TME'!$B:$B,0))</f>
        <v>0</v>
      </c>
      <c r="M1231" s="15">
        <f>INDEX('xUS TME'!L:L,MATCH('xUS Opp Value'!$B1231,'xUS TME'!$B:$B,0))</f>
        <v>11.42</v>
      </c>
      <c r="N1231" s="15">
        <f>INDEX('xUS TME'!K:K,MATCH('xUS Opp Value'!$B1231,'xUS TME'!$B:$B,0))</f>
        <v>-0.06</v>
      </c>
      <c r="O1231" s="15">
        <f>INDEX('xUS TME'!I:I,MATCH('xUS Opp Value'!$B1231,'xUS TME'!$B:$B,0))</f>
        <v>0</v>
      </c>
      <c r="P1231" s="15" t="str">
        <f>INDEX('xUS TME'!M:M,MATCH('xUS Opp Value'!$B1231,'xUS TME'!$B:$B,0))</f>
        <v>Yuan Renminbi</v>
      </c>
      <c r="Q1231" s="15">
        <f>INDEX('xUS TME'!N:N,MATCH('xUS Opp Value'!$B1231,'xUS TME'!$B:$B,0))</f>
        <v>0</v>
      </c>
    </row>
    <row r="1232" spans="1:17" hidden="1">
      <c r="A1232" s="10" t="s">
        <v>1905</v>
      </c>
      <c r="B1232" s="10" t="str">
        <f>INDEX('xUS TME'!B:B,MATCH('xUS Opp Value'!A1232,'xUS TME'!A:A,0))</f>
        <v>CNE100003NZ9</v>
      </c>
      <c r="C1232" s="13">
        <f>INDEX('xUS TME'!C:C,MATCH($B1232,'xUS TME'!$B:$B,0))</f>
        <v>601077</v>
      </c>
      <c r="D1232" s="13" t="str">
        <f>INDEX('xUS TME'!D:D,MATCH(B1232,'xUS TME'!$B:$B,0))</f>
        <v>0P0001INH8</v>
      </c>
      <c r="E1232" s="13" t="str">
        <f>INDEX('xUS TME'!F:F,MATCH(B1232,'xUS TME'!$B:$B,0))</f>
        <v>China</v>
      </c>
      <c r="F1232" s="18" t="str">
        <f>INDEX('xUS TME'!G:G,MATCH(B1232,'xUS TME'!$B:$B,0))</f>
        <v>Financials</v>
      </c>
      <c r="G1232" s="58">
        <f>IFERROR(INDEX(CRIMs!G:G,MATCH(C1232,CRIMs!D:D,0)),0)</f>
        <v>0</v>
      </c>
      <c r="H1232" s="58">
        <f>IFERROR(INDEX(CRIMs!I:I,MATCH(C1232,CRIMs!D:D,0)),0)</f>
        <v>0</v>
      </c>
      <c r="I1232" s="13">
        <f>INDEX('xUS TME'!E:E,MATCH($B1232,'xUS TME'!$B:$B,0))</f>
        <v>0</v>
      </c>
      <c r="J1232" s="15">
        <f>INDEX('xUS TME'!H:H,MATCH(B1232,'xUS TME'!$B:$B,0))</f>
        <v>0</v>
      </c>
      <c r="K1232" s="17" t="str">
        <f t="shared" si="19"/>
        <v/>
      </c>
      <c r="L1232" s="15">
        <f>INDEX('xUS TME'!J:J,MATCH('xUS Opp Value'!B1232,'xUS TME'!$B:$B,0))</f>
        <v>6.48</v>
      </c>
      <c r="M1232" s="15">
        <f>INDEX('xUS TME'!L:L,MATCH('xUS Opp Value'!$B1232,'xUS TME'!$B:$B,0))</f>
        <v>0.63</v>
      </c>
      <c r="N1232" s="15">
        <f>INDEX('xUS TME'!K:K,MATCH('xUS Opp Value'!$B1232,'xUS TME'!$B:$B,0))</f>
        <v>0.1</v>
      </c>
      <c r="O1232" s="15">
        <f>INDEX('xUS TME'!I:I,MATCH('xUS Opp Value'!$B1232,'xUS TME'!$B:$B,0))</f>
        <v>0</v>
      </c>
      <c r="P1232" s="15" t="str">
        <f>INDEX('xUS TME'!M:M,MATCH('xUS Opp Value'!$B1232,'xUS TME'!$B:$B,0))</f>
        <v>Yuan Renminbi</v>
      </c>
      <c r="Q1232" s="15">
        <f>INDEX('xUS TME'!N:N,MATCH('xUS Opp Value'!$B1232,'xUS TME'!$B:$B,0))</f>
        <v>0</v>
      </c>
    </row>
    <row r="1233" spans="1:17" hidden="1">
      <c r="A1233" s="10" t="s">
        <v>6337</v>
      </c>
      <c r="B1233" s="10" t="str">
        <f>INDEX('xUS TME'!B:B,MATCH('xUS Opp Value'!A1233,'xUS TME'!A:A,0))</f>
        <v>TRASASAW91E4</v>
      </c>
      <c r="C1233" s="13" t="str">
        <f>INDEX('xUS TME'!C:C,MATCH($B1233,'xUS TME'!$B:$B,0))</f>
        <v>SASA</v>
      </c>
      <c r="D1233" s="13" t="str">
        <f>INDEX('xUS TME'!D:D,MATCH(B1233,'xUS TME'!$B:$B,0))</f>
        <v>0P0000BF1I</v>
      </c>
      <c r="E1233" s="13" t="str">
        <f>INDEX('xUS TME'!F:F,MATCH(B1233,'xUS TME'!$B:$B,0))</f>
        <v>Turkey</v>
      </c>
      <c r="F1233" s="18" t="str">
        <f>INDEX('xUS TME'!G:G,MATCH(B1233,'xUS TME'!$B:$B,0))</f>
        <v>Materials</v>
      </c>
      <c r="G1233" s="58">
        <f>IFERROR(INDEX(CRIMs!G:G,MATCH(C1233,CRIMs!D:D,0)),0)</f>
        <v>0</v>
      </c>
      <c r="H1233" s="58">
        <f>IFERROR(INDEX(CRIMs!I:I,MATCH(C1233,CRIMs!D:D,0)),0)</f>
        <v>0</v>
      </c>
      <c r="I1233" s="13">
        <f>INDEX('xUS TME'!E:E,MATCH($B1233,'xUS TME'!$B:$B,0))</f>
        <v>0</v>
      </c>
      <c r="J1233" s="15">
        <f>INDEX('xUS TME'!H:H,MATCH(B1233,'xUS TME'!$B:$B,0))</f>
        <v>0</v>
      </c>
      <c r="K1233" s="17" t="str">
        <f t="shared" si="19"/>
        <v/>
      </c>
      <c r="L1233" s="15">
        <f>INDEX('xUS TME'!J:J,MATCH('xUS Opp Value'!B1233,'xUS TME'!$B:$B,0))</f>
        <v>0</v>
      </c>
      <c r="M1233" s="15">
        <f>INDEX('xUS TME'!L:L,MATCH('xUS Opp Value'!$B1233,'xUS TME'!$B:$B,0))</f>
        <v>0.74</v>
      </c>
      <c r="N1233" s="15">
        <f>INDEX('xUS TME'!K:K,MATCH('xUS Opp Value'!$B1233,'xUS TME'!$B:$B,0))</f>
        <v>-0.15</v>
      </c>
      <c r="O1233" s="15">
        <f>INDEX('xUS TME'!I:I,MATCH('xUS Opp Value'!$B1233,'xUS TME'!$B:$B,0))</f>
        <v>0</v>
      </c>
      <c r="P1233" s="15" t="str">
        <f>INDEX('xUS TME'!M:M,MATCH('xUS Opp Value'!$B1233,'xUS TME'!$B:$B,0))</f>
        <v>Turkish Lira</v>
      </c>
      <c r="Q1233" s="15">
        <f>INDEX('xUS TME'!N:N,MATCH('xUS Opp Value'!$B1233,'xUS TME'!$B:$B,0))</f>
        <v>0</v>
      </c>
    </row>
    <row r="1234" spans="1:17" hidden="1">
      <c r="A1234" s="10" t="s">
        <v>2740</v>
      </c>
      <c r="B1234" s="10" t="str">
        <f>INDEX('xUS TME'!B:B,MATCH('xUS Opp Value'!A1234,'xUS TME'!A:A,0))</f>
        <v>CNE100002375</v>
      </c>
      <c r="C1234" s="13">
        <f>INDEX('xUS TME'!C:C,MATCH($B1234,'xUS TME'!$B:$B,0))</f>
        <v>6865</v>
      </c>
      <c r="D1234" s="13" t="str">
        <f>INDEX('xUS TME'!D:D,MATCH(B1234,'xUS TME'!$B:$B,0))</f>
        <v>0P000170N2</v>
      </c>
      <c r="E1234" s="13" t="str">
        <f>INDEX('xUS TME'!F:F,MATCH(B1234,'xUS TME'!$B:$B,0))</f>
        <v>China</v>
      </c>
      <c r="F1234" s="18" t="str">
        <f>INDEX('xUS TME'!G:G,MATCH(B1234,'xUS TME'!$B:$B,0))</f>
        <v>Information Technology</v>
      </c>
      <c r="G1234" s="58">
        <f>IFERROR(INDEX(CRIMs!G:G,MATCH(C1234,CRIMs!D:D,0)),0)</f>
        <v>0</v>
      </c>
      <c r="H1234" s="58">
        <f>IFERROR(INDEX(CRIMs!I:I,MATCH(C1234,CRIMs!D:D,0)),0)</f>
        <v>0</v>
      </c>
      <c r="I1234" s="13">
        <f>INDEX('xUS TME'!E:E,MATCH($B1234,'xUS TME'!$B:$B,0))</f>
        <v>0</v>
      </c>
      <c r="J1234" s="15">
        <f>INDEX('xUS TME'!H:H,MATCH(B1234,'xUS TME'!$B:$B,0))</f>
        <v>0</v>
      </c>
      <c r="K1234" s="17" t="str">
        <f t="shared" si="19"/>
        <v/>
      </c>
      <c r="L1234" s="15">
        <f>INDEX('xUS TME'!J:J,MATCH('xUS Opp Value'!B1234,'xUS TME'!$B:$B,0))</f>
        <v>12.42</v>
      </c>
      <c r="M1234" s="15">
        <f>INDEX('xUS TME'!L:L,MATCH('xUS Opp Value'!$B1234,'xUS TME'!$B:$B,0))</f>
        <v>0.92</v>
      </c>
      <c r="N1234" s="15">
        <f>INDEX('xUS TME'!K:K,MATCH('xUS Opp Value'!$B1234,'xUS TME'!$B:$B,0))</f>
        <v>0.05</v>
      </c>
      <c r="O1234" s="15">
        <f>INDEX('xUS TME'!I:I,MATCH('xUS Opp Value'!$B1234,'xUS TME'!$B:$B,0))</f>
        <v>0</v>
      </c>
      <c r="P1234" s="15" t="str">
        <f>INDEX('xUS TME'!M:M,MATCH('xUS Opp Value'!$B1234,'xUS TME'!$B:$B,0))</f>
        <v>Hong Kong Dollar</v>
      </c>
      <c r="Q1234" s="15">
        <f>INDEX('xUS TME'!N:N,MATCH('xUS Opp Value'!$B1234,'xUS TME'!$B:$B,0))</f>
        <v>0</v>
      </c>
    </row>
    <row r="1235" spans="1:17" hidden="1">
      <c r="A1235" s="10" t="s">
        <v>3042</v>
      </c>
      <c r="B1235" s="10" t="str">
        <f>INDEX('xUS TME'!B:B,MATCH('xUS Opp Value'!A1235,'xUS TME'!A:A,0))</f>
        <v>CNE1000018V8</v>
      </c>
      <c r="C1235" s="13" t="str">
        <f>INDEX('xUS TME'!C:C,MATCH($B1235,'xUS TME'!$B:$B,0))</f>
        <v>601633</v>
      </c>
      <c r="D1235" s="13" t="str">
        <f>INDEX('xUS TME'!D:D,MATCH(B1235,'xUS TME'!$B:$B,0))</f>
        <v>0P0000UP8Z</v>
      </c>
      <c r="E1235" s="13" t="str">
        <f>INDEX('xUS TME'!F:F,MATCH(B1235,'xUS TME'!$B:$B,0))</f>
        <v>China</v>
      </c>
      <c r="F1235" s="18" t="str">
        <f>INDEX('xUS TME'!G:G,MATCH(B1235,'xUS TME'!$B:$B,0))</f>
        <v>Consumer Discretionary</v>
      </c>
      <c r="G1235" s="58">
        <f>IFERROR(INDEX(CRIMs!G:G,MATCH(C1235,CRIMs!D:D,0)),0)</f>
        <v>0</v>
      </c>
      <c r="H1235" s="58">
        <f>IFERROR(INDEX(CRIMs!I:I,MATCH(C1235,CRIMs!D:D,0)),0)</f>
        <v>0</v>
      </c>
      <c r="I1235" s="13">
        <f>INDEX('xUS TME'!E:E,MATCH($B1235,'xUS TME'!$B:$B,0))</f>
        <v>0</v>
      </c>
      <c r="J1235" s="15">
        <f>INDEX('xUS TME'!H:H,MATCH(B1235,'xUS TME'!$B:$B,0))</f>
        <v>0</v>
      </c>
      <c r="K1235" s="17" t="str">
        <f t="shared" si="19"/>
        <v/>
      </c>
      <c r="L1235" s="15">
        <f>INDEX('xUS TME'!J:J,MATCH('xUS Opp Value'!B1235,'xUS TME'!$B:$B,0))</f>
        <v>15.53</v>
      </c>
      <c r="M1235" s="15">
        <f>INDEX('xUS TME'!L:L,MATCH('xUS Opp Value'!$B1235,'xUS TME'!$B:$B,0))</f>
        <v>2.0699999999999998</v>
      </c>
      <c r="N1235" s="15">
        <f>INDEX('xUS TME'!K:K,MATCH('xUS Opp Value'!$B1235,'xUS TME'!$B:$B,0))</f>
        <v>0.12</v>
      </c>
      <c r="O1235" s="15" t="str">
        <f>INDEX('xUS TME'!I:I,MATCH('xUS Opp Value'!$B1235,'xUS TME'!$B:$B,0))</f>
        <v>None</v>
      </c>
      <c r="P1235" s="15" t="str">
        <f>INDEX('xUS TME'!M:M,MATCH('xUS Opp Value'!$B1235,'xUS TME'!$B:$B,0))</f>
        <v>Yuan Renminbi</v>
      </c>
      <c r="Q1235" s="15" t="str">
        <f>INDEX('xUS TME'!N:N,MATCH('xUS Opp Value'!$B1235,'xUS TME'!$B:$B,0))</f>
        <v>High</v>
      </c>
    </row>
    <row r="1236" spans="1:17" hidden="1">
      <c r="A1236" s="10" t="s">
        <v>6586</v>
      </c>
      <c r="B1236" s="10" t="str">
        <f>INDEX('xUS TME'!B:B,MATCH('xUS Opp Value'!A1236,'xUS TME'!A:A,0))</f>
        <v>CNE000000X38</v>
      </c>
      <c r="C1236" s="13">
        <f>INDEX('xUS TME'!C:C,MATCH($B1236,'xUS TME'!$B:$B,0))</f>
        <v>600196</v>
      </c>
      <c r="D1236" s="13" t="str">
        <f>INDEX('xUS TME'!D:D,MATCH(B1236,'xUS TME'!$B:$B,0))</f>
        <v>0P00007X3S</v>
      </c>
      <c r="E1236" s="13" t="str">
        <f>INDEX('xUS TME'!F:F,MATCH(B1236,'xUS TME'!$B:$B,0))</f>
        <v>China</v>
      </c>
      <c r="F1236" s="18" t="str">
        <f>INDEX('xUS TME'!G:G,MATCH(B1236,'xUS TME'!$B:$B,0))</f>
        <v>Health Care</v>
      </c>
      <c r="G1236" s="58">
        <f>IFERROR(INDEX(CRIMs!G:G,MATCH(C1236,CRIMs!D:D,0)),0)</f>
        <v>0</v>
      </c>
      <c r="H1236" s="58">
        <f>IFERROR(INDEX(CRIMs!I:I,MATCH(C1236,CRIMs!D:D,0)),0)</f>
        <v>0</v>
      </c>
      <c r="I1236" s="13">
        <f>INDEX('xUS TME'!E:E,MATCH($B1236,'xUS TME'!$B:$B,0))</f>
        <v>0</v>
      </c>
      <c r="J1236" s="15">
        <f>INDEX('xUS TME'!H:H,MATCH(B1236,'xUS TME'!$B:$B,0))</f>
        <v>0</v>
      </c>
      <c r="K1236" s="17" t="str">
        <f t="shared" si="19"/>
        <v/>
      </c>
      <c r="L1236" s="15">
        <f>INDEX('xUS TME'!J:J,MATCH('xUS Opp Value'!B1236,'xUS TME'!$B:$B,0))</f>
        <v>13.06</v>
      </c>
      <c r="M1236" s="15">
        <f>INDEX('xUS TME'!L:L,MATCH('xUS Opp Value'!$B1236,'xUS TME'!$B:$B,0))</f>
        <v>1.45</v>
      </c>
      <c r="N1236" s="15">
        <f>INDEX('xUS TME'!K:K,MATCH('xUS Opp Value'!$B1236,'xUS TME'!$B:$B,0))</f>
        <v>0.09</v>
      </c>
      <c r="O1236" s="15">
        <f>INDEX('xUS TME'!I:I,MATCH('xUS Opp Value'!$B1236,'xUS TME'!$B:$B,0))</f>
        <v>0</v>
      </c>
      <c r="P1236" s="15" t="str">
        <f>INDEX('xUS TME'!M:M,MATCH('xUS Opp Value'!$B1236,'xUS TME'!$B:$B,0))</f>
        <v>Yuan Renminbi</v>
      </c>
      <c r="Q1236" s="15">
        <f>INDEX('xUS TME'!N:N,MATCH('xUS Opp Value'!$B1236,'xUS TME'!$B:$B,0))</f>
        <v>0</v>
      </c>
    </row>
    <row r="1237" spans="1:17" hidden="1">
      <c r="A1237" s="10" t="s">
        <v>7558</v>
      </c>
      <c r="B1237" s="10" t="str">
        <f>INDEX('xUS TME'!B:B,MATCH('xUS Opp Value'!A1237,'xUS TME'!A:A,0))</f>
        <v>CNE100000924</v>
      </c>
      <c r="C1237" s="13" t="str">
        <f>INDEX('xUS TME'!C:C,MATCH($B1237,'xUS TME'!$B:$B,0))</f>
        <v>T14</v>
      </c>
      <c r="D1237" s="13" t="str">
        <f>INDEX('xUS TME'!D:D,MATCH(B1237,'xUS TME'!$B:$B,0))</f>
        <v>0P0000A56F</v>
      </c>
      <c r="E1237" s="13" t="str">
        <f>INDEX('xUS TME'!F:F,MATCH(B1237,'xUS TME'!$B:$B,0))</f>
        <v>China</v>
      </c>
      <c r="F1237" s="18" t="str">
        <f>INDEX('xUS TME'!G:G,MATCH(B1237,'xUS TME'!$B:$B,0))</f>
        <v>Health Care</v>
      </c>
      <c r="G1237" s="58">
        <f>IFERROR(INDEX(CRIMs!G:G,MATCH(C1237,CRIMs!D:D,0)),0)</f>
        <v>0</v>
      </c>
      <c r="H1237" s="58">
        <f>IFERROR(INDEX(CRIMs!I:I,MATCH(C1237,CRIMs!D:D,0)),0)</f>
        <v>0</v>
      </c>
      <c r="I1237" s="13">
        <f>INDEX('xUS TME'!E:E,MATCH($B1237,'xUS TME'!$B:$B,0))</f>
        <v>0</v>
      </c>
      <c r="J1237" s="15">
        <f>INDEX('xUS TME'!H:H,MATCH(B1237,'xUS TME'!$B:$B,0))</f>
        <v>0</v>
      </c>
      <c r="K1237" s="17" t="str">
        <f t="shared" si="19"/>
        <v/>
      </c>
      <c r="L1237" s="15">
        <f>INDEX('xUS TME'!J:J,MATCH('xUS Opp Value'!B1237,'xUS TME'!$B:$B,0))</f>
        <v>0</v>
      </c>
      <c r="M1237" s="15">
        <f>INDEX('xUS TME'!L:L,MATCH('xUS Opp Value'!$B1237,'xUS TME'!$B:$B,0))</f>
        <v>2.4700000000000002</v>
      </c>
      <c r="N1237" s="15">
        <f>INDEX('xUS TME'!K:K,MATCH('xUS Opp Value'!$B1237,'xUS TME'!$B:$B,0))</f>
        <v>0.26</v>
      </c>
      <c r="O1237" s="15">
        <f>INDEX('xUS TME'!I:I,MATCH('xUS Opp Value'!$B1237,'xUS TME'!$B:$B,0))</f>
        <v>0</v>
      </c>
      <c r="P1237" s="15" t="str">
        <f>INDEX('xUS TME'!M:M,MATCH('xUS Opp Value'!$B1237,'xUS TME'!$B:$B,0))</f>
        <v>US Dollar</v>
      </c>
      <c r="Q1237" s="15">
        <f>INDEX('xUS TME'!N:N,MATCH('xUS Opp Value'!$B1237,'xUS TME'!$B:$B,0))</f>
        <v>0</v>
      </c>
    </row>
    <row r="1238" spans="1:17" hidden="1">
      <c r="A1238" s="10" t="s">
        <v>7423</v>
      </c>
      <c r="B1238" s="10" t="str">
        <f>INDEX('xUS TME'!B:B,MATCH('xUS Opp Value'!A1238,'xUS TME'!A:A,0))</f>
        <v>SE0000108649</v>
      </c>
      <c r="C1238" s="13" t="str">
        <f>INDEX('xUS TME'!C:C,MATCH($B1238,'xUS TME'!$B:$B,0))</f>
        <v>ERIC A</v>
      </c>
      <c r="D1238" s="13" t="str">
        <f>INDEX('xUS TME'!D:D,MATCH(B1238,'xUS TME'!$B:$B,0))</f>
        <v>0P0000A6GG</v>
      </c>
      <c r="E1238" s="13" t="str">
        <f>INDEX('xUS TME'!F:F,MATCH(B1238,'xUS TME'!$B:$B,0))</f>
        <v>Sweden</v>
      </c>
      <c r="F1238" s="18" t="str">
        <f>INDEX('xUS TME'!G:G,MATCH(B1238,'xUS TME'!$B:$B,0))</f>
        <v>Information Technology</v>
      </c>
      <c r="G1238" s="58">
        <f>IFERROR(INDEX(CRIMs!G:G,MATCH(C1238,CRIMs!D:D,0)),0)</f>
        <v>0</v>
      </c>
      <c r="H1238" s="58">
        <f>IFERROR(INDEX(CRIMs!I:I,MATCH(C1238,CRIMs!D:D,0)),0)</f>
        <v>0</v>
      </c>
      <c r="I1238" s="13">
        <f>INDEX('xUS TME'!E:E,MATCH($B1238,'xUS TME'!$B:$B,0))</f>
        <v>0</v>
      </c>
      <c r="J1238" s="15">
        <f>INDEX('xUS TME'!H:H,MATCH(B1238,'xUS TME'!$B:$B,0))</f>
        <v>0</v>
      </c>
      <c r="K1238" s="17" t="str">
        <f t="shared" si="19"/>
        <v/>
      </c>
      <c r="L1238" s="15">
        <f>INDEX('xUS TME'!J:J,MATCH('xUS Opp Value'!B1238,'xUS TME'!$B:$B,0))</f>
        <v>17.170000000000002</v>
      </c>
      <c r="M1238" s="15">
        <f>INDEX('xUS TME'!L:L,MATCH('xUS Opp Value'!$B1238,'xUS TME'!$B:$B,0))</f>
        <v>3.37</v>
      </c>
      <c r="N1238" s="15">
        <f>INDEX('xUS TME'!K:K,MATCH('xUS Opp Value'!$B1238,'xUS TME'!$B:$B,0))</f>
        <v>0.3</v>
      </c>
      <c r="O1238" s="15" t="str">
        <f>INDEX('xUS TME'!I:I,MATCH('xUS Opp Value'!$B1238,'xUS TME'!$B:$B,0))</f>
        <v>None</v>
      </c>
      <c r="P1238" s="15" t="str">
        <f>INDEX('xUS TME'!M:M,MATCH('xUS Opp Value'!$B1238,'xUS TME'!$B:$B,0))</f>
        <v>Swedish Krona</v>
      </c>
      <c r="Q1238" s="15" t="str">
        <f>INDEX('xUS TME'!N:N,MATCH('xUS Opp Value'!$B1238,'xUS TME'!$B:$B,0))</f>
        <v>Medium</v>
      </c>
    </row>
    <row r="1239" spans="1:17" hidden="1">
      <c r="A1239" s="10" t="s">
        <v>4887</v>
      </c>
      <c r="B1239" s="10" t="str">
        <f>INDEX('xUS TME'!B:B,MATCH('xUS Opp Value'!A1239,'xUS TME'!A:A,0))</f>
        <v>CNE100000FX6</v>
      </c>
      <c r="C1239" s="13">
        <f>INDEX('xUS TME'!C:C,MATCH($B1239,'xUS TME'!$B:$B,0))</f>
        <v>601618</v>
      </c>
      <c r="D1239" s="13" t="str">
        <f>INDEX('xUS TME'!D:D,MATCH(B1239,'xUS TME'!$B:$B,0))</f>
        <v>0P0000M5HZ</v>
      </c>
      <c r="E1239" s="13" t="str">
        <f>INDEX('xUS TME'!F:F,MATCH(B1239,'xUS TME'!$B:$B,0))</f>
        <v>China</v>
      </c>
      <c r="F1239" s="18" t="str">
        <f>INDEX('xUS TME'!G:G,MATCH(B1239,'xUS TME'!$B:$B,0))</f>
        <v>Industrials</v>
      </c>
      <c r="G1239" s="58">
        <f>IFERROR(INDEX(CRIMs!G:G,MATCH(C1239,CRIMs!D:D,0)),0)</f>
        <v>0</v>
      </c>
      <c r="H1239" s="58">
        <f>IFERROR(INDEX(CRIMs!I:I,MATCH(C1239,CRIMs!D:D,0)),0)</f>
        <v>0</v>
      </c>
      <c r="I1239" s="13">
        <f>INDEX('xUS TME'!E:E,MATCH($B1239,'xUS TME'!$B:$B,0))</f>
        <v>0</v>
      </c>
      <c r="J1239" s="15">
        <f>INDEX('xUS TME'!H:H,MATCH(B1239,'xUS TME'!$B:$B,0))</f>
        <v>0</v>
      </c>
      <c r="K1239" s="17" t="str">
        <f t="shared" si="19"/>
        <v/>
      </c>
      <c r="L1239" s="15">
        <f>INDEX('xUS TME'!J:J,MATCH('xUS Opp Value'!B1239,'xUS TME'!$B:$B,0))</f>
        <v>0</v>
      </c>
      <c r="M1239" s="15">
        <f>INDEX('xUS TME'!L:L,MATCH('xUS Opp Value'!$B1239,'xUS TME'!$B:$B,0))</f>
        <v>0.61</v>
      </c>
      <c r="N1239" s="15">
        <f>INDEX('xUS TME'!K:K,MATCH('xUS Opp Value'!$B1239,'xUS TME'!$B:$B,0))</f>
        <v>0.02</v>
      </c>
      <c r="O1239" s="15">
        <f>INDEX('xUS TME'!I:I,MATCH('xUS Opp Value'!$B1239,'xUS TME'!$B:$B,0))</f>
        <v>0</v>
      </c>
      <c r="P1239" s="15" t="str">
        <f>INDEX('xUS TME'!M:M,MATCH('xUS Opp Value'!$B1239,'xUS TME'!$B:$B,0))</f>
        <v>Yuan Renminbi</v>
      </c>
      <c r="Q1239" s="15">
        <f>INDEX('xUS TME'!N:N,MATCH('xUS Opp Value'!$B1239,'xUS TME'!$B:$B,0))</f>
        <v>0</v>
      </c>
    </row>
    <row r="1240" spans="1:17" hidden="1">
      <c r="A1240" s="10" t="s">
        <v>3299</v>
      </c>
      <c r="B1240" s="10" t="str">
        <f>INDEX('xUS TME'!B:B,MATCH('xUS Opp Value'!A1240,'xUS TME'!A:A,0))</f>
        <v>CNE000001DN1</v>
      </c>
      <c r="C1240" s="13">
        <f>INDEX('xUS TME'!C:C,MATCH($B1240,'xUS TME'!$B:$B,0))</f>
        <v>600460</v>
      </c>
      <c r="D1240" s="13" t="str">
        <f>INDEX('xUS TME'!D:D,MATCH(B1240,'xUS TME'!$B:$B,0))</f>
        <v>0P00007X9S</v>
      </c>
      <c r="E1240" s="13" t="str">
        <f>INDEX('xUS TME'!F:F,MATCH(B1240,'xUS TME'!$B:$B,0))</f>
        <v>China</v>
      </c>
      <c r="F1240" s="18" t="str">
        <f>INDEX('xUS TME'!G:G,MATCH(B1240,'xUS TME'!$B:$B,0))</f>
        <v>Information Technology</v>
      </c>
      <c r="G1240" s="58">
        <f>IFERROR(INDEX(CRIMs!G:G,MATCH(C1240,CRIMs!D:D,0)),0)</f>
        <v>0</v>
      </c>
      <c r="H1240" s="58">
        <f>IFERROR(INDEX(CRIMs!I:I,MATCH(C1240,CRIMs!D:D,0)),0)</f>
        <v>0</v>
      </c>
      <c r="I1240" s="13">
        <f>INDEX('xUS TME'!E:E,MATCH($B1240,'xUS TME'!$B:$B,0))</f>
        <v>0</v>
      </c>
      <c r="J1240" s="15">
        <f>INDEX('xUS TME'!H:H,MATCH(B1240,'xUS TME'!$B:$B,0))</f>
        <v>0</v>
      </c>
      <c r="K1240" s="17" t="str">
        <f t="shared" si="19"/>
        <v/>
      </c>
      <c r="L1240" s="15">
        <f>INDEX('xUS TME'!J:J,MATCH('xUS Opp Value'!B1240,'xUS TME'!$B:$B,0))</f>
        <v>0</v>
      </c>
      <c r="M1240" s="15">
        <f>INDEX('xUS TME'!L:L,MATCH('xUS Opp Value'!$B1240,'xUS TME'!$B:$B,0))</f>
        <v>3.7</v>
      </c>
      <c r="N1240" s="15">
        <f>INDEX('xUS TME'!K:K,MATCH('xUS Opp Value'!$B1240,'xUS TME'!$B:$B,0))</f>
        <v>0</v>
      </c>
      <c r="O1240" s="15">
        <f>INDEX('xUS TME'!I:I,MATCH('xUS Opp Value'!$B1240,'xUS TME'!$B:$B,0))</f>
        <v>0</v>
      </c>
      <c r="P1240" s="15" t="str">
        <f>INDEX('xUS TME'!M:M,MATCH('xUS Opp Value'!$B1240,'xUS TME'!$B:$B,0))</f>
        <v>Yuan Renminbi</v>
      </c>
      <c r="Q1240" s="15">
        <f>INDEX('xUS TME'!N:N,MATCH('xUS Opp Value'!$B1240,'xUS TME'!$B:$B,0))</f>
        <v>0</v>
      </c>
    </row>
    <row r="1241" spans="1:17" hidden="1">
      <c r="A1241" s="10" t="s">
        <v>4619</v>
      </c>
      <c r="B1241" s="10" t="str">
        <f>INDEX('xUS TME'!B:B,MATCH('xUS Opp Value'!A1241,'xUS TME'!A:A,0))</f>
        <v>KR7066571001</v>
      </c>
      <c r="C1241" s="13">
        <f>INDEX('xUS TME'!C:C,MATCH($B1241,'xUS TME'!$B:$B,0))</f>
        <v>66575</v>
      </c>
      <c r="D1241" s="13" t="str">
        <f>INDEX('xUS TME'!D:D,MATCH(B1241,'xUS TME'!$B:$B,0))</f>
        <v>0P0000D43X</v>
      </c>
      <c r="E1241" s="13" t="str">
        <f>INDEX('xUS TME'!F:F,MATCH(B1241,'xUS TME'!$B:$B,0))</f>
        <v>South Korea</v>
      </c>
      <c r="F1241" s="18" t="str">
        <f>INDEX('xUS TME'!G:G,MATCH(B1241,'xUS TME'!$B:$B,0))</f>
        <v>Consumer Discretionary</v>
      </c>
      <c r="G1241" s="58">
        <f>IFERROR(INDEX(CRIMs!G:G,MATCH(C1241,CRIMs!D:D,0)),0)</f>
        <v>0</v>
      </c>
      <c r="H1241" s="58">
        <f>IFERROR(INDEX(CRIMs!I:I,MATCH(C1241,CRIMs!D:D,0)),0)</f>
        <v>0</v>
      </c>
      <c r="I1241" s="13">
        <f>INDEX('xUS TME'!E:E,MATCH($B1241,'xUS TME'!$B:$B,0))</f>
        <v>0</v>
      </c>
      <c r="J1241" s="15">
        <f>INDEX('xUS TME'!H:H,MATCH(B1241,'xUS TME'!$B:$B,0))</f>
        <v>0</v>
      </c>
      <c r="K1241" s="17" t="str">
        <f t="shared" si="19"/>
        <v/>
      </c>
      <c r="L1241" s="15">
        <f>INDEX('xUS TME'!J:J,MATCH('xUS Opp Value'!B1241,'xUS TME'!$B:$B,0))</f>
        <v>4.05</v>
      </c>
      <c r="M1241" s="15">
        <f>INDEX('xUS TME'!L:L,MATCH('xUS Opp Value'!$B1241,'xUS TME'!$B:$B,0))</f>
        <v>0.4</v>
      </c>
      <c r="N1241" s="15">
        <f>INDEX('xUS TME'!K:K,MATCH('xUS Opp Value'!$B1241,'xUS TME'!$B:$B,0))</f>
        <v>0.06</v>
      </c>
      <c r="O1241" s="15">
        <f>INDEX('xUS TME'!I:I,MATCH('xUS Opp Value'!$B1241,'xUS TME'!$B:$B,0))</f>
        <v>0</v>
      </c>
      <c r="P1241" s="15" t="str">
        <f>INDEX('xUS TME'!M:M,MATCH('xUS Opp Value'!$B1241,'xUS TME'!$B:$B,0))</f>
        <v>Won</v>
      </c>
      <c r="Q1241" s="15">
        <f>INDEX('xUS TME'!N:N,MATCH('xUS Opp Value'!$B1241,'xUS TME'!$B:$B,0))</f>
        <v>0</v>
      </c>
    </row>
    <row r="1242" spans="1:17" hidden="1">
      <c r="A1242" s="10" t="s">
        <v>1517</v>
      </c>
      <c r="B1242" s="10" t="str">
        <f>INDEX('xUS TME'!B:B,MATCH('xUS Opp Value'!A1242,'xUS TME'!A:A,0))</f>
        <v>CNE100000957</v>
      </c>
      <c r="C1242" s="13">
        <f>INDEX('xUS TME'!C:C,MATCH($B1242,'xUS TME'!$B:$B,0))</f>
        <v>601898</v>
      </c>
      <c r="D1242" s="13" t="str">
        <f>INDEX('xUS TME'!D:D,MATCH(B1242,'xUS TME'!$B:$B,0))</f>
        <v>0P0000A9N9</v>
      </c>
      <c r="E1242" s="13" t="str">
        <f>INDEX('xUS TME'!F:F,MATCH(B1242,'xUS TME'!$B:$B,0))</f>
        <v>China</v>
      </c>
      <c r="F1242" s="18" t="str">
        <f>INDEX('xUS TME'!G:G,MATCH(B1242,'xUS TME'!$B:$B,0))</f>
        <v>Energy</v>
      </c>
      <c r="G1242" s="58">
        <f>IFERROR(INDEX(CRIMs!G:G,MATCH(C1242,CRIMs!D:D,0)),0)</f>
        <v>0</v>
      </c>
      <c r="H1242" s="58">
        <f>IFERROR(INDEX(CRIMs!I:I,MATCH(C1242,CRIMs!D:D,0)),0)</f>
        <v>0</v>
      </c>
      <c r="I1242" s="13">
        <f>INDEX('xUS TME'!E:E,MATCH($B1242,'xUS TME'!$B:$B,0))</f>
        <v>0</v>
      </c>
      <c r="J1242" s="15">
        <f>INDEX('xUS TME'!H:H,MATCH(B1242,'xUS TME'!$B:$B,0))</f>
        <v>0</v>
      </c>
      <c r="K1242" s="17" t="str">
        <f t="shared" si="19"/>
        <v/>
      </c>
      <c r="L1242" s="15">
        <f>INDEX('xUS TME'!J:J,MATCH('xUS Opp Value'!B1242,'xUS TME'!$B:$B,0))</f>
        <v>7.69</v>
      </c>
      <c r="M1242" s="15">
        <f>INDEX('xUS TME'!L:L,MATCH('xUS Opp Value'!$B1242,'xUS TME'!$B:$B,0))</f>
        <v>1.42</v>
      </c>
      <c r="N1242" s="15">
        <f>INDEX('xUS TME'!K:K,MATCH('xUS Opp Value'!$B1242,'xUS TME'!$B:$B,0))</f>
        <v>0.16</v>
      </c>
      <c r="O1242" s="15" t="str">
        <f>INDEX('xUS TME'!I:I,MATCH('xUS Opp Value'!$B1242,'xUS TME'!$B:$B,0))</f>
        <v>None</v>
      </c>
      <c r="P1242" s="15" t="str">
        <f>INDEX('xUS TME'!M:M,MATCH('xUS Opp Value'!$B1242,'xUS TME'!$B:$B,0))</f>
        <v>Yuan Renminbi</v>
      </c>
      <c r="Q1242" s="15" t="str">
        <f>INDEX('xUS TME'!N:N,MATCH('xUS Opp Value'!$B1242,'xUS TME'!$B:$B,0))</f>
        <v>Very High</v>
      </c>
    </row>
    <row r="1243" spans="1:17" hidden="1">
      <c r="A1243" s="10" t="s">
        <v>7086</v>
      </c>
      <c r="B1243" s="10" t="str">
        <f>INDEX('xUS TME'!B:B,MATCH('xUS Opp Value'!A1243,'xUS TME'!A:A,0))</f>
        <v>CNE100001V45</v>
      </c>
      <c r="C1243" s="13">
        <f>INDEX('xUS TME'!C:C,MATCH($B1243,'xUS TME'!$B:$B,0))</f>
        <v>601021</v>
      </c>
      <c r="D1243" s="13" t="str">
        <f>INDEX('xUS TME'!D:D,MATCH(B1243,'xUS TME'!$B:$B,0))</f>
        <v>0P00015989</v>
      </c>
      <c r="E1243" s="13" t="str">
        <f>INDEX('xUS TME'!F:F,MATCH(B1243,'xUS TME'!$B:$B,0))</f>
        <v>China</v>
      </c>
      <c r="F1243" s="18" t="str">
        <f>INDEX('xUS TME'!G:G,MATCH(B1243,'xUS TME'!$B:$B,0))</f>
        <v>Industrials</v>
      </c>
      <c r="G1243" s="58">
        <f>IFERROR(INDEX(CRIMs!G:G,MATCH(C1243,CRIMs!D:D,0)),0)</f>
        <v>0</v>
      </c>
      <c r="H1243" s="58">
        <f>IFERROR(INDEX(CRIMs!I:I,MATCH(C1243,CRIMs!D:D,0)),0)</f>
        <v>0</v>
      </c>
      <c r="I1243" s="13">
        <f>INDEX('xUS TME'!E:E,MATCH($B1243,'xUS TME'!$B:$B,0))</f>
        <v>0</v>
      </c>
      <c r="J1243" s="15">
        <f>INDEX('xUS TME'!H:H,MATCH(B1243,'xUS TME'!$B:$B,0))</f>
        <v>0</v>
      </c>
      <c r="K1243" s="17" t="str">
        <f t="shared" si="19"/>
        <v/>
      </c>
      <c r="L1243" s="15">
        <f>INDEX('xUS TME'!J:J,MATCH('xUS Opp Value'!B1243,'xUS TME'!$B:$B,0))</f>
        <v>16.420000000000002</v>
      </c>
      <c r="M1243" s="15">
        <f>INDEX('xUS TME'!L:L,MATCH('xUS Opp Value'!$B1243,'xUS TME'!$B:$B,0))</f>
        <v>2.54</v>
      </c>
      <c r="N1243" s="15">
        <f>INDEX('xUS TME'!K:K,MATCH('xUS Opp Value'!$B1243,'xUS TME'!$B:$B,0))</f>
        <v>0.13</v>
      </c>
      <c r="O1243" s="15">
        <f>INDEX('xUS TME'!I:I,MATCH('xUS Opp Value'!$B1243,'xUS TME'!$B:$B,0))</f>
        <v>0</v>
      </c>
      <c r="P1243" s="15" t="str">
        <f>INDEX('xUS TME'!M:M,MATCH('xUS Opp Value'!$B1243,'xUS TME'!$B:$B,0))</f>
        <v>Yuan Renminbi</v>
      </c>
      <c r="Q1243" s="15">
        <f>INDEX('xUS TME'!N:N,MATCH('xUS Opp Value'!$B1243,'xUS TME'!$B:$B,0))</f>
        <v>0</v>
      </c>
    </row>
    <row r="1244" spans="1:17" hidden="1">
      <c r="A1244" s="10" t="s">
        <v>8037</v>
      </c>
      <c r="B1244" s="10" t="str">
        <f>INDEX('xUS TME'!B:B,MATCH('xUS Opp Value'!A1244,'xUS TME'!A:A,0))</f>
        <v>CNE100003MF3</v>
      </c>
      <c r="C1244" s="13">
        <f>INDEX('xUS TME'!C:C,MATCH($B1244,'xUS TME'!$B:$B,0))</f>
        <v>688122</v>
      </c>
      <c r="D1244" s="13" t="str">
        <f>INDEX('xUS TME'!D:D,MATCH(B1244,'xUS TME'!$B:$B,0))</f>
        <v>0P0001I32T</v>
      </c>
      <c r="E1244" s="13" t="str">
        <f>INDEX('xUS TME'!F:F,MATCH(B1244,'xUS TME'!$B:$B,0))</f>
        <v>China</v>
      </c>
      <c r="F1244" s="18" t="str">
        <f>INDEX('xUS TME'!G:G,MATCH(B1244,'xUS TME'!$B:$B,0))</f>
        <v>Materials</v>
      </c>
      <c r="G1244" s="58">
        <f>IFERROR(INDEX(CRIMs!G:G,MATCH(C1244,CRIMs!D:D,0)),0)</f>
        <v>0</v>
      </c>
      <c r="H1244" s="58">
        <f>IFERROR(INDEX(CRIMs!I:I,MATCH(C1244,CRIMs!D:D,0)),0)</f>
        <v>0</v>
      </c>
      <c r="I1244" s="13">
        <f>INDEX('xUS TME'!E:E,MATCH($B1244,'xUS TME'!$B:$B,0))</f>
        <v>0</v>
      </c>
      <c r="J1244" s="15">
        <f>INDEX('xUS TME'!H:H,MATCH(B1244,'xUS TME'!$B:$B,0))</f>
        <v>0</v>
      </c>
      <c r="K1244" s="17" t="str">
        <f t="shared" si="19"/>
        <v/>
      </c>
      <c r="L1244" s="15">
        <f>INDEX('xUS TME'!J:J,MATCH('xUS Opp Value'!B1244,'xUS TME'!$B:$B,0))</f>
        <v>0</v>
      </c>
      <c r="M1244" s="15">
        <f>INDEX('xUS TME'!L:L,MATCH('xUS Opp Value'!$B1244,'xUS TME'!$B:$B,0))</f>
        <v>6.81</v>
      </c>
      <c r="N1244" s="15">
        <f>INDEX('xUS TME'!K:K,MATCH('xUS Opp Value'!$B1244,'xUS TME'!$B:$B,0))</f>
        <v>0.14000000000000001</v>
      </c>
      <c r="O1244" s="15">
        <f>INDEX('xUS TME'!I:I,MATCH('xUS Opp Value'!$B1244,'xUS TME'!$B:$B,0))</f>
        <v>0</v>
      </c>
      <c r="P1244" s="15" t="str">
        <f>INDEX('xUS TME'!M:M,MATCH('xUS Opp Value'!$B1244,'xUS TME'!$B:$B,0))</f>
        <v>Yuan Renminbi</v>
      </c>
      <c r="Q1244" s="15">
        <f>INDEX('xUS TME'!N:N,MATCH('xUS Opp Value'!$B1244,'xUS TME'!$B:$B,0))</f>
        <v>0</v>
      </c>
    </row>
    <row r="1245" spans="1:17" hidden="1">
      <c r="A1245" s="10" t="s">
        <v>7860</v>
      </c>
      <c r="B1245" s="10" t="str">
        <f>INDEX('xUS TME'!B:B,MATCH('xUS Opp Value'!A1245,'xUS TME'!A:A,0))</f>
        <v>CNE100001BZ8</v>
      </c>
      <c r="C1245" s="13">
        <f>INDEX('xUS TME'!C:C,MATCH($B1245,'xUS TME'!$B:$B,0))</f>
        <v>601231</v>
      </c>
      <c r="D1245" s="13" t="str">
        <f>INDEX('xUS TME'!D:D,MATCH(B1245,'xUS TME'!$B:$B,0))</f>
        <v>0P0000VGUA</v>
      </c>
      <c r="E1245" s="13" t="str">
        <f>INDEX('xUS TME'!F:F,MATCH(B1245,'xUS TME'!$B:$B,0))</f>
        <v>China</v>
      </c>
      <c r="F1245" s="18" t="str">
        <f>INDEX('xUS TME'!G:G,MATCH(B1245,'xUS TME'!$B:$B,0))</f>
        <v>Information Technology</v>
      </c>
      <c r="G1245" s="58">
        <f>IFERROR(INDEX(CRIMs!G:G,MATCH(C1245,CRIMs!D:D,0)),0)</f>
        <v>0</v>
      </c>
      <c r="H1245" s="58">
        <f>IFERROR(INDEX(CRIMs!I:I,MATCH(C1245,CRIMs!D:D,0)),0)</f>
        <v>0</v>
      </c>
      <c r="I1245" s="13">
        <f>INDEX('xUS TME'!E:E,MATCH($B1245,'xUS TME'!$B:$B,0))</f>
        <v>0</v>
      </c>
      <c r="J1245" s="15">
        <f>INDEX('xUS TME'!H:H,MATCH(B1245,'xUS TME'!$B:$B,0))</f>
        <v>0</v>
      </c>
      <c r="K1245" s="17" t="str">
        <f t="shared" si="19"/>
        <v/>
      </c>
      <c r="L1245" s="15">
        <f>INDEX('xUS TME'!J:J,MATCH('xUS Opp Value'!B1245,'xUS TME'!$B:$B,0))</f>
        <v>11.24</v>
      </c>
      <c r="M1245" s="15">
        <f>INDEX('xUS TME'!L:L,MATCH('xUS Opp Value'!$B1245,'xUS TME'!$B:$B,0))</f>
        <v>3.92</v>
      </c>
      <c r="N1245" s="15">
        <f>INDEX('xUS TME'!K:K,MATCH('xUS Opp Value'!$B1245,'xUS TME'!$B:$B,0))</f>
        <v>0.1</v>
      </c>
      <c r="O1245" s="15">
        <f>INDEX('xUS TME'!I:I,MATCH('xUS Opp Value'!$B1245,'xUS TME'!$B:$B,0))</f>
        <v>0</v>
      </c>
      <c r="P1245" s="15" t="str">
        <f>INDEX('xUS TME'!M:M,MATCH('xUS Opp Value'!$B1245,'xUS TME'!$B:$B,0))</f>
        <v>Yuan Renminbi</v>
      </c>
      <c r="Q1245" s="15">
        <f>INDEX('xUS TME'!N:N,MATCH('xUS Opp Value'!$B1245,'xUS TME'!$B:$B,0))</f>
        <v>0</v>
      </c>
    </row>
    <row r="1246" spans="1:17" hidden="1">
      <c r="A1246" s="10" t="s">
        <v>1873</v>
      </c>
      <c r="B1246" s="10" t="str">
        <f>INDEX('xUS TME'!B:B,MATCH('xUS Opp Value'!A1246,'xUS TME'!A:A,0))</f>
        <v>CNE100003PS9</v>
      </c>
      <c r="C1246" s="13">
        <f>INDEX('xUS TME'!C:C,MATCH($B1246,'xUS TME'!$B:$B,0))</f>
        <v>601916</v>
      </c>
      <c r="D1246" s="13" t="str">
        <f>INDEX('xUS TME'!D:D,MATCH(B1246,'xUS TME'!$B:$B,0))</f>
        <v>0P0001ITIX</v>
      </c>
      <c r="E1246" s="13" t="str">
        <f>INDEX('xUS TME'!F:F,MATCH(B1246,'xUS TME'!$B:$B,0))</f>
        <v>China</v>
      </c>
      <c r="F1246" s="18" t="str">
        <f>INDEX('xUS TME'!G:G,MATCH(B1246,'xUS TME'!$B:$B,0))</f>
        <v>Financials</v>
      </c>
      <c r="G1246" s="58">
        <f>IFERROR(INDEX(CRIMs!G:G,MATCH(C1246,CRIMs!D:D,0)),0)</f>
        <v>0</v>
      </c>
      <c r="H1246" s="58">
        <f>IFERROR(INDEX(CRIMs!I:I,MATCH(C1246,CRIMs!D:D,0)),0)</f>
        <v>0</v>
      </c>
      <c r="I1246" s="13">
        <f>INDEX('xUS TME'!E:E,MATCH($B1246,'xUS TME'!$B:$B,0))</f>
        <v>0</v>
      </c>
      <c r="J1246" s="15">
        <f>INDEX('xUS TME'!H:H,MATCH(B1246,'xUS TME'!$B:$B,0))</f>
        <v>0</v>
      </c>
      <c r="K1246" s="17" t="str">
        <f t="shared" si="19"/>
        <v/>
      </c>
      <c r="L1246" s="15">
        <f>INDEX('xUS TME'!J:J,MATCH('xUS Opp Value'!B1246,'xUS TME'!$B:$B,0))</f>
        <v>0</v>
      </c>
      <c r="M1246" s="15">
        <f>INDEX('xUS TME'!L:L,MATCH('xUS Opp Value'!$B1246,'xUS TME'!$B:$B,0))</f>
        <v>0.46</v>
      </c>
      <c r="N1246" s="15">
        <f>INDEX('xUS TME'!K:K,MATCH('xUS Opp Value'!$B1246,'xUS TME'!$B:$B,0))</f>
        <v>0.09</v>
      </c>
      <c r="O1246" s="15">
        <f>INDEX('xUS TME'!I:I,MATCH('xUS Opp Value'!$B1246,'xUS TME'!$B:$B,0))</f>
        <v>0</v>
      </c>
      <c r="P1246" s="15" t="str">
        <f>INDEX('xUS TME'!M:M,MATCH('xUS Opp Value'!$B1246,'xUS TME'!$B:$B,0))</f>
        <v>Yuan Renminbi</v>
      </c>
      <c r="Q1246" s="15">
        <f>INDEX('xUS TME'!N:N,MATCH('xUS Opp Value'!$B1246,'xUS TME'!$B:$B,0))</f>
        <v>0</v>
      </c>
    </row>
    <row r="1247" spans="1:17" hidden="1">
      <c r="A1247" s="10" t="s">
        <v>6926</v>
      </c>
      <c r="B1247" s="10" t="str">
        <f>INDEX('xUS TME'!B:B,MATCH('xUS Opp Value'!A1247,'xUS TME'!A:A,0))</f>
        <v>CNE1000004C8</v>
      </c>
      <c r="C1247" s="13">
        <f>INDEX('xUS TME'!C:C,MATCH($B1247,'xUS TME'!$B:$B,0))</f>
        <v>338</v>
      </c>
      <c r="D1247" s="13" t="str">
        <f>INDEX('xUS TME'!D:D,MATCH(B1247,'xUS TME'!$B:$B,0))</f>
        <v>0P00009RWB</v>
      </c>
      <c r="E1247" s="13" t="str">
        <f>INDEX('xUS TME'!F:F,MATCH(B1247,'xUS TME'!$B:$B,0))</f>
        <v>China</v>
      </c>
      <c r="F1247" s="18" t="str">
        <f>INDEX('xUS TME'!G:G,MATCH(B1247,'xUS TME'!$B:$B,0))</f>
        <v>Materials</v>
      </c>
      <c r="G1247" s="58">
        <f>IFERROR(INDEX(CRIMs!G:G,MATCH(C1247,CRIMs!D:D,0)),0)</f>
        <v>0</v>
      </c>
      <c r="H1247" s="58">
        <f>IFERROR(INDEX(CRIMs!I:I,MATCH(C1247,CRIMs!D:D,0)),0)</f>
        <v>0</v>
      </c>
      <c r="I1247" s="13">
        <f>INDEX('xUS TME'!E:E,MATCH($B1247,'xUS TME'!$B:$B,0))</f>
        <v>0</v>
      </c>
      <c r="J1247" s="15">
        <f>INDEX('xUS TME'!H:H,MATCH(B1247,'xUS TME'!$B:$B,0))</f>
        <v>0</v>
      </c>
      <c r="K1247" s="17" t="str">
        <f t="shared" si="19"/>
        <v/>
      </c>
      <c r="L1247" s="15">
        <f>INDEX('xUS TME'!J:J,MATCH('xUS Opp Value'!B1247,'xUS TME'!$B:$B,0))</f>
        <v>5.5</v>
      </c>
      <c r="M1247" s="15">
        <f>INDEX('xUS TME'!L:L,MATCH('xUS Opp Value'!$B1247,'xUS TME'!$B:$B,0))</f>
        <v>0.52</v>
      </c>
      <c r="N1247" s="15">
        <f>INDEX('xUS TME'!K:K,MATCH('xUS Opp Value'!$B1247,'xUS TME'!$B:$B,0))</f>
        <v>-0.06</v>
      </c>
      <c r="O1247" s="15" t="str">
        <f>INDEX('xUS TME'!I:I,MATCH('xUS Opp Value'!$B1247,'xUS TME'!$B:$B,0))</f>
        <v>None</v>
      </c>
      <c r="P1247" s="15" t="str">
        <f>INDEX('xUS TME'!M:M,MATCH('xUS Opp Value'!$B1247,'xUS TME'!$B:$B,0))</f>
        <v>Hong Kong Dollar</v>
      </c>
      <c r="Q1247" s="15" t="str">
        <f>INDEX('xUS TME'!N:N,MATCH('xUS Opp Value'!$B1247,'xUS TME'!$B:$B,0))</f>
        <v>Very High</v>
      </c>
    </row>
    <row r="1248" spans="1:17" hidden="1">
      <c r="A1248" s="10" t="s">
        <v>4401</v>
      </c>
      <c r="B1248" s="10" t="str">
        <f>INDEX('xUS TME'!B:B,MATCH('xUS Opp Value'!A1248,'xUS TME'!A:A,0))</f>
        <v>CNE100000XB5</v>
      </c>
      <c r="C1248" s="13">
        <f>INDEX('xUS TME'!C:C,MATCH($B1248,'xUS TME'!$B:$B,0))</f>
        <v>2517</v>
      </c>
      <c r="D1248" s="13" t="str">
        <f>INDEX('xUS TME'!D:D,MATCH(B1248,'xUS TME'!$B:$B,0))</f>
        <v>0P0000S1T3</v>
      </c>
      <c r="E1248" s="13" t="str">
        <f>INDEX('xUS TME'!F:F,MATCH(B1248,'xUS TME'!$B:$B,0))</f>
        <v>China</v>
      </c>
      <c r="F1248" s="18" t="str">
        <f>INDEX('xUS TME'!G:G,MATCH(B1248,'xUS TME'!$B:$B,0))</f>
        <v>Communication Services</v>
      </c>
      <c r="G1248" s="58">
        <f>IFERROR(INDEX(CRIMs!G:G,MATCH(C1248,CRIMs!D:D,0)),0)</f>
        <v>0</v>
      </c>
      <c r="H1248" s="58">
        <f>IFERROR(INDEX(CRIMs!I:I,MATCH(C1248,CRIMs!D:D,0)),0)</f>
        <v>0</v>
      </c>
      <c r="I1248" s="13">
        <f>INDEX('xUS TME'!E:E,MATCH($B1248,'xUS TME'!$B:$B,0))</f>
        <v>0</v>
      </c>
      <c r="J1248" s="15">
        <f>INDEX('xUS TME'!H:H,MATCH(B1248,'xUS TME'!$B:$B,0))</f>
        <v>0</v>
      </c>
      <c r="K1248" s="17" t="str">
        <f t="shared" si="19"/>
        <v/>
      </c>
      <c r="L1248" s="15">
        <f>INDEX('xUS TME'!J:J,MATCH('xUS Opp Value'!B1248,'xUS TME'!$B:$B,0))</f>
        <v>0</v>
      </c>
      <c r="M1248" s="15">
        <f>INDEX('xUS TME'!L:L,MATCH('xUS Opp Value'!$B1248,'xUS TME'!$B:$B,0))</f>
        <v>4.22</v>
      </c>
      <c r="N1248" s="15">
        <f>INDEX('xUS TME'!K:K,MATCH('xUS Opp Value'!$B1248,'xUS TME'!$B:$B,0))</f>
        <v>0.28000000000000003</v>
      </c>
      <c r="O1248" s="15">
        <f>INDEX('xUS TME'!I:I,MATCH('xUS Opp Value'!$B1248,'xUS TME'!$B:$B,0))</f>
        <v>0</v>
      </c>
      <c r="P1248" s="15" t="str">
        <f>INDEX('xUS TME'!M:M,MATCH('xUS Opp Value'!$B1248,'xUS TME'!$B:$B,0))</f>
        <v>Yuan Renminbi</v>
      </c>
      <c r="Q1248" s="15">
        <f>INDEX('xUS TME'!N:N,MATCH('xUS Opp Value'!$B1248,'xUS TME'!$B:$B,0))</f>
        <v>0</v>
      </c>
    </row>
    <row r="1249" spans="1:17" hidden="1">
      <c r="A1249" s="10" t="s">
        <v>4571</v>
      </c>
      <c r="B1249" s="10" t="str">
        <f>INDEX('xUS TME'!B:B,MATCH('xUS Opp Value'!A1249,'xUS TME'!A:A,0))</f>
        <v>CNE1000015M3</v>
      </c>
      <c r="C1249" s="13">
        <f>INDEX('xUS TME'!C:C,MATCH($B1249,'xUS TME'!$B:$B,0))</f>
        <v>2601</v>
      </c>
      <c r="D1249" s="13" t="str">
        <f>INDEX('xUS TME'!D:D,MATCH(B1249,'xUS TME'!$B:$B,0))</f>
        <v>0P0000TPXH</v>
      </c>
      <c r="E1249" s="13" t="str">
        <f>INDEX('xUS TME'!F:F,MATCH(B1249,'xUS TME'!$B:$B,0))</f>
        <v>China</v>
      </c>
      <c r="F1249" s="18" t="str">
        <f>INDEX('xUS TME'!G:G,MATCH(B1249,'xUS TME'!$B:$B,0))</f>
        <v>Materials</v>
      </c>
      <c r="G1249" s="58">
        <f>IFERROR(INDEX(CRIMs!G:G,MATCH(C1249,CRIMs!D:D,0)),0)</f>
        <v>0</v>
      </c>
      <c r="H1249" s="58">
        <f>IFERROR(INDEX(CRIMs!I:I,MATCH(C1249,CRIMs!D:D,0)),0)</f>
        <v>0</v>
      </c>
      <c r="I1249" s="13">
        <f>INDEX('xUS TME'!E:E,MATCH($B1249,'xUS TME'!$B:$B,0))</f>
        <v>0</v>
      </c>
      <c r="J1249" s="15">
        <f>INDEX('xUS TME'!H:H,MATCH(B1249,'xUS TME'!$B:$B,0))</f>
        <v>0</v>
      </c>
      <c r="K1249" s="17" t="str">
        <f t="shared" si="19"/>
        <v/>
      </c>
      <c r="L1249" s="15">
        <f>INDEX('xUS TME'!J:J,MATCH('xUS Opp Value'!B1249,'xUS TME'!$B:$B,0))</f>
        <v>0</v>
      </c>
      <c r="M1249" s="15">
        <f>INDEX('xUS TME'!L:L,MATCH('xUS Opp Value'!$B1249,'xUS TME'!$B:$B,0))</f>
        <v>1.8</v>
      </c>
      <c r="N1249" s="15">
        <f>INDEX('xUS TME'!K:K,MATCH('xUS Opp Value'!$B1249,'xUS TME'!$B:$B,0))</f>
        <v>0.1</v>
      </c>
      <c r="O1249" s="15">
        <f>INDEX('xUS TME'!I:I,MATCH('xUS Opp Value'!$B1249,'xUS TME'!$B:$B,0))</f>
        <v>0</v>
      </c>
      <c r="P1249" s="15" t="str">
        <f>INDEX('xUS TME'!M:M,MATCH('xUS Opp Value'!$B1249,'xUS TME'!$B:$B,0))</f>
        <v>Yuan Renminbi</v>
      </c>
      <c r="Q1249" s="15">
        <f>INDEX('xUS TME'!N:N,MATCH('xUS Opp Value'!$B1249,'xUS TME'!$B:$B,0))</f>
        <v>0</v>
      </c>
    </row>
    <row r="1250" spans="1:17" hidden="1">
      <c r="A1250" s="10" t="s">
        <v>7645</v>
      </c>
      <c r="B1250" s="10" t="str">
        <f>INDEX('xUS TME'!B:B,MATCH('xUS Opp Value'!A1250,'xUS TME'!A:A,0))</f>
        <v>CNE1000012X7</v>
      </c>
      <c r="C1250" s="13">
        <f>INDEX('xUS TME'!C:C,MATCH($B1250,'xUS TME'!$B:$B,0))</f>
        <v>601233</v>
      </c>
      <c r="D1250" s="13" t="str">
        <f>INDEX('xUS TME'!D:D,MATCH(B1250,'xUS TME'!$B:$B,0))</f>
        <v>0P0000TDXK</v>
      </c>
      <c r="E1250" s="13" t="str">
        <f>INDEX('xUS TME'!F:F,MATCH(B1250,'xUS TME'!$B:$B,0))</f>
        <v>China</v>
      </c>
      <c r="F1250" s="18" t="str">
        <f>INDEX('xUS TME'!G:G,MATCH(B1250,'xUS TME'!$B:$B,0))</f>
        <v>Materials</v>
      </c>
      <c r="G1250" s="58">
        <f>IFERROR(INDEX(CRIMs!G:G,MATCH(C1250,CRIMs!D:D,0)),0)</f>
        <v>0</v>
      </c>
      <c r="H1250" s="58">
        <f>IFERROR(INDEX(CRIMs!I:I,MATCH(C1250,CRIMs!D:D,0)),0)</f>
        <v>0</v>
      </c>
      <c r="I1250" s="13">
        <f>INDEX('xUS TME'!E:E,MATCH($B1250,'xUS TME'!$B:$B,0))</f>
        <v>0</v>
      </c>
      <c r="J1250" s="15">
        <f>INDEX('xUS TME'!H:H,MATCH(B1250,'xUS TME'!$B:$B,0))</f>
        <v>0</v>
      </c>
      <c r="K1250" s="17" t="str">
        <f t="shared" si="19"/>
        <v/>
      </c>
      <c r="L1250" s="15">
        <f>INDEX('xUS TME'!J:J,MATCH('xUS Opp Value'!B1250,'xUS TME'!$B:$B,0))</f>
        <v>8.0399999999999991</v>
      </c>
      <c r="M1250" s="15">
        <f>INDEX('xUS TME'!L:L,MATCH('xUS Opp Value'!$B1250,'xUS TME'!$B:$B,0))</f>
        <v>1.25</v>
      </c>
      <c r="N1250" s="15">
        <f>INDEX('xUS TME'!K:K,MATCH('xUS Opp Value'!$B1250,'xUS TME'!$B:$B,0))</f>
        <v>0.03</v>
      </c>
      <c r="O1250" s="15">
        <f>INDEX('xUS TME'!I:I,MATCH('xUS Opp Value'!$B1250,'xUS TME'!$B:$B,0))</f>
        <v>0</v>
      </c>
      <c r="P1250" s="15" t="str">
        <f>INDEX('xUS TME'!M:M,MATCH('xUS Opp Value'!$B1250,'xUS TME'!$B:$B,0))</f>
        <v>Yuan Renminbi</v>
      </c>
      <c r="Q1250" s="15">
        <f>INDEX('xUS TME'!N:N,MATCH('xUS Opp Value'!$B1250,'xUS TME'!$B:$B,0))</f>
        <v>0</v>
      </c>
    </row>
    <row r="1251" spans="1:17" hidden="1">
      <c r="A1251" s="10" t="s">
        <v>4919</v>
      </c>
      <c r="B1251" s="10" t="str">
        <f>INDEX('xUS TME'!B:B,MATCH('xUS Opp Value'!A1251,'xUS TME'!A:A,0))</f>
        <v>CNE100003HQ0</v>
      </c>
      <c r="C1251" s="13">
        <f>INDEX('xUS TME'!C:C,MATCH($B1251,'xUS TME'!$B:$B,0))</f>
        <v>601615</v>
      </c>
      <c r="D1251" s="13" t="str">
        <f>INDEX('xUS TME'!D:D,MATCH(B1251,'xUS TME'!$B:$B,0))</f>
        <v>0P0001FJAJ</v>
      </c>
      <c r="E1251" s="13" t="str">
        <f>INDEX('xUS TME'!F:F,MATCH(B1251,'xUS TME'!$B:$B,0))</f>
        <v>China</v>
      </c>
      <c r="F1251" s="18" t="str">
        <f>INDEX('xUS TME'!G:G,MATCH(B1251,'xUS TME'!$B:$B,0))</f>
        <v>Industrials</v>
      </c>
      <c r="G1251" s="58">
        <f>IFERROR(INDEX(CRIMs!G:G,MATCH(C1251,CRIMs!D:D,0)),0)</f>
        <v>0</v>
      </c>
      <c r="H1251" s="58">
        <f>IFERROR(INDEX(CRIMs!I:I,MATCH(C1251,CRIMs!D:D,0)),0)</f>
        <v>0</v>
      </c>
      <c r="I1251" s="13">
        <f>INDEX('xUS TME'!E:E,MATCH($B1251,'xUS TME'!$B:$B,0))</f>
        <v>0</v>
      </c>
      <c r="J1251" s="15">
        <f>INDEX('xUS TME'!H:H,MATCH(B1251,'xUS TME'!$B:$B,0))</f>
        <v>0</v>
      </c>
      <c r="K1251" s="17" t="str">
        <f t="shared" si="19"/>
        <v/>
      </c>
      <c r="L1251" s="15">
        <f>INDEX('xUS TME'!J:J,MATCH('xUS Opp Value'!B1251,'xUS TME'!$B:$B,0))</f>
        <v>6.19</v>
      </c>
      <c r="M1251" s="15">
        <f>INDEX('xUS TME'!L:L,MATCH('xUS Opp Value'!$B1251,'xUS TME'!$B:$B,0))</f>
        <v>1.42</v>
      </c>
      <c r="N1251" s="15">
        <f>INDEX('xUS TME'!K:K,MATCH('xUS Opp Value'!$B1251,'xUS TME'!$B:$B,0))</f>
        <v>0.01</v>
      </c>
      <c r="O1251" s="15">
        <f>INDEX('xUS TME'!I:I,MATCH('xUS Opp Value'!$B1251,'xUS TME'!$B:$B,0))</f>
        <v>0</v>
      </c>
      <c r="P1251" s="15" t="str">
        <f>INDEX('xUS TME'!M:M,MATCH('xUS Opp Value'!$B1251,'xUS TME'!$B:$B,0))</f>
        <v>Yuan Renminbi</v>
      </c>
      <c r="Q1251" s="15">
        <f>INDEX('xUS TME'!N:N,MATCH('xUS Opp Value'!$B1251,'xUS TME'!$B:$B,0))</f>
        <v>0</v>
      </c>
    </row>
    <row r="1252" spans="1:17" hidden="1">
      <c r="A1252" s="10" t="s">
        <v>652</v>
      </c>
      <c r="B1252" s="10" t="str">
        <f>INDEX('xUS TME'!B:B,MATCH('xUS Opp Value'!A1252,'xUS TME'!A:A,0))</f>
        <v>CNE000000XS0</v>
      </c>
      <c r="C1252" s="13">
        <f>INDEX('xUS TME'!C:C,MATCH($B1252,'xUS TME'!$B:$B,0))</f>
        <v>893</v>
      </c>
      <c r="D1252" s="13" t="str">
        <f>INDEX('xUS TME'!D:D,MATCH(B1252,'xUS TME'!$B:$B,0))</f>
        <v>0P00007XQ8</v>
      </c>
      <c r="E1252" s="13" t="str">
        <f>INDEX('xUS TME'!F:F,MATCH(B1252,'xUS TME'!$B:$B,0))</f>
        <v>China</v>
      </c>
      <c r="F1252" s="18" t="str">
        <f>INDEX('xUS TME'!G:G,MATCH(B1252,'xUS TME'!$B:$B,0))</f>
        <v>Materials</v>
      </c>
      <c r="G1252" s="58">
        <f>IFERROR(INDEX(CRIMs!G:G,MATCH(C1252,CRIMs!D:D,0)),0)</f>
        <v>0</v>
      </c>
      <c r="H1252" s="58">
        <f>IFERROR(INDEX(CRIMs!I:I,MATCH(C1252,CRIMs!D:D,0)),0)</f>
        <v>0</v>
      </c>
      <c r="I1252" s="13">
        <f>INDEX('xUS TME'!E:E,MATCH($B1252,'xUS TME'!$B:$B,0))</f>
        <v>0</v>
      </c>
      <c r="J1252" s="15">
        <f>INDEX('xUS TME'!H:H,MATCH(B1252,'xUS TME'!$B:$B,0))</f>
        <v>0</v>
      </c>
      <c r="K1252" s="17" t="str">
        <f t="shared" si="19"/>
        <v/>
      </c>
      <c r="L1252" s="15">
        <f>INDEX('xUS TME'!J:J,MATCH('xUS Opp Value'!B1252,'xUS TME'!$B:$B,0))</f>
        <v>0</v>
      </c>
      <c r="M1252" s="15">
        <f>INDEX('xUS TME'!L:L,MATCH('xUS Opp Value'!$B1252,'xUS TME'!$B:$B,0))</f>
        <v>4.3</v>
      </c>
      <c r="N1252" s="15">
        <f>INDEX('xUS TME'!K:K,MATCH('xUS Opp Value'!$B1252,'xUS TME'!$B:$B,0))</f>
        <v>0.08</v>
      </c>
      <c r="O1252" s="15">
        <f>INDEX('xUS TME'!I:I,MATCH('xUS Opp Value'!$B1252,'xUS TME'!$B:$B,0))</f>
        <v>0</v>
      </c>
      <c r="P1252" s="15" t="str">
        <f>INDEX('xUS TME'!M:M,MATCH('xUS Opp Value'!$B1252,'xUS TME'!$B:$B,0))</f>
        <v>Yuan Renminbi</v>
      </c>
      <c r="Q1252" s="15">
        <f>INDEX('xUS TME'!N:N,MATCH('xUS Opp Value'!$B1252,'xUS TME'!$B:$B,0))</f>
        <v>0</v>
      </c>
    </row>
    <row r="1253" spans="1:17" hidden="1">
      <c r="A1253" s="10" t="s">
        <v>6742</v>
      </c>
      <c r="B1253" s="10" t="str">
        <f>INDEX('xUS TME'!B:B,MATCH('xUS Opp Value'!A1253,'xUS TME'!A:A,0))</f>
        <v>CNE100000FW8</v>
      </c>
      <c r="C1253" s="13">
        <f>INDEX('xUS TME'!C:C,MATCH($B1253,'xUS TME'!$B:$B,0))</f>
        <v>2294</v>
      </c>
      <c r="D1253" s="13" t="str">
        <f>INDEX('xUS TME'!D:D,MATCH(B1253,'xUS TME'!$B:$B,0))</f>
        <v>0P0000L1X9</v>
      </c>
      <c r="E1253" s="13" t="str">
        <f>INDEX('xUS TME'!F:F,MATCH(B1253,'xUS TME'!$B:$B,0))</f>
        <v>China</v>
      </c>
      <c r="F1253" s="18" t="str">
        <f>INDEX('xUS TME'!G:G,MATCH(B1253,'xUS TME'!$B:$B,0))</f>
        <v>Health Care</v>
      </c>
      <c r="G1253" s="58">
        <f>IFERROR(INDEX(CRIMs!G:G,MATCH(C1253,CRIMs!D:D,0)),0)</f>
        <v>0</v>
      </c>
      <c r="H1253" s="58">
        <f>IFERROR(INDEX(CRIMs!I:I,MATCH(C1253,CRIMs!D:D,0)),0)</f>
        <v>0</v>
      </c>
      <c r="I1253" s="13">
        <f>INDEX('xUS TME'!E:E,MATCH($B1253,'xUS TME'!$B:$B,0))</f>
        <v>0</v>
      </c>
      <c r="J1253" s="15">
        <f>INDEX('xUS TME'!H:H,MATCH(B1253,'xUS TME'!$B:$B,0))</f>
        <v>0</v>
      </c>
      <c r="K1253" s="17" t="str">
        <f t="shared" si="19"/>
        <v/>
      </c>
      <c r="L1253" s="15">
        <f>INDEX('xUS TME'!J:J,MATCH('xUS Opp Value'!B1253,'xUS TME'!$B:$B,0))</f>
        <v>37.35</v>
      </c>
      <c r="M1253" s="15">
        <f>INDEX('xUS TME'!L:L,MATCH('xUS Opp Value'!$B1253,'xUS TME'!$B:$B,0))</f>
        <v>8</v>
      </c>
      <c r="N1253" s="15">
        <f>INDEX('xUS TME'!K:K,MATCH('xUS Opp Value'!$B1253,'xUS TME'!$B:$B,0))</f>
        <v>7.0000000000000007E-2</v>
      </c>
      <c r="O1253" s="15">
        <f>INDEX('xUS TME'!I:I,MATCH('xUS Opp Value'!$B1253,'xUS TME'!$B:$B,0))</f>
        <v>0</v>
      </c>
      <c r="P1253" s="15" t="str">
        <f>INDEX('xUS TME'!M:M,MATCH('xUS Opp Value'!$B1253,'xUS TME'!$B:$B,0))</f>
        <v>Yuan Renminbi</v>
      </c>
      <c r="Q1253" s="15">
        <f>INDEX('xUS TME'!N:N,MATCH('xUS Opp Value'!$B1253,'xUS TME'!$B:$B,0))</f>
        <v>0</v>
      </c>
    </row>
    <row r="1254" spans="1:17" hidden="1">
      <c r="A1254" s="10" t="s">
        <v>6210</v>
      </c>
      <c r="B1254" s="10" t="str">
        <f>INDEX('xUS TME'!B:B,MATCH('xUS Opp Value'!A1254,'xUS TME'!A:A,0))</f>
        <v>CNE1000015F7</v>
      </c>
      <c r="C1254" s="13">
        <f>INDEX('xUS TME'!C:C,MATCH($B1254,'xUS TME'!$B:$B,0))</f>
        <v>601058</v>
      </c>
      <c r="D1254" s="13" t="str">
        <f>INDEX('xUS TME'!D:D,MATCH(B1254,'xUS TME'!$B:$B,0))</f>
        <v>0P0000TOKV</v>
      </c>
      <c r="E1254" s="13" t="str">
        <f>INDEX('xUS TME'!F:F,MATCH(B1254,'xUS TME'!$B:$B,0))</f>
        <v>China</v>
      </c>
      <c r="F1254" s="18" t="str">
        <f>INDEX('xUS TME'!G:G,MATCH(B1254,'xUS TME'!$B:$B,0))</f>
        <v>Consumer Discretionary</v>
      </c>
      <c r="G1254" s="58">
        <f>IFERROR(INDEX(CRIMs!G:G,MATCH(C1254,CRIMs!D:D,0)),0)</f>
        <v>0</v>
      </c>
      <c r="H1254" s="58">
        <f>IFERROR(INDEX(CRIMs!I:I,MATCH(C1254,CRIMs!D:D,0)),0)</f>
        <v>0</v>
      </c>
      <c r="I1254" s="13">
        <f>INDEX('xUS TME'!E:E,MATCH($B1254,'xUS TME'!$B:$B,0))</f>
        <v>0</v>
      </c>
      <c r="J1254" s="15">
        <f>INDEX('xUS TME'!H:H,MATCH(B1254,'xUS TME'!$B:$B,0))</f>
        <v>0</v>
      </c>
      <c r="K1254" s="17" t="str">
        <f t="shared" si="19"/>
        <v/>
      </c>
      <c r="L1254" s="15">
        <f>INDEX('xUS TME'!J:J,MATCH('xUS Opp Value'!B1254,'xUS TME'!$B:$B,0))</f>
        <v>0</v>
      </c>
      <c r="M1254" s="15">
        <f>INDEX('xUS TME'!L:L,MATCH('xUS Opp Value'!$B1254,'xUS TME'!$B:$B,0))</f>
        <v>2.12</v>
      </c>
      <c r="N1254" s="15">
        <f>INDEX('xUS TME'!K:K,MATCH('xUS Opp Value'!$B1254,'xUS TME'!$B:$B,0))</f>
        <v>0.23</v>
      </c>
      <c r="O1254" s="15">
        <f>INDEX('xUS TME'!I:I,MATCH('xUS Opp Value'!$B1254,'xUS TME'!$B:$B,0))</f>
        <v>0</v>
      </c>
      <c r="P1254" s="15" t="str">
        <f>INDEX('xUS TME'!M:M,MATCH('xUS Opp Value'!$B1254,'xUS TME'!$B:$B,0))</f>
        <v>Yuan Renminbi</v>
      </c>
      <c r="Q1254" s="15">
        <f>INDEX('xUS TME'!N:N,MATCH('xUS Opp Value'!$B1254,'xUS TME'!$B:$B,0))</f>
        <v>0</v>
      </c>
    </row>
    <row r="1255" spans="1:17" hidden="1">
      <c r="A1255" s="10" t="s">
        <v>5615</v>
      </c>
      <c r="B1255" s="10" t="str">
        <f>INDEX('xUS TME'!B:B,MATCH('xUS Opp Value'!A1255,'xUS TME'!A:A,0))</f>
        <v>TRAPKENT91K5</v>
      </c>
      <c r="C1255" s="13" t="str">
        <f>INDEX('xUS TME'!C:C,MATCH($B1255,'xUS TME'!$B:$B,0))</f>
        <v>PKENT</v>
      </c>
      <c r="D1255" s="13" t="str">
        <f>INDEX('xUS TME'!D:D,MATCH(B1255,'xUS TME'!$B:$B,0))</f>
        <v>0P0000BJ5G</v>
      </c>
      <c r="E1255" s="13" t="str">
        <f>INDEX('xUS TME'!F:F,MATCH(B1255,'xUS TME'!$B:$B,0))</f>
        <v>Turkey</v>
      </c>
      <c r="F1255" s="18" t="str">
        <f>INDEX('xUS TME'!G:G,MATCH(B1255,'xUS TME'!$B:$B,0))</f>
        <v>Consumer Discretionary</v>
      </c>
      <c r="G1255" s="58">
        <f>IFERROR(INDEX(CRIMs!G:G,MATCH(C1255,CRIMs!D:D,0)),0)</f>
        <v>0</v>
      </c>
      <c r="H1255" s="58">
        <f>IFERROR(INDEX(CRIMs!I:I,MATCH(C1255,CRIMs!D:D,0)),0)</f>
        <v>0</v>
      </c>
      <c r="I1255" s="13">
        <f>INDEX('xUS TME'!E:E,MATCH($B1255,'xUS TME'!$B:$B,0))</f>
        <v>0</v>
      </c>
      <c r="J1255" s="15">
        <f>INDEX('xUS TME'!H:H,MATCH(B1255,'xUS TME'!$B:$B,0))</f>
        <v>0</v>
      </c>
      <c r="K1255" s="17" t="str">
        <f t="shared" si="19"/>
        <v/>
      </c>
      <c r="L1255" s="15">
        <f>INDEX('xUS TME'!J:J,MATCH('xUS Opp Value'!B1255,'xUS TME'!$B:$B,0))</f>
        <v>0</v>
      </c>
      <c r="M1255" s="15">
        <f>INDEX('xUS TME'!L:L,MATCH('xUS Opp Value'!$B1255,'xUS TME'!$B:$B,0))</f>
        <v>75.84</v>
      </c>
      <c r="N1255" s="15">
        <f>INDEX('xUS TME'!K:K,MATCH('xUS Opp Value'!$B1255,'xUS TME'!$B:$B,0))</f>
        <v>0.13</v>
      </c>
      <c r="O1255" s="15">
        <f>INDEX('xUS TME'!I:I,MATCH('xUS Opp Value'!$B1255,'xUS TME'!$B:$B,0))</f>
        <v>0</v>
      </c>
      <c r="P1255" s="15" t="str">
        <f>INDEX('xUS TME'!M:M,MATCH('xUS Opp Value'!$B1255,'xUS TME'!$B:$B,0))</f>
        <v>Turkish Lira</v>
      </c>
      <c r="Q1255" s="15">
        <f>INDEX('xUS TME'!N:N,MATCH('xUS Opp Value'!$B1255,'xUS TME'!$B:$B,0))</f>
        <v>0</v>
      </c>
    </row>
    <row r="1256" spans="1:17" hidden="1">
      <c r="A1256" s="10" t="s">
        <v>8261</v>
      </c>
      <c r="B1256" s="10" t="str">
        <f>INDEX('xUS TME'!B:B,MATCH('xUS Opp Value'!A1256,'xUS TME'!A:A,0))</f>
        <v>CNE0000017Y6</v>
      </c>
      <c r="C1256" s="13">
        <f>INDEX('xUS TME'!C:C,MATCH($B1256,'xUS TME'!$B:$B,0))</f>
        <v>600588</v>
      </c>
      <c r="D1256" s="13" t="str">
        <f>INDEX('xUS TME'!D:D,MATCH(B1256,'xUS TME'!$B:$B,0))</f>
        <v>0P00007XCS</v>
      </c>
      <c r="E1256" s="13" t="str">
        <f>INDEX('xUS TME'!F:F,MATCH(B1256,'xUS TME'!$B:$B,0))</f>
        <v>China</v>
      </c>
      <c r="F1256" s="18" t="str">
        <f>INDEX('xUS TME'!G:G,MATCH(B1256,'xUS TME'!$B:$B,0))</f>
        <v>Information Technology</v>
      </c>
      <c r="G1256" s="58">
        <f>IFERROR(INDEX(CRIMs!G:G,MATCH(C1256,CRIMs!D:D,0)),0)</f>
        <v>0</v>
      </c>
      <c r="H1256" s="58">
        <f>IFERROR(INDEX(CRIMs!I:I,MATCH(C1256,CRIMs!D:D,0)),0)</f>
        <v>0</v>
      </c>
      <c r="I1256" s="13">
        <f>INDEX('xUS TME'!E:E,MATCH($B1256,'xUS TME'!$B:$B,0))</f>
        <v>0</v>
      </c>
      <c r="J1256" s="15">
        <f>INDEX('xUS TME'!H:H,MATCH(B1256,'xUS TME'!$B:$B,0))</f>
        <v>0</v>
      </c>
      <c r="K1256" s="17" t="str">
        <f t="shared" si="19"/>
        <v/>
      </c>
      <c r="L1256" s="15">
        <f>INDEX('xUS TME'!J:J,MATCH('xUS Opp Value'!B1256,'xUS TME'!$B:$B,0))</f>
        <v>250</v>
      </c>
      <c r="M1256" s="15">
        <f>INDEX('xUS TME'!L:L,MATCH('xUS Opp Value'!$B1256,'xUS TME'!$B:$B,0))</f>
        <v>5.54</v>
      </c>
      <c r="N1256" s="15">
        <f>INDEX('xUS TME'!K:K,MATCH('xUS Opp Value'!$B1256,'xUS TME'!$B:$B,0))</f>
        <v>-0.22</v>
      </c>
      <c r="O1256" s="15">
        <f>INDEX('xUS TME'!I:I,MATCH('xUS Opp Value'!$B1256,'xUS TME'!$B:$B,0))</f>
        <v>0</v>
      </c>
      <c r="P1256" s="15" t="str">
        <f>INDEX('xUS TME'!M:M,MATCH('xUS Opp Value'!$B1256,'xUS TME'!$B:$B,0))</f>
        <v>Yuan Renminbi</v>
      </c>
      <c r="Q1256" s="15">
        <f>INDEX('xUS TME'!N:N,MATCH('xUS Opp Value'!$B1256,'xUS TME'!$B:$B,0))</f>
        <v>0</v>
      </c>
    </row>
    <row r="1257" spans="1:17" hidden="1">
      <c r="A1257" s="10" t="s">
        <v>1593</v>
      </c>
      <c r="B1257" s="10" t="str">
        <f>INDEX('xUS TME'!B:B,MATCH('xUS Opp Value'!A1257,'xUS TME'!A:A,0))</f>
        <v>CNE000000RL7</v>
      </c>
      <c r="C1257" s="13">
        <f>INDEX('xUS TME'!C:C,MATCH($B1257,'xUS TME'!$B:$B,0))</f>
        <v>66</v>
      </c>
      <c r="D1257" s="13" t="str">
        <f>INDEX('xUS TME'!D:D,MATCH(B1257,'xUS TME'!$B:$B,0))</f>
        <v>0P00007WRQ</v>
      </c>
      <c r="E1257" s="13" t="str">
        <f>INDEX('xUS TME'!F:F,MATCH(B1257,'xUS TME'!$B:$B,0))</f>
        <v>China</v>
      </c>
      <c r="F1257" s="18" t="str">
        <f>INDEX('xUS TME'!G:G,MATCH(B1257,'xUS TME'!$B:$B,0))</f>
        <v>Information Technology</v>
      </c>
      <c r="G1257" s="58">
        <f>IFERROR(INDEX(CRIMs!G:G,MATCH(C1257,CRIMs!D:D,0)),0)</f>
        <v>0</v>
      </c>
      <c r="H1257" s="58">
        <f>IFERROR(INDEX(CRIMs!I:I,MATCH(C1257,CRIMs!D:D,0)),0)</f>
        <v>0</v>
      </c>
      <c r="I1257" s="13">
        <f>INDEX('xUS TME'!E:E,MATCH($B1257,'xUS TME'!$B:$B,0))</f>
        <v>0</v>
      </c>
      <c r="J1257" s="15">
        <f>INDEX('xUS TME'!H:H,MATCH(B1257,'xUS TME'!$B:$B,0))</f>
        <v>0</v>
      </c>
      <c r="K1257" s="17" t="str">
        <f t="shared" si="19"/>
        <v/>
      </c>
      <c r="L1257" s="15">
        <f>INDEX('xUS TME'!J:J,MATCH('xUS Opp Value'!B1257,'xUS TME'!$B:$B,0))</f>
        <v>0</v>
      </c>
      <c r="M1257" s="15">
        <f>INDEX('xUS TME'!L:L,MATCH('xUS Opp Value'!$B1257,'xUS TME'!$B:$B,0))</f>
        <v>4.38</v>
      </c>
      <c r="N1257" s="15">
        <f>INDEX('xUS TME'!K:K,MATCH('xUS Opp Value'!$B1257,'xUS TME'!$B:$B,0))</f>
        <v>-0.12</v>
      </c>
      <c r="O1257" s="15">
        <f>INDEX('xUS TME'!I:I,MATCH('xUS Opp Value'!$B1257,'xUS TME'!$B:$B,0))</f>
        <v>0</v>
      </c>
      <c r="P1257" s="15" t="str">
        <f>INDEX('xUS TME'!M:M,MATCH('xUS Opp Value'!$B1257,'xUS TME'!$B:$B,0))</f>
        <v>Yuan Renminbi</v>
      </c>
      <c r="Q1257" s="15">
        <f>INDEX('xUS TME'!N:N,MATCH('xUS Opp Value'!$B1257,'xUS TME'!$B:$B,0))</f>
        <v>0</v>
      </c>
    </row>
    <row r="1258" spans="1:17" hidden="1">
      <c r="A1258" s="10" t="s">
        <v>3254</v>
      </c>
      <c r="B1258" s="10" t="str">
        <f>INDEX('xUS TME'!B:B,MATCH('xUS Opp Value'!A1258,'xUS TME'!A:A,0))</f>
        <v>CNE000001C32</v>
      </c>
      <c r="C1258" s="13">
        <f>INDEX('xUS TME'!C:C,MATCH($B1258,'xUS TME'!$B:$B,0))</f>
        <v>600515</v>
      </c>
      <c r="D1258" s="13" t="str">
        <f>INDEX('xUS TME'!D:D,MATCH(B1258,'xUS TME'!$B:$B,0))</f>
        <v>0P00007XB1</v>
      </c>
      <c r="E1258" s="13" t="str">
        <f>INDEX('xUS TME'!F:F,MATCH(B1258,'xUS TME'!$B:$B,0))</f>
        <v>China</v>
      </c>
      <c r="F1258" s="18" t="str">
        <f>INDEX('xUS TME'!G:G,MATCH(B1258,'xUS TME'!$B:$B,0))</f>
        <v>Real Estate</v>
      </c>
      <c r="G1258" s="58">
        <f>IFERROR(INDEX(CRIMs!G:G,MATCH(C1258,CRIMs!D:D,0)),0)</f>
        <v>0</v>
      </c>
      <c r="H1258" s="58">
        <f>IFERROR(INDEX(CRIMs!I:I,MATCH(C1258,CRIMs!D:D,0)),0)</f>
        <v>0</v>
      </c>
      <c r="I1258" s="13">
        <f>INDEX('xUS TME'!E:E,MATCH($B1258,'xUS TME'!$B:$B,0))</f>
        <v>0</v>
      </c>
      <c r="J1258" s="15">
        <f>INDEX('xUS TME'!H:H,MATCH(B1258,'xUS TME'!$B:$B,0))</f>
        <v>0</v>
      </c>
      <c r="K1258" s="17" t="str">
        <f t="shared" si="19"/>
        <v/>
      </c>
      <c r="L1258" s="15">
        <f>INDEX('xUS TME'!J:J,MATCH('xUS Opp Value'!B1258,'xUS TME'!$B:$B,0))</f>
        <v>0</v>
      </c>
      <c r="M1258" s="15">
        <f>INDEX('xUS TME'!L:L,MATCH('xUS Opp Value'!$B1258,'xUS TME'!$B:$B,0))</f>
        <v>1.76</v>
      </c>
      <c r="N1258" s="15">
        <f>INDEX('xUS TME'!K:K,MATCH('xUS Opp Value'!$B1258,'xUS TME'!$B:$B,0))</f>
        <v>0.02</v>
      </c>
      <c r="O1258" s="15">
        <f>INDEX('xUS TME'!I:I,MATCH('xUS Opp Value'!$B1258,'xUS TME'!$B:$B,0))</f>
        <v>0</v>
      </c>
      <c r="P1258" s="15" t="str">
        <f>INDEX('xUS TME'!M:M,MATCH('xUS Opp Value'!$B1258,'xUS TME'!$B:$B,0))</f>
        <v>Yuan Renminbi</v>
      </c>
      <c r="Q1258" s="15">
        <f>INDEX('xUS TME'!N:N,MATCH('xUS Opp Value'!$B1258,'xUS TME'!$B:$B,0))</f>
        <v>0</v>
      </c>
    </row>
    <row r="1259" spans="1:17" hidden="1">
      <c r="A1259" s="10" t="s">
        <v>6734</v>
      </c>
      <c r="B1259" s="10" t="str">
        <f>INDEX('xUS TME'!B:B,MATCH('xUS Opp Value'!A1259,'xUS TME'!A:A,0))</f>
        <v>CNE000000FK4</v>
      </c>
      <c r="C1259" s="13">
        <f>INDEX('xUS TME'!C:C,MATCH($B1259,'xUS TME'!$B:$B,0))</f>
        <v>21</v>
      </c>
      <c r="D1259" s="13" t="str">
        <f>INDEX('xUS TME'!D:D,MATCH(B1259,'xUS TME'!$B:$B,0))</f>
        <v>0P00007WQT</v>
      </c>
      <c r="E1259" s="13" t="str">
        <f>INDEX('xUS TME'!F:F,MATCH(B1259,'xUS TME'!$B:$B,0))</f>
        <v>China</v>
      </c>
      <c r="F1259" s="18" t="str">
        <f>INDEX('xUS TME'!G:G,MATCH(B1259,'xUS TME'!$B:$B,0))</f>
        <v>Information Technology</v>
      </c>
      <c r="G1259" s="58">
        <f>IFERROR(INDEX(CRIMs!G:G,MATCH(C1259,CRIMs!D:D,0)),0)</f>
        <v>0</v>
      </c>
      <c r="H1259" s="58">
        <f>IFERROR(INDEX(CRIMs!I:I,MATCH(C1259,CRIMs!D:D,0)),0)</f>
        <v>0</v>
      </c>
      <c r="I1259" s="13">
        <f>INDEX('xUS TME'!E:E,MATCH($B1259,'xUS TME'!$B:$B,0))</f>
        <v>0</v>
      </c>
      <c r="J1259" s="15">
        <f>INDEX('xUS TME'!H:H,MATCH(B1259,'xUS TME'!$B:$B,0))</f>
        <v>0</v>
      </c>
      <c r="K1259" s="17" t="str">
        <f t="shared" si="19"/>
        <v/>
      </c>
      <c r="L1259" s="15">
        <f>INDEX('xUS TME'!J:J,MATCH('xUS Opp Value'!B1259,'xUS TME'!$B:$B,0))</f>
        <v>0</v>
      </c>
      <c r="M1259" s="15">
        <f>INDEX('xUS TME'!L:L,MATCH('xUS Opp Value'!$B1259,'xUS TME'!$B:$B,0))</f>
        <v>3.47</v>
      </c>
      <c r="N1259" s="15">
        <f>INDEX('xUS TME'!K:K,MATCH('xUS Opp Value'!$B1259,'xUS TME'!$B:$B,0))</f>
        <v>0.1</v>
      </c>
      <c r="O1259" s="15">
        <f>INDEX('xUS TME'!I:I,MATCH('xUS Opp Value'!$B1259,'xUS TME'!$B:$B,0))</f>
        <v>0</v>
      </c>
      <c r="P1259" s="15" t="str">
        <f>INDEX('xUS TME'!M:M,MATCH('xUS Opp Value'!$B1259,'xUS TME'!$B:$B,0))</f>
        <v>Yuan Renminbi</v>
      </c>
      <c r="Q1259" s="15">
        <f>INDEX('xUS TME'!N:N,MATCH('xUS Opp Value'!$B1259,'xUS TME'!$B:$B,0))</f>
        <v>0</v>
      </c>
    </row>
    <row r="1260" spans="1:17" hidden="1">
      <c r="A1260" s="10" t="s">
        <v>3323</v>
      </c>
      <c r="B1260" s="10" t="str">
        <f>INDEX('xUS TME'!B:B,MATCH('xUS Opp Value'!A1260,'xUS TME'!A:A,0))</f>
        <v>CNE000001JQ1</v>
      </c>
      <c r="C1260" s="13">
        <f>INDEX('xUS TME'!C:C,MATCH($B1260,'xUS TME'!$B:$B,0))</f>
        <v>2008</v>
      </c>
      <c r="D1260" s="13" t="str">
        <f>INDEX('xUS TME'!D:D,MATCH(B1260,'xUS TME'!$B:$B,0))</f>
        <v>0P00007XSR</v>
      </c>
      <c r="E1260" s="13" t="str">
        <f>INDEX('xUS TME'!F:F,MATCH(B1260,'xUS TME'!$B:$B,0))</f>
        <v>China</v>
      </c>
      <c r="F1260" s="18" t="str">
        <f>INDEX('xUS TME'!G:G,MATCH(B1260,'xUS TME'!$B:$B,0))</f>
        <v>Industrials</v>
      </c>
      <c r="G1260" s="58">
        <f>IFERROR(INDEX(CRIMs!G:G,MATCH(C1260,CRIMs!D:D,0)),0)</f>
        <v>0</v>
      </c>
      <c r="H1260" s="58">
        <f>IFERROR(INDEX(CRIMs!I:I,MATCH(C1260,CRIMs!D:D,0)),0)</f>
        <v>0</v>
      </c>
      <c r="I1260" s="13">
        <f>INDEX('xUS TME'!E:E,MATCH($B1260,'xUS TME'!$B:$B,0))</f>
        <v>0</v>
      </c>
      <c r="J1260" s="15">
        <f>INDEX('xUS TME'!H:H,MATCH(B1260,'xUS TME'!$B:$B,0))</f>
        <v>0</v>
      </c>
      <c r="K1260" s="17" t="str">
        <f t="shared" si="19"/>
        <v/>
      </c>
      <c r="L1260" s="15">
        <f>INDEX('xUS TME'!J:J,MATCH('xUS Opp Value'!B1260,'xUS TME'!$B:$B,0))</f>
        <v>15.71</v>
      </c>
      <c r="M1260" s="15">
        <f>INDEX('xUS TME'!L:L,MATCH('xUS Opp Value'!$B1260,'xUS TME'!$B:$B,0))</f>
        <v>4.6399999999999997</v>
      </c>
      <c r="N1260" s="15">
        <f>INDEX('xUS TME'!K:K,MATCH('xUS Opp Value'!$B1260,'xUS TME'!$B:$B,0))</f>
        <v>0.11</v>
      </c>
      <c r="O1260" s="15" t="str">
        <f>INDEX('xUS TME'!I:I,MATCH('xUS Opp Value'!$B1260,'xUS TME'!$B:$B,0))</f>
        <v>None</v>
      </c>
      <c r="P1260" s="15" t="str">
        <f>INDEX('xUS TME'!M:M,MATCH('xUS Opp Value'!$B1260,'xUS TME'!$B:$B,0))</f>
        <v>Yuan Renminbi</v>
      </c>
      <c r="Q1260" s="15" t="str">
        <f>INDEX('xUS TME'!N:N,MATCH('xUS Opp Value'!$B1260,'xUS TME'!$B:$B,0))</f>
        <v>High</v>
      </c>
    </row>
    <row r="1261" spans="1:17" hidden="1">
      <c r="A1261" s="10" t="s">
        <v>3214</v>
      </c>
      <c r="B1261" s="10" t="str">
        <f>INDEX('xUS TME'!B:B,MATCH('xUS Opp Value'!A1261,'xUS TME'!A:A,0))</f>
        <v>CNE1000041D8</v>
      </c>
      <c r="C1261" s="13" t="str">
        <f>INDEX('xUS TME'!C:C,MATCH($B1261,'xUS TME'!$B:$B,0))</f>
        <v>601456</v>
      </c>
      <c r="D1261" s="13" t="str">
        <f>INDEX('xUS TME'!D:D,MATCH(B1261,'xUS TME'!$B:$B,0))</f>
        <v>0P0001KGGL</v>
      </c>
      <c r="E1261" s="13" t="str">
        <f>INDEX('xUS TME'!F:F,MATCH(B1261,'xUS TME'!$B:$B,0))</f>
        <v>China</v>
      </c>
      <c r="F1261" s="18" t="str">
        <f>INDEX('xUS TME'!G:G,MATCH(B1261,'xUS TME'!$B:$B,0))</f>
        <v>Financials</v>
      </c>
      <c r="G1261" s="58">
        <f>IFERROR(INDEX(CRIMs!G:G,MATCH(C1261,CRIMs!D:D,0)),0)</f>
        <v>0</v>
      </c>
      <c r="H1261" s="58">
        <f>IFERROR(INDEX(CRIMs!I:I,MATCH(C1261,CRIMs!D:D,0)),0)</f>
        <v>0</v>
      </c>
      <c r="I1261" s="13">
        <f>INDEX('xUS TME'!E:E,MATCH($B1261,'xUS TME'!$B:$B,0))</f>
        <v>0</v>
      </c>
      <c r="J1261" s="15">
        <f>INDEX('xUS TME'!H:H,MATCH(B1261,'xUS TME'!$B:$B,0))</f>
        <v>0</v>
      </c>
      <c r="K1261" s="17" t="str">
        <f t="shared" si="19"/>
        <v/>
      </c>
      <c r="L1261" s="15">
        <f>INDEX('xUS TME'!J:J,MATCH('xUS Opp Value'!B1261,'xUS TME'!$B:$B,0))</f>
        <v>0</v>
      </c>
      <c r="M1261" s="15">
        <f>INDEX('xUS TME'!L:L,MATCH('xUS Opp Value'!$B1261,'xUS TME'!$B:$B,0))</f>
        <v>1</v>
      </c>
      <c r="N1261" s="15">
        <f>INDEX('xUS TME'!K:K,MATCH('xUS Opp Value'!$B1261,'xUS TME'!$B:$B,0))</f>
        <v>0.05</v>
      </c>
      <c r="O1261" s="15">
        <f>INDEX('xUS TME'!I:I,MATCH('xUS Opp Value'!$B1261,'xUS TME'!$B:$B,0))</f>
        <v>0</v>
      </c>
      <c r="P1261" s="15" t="str">
        <f>INDEX('xUS TME'!M:M,MATCH('xUS Opp Value'!$B1261,'xUS TME'!$B:$B,0))</f>
        <v>Yuan Renminbi</v>
      </c>
      <c r="Q1261" s="15">
        <f>INDEX('xUS TME'!N:N,MATCH('xUS Opp Value'!$B1261,'xUS TME'!$B:$B,0))</f>
        <v>0</v>
      </c>
    </row>
    <row r="1262" spans="1:17" hidden="1">
      <c r="A1262" s="10" t="s">
        <v>4667</v>
      </c>
      <c r="B1262" s="10" t="str">
        <f>INDEX('xUS TME'!B:B,MATCH('xUS Opp Value'!A1262,'xUS TME'!A:A,0))</f>
        <v>CNE100001QV5</v>
      </c>
      <c r="C1262" s="13">
        <f>INDEX('xUS TME'!C:C,MATCH($B1262,'xUS TME'!$B:$B,0))</f>
        <v>1513</v>
      </c>
      <c r="D1262" s="13" t="str">
        <f>INDEX('xUS TME'!D:D,MATCH(B1262,'xUS TME'!$B:$B,0))</f>
        <v>0P00011RLO</v>
      </c>
      <c r="E1262" s="13" t="str">
        <f>INDEX('xUS TME'!F:F,MATCH(B1262,'xUS TME'!$B:$B,0))</f>
        <v>China</v>
      </c>
      <c r="F1262" s="18" t="str">
        <f>INDEX('xUS TME'!G:G,MATCH(B1262,'xUS TME'!$B:$B,0))</f>
        <v>Health Care</v>
      </c>
      <c r="G1262" s="58">
        <f>IFERROR(INDEX(CRIMs!G:G,MATCH(C1262,CRIMs!D:D,0)),0)</f>
        <v>0</v>
      </c>
      <c r="H1262" s="58">
        <f>IFERROR(INDEX(CRIMs!I:I,MATCH(C1262,CRIMs!D:D,0)),0)</f>
        <v>0</v>
      </c>
      <c r="I1262" s="13">
        <f>INDEX('xUS TME'!E:E,MATCH($B1262,'xUS TME'!$B:$B,0))</f>
        <v>0</v>
      </c>
      <c r="J1262" s="15">
        <f>INDEX('xUS TME'!H:H,MATCH(B1262,'xUS TME'!$B:$B,0))</f>
        <v>0</v>
      </c>
      <c r="K1262" s="17" t="str">
        <f t="shared" si="19"/>
        <v/>
      </c>
      <c r="L1262" s="15">
        <f>INDEX('xUS TME'!J:J,MATCH('xUS Opp Value'!B1262,'xUS TME'!$B:$B,0))</f>
        <v>0</v>
      </c>
      <c r="M1262" s="15">
        <f>INDEX('xUS TME'!L:L,MATCH('xUS Opp Value'!$B1262,'xUS TME'!$B:$B,0))</f>
        <v>1.67</v>
      </c>
      <c r="N1262" s="15">
        <f>INDEX('xUS TME'!K:K,MATCH('xUS Opp Value'!$B1262,'xUS TME'!$B:$B,0))</f>
        <v>0.17</v>
      </c>
      <c r="O1262" s="15">
        <f>INDEX('xUS TME'!I:I,MATCH('xUS Opp Value'!$B1262,'xUS TME'!$B:$B,0))</f>
        <v>0</v>
      </c>
      <c r="P1262" s="15" t="str">
        <f>INDEX('xUS TME'!M:M,MATCH('xUS Opp Value'!$B1262,'xUS TME'!$B:$B,0))</f>
        <v>Hong Kong Dollar</v>
      </c>
      <c r="Q1262" s="15">
        <f>INDEX('xUS TME'!N:N,MATCH('xUS Opp Value'!$B1262,'xUS TME'!$B:$B,0))</f>
        <v>0</v>
      </c>
    </row>
    <row r="1263" spans="1:17" hidden="1">
      <c r="A1263" s="10" t="s">
        <v>4393</v>
      </c>
      <c r="B1263" s="10" t="str">
        <f>INDEX('xUS TME'!B:B,MATCH('xUS Opp Value'!A1263,'xUS TME'!A:A,0))</f>
        <v>CNE000001JP3</v>
      </c>
      <c r="C1263" s="13">
        <f>INDEX('xUS TME'!C:C,MATCH($B1263,'xUS TME'!$B:$B,0))</f>
        <v>600143</v>
      </c>
      <c r="D1263" s="13" t="str">
        <f>INDEX('xUS TME'!D:D,MATCH(B1263,'xUS TME'!$B:$B,0))</f>
        <v>0P00007X2H</v>
      </c>
      <c r="E1263" s="13" t="str">
        <f>INDEX('xUS TME'!F:F,MATCH(B1263,'xUS TME'!$B:$B,0))</f>
        <v>China</v>
      </c>
      <c r="F1263" s="18" t="str">
        <f>INDEX('xUS TME'!G:G,MATCH(B1263,'xUS TME'!$B:$B,0))</f>
        <v>Materials</v>
      </c>
      <c r="G1263" s="58">
        <f>IFERROR(INDEX(CRIMs!G:G,MATCH(C1263,CRIMs!D:D,0)),0)</f>
        <v>0</v>
      </c>
      <c r="H1263" s="58">
        <f>IFERROR(INDEX(CRIMs!I:I,MATCH(C1263,CRIMs!D:D,0)),0)</f>
        <v>0</v>
      </c>
      <c r="I1263" s="13">
        <f>INDEX('xUS TME'!E:E,MATCH($B1263,'xUS TME'!$B:$B,0))</f>
        <v>0</v>
      </c>
      <c r="J1263" s="15">
        <f>INDEX('xUS TME'!H:H,MATCH(B1263,'xUS TME'!$B:$B,0))</f>
        <v>0</v>
      </c>
      <c r="K1263" s="17" t="str">
        <f t="shared" si="19"/>
        <v/>
      </c>
      <c r="L1263" s="15">
        <f>INDEX('xUS TME'!J:J,MATCH('xUS Opp Value'!B1263,'xUS TME'!$B:$B,0))</f>
        <v>0</v>
      </c>
      <c r="M1263" s="15">
        <f>INDEX('xUS TME'!L:L,MATCH('xUS Opp Value'!$B1263,'xUS TME'!$B:$B,0))</f>
        <v>2.33</v>
      </c>
      <c r="N1263" s="15">
        <f>INDEX('xUS TME'!K:K,MATCH('xUS Opp Value'!$B1263,'xUS TME'!$B:$B,0))</f>
        <v>0.01</v>
      </c>
      <c r="O1263" s="15">
        <f>INDEX('xUS TME'!I:I,MATCH('xUS Opp Value'!$B1263,'xUS TME'!$B:$B,0))</f>
        <v>0</v>
      </c>
      <c r="P1263" s="15" t="str">
        <f>INDEX('xUS TME'!M:M,MATCH('xUS Opp Value'!$B1263,'xUS TME'!$B:$B,0))</f>
        <v>Yuan Renminbi</v>
      </c>
      <c r="Q1263" s="15">
        <f>INDEX('xUS TME'!N:N,MATCH('xUS Opp Value'!$B1263,'xUS TME'!$B:$B,0))</f>
        <v>0</v>
      </c>
    </row>
    <row r="1264" spans="1:17" hidden="1">
      <c r="A1264" s="10" t="s">
        <v>8550</v>
      </c>
      <c r="B1264" s="10" t="str">
        <f>INDEX('xUS TME'!B:B,MATCH('xUS Opp Value'!A1264,'xUS TME'!A:A,0))</f>
        <v>CNE100002BR3</v>
      </c>
      <c r="C1264" s="13">
        <f>INDEX('xUS TME'!C:C,MATCH($B1264,'xUS TME'!$B:$B,0))</f>
        <v>2812</v>
      </c>
      <c r="D1264" s="13" t="str">
        <f>INDEX('xUS TME'!D:D,MATCH(B1264,'xUS TME'!$B:$B,0))</f>
        <v>0P00018O4V</v>
      </c>
      <c r="E1264" s="13" t="str">
        <f>INDEX('xUS TME'!F:F,MATCH(B1264,'xUS TME'!$B:$B,0))</f>
        <v>China</v>
      </c>
      <c r="F1264" s="18" t="str">
        <f>INDEX('xUS TME'!G:G,MATCH(B1264,'xUS TME'!$B:$B,0))</f>
        <v>Materials</v>
      </c>
      <c r="G1264" s="58">
        <f>IFERROR(INDEX(CRIMs!G:G,MATCH(C1264,CRIMs!D:D,0)),0)</f>
        <v>0</v>
      </c>
      <c r="H1264" s="58">
        <f>IFERROR(INDEX(CRIMs!I:I,MATCH(C1264,CRIMs!D:D,0)),0)</f>
        <v>0</v>
      </c>
      <c r="I1264" s="13">
        <f>INDEX('xUS TME'!E:E,MATCH($B1264,'xUS TME'!$B:$B,0))</f>
        <v>0</v>
      </c>
      <c r="J1264" s="15">
        <f>INDEX('xUS TME'!H:H,MATCH(B1264,'xUS TME'!$B:$B,0))</f>
        <v>0</v>
      </c>
      <c r="K1264" s="17" t="str">
        <f t="shared" si="19"/>
        <v/>
      </c>
      <c r="L1264" s="15">
        <f>INDEX('xUS TME'!J:J,MATCH('xUS Opp Value'!B1264,'xUS TME'!$B:$B,0))</f>
        <v>11.86</v>
      </c>
      <c r="M1264" s="15">
        <f>INDEX('xUS TME'!L:L,MATCH('xUS Opp Value'!$B1264,'xUS TME'!$B:$B,0))</f>
        <v>2.61</v>
      </c>
      <c r="N1264" s="15">
        <f>INDEX('xUS TME'!K:K,MATCH('xUS Opp Value'!$B1264,'xUS TME'!$B:$B,0))</f>
        <v>-0.03</v>
      </c>
      <c r="O1264" s="15">
        <f>INDEX('xUS TME'!I:I,MATCH('xUS Opp Value'!$B1264,'xUS TME'!$B:$B,0))</f>
        <v>0</v>
      </c>
      <c r="P1264" s="15" t="str">
        <f>INDEX('xUS TME'!M:M,MATCH('xUS Opp Value'!$B1264,'xUS TME'!$B:$B,0))</f>
        <v>Yuan Renminbi</v>
      </c>
      <c r="Q1264" s="15">
        <f>INDEX('xUS TME'!N:N,MATCH('xUS Opp Value'!$B1264,'xUS TME'!$B:$B,0))</f>
        <v>0</v>
      </c>
    </row>
    <row r="1265" spans="1:17" hidden="1">
      <c r="A1265" s="10" t="s">
        <v>8304</v>
      </c>
      <c r="B1265" s="10" t="str">
        <f>INDEX('xUS TME'!B:B,MATCH('xUS Opp Value'!A1265,'xUS TME'!A:A,0))</f>
        <v>CNE000001HC5</v>
      </c>
      <c r="C1265" s="13">
        <f>INDEX('xUS TME'!C:C,MATCH($B1265,'xUS TME'!$B:$B,0))</f>
        <v>600497</v>
      </c>
      <c r="D1265" s="13" t="str">
        <f>INDEX('xUS TME'!D:D,MATCH(B1265,'xUS TME'!$B:$B,0))</f>
        <v>0P00007XAL</v>
      </c>
      <c r="E1265" s="13" t="str">
        <f>INDEX('xUS TME'!F:F,MATCH(B1265,'xUS TME'!$B:$B,0))</f>
        <v>China</v>
      </c>
      <c r="F1265" s="18" t="str">
        <f>INDEX('xUS TME'!G:G,MATCH(B1265,'xUS TME'!$B:$B,0))</f>
        <v>Materials</v>
      </c>
      <c r="G1265" s="58">
        <f>IFERROR(INDEX(CRIMs!G:G,MATCH(C1265,CRIMs!D:D,0)),0)</f>
        <v>0</v>
      </c>
      <c r="H1265" s="58">
        <f>IFERROR(INDEX(CRIMs!I:I,MATCH(C1265,CRIMs!D:D,0)),0)</f>
        <v>0</v>
      </c>
      <c r="I1265" s="13">
        <f>INDEX('xUS TME'!E:E,MATCH($B1265,'xUS TME'!$B:$B,0))</f>
        <v>0</v>
      </c>
      <c r="J1265" s="15">
        <f>INDEX('xUS TME'!H:H,MATCH(B1265,'xUS TME'!$B:$B,0))</f>
        <v>0</v>
      </c>
      <c r="K1265" s="17" t="str">
        <f t="shared" si="19"/>
        <v/>
      </c>
      <c r="L1265" s="15">
        <f>INDEX('xUS TME'!J:J,MATCH('xUS Opp Value'!B1265,'xUS TME'!$B:$B,0))</f>
        <v>12.02</v>
      </c>
      <c r="M1265" s="15">
        <f>INDEX('xUS TME'!L:L,MATCH('xUS Opp Value'!$B1265,'xUS TME'!$B:$B,0))</f>
        <v>2.5499999999999998</v>
      </c>
      <c r="N1265" s="15">
        <f>INDEX('xUS TME'!K:K,MATCH('xUS Opp Value'!$B1265,'xUS TME'!$B:$B,0))</f>
        <v>0.06</v>
      </c>
      <c r="O1265" s="15">
        <f>INDEX('xUS TME'!I:I,MATCH('xUS Opp Value'!$B1265,'xUS TME'!$B:$B,0))</f>
        <v>0</v>
      </c>
      <c r="P1265" s="15" t="str">
        <f>INDEX('xUS TME'!M:M,MATCH('xUS Opp Value'!$B1265,'xUS TME'!$B:$B,0))</f>
        <v>Yuan Renminbi</v>
      </c>
      <c r="Q1265" s="15">
        <f>INDEX('xUS TME'!N:N,MATCH('xUS Opp Value'!$B1265,'xUS TME'!$B:$B,0))</f>
        <v>0</v>
      </c>
    </row>
    <row r="1266" spans="1:17" hidden="1">
      <c r="A1266" s="10" t="s">
        <v>3174</v>
      </c>
      <c r="B1266" s="10" t="str">
        <f>INDEX('xUS TME'!B:B,MATCH('xUS Opp Value'!A1266,'xUS TME'!A:A,0))</f>
        <v>CNE100000387</v>
      </c>
      <c r="C1266" s="13">
        <f>INDEX('xUS TME'!C:C,MATCH($B1266,'xUS TME'!$B:$B,0))</f>
        <v>874</v>
      </c>
      <c r="D1266" s="13" t="str">
        <f>INDEX('xUS TME'!D:D,MATCH(B1266,'xUS TME'!$B:$B,0))</f>
        <v>0P00009S3S</v>
      </c>
      <c r="E1266" s="13" t="str">
        <f>INDEX('xUS TME'!F:F,MATCH(B1266,'xUS TME'!$B:$B,0))</f>
        <v>China</v>
      </c>
      <c r="F1266" s="18" t="str">
        <f>INDEX('xUS TME'!G:G,MATCH(B1266,'xUS TME'!$B:$B,0))</f>
        <v>Health Care</v>
      </c>
      <c r="G1266" s="58">
        <f>IFERROR(INDEX(CRIMs!G:G,MATCH(C1266,CRIMs!D:D,0)),0)</f>
        <v>0</v>
      </c>
      <c r="H1266" s="58">
        <f>IFERROR(INDEX(CRIMs!I:I,MATCH(C1266,CRIMs!D:D,0)),0)</f>
        <v>0</v>
      </c>
      <c r="I1266" s="13">
        <f>INDEX('xUS TME'!E:E,MATCH($B1266,'xUS TME'!$B:$B,0))</f>
        <v>0</v>
      </c>
      <c r="J1266" s="15">
        <f>INDEX('xUS TME'!H:H,MATCH(B1266,'xUS TME'!$B:$B,0))</f>
        <v>0</v>
      </c>
      <c r="K1266" s="17" t="str">
        <f t="shared" si="19"/>
        <v/>
      </c>
      <c r="L1266" s="15">
        <f>INDEX('xUS TME'!J:J,MATCH('xUS Opp Value'!B1266,'xUS TME'!$B:$B,0))</f>
        <v>0</v>
      </c>
      <c r="M1266" s="15">
        <f>INDEX('xUS TME'!L:L,MATCH('xUS Opp Value'!$B1266,'xUS TME'!$B:$B,0))</f>
        <v>0.66</v>
      </c>
      <c r="N1266" s="15">
        <f>INDEX('xUS TME'!K:K,MATCH('xUS Opp Value'!$B1266,'xUS TME'!$B:$B,0))</f>
        <v>0.08</v>
      </c>
      <c r="O1266" s="15">
        <f>INDEX('xUS TME'!I:I,MATCH('xUS Opp Value'!$B1266,'xUS TME'!$B:$B,0))</f>
        <v>0</v>
      </c>
      <c r="P1266" s="15" t="str">
        <f>INDEX('xUS TME'!M:M,MATCH('xUS Opp Value'!$B1266,'xUS TME'!$B:$B,0))</f>
        <v>Hong Kong Dollar</v>
      </c>
      <c r="Q1266" s="15">
        <f>INDEX('xUS TME'!N:N,MATCH('xUS Opp Value'!$B1266,'xUS TME'!$B:$B,0))</f>
        <v>0</v>
      </c>
    </row>
    <row r="1267" spans="1:17" hidden="1">
      <c r="A1267" s="10" t="s">
        <v>6830</v>
      </c>
      <c r="B1267" s="10" t="str">
        <f>INDEX('xUS TME'!B:B,MATCH('xUS Opp Value'!A1267,'xUS TME'!A:A,0))</f>
        <v>CNE100000PW7</v>
      </c>
      <c r="C1267" s="13">
        <f>INDEX('xUS TME'!C:C,MATCH($B1267,'xUS TME'!$B:$B,0))</f>
        <v>2422</v>
      </c>
      <c r="D1267" s="13" t="str">
        <f>INDEX('xUS TME'!D:D,MATCH(B1267,'xUS TME'!$B:$B,0))</f>
        <v>0P0000PVD8</v>
      </c>
      <c r="E1267" s="13" t="str">
        <f>INDEX('xUS TME'!F:F,MATCH(B1267,'xUS TME'!$B:$B,0))</f>
        <v>China</v>
      </c>
      <c r="F1267" s="18" t="str">
        <f>INDEX('xUS TME'!G:G,MATCH(B1267,'xUS TME'!$B:$B,0))</f>
        <v>Health Care</v>
      </c>
      <c r="G1267" s="58">
        <f>IFERROR(INDEX(CRIMs!G:G,MATCH(C1267,CRIMs!D:D,0)),0)</f>
        <v>0</v>
      </c>
      <c r="H1267" s="58">
        <f>IFERROR(INDEX(CRIMs!I:I,MATCH(C1267,CRIMs!D:D,0)),0)</f>
        <v>0</v>
      </c>
      <c r="I1267" s="13">
        <f>INDEX('xUS TME'!E:E,MATCH($B1267,'xUS TME'!$B:$B,0))</f>
        <v>0</v>
      </c>
      <c r="J1267" s="15">
        <f>INDEX('xUS TME'!H:H,MATCH(B1267,'xUS TME'!$B:$B,0))</f>
        <v>0</v>
      </c>
      <c r="K1267" s="17" t="str">
        <f t="shared" si="19"/>
        <v/>
      </c>
      <c r="L1267" s="15">
        <f>INDEX('xUS TME'!J:J,MATCH('xUS Opp Value'!B1267,'xUS TME'!$B:$B,0))</f>
        <v>0</v>
      </c>
      <c r="M1267" s="15">
        <f>INDEX('xUS TME'!L:L,MATCH('xUS Opp Value'!$B1267,'xUS TME'!$B:$B,0))</f>
        <v>2.2400000000000002</v>
      </c>
      <c r="N1267" s="15">
        <f>INDEX('xUS TME'!K:K,MATCH('xUS Opp Value'!$B1267,'xUS TME'!$B:$B,0))</f>
        <v>0.08</v>
      </c>
      <c r="O1267" s="15">
        <f>INDEX('xUS TME'!I:I,MATCH('xUS Opp Value'!$B1267,'xUS TME'!$B:$B,0))</f>
        <v>0</v>
      </c>
      <c r="P1267" s="15" t="str">
        <f>INDEX('xUS TME'!M:M,MATCH('xUS Opp Value'!$B1267,'xUS TME'!$B:$B,0))</f>
        <v>Yuan Renminbi</v>
      </c>
      <c r="Q1267" s="15">
        <f>INDEX('xUS TME'!N:N,MATCH('xUS Opp Value'!$B1267,'xUS TME'!$B:$B,0))</f>
        <v>0</v>
      </c>
    </row>
    <row r="1268" spans="1:17" hidden="1">
      <c r="A1268" s="10" t="s">
        <v>6442</v>
      </c>
      <c r="B1268" s="10" t="str">
        <f>INDEX('xUS TME'!B:B,MATCH('xUS Opp Value'!A1268,'xUS TME'!A:A,0))</f>
        <v>CNE000000Q11</v>
      </c>
      <c r="C1268" s="13">
        <f>INDEX('xUS TME'!C:C,MATCH($B1268,'xUS TME'!$B:$B,0))</f>
        <v>600061</v>
      </c>
      <c r="D1268" s="13" t="str">
        <f>INDEX('xUS TME'!D:D,MATCH(B1268,'xUS TME'!$B:$B,0))</f>
        <v>0P00007X0D</v>
      </c>
      <c r="E1268" s="13" t="str">
        <f>INDEX('xUS TME'!F:F,MATCH(B1268,'xUS TME'!$B:$B,0))</f>
        <v>China</v>
      </c>
      <c r="F1268" s="18" t="str">
        <f>INDEX('xUS TME'!G:G,MATCH(B1268,'xUS TME'!$B:$B,0))</f>
        <v>Financials</v>
      </c>
      <c r="G1268" s="58">
        <f>IFERROR(INDEX(CRIMs!G:G,MATCH(C1268,CRIMs!D:D,0)),0)</f>
        <v>0</v>
      </c>
      <c r="H1268" s="58">
        <f>IFERROR(INDEX(CRIMs!I:I,MATCH(C1268,CRIMs!D:D,0)),0)</f>
        <v>0</v>
      </c>
      <c r="I1268" s="13">
        <f>INDEX('xUS TME'!E:E,MATCH($B1268,'xUS TME'!$B:$B,0))</f>
        <v>0</v>
      </c>
      <c r="J1268" s="15">
        <f>INDEX('xUS TME'!H:H,MATCH(B1268,'xUS TME'!$B:$B,0))</f>
        <v>0</v>
      </c>
      <c r="K1268" s="17" t="str">
        <f t="shared" si="19"/>
        <v/>
      </c>
      <c r="L1268" s="15">
        <f>INDEX('xUS TME'!J:J,MATCH('xUS Opp Value'!B1268,'xUS TME'!$B:$B,0))</f>
        <v>0</v>
      </c>
      <c r="M1268" s="15">
        <f>INDEX('xUS TME'!L:L,MATCH('xUS Opp Value'!$B1268,'xUS TME'!$B:$B,0))</f>
        <v>0.81</v>
      </c>
      <c r="N1268" s="15">
        <f>INDEX('xUS TME'!K:K,MATCH('xUS Opp Value'!$B1268,'xUS TME'!$B:$B,0))</f>
        <v>7.0000000000000007E-2</v>
      </c>
      <c r="O1268" s="15">
        <f>INDEX('xUS TME'!I:I,MATCH('xUS Opp Value'!$B1268,'xUS TME'!$B:$B,0))</f>
        <v>0</v>
      </c>
      <c r="P1268" s="15" t="str">
        <f>INDEX('xUS TME'!M:M,MATCH('xUS Opp Value'!$B1268,'xUS TME'!$B:$B,0))</f>
        <v>Yuan Renminbi</v>
      </c>
      <c r="Q1268" s="15">
        <f>INDEX('xUS TME'!N:N,MATCH('xUS Opp Value'!$B1268,'xUS TME'!$B:$B,0))</f>
        <v>0</v>
      </c>
    </row>
    <row r="1269" spans="1:17" hidden="1">
      <c r="A1269" s="10" t="s">
        <v>8365</v>
      </c>
      <c r="B1269" s="10" t="str">
        <f>INDEX('xUS TME'!B:B,MATCH('xUS Opp Value'!A1269,'xUS TME'!A:A,0))</f>
        <v>CNE000001FJ4</v>
      </c>
      <c r="C1269" s="13">
        <f>INDEX('xUS TME'!C:C,MATCH($B1269,'xUS TME'!$B:$B,0))</f>
        <v>600352</v>
      </c>
      <c r="D1269" s="13" t="str">
        <f>INDEX('xUS TME'!D:D,MATCH(B1269,'xUS TME'!$B:$B,0))</f>
        <v>0P00007X7M</v>
      </c>
      <c r="E1269" s="13" t="str">
        <f>INDEX('xUS TME'!F:F,MATCH(B1269,'xUS TME'!$B:$B,0))</f>
        <v>China</v>
      </c>
      <c r="F1269" s="18" t="str">
        <f>INDEX('xUS TME'!G:G,MATCH(B1269,'xUS TME'!$B:$B,0))</f>
        <v>Materials</v>
      </c>
      <c r="G1269" s="58">
        <f>IFERROR(INDEX(CRIMs!G:G,MATCH(C1269,CRIMs!D:D,0)),0)</f>
        <v>0</v>
      </c>
      <c r="H1269" s="58">
        <f>IFERROR(INDEX(CRIMs!I:I,MATCH(C1269,CRIMs!D:D,0)),0)</f>
        <v>0</v>
      </c>
      <c r="I1269" s="13">
        <f>INDEX('xUS TME'!E:E,MATCH($B1269,'xUS TME'!$B:$B,0))</f>
        <v>0</v>
      </c>
      <c r="J1269" s="15">
        <f>INDEX('xUS TME'!H:H,MATCH(B1269,'xUS TME'!$B:$B,0))</f>
        <v>0</v>
      </c>
      <c r="K1269" s="17" t="str">
        <f t="shared" si="19"/>
        <v/>
      </c>
      <c r="L1269" s="15">
        <f>INDEX('xUS TME'!J:J,MATCH('xUS Opp Value'!B1269,'xUS TME'!$B:$B,0))</f>
        <v>0</v>
      </c>
      <c r="M1269" s="15">
        <f>INDEX('xUS TME'!L:L,MATCH('xUS Opp Value'!$B1269,'xUS TME'!$B:$B,0))</f>
        <v>1.34</v>
      </c>
      <c r="N1269" s="15">
        <f>INDEX('xUS TME'!K:K,MATCH('xUS Opp Value'!$B1269,'xUS TME'!$B:$B,0))</f>
        <v>0.06</v>
      </c>
      <c r="O1269" s="15">
        <f>INDEX('xUS TME'!I:I,MATCH('xUS Opp Value'!$B1269,'xUS TME'!$B:$B,0))</f>
        <v>0</v>
      </c>
      <c r="P1269" s="15" t="str">
        <f>INDEX('xUS TME'!M:M,MATCH('xUS Opp Value'!$B1269,'xUS TME'!$B:$B,0))</f>
        <v>Yuan Renminbi</v>
      </c>
      <c r="Q1269" s="15">
        <f>INDEX('xUS TME'!N:N,MATCH('xUS Opp Value'!$B1269,'xUS TME'!$B:$B,0))</f>
        <v>0</v>
      </c>
    </row>
    <row r="1270" spans="1:17" hidden="1">
      <c r="A1270" s="10" t="s">
        <v>5263</v>
      </c>
      <c r="B1270" s="10" t="str">
        <f>INDEX('xUS TME'!B:B,MATCH('xUS Opp Value'!A1270,'xUS TME'!A:A,0))</f>
        <v>CNE100000V12</v>
      </c>
      <c r="C1270" s="13" t="str">
        <f>INDEX('xUS TME'!C:C,MATCH($B1270,'xUS TME'!$B:$B,0))</f>
        <v>601018</v>
      </c>
      <c r="D1270" s="13" t="str">
        <f>INDEX('xUS TME'!D:D,MATCH(B1270,'xUS TME'!$B:$B,0))</f>
        <v>0P0000PYOH</v>
      </c>
      <c r="E1270" s="13" t="str">
        <f>INDEX('xUS TME'!F:F,MATCH(B1270,'xUS TME'!$B:$B,0))</f>
        <v>China</v>
      </c>
      <c r="F1270" s="18" t="str">
        <f>INDEX('xUS TME'!G:G,MATCH(B1270,'xUS TME'!$B:$B,0))</f>
        <v>Industrials</v>
      </c>
      <c r="G1270" s="58">
        <f>IFERROR(INDEX(CRIMs!G:G,MATCH(C1270,CRIMs!D:D,0)),0)</f>
        <v>0</v>
      </c>
      <c r="H1270" s="58">
        <f>IFERROR(INDEX(CRIMs!I:I,MATCH(C1270,CRIMs!D:D,0)),0)</f>
        <v>0</v>
      </c>
      <c r="I1270" s="13">
        <f>INDEX('xUS TME'!E:E,MATCH($B1270,'xUS TME'!$B:$B,0))</f>
        <v>0</v>
      </c>
      <c r="J1270" s="15">
        <f>INDEX('xUS TME'!H:H,MATCH(B1270,'xUS TME'!$B:$B,0))</f>
        <v>0</v>
      </c>
      <c r="K1270" s="17" t="str">
        <f t="shared" si="19"/>
        <v/>
      </c>
      <c r="L1270" s="15">
        <f>INDEX('xUS TME'!J:J,MATCH('xUS Opp Value'!B1270,'xUS TME'!$B:$B,0))</f>
        <v>0</v>
      </c>
      <c r="M1270" s="15">
        <f>INDEX('xUS TME'!L:L,MATCH('xUS Opp Value'!$B1270,'xUS TME'!$B:$B,0))</f>
        <v>0.94</v>
      </c>
      <c r="N1270" s="15">
        <f>INDEX('xUS TME'!K:K,MATCH('xUS Opp Value'!$B1270,'xUS TME'!$B:$B,0))</f>
        <v>7.0000000000000007E-2</v>
      </c>
      <c r="O1270" s="15">
        <f>INDEX('xUS TME'!I:I,MATCH('xUS Opp Value'!$B1270,'xUS TME'!$B:$B,0))</f>
        <v>0</v>
      </c>
      <c r="P1270" s="15" t="str">
        <f>INDEX('xUS TME'!M:M,MATCH('xUS Opp Value'!$B1270,'xUS TME'!$B:$B,0))</f>
        <v>Yuan Renminbi</v>
      </c>
      <c r="Q1270" s="15">
        <f>INDEX('xUS TME'!N:N,MATCH('xUS Opp Value'!$B1270,'xUS TME'!$B:$B,0))</f>
        <v>0</v>
      </c>
    </row>
    <row r="1271" spans="1:17" hidden="1">
      <c r="A1271" s="10" t="s">
        <v>8413</v>
      </c>
      <c r="B1271" s="10" t="str">
        <f>INDEX('xUS TME'!B:B,MATCH('xUS Opp Value'!A1271,'xUS TME'!A:A,0))</f>
        <v>CNE100004QK2</v>
      </c>
      <c r="C1271" s="13">
        <f>INDEX('xUS TME'!C:C,MATCH($B1271,'xUS TME'!$B:$B,0))</f>
        <v>688187</v>
      </c>
      <c r="D1271" s="13" t="str">
        <f>INDEX('xUS TME'!D:D,MATCH(B1271,'xUS TME'!$B:$B,0))</f>
        <v>0P0001N9IB</v>
      </c>
      <c r="E1271" s="13" t="str">
        <f>INDEX('xUS TME'!F:F,MATCH(B1271,'xUS TME'!$B:$B,0))</f>
        <v>China</v>
      </c>
      <c r="F1271" s="18" t="str">
        <f>INDEX('xUS TME'!G:G,MATCH(B1271,'xUS TME'!$B:$B,0))</f>
        <v>Industrials</v>
      </c>
      <c r="G1271" s="58">
        <f>IFERROR(INDEX(CRIMs!G:G,MATCH(C1271,CRIMs!D:D,0)),0)</f>
        <v>0</v>
      </c>
      <c r="H1271" s="58">
        <f>IFERROR(INDEX(CRIMs!I:I,MATCH(C1271,CRIMs!D:D,0)),0)</f>
        <v>0</v>
      </c>
      <c r="I1271" s="13">
        <f>INDEX('xUS TME'!E:E,MATCH($B1271,'xUS TME'!$B:$B,0))</f>
        <v>0</v>
      </c>
      <c r="J1271" s="15">
        <f>INDEX('xUS TME'!H:H,MATCH(B1271,'xUS TME'!$B:$B,0))</f>
        <v>0</v>
      </c>
      <c r="K1271" s="17" t="str">
        <f t="shared" si="19"/>
        <v/>
      </c>
      <c r="L1271" s="15">
        <f>INDEX('xUS TME'!J:J,MATCH('xUS Opp Value'!B1271,'xUS TME'!$B:$B,0))</f>
        <v>17.39</v>
      </c>
      <c r="M1271" s="15">
        <f>INDEX('xUS TME'!L:L,MATCH('xUS Opp Value'!$B1271,'xUS TME'!$B:$B,0))</f>
        <v>1.64</v>
      </c>
      <c r="N1271" s="15">
        <f>INDEX('xUS TME'!K:K,MATCH('xUS Opp Value'!$B1271,'xUS TME'!$B:$B,0))</f>
        <v>0.1</v>
      </c>
      <c r="O1271" s="15">
        <f>INDEX('xUS TME'!I:I,MATCH('xUS Opp Value'!$B1271,'xUS TME'!$B:$B,0))</f>
        <v>0</v>
      </c>
      <c r="P1271" s="15" t="str">
        <f>INDEX('xUS TME'!M:M,MATCH('xUS Opp Value'!$B1271,'xUS TME'!$B:$B,0))</f>
        <v>Yuan Renminbi</v>
      </c>
      <c r="Q1271" s="15">
        <f>INDEX('xUS TME'!N:N,MATCH('xUS Opp Value'!$B1271,'xUS TME'!$B:$B,0))</f>
        <v>0</v>
      </c>
    </row>
    <row r="1272" spans="1:17" hidden="1">
      <c r="A1272" s="10" t="s">
        <v>6562</v>
      </c>
      <c r="B1272" s="10" t="str">
        <f>INDEX('xUS TME'!B:B,MATCH('xUS Opp Value'!A1272,'xUS TME'!A:A,0))</f>
        <v>CNE000000C66</v>
      </c>
      <c r="C1272" s="13">
        <f>INDEX('xUS TME'!C:C,MATCH($B1272,'xUS TME'!$B:$B,0))</f>
        <v>600845</v>
      </c>
      <c r="D1272" s="13" t="str">
        <f>INDEX('xUS TME'!D:D,MATCH(B1272,'xUS TME'!$B:$B,0))</f>
        <v>0P00007XJH</v>
      </c>
      <c r="E1272" s="13" t="str">
        <f>INDEX('xUS TME'!F:F,MATCH(B1272,'xUS TME'!$B:$B,0))</f>
        <v>China</v>
      </c>
      <c r="F1272" s="18" t="str">
        <f>INDEX('xUS TME'!G:G,MATCH(B1272,'xUS TME'!$B:$B,0))</f>
        <v>Information Technology</v>
      </c>
      <c r="G1272" s="58">
        <f>IFERROR(INDEX(CRIMs!G:G,MATCH(C1272,CRIMs!D:D,0)),0)</f>
        <v>0</v>
      </c>
      <c r="H1272" s="58">
        <f>IFERROR(INDEX(CRIMs!I:I,MATCH(C1272,CRIMs!D:D,0)),0)</f>
        <v>0</v>
      </c>
      <c r="I1272" s="13">
        <f>INDEX('xUS TME'!E:E,MATCH($B1272,'xUS TME'!$B:$B,0))</f>
        <v>0</v>
      </c>
      <c r="J1272" s="15">
        <f>INDEX('xUS TME'!H:H,MATCH(B1272,'xUS TME'!$B:$B,0))</f>
        <v>0</v>
      </c>
      <c r="K1272" s="17" t="str">
        <f t="shared" si="19"/>
        <v/>
      </c>
      <c r="L1272" s="15">
        <f>INDEX('xUS TME'!J:J,MATCH('xUS Opp Value'!B1272,'xUS TME'!$B:$B,0))</f>
        <v>0</v>
      </c>
      <c r="M1272" s="15">
        <f>INDEX('xUS TME'!L:L,MATCH('xUS Opp Value'!$B1272,'xUS TME'!$B:$B,0))</f>
        <v>5.83</v>
      </c>
      <c r="N1272" s="15">
        <f>INDEX('xUS TME'!K:K,MATCH('xUS Opp Value'!$B1272,'xUS TME'!$B:$B,0))</f>
        <v>0.12</v>
      </c>
      <c r="O1272" s="15">
        <f>INDEX('xUS TME'!I:I,MATCH('xUS Opp Value'!$B1272,'xUS TME'!$B:$B,0))</f>
        <v>0</v>
      </c>
      <c r="P1272" s="15" t="str">
        <f>INDEX('xUS TME'!M:M,MATCH('xUS Opp Value'!$B1272,'xUS TME'!$B:$B,0))</f>
        <v>Yuan Renminbi</v>
      </c>
      <c r="Q1272" s="15">
        <f>INDEX('xUS TME'!N:N,MATCH('xUS Opp Value'!$B1272,'xUS TME'!$B:$B,0))</f>
        <v>0</v>
      </c>
    </row>
    <row r="1273" spans="1:17" hidden="1">
      <c r="A1273" s="10" t="s">
        <v>4106</v>
      </c>
      <c r="B1273" s="10" t="str">
        <f>INDEX('xUS TME'!B:B,MATCH('xUS Opp Value'!A1273,'xUS TME'!A:A,0))</f>
        <v>CNE1000022P2</v>
      </c>
      <c r="C1273" s="13">
        <f>INDEX('xUS TME'!C:C,MATCH($B1273,'xUS TME'!$B:$B,0))</f>
        <v>603979</v>
      </c>
      <c r="D1273" s="13" t="str">
        <f>INDEX('xUS TME'!D:D,MATCH(B1273,'xUS TME'!$B:$B,0))</f>
        <v>0P00016AW1</v>
      </c>
      <c r="E1273" s="13" t="str">
        <f>INDEX('xUS TME'!F:F,MATCH(B1273,'xUS TME'!$B:$B,0))</f>
        <v>China</v>
      </c>
      <c r="F1273" s="18" t="str">
        <f>INDEX('xUS TME'!G:G,MATCH(B1273,'xUS TME'!$B:$B,0))</f>
        <v>Materials</v>
      </c>
      <c r="G1273" s="58">
        <f>IFERROR(INDEX(CRIMs!G:G,MATCH(C1273,CRIMs!D:D,0)),0)</f>
        <v>0</v>
      </c>
      <c r="H1273" s="58">
        <f>IFERROR(INDEX(CRIMs!I:I,MATCH(C1273,CRIMs!D:D,0)),0)</f>
        <v>0</v>
      </c>
      <c r="I1273" s="13">
        <f>INDEX('xUS TME'!E:E,MATCH($B1273,'xUS TME'!$B:$B,0))</f>
        <v>0</v>
      </c>
      <c r="J1273" s="15">
        <f>INDEX('xUS TME'!H:H,MATCH(B1273,'xUS TME'!$B:$B,0))</f>
        <v>0</v>
      </c>
      <c r="K1273" s="17" t="str">
        <f t="shared" si="19"/>
        <v/>
      </c>
      <c r="L1273" s="15">
        <f>INDEX('xUS TME'!J:J,MATCH('xUS Opp Value'!B1273,'xUS TME'!$B:$B,0))</f>
        <v>0</v>
      </c>
      <c r="M1273" s="15">
        <f>INDEX('xUS TME'!L:L,MATCH('xUS Opp Value'!$B1273,'xUS TME'!$B:$B,0))</f>
        <v>3.59</v>
      </c>
      <c r="N1273" s="15">
        <f>INDEX('xUS TME'!K:K,MATCH('xUS Opp Value'!$B1273,'xUS TME'!$B:$B,0))</f>
        <v>0.2</v>
      </c>
      <c r="O1273" s="15">
        <f>INDEX('xUS TME'!I:I,MATCH('xUS Opp Value'!$B1273,'xUS TME'!$B:$B,0))</f>
        <v>0</v>
      </c>
      <c r="P1273" s="15" t="str">
        <f>INDEX('xUS TME'!M:M,MATCH('xUS Opp Value'!$B1273,'xUS TME'!$B:$B,0))</f>
        <v>Yuan Renminbi</v>
      </c>
      <c r="Q1273" s="15">
        <f>INDEX('xUS TME'!N:N,MATCH('xUS Opp Value'!$B1273,'xUS TME'!$B:$B,0))</f>
        <v>0</v>
      </c>
    </row>
    <row r="1274" spans="1:17" hidden="1">
      <c r="A1274" s="10" t="s">
        <v>8551</v>
      </c>
      <c r="B1274" s="10" t="str">
        <f>INDEX('xUS TME'!B:B,MATCH('xUS Opp Value'!A1274,'xUS TME'!A:A,0))</f>
        <v>CNE1000057N3</v>
      </c>
      <c r="C1274" s="13">
        <f>INDEX('xUS TME'!C:C,MATCH($B1274,'xUS TME'!$B:$B,0))</f>
        <v>6655</v>
      </c>
      <c r="D1274" s="13" t="str">
        <f>INDEX('xUS TME'!D:D,MATCH(B1274,'xUS TME'!$B:$B,0))</f>
        <v>0P0001OPV8</v>
      </c>
      <c r="E1274" s="13" t="str">
        <f>INDEX('xUS TME'!F:F,MATCH(B1274,'xUS TME'!$B:$B,0))</f>
        <v>China</v>
      </c>
      <c r="F1274" s="18" t="str">
        <f>INDEX('xUS TME'!G:G,MATCH(B1274,'xUS TME'!$B:$B,0))</f>
        <v>Materials</v>
      </c>
      <c r="G1274" s="58">
        <f>IFERROR(INDEX(CRIMs!G:G,MATCH(C1274,CRIMs!D:D,0)),0)</f>
        <v>0</v>
      </c>
      <c r="H1274" s="58">
        <f>IFERROR(INDEX(CRIMs!I:I,MATCH(C1274,CRIMs!D:D,0)),0)</f>
        <v>0</v>
      </c>
      <c r="I1274" s="13">
        <f>INDEX('xUS TME'!E:E,MATCH($B1274,'xUS TME'!$B:$B,0))</f>
        <v>0</v>
      </c>
      <c r="J1274" s="15">
        <f>INDEX('xUS TME'!H:H,MATCH(B1274,'xUS TME'!$B:$B,0))</f>
        <v>0</v>
      </c>
      <c r="K1274" s="17" t="str">
        <f t="shared" si="19"/>
        <v/>
      </c>
      <c r="L1274" s="15">
        <f>INDEX('xUS TME'!J:J,MATCH('xUS Opp Value'!B1274,'xUS TME'!$B:$B,0))</f>
        <v>0</v>
      </c>
      <c r="M1274" s="15">
        <f>INDEX('xUS TME'!L:L,MATCH('xUS Opp Value'!$B1274,'xUS TME'!$B:$B,0))</f>
        <v>1.04</v>
      </c>
      <c r="N1274" s="15">
        <f>INDEX('xUS TME'!K:K,MATCH('xUS Opp Value'!$B1274,'xUS TME'!$B:$B,0))</f>
        <v>0.11</v>
      </c>
      <c r="O1274" s="15">
        <f>INDEX('xUS TME'!I:I,MATCH('xUS Opp Value'!$B1274,'xUS TME'!$B:$B,0))</f>
        <v>0</v>
      </c>
      <c r="P1274" s="15" t="str">
        <f>INDEX('xUS TME'!M:M,MATCH('xUS Opp Value'!$B1274,'xUS TME'!$B:$B,0))</f>
        <v>Hong Kong Dollar</v>
      </c>
      <c r="Q1274" s="15">
        <f>INDEX('xUS TME'!N:N,MATCH('xUS Opp Value'!$B1274,'xUS TME'!$B:$B,0))</f>
        <v>0</v>
      </c>
    </row>
    <row r="1275" spans="1:17" hidden="1">
      <c r="A1275" s="10" t="s">
        <v>8065</v>
      </c>
      <c r="B1275" s="10" t="str">
        <f>INDEX('xUS TME'!B:B,MATCH('xUS Opp Value'!A1275,'xUS TME'!A:A,0))</f>
        <v>CNE000000M72</v>
      </c>
      <c r="C1275" s="13">
        <f>INDEX('xUS TME'!C:C,MATCH($B1275,'xUS TME'!$B:$B,0))</f>
        <v>600745</v>
      </c>
      <c r="D1275" s="13" t="str">
        <f>INDEX('xUS TME'!D:D,MATCH(B1275,'xUS TME'!$B:$B,0))</f>
        <v>0P00007XGU</v>
      </c>
      <c r="E1275" s="13" t="str">
        <f>INDEX('xUS TME'!F:F,MATCH(B1275,'xUS TME'!$B:$B,0))</f>
        <v>China</v>
      </c>
      <c r="F1275" s="18" t="str">
        <f>INDEX('xUS TME'!G:G,MATCH(B1275,'xUS TME'!$B:$B,0))</f>
        <v>Information Technology</v>
      </c>
      <c r="G1275" s="58">
        <f>IFERROR(INDEX(CRIMs!G:G,MATCH(C1275,CRIMs!D:D,0)),0)</f>
        <v>0</v>
      </c>
      <c r="H1275" s="58">
        <f>IFERROR(INDEX(CRIMs!I:I,MATCH(C1275,CRIMs!D:D,0)),0)</f>
        <v>0</v>
      </c>
      <c r="I1275" s="13">
        <f>INDEX('xUS TME'!E:E,MATCH($B1275,'xUS TME'!$B:$B,0))</f>
        <v>0</v>
      </c>
      <c r="J1275" s="15">
        <f>INDEX('xUS TME'!H:H,MATCH(B1275,'xUS TME'!$B:$B,0))</f>
        <v>0</v>
      </c>
      <c r="K1275" s="17" t="str">
        <f t="shared" ref="K1275:K1338" si="20">IFERROR((1/J1275)-1,"")</f>
        <v/>
      </c>
      <c r="L1275" s="15">
        <f>INDEX('xUS TME'!J:J,MATCH('xUS Opp Value'!B1275,'xUS TME'!$B:$B,0))</f>
        <v>21.7</v>
      </c>
      <c r="M1275" s="15">
        <f>INDEX('xUS TME'!L:L,MATCH('xUS Opp Value'!$B1275,'xUS TME'!$B:$B,0))</f>
        <v>1.1100000000000001</v>
      </c>
      <c r="N1275" s="15">
        <f>INDEX('xUS TME'!K:K,MATCH('xUS Opp Value'!$B1275,'xUS TME'!$B:$B,0))</f>
        <v>-0.08</v>
      </c>
      <c r="O1275" s="15">
        <f>INDEX('xUS TME'!I:I,MATCH('xUS Opp Value'!$B1275,'xUS TME'!$B:$B,0))</f>
        <v>0</v>
      </c>
      <c r="P1275" s="15" t="str">
        <f>INDEX('xUS TME'!M:M,MATCH('xUS Opp Value'!$B1275,'xUS TME'!$B:$B,0))</f>
        <v>Yuan Renminbi</v>
      </c>
      <c r="Q1275" s="15">
        <f>INDEX('xUS TME'!N:N,MATCH('xUS Opp Value'!$B1275,'xUS TME'!$B:$B,0))</f>
        <v>0</v>
      </c>
    </row>
    <row r="1276" spans="1:17" hidden="1">
      <c r="A1276" s="10" t="s">
        <v>8397</v>
      </c>
      <c r="B1276" s="10" t="str">
        <f>INDEX('xUS TME'!B:B,MATCH('xUS Opp Value'!A1276,'xUS TME'!A:A,0))</f>
        <v>CNE100002R65</v>
      </c>
      <c r="C1276" s="13">
        <f>INDEX('xUS TME'!C:C,MATCH($B1276,'xUS TME'!$B:$B,0))</f>
        <v>601878</v>
      </c>
      <c r="D1276" s="13" t="str">
        <f>INDEX('xUS TME'!D:D,MATCH(B1276,'xUS TME'!$B:$B,0))</f>
        <v>0P0001B5AI</v>
      </c>
      <c r="E1276" s="13" t="str">
        <f>INDEX('xUS TME'!F:F,MATCH(B1276,'xUS TME'!$B:$B,0))</f>
        <v>China</v>
      </c>
      <c r="F1276" s="18" t="str">
        <f>INDEX('xUS TME'!G:G,MATCH(B1276,'xUS TME'!$B:$B,0))</f>
        <v>Financials</v>
      </c>
      <c r="G1276" s="58">
        <f>IFERROR(INDEX(CRIMs!G:G,MATCH(C1276,CRIMs!D:D,0)),0)</f>
        <v>0</v>
      </c>
      <c r="H1276" s="58">
        <f>IFERROR(INDEX(CRIMs!I:I,MATCH(C1276,CRIMs!D:D,0)),0)</f>
        <v>0</v>
      </c>
      <c r="I1276" s="13">
        <f>INDEX('xUS TME'!E:E,MATCH($B1276,'xUS TME'!$B:$B,0))</f>
        <v>0</v>
      </c>
      <c r="J1276" s="15">
        <f>INDEX('xUS TME'!H:H,MATCH(B1276,'xUS TME'!$B:$B,0))</f>
        <v>0</v>
      </c>
      <c r="K1276" s="17" t="str">
        <f t="shared" si="20"/>
        <v/>
      </c>
      <c r="L1276" s="15">
        <f>INDEX('xUS TME'!J:J,MATCH('xUS Opp Value'!B1276,'xUS TME'!$B:$B,0))</f>
        <v>0</v>
      </c>
      <c r="M1276" s="15">
        <f>INDEX('xUS TME'!L:L,MATCH('xUS Opp Value'!$B1276,'xUS TME'!$B:$B,0))</f>
        <v>1.21</v>
      </c>
      <c r="N1276" s="15">
        <f>INDEX('xUS TME'!K:K,MATCH('xUS Opp Value'!$B1276,'xUS TME'!$B:$B,0))</f>
        <v>7.0000000000000007E-2</v>
      </c>
      <c r="O1276" s="15">
        <f>INDEX('xUS TME'!I:I,MATCH('xUS Opp Value'!$B1276,'xUS TME'!$B:$B,0))</f>
        <v>0</v>
      </c>
      <c r="P1276" s="15" t="str">
        <f>INDEX('xUS TME'!M:M,MATCH('xUS Opp Value'!$B1276,'xUS TME'!$B:$B,0))</f>
        <v>Yuan Renminbi</v>
      </c>
      <c r="Q1276" s="15">
        <f>INDEX('xUS TME'!N:N,MATCH('xUS Opp Value'!$B1276,'xUS TME'!$B:$B,0))</f>
        <v>0</v>
      </c>
    </row>
    <row r="1277" spans="1:17" hidden="1">
      <c r="A1277" s="10" t="s">
        <v>7582</v>
      </c>
      <c r="B1277" s="10" t="str">
        <f>INDEX('xUS TME'!B:B,MATCH('xUS Opp Value'!A1277,'xUS TME'!A:A,0))</f>
        <v>CNE100000825</v>
      </c>
      <c r="C1277" s="13">
        <f>INDEX('xUS TME'!C:C,MATCH($B1277,'xUS TME'!$B:$B,0))</f>
        <v>2185</v>
      </c>
      <c r="D1277" s="13" t="str">
        <f>INDEX('xUS TME'!D:D,MATCH(B1277,'xUS TME'!$B:$B,0))</f>
        <v>0P00009XVH</v>
      </c>
      <c r="E1277" s="13" t="str">
        <f>INDEX('xUS TME'!F:F,MATCH(B1277,'xUS TME'!$B:$B,0))</f>
        <v>China</v>
      </c>
      <c r="F1277" s="18" t="str">
        <f>INDEX('xUS TME'!G:G,MATCH(B1277,'xUS TME'!$B:$B,0))</f>
        <v>Information Technology</v>
      </c>
      <c r="G1277" s="58">
        <f>IFERROR(INDEX(CRIMs!G:G,MATCH(C1277,CRIMs!D:D,0)),0)</f>
        <v>0</v>
      </c>
      <c r="H1277" s="58">
        <f>IFERROR(INDEX(CRIMs!I:I,MATCH(C1277,CRIMs!D:D,0)),0)</f>
        <v>0</v>
      </c>
      <c r="I1277" s="13">
        <f>INDEX('xUS TME'!E:E,MATCH($B1277,'xUS TME'!$B:$B,0))</f>
        <v>0</v>
      </c>
      <c r="J1277" s="15">
        <f>INDEX('xUS TME'!H:H,MATCH(B1277,'xUS TME'!$B:$B,0))</f>
        <v>0</v>
      </c>
      <c r="K1277" s="17" t="str">
        <f t="shared" si="20"/>
        <v/>
      </c>
      <c r="L1277" s="15">
        <f>INDEX('xUS TME'!J:J,MATCH('xUS Opp Value'!B1277,'xUS TME'!$B:$B,0))</f>
        <v>31.43</v>
      </c>
      <c r="M1277" s="15">
        <f>INDEX('xUS TME'!L:L,MATCH('xUS Opp Value'!$B1277,'xUS TME'!$B:$B,0))</f>
        <v>2.2400000000000002</v>
      </c>
      <c r="N1277" s="15">
        <f>INDEX('xUS TME'!K:K,MATCH('xUS Opp Value'!$B1277,'xUS TME'!$B:$B,0))</f>
        <v>0.05</v>
      </c>
      <c r="O1277" s="15">
        <f>INDEX('xUS TME'!I:I,MATCH('xUS Opp Value'!$B1277,'xUS TME'!$B:$B,0))</f>
        <v>0</v>
      </c>
      <c r="P1277" s="15" t="str">
        <f>INDEX('xUS TME'!M:M,MATCH('xUS Opp Value'!$B1277,'xUS TME'!$B:$B,0))</f>
        <v>Yuan Renminbi</v>
      </c>
      <c r="Q1277" s="15">
        <f>INDEX('xUS TME'!N:N,MATCH('xUS Opp Value'!$B1277,'xUS TME'!$B:$B,0))</f>
        <v>0</v>
      </c>
    </row>
    <row r="1278" spans="1:17" hidden="1">
      <c r="A1278" s="10" t="s">
        <v>3611</v>
      </c>
      <c r="B1278" s="10" t="str">
        <f>INDEX('xUS TME'!B:B,MATCH('xUS Opp Value'!A1278,'xUS TME'!A:A,0))</f>
        <v>CNE000001LJ2</v>
      </c>
      <c r="C1278" s="13">
        <f>INDEX('xUS TME'!C:C,MATCH($B1278,'xUS TME'!$B:$B,0))</f>
        <v>600027</v>
      </c>
      <c r="D1278" s="13" t="str">
        <f>INDEX('xUS TME'!D:D,MATCH(B1278,'xUS TME'!$B:$B,0))</f>
        <v>0P00007WZR</v>
      </c>
      <c r="E1278" s="13" t="str">
        <f>INDEX('xUS TME'!F:F,MATCH(B1278,'xUS TME'!$B:$B,0))</f>
        <v>China</v>
      </c>
      <c r="F1278" s="18" t="str">
        <f>INDEX('xUS TME'!G:G,MATCH(B1278,'xUS TME'!$B:$B,0))</f>
        <v>Utilities</v>
      </c>
      <c r="G1278" s="58">
        <f>IFERROR(INDEX(CRIMs!G:G,MATCH(C1278,CRIMs!D:D,0)),0)</f>
        <v>0</v>
      </c>
      <c r="H1278" s="58">
        <f>IFERROR(INDEX(CRIMs!I:I,MATCH(C1278,CRIMs!D:D,0)),0)</f>
        <v>0</v>
      </c>
      <c r="I1278" s="13">
        <f>INDEX('xUS TME'!E:E,MATCH($B1278,'xUS TME'!$B:$B,0))</f>
        <v>0</v>
      </c>
      <c r="J1278" s="15">
        <f>INDEX('xUS TME'!H:H,MATCH(B1278,'xUS TME'!$B:$B,0))</f>
        <v>0</v>
      </c>
      <c r="K1278" s="17" t="str">
        <f t="shared" si="20"/>
        <v/>
      </c>
      <c r="L1278" s="15">
        <f>INDEX('xUS TME'!J:J,MATCH('xUS Opp Value'!B1278,'xUS TME'!$B:$B,0))</f>
        <v>9.41</v>
      </c>
      <c r="M1278" s="15">
        <f>INDEX('xUS TME'!L:L,MATCH('xUS Opp Value'!$B1278,'xUS TME'!$B:$B,0))</f>
        <v>1.1000000000000001</v>
      </c>
      <c r="N1278" s="15">
        <f>INDEX('xUS TME'!K:K,MATCH('xUS Opp Value'!$B1278,'xUS TME'!$B:$B,0))</f>
        <v>0.18</v>
      </c>
      <c r="O1278" s="15">
        <f>INDEX('xUS TME'!I:I,MATCH('xUS Opp Value'!$B1278,'xUS TME'!$B:$B,0))</f>
        <v>0</v>
      </c>
      <c r="P1278" s="15" t="str">
        <f>INDEX('xUS TME'!M:M,MATCH('xUS Opp Value'!$B1278,'xUS TME'!$B:$B,0))</f>
        <v>Yuan Renminbi</v>
      </c>
      <c r="Q1278" s="15">
        <f>INDEX('xUS TME'!N:N,MATCH('xUS Opp Value'!$B1278,'xUS TME'!$B:$B,0))</f>
        <v>0</v>
      </c>
    </row>
    <row r="1279" spans="1:17" hidden="1">
      <c r="A1279" s="10" t="s">
        <v>8552</v>
      </c>
      <c r="B1279" s="10" t="str">
        <f>INDEX('xUS TME'!B:B,MATCH('xUS Opp Value'!A1279,'xUS TME'!A:A,0))</f>
        <v>CNE0000001S2</v>
      </c>
      <c r="C1279" s="13" t="str">
        <f>INDEX('xUS TME'!C:C,MATCH($B1279,'xUS TME'!$B:$B,0))</f>
        <v>600601</v>
      </c>
      <c r="D1279" s="13" t="str">
        <f>INDEX('xUS TME'!D:D,MATCH(B1279,'xUS TME'!$B:$B,0))</f>
        <v>0P00007XD5</v>
      </c>
      <c r="E1279" s="13" t="str">
        <f>INDEX('xUS TME'!F:F,MATCH(B1279,'xUS TME'!$B:$B,0))</f>
        <v>China</v>
      </c>
      <c r="F1279" s="18" t="str">
        <f>INDEX('xUS TME'!G:G,MATCH(B1279,'xUS TME'!$B:$B,0))</f>
        <v>Information Technology</v>
      </c>
      <c r="G1279" s="58">
        <f>IFERROR(INDEX(CRIMs!G:G,MATCH(C1279,CRIMs!D:D,0)),0)</f>
        <v>0</v>
      </c>
      <c r="H1279" s="58">
        <f>IFERROR(INDEX(CRIMs!I:I,MATCH(C1279,CRIMs!D:D,0)),0)</f>
        <v>0</v>
      </c>
      <c r="I1279" s="13">
        <f>INDEX('xUS TME'!E:E,MATCH($B1279,'xUS TME'!$B:$B,0))</f>
        <v>0</v>
      </c>
      <c r="J1279" s="15">
        <f>INDEX('xUS TME'!H:H,MATCH(B1279,'xUS TME'!$B:$B,0))</f>
        <v>0</v>
      </c>
      <c r="K1279" s="17" t="str">
        <f t="shared" si="20"/>
        <v/>
      </c>
      <c r="L1279" s="15">
        <f>INDEX('xUS TME'!J:J,MATCH('xUS Opp Value'!B1279,'xUS TME'!$B:$B,0))</f>
        <v>0</v>
      </c>
      <c r="M1279" s="15">
        <f>INDEX('xUS TME'!L:L,MATCH('xUS Opp Value'!$B1279,'xUS TME'!$B:$B,0))</f>
        <v>9.34</v>
      </c>
      <c r="N1279" s="15">
        <f>INDEX('xUS TME'!K:K,MATCH('xUS Opp Value'!$B1279,'xUS TME'!$B:$B,0))</f>
        <v>0.11</v>
      </c>
      <c r="O1279" s="15">
        <f>INDEX('xUS TME'!I:I,MATCH('xUS Opp Value'!$B1279,'xUS TME'!$B:$B,0))</f>
        <v>0</v>
      </c>
      <c r="P1279" s="15" t="str">
        <f>INDEX('xUS TME'!M:M,MATCH('xUS Opp Value'!$B1279,'xUS TME'!$B:$B,0))</f>
        <v>Yuan Renminbi</v>
      </c>
      <c r="Q1279" s="15">
        <f>INDEX('xUS TME'!N:N,MATCH('xUS Opp Value'!$B1279,'xUS TME'!$B:$B,0))</f>
        <v>0</v>
      </c>
    </row>
    <row r="1280" spans="1:17" hidden="1">
      <c r="A1280" s="10" t="s">
        <v>6642</v>
      </c>
      <c r="B1280" s="10" t="str">
        <f>INDEX('xUS TME'!B:B,MATCH('xUS Opp Value'!A1280,'xUS TME'!A:A,0))</f>
        <v>CNE000000C82</v>
      </c>
      <c r="C1280" s="13">
        <f>INDEX('xUS TME'!C:C,MATCH($B1280,'xUS TME'!$B:$B,0))</f>
        <v>601607</v>
      </c>
      <c r="D1280" s="13" t="str">
        <f>INDEX('xUS TME'!D:D,MATCH(B1280,'xUS TME'!$B:$B,0))</f>
        <v>0P00007XJL</v>
      </c>
      <c r="E1280" s="13" t="str">
        <f>INDEX('xUS TME'!F:F,MATCH(B1280,'xUS TME'!$B:$B,0))</f>
        <v>China</v>
      </c>
      <c r="F1280" s="18" t="str">
        <f>INDEX('xUS TME'!G:G,MATCH(B1280,'xUS TME'!$B:$B,0))</f>
        <v>Health Care</v>
      </c>
      <c r="G1280" s="58">
        <f>IFERROR(INDEX(CRIMs!G:G,MATCH(C1280,CRIMs!D:D,0)),0)</f>
        <v>0</v>
      </c>
      <c r="H1280" s="58">
        <f>IFERROR(INDEX(CRIMs!I:I,MATCH(C1280,CRIMs!D:D,0)),0)</f>
        <v>0</v>
      </c>
      <c r="I1280" s="13">
        <f>INDEX('xUS TME'!E:E,MATCH($B1280,'xUS TME'!$B:$B,0))</f>
        <v>0</v>
      </c>
      <c r="J1280" s="15">
        <f>INDEX('xUS TME'!H:H,MATCH(B1280,'xUS TME'!$B:$B,0))</f>
        <v>0</v>
      </c>
      <c r="K1280" s="17" t="str">
        <f t="shared" si="20"/>
        <v/>
      </c>
      <c r="L1280" s="15">
        <f>INDEX('xUS TME'!J:J,MATCH('xUS Opp Value'!B1280,'xUS TME'!$B:$B,0))</f>
        <v>17.21</v>
      </c>
      <c r="M1280" s="15">
        <f>INDEX('xUS TME'!L:L,MATCH('xUS Opp Value'!$B1280,'xUS TME'!$B:$B,0))</f>
        <v>0.84</v>
      </c>
      <c r="N1280" s="15">
        <f>INDEX('xUS TME'!K:K,MATCH('xUS Opp Value'!$B1280,'xUS TME'!$B:$B,0))</f>
        <v>0.09</v>
      </c>
      <c r="O1280" s="15" t="str">
        <f>INDEX('xUS TME'!I:I,MATCH('xUS Opp Value'!$B1280,'xUS TME'!$B:$B,0))</f>
        <v>Narrow</v>
      </c>
      <c r="P1280" s="15" t="str">
        <f>INDEX('xUS TME'!M:M,MATCH('xUS Opp Value'!$B1280,'xUS TME'!$B:$B,0))</f>
        <v>Yuan Renminbi</v>
      </c>
      <c r="Q1280" s="15" t="str">
        <f>INDEX('xUS TME'!N:N,MATCH('xUS Opp Value'!$B1280,'xUS TME'!$B:$B,0))</f>
        <v>Medium</v>
      </c>
    </row>
    <row r="1281" spans="1:17" hidden="1">
      <c r="A1281" s="10" t="s">
        <v>217</v>
      </c>
      <c r="B1281" s="10" t="str">
        <f>INDEX('xUS TME'!B:B,MATCH('xUS Opp Value'!A1281,'xUS TME'!A:A,0))</f>
        <v>CNE100004ZD8</v>
      </c>
      <c r="C1281" s="13">
        <f>INDEX('xUS TME'!C:C,MATCH($B1281,'xUS TME'!$B:$B,0))</f>
        <v>688082</v>
      </c>
      <c r="D1281" s="13" t="str">
        <f>INDEX('xUS TME'!D:D,MATCH(B1281,'xUS TME'!$B:$B,0))</f>
        <v>0P0001NTH0</v>
      </c>
      <c r="E1281" s="13" t="str">
        <f>INDEX('xUS TME'!F:F,MATCH(B1281,'xUS TME'!$B:$B,0))</f>
        <v>China</v>
      </c>
      <c r="F1281" s="18" t="str">
        <f>INDEX('xUS TME'!G:G,MATCH(B1281,'xUS TME'!$B:$B,0))</f>
        <v>Information Technology</v>
      </c>
      <c r="G1281" s="58">
        <f>IFERROR(INDEX(CRIMs!G:G,MATCH(C1281,CRIMs!D:D,0)),0)</f>
        <v>0</v>
      </c>
      <c r="H1281" s="58">
        <f>IFERROR(INDEX(CRIMs!I:I,MATCH(C1281,CRIMs!D:D,0)),0)</f>
        <v>0</v>
      </c>
      <c r="I1281" s="13">
        <f>INDEX('xUS TME'!E:E,MATCH($B1281,'xUS TME'!$B:$B,0))</f>
        <v>0</v>
      </c>
      <c r="J1281" s="15">
        <f>INDEX('xUS TME'!H:H,MATCH(B1281,'xUS TME'!$B:$B,0))</f>
        <v>0</v>
      </c>
      <c r="K1281" s="17" t="str">
        <f t="shared" si="20"/>
        <v/>
      </c>
      <c r="L1281" s="15">
        <f>INDEX('xUS TME'!J:J,MATCH('xUS Opp Value'!B1281,'xUS TME'!$B:$B,0))</f>
        <v>40.07</v>
      </c>
      <c r="M1281" s="15">
        <f>INDEX('xUS TME'!L:L,MATCH('xUS Opp Value'!$B1281,'xUS TME'!$B:$B,0))</f>
        <v>5.49</v>
      </c>
      <c r="N1281" s="15">
        <f>INDEX('xUS TME'!K:K,MATCH('xUS Opp Value'!$B1281,'xUS TME'!$B:$B,0))</f>
        <v>0.14000000000000001</v>
      </c>
      <c r="O1281" s="15">
        <f>INDEX('xUS TME'!I:I,MATCH('xUS Opp Value'!$B1281,'xUS TME'!$B:$B,0))</f>
        <v>0</v>
      </c>
      <c r="P1281" s="15" t="str">
        <f>INDEX('xUS TME'!M:M,MATCH('xUS Opp Value'!$B1281,'xUS TME'!$B:$B,0))</f>
        <v>Yuan Renminbi</v>
      </c>
      <c r="Q1281" s="15">
        <f>INDEX('xUS TME'!N:N,MATCH('xUS Opp Value'!$B1281,'xUS TME'!$B:$B,0))</f>
        <v>0</v>
      </c>
    </row>
    <row r="1282" spans="1:17" hidden="1">
      <c r="A1282" s="10" t="s">
        <v>1483</v>
      </c>
      <c r="B1282" s="10" t="str">
        <f>INDEX('xUS TME'!B:B,MATCH('xUS Opp Value'!A1282,'xUS TME'!A:A,0))</f>
        <v>CNE000000SH3</v>
      </c>
      <c r="C1282" s="13">
        <f>INDEX('xUS TME'!C:C,MATCH($B1282,'xUS TME'!$B:$B,0))</f>
        <v>783</v>
      </c>
      <c r="D1282" s="13" t="str">
        <f>INDEX('xUS TME'!D:D,MATCH(B1282,'xUS TME'!$B:$B,0))</f>
        <v>0P00007XO6</v>
      </c>
      <c r="E1282" s="13" t="str">
        <f>INDEX('xUS TME'!F:F,MATCH(B1282,'xUS TME'!$B:$B,0))</f>
        <v>China</v>
      </c>
      <c r="F1282" s="18" t="str">
        <f>INDEX('xUS TME'!G:G,MATCH(B1282,'xUS TME'!$B:$B,0))</f>
        <v>Financials</v>
      </c>
      <c r="G1282" s="58">
        <f>IFERROR(INDEX(CRIMs!G:G,MATCH(C1282,CRIMs!D:D,0)),0)</f>
        <v>0</v>
      </c>
      <c r="H1282" s="58">
        <f>IFERROR(INDEX(CRIMs!I:I,MATCH(C1282,CRIMs!D:D,0)),0)</f>
        <v>0</v>
      </c>
      <c r="I1282" s="13">
        <f>INDEX('xUS TME'!E:E,MATCH($B1282,'xUS TME'!$B:$B,0))</f>
        <v>0</v>
      </c>
      <c r="J1282" s="15">
        <f>INDEX('xUS TME'!H:H,MATCH(B1282,'xUS TME'!$B:$B,0))</f>
        <v>0</v>
      </c>
      <c r="K1282" s="17" t="str">
        <f t="shared" si="20"/>
        <v/>
      </c>
      <c r="L1282" s="15">
        <f>INDEX('xUS TME'!J:J,MATCH('xUS Opp Value'!B1282,'xUS TME'!$B:$B,0))</f>
        <v>0</v>
      </c>
      <c r="M1282" s="15">
        <f>INDEX('xUS TME'!L:L,MATCH('xUS Opp Value'!$B1282,'xUS TME'!$B:$B,0))</f>
        <v>1.1299999999999999</v>
      </c>
      <c r="N1282" s="15">
        <f>INDEX('xUS TME'!K:K,MATCH('xUS Opp Value'!$B1282,'xUS TME'!$B:$B,0))</f>
        <v>0.06</v>
      </c>
      <c r="O1282" s="15">
        <f>INDEX('xUS TME'!I:I,MATCH('xUS Opp Value'!$B1282,'xUS TME'!$B:$B,0))</f>
        <v>0</v>
      </c>
      <c r="P1282" s="15" t="str">
        <f>INDEX('xUS TME'!M:M,MATCH('xUS Opp Value'!$B1282,'xUS TME'!$B:$B,0))</f>
        <v>Yuan Renminbi</v>
      </c>
      <c r="Q1282" s="15">
        <f>INDEX('xUS TME'!N:N,MATCH('xUS Opp Value'!$B1282,'xUS TME'!$B:$B,0))</f>
        <v>0</v>
      </c>
    </row>
    <row r="1283" spans="1:17" hidden="1">
      <c r="A1283" s="10" t="s">
        <v>8553</v>
      </c>
      <c r="B1283" s="10" t="str">
        <f>INDEX('xUS TME'!B:B,MATCH('xUS Opp Value'!A1283,'xUS TME'!A:A,0))</f>
        <v>CNE100000X10</v>
      </c>
      <c r="C1283" s="13">
        <f>INDEX('xUS TME'!C:C,MATCH($B1283,'xUS TME'!$B:$B,0))</f>
        <v>601777</v>
      </c>
      <c r="D1283" s="13" t="str">
        <f>INDEX('xUS TME'!D:D,MATCH(B1283,'xUS TME'!$B:$B,0))</f>
        <v>0P0000RV29</v>
      </c>
      <c r="E1283" s="13" t="str">
        <f>INDEX('xUS TME'!F:F,MATCH(B1283,'xUS TME'!$B:$B,0))</f>
        <v>China</v>
      </c>
      <c r="F1283" s="18" t="str">
        <f>INDEX('xUS TME'!G:G,MATCH(B1283,'xUS TME'!$B:$B,0))</f>
        <v>Consumer Discretionary</v>
      </c>
      <c r="G1283" s="58">
        <f>IFERROR(INDEX(CRIMs!G:G,MATCH(C1283,CRIMs!D:D,0)),0)</f>
        <v>0</v>
      </c>
      <c r="H1283" s="58">
        <f>IFERROR(INDEX(CRIMs!I:I,MATCH(C1283,CRIMs!D:D,0)),0)</f>
        <v>0</v>
      </c>
      <c r="I1283" s="13">
        <f>INDEX('xUS TME'!E:E,MATCH($B1283,'xUS TME'!$B:$B,0))</f>
        <v>0</v>
      </c>
      <c r="J1283" s="15">
        <f>INDEX('xUS TME'!H:H,MATCH(B1283,'xUS TME'!$B:$B,0))</f>
        <v>0</v>
      </c>
      <c r="K1283" s="17" t="str">
        <f t="shared" si="20"/>
        <v/>
      </c>
      <c r="L1283" s="15">
        <f>INDEX('xUS TME'!J:J,MATCH('xUS Opp Value'!B1283,'xUS TME'!$B:$B,0))</f>
        <v>0</v>
      </c>
      <c r="M1283" s="15">
        <f>INDEX('xUS TME'!L:L,MATCH('xUS Opp Value'!$B1283,'xUS TME'!$B:$B,0))</f>
        <v>4.5</v>
      </c>
      <c r="N1283" s="15">
        <f>INDEX('xUS TME'!K:K,MATCH('xUS Opp Value'!$B1283,'xUS TME'!$B:$B,0))</f>
        <v>-0.03</v>
      </c>
      <c r="O1283" s="15">
        <f>INDEX('xUS TME'!I:I,MATCH('xUS Opp Value'!$B1283,'xUS TME'!$B:$B,0))</f>
        <v>0</v>
      </c>
      <c r="P1283" s="15" t="str">
        <f>INDEX('xUS TME'!M:M,MATCH('xUS Opp Value'!$B1283,'xUS TME'!$B:$B,0))</f>
        <v>Yuan Renminbi</v>
      </c>
      <c r="Q1283" s="15">
        <f>INDEX('xUS TME'!N:N,MATCH('xUS Opp Value'!$B1283,'xUS TME'!$B:$B,0))</f>
        <v>0</v>
      </c>
    </row>
    <row r="1284" spans="1:17" hidden="1">
      <c r="A1284" s="10" t="s">
        <v>7066</v>
      </c>
      <c r="B1284" s="10" t="str">
        <f>INDEX('xUS TME'!B:B,MATCH('xUS Opp Value'!A1284,'xUS TME'!A:A,0))</f>
        <v>CNE1000019P8</v>
      </c>
      <c r="C1284" s="13">
        <f>INDEX('xUS TME'!C:C,MATCH($B1284,'xUS TME'!$B:$B,0))</f>
        <v>601555</v>
      </c>
      <c r="D1284" s="13" t="str">
        <f>INDEX('xUS TME'!D:D,MATCH(B1284,'xUS TME'!$B:$B,0))</f>
        <v>0P0000US1P</v>
      </c>
      <c r="E1284" s="13" t="str">
        <f>INDEX('xUS TME'!F:F,MATCH(B1284,'xUS TME'!$B:$B,0))</f>
        <v>China</v>
      </c>
      <c r="F1284" s="18" t="str">
        <f>INDEX('xUS TME'!G:G,MATCH(B1284,'xUS TME'!$B:$B,0))</f>
        <v>Financials</v>
      </c>
      <c r="G1284" s="58">
        <f>IFERROR(INDEX(CRIMs!G:G,MATCH(C1284,CRIMs!D:D,0)),0)</f>
        <v>0</v>
      </c>
      <c r="H1284" s="58">
        <f>IFERROR(INDEX(CRIMs!I:I,MATCH(C1284,CRIMs!D:D,0)),0)</f>
        <v>0</v>
      </c>
      <c r="I1284" s="13">
        <f>INDEX('xUS TME'!E:E,MATCH($B1284,'xUS TME'!$B:$B,0))</f>
        <v>0</v>
      </c>
      <c r="J1284" s="15">
        <f>INDEX('xUS TME'!H:H,MATCH(B1284,'xUS TME'!$B:$B,0))</f>
        <v>0</v>
      </c>
      <c r="K1284" s="17" t="str">
        <f t="shared" si="20"/>
        <v/>
      </c>
      <c r="L1284" s="15">
        <f>INDEX('xUS TME'!J:J,MATCH('xUS Opp Value'!B1284,'xUS TME'!$B:$B,0))</f>
        <v>0</v>
      </c>
      <c r="M1284" s="15">
        <f>INDEX('xUS TME'!L:L,MATCH('xUS Opp Value'!$B1284,'xUS TME'!$B:$B,0))</f>
        <v>0.97</v>
      </c>
      <c r="N1284" s="15">
        <f>INDEX('xUS TME'!K:K,MATCH('xUS Opp Value'!$B1284,'xUS TME'!$B:$B,0))</f>
        <v>0.06</v>
      </c>
      <c r="O1284" s="15">
        <f>INDEX('xUS TME'!I:I,MATCH('xUS Opp Value'!$B1284,'xUS TME'!$B:$B,0))</f>
        <v>0</v>
      </c>
      <c r="P1284" s="15" t="str">
        <f>INDEX('xUS TME'!M:M,MATCH('xUS Opp Value'!$B1284,'xUS TME'!$B:$B,0))</f>
        <v>Yuan Renminbi</v>
      </c>
      <c r="Q1284" s="15">
        <f>INDEX('xUS TME'!N:N,MATCH('xUS Opp Value'!$B1284,'xUS TME'!$B:$B,0))</f>
        <v>0</v>
      </c>
    </row>
    <row r="1285" spans="1:17" hidden="1">
      <c r="A1285" s="10" t="s">
        <v>8389</v>
      </c>
      <c r="B1285" s="10" t="str">
        <f>INDEX('xUS TME'!B:B,MATCH('xUS Opp Value'!A1285,'xUS TME'!A:A,0))</f>
        <v>CNE100001SP3</v>
      </c>
      <c r="C1285" s="13">
        <f>INDEX('xUS TME'!C:C,MATCH($B1285,'xUS TME'!$B:$B,0))</f>
        <v>600023</v>
      </c>
      <c r="D1285" s="13" t="str">
        <f>INDEX('xUS TME'!D:D,MATCH(B1285,'xUS TME'!$B:$B,0))</f>
        <v>0P00011JWF</v>
      </c>
      <c r="E1285" s="13" t="str">
        <f>INDEX('xUS TME'!F:F,MATCH(B1285,'xUS TME'!$B:$B,0))</f>
        <v>China</v>
      </c>
      <c r="F1285" s="18" t="str">
        <f>INDEX('xUS TME'!G:G,MATCH(B1285,'xUS TME'!$B:$B,0))</f>
        <v>Utilities</v>
      </c>
      <c r="G1285" s="58">
        <f>IFERROR(INDEX(CRIMs!G:G,MATCH(C1285,CRIMs!D:D,0)),0)</f>
        <v>0</v>
      </c>
      <c r="H1285" s="58">
        <f>IFERROR(INDEX(CRIMs!I:I,MATCH(C1285,CRIMs!D:D,0)),0)</f>
        <v>0</v>
      </c>
      <c r="I1285" s="13">
        <f>INDEX('xUS TME'!E:E,MATCH($B1285,'xUS TME'!$B:$B,0))</f>
        <v>0</v>
      </c>
      <c r="J1285" s="15">
        <f>INDEX('xUS TME'!H:H,MATCH(B1285,'xUS TME'!$B:$B,0))</f>
        <v>0</v>
      </c>
      <c r="K1285" s="17" t="str">
        <f t="shared" si="20"/>
        <v/>
      </c>
      <c r="L1285" s="15">
        <f>INDEX('xUS TME'!J:J,MATCH('xUS Opp Value'!B1285,'xUS TME'!$B:$B,0))</f>
        <v>0</v>
      </c>
      <c r="M1285" s="15">
        <f>INDEX('xUS TME'!L:L,MATCH('xUS Opp Value'!$B1285,'xUS TME'!$B:$B,0))</f>
        <v>0.98</v>
      </c>
      <c r="N1285" s="15">
        <f>INDEX('xUS TME'!K:K,MATCH('xUS Opp Value'!$B1285,'xUS TME'!$B:$B,0))</f>
        <v>0.13</v>
      </c>
      <c r="O1285" s="15">
        <f>INDEX('xUS TME'!I:I,MATCH('xUS Opp Value'!$B1285,'xUS TME'!$B:$B,0))</f>
        <v>0</v>
      </c>
      <c r="P1285" s="15" t="str">
        <f>INDEX('xUS TME'!M:M,MATCH('xUS Opp Value'!$B1285,'xUS TME'!$B:$B,0))</f>
        <v>Yuan Renminbi</v>
      </c>
      <c r="Q1285" s="15">
        <f>INDEX('xUS TME'!N:N,MATCH('xUS Opp Value'!$B1285,'xUS TME'!$B:$B,0))</f>
        <v>0</v>
      </c>
    </row>
    <row r="1286" spans="1:17" hidden="1">
      <c r="A1286" s="10" t="s">
        <v>1063</v>
      </c>
      <c r="B1286" s="10" t="str">
        <f>INDEX('xUS TME'!B:B,MATCH('xUS Opp Value'!A1286,'xUS TME'!A:A,0))</f>
        <v>CNE000000QS4</v>
      </c>
      <c r="C1286" s="13">
        <f>INDEX('xUS TME'!C:C,MATCH($B1286,'xUS TME'!$B:$B,0))</f>
        <v>786</v>
      </c>
      <c r="D1286" s="13" t="str">
        <f>INDEX('xUS TME'!D:D,MATCH(B1286,'xUS TME'!$B:$B,0))</f>
        <v>0P00007XO8</v>
      </c>
      <c r="E1286" s="13" t="str">
        <f>INDEX('xUS TME'!F:F,MATCH(B1286,'xUS TME'!$B:$B,0))</f>
        <v>China</v>
      </c>
      <c r="F1286" s="18" t="str">
        <f>INDEX('xUS TME'!G:G,MATCH(B1286,'xUS TME'!$B:$B,0))</f>
        <v>Industrials</v>
      </c>
      <c r="G1286" s="58">
        <f>IFERROR(INDEX(CRIMs!G:G,MATCH(C1286,CRIMs!D:D,0)),0)</f>
        <v>0</v>
      </c>
      <c r="H1286" s="58">
        <f>IFERROR(INDEX(CRIMs!I:I,MATCH(C1286,CRIMs!D:D,0)),0)</f>
        <v>0</v>
      </c>
      <c r="I1286" s="13">
        <f>INDEX('xUS TME'!E:E,MATCH($B1286,'xUS TME'!$B:$B,0))</f>
        <v>0</v>
      </c>
      <c r="J1286" s="15">
        <f>INDEX('xUS TME'!H:H,MATCH(B1286,'xUS TME'!$B:$B,0))</f>
        <v>0</v>
      </c>
      <c r="K1286" s="17" t="str">
        <f t="shared" si="20"/>
        <v/>
      </c>
      <c r="L1286" s="15">
        <f>INDEX('xUS TME'!J:J,MATCH('xUS Opp Value'!B1286,'xUS TME'!$B:$B,0))</f>
        <v>0</v>
      </c>
      <c r="M1286" s="15">
        <f>INDEX('xUS TME'!L:L,MATCH('xUS Opp Value'!$B1286,'xUS TME'!$B:$B,0))</f>
        <v>1.61</v>
      </c>
      <c r="N1286" s="15">
        <f>INDEX('xUS TME'!K:K,MATCH('xUS Opp Value'!$B1286,'xUS TME'!$B:$B,0))</f>
        <v>0.11</v>
      </c>
      <c r="O1286" s="15">
        <f>INDEX('xUS TME'!I:I,MATCH('xUS Opp Value'!$B1286,'xUS TME'!$B:$B,0))</f>
        <v>0</v>
      </c>
      <c r="P1286" s="15" t="str">
        <f>INDEX('xUS TME'!M:M,MATCH('xUS Opp Value'!$B1286,'xUS TME'!$B:$B,0))</f>
        <v>Yuan Renminbi</v>
      </c>
      <c r="Q1286" s="15">
        <f>INDEX('xUS TME'!N:N,MATCH('xUS Opp Value'!$B1286,'xUS TME'!$B:$B,0))</f>
        <v>0</v>
      </c>
    </row>
    <row r="1287" spans="1:17" hidden="1">
      <c r="A1287" s="10" t="s">
        <v>3913</v>
      </c>
      <c r="B1287" s="10" t="str">
        <f>INDEX('xUS TME'!B:B,MATCH('xUS Opp Value'!A1287,'xUS TME'!A:A,0))</f>
        <v>CNE1000010F8</v>
      </c>
      <c r="C1287" s="13">
        <f>INDEX('xUS TME'!C:C,MATCH($B1287,'xUS TME'!$B:$B,0))</f>
        <v>601216</v>
      </c>
      <c r="D1287" s="13" t="str">
        <f>INDEX('xUS TME'!D:D,MATCH(B1287,'xUS TME'!$B:$B,0))</f>
        <v>0P0000SK21</v>
      </c>
      <c r="E1287" s="13" t="str">
        <f>INDEX('xUS TME'!F:F,MATCH(B1287,'xUS TME'!$B:$B,0))</f>
        <v>China</v>
      </c>
      <c r="F1287" s="18" t="str">
        <f>INDEX('xUS TME'!G:G,MATCH(B1287,'xUS TME'!$B:$B,0))</f>
        <v>Materials</v>
      </c>
      <c r="G1287" s="58">
        <f>IFERROR(INDEX(CRIMs!G:G,MATCH(C1287,CRIMs!D:D,0)),0)</f>
        <v>0</v>
      </c>
      <c r="H1287" s="58">
        <f>IFERROR(INDEX(CRIMs!I:I,MATCH(C1287,CRIMs!D:D,0)),0)</f>
        <v>0</v>
      </c>
      <c r="I1287" s="13">
        <f>INDEX('xUS TME'!E:E,MATCH($B1287,'xUS TME'!$B:$B,0))</f>
        <v>0</v>
      </c>
      <c r="J1287" s="15">
        <f>INDEX('xUS TME'!H:H,MATCH(B1287,'xUS TME'!$B:$B,0))</f>
        <v>0</v>
      </c>
      <c r="K1287" s="17" t="str">
        <f t="shared" si="20"/>
        <v/>
      </c>
      <c r="L1287" s="15">
        <f>INDEX('xUS TME'!J:J,MATCH('xUS Opp Value'!B1287,'xUS TME'!$B:$B,0))</f>
        <v>0</v>
      </c>
      <c r="M1287" s="15">
        <f>INDEX('xUS TME'!L:L,MATCH('xUS Opp Value'!$B1287,'xUS TME'!$B:$B,0))</f>
        <v>1.62</v>
      </c>
      <c r="N1287" s="15">
        <f>INDEX('xUS TME'!K:K,MATCH('xUS Opp Value'!$B1287,'xUS TME'!$B:$B,0))</f>
        <v>0.11</v>
      </c>
      <c r="O1287" s="15">
        <f>INDEX('xUS TME'!I:I,MATCH('xUS Opp Value'!$B1287,'xUS TME'!$B:$B,0))</f>
        <v>0</v>
      </c>
      <c r="P1287" s="15" t="str">
        <f>INDEX('xUS TME'!M:M,MATCH('xUS Opp Value'!$B1287,'xUS TME'!$B:$B,0))</f>
        <v>Yuan Renminbi</v>
      </c>
      <c r="Q1287" s="15">
        <f>INDEX('xUS TME'!N:N,MATCH('xUS Opp Value'!$B1287,'xUS TME'!$B:$B,0))</f>
        <v>0</v>
      </c>
    </row>
    <row r="1288" spans="1:17" hidden="1">
      <c r="A1288" s="10" t="s">
        <v>1035</v>
      </c>
      <c r="B1288" s="10" t="str">
        <f>INDEX('xUS TME'!B:B,MATCH('xUS Opp Value'!A1288,'xUS TME'!A:A,0))</f>
        <v>MX01CU010003</v>
      </c>
      <c r="C1288" s="13" t="str">
        <f>INDEX('xUS TME'!C:C,MATCH($B1288,'xUS TME'!$B:$B,0))</f>
        <v>CUERVO</v>
      </c>
      <c r="D1288" s="13" t="str">
        <f>INDEX('xUS TME'!D:D,MATCH(B1288,'xUS TME'!$B:$B,0))</f>
        <v>0P00019Q3H</v>
      </c>
      <c r="E1288" s="13" t="str">
        <f>INDEX('xUS TME'!F:F,MATCH(B1288,'xUS TME'!$B:$B,0))</f>
        <v>Mexico</v>
      </c>
      <c r="F1288" s="18" t="str">
        <f>INDEX('xUS TME'!G:G,MATCH(B1288,'xUS TME'!$B:$B,0))</f>
        <v>Consumer Staples</v>
      </c>
      <c r="G1288" s="58">
        <f>IFERROR(INDEX(CRIMs!G:G,MATCH(C1288,CRIMs!D:D,0)),0)</f>
        <v>0</v>
      </c>
      <c r="H1288" s="58">
        <f>IFERROR(INDEX(CRIMs!I:I,MATCH(C1288,CRIMs!D:D,0)),0)</f>
        <v>0</v>
      </c>
      <c r="I1288" s="13">
        <f>INDEX('xUS TME'!E:E,MATCH($B1288,'xUS TME'!$B:$B,0))</f>
        <v>0</v>
      </c>
      <c r="J1288" s="15">
        <f>INDEX('xUS TME'!H:H,MATCH(B1288,'xUS TME'!$B:$B,0))</f>
        <v>0</v>
      </c>
      <c r="K1288" s="17" t="str">
        <f t="shared" si="20"/>
        <v/>
      </c>
      <c r="L1288" s="15">
        <f>INDEX('xUS TME'!J:J,MATCH('xUS Opp Value'!B1288,'xUS TME'!$B:$B,0))</f>
        <v>12.38</v>
      </c>
      <c r="M1288" s="15">
        <f>INDEX('xUS TME'!L:L,MATCH('xUS Opp Value'!$B1288,'xUS TME'!$B:$B,0))</f>
        <v>0.85</v>
      </c>
      <c r="N1288" s="15">
        <f>INDEX('xUS TME'!K:K,MATCH('xUS Opp Value'!$B1288,'xUS TME'!$B:$B,0))</f>
        <v>0.13</v>
      </c>
      <c r="O1288" s="15">
        <f>INDEX('xUS TME'!I:I,MATCH('xUS Opp Value'!$B1288,'xUS TME'!$B:$B,0))</f>
        <v>0</v>
      </c>
      <c r="P1288" s="15" t="str">
        <f>INDEX('xUS TME'!M:M,MATCH('xUS Opp Value'!$B1288,'xUS TME'!$B:$B,0))</f>
        <v>Mexican Peso</v>
      </c>
      <c r="Q1288" s="15">
        <f>INDEX('xUS TME'!N:N,MATCH('xUS Opp Value'!$B1288,'xUS TME'!$B:$B,0))</f>
        <v>0</v>
      </c>
    </row>
    <row r="1289" spans="1:17" hidden="1">
      <c r="A1289" s="10" t="s">
        <v>6538</v>
      </c>
      <c r="B1289" s="10" t="str">
        <f>INDEX('xUS TME'!B:B,MATCH('xUS Opp Value'!A1289,'xUS TME'!A:A,0))</f>
        <v>CNE000001P52</v>
      </c>
      <c r="C1289" s="13">
        <f>INDEX('xUS TME'!C:C,MATCH($B1289,'xUS TME'!$B:$B,0))</f>
        <v>2078</v>
      </c>
      <c r="D1289" s="13" t="str">
        <f>INDEX('xUS TME'!D:D,MATCH(B1289,'xUS TME'!$B:$B,0))</f>
        <v>0P000080NE</v>
      </c>
      <c r="E1289" s="13" t="str">
        <f>INDEX('xUS TME'!F:F,MATCH(B1289,'xUS TME'!$B:$B,0))</f>
        <v>China</v>
      </c>
      <c r="F1289" s="18" t="str">
        <f>INDEX('xUS TME'!G:G,MATCH(B1289,'xUS TME'!$B:$B,0))</f>
        <v>Materials</v>
      </c>
      <c r="G1289" s="58">
        <f>IFERROR(INDEX(CRIMs!G:G,MATCH(C1289,CRIMs!D:D,0)),0)</f>
        <v>0</v>
      </c>
      <c r="H1289" s="58">
        <f>IFERROR(INDEX(CRIMs!I:I,MATCH(C1289,CRIMs!D:D,0)),0)</f>
        <v>0</v>
      </c>
      <c r="I1289" s="13">
        <f>INDEX('xUS TME'!E:E,MATCH($B1289,'xUS TME'!$B:$B,0))</f>
        <v>0</v>
      </c>
      <c r="J1289" s="15">
        <f>INDEX('xUS TME'!H:H,MATCH(B1289,'xUS TME'!$B:$B,0))</f>
        <v>0</v>
      </c>
      <c r="K1289" s="17" t="str">
        <f t="shared" si="20"/>
        <v/>
      </c>
      <c r="L1289" s="15">
        <f>INDEX('xUS TME'!J:J,MATCH('xUS Opp Value'!B1289,'xUS TME'!$B:$B,0))</f>
        <v>0</v>
      </c>
      <c r="M1289" s="15">
        <f>INDEX('xUS TME'!L:L,MATCH('xUS Opp Value'!$B1289,'xUS TME'!$B:$B,0))</f>
        <v>1.41</v>
      </c>
      <c r="N1289" s="15">
        <f>INDEX('xUS TME'!K:K,MATCH('xUS Opp Value'!$B1289,'xUS TME'!$B:$B,0))</f>
        <v>0.11</v>
      </c>
      <c r="O1289" s="15">
        <f>INDEX('xUS TME'!I:I,MATCH('xUS Opp Value'!$B1289,'xUS TME'!$B:$B,0))</f>
        <v>0</v>
      </c>
      <c r="P1289" s="15" t="str">
        <f>INDEX('xUS TME'!M:M,MATCH('xUS Opp Value'!$B1289,'xUS TME'!$B:$B,0))</f>
        <v>Yuan Renminbi</v>
      </c>
      <c r="Q1289" s="15">
        <f>INDEX('xUS TME'!N:N,MATCH('xUS Opp Value'!$B1289,'xUS TME'!$B:$B,0))</f>
        <v>0</v>
      </c>
    </row>
    <row r="1290" spans="1:17" hidden="1">
      <c r="A1290" s="10" t="s">
        <v>8385</v>
      </c>
      <c r="B1290" s="10" t="str">
        <f>INDEX('xUS TME'!B:B,MATCH('xUS Opp Value'!A1290,'xUS TME'!A:A,0))</f>
        <v>CNE1000023N5</v>
      </c>
      <c r="C1290" s="13">
        <f>INDEX('xUS TME'!C:C,MATCH($B1290,'xUS TME'!$B:$B,0))</f>
        <v>603568</v>
      </c>
      <c r="D1290" s="13" t="str">
        <f>INDEX('xUS TME'!D:D,MATCH(B1290,'xUS TME'!$B:$B,0))</f>
        <v>0P000163U1</v>
      </c>
      <c r="E1290" s="13" t="str">
        <f>INDEX('xUS TME'!F:F,MATCH(B1290,'xUS TME'!$B:$B,0))</f>
        <v>China</v>
      </c>
      <c r="F1290" s="18" t="str">
        <f>INDEX('xUS TME'!G:G,MATCH(B1290,'xUS TME'!$B:$B,0))</f>
        <v>Industrials</v>
      </c>
      <c r="G1290" s="58">
        <f>IFERROR(INDEX(CRIMs!G:G,MATCH(C1290,CRIMs!D:D,0)),0)</f>
        <v>0</v>
      </c>
      <c r="H1290" s="58">
        <f>IFERROR(INDEX(CRIMs!I:I,MATCH(C1290,CRIMs!D:D,0)),0)</f>
        <v>0</v>
      </c>
      <c r="I1290" s="13">
        <f>INDEX('xUS TME'!E:E,MATCH($B1290,'xUS TME'!$B:$B,0))</f>
        <v>0</v>
      </c>
      <c r="J1290" s="15">
        <f>INDEX('xUS TME'!H:H,MATCH(B1290,'xUS TME'!$B:$B,0))</f>
        <v>0</v>
      </c>
      <c r="K1290" s="17" t="str">
        <f t="shared" si="20"/>
        <v/>
      </c>
      <c r="L1290" s="15">
        <f>INDEX('xUS TME'!J:J,MATCH('xUS Opp Value'!B1290,'xUS TME'!$B:$B,0))</f>
        <v>0</v>
      </c>
      <c r="M1290" s="15">
        <f>INDEX('xUS TME'!L:L,MATCH('xUS Opp Value'!$B1290,'xUS TME'!$B:$B,0))</f>
        <v>2.99</v>
      </c>
      <c r="N1290" s="15">
        <f>INDEX('xUS TME'!K:K,MATCH('xUS Opp Value'!$B1290,'xUS TME'!$B:$B,0))</f>
        <v>0.23</v>
      </c>
      <c r="O1290" s="15">
        <f>INDEX('xUS TME'!I:I,MATCH('xUS Opp Value'!$B1290,'xUS TME'!$B:$B,0))</f>
        <v>0</v>
      </c>
      <c r="P1290" s="15" t="str">
        <f>INDEX('xUS TME'!M:M,MATCH('xUS Opp Value'!$B1290,'xUS TME'!$B:$B,0))</f>
        <v>Yuan Renminbi</v>
      </c>
      <c r="Q1290" s="15">
        <f>INDEX('xUS TME'!N:N,MATCH('xUS Opp Value'!$B1290,'xUS TME'!$B:$B,0))</f>
        <v>0</v>
      </c>
    </row>
    <row r="1291" spans="1:17" hidden="1">
      <c r="A1291" s="10" t="s">
        <v>6618</v>
      </c>
      <c r="B1291" s="10" t="str">
        <f>INDEX('xUS TME'!B:B,MATCH('xUS Opp Value'!A1291,'xUS TME'!A:A,0))</f>
        <v>CNE100003FF7</v>
      </c>
      <c r="C1291" s="13">
        <f>INDEX('xUS TME'!C:C,MATCH($B1291,'xUS TME'!$B:$B,0))</f>
        <v>1877</v>
      </c>
      <c r="D1291" s="13" t="str">
        <f>INDEX('xUS TME'!D:D,MATCH(B1291,'xUS TME'!$B:$B,0))</f>
        <v>0P0001FADA</v>
      </c>
      <c r="E1291" s="13" t="str">
        <f>INDEX('xUS TME'!F:F,MATCH(B1291,'xUS TME'!$B:$B,0))</f>
        <v>China</v>
      </c>
      <c r="F1291" s="18" t="str">
        <f>INDEX('xUS TME'!G:G,MATCH(B1291,'xUS TME'!$B:$B,0))</f>
        <v>Health Care</v>
      </c>
      <c r="G1291" s="58">
        <f>IFERROR(INDEX(CRIMs!G:G,MATCH(C1291,CRIMs!D:D,0)),0)</f>
        <v>0</v>
      </c>
      <c r="H1291" s="58">
        <f>IFERROR(INDEX(CRIMs!I:I,MATCH(C1291,CRIMs!D:D,0)),0)</f>
        <v>0</v>
      </c>
      <c r="I1291" s="13">
        <f>INDEX('xUS TME'!E:E,MATCH($B1291,'xUS TME'!$B:$B,0))</f>
        <v>0</v>
      </c>
      <c r="J1291" s="15">
        <f>INDEX('xUS TME'!H:H,MATCH(B1291,'xUS TME'!$B:$B,0))</f>
        <v>0</v>
      </c>
      <c r="K1291" s="17" t="str">
        <f t="shared" si="20"/>
        <v/>
      </c>
      <c r="L1291" s="15">
        <f>INDEX('xUS TME'!J:J,MATCH('xUS Opp Value'!B1291,'xUS TME'!$B:$B,0))</f>
        <v>0</v>
      </c>
      <c r="M1291" s="15">
        <f>INDEX('xUS TME'!L:L,MATCH('xUS Opp Value'!$B1291,'xUS TME'!$B:$B,0))</f>
        <v>3.8</v>
      </c>
      <c r="N1291" s="15">
        <f>INDEX('xUS TME'!K:K,MATCH('xUS Opp Value'!$B1291,'xUS TME'!$B:$B,0))</f>
        <v>-0.21</v>
      </c>
      <c r="O1291" s="15" t="str">
        <f>INDEX('xUS TME'!I:I,MATCH('xUS Opp Value'!$B1291,'xUS TME'!$B:$B,0))</f>
        <v>Narrow</v>
      </c>
      <c r="P1291" s="15" t="str">
        <f>INDEX('xUS TME'!M:M,MATCH('xUS Opp Value'!$B1291,'xUS TME'!$B:$B,0))</f>
        <v>Hong Kong Dollar</v>
      </c>
      <c r="Q1291" s="15" t="str">
        <f>INDEX('xUS TME'!N:N,MATCH('xUS Opp Value'!$B1291,'xUS TME'!$B:$B,0))</f>
        <v>Very High</v>
      </c>
    </row>
    <row r="1292" spans="1:17" hidden="1">
      <c r="A1292" s="10" t="s">
        <v>2904</v>
      </c>
      <c r="B1292" s="10" t="str">
        <f>INDEX('xUS TME'!B:B,MATCH('xUS Opp Value'!A1292,'xUS TME'!A:A,0))</f>
        <v>CNE100000KT4</v>
      </c>
      <c r="C1292" s="13">
        <f>INDEX('xUS TME'!C:C,MATCH($B1292,'xUS TME'!$B:$B,0))</f>
        <v>2340</v>
      </c>
      <c r="D1292" s="13" t="str">
        <f>INDEX('xUS TME'!D:D,MATCH(B1292,'xUS TME'!$B:$B,0))</f>
        <v>0P0000N5IY</v>
      </c>
      <c r="E1292" s="13" t="str">
        <f>INDEX('xUS TME'!F:F,MATCH(B1292,'xUS TME'!$B:$B,0))</f>
        <v>China</v>
      </c>
      <c r="F1292" s="18" t="str">
        <f>INDEX('xUS TME'!G:G,MATCH(B1292,'xUS TME'!$B:$B,0))</f>
        <v>Industrials</v>
      </c>
      <c r="G1292" s="58">
        <f>IFERROR(INDEX(CRIMs!G:G,MATCH(C1292,CRIMs!D:D,0)),0)</f>
        <v>0</v>
      </c>
      <c r="H1292" s="58">
        <f>IFERROR(INDEX(CRIMs!I:I,MATCH(C1292,CRIMs!D:D,0)),0)</f>
        <v>0</v>
      </c>
      <c r="I1292" s="13">
        <f>INDEX('xUS TME'!E:E,MATCH($B1292,'xUS TME'!$B:$B,0))</f>
        <v>0</v>
      </c>
      <c r="J1292" s="15">
        <f>INDEX('xUS TME'!H:H,MATCH(B1292,'xUS TME'!$B:$B,0))</f>
        <v>0</v>
      </c>
      <c r="K1292" s="17" t="str">
        <f t="shared" si="20"/>
        <v/>
      </c>
      <c r="L1292" s="15">
        <f>INDEX('xUS TME'!J:J,MATCH('xUS Opp Value'!B1292,'xUS TME'!$B:$B,0))</f>
        <v>12.01</v>
      </c>
      <c r="M1292" s="15">
        <f>INDEX('xUS TME'!L:L,MATCH('xUS Opp Value'!$B1292,'xUS TME'!$B:$B,0))</f>
        <v>2.0099999999999998</v>
      </c>
      <c r="N1292" s="15">
        <f>INDEX('xUS TME'!K:K,MATCH('xUS Opp Value'!$B1292,'xUS TME'!$B:$B,0))</f>
        <v>7.0000000000000007E-2</v>
      </c>
      <c r="O1292" s="15">
        <f>INDEX('xUS TME'!I:I,MATCH('xUS Opp Value'!$B1292,'xUS TME'!$B:$B,0))</f>
        <v>0</v>
      </c>
      <c r="P1292" s="15" t="str">
        <f>INDEX('xUS TME'!M:M,MATCH('xUS Opp Value'!$B1292,'xUS TME'!$B:$B,0))</f>
        <v>Yuan Renminbi</v>
      </c>
      <c r="Q1292" s="15">
        <f>INDEX('xUS TME'!N:N,MATCH('xUS Opp Value'!$B1292,'xUS TME'!$B:$B,0))</f>
        <v>0</v>
      </c>
    </row>
    <row r="1293" spans="1:17" hidden="1">
      <c r="A1293" s="10" t="s">
        <v>4194</v>
      </c>
      <c r="B1293" s="10" t="str">
        <f>INDEX('xUS TME'!B:B,MATCH('xUS Opp Value'!A1293,'xUS TME'!A:A,0))</f>
        <v>CNE100000PG0</v>
      </c>
      <c r="C1293" s="13">
        <f>INDEX('xUS TME'!C:C,MATCH($B1293,'xUS TME'!$B:$B,0))</f>
        <v>2409</v>
      </c>
      <c r="D1293" s="13" t="str">
        <f>INDEX('xUS TME'!D:D,MATCH(B1293,'xUS TME'!$B:$B,0))</f>
        <v>0P0000PVDE</v>
      </c>
      <c r="E1293" s="13" t="str">
        <f>INDEX('xUS TME'!F:F,MATCH(B1293,'xUS TME'!$B:$B,0))</f>
        <v>China</v>
      </c>
      <c r="F1293" s="18" t="str">
        <f>INDEX('xUS TME'!G:G,MATCH(B1293,'xUS TME'!$B:$B,0))</f>
        <v>Materials</v>
      </c>
      <c r="G1293" s="58">
        <f>IFERROR(INDEX(CRIMs!G:G,MATCH(C1293,CRIMs!D:D,0)),0)</f>
        <v>0</v>
      </c>
      <c r="H1293" s="58">
        <f>IFERROR(INDEX(CRIMs!I:I,MATCH(C1293,CRIMs!D:D,0)),0)</f>
        <v>0</v>
      </c>
      <c r="I1293" s="13">
        <f>INDEX('xUS TME'!E:E,MATCH($B1293,'xUS TME'!$B:$B,0))</f>
        <v>0</v>
      </c>
      <c r="J1293" s="15">
        <f>INDEX('xUS TME'!H:H,MATCH(B1293,'xUS TME'!$B:$B,0))</f>
        <v>0</v>
      </c>
      <c r="K1293" s="17" t="str">
        <f t="shared" si="20"/>
        <v/>
      </c>
      <c r="L1293" s="15">
        <f>INDEX('xUS TME'!J:J,MATCH('xUS Opp Value'!B1293,'xUS TME'!$B:$B,0))</f>
        <v>0</v>
      </c>
      <c r="M1293" s="15">
        <f>INDEX('xUS TME'!L:L,MATCH('xUS Opp Value'!$B1293,'xUS TME'!$B:$B,0))</f>
        <v>5.21</v>
      </c>
      <c r="N1293" s="15">
        <f>INDEX('xUS TME'!K:K,MATCH('xUS Opp Value'!$B1293,'xUS TME'!$B:$B,0))</f>
        <v>0.12</v>
      </c>
      <c r="O1293" s="15">
        <f>INDEX('xUS TME'!I:I,MATCH('xUS Opp Value'!$B1293,'xUS TME'!$B:$B,0))</f>
        <v>0</v>
      </c>
      <c r="P1293" s="15" t="str">
        <f>INDEX('xUS TME'!M:M,MATCH('xUS Opp Value'!$B1293,'xUS TME'!$B:$B,0))</f>
        <v>Yuan Renminbi</v>
      </c>
      <c r="Q1293" s="15">
        <f>INDEX('xUS TME'!N:N,MATCH('xUS Opp Value'!$B1293,'xUS TME'!$B:$B,0))</f>
        <v>0</v>
      </c>
    </row>
    <row r="1294" spans="1:17" hidden="1">
      <c r="A1294" s="10" t="s">
        <v>3258</v>
      </c>
      <c r="B1294" s="10" t="str">
        <f>INDEX('xUS TME'!B:B,MATCH('xUS Opp Value'!A1294,'xUS TME'!A:A,0))</f>
        <v>CNE100001BC7</v>
      </c>
      <c r="C1294" s="13">
        <f>INDEX('xUS TME'!C:C,MATCH($B1294,'xUS TME'!$B:$B,0))</f>
        <v>2653</v>
      </c>
      <c r="D1294" s="13" t="str">
        <f>INDEX('xUS TME'!D:D,MATCH(B1294,'xUS TME'!$B:$B,0))</f>
        <v>0P0000V43N</v>
      </c>
      <c r="E1294" s="13" t="str">
        <f>INDEX('xUS TME'!F:F,MATCH(B1294,'xUS TME'!$B:$B,0))</f>
        <v>China</v>
      </c>
      <c r="F1294" s="18" t="str">
        <f>INDEX('xUS TME'!G:G,MATCH(B1294,'xUS TME'!$B:$B,0))</f>
        <v>Health Care</v>
      </c>
      <c r="G1294" s="58">
        <f>IFERROR(INDEX(CRIMs!G:G,MATCH(C1294,CRIMs!D:D,0)),0)</f>
        <v>0</v>
      </c>
      <c r="H1294" s="58">
        <f>IFERROR(INDEX(CRIMs!I:I,MATCH(C1294,CRIMs!D:D,0)),0)</f>
        <v>0</v>
      </c>
      <c r="I1294" s="13">
        <f>INDEX('xUS TME'!E:E,MATCH($B1294,'xUS TME'!$B:$B,0))</f>
        <v>0</v>
      </c>
      <c r="J1294" s="15">
        <f>INDEX('xUS TME'!H:H,MATCH(B1294,'xUS TME'!$B:$B,0))</f>
        <v>0</v>
      </c>
      <c r="K1294" s="17" t="str">
        <f t="shared" si="20"/>
        <v/>
      </c>
      <c r="L1294" s="15">
        <f>INDEX('xUS TME'!J:J,MATCH('xUS Opp Value'!B1294,'xUS TME'!$B:$B,0))</f>
        <v>0</v>
      </c>
      <c r="M1294" s="15">
        <f>INDEX('xUS TME'!L:L,MATCH('xUS Opp Value'!$B1294,'xUS TME'!$B:$B,0))</f>
        <v>14.87</v>
      </c>
      <c r="N1294" s="15">
        <f>INDEX('xUS TME'!K:K,MATCH('xUS Opp Value'!$B1294,'xUS TME'!$B:$B,0))</f>
        <v>0.06</v>
      </c>
      <c r="O1294" s="15">
        <f>INDEX('xUS TME'!I:I,MATCH('xUS Opp Value'!$B1294,'xUS TME'!$B:$B,0))</f>
        <v>0</v>
      </c>
      <c r="P1294" s="15" t="str">
        <f>INDEX('xUS TME'!M:M,MATCH('xUS Opp Value'!$B1294,'xUS TME'!$B:$B,0))</f>
        <v>Yuan Renminbi</v>
      </c>
      <c r="Q1294" s="15">
        <f>INDEX('xUS TME'!N:N,MATCH('xUS Opp Value'!$B1294,'xUS TME'!$B:$B,0))</f>
        <v>0</v>
      </c>
    </row>
    <row r="1295" spans="1:17" hidden="1">
      <c r="A1295" s="10" t="s">
        <v>3671</v>
      </c>
      <c r="B1295" s="10" t="str">
        <f>INDEX('xUS TME'!B:B,MATCH('xUS Opp Value'!A1295,'xUS TME'!A:A,0))</f>
        <v>CNE000000ZC9</v>
      </c>
      <c r="C1295" s="13">
        <f>INDEX('xUS TME'!C:C,MATCH($B1295,'xUS TME'!$B:$B,0))</f>
        <v>600141</v>
      </c>
      <c r="D1295" s="13" t="str">
        <f>INDEX('xUS TME'!D:D,MATCH(B1295,'xUS TME'!$B:$B,0))</f>
        <v>0P00007X2G</v>
      </c>
      <c r="E1295" s="13" t="str">
        <f>INDEX('xUS TME'!F:F,MATCH(B1295,'xUS TME'!$B:$B,0))</f>
        <v>China</v>
      </c>
      <c r="F1295" s="18" t="str">
        <f>INDEX('xUS TME'!G:G,MATCH(B1295,'xUS TME'!$B:$B,0))</f>
        <v>Materials</v>
      </c>
      <c r="G1295" s="58">
        <f>IFERROR(INDEX(CRIMs!G:G,MATCH(C1295,CRIMs!D:D,0)),0)</f>
        <v>0</v>
      </c>
      <c r="H1295" s="58">
        <f>IFERROR(INDEX(CRIMs!I:I,MATCH(C1295,CRIMs!D:D,0)),0)</f>
        <v>0</v>
      </c>
      <c r="I1295" s="13">
        <f>INDEX('xUS TME'!E:E,MATCH($B1295,'xUS TME'!$B:$B,0))</f>
        <v>0</v>
      </c>
      <c r="J1295" s="15">
        <f>INDEX('xUS TME'!H:H,MATCH(B1295,'xUS TME'!$B:$B,0))</f>
        <v>0</v>
      </c>
      <c r="K1295" s="17" t="str">
        <f t="shared" si="20"/>
        <v/>
      </c>
      <c r="L1295" s="15">
        <f>INDEX('xUS TME'!J:J,MATCH('xUS Opp Value'!B1295,'xUS TME'!$B:$B,0))</f>
        <v>0</v>
      </c>
      <c r="M1295" s="15">
        <f>INDEX('xUS TME'!L:L,MATCH('xUS Opp Value'!$B1295,'xUS TME'!$B:$B,0))</f>
        <v>1.66</v>
      </c>
      <c r="N1295" s="15">
        <f>INDEX('xUS TME'!K:K,MATCH('xUS Opp Value'!$B1295,'xUS TME'!$B:$B,0))</f>
        <v>7.0000000000000007E-2</v>
      </c>
      <c r="O1295" s="15">
        <f>INDEX('xUS TME'!I:I,MATCH('xUS Opp Value'!$B1295,'xUS TME'!$B:$B,0))</f>
        <v>0</v>
      </c>
      <c r="P1295" s="15" t="str">
        <f>INDEX('xUS TME'!M:M,MATCH('xUS Opp Value'!$B1295,'xUS TME'!$B:$B,0))</f>
        <v>Yuan Renminbi</v>
      </c>
      <c r="Q1295" s="15">
        <f>INDEX('xUS TME'!N:N,MATCH('xUS Opp Value'!$B1295,'xUS TME'!$B:$B,0))</f>
        <v>0</v>
      </c>
    </row>
    <row r="1296" spans="1:17" hidden="1">
      <c r="A1296" s="10" t="s">
        <v>797</v>
      </c>
      <c r="B1296" s="10" t="str">
        <f>INDEX('xUS TME'!B:B,MATCH('xUS Opp Value'!A1296,'xUS TME'!A:A,0))</f>
        <v>CNE000000LP1</v>
      </c>
      <c r="C1296" s="13">
        <f>INDEX('xUS TME'!C:C,MATCH($B1296,'xUS TME'!$B:$B,0))</f>
        <v>600733</v>
      </c>
      <c r="D1296" s="13" t="str">
        <f>INDEX('xUS TME'!D:D,MATCH(B1296,'xUS TME'!$B:$B,0))</f>
        <v>0P00007XGI</v>
      </c>
      <c r="E1296" s="13" t="str">
        <f>INDEX('xUS TME'!F:F,MATCH(B1296,'xUS TME'!$B:$B,0))</f>
        <v>China</v>
      </c>
      <c r="F1296" s="18" t="str">
        <f>INDEX('xUS TME'!G:G,MATCH(B1296,'xUS TME'!$B:$B,0))</f>
        <v>Consumer Discretionary</v>
      </c>
      <c r="G1296" s="58">
        <f>IFERROR(INDEX(CRIMs!G:G,MATCH(C1296,CRIMs!D:D,0)),0)</f>
        <v>0</v>
      </c>
      <c r="H1296" s="58">
        <f>IFERROR(INDEX(CRIMs!I:I,MATCH(C1296,CRIMs!D:D,0)),0)</f>
        <v>0</v>
      </c>
      <c r="I1296" s="13">
        <f>INDEX('xUS TME'!E:E,MATCH($B1296,'xUS TME'!$B:$B,0))</f>
        <v>0</v>
      </c>
      <c r="J1296" s="15">
        <f>INDEX('xUS TME'!H:H,MATCH(B1296,'xUS TME'!$B:$B,0))</f>
        <v>0</v>
      </c>
      <c r="K1296" s="17" t="str">
        <f t="shared" si="20"/>
        <v/>
      </c>
      <c r="L1296" s="15">
        <f>INDEX('xUS TME'!J:J,MATCH('xUS Opp Value'!B1296,'xUS TME'!$B:$B,0))</f>
        <v>0</v>
      </c>
      <c r="M1296" s="15">
        <f>INDEX('xUS TME'!L:L,MATCH('xUS Opp Value'!$B1296,'xUS TME'!$B:$B,0))</f>
        <v>19.309999999999999</v>
      </c>
      <c r="N1296" s="15">
        <f>INDEX('xUS TME'!K:K,MATCH('xUS Opp Value'!$B1296,'xUS TME'!$B:$B,0))</f>
        <v>-1.52</v>
      </c>
      <c r="O1296" s="15">
        <f>INDEX('xUS TME'!I:I,MATCH('xUS Opp Value'!$B1296,'xUS TME'!$B:$B,0))</f>
        <v>0</v>
      </c>
      <c r="P1296" s="15" t="str">
        <f>INDEX('xUS TME'!M:M,MATCH('xUS Opp Value'!$B1296,'xUS TME'!$B:$B,0))</f>
        <v>Yuan Renminbi</v>
      </c>
      <c r="Q1296" s="15">
        <f>INDEX('xUS TME'!N:N,MATCH('xUS Opp Value'!$B1296,'xUS TME'!$B:$B,0))</f>
        <v>0</v>
      </c>
    </row>
    <row r="1297" spans="1:70" hidden="1">
      <c r="A1297" s="10" t="s">
        <v>6822</v>
      </c>
      <c r="B1297" s="10" t="str">
        <f>INDEX('xUS TME'!B:B,MATCH('xUS Opp Value'!A1297,'xUS TME'!A:A,0))</f>
        <v>CNE000000GJ4</v>
      </c>
      <c r="C1297" s="13">
        <f>INDEX('xUS TME'!C:C,MATCH($B1297,'xUS TME'!$B:$B,0))</f>
        <v>600839</v>
      </c>
      <c r="D1297" s="13" t="str">
        <f>INDEX('xUS TME'!D:D,MATCH(B1297,'xUS TME'!$B:$B,0))</f>
        <v>0P00007XJB</v>
      </c>
      <c r="E1297" s="13" t="str">
        <f>INDEX('xUS TME'!F:F,MATCH(B1297,'xUS TME'!$B:$B,0))</f>
        <v>China</v>
      </c>
      <c r="F1297" s="18" t="str">
        <f>INDEX('xUS TME'!G:G,MATCH(B1297,'xUS TME'!$B:$B,0))</f>
        <v>Consumer Discretionary</v>
      </c>
      <c r="G1297" s="58">
        <f>IFERROR(INDEX(CRIMs!G:G,MATCH(C1297,CRIMs!D:D,0)),0)</f>
        <v>0</v>
      </c>
      <c r="H1297" s="58">
        <f>IFERROR(INDEX(CRIMs!I:I,MATCH(C1297,CRIMs!D:D,0)),0)</f>
        <v>0</v>
      </c>
      <c r="I1297" s="13">
        <f>INDEX('xUS TME'!E:E,MATCH($B1297,'xUS TME'!$B:$B,0))</f>
        <v>0</v>
      </c>
      <c r="J1297" s="15">
        <f>INDEX('xUS TME'!H:H,MATCH(B1297,'xUS TME'!$B:$B,0))</f>
        <v>0</v>
      </c>
      <c r="K1297" s="17" t="str">
        <f t="shared" si="20"/>
        <v/>
      </c>
      <c r="L1297" s="15">
        <f>INDEX('xUS TME'!J:J,MATCH('xUS Opp Value'!B1297,'xUS TME'!$B:$B,0))</f>
        <v>0</v>
      </c>
      <c r="M1297" s="15">
        <f>INDEX('xUS TME'!L:L,MATCH('xUS Opp Value'!$B1297,'xUS TME'!$B:$B,0))</f>
        <v>2.61</v>
      </c>
      <c r="N1297" s="15">
        <f>INDEX('xUS TME'!K:K,MATCH('xUS Opp Value'!$B1297,'xUS TME'!$B:$B,0))</f>
        <v>0.13</v>
      </c>
      <c r="O1297" s="15">
        <f>INDEX('xUS TME'!I:I,MATCH('xUS Opp Value'!$B1297,'xUS TME'!$B:$B,0))</f>
        <v>0</v>
      </c>
      <c r="P1297" s="15" t="str">
        <f>INDEX('xUS TME'!M:M,MATCH('xUS Opp Value'!$B1297,'xUS TME'!$B:$B,0))</f>
        <v>Yuan Renminbi</v>
      </c>
      <c r="Q1297" s="15">
        <f>INDEX('xUS TME'!N:N,MATCH('xUS Opp Value'!$B1297,'xUS TME'!$B:$B,0))</f>
        <v>0</v>
      </c>
    </row>
    <row r="1298" spans="1:70" hidden="1">
      <c r="A1298" s="10" t="s">
        <v>2354</v>
      </c>
      <c r="B1298" s="10" t="str">
        <f>INDEX('xUS TME'!B:B,MATCH('xUS Opp Value'!A1298,'xUS TME'!A:A,0))</f>
        <v>CNE100002177</v>
      </c>
      <c r="C1298" s="13">
        <f>INDEX('xUS TME'!C:C,MATCH($B1298,'xUS TME'!$B:$B,0))</f>
        <v>601198</v>
      </c>
      <c r="D1298" s="13" t="str">
        <f>INDEX('xUS TME'!D:D,MATCH(B1298,'xUS TME'!$B:$B,0))</f>
        <v>0P00015FEI</v>
      </c>
      <c r="E1298" s="13" t="str">
        <f>INDEX('xUS TME'!F:F,MATCH(B1298,'xUS TME'!$B:$B,0))</f>
        <v>China</v>
      </c>
      <c r="F1298" s="18" t="str">
        <f>INDEX('xUS TME'!G:G,MATCH(B1298,'xUS TME'!$B:$B,0))</f>
        <v>Financials</v>
      </c>
      <c r="G1298" s="58">
        <f>IFERROR(INDEX(CRIMs!G:G,MATCH(C1298,CRIMs!D:D,0)),0)</f>
        <v>0</v>
      </c>
      <c r="H1298" s="58">
        <f>IFERROR(INDEX(CRIMs!I:I,MATCH(C1298,CRIMs!D:D,0)),0)</f>
        <v>0</v>
      </c>
      <c r="I1298" s="13">
        <f>INDEX('xUS TME'!E:E,MATCH($B1298,'xUS TME'!$B:$B,0))</f>
        <v>0</v>
      </c>
      <c r="J1298" s="15">
        <f>INDEX('xUS TME'!H:H,MATCH(B1298,'xUS TME'!$B:$B,0))</f>
        <v>0</v>
      </c>
      <c r="K1298" s="17" t="str">
        <f t="shared" si="20"/>
        <v/>
      </c>
      <c r="L1298" s="15">
        <f>INDEX('xUS TME'!J:J,MATCH('xUS Opp Value'!B1298,'xUS TME'!$B:$B,0))</f>
        <v>0</v>
      </c>
      <c r="M1298" s="15">
        <f>INDEX('xUS TME'!L:L,MATCH('xUS Opp Value'!$B1298,'xUS TME'!$B:$B,0))</f>
        <v>1.37</v>
      </c>
      <c r="N1298" s="15">
        <f>INDEX('xUS TME'!K:K,MATCH('xUS Opp Value'!$B1298,'xUS TME'!$B:$B,0))</f>
        <v>7.0000000000000007E-2</v>
      </c>
      <c r="O1298" s="15">
        <f>INDEX('xUS TME'!I:I,MATCH('xUS Opp Value'!$B1298,'xUS TME'!$B:$B,0))</f>
        <v>0</v>
      </c>
      <c r="P1298" s="15" t="str">
        <f>INDEX('xUS TME'!M:M,MATCH('xUS Opp Value'!$B1298,'xUS TME'!$B:$B,0))</f>
        <v>Yuan Renminbi</v>
      </c>
      <c r="Q1298" s="15">
        <f>INDEX('xUS TME'!N:N,MATCH('xUS Opp Value'!$B1298,'xUS TME'!$B:$B,0))</f>
        <v>0</v>
      </c>
    </row>
    <row r="1299" spans="1:70" hidden="1">
      <c r="A1299" s="10" t="s">
        <v>3909</v>
      </c>
      <c r="B1299" s="10" t="str">
        <f>INDEX('xUS TME'!B:B,MATCH('xUS Opp Value'!A1299,'xUS TME'!A:A,0))</f>
        <v>CNE000000J85</v>
      </c>
      <c r="C1299" s="13">
        <f>INDEX('xUS TME'!C:C,MATCH($B1299,'xUS TME'!$B:$B,0))</f>
        <v>900936</v>
      </c>
      <c r="D1299" s="13" t="str">
        <f>INDEX('xUS TME'!D:D,MATCH(B1299,'xUS TME'!$B:$B,0))</f>
        <v>0P00007XMP</v>
      </c>
      <c r="E1299" s="13" t="str">
        <f>INDEX('xUS TME'!F:F,MATCH(B1299,'xUS TME'!$B:$B,0))</f>
        <v>China</v>
      </c>
      <c r="F1299" s="18" t="str">
        <f>INDEX('xUS TME'!G:G,MATCH(B1299,'xUS TME'!$B:$B,0))</f>
        <v>Materials</v>
      </c>
      <c r="G1299" s="58">
        <f>IFERROR(INDEX(CRIMs!G:G,MATCH(C1299,CRIMs!D:D,0)),0)</f>
        <v>0</v>
      </c>
      <c r="H1299" s="58">
        <f>IFERROR(INDEX(CRIMs!I:I,MATCH(C1299,CRIMs!D:D,0)),0)</f>
        <v>0</v>
      </c>
      <c r="I1299" s="13">
        <f>INDEX('xUS TME'!E:E,MATCH($B1299,'xUS TME'!$B:$B,0))</f>
        <v>0</v>
      </c>
      <c r="J1299" s="15">
        <f>INDEX('xUS TME'!H:H,MATCH(B1299,'xUS TME'!$B:$B,0))</f>
        <v>0</v>
      </c>
      <c r="K1299" s="17" t="str">
        <f t="shared" si="20"/>
        <v/>
      </c>
      <c r="L1299" s="15">
        <f>INDEX('xUS TME'!J:J,MATCH('xUS Opp Value'!B1299,'xUS TME'!$B:$B,0))</f>
        <v>0</v>
      </c>
      <c r="M1299" s="15">
        <f>INDEX('xUS TME'!L:L,MATCH('xUS Opp Value'!$B1299,'xUS TME'!$B:$B,0))</f>
        <v>1.1100000000000001</v>
      </c>
      <c r="N1299" s="15">
        <f>INDEX('xUS TME'!K:K,MATCH('xUS Opp Value'!$B1299,'xUS TME'!$B:$B,0))</f>
        <v>0.09</v>
      </c>
      <c r="O1299" s="15">
        <f>INDEX('xUS TME'!I:I,MATCH('xUS Opp Value'!$B1299,'xUS TME'!$B:$B,0))</f>
        <v>0</v>
      </c>
      <c r="P1299" s="15" t="str">
        <f>INDEX('xUS TME'!M:M,MATCH('xUS Opp Value'!$B1299,'xUS TME'!$B:$B,0))</f>
        <v>US Dollar</v>
      </c>
      <c r="Q1299" s="15">
        <f>INDEX('xUS TME'!N:N,MATCH('xUS Opp Value'!$B1299,'xUS TME'!$B:$B,0))</f>
        <v>0</v>
      </c>
    </row>
    <row r="1300" spans="1:70" hidden="1">
      <c r="A1300" s="10" t="s">
        <v>3443</v>
      </c>
      <c r="B1300" s="10" t="str">
        <f>INDEX('xUS TME'!B:B,MATCH('xUS Opp Value'!A1300,'xUS TME'!A:A,0))</f>
        <v>CNE0000001J1</v>
      </c>
      <c r="C1300" s="13">
        <f>INDEX('xUS TME'!C:C,MATCH($B1300,'xUS TME'!$B:$B,0))</f>
        <v>703</v>
      </c>
      <c r="D1300" s="13" t="str">
        <f>INDEX('xUS TME'!D:D,MATCH(B1300,'xUS TME'!$B:$B,0))</f>
        <v>0P00007WXJ</v>
      </c>
      <c r="E1300" s="13" t="str">
        <f>INDEX('xUS TME'!F:F,MATCH(B1300,'xUS TME'!$B:$B,0))</f>
        <v>China</v>
      </c>
      <c r="F1300" s="18" t="str">
        <f>INDEX('xUS TME'!G:G,MATCH(B1300,'xUS TME'!$B:$B,0))</f>
        <v>Materials</v>
      </c>
      <c r="G1300" s="58">
        <f>IFERROR(INDEX(CRIMs!G:G,MATCH(C1300,CRIMs!D:D,0)),0)</f>
        <v>0</v>
      </c>
      <c r="H1300" s="58">
        <f>IFERROR(INDEX(CRIMs!I:I,MATCH(C1300,CRIMs!D:D,0)),0)</f>
        <v>0</v>
      </c>
      <c r="I1300" s="13">
        <f>INDEX('xUS TME'!E:E,MATCH($B1300,'xUS TME'!$B:$B,0))</f>
        <v>0</v>
      </c>
      <c r="J1300" s="15">
        <f>INDEX('xUS TME'!H:H,MATCH(B1300,'xUS TME'!$B:$B,0))</f>
        <v>0</v>
      </c>
      <c r="K1300" s="17" t="str">
        <f t="shared" si="20"/>
        <v/>
      </c>
      <c r="L1300" s="15">
        <f>INDEX('xUS TME'!J:J,MATCH('xUS Opp Value'!B1300,'xUS TME'!$B:$B,0))</f>
        <v>6.22</v>
      </c>
      <c r="M1300" s="15">
        <f>INDEX('xUS TME'!L:L,MATCH('xUS Opp Value'!$B1300,'xUS TME'!$B:$B,0))</f>
        <v>2.34</v>
      </c>
      <c r="N1300" s="15">
        <f>INDEX('xUS TME'!K:K,MATCH('xUS Opp Value'!$B1300,'xUS TME'!$B:$B,0))</f>
        <v>0</v>
      </c>
      <c r="O1300" s="15">
        <f>INDEX('xUS TME'!I:I,MATCH('xUS Opp Value'!$B1300,'xUS TME'!$B:$B,0))</f>
        <v>0</v>
      </c>
      <c r="P1300" s="15" t="str">
        <f>INDEX('xUS TME'!M:M,MATCH('xUS Opp Value'!$B1300,'xUS TME'!$B:$B,0))</f>
        <v>Yuan Renminbi</v>
      </c>
      <c r="Q1300" s="15">
        <f>INDEX('xUS TME'!N:N,MATCH('xUS Opp Value'!$B1300,'xUS TME'!$B:$B,0))</f>
        <v>0</v>
      </c>
    </row>
    <row r="1301" spans="1:70" hidden="1">
      <c r="A1301" s="10" t="s">
        <v>8554</v>
      </c>
      <c r="B1301" s="10" t="str">
        <f>INDEX('xUS TME'!B:B,MATCH('xUS Opp Value'!A1301,'xUS TME'!A:A,0))</f>
        <v>CNE0000008J6</v>
      </c>
      <c r="C1301" s="13">
        <f>INDEX('xUS TME'!C:C,MATCH($B1301,'xUS TME'!$B:$B,0))</f>
        <v>708</v>
      </c>
      <c r="D1301" s="13" t="str">
        <f>INDEX('xUS TME'!D:D,MATCH(B1301,'xUS TME'!$B:$B,0))</f>
        <v>0P00007WXM</v>
      </c>
      <c r="E1301" s="13" t="str">
        <f>INDEX('xUS TME'!F:F,MATCH(B1301,'xUS TME'!$B:$B,0))</f>
        <v>China</v>
      </c>
      <c r="F1301" s="18" t="str">
        <f>INDEX('xUS TME'!G:G,MATCH(B1301,'xUS TME'!$B:$B,0))</f>
        <v>Materials</v>
      </c>
      <c r="G1301" s="58">
        <f>IFERROR(INDEX(CRIMs!G:G,MATCH(C1301,CRIMs!D:D,0)),0)</f>
        <v>0</v>
      </c>
      <c r="H1301" s="58">
        <f>IFERROR(INDEX(CRIMs!I:I,MATCH(C1301,CRIMs!D:D,0)),0)</f>
        <v>0</v>
      </c>
      <c r="I1301" s="13">
        <f>INDEX('xUS TME'!E:E,MATCH($B1301,'xUS TME'!$B:$B,0))</f>
        <v>0</v>
      </c>
      <c r="J1301" s="15">
        <f>INDEX('xUS TME'!H:H,MATCH(B1301,'xUS TME'!$B:$B,0))</f>
        <v>0</v>
      </c>
      <c r="K1301" s="17" t="str">
        <f t="shared" si="20"/>
        <v/>
      </c>
      <c r="L1301" s="15">
        <f>INDEX('xUS TME'!J:J,MATCH('xUS Opp Value'!B1301,'xUS TME'!$B:$B,0))</f>
        <v>0</v>
      </c>
      <c r="M1301" s="15">
        <f>INDEX('xUS TME'!L:L,MATCH('xUS Opp Value'!$B1301,'xUS TME'!$B:$B,0))</f>
        <v>1.97</v>
      </c>
      <c r="N1301" s="15">
        <f>INDEX('xUS TME'!K:K,MATCH('xUS Opp Value'!$B1301,'xUS TME'!$B:$B,0))</f>
        <v>0.14000000000000001</v>
      </c>
      <c r="O1301" s="15">
        <f>INDEX('xUS TME'!I:I,MATCH('xUS Opp Value'!$B1301,'xUS TME'!$B:$B,0))</f>
        <v>0</v>
      </c>
      <c r="P1301" s="15" t="str">
        <f>INDEX('xUS TME'!M:M,MATCH('xUS Opp Value'!$B1301,'xUS TME'!$B:$B,0))</f>
        <v>Yuan Renminbi</v>
      </c>
      <c r="Q1301" s="15">
        <f>INDEX('xUS TME'!N:N,MATCH('xUS Opp Value'!$B1301,'xUS TME'!$B:$B,0))</f>
        <v>0</v>
      </c>
    </row>
    <row r="1302" spans="1:70" hidden="1">
      <c r="A1302" s="10" t="s">
        <v>3287</v>
      </c>
      <c r="B1302" s="10" t="str">
        <f>INDEX('xUS TME'!B:B,MATCH('xUS Opp Value'!A1302,'xUS TME'!A:A,0))</f>
        <v>CNE100001VX1</v>
      </c>
      <c r="C1302" s="13">
        <f>INDEX('xUS TME'!C:C,MATCH($B1302,'xUS TME'!$B:$B,0))</f>
        <v>603806</v>
      </c>
      <c r="D1302" s="13" t="str">
        <f>INDEX('xUS TME'!D:D,MATCH(B1302,'xUS TME'!$B:$B,0))</f>
        <v>0P00014723</v>
      </c>
      <c r="E1302" s="13" t="str">
        <f>INDEX('xUS TME'!F:F,MATCH(B1302,'xUS TME'!$B:$B,0))</f>
        <v>China</v>
      </c>
      <c r="F1302" s="18" t="str">
        <f>INDEX('xUS TME'!G:G,MATCH(B1302,'xUS TME'!$B:$B,0))</f>
        <v>Information Technology</v>
      </c>
      <c r="G1302" s="58">
        <f>IFERROR(INDEX(CRIMs!G:G,MATCH(C1302,CRIMs!D:D,0)),0)</f>
        <v>0</v>
      </c>
      <c r="H1302" s="58">
        <f>IFERROR(INDEX(CRIMs!I:I,MATCH(C1302,CRIMs!D:D,0)),0)</f>
        <v>0</v>
      </c>
      <c r="I1302" s="13">
        <f>INDEX('xUS TME'!E:E,MATCH($B1302,'xUS TME'!$B:$B,0))</f>
        <v>0</v>
      </c>
      <c r="J1302" s="15">
        <f>INDEX('xUS TME'!H:H,MATCH(B1302,'xUS TME'!$B:$B,0))</f>
        <v>0</v>
      </c>
      <c r="K1302" s="17" t="str">
        <f t="shared" si="20"/>
        <v/>
      </c>
      <c r="L1302" s="15">
        <f>INDEX('xUS TME'!J:J,MATCH('xUS Opp Value'!B1302,'xUS TME'!$B:$B,0))</f>
        <v>0</v>
      </c>
      <c r="M1302" s="15">
        <f>INDEX('xUS TME'!L:L,MATCH('xUS Opp Value'!$B1302,'xUS TME'!$B:$B,0))</f>
        <v>2.8</v>
      </c>
      <c r="N1302" s="15">
        <f>INDEX('xUS TME'!K:K,MATCH('xUS Opp Value'!$B1302,'xUS TME'!$B:$B,0))</f>
        <v>0.05</v>
      </c>
      <c r="O1302" s="15">
        <f>INDEX('xUS TME'!I:I,MATCH('xUS Opp Value'!$B1302,'xUS TME'!$B:$B,0))</f>
        <v>0</v>
      </c>
      <c r="P1302" s="15" t="str">
        <f>INDEX('xUS TME'!M:M,MATCH('xUS Opp Value'!$B1302,'xUS TME'!$B:$B,0))</f>
        <v>Yuan Renminbi</v>
      </c>
      <c r="Q1302" s="15">
        <f>INDEX('xUS TME'!N:N,MATCH('xUS Opp Value'!$B1302,'xUS TME'!$B:$B,0))</f>
        <v>0</v>
      </c>
    </row>
    <row r="1303" spans="1:70" hidden="1">
      <c r="A1303" s="10" t="s">
        <v>6550</v>
      </c>
      <c r="B1303" s="10" t="str">
        <f>INDEX('xUS TME'!B:B,MATCH('xUS Opp Value'!A1303,'xUS TME'!A:A,0))</f>
        <v>CNE100005XJ7</v>
      </c>
      <c r="C1303" s="13">
        <f>INDEX('xUS TME'!C:C,MATCH($B1303,'xUS TME'!$B:$B,0))</f>
        <v>688578</v>
      </c>
      <c r="D1303" s="13" t="str">
        <f>INDEX('xUS TME'!D:D,MATCH(B1303,'xUS TME'!$B:$B,0))</f>
        <v>0P0001L8KU</v>
      </c>
      <c r="E1303" s="13" t="str">
        <f>INDEX('xUS TME'!F:F,MATCH(B1303,'xUS TME'!$B:$B,0))</f>
        <v>China</v>
      </c>
      <c r="F1303" s="18" t="str">
        <f>INDEX('xUS TME'!G:G,MATCH(B1303,'xUS TME'!$B:$B,0))</f>
        <v>Health Care</v>
      </c>
      <c r="G1303" s="58">
        <f>IFERROR(INDEX(CRIMs!G:G,MATCH(C1303,CRIMs!D:D,0)),0)</f>
        <v>0</v>
      </c>
      <c r="H1303" s="58">
        <f>IFERROR(INDEX(CRIMs!I:I,MATCH(C1303,CRIMs!D:D,0)),0)</f>
        <v>0</v>
      </c>
      <c r="I1303" s="13">
        <f>INDEX('xUS TME'!E:E,MATCH($B1303,'xUS TME'!$B:$B,0))</f>
        <v>0</v>
      </c>
      <c r="J1303" s="15">
        <f>INDEX('xUS TME'!H:H,MATCH(B1303,'xUS TME'!$B:$B,0))</f>
        <v>0</v>
      </c>
      <c r="K1303" s="17" t="str">
        <f t="shared" si="20"/>
        <v/>
      </c>
      <c r="L1303" s="15">
        <f>INDEX('xUS TME'!J:J,MATCH('xUS Opp Value'!B1303,'xUS TME'!$B:$B,0))</f>
        <v>0</v>
      </c>
      <c r="M1303" s="15">
        <f>INDEX('xUS TME'!L:L,MATCH('xUS Opp Value'!$B1303,'xUS TME'!$B:$B,0))</f>
        <v>6.7</v>
      </c>
      <c r="N1303" s="15">
        <f>INDEX('xUS TME'!K:K,MATCH('xUS Opp Value'!$B1303,'xUS TME'!$B:$B,0))</f>
        <v>0.31</v>
      </c>
      <c r="O1303" s="15">
        <f>INDEX('xUS TME'!I:I,MATCH('xUS Opp Value'!$B1303,'xUS TME'!$B:$B,0))</f>
        <v>0</v>
      </c>
      <c r="P1303" s="15" t="str">
        <f>INDEX('xUS TME'!M:M,MATCH('xUS Opp Value'!$B1303,'xUS TME'!$B:$B,0))</f>
        <v>Yuan Renminbi</v>
      </c>
      <c r="Q1303" s="15">
        <f>INDEX('xUS TME'!N:N,MATCH('xUS Opp Value'!$B1303,'xUS TME'!$B:$B,0))</f>
        <v>0</v>
      </c>
    </row>
    <row r="1304" spans="1:70" hidden="1">
      <c r="A1304" s="10" t="s">
        <v>2107</v>
      </c>
      <c r="B1304" s="10" t="str">
        <f>INDEX('xUS TME'!B:B,MATCH('xUS Opp Value'!A1304,'xUS TME'!A:A,0))</f>
        <v>CNE100000536</v>
      </c>
      <c r="C1304" s="13">
        <f>INDEX('xUS TME'!C:C,MATCH($B1304,'xUS TME'!$B:$B,0))</f>
        <v>2866</v>
      </c>
      <c r="D1304" s="13" t="str">
        <f>INDEX('xUS TME'!D:D,MATCH(B1304,'xUS TME'!$B:$B,0))</f>
        <v>0P00009SAD</v>
      </c>
      <c r="E1304" s="13" t="str">
        <f>INDEX('xUS TME'!F:F,MATCH(B1304,'xUS TME'!$B:$B,0))</f>
        <v>China</v>
      </c>
      <c r="F1304" s="18" t="str">
        <f>INDEX('xUS TME'!G:G,MATCH(B1304,'xUS TME'!$B:$B,0))</f>
        <v>Industrials</v>
      </c>
      <c r="G1304" s="58">
        <f>IFERROR(INDEX(CRIMs!G:G,MATCH(C1304,CRIMs!D:D,0)),0)</f>
        <v>0</v>
      </c>
      <c r="H1304" s="58">
        <f>IFERROR(INDEX(CRIMs!I:I,MATCH(C1304,CRIMs!D:D,0)),0)</f>
        <v>0</v>
      </c>
      <c r="I1304" s="13">
        <f>INDEX('xUS TME'!E:E,MATCH($B1304,'xUS TME'!$B:$B,0))</f>
        <v>0</v>
      </c>
      <c r="J1304" s="15">
        <f>INDEX('xUS TME'!H:H,MATCH(B1304,'xUS TME'!$B:$B,0))</f>
        <v>0</v>
      </c>
      <c r="K1304" s="17" t="str">
        <f t="shared" si="20"/>
        <v/>
      </c>
      <c r="L1304" s="15">
        <f>INDEX('xUS TME'!J:J,MATCH('xUS Opp Value'!B1304,'xUS TME'!$B:$B,0))</f>
        <v>0</v>
      </c>
      <c r="M1304" s="15">
        <f>INDEX('xUS TME'!L:L,MATCH('xUS Opp Value'!$B1304,'xUS TME'!$B:$B,0))</f>
        <v>0.46</v>
      </c>
      <c r="N1304" s="15">
        <f>INDEX('xUS TME'!K:K,MATCH('xUS Opp Value'!$B1304,'xUS TME'!$B:$B,0))</f>
        <v>0.06</v>
      </c>
      <c r="O1304" s="15" t="str">
        <f>INDEX('xUS TME'!I:I,MATCH('xUS Opp Value'!$B1304,'xUS TME'!$B:$B,0))</f>
        <v>None</v>
      </c>
      <c r="P1304" s="15" t="str">
        <f>INDEX('xUS TME'!M:M,MATCH('xUS Opp Value'!$B1304,'xUS TME'!$B:$B,0))</f>
        <v>Hong Kong Dollar</v>
      </c>
      <c r="Q1304" s="15" t="str">
        <f>INDEX('xUS TME'!N:N,MATCH('xUS Opp Value'!$B1304,'xUS TME'!$B:$B,0))</f>
        <v>High</v>
      </c>
    </row>
    <row r="1305" spans="1:70" hidden="1">
      <c r="A1305" s="10" t="s">
        <v>8555</v>
      </c>
      <c r="B1305" s="10" t="str">
        <f>INDEX('xUS TME'!B:B,MATCH('xUS Opp Value'!A1305,'xUS TME'!A:A,0))</f>
        <v>CNE0000003W0</v>
      </c>
      <c r="C1305" s="13">
        <f>INDEX('xUS TME'!C:C,MATCH($B1305,'xUS TME'!$B:$B,0))</f>
        <v>564</v>
      </c>
      <c r="D1305" s="13" t="str">
        <f>INDEX('xUS TME'!D:D,MATCH(B1305,'xUS TME'!$B:$B,0))</f>
        <v>0P00007WUN</v>
      </c>
      <c r="E1305" s="13" t="str">
        <f>INDEX('xUS TME'!F:F,MATCH(B1305,'xUS TME'!$B:$B,0))</f>
        <v>China</v>
      </c>
      <c r="F1305" s="18" t="str">
        <f>INDEX('xUS TME'!G:G,MATCH(B1305,'xUS TME'!$B:$B,0))</f>
        <v>Consumer Discretionary</v>
      </c>
      <c r="G1305" s="58">
        <f>IFERROR(INDEX(CRIMs!G:G,MATCH(C1305,CRIMs!D:D,0)),0)</f>
        <v>0</v>
      </c>
      <c r="H1305" s="58">
        <f>IFERROR(INDEX(CRIMs!I:I,MATCH(C1305,CRIMs!D:D,0)),0)</f>
        <v>0</v>
      </c>
      <c r="I1305" s="13">
        <f>INDEX('xUS TME'!E:E,MATCH($B1305,'xUS TME'!$B:$B,0))</f>
        <v>0</v>
      </c>
      <c r="J1305" s="15">
        <f>INDEX('xUS TME'!H:H,MATCH(B1305,'xUS TME'!$B:$B,0))</f>
        <v>0</v>
      </c>
      <c r="K1305" s="17" t="str">
        <f t="shared" si="20"/>
        <v/>
      </c>
      <c r="L1305" s="15">
        <f>INDEX('xUS TME'!J:J,MATCH('xUS Opp Value'!B1305,'xUS TME'!$B:$B,0))</f>
        <v>0</v>
      </c>
      <c r="M1305" s="15">
        <f>INDEX('xUS TME'!L:L,MATCH('xUS Opp Value'!$B1305,'xUS TME'!$B:$B,0))</f>
        <v>2.16</v>
      </c>
      <c r="N1305" s="15">
        <f>INDEX('xUS TME'!K:K,MATCH('xUS Opp Value'!$B1305,'xUS TME'!$B:$B,0))</f>
        <v>-0.1</v>
      </c>
      <c r="O1305" s="15">
        <f>INDEX('xUS TME'!I:I,MATCH('xUS Opp Value'!$B1305,'xUS TME'!$B:$B,0))</f>
        <v>0</v>
      </c>
      <c r="P1305" s="15" t="str">
        <f>INDEX('xUS TME'!M:M,MATCH('xUS Opp Value'!$B1305,'xUS TME'!$B:$B,0))</f>
        <v>Yuan Renminbi</v>
      </c>
      <c r="Q1305" s="15">
        <f>INDEX('xUS TME'!N:N,MATCH('xUS Opp Value'!$B1305,'xUS TME'!$B:$B,0))</f>
        <v>0</v>
      </c>
    </row>
    <row r="1306" spans="1:70" s="368" customFormat="1" hidden="1">
      <c r="A1306" s="10" t="s">
        <v>6626</v>
      </c>
      <c r="B1306" s="10" t="str">
        <f>INDEX('xUS TME'!B:B,MATCH('xUS Opp Value'!A1306,'xUS TME'!A:A,0))</f>
        <v>CNE000000HH6</v>
      </c>
      <c r="C1306" s="13">
        <f>INDEX('xUS TME'!C:C,MATCH($B1306,'xUS TME'!$B:$B,0))</f>
        <v>900932</v>
      </c>
      <c r="D1306" s="13" t="str">
        <f>INDEX('xUS TME'!D:D,MATCH(B1306,'xUS TME'!$B:$B,0))</f>
        <v>0P00007XML</v>
      </c>
      <c r="E1306" s="13" t="str">
        <f>INDEX('xUS TME'!F:F,MATCH(B1306,'xUS TME'!$B:$B,0))</f>
        <v>China</v>
      </c>
      <c r="F1306" s="18" t="str">
        <f>INDEX('xUS TME'!G:G,MATCH(B1306,'xUS TME'!$B:$B,0))</f>
        <v>Real Estate</v>
      </c>
      <c r="G1306" s="58">
        <f>IFERROR(INDEX(CRIMs!G:G,MATCH(C1306,CRIMs!D:D,0)),0)</f>
        <v>0</v>
      </c>
      <c r="H1306" s="58">
        <f>IFERROR(INDEX(CRIMs!I:I,MATCH(C1306,CRIMs!D:D,0)),0)</f>
        <v>0</v>
      </c>
      <c r="I1306" s="13">
        <f>INDEX('xUS TME'!E:E,MATCH($B1306,'xUS TME'!$B:$B,0))</f>
        <v>0</v>
      </c>
      <c r="J1306" s="15">
        <f>INDEX('xUS TME'!H:H,MATCH(B1306,'xUS TME'!$B:$B,0))</f>
        <v>0</v>
      </c>
      <c r="K1306" s="17" t="str">
        <f t="shared" si="20"/>
        <v/>
      </c>
      <c r="L1306" s="15">
        <f>INDEX('xUS TME'!J:J,MATCH('xUS Opp Value'!B1306,'xUS TME'!$B:$B,0))</f>
        <v>5.31</v>
      </c>
      <c r="M1306" s="15">
        <f>INDEX('xUS TME'!L:L,MATCH('xUS Opp Value'!$B1306,'xUS TME'!$B:$B,0))</f>
        <v>0.56999999999999995</v>
      </c>
      <c r="N1306" s="15">
        <f>INDEX('xUS TME'!K:K,MATCH('xUS Opp Value'!$B1306,'xUS TME'!$B:$B,0))</f>
        <v>7.0000000000000007E-2</v>
      </c>
      <c r="O1306" s="15">
        <f>INDEX('xUS TME'!I:I,MATCH('xUS Opp Value'!$B1306,'xUS TME'!$B:$B,0))</f>
        <v>0</v>
      </c>
      <c r="P1306" s="15" t="str">
        <f>INDEX('xUS TME'!M:M,MATCH('xUS Opp Value'!$B1306,'xUS TME'!$B:$B,0))</f>
        <v>US Dollar</v>
      </c>
      <c r="Q1306" s="15">
        <f>INDEX('xUS TME'!N:N,MATCH('xUS Opp Value'!$B1306,'xUS TME'!$B:$B,0))</f>
        <v>0</v>
      </c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  <c r="AY1306" s="7"/>
      <c r="AZ1306" s="7"/>
      <c r="BA1306" s="7"/>
      <c r="BB1306" s="7"/>
      <c r="BC1306" s="7"/>
      <c r="BD1306" s="7"/>
      <c r="BE1306" s="7"/>
      <c r="BF1306" s="7"/>
      <c r="BG1306" s="7"/>
      <c r="BH1306" s="7"/>
      <c r="BI1306" s="7"/>
      <c r="BJ1306" s="7"/>
      <c r="BK1306" s="7"/>
      <c r="BL1306" s="7"/>
      <c r="BM1306" s="7"/>
      <c r="BN1306" s="7"/>
      <c r="BO1306" s="7"/>
      <c r="BP1306" s="7"/>
      <c r="BQ1306" s="7"/>
      <c r="BR1306" s="7"/>
    </row>
    <row r="1307" spans="1:70" hidden="1">
      <c r="A1307" s="10" t="s">
        <v>3683</v>
      </c>
      <c r="B1307" s="10" t="str">
        <f>INDEX('xUS TME'!B:B,MATCH('xUS Opp Value'!A1307,'xUS TME'!A:A,0))</f>
        <v>CNE000001006</v>
      </c>
      <c r="C1307" s="13">
        <f>INDEX('xUS TME'!C:C,MATCH($B1307,'xUS TME'!$B:$B,0))</f>
        <v>932</v>
      </c>
      <c r="D1307" s="13" t="str">
        <f>INDEX('xUS TME'!D:D,MATCH(B1307,'xUS TME'!$B:$B,0))</f>
        <v>0P00007XR5</v>
      </c>
      <c r="E1307" s="13" t="str">
        <f>INDEX('xUS TME'!F:F,MATCH(B1307,'xUS TME'!$B:$B,0))</f>
        <v>China</v>
      </c>
      <c r="F1307" s="18" t="str">
        <f>INDEX('xUS TME'!G:G,MATCH(B1307,'xUS TME'!$B:$B,0))</f>
        <v>Materials</v>
      </c>
      <c r="G1307" s="58">
        <f>IFERROR(INDEX(CRIMs!G:G,MATCH(C1307,CRIMs!D:D,0)),0)</f>
        <v>0</v>
      </c>
      <c r="H1307" s="58">
        <f>IFERROR(INDEX(CRIMs!I:I,MATCH(C1307,CRIMs!D:D,0)),0)</f>
        <v>0</v>
      </c>
      <c r="I1307" s="13">
        <f>INDEX('xUS TME'!E:E,MATCH($B1307,'xUS TME'!$B:$B,0))</f>
        <v>0</v>
      </c>
      <c r="J1307" s="15">
        <f>INDEX('xUS TME'!H:H,MATCH(B1307,'xUS TME'!$B:$B,0))</f>
        <v>0</v>
      </c>
      <c r="K1307" s="17" t="str">
        <f t="shared" si="20"/>
        <v/>
      </c>
      <c r="L1307" s="15">
        <f>INDEX('xUS TME'!J:J,MATCH('xUS Opp Value'!B1307,'xUS TME'!$B:$B,0))</f>
        <v>0</v>
      </c>
      <c r="M1307" s="15">
        <f>INDEX('xUS TME'!L:L,MATCH('xUS Opp Value'!$B1307,'xUS TME'!$B:$B,0))</f>
        <v>0.64</v>
      </c>
      <c r="N1307" s="15">
        <f>INDEX('xUS TME'!K:K,MATCH('xUS Opp Value'!$B1307,'xUS TME'!$B:$B,0))</f>
        <v>7.0000000000000007E-2</v>
      </c>
      <c r="O1307" s="15">
        <f>INDEX('xUS TME'!I:I,MATCH('xUS Opp Value'!$B1307,'xUS TME'!$B:$B,0))</f>
        <v>0</v>
      </c>
      <c r="P1307" s="15" t="str">
        <f>INDEX('xUS TME'!M:M,MATCH('xUS Opp Value'!$B1307,'xUS TME'!$B:$B,0))</f>
        <v>Yuan Renminbi</v>
      </c>
      <c r="Q1307" s="15">
        <f>INDEX('xUS TME'!N:N,MATCH('xUS Opp Value'!$B1307,'xUS TME'!$B:$B,0))</f>
        <v>0</v>
      </c>
    </row>
    <row r="1308" spans="1:70" hidden="1">
      <c r="A1308" s="10" t="s">
        <v>3182</v>
      </c>
      <c r="B1308" s="10" t="str">
        <f>INDEX('xUS TME'!B:B,MATCH('xUS Opp Value'!A1308,'xUS TME'!A:A,0))</f>
        <v>CNE100000T24</v>
      </c>
      <c r="C1308" s="13">
        <f>INDEX('xUS TME'!C:C,MATCH($B1308,'xUS TME'!$B:$B,0))</f>
        <v>2465</v>
      </c>
      <c r="D1308" s="13" t="str">
        <f>INDEX('xUS TME'!D:D,MATCH(B1308,'xUS TME'!$B:$B,0))</f>
        <v>0P0000PU6B</v>
      </c>
      <c r="E1308" s="13" t="str">
        <f>INDEX('xUS TME'!F:F,MATCH(B1308,'xUS TME'!$B:$B,0))</f>
        <v>China</v>
      </c>
      <c r="F1308" s="18" t="str">
        <f>INDEX('xUS TME'!G:G,MATCH(B1308,'xUS TME'!$B:$B,0))</f>
        <v>Information Technology</v>
      </c>
      <c r="G1308" s="58">
        <f>IFERROR(INDEX(CRIMs!G:G,MATCH(C1308,CRIMs!D:D,0)),0)</f>
        <v>0</v>
      </c>
      <c r="H1308" s="58">
        <f>IFERROR(INDEX(CRIMs!I:I,MATCH(C1308,CRIMs!D:D,0)),0)</f>
        <v>0</v>
      </c>
      <c r="I1308" s="13">
        <f>INDEX('xUS TME'!E:E,MATCH($B1308,'xUS TME'!$B:$B,0))</f>
        <v>0</v>
      </c>
      <c r="J1308" s="15">
        <f>INDEX('xUS TME'!H:H,MATCH(B1308,'xUS TME'!$B:$B,0))</f>
        <v>0</v>
      </c>
      <c r="K1308" s="17" t="str">
        <f t="shared" si="20"/>
        <v/>
      </c>
      <c r="L1308" s="15">
        <f>INDEX('xUS TME'!J:J,MATCH('xUS Opp Value'!B1308,'xUS TME'!$B:$B,0))</f>
        <v>0</v>
      </c>
      <c r="M1308" s="15">
        <f>INDEX('xUS TME'!L:L,MATCH('xUS Opp Value'!$B1308,'xUS TME'!$B:$B,0))</f>
        <v>3.23</v>
      </c>
      <c r="N1308" s="15">
        <f>INDEX('xUS TME'!K:K,MATCH('xUS Opp Value'!$B1308,'xUS TME'!$B:$B,0))</f>
        <v>-0.06</v>
      </c>
      <c r="O1308" s="15">
        <f>INDEX('xUS TME'!I:I,MATCH('xUS Opp Value'!$B1308,'xUS TME'!$B:$B,0))</f>
        <v>0</v>
      </c>
      <c r="P1308" s="15" t="str">
        <f>INDEX('xUS TME'!M:M,MATCH('xUS Opp Value'!$B1308,'xUS TME'!$B:$B,0))</f>
        <v>Yuan Renminbi</v>
      </c>
      <c r="Q1308" s="15">
        <f>INDEX('xUS TME'!N:N,MATCH('xUS Opp Value'!$B1308,'xUS TME'!$B:$B,0))</f>
        <v>0</v>
      </c>
    </row>
    <row r="1309" spans="1:70" hidden="1">
      <c r="A1309" s="10" t="s">
        <v>1316</v>
      </c>
      <c r="B1309" s="10" t="str">
        <f>INDEX('xUS TME'!B:B,MATCH('xUS Opp Value'!A1309,'xUS TME'!A:A,0))</f>
        <v>CNE100002V44</v>
      </c>
      <c r="C1309" s="13">
        <f>INDEX('xUS TME'!C:C,MATCH($B1309,'xUS TME'!$B:$B,0))</f>
        <v>601108</v>
      </c>
      <c r="D1309" s="13" t="str">
        <f>INDEX('xUS TME'!D:D,MATCH(B1309,'xUS TME'!$B:$B,0))</f>
        <v>0P0001BULG</v>
      </c>
      <c r="E1309" s="13" t="str">
        <f>INDEX('xUS TME'!F:F,MATCH(B1309,'xUS TME'!$B:$B,0))</f>
        <v>China</v>
      </c>
      <c r="F1309" s="18" t="str">
        <f>INDEX('xUS TME'!G:G,MATCH(B1309,'xUS TME'!$B:$B,0))</f>
        <v>Financials</v>
      </c>
      <c r="G1309" s="58">
        <f>IFERROR(INDEX(CRIMs!G:G,MATCH(C1309,CRIMs!D:D,0)),0)</f>
        <v>0</v>
      </c>
      <c r="H1309" s="58">
        <f>IFERROR(INDEX(CRIMs!I:I,MATCH(C1309,CRIMs!D:D,0)),0)</f>
        <v>0</v>
      </c>
      <c r="I1309" s="13">
        <f>INDEX('xUS TME'!E:E,MATCH($B1309,'xUS TME'!$B:$B,0))</f>
        <v>0</v>
      </c>
      <c r="J1309" s="15">
        <f>INDEX('xUS TME'!H:H,MATCH(B1309,'xUS TME'!$B:$B,0))</f>
        <v>0</v>
      </c>
      <c r="K1309" s="17" t="str">
        <f t="shared" si="20"/>
        <v/>
      </c>
      <c r="L1309" s="15">
        <f>INDEX('xUS TME'!J:J,MATCH('xUS Opp Value'!B1309,'xUS TME'!$B:$B,0))</f>
        <v>0</v>
      </c>
      <c r="M1309" s="15">
        <f>INDEX('xUS TME'!L:L,MATCH('xUS Opp Value'!$B1309,'xUS TME'!$B:$B,0))</f>
        <v>1.02</v>
      </c>
      <c r="N1309" s="15">
        <f>INDEX('xUS TME'!K:K,MATCH('xUS Opp Value'!$B1309,'xUS TME'!$B:$B,0))</f>
        <v>7.0000000000000007E-2</v>
      </c>
      <c r="O1309" s="15">
        <f>INDEX('xUS TME'!I:I,MATCH('xUS Opp Value'!$B1309,'xUS TME'!$B:$B,0))</f>
        <v>0</v>
      </c>
      <c r="P1309" s="15" t="str">
        <f>INDEX('xUS TME'!M:M,MATCH('xUS Opp Value'!$B1309,'xUS TME'!$B:$B,0))</f>
        <v>Yuan Renminbi</v>
      </c>
      <c r="Q1309" s="15">
        <f>INDEX('xUS TME'!N:N,MATCH('xUS Opp Value'!$B1309,'xUS TME'!$B:$B,0))</f>
        <v>0</v>
      </c>
    </row>
    <row r="1310" spans="1:70" hidden="1">
      <c r="A1310" s="10" t="s">
        <v>6566</v>
      </c>
      <c r="B1310" s="10" t="str">
        <f>INDEX('xUS TME'!B:B,MATCH('xUS Opp Value'!A1310,'xUS TME'!A:A,0))</f>
        <v>CNE100003LY6</v>
      </c>
      <c r="C1310" s="13">
        <f>INDEX('xUS TME'!C:C,MATCH($B1310,'xUS TME'!$B:$B,0))</f>
        <v>688188</v>
      </c>
      <c r="D1310" s="13" t="str">
        <f>INDEX('xUS TME'!D:D,MATCH(B1310,'xUS TME'!$B:$B,0))</f>
        <v>0P0001I7FE</v>
      </c>
      <c r="E1310" s="13" t="str">
        <f>INDEX('xUS TME'!F:F,MATCH(B1310,'xUS TME'!$B:$B,0))</f>
        <v>China</v>
      </c>
      <c r="F1310" s="18" t="str">
        <f>INDEX('xUS TME'!G:G,MATCH(B1310,'xUS TME'!$B:$B,0))</f>
        <v>Information Technology</v>
      </c>
      <c r="G1310" s="58">
        <f>IFERROR(INDEX(CRIMs!G:G,MATCH(C1310,CRIMs!D:D,0)),0)</f>
        <v>0</v>
      </c>
      <c r="H1310" s="58">
        <f>IFERROR(INDEX(CRIMs!I:I,MATCH(C1310,CRIMs!D:D,0)),0)</f>
        <v>0</v>
      </c>
      <c r="I1310" s="13">
        <f>INDEX('xUS TME'!E:E,MATCH($B1310,'xUS TME'!$B:$B,0))</f>
        <v>0</v>
      </c>
      <c r="J1310" s="15">
        <f>INDEX('xUS TME'!H:H,MATCH(B1310,'xUS TME'!$B:$B,0))</f>
        <v>0</v>
      </c>
      <c r="K1310" s="17" t="str">
        <f t="shared" si="20"/>
        <v/>
      </c>
      <c r="L1310" s="15">
        <f>INDEX('xUS TME'!J:J,MATCH('xUS Opp Value'!B1310,'xUS TME'!$B:$B,0))</f>
        <v>39.909999999999997</v>
      </c>
      <c r="M1310" s="15">
        <f>INDEX('xUS TME'!L:L,MATCH('xUS Opp Value'!$B1310,'xUS TME'!$B:$B,0))</f>
        <v>6.76</v>
      </c>
      <c r="N1310" s="15">
        <f>INDEX('xUS TME'!K:K,MATCH('xUS Opp Value'!$B1310,'xUS TME'!$B:$B,0))</f>
        <v>0.19</v>
      </c>
      <c r="O1310" s="15">
        <f>INDEX('xUS TME'!I:I,MATCH('xUS Opp Value'!$B1310,'xUS TME'!$B:$B,0))</f>
        <v>0</v>
      </c>
      <c r="P1310" s="15" t="str">
        <f>INDEX('xUS TME'!M:M,MATCH('xUS Opp Value'!$B1310,'xUS TME'!$B:$B,0))</f>
        <v>Yuan Renminbi</v>
      </c>
      <c r="Q1310" s="15">
        <f>INDEX('xUS TME'!N:N,MATCH('xUS Opp Value'!$B1310,'xUS TME'!$B:$B,0))</f>
        <v>0</v>
      </c>
    </row>
    <row r="1311" spans="1:70" hidden="1">
      <c r="A1311" s="10" t="s">
        <v>3198</v>
      </c>
      <c r="B1311" s="10" t="str">
        <f>INDEX('xUS TME'!B:B,MATCH('xUS Opp Value'!A1311,'xUS TME'!A:A,0))</f>
        <v>CNE0000013M0</v>
      </c>
      <c r="C1311" s="13">
        <f>INDEX('xUS TME'!C:C,MATCH($B1311,'xUS TME'!$B:$B,0))</f>
        <v>987</v>
      </c>
      <c r="D1311" s="13" t="str">
        <f>INDEX('xUS TME'!D:D,MATCH(B1311,'xUS TME'!$B:$B,0))</f>
        <v>0P00007XS8</v>
      </c>
      <c r="E1311" s="13" t="str">
        <f>INDEX('xUS TME'!F:F,MATCH(B1311,'xUS TME'!$B:$B,0))</f>
        <v>China</v>
      </c>
      <c r="F1311" s="18" t="str">
        <f>INDEX('xUS TME'!G:G,MATCH(B1311,'xUS TME'!$B:$B,0))</f>
        <v>Financials</v>
      </c>
      <c r="G1311" s="58">
        <f>IFERROR(INDEX(CRIMs!G:G,MATCH(C1311,CRIMs!D:D,0)),0)</f>
        <v>0</v>
      </c>
      <c r="H1311" s="58">
        <f>IFERROR(INDEX(CRIMs!I:I,MATCH(C1311,CRIMs!D:D,0)),0)</f>
        <v>0</v>
      </c>
      <c r="I1311" s="13">
        <f>INDEX('xUS TME'!E:E,MATCH($B1311,'xUS TME'!$B:$B,0))</f>
        <v>0</v>
      </c>
      <c r="J1311" s="15">
        <f>INDEX('xUS TME'!H:H,MATCH(B1311,'xUS TME'!$B:$B,0))</f>
        <v>0</v>
      </c>
      <c r="K1311" s="17" t="str">
        <f t="shared" si="20"/>
        <v/>
      </c>
      <c r="L1311" s="15">
        <f>INDEX('xUS TME'!J:J,MATCH('xUS Opp Value'!B1311,'xUS TME'!$B:$B,0))</f>
        <v>0</v>
      </c>
      <c r="M1311" s="15">
        <f>INDEX('xUS TME'!L:L,MATCH('xUS Opp Value'!$B1311,'xUS TME'!$B:$B,0))</f>
        <v>1.31</v>
      </c>
      <c r="N1311" s="15">
        <f>INDEX('xUS TME'!K:K,MATCH('xUS Opp Value'!$B1311,'xUS TME'!$B:$B,0))</f>
        <v>0.15</v>
      </c>
      <c r="O1311" s="15">
        <f>INDEX('xUS TME'!I:I,MATCH('xUS Opp Value'!$B1311,'xUS TME'!$B:$B,0))</f>
        <v>0</v>
      </c>
      <c r="P1311" s="15" t="str">
        <f>INDEX('xUS TME'!M:M,MATCH('xUS Opp Value'!$B1311,'xUS TME'!$B:$B,0))</f>
        <v>Yuan Renminbi</v>
      </c>
      <c r="Q1311" s="15">
        <f>INDEX('xUS TME'!N:N,MATCH('xUS Opp Value'!$B1311,'xUS TME'!$B:$B,0))</f>
        <v>0</v>
      </c>
    </row>
    <row r="1312" spans="1:70" hidden="1">
      <c r="A1312" s="10" t="s">
        <v>8409</v>
      </c>
      <c r="B1312" s="10" t="str">
        <f>INDEX('xUS TME'!B:B,MATCH('xUS Opp Value'!A1312,'xUS TME'!A:A,0))</f>
        <v>CNE100004900</v>
      </c>
      <c r="C1312" s="13">
        <f>INDEX('xUS TME'!C:C,MATCH($B1312,'xUS TME'!$B:$B,0))</f>
        <v>600918</v>
      </c>
      <c r="D1312" s="13" t="str">
        <f>INDEX('xUS TME'!D:D,MATCH(B1312,'xUS TME'!$B:$B,0))</f>
        <v>0P0001K1O7</v>
      </c>
      <c r="E1312" s="13" t="str">
        <f>INDEX('xUS TME'!F:F,MATCH(B1312,'xUS TME'!$B:$B,0))</f>
        <v>China</v>
      </c>
      <c r="F1312" s="18" t="str">
        <f>INDEX('xUS TME'!G:G,MATCH(B1312,'xUS TME'!$B:$B,0))</f>
        <v>Financials</v>
      </c>
      <c r="G1312" s="58">
        <f>IFERROR(INDEX(CRIMs!G:G,MATCH(C1312,CRIMs!D:D,0)),0)</f>
        <v>0</v>
      </c>
      <c r="H1312" s="58">
        <f>IFERROR(INDEX(CRIMs!I:I,MATCH(C1312,CRIMs!D:D,0)),0)</f>
        <v>0</v>
      </c>
      <c r="I1312" s="13">
        <f>INDEX('xUS TME'!E:E,MATCH($B1312,'xUS TME'!$B:$B,0))</f>
        <v>0</v>
      </c>
      <c r="J1312" s="15">
        <f>INDEX('xUS TME'!H:H,MATCH(B1312,'xUS TME'!$B:$B,0))</f>
        <v>0</v>
      </c>
      <c r="K1312" s="17" t="str">
        <f t="shared" si="20"/>
        <v/>
      </c>
      <c r="L1312" s="15">
        <f>INDEX('xUS TME'!J:J,MATCH('xUS Opp Value'!B1312,'xUS TME'!$B:$B,0))</f>
        <v>0</v>
      </c>
      <c r="M1312" s="15">
        <f>INDEX('xUS TME'!L:L,MATCH('xUS Opp Value'!$B1312,'xUS TME'!$B:$B,0))</f>
        <v>1.08</v>
      </c>
      <c r="N1312" s="15">
        <f>INDEX('xUS TME'!K:K,MATCH('xUS Opp Value'!$B1312,'xUS TME'!$B:$B,0))</f>
        <v>0.04</v>
      </c>
      <c r="O1312" s="15">
        <f>INDEX('xUS TME'!I:I,MATCH('xUS Opp Value'!$B1312,'xUS TME'!$B:$B,0))</f>
        <v>0</v>
      </c>
      <c r="P1312" s="15" t="str">
        <f>INDEX('xUS TME'!M:M,MATCH('xUS Opp Value'!$B1312,'xUS TME'!$B:$B,0))</f>
        <v>Yuan Renminbi</v>
      </c>
      <c r="Q1312" s="15">
        <f>INDEX('xUS TME'!N:N,MATCH('xUS Opp Value'!$B1312,'xUS TME'!$B:$B,0))</f>
        <v>0</v>
      </c>
    </row>
    <row r="1313" spans="1:17" hidden="1">
      <c r="A1313" s="10" t="s">
        <v>6594</v>
      </c>
      <c r="B1313" s="10" t="str">
        <f>INDEX('xUS TME'!B:B,MATCH('xUS Opp Value'!A1313,'xUS TME'!A:A,0))</f>
        <v>CNE100004PL2</v>
      </c>
      <c r="C1313" s="13">
        <f>INDEX('xUS TME'!C:C,MATCH($B1313,'xUS TME'!$B:$B,0))</f>
        <v>688385</v>
      </c>
      <c r="D1313" s="13" t="str">
        <f>INDEX('xUS TME'!D:D,MATCH(B1313,'xUS TME'!$B:$B,0))</f>
        <v>0P0001N23I</v>
      </c>
      <c r="E1313" s="13" t="str">
        <f>INDEX('xUS TME'!F:F,MATCH(B1313,'xUS TME'!$B:$B,0))</f>
        <v>China</v>
      </c>
      <c r="F1313" s="18" t="str">
        <f>INDEX('xUS TME'!G:G,MATCH(B1313,'xUS TME'!$B:$B,0))</f>
        <v>Information Technology</v>
      </c>
      <c r="G1313" s="58">
        <f>IFERROR(INDEX(CRIMs!G:G,MATCH(C1313,CRIMs!D:D,0)),0)</f>
        <v>0</v>
      </c>
      <c r="H1313" s="58">
        <f>IFERROR(INDEX(CRIMs!I:I,MATCH(C1313,CRIMs!D:D,0)),0)</f>
        <v>0</v>
      </c>
      <c r="I1313" s="13">
        <f>INDEX('xUS TME'!E:E,MATCH($B1313,'xUS TME'!$B:$B,0))</f>
        <v>0</v>
      </c>
      <c r="J1313" s="15">
        <f>INDEX('xUS TME'!H:H,MATCH(B1313,'xUS TME'!$B:$B,0))</f>
        <v>0</v>
      </c>
      <c r="K1313" s="17" t="str">
        <f t="shared" si="20"/>
        <v/>
      </c>
      <c r="L1313" s="15">
        <f>INDEX('xUS TME'!J:J,MATCH('xUS Opp Value'!B1313,'xUS TME'!$B:$B,0))</f>
        <v>0</v>
      </c>
      <c r="M1313" s="15">
        <f>INDEX('xUS TME'!L:L,MATCH('xUS Opp Value'!$B1313,'xUS TME'!$B:$B,0))</f>
        <v>9.2100000000000009</v>
      </c>
      <c r="N1313" s="15">
        <f>INDEX('xUS TME'!K:K,MATCH('xUS Opp Value'!$B1313,'xUS TME'!$B:$B,0))</f>
        <v>0.1</v>
      </c>
      <c r="O1313" s="15">
        <f>INDEX('xUS TME'!I:I,MATCH('xUS Opp Value'!$B1313,'xUS TME'!$B:$B,0))</f>
        <v>0</v>
      </c>
      <c r="P1313" s="15" t="str">
        <f>INDEX('xUS TME'!M:M,MATCH('xUS Opp Value'!$B1313,'xUS TME'!$B:$B,0))</f>
        <v>Yuan Renminbi</v>
      </c>
      <c r="Q1313" s="15">
        <f>INDEX('xUS TME'!N:N,MATCH('xUS Opp Value'!$B1313,'xUS TME'!$B:$B,0))</f>
        <v>0</v>
      </c>
    </row>
    <row r="1314" spans="1:17" hidden="1">
      <c r="A1314" s="10" t="s">
        <v>6738</v>
      </c>
      <c r="B1314" s="10" t="str">
        <f>INDEX('xUS TME'!B:B,MATCH('xUS Opp Value'!A1314,'xUS TME'!A:A,0))</f>
        <v>CNE100002JW6</v>
      </c>
      <c r="C1314" s="13">
        <f>INDEX('xUS TME'!C:C,MATCH($B1314,'xUS TME'!$B:$B,0))</f>
        <v>2850</v>
      </c>
      <c r="D1314" s="13" t="str">
        <f>INDEX('xUS TME'!D:D,MATCH(B1314,'xUS TME'!$B:$B,0))</f>
        <v>0P00019V48</v>
      </c>
      <c r="E1314" s="13" t="str">
        <f>INDEX('xUS TME'!F:F,MATCH(B1314,'xUS TME'!$B:$B,0))</f>
        <v>China</v>
      </c>
      <c r="F1314" s="18" t="str">
        <f>INDEX('xUS TME'!G:G,MATCH(B1314,'xUS TME'!$B:$B,0))</f>
        <v>Consumer Discretionary</v>
      </c>
      <c r="G1314" s="58">
        <f>IFERROR(INDEX(CRIMs!G:G,MATCH(C1314,CRIMs!D:D,0)),0)</f>
        <v>0</v>
      </c>
      <c r="H1314" s="58">
        <f>IFERROR(INDEX(CRIMs!I:I,MATCH(C1314,CRIMs!D:D,0)),0)</f>
        <v>0</v>
      </c>
      <c r="I1314" s="13">
        <f>INDEX('xUS TME'!E:E,MATCH($B1314,'xUS TME'!$B:$B,0))</f>
        <v>0</v>
      </c>
      <c r="J1314" s="15">
        <f>INDEX('xUS TME'!H:H,MATCH(B1314,'xUS TME'!$B:$B,0))</f>
        <v>0</v>
      </c>
      <c r="K1314" s="17" t="str">
        <f t="shared" si="20"/>
        <v/>
      </c>
      <c r="L1314" s="15">
        <f>INDEX('xUS TME'!J:J,MATCH('xUS Opp Value'!B1314,'xUS TME'!$B:$B,0))</f>
        <v>0</v>
      </c>
      <c r="M1314" s="15">
        <f>INDEX('xUS TME'!L:L,MATCH('xUS Opp Value'!$B1314,'xUS TME'!$B:$B,0))</f>
        <v>3.77</v>
      </c>
      <c r="N1314" s="15">
        <f>INDEX('xUS TME'!K:K,MATCH('xUS Opp Value'!$B1314,'xUS TME'!$B:$B,0))</f>
        <v>0.14000000000000001</v>
      </c>
      <c r="O1314" s="15">
        <f>INDEX('xUS TME'!I:I,MATCH('xUS Opp Value'!$B1314,'xUS TME'!$B:$B,0))</f>
        <v>0</v>
      </c>
      <c r="P1314" s="15" t="str">
        <f>INDEX('xUS TME'!M:M,MATCH('xUS Opp Value'!$B1314,'xUS TME'!$B:$B,0))</f>
        <v>Yuan Renminbi</v>
      </c>
      <c r="Q1314" s="15">
        <f>INDEX('xUS TME'!N:N,MATCH('xUS Opp Value'!$B1314,'xUS TME'!$B:$B,0))</f>
        <v>0</v>
      </c>
    </row>
    <row r="1315" spans="1:17" hidden="1">
      <c r="A1315" s="10" t="s">
        <v>1697</v>
      </c>
      <c r="B1315" s="10" t="str">
        <f>INDEX('xUS TME'!B:B,MATCH('xUS Opp Value'!A1315,'xUS TME'!A:A,0))</f>
        <v>CNE000001BB0</v>
      </c>
      <c r="C1315" s="13">
        <f>INDEX('xUS TME'!C:C,MATCH($B1315,'xUS TME'!$B:$B,0))</f>
        <v>600536</v>
      </c>
      <c r="D1315" s="13" t="str">
        <f>INDEX('xUS TME'!D:D,MATCH(B1315,'xUS TME'!$B:$B,0))</f>
        <v>0P00007XBK</v>
      </c>
      <c r="E1315" s="13" t="str">
        <f>INDEX('xUS TME'!F:F,MATCH(B1315,'xUS TME'!$B:$B,0))</f>
        <v>China</v>
      </c>
      <c r="F1315" s="18" t="str">
        <f>INDEX('xUS TME'!G:G,MATCH(B1315,'xUS TME'!$B:$B,0))</f>
        <v>Information Technology</v>
      </c>
      <c r="G1315" s="58">
        <f>IFERROR(INDEX(CRIMs!G:G,MATCH(C1315,CRIMs!D:D,0)),0)</f>
        <v>0</v>
      </c>
      <c r="H1315" s="58">
        <f>IFERROR(INDEX(CRIMs!I:I,MATCH(C1315,CRIMs!D:D,0)),0)</f>
        <v>0</v>
      </c>
      <c r="I1315" s="13">
        <f>INDEX('xUS TME'!E:E,MATCH($B1315,'xUS TME'!$B:$B,0))</f>
        <v>0</v>
      </c>
      <c r="J1315" s="15">
        <f>INDEX('xUS TME'!H:H,MATCH(B1315,'xUS TME'!$B:$B,0))</f>
        <v>0</v>
      </c>
      <c r="K1315" s="17" t="str">
        <f t="shared" si="20"/>
        <v/>
      </c>
      <c r="L1315" s="15">
        <f>INDEX('xUS TME'!J:J,MATCH('xUS Opp Value'!B1315,'xUS TME'!$B:$B,0))</f>
        <v>0</v>
      </c>
      <c r="M1315" s="15">
        <f>INDEX('xUS TME'!L:L,MATCH('xUS Opp Value'!$B1315,'xUS TME'!$B:$B,0))</f>
        <v>9.8000000000000007</v>
      </c>
      <c r="N1315" s="15">
        <f>INDEX('xUS TME'!K:K,MATCH('xUS Opp Value'!$B1315,'xUS TME'!$B:$B,0))</f>
        <v>-0.14000000000000001</v>
      </c>
      <c r="O1315" s="15">
        <f>INDEX('xUS TME'!I:I,MATCH('xUS Opp Value'!$B1315,'xUS TME'!$B:$B,0))</f>
        <v>0</v>
      </c>
      <c r="P1315" s="15" t="str">
        <f>INDEX('xUS TME'!M:M,MATCH('xUS Opp Value'!$B1315,'xUS TME'!$B:$B,0))</f>
        <v>Yuan Renminbi</v>
      </c>
      <c r="Q1315" s="15">
        <f>INDEX('xUS TME'!N:N,MATCH('xUS Opp Value'!$B1315,'xUS TME'!$B:$B,0))</f>
        <v>0</v>
      </c>
    </row>
    <row r="1316" spans="1:17" hidden="1">
      <c r="A1316" s="10" t="s">
        <v>2251</v>
      </c>
      <c r="B1316" s="10" t="str">
        <f>INDEX('xUS TME'!B:B,MATCH('xUS Opp Value'!A1316,'xUS TME'!A:A,0))</f>
        <v>CNE000001Q02</v>
      </c>
      <c r="C1316" s="13">
        <f>INDEX('xUS TME'!C:C,MATCH($B1316,'xUS TME'!$B:$B,0))</f>
        <v>601991</v>
      </c>
      <c r="D1316" s="13" t="str">
        <f>INDEX('xUS TME'!D:D,MATCH(B1316,'xUS TME'!$B:$B,0))</f>
        <v>0P000080ND</v>
      </c>
      <c r="E1316" s="13" t="str">
        <f>INDEX('xUS TME'!F:F,MATCH(B1316,'xUS TME'!$B:$B,0))</f>
        <v>China</v>
      </c>
      <c r="F1316" s="18" t="str">
        <f>INDEX('xUS TME'!G:G,MATCH(B1316,'xUS TME'!$B:$B,0))</f>
        <v>Utilities</v>
      </c>
      <c r="G1316" s="58">
        <f>IFERROR(INDEX(CRIMs!G:G,MATCH(C1316,CRIMs!D:D,0)),0)</f>
        <v>0</v>
      </c>
      <c r="H1316" s="58">
        <f>IFERROR(INDEX(CRIMs!I:I,MATCH(C1316,CRIMs!D:D,0)),0)</f>
        <v>0</v>
      </c>
      <c r="I1316" s="13">
        <f>INDEX('xUS TME'!E:E,MATCH($B1316,'xUS TME'!$B:$B,0))</f>
        <v>0</v>
      </c>
      <c r="J1316" s="15">
        <f>INDEX('xUS TME'!H:H,MATCH(B1316,'xUS TME'!$B:$B,0))</f>
        <v>0</v>
      </c>
      <c r="K1316" s="17" t="str">
        <f t="shared" si="20"/>
        <v/>
      </c>
      <c r="L1316" s="15">
        <f>INDEX('xUS TME'!J:J,MATCH('xUS Opp Value'!B1316,'xUS TME'!$B:$B,0))</f>
        <v>14.33</v>
      </c>
      <c r="M1316" s="15">
        <f>INDEX('xUS TME'!L:L,MATCH('xUS Opp Value'!$B1316,'xUS TME'!$B:$B,0))</f>
        <v>2.0699999999999998</v>
      </c>
      <c r="N1316" s="15">
        <f>INDEX('xUS TME'!K:K,MATCH('xUS Opp Value'!$B1316,'xUS TME'!$B:$B,0))</f>
        <v>0.3</v>
      </c>
      <c r="O1316" s="15" t="str">
        <f>INDEX('xUS TME'!I:I,MATCH('xUS Opp Value'!$B1316,'xUS TME'!$B:$B,0))</f>
        <v>None</v>
      </c>
      <c r="P1316" s="15" t="str">
        <f>INDEX('xUS TME'!M:M,MATCH('xUS Opp Value'!$B1316,'xUS TME'!$B:$B,0))</f>
        <v>Yuan Renminbi</v>
      </c>
      <c r="Q1316" s="15" t="str">
        <f>INDEX('xUS TME'!N:N,MATCH('xUS Opp Value'!$B1316,'xUS TME'!$B:$B,0))</f>
        <v>High</v>
      </c>
    </row>
    <row r="1317" spans="1:17" hidden="1">
      <c r="A1317" s="10" t="s">
        <v>4182</v>
      </c>
      <c r="B1317" s="10" t="str">
        <f>INDEX('xUS TME'!B:B,MATCH('xUS Opp Value'!A1317,'xUS TME'!A:A,0))</f>
        <v>CNE100002YB9</v>
      </c>
      <c r="C1317" s="13">
        <f>INDEX('xUS TME'!C:C,MATCH($B1317,'xUS TME'!$B:$B,0))</f>
        <v>603179</v>
      </c>
      <c r="D1317" s="13" t="str">
        <f>INDEX('xUS TME'!D:D,MATCH(B1317,'xUS TME'!$B:$B,0))</f>
        <v>0P00019YZ5</v>
      </c>
      <c r="E1317" s="13" t="str">
        <f>INDEX('xUS TME'!F:F,MATCH(B1317,'xUS TME'!$B:$B,0))</f>
        <v>China</v>
      </c>
      <c r="F1317" s="18" t="str">
        <f>INDEX('xUS TME'!G:G,MATCH(B1317,'xUS TME'!$B:$B,0))</f>
        <v>Consumer Discretionary</v>
      </c>
      <c r="G1317" s="58">
        <f>IFERROR(INDEX(CRIMs!G:G,MATCH(C1317,CRIMs!D:D,0)),0)</f>
        <v>0</v>
      </c>
      <c r="H1317" s="58">
        <f>IFERROR(INDEX(CRIMs!I:I,MATCH(C1317,CRIMs!D:D,0)),0)</f>
        <v>0</v>
      </c>
      <c r="I1317" s="13">
        <f>INDEX('xUS TME'!E:E,MATCH($B1317,'xUS TME'!$B:$B,0))</f>
        <v>0</v>
      </c>
      <c r="J1317" s="15">
        <f>INDEX('xUS TME'!H:H,MATCH(B1317,'xUS TME'!$B:$B,0))</f>
        <v>0</v>
      </c>
      <c r="K1317" s="17" t="str">
        <f t="shared" si="20"/>
        <v/>
      </c>
      <c r="L1317" s="15">
        <f>INDEX('xUS TME'!J:J,MATCH('xUS Opp Value'!B1317,'xUS TME'!$B:$B,0))</f>
        <v>25.25</v>
      </c>
      <c r="M1317" s="15">
        <f>INDEX('xUS TME'!L:L,MATCH('xUS Opp Value'!$B1317,'xUS TME'!$B:$B,0))</f>
        <v>4.49</v>
      </c>
      <c r="N1317" s="15">
        <f>INDEX('xUS TME'!K:K,MATCH('xUS Opp Value'!$B1317,'xUS TME'!$B:$B,0))</f>
        <v>0.13</v>
      </c>
      <c r="O1317" s="15">
        <f>INDEX('xUS TME'!I:I,MATCH('xUS Opp Value'!$B1317,'xUS TME'!$B:$B,0))</f>
        <v>0</v>
      </c>
      <c r="P1317" s="15" t="str">
        <f>INDEX('xUS TME'!M:M,MATCH('xUS Opp Value'!$B1317,'xUS TME'!$B:$B,0))</f>
        <v>Yuan Renminbi</v>
      </c>
      <c r="Q1317" s="15">
        <f>INDEX('xUS TME'!N:N,MATCH('xUS Opp Value'!$B1317,'xUS TME'!$B:$B,0))</f>
        <v>0</v>
      </c>
    </row>
    <row r="1318" spans="1:17" hidden="1">
      <c r="A1318" s="10" t="s">
        <v>4166</v>
      </c>
      <c r="B1318" s="10" t="str">
        <f>INDEX('xUS TME'!B:B,MATCH('xUS Opp Value'!A1318,'xUS TME'!A:A,0))</f>
        <v>CNE100001TH8</v>
      </c>
      <c r="C1318" s="13">
        <f>INDEX('xUS TME'!C:C,MATCH($B1318,'xUS TME'!$B:$B,0))</f>
        <v>603369</v>
      </c>
      <c r="D1318" s="13" t="str">
        <f>INDEX('xUS TME'!D:D,MATCH(B1318,'xUS TME'!$B:$B,0))</f>
        <v>0P00013LCT</v>
      </c>
      <c r="E1318" s="13" t="str">
        <f>INDEX('xUS TME'!F:F,MATCH(B1318,'xUS TME'!$B:$B,0))</f>
        <v>China</v>
      </c>
      <c r="F1318" s="18" t="str">
        <f>INDEX('xUS TME'!G:G,MATCH(B1318,'xUS TME'!$B:$B,0))</f>
        <v>Consumer Staples</v>
      </c>
      <c r="G1318" s="58">
        <f>IFERROR(INDEX(CRIMs!G:G,MATCH(C1318,CRIMs!D:D,0)),0)</f>
        <v>0</v>
      </c>
      <c r="H1318" s="58">
        <f>IFERROR(INDEX(CRIMs!I:I,MATCH(C1318,CRIMs!D:D,0)),0)</f>
        <v>0</v>
      </c>
      <c r="I1318" s="13">
        <f>INDEX('xUS TME'!E:E,MATCH($B1318,'xUS TME'!$B:$B,0))</f>
        <v>0</v>
      </c>
      <c r="J1318" s="15">
        <f>INDEX('xUS TME'!H:H,MATCH(B1318,'xUS TME'!$B:$B,0))</f>
        <v>0</v>
      </c>
      <c r="K1318" s="17" t="str">
        <f t="shared" si="20"/>
        <v/>
      </c>
      <c r="L1318" s="15">
        <f>INDEX('xUS TME'!J:J,MATCH('xUS Opp Value'!B1318,'xUS TME'!$B:$B,0))</f>
        <v>12.22</v>
      </c>
      <c r="M1318" s="15">
        <f>INDEX('xUS TME'!L:L,MATCH('xUS Opp Value'!$B1318,'xUS TME'!$B:$B,0))</f>
        <v>1.99</v>
      </c>
      <c r="N1318" s="15">
        <f>INDEX('xUS TME'!K:K,MATCH('xUS Opp Value'!$B1318,'xUS TME'!$B:$B,0))</f>
        <v>0.23</v>
      </c>
      <c r="O1318" s="15">
        <f>INDEX('xUS TME'!I:I,MATCH('xUS Opp Value'!$B1318,'xUS TME'!$B:$B,0))</f>
        <v>0</v>
      </c>
      <c r="P1318" s="15" t="str">
        <f>INDEX('xUS TME'!M:M,MATCH('xUS Opp Value'!$B1318,'xUS TME'!$B:$B,0))</f>
        <v>Yuan Renminbi</v>
      </c>
      <c r="Q1318" s="15">
        <f>INDEX('xUS TME'!N:N,MATCH('xUS Opp Value'!$B1318,'xUS TME'!$B:$B,0))</f>
        <v>0</v>
      </c>
    </row>
    <row r="1319" spans="1:17" hidden="1">
      <c r="A1319" s="10" t="s">
        <v>1393</v>
      </c>
      <c r="B1319" s="10" t="str">
        <f>INDEX('xUS TME'!B:B,MATCH('xUS Opp Value'!A1319,'xUS TME'!A:A,0))</f>
        <v>CNE100004447</v>
      </c>
      <c r="C1319" s="13">
        <f>INDEX('xUS TME'!C:C,MATCH($B1319,'xUS TME'!$B:$B,0))</f>
        <v>688065</v>
      </c>
      <c r="D1319" s="13" t="str">
        <f>INDEX('xUS TME'!D:D,MATCH(B1319,'xUS TME'!$B:$B,0))</f>
        <v>0P0001KIO7</v>
      </c>
      <c r="E1319" s="13" t="str">
        <f>INDEX('xUS TME'!F:F,MATCH(B1319,'xUS TME'!$B:$B,0))</f>
        <v>China</v>
      </c>
      <c r="F1319" s="18" t="str">
        <f>INDEX('xUS TME'!G:G,MATCH(B1319,'xUS TME'!$B:$B,0))</f>
        <v>Materials</v>
      </c>
      <c r="G1319" s="58">
        <f>IFERROR(INDEX(CRIMs!G:G,MATCH(C1319,CRIMs!D:D,0)),0)</f>
        <v>0</v>
      </c>
      <c r="H1319" s="58">
        <f>IFERROR(INDEX(CRIMs!I:I,MATCH(C1319,CRIMs!D:D,0)),0)</f>
        <v>0</v>
      </c>
      <c r="I1319" s="13">
        <f>INDEX('xUS TME'!E:E,MATCH($B1319,'xUS TME'!$B:$B,0))</f>
        <v>0</v>
      </c>
      <c r="J1319" s="15">
        <f>INDEX('xUS TME'!H:H,MATCH(B1319,'xUS TME'!$B:$B,0))</f>
        <v>0</v>
      </c>
      <c r="K1319" s="17" t="str">
        <f t="shared" si="20"/>
        <v/>
      </c>
      <c r="L1319" s="15">
        <f>INDEX('xUS TME'!J:J,MATCH('xUS Opp Value'!B1319,'xUS TME'!$B:$B,0))</f>
        <v>0</v>
      </c>
      <c r="M1319" s="15">
        <f>INDEX('xUS TME'!L:L,MATCH('xUS Opp Value'!$B1319,'xUS TME'!$B:$B,0))</f>
        <v>2</v>
      </c>
      <c r="N1319" s="15">
        <f>INDEX('xUS TME'!K:K,MATCH('xUS Opp Value'!$B1319,'xUS TME'!$B:$B,0))</f>
        <v>0.04</v>
      </c>
      <c r="O1319" s="15">
        <f>INDEX('xUS TME'!I:I,MATCH('xUS Opp Value'!$B1319,'xUS TME'!$B:$B,0))</f>
        <v>0</v>
      </c>
      <c r="P1319" s="15" t="str">
        <f>INDEX('xUS TME'!M:M,MATCH('xUS Opp Value'!$B1319,'xUS TME'!$B:$B,0))</f>
        <v>Yuan Renminbi</v>
      </c>
      <c r="Q1319" s="15">
        <f>INDEX('xUS TME'!N:N,MATCH('xUS Opp Value'!$B1319,'xUS TME'!$B:$B,0))</f>
        <v>0</v>
      </c>
    </row>
    <row r="1320" spans="1:17" hidden="1">
      <c r="A1320" s="10" t="s">
        <v>8556</v>
      </c>
      <c r="B1320" s="10" t="str">
        <f>INDEX('xUS TME'!B:B,MATCH('xUS Opp Value'!A1320,'xUS TME'!A:A,0))</f>
        <v>CNE100004454</v>
      </c>
      <c r="C1320" s="13">
        <f>INDEX('xUS TME'!C:C,MATCH($B1320,'xUS TME'!$B:$B,0))</f>
        <v>688313</v>
      </c>
      <c r="D1320" s="13" t="str">
        <f>INDEX('xUS TME'!D:D,MATCH(B1320,'xUS TME'!$B:$B,0))</f>
        <v>0P0001KIO9</v>
      </c>
      <c r="E1320" s="13" t="str">
        <f>INDEX('xUS TME'!F:F,MATCH(B1320,'xUS TME'!$B:$B,0))</f>
        <v>China</v>
      </c>
      <c r="F1320" s="18" t="str">
        <f>INDEX('xUS TME'!G:G,MATCH(B1320,'xUS TME'!$B:$B,0))</f>
        <v>Information Technology</v>
      </c>
      <c r="G1320" s="58">
        <f>IFERROR(INDEX(CRIMs!G:G,MATCH(C1320,CRIMs!D:D,0)),0)</f>
        <v>0</v>
      </c>
      <c r="H1320" s="58">
        <f>IFERROR(INDEX(CRIMs!I:I,MATCH(C1320,CRIMs!D:D,0)),0)</f>
        <v>0</v>
      </c>
      <c r="I1320" s="13">
        <f>INDEX('xUS TME'!E:E,MATCH($B1320,'xUS TME'!$B:$B,0))</f>
        <v>0</v>
      </c>
      <c r="J1320" s="15">
        <f>INDEX('xUS TME'!H:H,MATCH(B1320,'xUS TME'!$B:$B,0))</f>
        <v>0</v>
      </c>
      <c r="K1320" s="17" t="str">
        <f t="shared" si="20"/>
        <v/>
      </c>
      <c r="L1320" s="15">
        <f>INDEX('xUS TME'!J:J,MATCH('xUS Opp Value'!B1320,'xUS TME'!$B:$B,0))</f>
        <v>0</v>
      </c>
      <c r="M1320" s="15">
        <f>INDEX('xUS TME'!L:L,MATCH('xUS Opp Value'!$B1320,'xUS TME'!$B:$B,0))</f>
        <v>32.950000000000003</v>
      </c>
      <c r="N1320" s="15">
        <f>INDEX('xUS TME'!K:K,MATCH('xUS Opp Value'!$B1320,'xUS TME'!$B:$B,0))</f>
        <v>0.06</v>
      </c>
      <c r="O1320" s="15">
        <f>INDEX('xUS TME'!I:I,MATCH('xUS Opp Value'!$B1320,'xUS TME'!$B:$B,0))</f>
        <v>0</v>
      </c>
      <c r="P1320" s="15" t="str">
        <f>INDEX('xUS TME'!M:M,MATCH('xUS Opp Value'!$B1320,'xUS TME'!$B:$B,0))</f>
        <v>Yuan Renminbi</v>
      </c>
      <c r="Q1320" s="15">
        <f>INDEX('xUS TME'!N:N,MATCH('xUS Opp Value'!$B1320,'xUS TME'!$B:$B,0))</f>
        <v>0</v>
      </c>
    </row>
    <row r="1321" spans="1:17" hidden="1">
      <c r="A1321" s="10" t="s">
        <v>6654</v>
      </c>
      <c r="B1321" s="10" t="str">
        <f>INDEX('xUS TME'!B:B,MATCH('xUS Opp Value'!A1321,'xUS TME'!A:A,0))</f>
        <v>CNE100000C31</v>
      </c>
      <c r="C1321" s="13">
        <f>INDEX('xUS TME'!C:C,MATCH($B1321,'xUS TME'!$B:$B,0))</f>
        <v>2252</v>
      </c>
      <c r="D1321" s="13" t="str">
        <f>INDEX('xUS TME'!D:D,MATCH(B1321,'xUS TME'!$B:$B,0))</f>
        <v>0P0000G38Y</v>
      </c>
      <c r="E1321" s="13" t="str">
        <f>INDEX('xUS TME'!F:F,MATCH(B1321,'xUS TME'!$B:$B,0))</f>
        <v>China</v>
      </c>
      <c r="F1321" s="18" t="str">
        <f>INDEX('xUS TME'!G:G,MATCH(B1321,'xUS TME'!$B:$B,0))</f>
        <v>Health Care</v>
      </c>
      <c r="G1321" s="58">
        <f>IFERROR(INDEX(CRIMs!G:G,MATCH(C1321,CRIMs!D:D,0)),0)</f>
        <v>0</v>
      </c>
      <c r="H1321" s="58">
        <f>IFERROR(INDEX(CRIMs!I:I,MATCH(C1321,CRIMs!D:D,0)),0)</f>
        <v>0</v>
      </c>
      <c r="I1321" s="13">
        <f>INDEX('xUS TME'!E:E,MATCH($B1321,'xUS TME'!$B:$B,0))</f>
        <v>0</v>
      </c>
      <c r="J1321" s="15">
        <f>INDEX('xUS TME'!H:H,MATCH(B1321,'xUS TME'!$B:$B,0))</f>
        <v>0</v>
      </c>
      <c r="K1321" s="17" t="str">
        <f t="shared" si="20"/>
        <v/>
      </c>
      <c r="L1321" s="15">
        <f>INDEX('xUS TME'!J:J,MATCH('xUS Opp Value'!B1321,'xUS TME'!$B:$B,0))</f>
        <v>0</v>
      </c>
      <c r="M1321" s="15">
        <f>INDEX('xUS TME'!L:L,MATCH('xUS Opp Value'!$B1321,'xUS TME'!$B:$B,0))</f>
        <v>1.17</v>
      </c>
      <c r="N1321" s="15">
        <f>INDEX('xUS TME'!K:K,MATCH('xUS Opp Value'!$B1321,'xUS TME'!$B:$B,0))</f>
        <v>0.05</v>
      </c>
      <c r="O1321" s="15">
        <f>INDEX('xUS TME'!I:I,MATCH('xUS Opp Value'!$B1321,'xUS TME'!$B:$B,0))</f>
        <v>0</v>
      </c>
      <c r="P1321" s="15" t="str">
        <f>INDEX('xUS TME'!M:M,MATCH('xUS Opp Value'!$B1321,'xUS TME'!$B:$B,0))</f>
        <v>Yuan Renminbi</v>
      </c>
      <c r="Q1321" s="15">
        <f>INDEX('xUS TME'!N:N,MATCH('xUS Opp Value'!$B1321,'xUS TME'!$B:$B,0))</f>
        <v>0</v>
      </c>
    </row>
    <row r="1322" spans="1:17" hidden="1">
      <c r="A1322" s="10" t="s">
        <v>1087</v>
      </c>
      <c r="B1322" s="10" t="str">
        <f>INDEX('xUS TME'!B:B,MATCH('xUS Opp Value'!A1322,'xUS TME'!A:A,0))</f>
        <v>CNE000000R69</v>
      </c>
      <c r="C1322" s="13">
        <f>INDEX('xUS TME'!C:C,MATCH($B1322,'xUS TME'!$B:$B,0))</f>
        <v>600085</v>
      </c>
      <c r="D1322" s="13" t="str">
        <f>INDEX('xUS TME'!D:D,MATCH(B1322,'xUS TME'!$B:$B,0))</f>
        <v>0P00007X11</v>
      </c>
      <c r="E1322" s="13" t="str">
        <f>INDEX('xUS TME'!F:F,MATCH(B1322,'xUS TME'!$B:$B,0))</f>
        <v>China</v>
      </c>
      <c r="F1322" s="18" t="str">
        <f>INDEX('xUS TME'!G:G,MATCH(B1322,'xUS TME'!$B:$B,0))</f>
        <v>Health Care</v>
      </c>
      <c r="G1322" s="58">
        <f>IFERROR(INDEX(CRIMs!G:G,MATCH(C1322,CRIMs!D:D,0)),0)</f>
        <v>0</v>
      </c>
      <c r="H1322" s="58">
        <f>IFERROR(INDEX(CRIMs!I:I,MATCH(C1322,CRIMs!D:D,0)),0)</f>
        <v>0</v>
      </c>
      <c r="I1322" s="13">
        <f>INDEX('xUS TME'!E:E,MATCH($B1322,'xUS TME'!$B:$B,0))</f>
        <v>0</v>
      </c>
      <c r="J1322" s="15">
        <f>INDEX('xUS TME'!H:H,MATCH(B1322,'xUS TME'!$B:$B,0))</f>
        <v>0</v>
      </c>
      <c r="K1322" s="17" t="str">
        <f t="shared" si="20"/>
        <v/>
      </c>
      <c r="L1322" s="15">
        <f>INDEX('xUS TME'!J:J,MATCH('xUS Opp Value'!B1322,'xUS TME'!$B:$B,0))</f>
        <v>0</v>
      </c>
      <c r="M1322" s="15">
        <f>INDEX('xUS TME'!L:L,MATCH('xUS Opp Value'!$B1322,'xUS TME'!$B:$B,0))</f>
        <v>2.79</v>
      </c>
      <c r="N1322" s="15">
        <f>INDEX('xUS TME'!K:K,MATCH('xUS Opp Value'!$B1322,'xUS TME'!$B:$B,0))</f>
        <v>0.12</v>
      </c>
      <c r="O1322" s="15">
        <f>INDEX('xUS TME'!I:I,MATCH('xUS Opp Value'!$B1322,'xUS TME'!$B:$B,0))</f>
        <v>0</v>
      </c>
      <c r="P1322" s="15" t="str">
        <f>INDEX('xUS TME'!M:M,MATCH('xUS Opp Value'!$B1322,'xUS TME'!$B:$B,0))</f>
        <v>Yuan Renminbi</v>
      </c>
      <c r="Q1322" s="15">
        <f>INDEX('xUS TME'!N:N,MATCH('xUS Opp Value'!$B1322,'xUS TME'!$B:$B,0))</f>
        <v>0</v>
      </c>
    </row>
    <row r="1323" spans="1:17" hidden="1">
      <c r="A1323" s="10" t="s">
        <v>7550</v>
      </c>
      <c r="B1323" s="10" t="str">
        <f>INDEX('xUS TME'!B:B,MATCH('xUS Opp Value'!A1323,'xUS TME'!A:A,0))</f>
        <v>CNE100003F43</v>
      </c>
      <c r="C1323" s="13">
        <f>INDEX('xUS TME'!C:C,MATCH($B1323,'xUS TME'!$B:$B,0))</f>
        <v>601162</v>
      </c>
      <c r="D1323" s="13" t="str">
        <f>INDEX('xUS TME'!D:D,MATCH(B1323,'xUS TME'!$B:$B,0))</f>
        <v>0P0001EV61</v>
      </c>
      <c r="E1323" s="13" t="str">
        <f>INDEX('xUS TME'!F:F,MATCH(B1323,'xUS TME'!$B:$B,0))</f>
        <v>China</v>
      </c>
      <c r="F1323" s="18" t="str">
        <f>INDEX('xUS TME'!G:G,MATCH(B1323,'xUS TME'!$B:$B,0))</f>
        <v>Financials</v>
      </c>
      <c r="G1323" s="58">
        <f>IFERROR(INDEX(CRIMs!G:G,MATCH(C1323,CRIMs!D:D,0)),0)</f>
        <v>0</v>
      </c>
      <c r="H1323" s="58">
        <f>IFERROR(INDEX(CRIMs!I:I,MATCH(C1323,CRIMs!D:D,0)),0)</f>
        <v>0</v>
      </c>
      <c r="I1323" s="13">
        <f>INDEX('xUS TME'!E:E,MATCH($B1323,'xUS TME'!$B:$B,0))</f>
        <v>0</v>
      </c>
      <c r="J1323" s="15">
        <f>INDEX('xUS TME'!H:H,MATCH(B1323,'xUS TME'!$B:$B,0))</f>
        <v>0</v>
      </c>
      <c r="K1323" s="17" t="str">
        <f t="shared" si="20"/>
        <v/>
      </c>
      <c r="L1323" s="15">
        <f>INDEX('xUS TME'!J:J,MATCH('xUS Opp Value'!B1323,'xUS TME'!$B:$B,0))</f>
        <v>0</v>
      </c>
      <c r="M1323" s="15">
        <f>INDEX('xUS TME'!L:L,MATCH('xUS Opp Value'!$B1323,'xUS TME'!$B:$B,0))</f>
        <v>1.39</v>
      </c>
      <c r="N1323" s="15">
        <f>INDEX('xUS TME'!K:K,MATCH('xUS Opp Value'!$B1323,'xUS TME'!$B:$B,0))</f>
        <v>0</v>
      </c>
      <c r="O1323" s="15">
        <f>INDEX('xUS TME'!I:I,MATCH('xUS Opp Value'!$B1323,'xUS TME'!$B:$B,0))</f>
        <v>0</v>
      </c>
      <c r="P1323" s="15" t="str">
        <f>INDEX('xUS TME'!M:M,MATCH('xUS Opp Value'!$B1323,'xUS TME'!$B:$B,0))</f>
        <v>Yuan Renminbi</v>
      </c>
      <c r="Q1323" s="15">
        <f>INDEX('xUS TME'!N:N,MATCH('xUS Opp Value'!$B1323,'xUS TME'!$B:$B,0))</f>
        <v>0</v>
      </c>
    </row>
    <row r="1324" spans="1:17" hidden="1">
      <c r="A1324" s="10" t="s">
        <v>6978</v>
      </c>
      <c r="B1324" s="10" t="str">
        <f>INDEX('xUS TME'!B:B,MATCH('xUS Opp Value'!A1324,'xUS TME'!A:A,0))</f>
        <v>SE0000120784</v>
      </c>
      <c r="C1324" s="13" t="str">
        <f>INDEX('xUS TME'!C:C,MATCH($B1324,'xUS TME'!$B:$B,0))</f>
        <v>SEB C</v>
      </c>
      <c r="D1324" s="13" t="str">
        <f>INDEX('xUS TME'!D:D,MATCH(B1324,'xUS TME'!$B:$B,0))</f>
        <v>0P0000A6P5</v>
      </c>
      <c r="E1324" s="13" t="str">
        <f>INDEX('xUS TME'!F:F,MATCH(B1324,'xUS TME'!$B:$B,0))</f>
        <v>Sweden</v>
      </c>
      <c r="F1324" s="18" t="str">
        <f>INDEX('xUS TME'!G:G,MATCH(B1324,'xUS TME'!$B:$B,0))</f>
        <v>Financials</v>
      </c>
      <c r="G1324" s="58">
        <f>IFERROR(INDEX(CRIMs!G:G,MATCH(C1324,CRIMs!D:D,0)),0)</f>
        <v>0</v>
      </c>
      <c r="H1324" s="58">
        <f>IFERROR(INDEX(CRIMs!I:I,MATCH(C1324,CRIMs!D:D,0)),0)</f>
        <v>0</v>
      </c>
      <c r="I1324" s="13">
        <f>INDEX('xUS TME'!E:E,MATCH($B1324,'xUS TME'!$B:$B,0))</f>
        <v>0</v>
      </c>
      <c r="J1324" s="15">
        <f>INDEX('xUS TME'!H:H,MATCH(B1324,'xUS TME'!$B:$B,0))</f>
        <v>0</v>
      </c>
      <c r="K1324" s="17" t="str">
        <f t="shared" si="20"/>
        <v/>
      </c>
      <c r="L1324" s="15">
        <f>INDEX('xUS TME'!J:J,MATCH('xUS Opp Value'!B1324,'xUS TME'!$B:$B,0))</f>
        <v>11.55</v>
      </c>
      <c r="M1324" s="15">
        <f>INDEX('xUS TME'!L:L,MATCH('xUS Opp Value'!$B1324,'xUS TME'!$B:$B,0))</f>
        <v>1.6</v>
      </c>
      <c r="N1324" s="15">
        <f>INDEX('xUS TME'!K:K,MATCH('xUS Opp Value'!$B1324,'xUS TME'!$B:$B,0))</f>
        <v>0.14000000000000001</v>
      </c>
      <c r="O1324" s="15" t="str">
        <f>INDEX('xUS TME'!I:I,MATCH('xUS Opp Value'!$B1324,'xUS TME'!$B:$B,0))</f>
        <v>Narrow</v>
      </c>
      <c r="P1324" s="15" t="str">
        <f>INDEX('xUS TME'!M:M,MATCH('xUS Opp Value'!$B1324,'xUS TME'!$B:$B,0))</f>
        <v>Swedish Krona</v>
      </c>
      <c r="Q1324" s="15" t="str">
        <f>INDEX('xUS TME'!N:N,MATCH('xUS Opp Value'!$B1324,'xUS TME'!$B:$B,0))</f>
        <v>Medium</v>
      </c>
    </row>
    <row r="1325" spans="1:17" hidden="1">
      <c r="A1325" s="10" t="s">
        <v>6678</v>
      </c>
      <c r="B1325" s="10" t="str">
        <f>INDEX('xUS TME'!B:B,MATCH('xUS Opp Value'!A1325,'xUS TME'!A:A,0))</f>
        <v>CNE0000013Y5</v>
      </c>
      <c r="C1325" s="13">
        <f>INDEX('xUS TME'!C:C,MATCH($B1325,'xUS TME'!$B:$B,0))</f>
        <v>983</v>
      </c>
      <c r="D1325" s="13" t="str">
        <f>INDEX('xUS TME'!D:D,MATCH(B1325,'xUS TME'!$B:$B,0))</f>
        <v>0P00007XS6</v>
      </c>
      <c r="E1325" s="13" t="str">
        <f>INDEX('xUS TME'!F:F,MATCH(B1325,'xUS TME'!$B:$B,0))</f>
        <v>China</v>
      </c>
      <c r="F1325" s="18" t="str">
        <f>INDEX('xUS TME'!G:G,MATCH(B1325,'xUS TME'!$B:$B,0))</f>
        <v>Energy</v>
      </c>
      <c r="G1325" s="58">
        <f>IFERROR(INDEX(CRIMs!G:G,MATCH(C1325,CRIMs!D:D,0)),0)</f>
        <v>0</v>
      </c>
      <c r="H1325" s="58">
        <f>IFERROR(INDEX(CRIMs!I:I,MATCH(C1325,CRIMs!D:D,0)),0)</f>
        <v>0</v>
      </c>
      <c r="I1325" s="13">
        <f>INDEX('xUS TME'!E:E,MATCH($B1325,'xUS TME'!$B:$B,0))</f>
        <v>0</v>
      </c>
      <c r="J1325" s="15">
        <f>INDEX('xUS TME'!H:H,MATCH(B1325,'xUS TME'!$B:$B,0))</f>
        <v>0</v>
      </c>
      <c r="K1325" s="17" t="str">
        <f t="shared" si="20"/>
        <v/>
      </c>
      <c r="L1325" s="15">
        <f>INDEX('xUS TME'!J:J,MATCH('xUS Opp Value'!B1325,'xUS TME'!$B:$B,0))</f>
        <v>0</v>
      </c>
      <c r="M1325" s="15">
        <f>INDEX('xUS TME'!L:L,MATCH('xUS Opp Value'!$B1325,'xUS TME'!$B:$B,0))</f>
        <v>1</v>
      </c>
      <c r="N1325" s="15">
        <f>INDEX('xUS TME'!K:K,MATCH('xUS Opp Value'!$B1325,'xUS TME'!$B:$B,0))</f>
        <v>0.11</v>
      </c>
      <c r="O1325" s="15" t="str">
        <f>INDEX('xUS TME'!I:I,MATCH('xUS Opp Value'!$B1325,'xUS TME'!$B:$B,0))</f>
        <v>None</v>
      </c>
      <c r="P1325" s="15" t="str">
        <f>INDEX('xUS TME'!M:M,MATCH('xUS Opp Value'!$B1325,'xUS TME'!$B:$B,0))</f>
        <v>Yuan Renminbi</v>
      </c>
      <c r="Q1325" s="15" t="str">
        <f>INDEX('xUS TME'!N:N,MATCH('xUS Opp Value'!$B1325,'xUS TME'!$B:$B,0))</f>
        <v>High</v>
      </c>
    </row>
    <row r="1326" spans="1:17" hidden="1">
      <c r="A1326" s="10" t="s">
        <v>1067</v>
      </c>
      <c r="B1326" s="10" t="str">
        <f>INDEX('xUS TME'!B:B,MATCH('xUS Opp Value'!A1326,'xUS TME'!A:A,0))</f>
        <v>CNE100000CS3</v>
      </c>
      <c r="C1326" s="13">
        <f>INDEX('xUS TME'!C:C,MATCH($B1326,'xUS TME'!$B:$B,0))</f>
        <v>2271</v>
      </c>
      <c r="D1326" s="13" t="str">
        <f>INDEX('xUS TME'!D:D,MATCH(B1326,'xUS TME'!$B:$B,0))</f>
        <v>0P0000HP0N</v>
      </c>
      <c r="E1326" s="13" t="str">
        <f>INDEX('xUS TME'!F:F,MATCH(B1326,'xUS TME'!$B:$B,0))</f>
        <v>China</v>
      </c>
      <c r="F1326" s="18" t="str">
        <f>INDEX('xUS TME'!G:G,MATCH(B1326,'xUS TME'!$B:$B,0))</f>
        <v>Materials</v>
      </c>
      <c r="G1326" s="58">
        <f>IFERROR(INDEX(CRIMs!G:G,MATCH(C1326,CRIMs!D:D,0)),0)</f>
        <v>0</v>
      </c>
      <c r="H1326" s="58">
        <f>IFERROR(INDEX(CRIMs!I:I,MATCH(C1326,CRIMs!D:D,0)),0)</f>
        <v>0</v>
      </c>
      <c r="I1326" s="13">
        <f>INDEX('xUS TME'!E:E,MATCH($B1326,'xUS TME'!$B:$B,0))</f>
        <v>0</v>
      </c>
      <c r="J1326" s="15">
        <f>INDEX('xUS TME'!H:H,MATCH(B1326,'xUS TME'!$B:$B,0))</f>
        <v>0</v>
      </c>
      <c r="K1326" s="17" t="str">
        <f t="shared" si="20"/>
        <v/>
      </c>
      <c r="L1326" s="15">
        <f>INDEX('xUS TME'!J:J,MATCH('xUS Opp Value'!B1326,'xUS TME'!$B:$B,0))</f>
        <v>0</v>
      </c>
      <c r="M1326" s="15">
        <f>INDEX('xUS TME'!L:L,MATCH('xUS Opp Value'!$B1326,'xUS TME'!$B:$B,0))</f>
        <v>1.8</v>
      </c>
      <c r="N1326" s="15">
        <f>INDEX('xUS TME'!K:K,MATCH('xUS Opp Value'!$B1326,'xUS TME'!$B:$B,0))</f>
        <v>0</v>
      </c>
      <c r="O1326" s="15">
        <f>INDEX('xUS TME'!I:I,MATCH('xUS Opp Value'!$B1326,'xUS TME'!$B:$B,0))</f>
        <v>0</v>
      </c>
      <c r="P1326" s="15" t="str">
        <f>INDEX('xUS TME'!M:M,MATCH('xUS Opp Value'!$B1326,'xUS TME'!$B:$B,0))</f>
        <v>Yuan Renminbi</v>
      </c>
      <c r="Q1326" s="15">
        <f>INDEX('xUS TME'!N:N,MATCH('xUS Opp Value'!$B1326,'xUS TME'!$B:$B,0))</f>
        <v>0</v>
      </c>
    </row>
    <row r="1327" spans="1:17" hidden="1">
      <c r="A1327" s="10" t="s">
        <v>2436</v>
      </c>
      <c r="B1327" s="10" t="str">
        <f>INDEX('xUS TME'!B:B,MATCH('xUS Opp Value'!A1327,'xUS TME'!A:A,0))</f>
        <v>CNE1000031N8</v>
      </c>
      <c r="C1327" s="13">
        <f>INDEX('xUS TME'!C:C,MATCH($B1327,'xUS TME'!$B:$B,0))</f>
        <v>603486</v>
      </c>
      <c r="D1327" s="13" t="str">
        <f>INDEX('xUS TME'!D:D,MATCH(B1327,'xUS TME'!$B:$B,0))</f>
        <v>0P0001DEZM</v>
      </c>
      <c r="E1327" s="13" t="str">
        <f>INDEX('xUS TME'!F:F,MATCH(B1327,'xUS TME'!$B:$B,0))</f>
        <v>China</v>
      </c>
      <c r="F1327" s="18" t="str">
        <f>INDEX('xUS TME'!G:G,MATCH(B1327,'xUS TME'!$B:$B,0))</f>
        <v>Consumer Discretionary</v>
      </c>
      <c r="G1327" s="58">
        <f>IFERROR(INDEX(CRIMs!G:G,MATCH(C1327,CRIMs!D:D,0)),0)</f>
        <v>0</v>
      </c>
      <c r="H1327" s="58">
        <f>IFERROR(INDEX(CRIMs!I:I,MATCH(C1327,CRIMs!D:D,0)),0)</f>
        <v>0</v>
      </c>
      <c r="I1327" s="13">
        <f>INDEX('xUS TME'!E:E,MATCH($B1327,'xUS TME'!$B:$B,0))</f>
        <v>0</v>
      </c>
      <c r="J1327" s="15">
        <f>INDEX('xUS TME'!H:H,MATCH(B1327,'xUS TME'!$B:$B,0))</f>
        <v>0</v>
      </c>
      <c r="K1327" s="17" t="str">
        <f t="shared" si="20"/>
        <v/>
      </c>
      <c r="L1327" s="15">
        <f>INDEX('xUS TME'!J:J,MATCH('xUS Opp Value'!B1327,'xUS TME'!$B:$B,0))</f>
        <v>0</v>
      </c>
      <c r="M1327" s="15">
        <f>INDEX('xUS TME'!L:L,MATCH('xUS Opp Value'!$B1327,'xUS TME'!$B:$B,0))</f>
        <v>4.13</v>
      </c>
      <c r="N1327" s="15">
        <f>INDEX('xUS TME'!K:K,MATCH('xUS Opp Value'!$B1327,'xUS TME'!$B:$B,0))</f>
        <v>0.12</v>
      </c>
      <c r="O1327" s="15">
        <f>INDEX('xUS TME'!I:I,MATCH('xUS Opp Value'!$B1327,'xUS TME'!$B:$B,0))</f>
        <v>0</v>
      </c>
      <c r="P1327" s="15" t="str">
        <f>INDEX('xUS TME'!M:M,MATCH('xUS Opp Value'!$B1327,'xUS TME'!$B:$B,0))</f>
        <v>Yuan Renminbi</v>
      </c>
      <c r="Q1327" s="15">
        <f>INDEX('xUS TME'!N:N,MATCH('xUS Opp Value'!$B1327,'xUS TME'!$B:$B,0))</f>
        <v>0</v>
      </c>
    </row>
    <row r="1328" spans="1:17" hidden="1">
      <c r="A1328" s="10" t="s">
        <v>5199</v>
      </c>
      <c r="B1328" s="10" t="str">
        <f>INDEX('xUS TME'!B:B,MATCH('xUS Opp Value'!A1328,'xUS TME'!A:A,0))</f>
        <v>CNE000000VB0</v>
      </c>
      <c r="C1328" s="13" t="str">
        <f>INDEX('xUS TME'!C:C,MATCH($B1328,'xUS TME'!$B:$B,0))</f>
        <v>000876</v>
      </c>
      <c r="D1328" s="13" t="str">
        <f>INDEX('xUS TME'!D:D,MATCH(B1328,'xUS TME'!$B:$B,0))</f>
        <v>0P00007XPV</v>
      </c>
      <c r="E1328" s="13" t="str">
        <f>INDEX('xUS TME'!F:F,MATCH(B1328,'xUS TME'!$B:$B,0))</f>
        <v>China</v>
      </c>
      <c r="F1328" s="18" t="str">
        <f>INDEX('xUS TME'!G:G,MATCH(B1328,'xUS TME'!$B:$B,0))</f>
        <v>Consumer Staples</v>
      </c>
      <c r="G1328" s="58">
        <f>IFERROR(INDEX(CRIMs!G:G,MATCH(C1328,CRIMs!D:D,0)),0)</f>
        <v>0</v>
      </c>
      <c r="H1328" s="58">
        <f>IFERROR(INDEX(CRIMs!I:I,MATCH(C1328,CRIMs!D:D,0)),0)</f>
        <v>0</v>
      </c>
      <c r="I1328" s="13">
        <f>INDEX('xUS TME'!E:E,MATCH($B1328,'xUS TME'!$B:$B,0))</f>
        <v>0</v>
      </c>
      <c r="J1328" s="15">
        <f>INDEX('xUS TME'!H:H,MATCH(B1328,'xUS TME'!$B:$B,0))</f>
        <v>0</v>
      </c>
      <c r="K1328" s="17" t="str">
        <f t="shared" si="20"/>
        <v/>
      </c>
      <c r="L1328" s="15">
        <f>INDEX('xUS TME'!J:J,MATCH('xUS Opp Value'!B1328,'xUS TME'!$B:$B,0))</f>
        <v>0</v>
      </c>
      <c r="M1328" s="15">
        <f>INDEX('xUS TME'!L:L,MATCH('xUS Opp Value'!$B1328,'xUS TME'!$B:$B,0))</f>
        <v>1.56</v>
      </c>
      <c r="N1328" s="15">
        <f>INDEX('xUS TME'!K:K,MATCH('xUS Opp Value'!$B1328,'xUS TME'!$B:$B,0))</f>
        <v>0.01</v>
      </c>
      <c r="O1328" s="15">
        <f>INDEX('xUS TME'!I:I,MATCH('xUS Opp Value'!$B1328,'xUS TME'!$B:$B,0))</f>
        <v>0</v>
      </c>
      <c r="P1328" s="15" t="str">
        <f>INDEX('xUS TME'!M:M,MATCH('xUS Opp Value'!$B1328,'xUS TME'!$B:$B,0))</f>
        <v>Yuan Renminbi</v>
      </c>
      <c r="Q1328" s="15">
        <f>INDEX('xUS TME'!N:N,MATCH('xUS Opp Value'!$B1328,'xUS TME'!$B:$B,0))</f>
        <v>0</v>
      </c>
    </row>
    <row r="1329" spans="1:17" hidden="1">
      <c r="A1329" s="10" t="s">
        <v>6702</v>
      </c>
      <c r="B1329" s="10" t="str">
        <f>INDEX('xUS TME'!B:B,MATCH('xUS Opp Value'!A1329,'xUS TME'!A:A,0))</f>
        <v>CNE0000005Q7</v>
      </c>
      <c r="C1329" s="13">
        <f>INDEX('xUS TME'!C:C,MATCH($B1329,'xUS TME'!$B:$B,0))</f>
        <v>600642</v>
      </c>
      <c r="D1329" s="13" t="str">
        <f>INDEX('xUS TME'!D:D,MATCH(B1329,'xUS TME'!$B:$B,0))</f>
        <v>0P00007XE6</v>
      </c>
      <c r="E1329" s="13" t="str">
        <f>INDEX('xUS TME'!F:F,MATCH(B1329,'xUS TME'!$B:$B,0))</f>
        <v>China</v>
      </c>
      <c r="F1329" s="18" t="str">
        <f>INDEX('xUS TME'!G:G,MATCH(B1329,'xUS TME'!$B:$B,0))</f>
        <v>Utilities</v>
      </c>
      <c r="G1329" s="58">
        <f>IFERROR(INDEX(CRIMs!G:G,MATCH(C1329,CRIMs!D:D,0)),0)</f>
        <v>0</v>
      </c>
      <c r="H1329" s="58">
        <f>IFERROR(INDEX(CRIMs!I:I,MATCH(C1329,CRIMs!D:D,0)),0)</f>
        <v>0</v>
      </c>
      <c r="I1329" s="13">
        <f>INDEX('xUS TME'!E:E,MATCH($B1329,'xUS TME'!$B:$B,0))</f>
        <v>0</v>
      </c>
      <c r="J1329" s="15">
        <f>INDEX('xUS TME'!H:H,MATCH(B1329,'xUS TME'!$B:$B,0))</f>
        <v>0</v>
      </c>
      <c r="K1329" s="17" t="str">
        <f t="shared" si="20"/>
        <v/>
      </c>
      <c r="L1329" s="15">
        <f>INDEX('xUS TME'!J:J,MATCH('xUS Opp Value'!B1329,'xUS TME'!$B:$B,0))</f>
        <v>0</v>
      </c>
      <c r="M1329" s="15">
        <f>INDEX('xUS TME'!L:L,MATCH('xUS Opp Value'!$B1329,'xUS TME'!$B:$B,0))</f>
        <v>1.2</v>
      </c>
      <c r="N1329" s="15">
        <f>INDEX('xUS TME'!K:K,MATCH('xUS Opp Value'!$B1329,'xUS TME'!$B:$B,0))</f>
        <v>0.14000000000000001</v>
      </c>
      <c r="O1329" s="15">
        <f>INDEX('xUS TME'!I:I,MATCH('xUS Opp Value'!$B1329,'xUS TME'!$B:$B,0))</f>
        <v>0</v>
      </c>
      <c r="P1329" s="15" t="str">
        <f>INDEX('xUS TME'!M:M,MATCH('xUS Opp Value'!$B1329,'xUS TME'!$B:$B,0))</f>
        <v>Yuan Renminbi</v>
      </c>
      <c r="Q1329" s="15">
        <f>INDEX('xUS TME'!N:N,MATCH('xUS Opp Value'!$B1329,'xUS TME'!$B:$B,0))</f>
        <v>0</v>
      </c>
    </row>
    <row r="1330" spans="1:17" hidden="1">
      <c r="A1330" s="10" t="s">
        <v>6918</v>
      </c>
      <c r="B1330" s="10" t="str">
        <f>INDEX('xUS TME'!B:B,MATCH('xUS Opp Value'!A1330,'xUS TME'!A:A,0))</f>
        <v>CNE000000HS3</v>
      </c>
      <c r="C1330" s="13">
        <f>INDEX('xUS TME'!C:C,MATCH($B1330,'xUS TME'!$B:$B,0))</f>
        <v>600871</v>
      </c>
      <c r="D1330" s="13" t="str">
        <f>INDEX('xUS TME'!D:D,MATCH(B1330,'xUS TME'!$B:$B,0))</f>
        <v>0P00007XK6</v>
      </c>
      <c r="E1330" s="13" t="str">
        <f>INDEX('xUS TME'!F:F,MATCH(B1330,'xUS TME'!$B:$B,0))</f>
        <v>China</v>
      </c>
      <c r="F1330" s="18" t="str">
        <f>INDEX('xUS TME'!G:G,MATCH(B1330,'xUS TME'!$B:$B,0))</f>
        <v>Energy</v>
      </c>
      <c r="G1330" s="58">
        <f>IFERROR(INDEX(CRIMs!G:G,MATCH(C1330,CRIMs!D:D,0)),0)</f>
        <v>0</v>
      </c>
      <c r="H1330" s="58">
        <f>IFERROR(INDEX(CRIMs!I:I,MATCH(C1330,CRIMs!D:D,0)),0)</f>
        <v>0</v>
      </c>
      <c r="I1330" s="13">
        <f>INDEX('xUS TME'!E:E,MATCH($B1330,'xUS TME'!$B:$B,0))</f>
        <v>0</v>
      </c>
      <c r="J1330" s="15">
        <f>INDEX('xUS TME'!H:H,MATCH(B1330,'xUS TME'!$B:$B,0))</f>
        <v>0</v>
      </c>
      <c r="K1330" s="17" t="str">
        <f t="shared" si="20"/>
        <v/>
      </c>
      <c r="L1330" s="15">
        <f>INDEX('xUS TME'!J:J,MATCH('xUS Opp Value'!B1330,'xUS TME'!$B:$B,0))</f>
        <v>92.73</v>
      </c>
      <c r="M1330" s="15">
        <f>INDEX('xUS TME'!L:L,MATCH('xUS Opp Value'!$B1330,'xUS TME'!$B:$B,0))</f>
        <v>5.78</v>
      </c>
      <c r="N1330" s="15">
        <f>INDEX('xUS TME'!K:K,MATCH('xUS Opp Value'!$B1330,'xUS TME'!$B:$B,0))</f>
        <v>7.0000000000000007E-2</v>
      </c>
      <c r="O1330" s="15">
        <f>INDEX('xUS TME'!I:I,MATCH('xUS Opp Value'!$B1330,'xUS TME'!$B:$B,0))</f>
        <v>0</v>
      </c>
      <c r="P1330" s="15" t="str">
        <f>INDEX('xUS TME'!M:M,MATCH('xUS Opp Value'!$B1330,'xUS TME'!$B:$B,0))</f>
        <v>Yuan Renminbi</v>
      </c>
      <c r="Q1330" s="15">
        <f>INDEX('xUS TME'!N:N,MATCH('xUS Opp Value'!$B1330,'xUS TME'!$B:$B,0))</f>
        <v>0</v>
      </c>
    </row>
    <row r="1331" spans="1:17" hidden="1">
      <c r="A1331" s="10" t="s">
        <v>6682</v>
      </c>
      <c r="B1331" s="10" t="str">
        <f>INDEX('xUS TME'!B:B,MATCH('xUS Opp Value'!A1331,'xUS TME'!A:A,0))</f>
        <v>CNE000001NT7</v>
      </c>
      <c r="C1331" s="13">
        <f>INDEX('xUS TME'!C:C,MATCH($B1331,'xUS TME'!$B:$B,0))</f>
        <v>601699</v>
      </c>
      <c r="D1331" s="13" t="str">
        <f>INDEX('xUS TME'!D:D,MATCH(B1331,'xUS TME'!$B:$B,0))</f>
        <v>0P00007Z65</v>
      </c>
      <c r="E1331" s="13" t="str">
        <f>INDEX('xUS TME'!F:F,MATCH(B1331,'xUS TME'!$B:$B,0))</f>
        <v>China</v>
      </c>
      <c r="F1331" s="18" t="str">
        <f>INDEX('xUS TME'!G:G,MATCH(B1331,'xUS TME'!$B:$B,0))</f>
        <v>Energy</v>
      </c>
      <c r="G1331" s="58">
        <f>IFERROR(INDEX(CRIMs!G:G,MATCH(C1331,CRIMs!D:D,0)),0)</f>
        <v>0</v>
      </c>
      <c r="H1331" s="58">
        <f>IFERROR(INDEX(CRIMs!I:I,MATCH(C1331,CRIMs!D:D,0)),0)</f>
        <v>0</v>
      </c>
      <c r="I1331" s="13">
        <f>INDEX('xUS TME'!E:E,MATCH($B1331,'xUS TME'!$B:$B,0))</f>
        <v>0</v>
      </c>
      <c r="J1331" s="15">
        <f>INDEX('xUS TME'!H:H,MATCH(B1331,'xUS TME'!$B:$B,0))</f>
        <v>0</v>
      </c>
      <c r="K1331" s="17" t="str">
        <f t="shared" si="20"/>
        <v/>
      </c>
      <c r="L1331" s="15">
        <f>INDEX('xUS TME'!J:J,MATCH('xUS Opp Value'!B1331,'xUS TME'!$B:$B,0))</f>
        <v>0</v>
      </c>
      <c r="M1331" s="15">
        <f>INDEX('xUS TME'!L:L,MATCH('xUS Opp Value'!$B1331,'xUS TME'!$B:$B,0))</f>
        <v>0.85</v>
      </c>
      <c r="N1331" s="15">
        <f>INDEX('xUS TME'!K:K,MATCH('xUS Opp Value'!$B1331,'xUS TME'!$B:$B,0))</f>
        <v>0.06</v>
      </c>
      <c r="O1331" s="15" t="str">
        <f>INDEX('xUS TME'!I:I,MATCH('xUS Opp Value'!$B1331,'xUS TME'!$B:$B,0))</f>
        <v>None</v>
      </c>
      <c r="P1331" s="15" t="str">
        <f>INDEX('xUS TME'!M:M,MATCH('xUS Opp Value'!$B1331,'xUS TME'!$B:$B,0))</f>
        <v>Yuan Renminbi</v>
      </c>
      <c r="Q1331" s="15" t="str">
        <f>INDEX('xUS TME'!N:N,MATCH('xUS Opp Value'!$B1331,'xUS TME'!$B:$B,0))</f>
        <v>High</v>
      </c>
    </row>
    <row r="1332" spans="1:17" hidden="1">
      <c r="A1332" s="10" t="s">
        <v>8557</v>
      </c>
      <c r="B1332" s="10" t="str">
        <f>INDEX('xUS TME'!B:B,MATCH('xUS Opp Value'!A1332,'xUS TME'!A:A,0))</f>
        <v>CNE100003ZH1</v>
      </c>
      <c r="C1332" s="13">
        <f>INDEX('xUS TME'!C:C,MATCH($B1332,'xUS TME'!$B:$B,0))</f>
        <v>603087</v>
      </c>
      <c r="D1332" s="13" t="str">
        <f>INDEX('xUS TME'!D:D,MATCH(B1332,'xUS TME'!$B:$B,0))</f>
        <v>0P0001K77V</v>
      </c>
      <c r="E1332" s="13" t="str">
        <f>INDEX('xUS TME'!F:F,MATCH(B1332,'xUS TME'!$B:$B,0))</f>
        <v>China</v>
      </c>
      <c r="F1332" s="18" t="str">
        <f>INDEX('xUS TME'!G:G,MATCH(B1332,'xUS TME'!$B:$B,0))</f>
        <v>Health Care</v>
      </c>
      <c r="G1332" s="58">
        <f>IFERROR(INDEX(CRIMs!G:G,MATCH(C1332,CRIMs!D:D,0)),0)</f>
        <v>0</v>
      </c>
      <c r="H1332" s="58">
        <f>IFERROR(INDEX(CRIMs!I:I,MATCH(C1332,CRIMs!D:D,0)),0)</f>
        <v>0</v>
      </c>
      <c r="I1332" s="13">
        <f>INDEX('xUS TME'!E:E,MATCH($B1332,'xUS TME'!$B:$B,0))</f>
        <v>0</v>
      </c>
      <c r="J1332" s="15">
        <f>INDEX('xUS TME'!H:H,MATCH(B1332,'xUS TME'!$B:$B,0))</f>
        <v>0</v>
      </c>
      <c r="K1332" s="17" t="str">
        <f t="shared" si="20"/>
        <v/>
      </c>
      <c r="L1332" s="15">
        <f>INDEX('xUS TME'!J:J,MATCH('xUS Opp Value'!B1332,'xUS TME'!$B:$B,0))</f>
        <v>0</v>
      </c>
      <c r="M1332" s="15">
        <f>INDEX('xUS TME'!L:L,MATCH('xUS Opp Value'!$B1332,'xUS TME'!$B:$B,0))</f>
        <v>3.4</v>
      </c>
      <c r="N1332" s="15">
        <f>INDEX('xUS TME'!K:K,MATCH('xUS Opp Value'!$B1332,'xUS TME'!$B:$B,0))</f>
        <v>0.06</v>
      </c>
      <c r="O1332" s="15">
        <f>INDEX('xUS TME'!I:I,MATCH('xUS Opp Value'!$B1332,'xUS TME'!$B:$B,0))</f>
        <v>0</v>
      </c>
      <c r="P1332" s="15" t="str">
        <f>INDEX('xUS TME'!M:M,MATCH('xUS Opp Value'!$B1332,'xUS TME'!$B:$B,0))</f>
        <v>Yuan Renminbi</v>
      </c>
      <c r="Q1332" s="15">
        <f>INDEX('xUS TME'!N:N,MATCH('xUS Opp Value'!$B1332,'xUS TME'!$B:$B,0))</f>
        <v>0</v>
      </c>
    </row>
    <row r="1333" spans="1:17" hidden="1">
      <c r="A1333" s="10" t="s">
        <v>4198</v>
      </c>
      <c r="B1333" s="10" t="str">
        <f>INDEX('xUS TME'!B:B,MATCH('xUS Opp Value'!A1333,'xUS TME'!A:A,0))</f>
        <v>CNE1000009X3</v>
      </c>
      <c r="C1333" s="13">
        <f>INDEX('xUS TME'!C:C,MATCH($B1333,'xUS TME'!$B:$B,0))</f>
        <v>2223</v>
      </c>
      <c r="D1333" s="13" t="str">
        <f>INDEX('xUS TME'!D:D,MATCH(B1333,'xUS TME'!$B:$B,0))</f>
        <v>0P0000F4BC</v>
      </c>
      <c r="E1333" s="13" t="str">
        <f>INDEX('xUS TME'!F:F,MATCH(B1333,'xUS TME'!$B:$B,0))</f>
        <v>China</v>
      </c>
      <c r="F1333" s="18" t="str">
        <f>INDEX('xUS TME'!G:G,MATCH(B1333,'xUS TME'!$B:$B,0))</f>
        <v>Health Care</v>
      </c>
      <c r="G1333" s="58">
        <f>IFERROR(INDEX(CRIMs!G:G,MATCH(C1333,CRIMs!D:D,0)),0)</f>
        <v>0</v>
      </c>
      <c r="H1333" s="58">
        <f>IFERROR(INDEX(CRIMs!I:I,MATCH(C1333,CRIMs!D:D,0)),0)</f>
        <v>0</v>
      </c>
      <c r="I1333" s="13">
        <f>INDEX('xUS TME'!E:E,MATCH($B1333,'xUS TME'!$B:$B,0))</f>
        <v>0</v>
      </c>
      <c r="J1333" s="15">
        <f>INDEX('xUS TME'!H:H,MATCH(B1333,'xUS TME'!$B:$B,0))</f>
        <v>0</v>
      </c>
      <c r="K1333" s="17" t="str">
        <f t="shared" si="20"/>
        <v/>
      </c>
      <c r="L1333" s="15">
        <f>INDEX('xUS TME'!J:J,MATCH('xUS Opp Value'!B1333,'xUS TME'!$B:$B,0))</f>
        <v>0</v>
      </c>
      <c r="M1333" s="15">
        <f>INDEX('xUS TME'!L:L,MATCH('xUS Opp Value'!$B1333,'xUS TME'!$B:$B,0))</f>
        <v>2.42</v>
      </c>
      <c r="N1333" s="15">
        <f>INDEX('xUS TME'!K:K,MATCH('xUS Opp Value'!$B1333,'xUS TME'!$B:$B,0))</f>
        <v>0.15</v>
      </c>
      <c r="O1333" s="15">
        <f>INDEX('xUS TME'!I:I,MATCH('xUS Opp Value'!$B1333,'xUS TME'!$B:$B,0))</f>
        <v>0</v>
      </c>
      <c r="P1333" s="15" t="str">
        <f>INDEX('xUS TME'!M:M,MATCH('xUS Opp Value'!$B1333,'xUS TME'!$B:$B,0))</f>
        <v>Yuan Renminbi</v>
      </c>
      <c r="Q1333" s="15">
        <f>INDEX('xUS TME'!N:N,MATCH('xUS Opp Value'!$B1333,'xUS TME'!$B:$B,0))</f>
        <v>0</v>
      </c>
    </row>
    <row r="1334" spans="1:17" hidden="1">
      <c r="A1334" s="10" t="s">
        <v>3576</v>
      </c>
      <c r="B1334" s="10" t="str">
        <f>INDEX('xUS TME'!B:B,MATCH('xUS Opp Value'!A1334,'xUS TME'!A:A,0))</f>
        <v>CNE100002V10</v>
      </c>
      <c r="C1334" s="13">
        <f>INDEX('xUS TME'!C:C,MATCH($B1334,'xUS TME'!$B:$B,0))</f>
        <v>603260</v>
      </c>
      <c r="D1334" s="13" t="str">
        <f>INDEX('xUS TME'!D:D,MATCH(B1334,'xUS TME'!$B:$B,0))</f>
        <v>0P0001BVPG</v>
      </c>
      <c r="E1334" s="13" t="str">
        <f>INDEX('xUS TME'!F:F,MATCH(B1334,'xUS TME'!$B:$B,0))</f>
        <v>China</v>
      </c>
      <c r="F1334" s="18" t="str">
        <f>INDEX('xUS TME'!G:G,MATCH(B1334,'xUS TME'!$B:$B,0))</f>
        <v>Materials</v>
      </c>
      <c r="G1334" s="58">
        <f>IFERROR(INDEX(CRIMs!G:G,MATCH(C1334,CRIMs!D:D,0)),0)</f>
        <v>0</v>
      </c>
      <c r="H1334" s="58">
        <f>IFERROR(INDEX(CRIMs!I:I,MATCH(C1334,CRIMs!D:D,0)),0)</f>
        <v>0</v>
      </c>
      <c r="I1334" s="13">
        <f>INDEX('xUS TME'!E:E,MATCH($B1334,'xUS TME'!$B:$B,0))</f>
        <v>0</v>
      </c>
      <c r="J1334" s="15">
        <f>INDEX('xUS TME'!H:H,MATCH(B1334,'xUS TME'!$B:$B,0))</f>
        <v>0</v>
      </c>
      <c r="K1334" s="17" t="str">
        <f t="shared" si="20"/>
        <v/>
      </c>
      <c r="L1334" s="15">
        <f>INDEX('xUS TME'!J:J,MATCH('xUS Opp Value'!B1334,'xUS TME'!$B:$B,0))</f>
        <v>0</v>
      </c>
      <c r="M1334" s="15">
        <f>INDEX('xUS TME'!L:L,MATCH('xUS Opp Value'!$B1334,'xUS TME'!$B:$B,0))</f>
        <v>1.57</v>
      </c>
      <c r="N1334" s="15">
        <f>INDEX('xUS TME'!K:K,MATCH('xUS Opp Value'!$B1334,'xUS TME'!$B:$B,0))</f>
        <v>0.05</v>
      </c>
      <c r="O1334" s="15">
        <f>INDEX('xUS TME'!I:I,MATCH('xUS Opp Value'!$B1334,'xUS TME'!$B:$B,0))</f>
        <v>0</v>
      </c>
      <c r="P1334" s="15" t="str">
        <f>INDEX('xUS TME'!M:M,MATCH('xUS Opp Value'!$B1334,'xUS TME'!$B:$B,0))</f>
        <v>Yuan Renminbi</v>
      </c>
      <c r="Q1334" s="15">
        <f>INDEX('xUS TME'!N:N,MATCH('xUS Opp Value'!$B1334,'xUS TME'!$B:$B,0))</f>
        <v>0</v>
      </c>
    </row>
    <row r="1335" spans="1:17" hidden="1">
      <c r="A1335" s="10" t="s">
        <v>3391</v>
      </c>
      <c r="B1335" s="10" t="str">
        <f>INDEX('xUS TME'!B:B,MATCH('xUS Opp Value'!A1335,'xUS TME'!A:A,0))</f>
        <v>CNE100002ST3</v>
      </c>
      <c r="C1335" s="13">
        <f>INDEX('xUS TME'!C:C,MATCH($B1335,'xUS TME'!$B:$B,0))</f>
        <v>603156</v>
      </c>
      <c r="D1335" s="13" t="str">
        <f>INDEX('xUS TME'!D:D,MATCH(B1335,'xUS TME'!$B:$B,0))</f>
        <v>0P0001CP4X</v>
      </c>
      <c r="E1335" s="13" t="str">
        <f>INDEX('xUS TME'!F:F,MATCH(B1335,'xUS TME'!$B:$B,0))</f>
        <v>China</v>
      </c>
      <c r="F1335" s="18" t="str">
        <f>INDEX('xUS TME'!G:G,MATCH(B1335,'xUS TME'!$B:$B,0))</f>
        <v>Consumer Staples</v>
      </c>
      <c r="G1335" s="58">
        <f>IFERROR(INDEX(CRIMs!G:G,MATCH(C1335,CRIMs!D:D,0)),0)</f>
        <v>0</v>
      </c>
      <c r="H1335" s="58">
        <f>IFERROR(INDEX(CRIMs!I:I,MATCH(C1335,CRIMs!D:D,0)),0)</f>
        <v>0</v>
      </c>
      <c r="I1335" s="13">
        <f>INDEX('xUS TME'!E:E,MATCH($B1335,'xUS TME'!$B:$B,0))</f>
        <v>0</v>
      </c>
      <c r="J1335" s="15">
        <f>INDEX('xUS TME'!H:H,MATCH(B1335,'xUS TME'!$B:$B,0))</f>
        <v>0</v>
      </c>
      <c r="K1335" s="17" t="str">
        <f t="shared" si="20"/>
        <v/>
      </c>
      <c r="L1335" s="15">
        <f>INDEX('xUS TME'!J:J,MATCH('xUS Opp Value'!B1335,'xUS TME'!$B:$B,0))</f>
        <v>0</v>
      </c>
      <c r="M1335" s="15">
        <f>INDEX('xUS TME'!L:L,MATCH('xUS Opp Value'!$B1335,'xUS TME'!$B:$B,0))</f>
        <v>4.26</v>
      </c>
      <c r="N1335" s="15">
        <f>INDEX('xUS TME'!K:K,MATCH('xUS Opp Value'!$B1335,'xUS TME'!$B:$B,0))</f>
        <v>0.16</v>
      </c>
      <c r="O1335" s="15">
        <f>INDEX('xUS TME'!I:I,MATCH('xUS Opp Value'!$B1335,'xUS TME'!$B:$B,0))</f>
        <v>0</v>
      </c>
      <c r="P1335" s="15" t="str">
        <f>INDEX('xUS TME'!M:M,MATCH('xUS Opp Value'!$B1335,'xUS TME'!$B:$B,0))</f>
        <v>Yuan Renminbi</v>
      </c>
      <c r="Q1335" s="15">
        <f>INDEX('xUS TME'!N:N,MATCH('xUS Opp Value'!$B1335,'xUS TME'!$B:$B,0))</f>
        <v>0</v>
      </c>
    </row>
    <row r="1336" spans="1:17" hidden="1">
      <c r="A1336" s="10" t="s">
        <v>7343</v>
      </c>
      <c r="B1336" s="10" t="str">
        <f>INDEX('xUS TME'!B:B,MATCH('xUS Opp Value'!A1336,'xUS TME'!A:A,0))</f>
        <v>CNE100000CF0</v>
      </c>
      <c r="C1336" s="13">
        <f>INDEX('xUS TME'!C:C,MATCH($B1336,'xUS TME'!$B:$B,0))</f>
        <v>2261</v>
      </c>
      <c r="D1336" s="13" t="str">
        <f>INDEX('xUS TME'!D:D,MATCH(B1336,'xUS TME'!$B:$B,0))</f>
        <v>0P0000GBHG</v>
      </c>
      <c r="E1336" s="13" t="str">
        <f>INDEX('xUS TME'!F:F,MATCH(B1336,'xUS TME'!$B:$B,0))</f>
        <v>China</v>
      </c>
      <c r="F1336" s="18" t="str">
        <f>INDEX('xUS TME'!G:G,MATCH(B1336,'xUS TME'!$B:$B,0))</f>
        <v>Communication Services</v>
      </c>
      <c r="G1336" s="58">
        <f>IFERROR(INDEX(CRIMs!G:G,MATCH(C1336,CRIMs!D:D,0)),0)</f>
        <v>0</v>
      </c>
      <c r="H1336" s="58">
        <f>IFERROR(INDEX(CRIMs!I:I,MATCH(C1336,CRIMs!D:D,0)),0)</f>
        <v>0</v>
      </c>
      <c r="I1336" s="13">
        <f>INDEX('xUS TME'!E:E,MATCH($B1336,'xUS TME'!$B:$B,0))</f>
        <v>0</v>
      </c>
      <c r="J1336" s="15">
        <f>INDEX('xUS TME'!H:H,MATCH(B1336,'xUS TME'!$B:$B,0))</f>
        <v>0</v>
      </c>
      <c r="K1336" s="17" t="str">
        <f t="shared" si="20"/>
        <v/>
      </c>
      <c r="L1336" s="15">
        <f>INDEX('xUS TME'!J:J,MATCH('xUS Opp Value'!B1336,'xUS TME'!$B:$B,0))</f>
        <v>0</v>
      </c>
      <c r="M1336" s="15">
        <f>INDEX('xUS TME'!L:L,MATCH('xUS Opp Value'!$B1336,'xUS TME'!$B:$B,0))</f>
        <v>17.29</v>
      </c>
      <c r="N1336" s="15">
        <f>INDEX('xUS TME'!K:K,MATCH('xUS Opp Value'!$B1336,'xUS TME'!$B:$B,0))</f>
        <v>-0.04</v>
      </c>
      <c r="O1336" s="15">
        <f>INDEX('xUS TME'!I:I,MATCH('xUS Opp Value'!$B1336,'xUS TME'!$B:$B,0))</f>
        <v>0</v>
      </c>
      <c r="P1336" s="15" t="str">
        <f>INDEX('xUS TME'!M:M,MATCH('xUS Opp Value'!$B1336,'xUS TME'!$B:$B,0))</f>
        <v>Yuan Renminbi</v>
      </c>
      <c r="Q1336" s="15">
        <f>INDEX('xUS TME'!N:N,MATCH('xUS Opp Value'!$B1336,'xUS TME'!$B:$B,0))</f>
        <v>0</v>
      </c>
    </row>
    <row r="1337" spans="1:17" hidden="1">
      <c r="A1337" s="10" t="s">
        <v>1589</v>
      </c>
      <c r="B1337" s="10" t="str">
        <f>INDEX('xUS TME'!B:B,MATCH('xUS Opp Value'!A1337,'xUS TME'!A:A,0))</f>
        <v>CNE100003GD0</v>
      </c>
      <c r="C1337" s="13">
        <f>INDEX('xUS TME'!C:C,MATCH($B1337,'xUS TME'!$B:$B,0))</f>
        <v>2939</v>
      </c>
      <c r="D1337" s="13" t="str">
        <f>INDEX('xUS TME'!D:D,MATCH(B1337,'xUS TME'!$B:$B,0))</f>
        <v>0P0001EW8S</v>
      </c>
      <c r="E1337" s="13" t="str">
        <f>INDEX('xUS TME'!F:F,MATCH(B1337,'xUS TME'!$B:$B,0))</f>
        <v>China</v>
      </c>
      <c r="F1337" s="18" t="str">
        <f>INDEX('xUS TME'!G:G,MATCH(B1337,'xUS TME'!$B:$B,0))</f>
        <v>Financials</v>
      </c>
      <c r="G1337" s="58">
        <f>IFERROR(INDEX(CRIMs!G:G,MATCH(C1337,CRIMs!D:D,0)),0)</f>
        <v>0</v>
      </c>
      <c r="H1337" s="58">
        <f>IFERROR(INDEX(CRIMs!I:I,MATCH(C1337,CRIMs!D:D,0)),0)</f>
        <v>0</v>
      </c>
      <c r="I1337" s="13">
        <f>INDEX('xUS TME'!E:E,MATCH($B1337,'xUS TME'!$B:$B,0))</f>
        <v>0</v>
      </c>
      <c r="J1337" s="15">
        <f>INDEX('xUS TME'!H:H,MATCH(B1337,'xUS TME'!$B:$B,0))</f>
        <v>0</v>
      </c>
      <c r="K1337" s="17" t="str">
        <f t="shared" si="20"/>
        <v/>
      </c>
      <c r="L1337" s="15">
        <f>INDEX('xUS TME'!J:J,MATCH('xUS Opp Value'!B1337,'xUS TME'!$B:$B,0))</f>
        <v>0</v>
      </c>
      <c r="M1337" s="15">
        <f>INDEX('xUS TME'!L:L,MATCH('xUS Opp Value'!$B1337,'xUS TME'!$B:$B,0))</f>
        <v>1.1599999999999999</v>
      </c>
      <c r="N1337" s="15">
        <f>INDEX('xUS TME'!K:K,MATCH('xUS Opp Value'!$B1337,'xUS TME'!$B:$B,0))</f>
        <v>0.05</v>
      </c>
      <c r="O1337" s="15">
        <f>INDEX('xUS TME'!I:I,MATCH('xUS Opp Value'!$B1337,'xUS TME'!$B:$B,0))</f>
        <v>0</v>
      </c>
      <c r="P1337" s="15" t="str">
        <f>INDEX('xUS TME'!M:M,MATCH('xUS Opp Value'!$B1337,'xUS TME'!$B:$B,0))</f>
        <v>Yuan Renminbi</v>
      </c>
      <c r="Q1337" s="15">
        <f>INDEX('xUS TME'!N:N,MATCH('xUS Opp Value'!$B1337,'xUS TME'!$B:$B,0))</f>
        <v>0</v>
      </c>
    </row>
    <row r="1338" spans="1:17" hidden="1">
      <c r="A1338" s="10" t="s">
        <v>8257</v>
      </c>
      <c r="B1338" s="10" t="str">
        <f>INDEX('xUS TME'!B:B,MATCH('xUS Opp Value'!A1338,'xUS TME'!A:A,0))</f>
        <v>CNE100000XX9</v>
      </c>
      <c r="C1338" s="13">
        <f>INDEX('xUS TME'!C:C,MATCH($B1338,'xUS TME'!$B:$B,0))</f>
        <v>601933</v>
      </c>
      <c r="D1338" s="13" t="str">
        <f>INDEX('xUS TME'!D:D,MATCH(B1338,'xUS TME'!$B:$B,0))</f>
        <v>0P0000SX7F</v>
      </c>
      <c r="E1338" s="13" t="str">
        <f>INDEX('xUS TME'!F:F,MATCH(B1338,'xUS TME'!$B:$B,0))</f>
        <v>China</v>
      </c>
      <c r="F1338" s="18" t="str">
        <f>INDEX('xUS TME'!G:G,MATCH(B1338,'xUS TME'!$B:$B,0))</f>
        <v>Consumer Staples</v>
      </c>
      <c r="G1338" s="58">
        <f>IFERROR(INDEX(CRIMs!G:G,MATCH(C1338,CRIMs!D:D,0)),0)</f>
        <v>0</v>
      </c>
      <c r="H1338" s="58">
        <f>IFERROR(INDEX(CRIMs!I:I,MATCH(C1338,CRIMs!D:D,0)),0)</f>
        <v>0</v>
      </c>
      <c r="I1338" s="13">
        <f>INDEX('xUS TME'!E:E,MATCH($B1338,'xUS TME'!$B:$B,0))</f>
        <v>0</v>
      </c>
      <c r="J1338" s="15">
        <f>INDEX('xUS TME'!H:H,MATCH(B1338,'xUS TME'!$B:$B,0))</f>
        <v>0</v>
      </c>
      <c r="K1338" s="17" t="str">
        <f t="shared" si="20"/>
        <v/>
      </c>
      <c r="L1338" s="15">
        <f>INDEX('xUS TME'!J:J,MATCH('xUS Opp Value'!B1338,'xUS TME'!$B:$B,0))</f>
        <v>0</v>
      </c>
      <c r="M1338" s="15">
        <f>INDEX('xUS TME'!L:L,MATCH('xUS Opp Value'!$B1338,'xUS TME'!$B:$B,0))</f>
        <v>9.15</v>
      </c>
      <c r="N1338" s="15">
        <f>INDEX('xUS TME'!K:K,MATCH('xUS Opp Value'!$B1338,'xUS TME'!$B:$B,0))</f>
        <v>-0.28000000000000003</v>
      </c>
      <c r="O1338" s="15">
        <f>INDEX('xUS TME'!I:I,MATCH('xUS Opp Value'!$B1338,'xUS TME'!$B:$B,0))</f>
        <v>0</v>
      </c>
      <c r="P1338" s="15" t="str">
        <f>INDEX('xUS TME'!M:M,MATCH('xUS Opp Value'!$B1338,'xUS TME'!$B:$B,0))</f>
        <v>Yuan Renminbi</v>
      </c>
      <c r="Q1338" s="15">
        <f>INDEX('xUS TME'!N:N,MATCH('xUS Opp Value'!$B1338,'xUS TME'!$B:$B,0))</f>
        <v>0</v>
      </c>
    </row>
    <row r="1339" spans="1:17" hidden="1">
      <c r="A1339" s="10" t="s">
        <v>6450</v>
      </c>
      <c r="B1339" s="10" t="str">
        <f>INDEX('xUS TME'!B:B,MATCH('xUS Opp Value'!A1339,'xUS TME'!A:A,0))</f>
        <v>CNE100002BF8</v>
      </c>
      <c r="C1339" s="13">
        <f>INDEX('xUS TME'!C:C,MATCH($B1339,'xUS TME'!$B:$B,0))</f>
        <v>601155</v>
      </c>
      <c r="D1339" s="13" t="str">
        <f>INDEX('xUS TME'!D:D,MATCH(B1339,'xUS TME'!$B:$B,0))</f>
        <v>0P000173LP</v>
      </c>
      <c r="E1339" s="13" t="str">
        <f>INDEX('xUS TME'!F:F,MATCH(B1339,'xUS TME'!$B:$B,0))</f>
        <v>China</v>
      </c>
      <c r="F1339" s="18" t="str">
        <f>INDEX('xUS TME'!G:G,MATCH(B1339,'xUS TME'!$B:$B,0))</f>
        <v>Real Estate</v>
      </c>
      <c r="G1339" s="58">
        <f>IFERROR(INDEX(CRIMs!G:G,MATCH(C1339,CRIMs!D:D,0)),0)</f>
        <v>0</v>
      </c>
      <c r="H1339" s="58">
        <f>IFERROR(INDEX(CRIMs!I:I,MATCH(C1339,CRIMs!D:D,0)),0)</f>
        <v>0</v>
      </c>
      <c r="I1339" s="13">
        <f>INDEX('xUS TME'!E:E,MATCH($B1339,'xUS TME'!$B:$B,0))</f>
        <v>0</v>
      </c>
      <c r="J1339" s="15">
        <f>INDEX('xUS TME'!H:H,MATCH(B1339,'xUS TME'!$B:$B,0))</f>
        <v>0</v>
      </c>
      <c r="K1339" s="17" t="str">
        <f t="shared" ref="K1339:K1402" si="21">IFERROR((1/J1339)-1,"")</f>
        <v/>
      </c>
      <c r="L1339" s="15">
        <f>INDEX('xUS TME'!J:J,MATCH('xUS Opp Value'!B1339,'xUS TME'!$B:$B,0))</f>
        <v>0</v>
      </c>
      <c r="M1339" s="15">
        <f>INDEX('xUS TME'!L:L,MATCH('xUS Opp Value'!$B1339,'xUS TME'!$B:$B,0))</f>
        <v>0.51</v>
      </c>
      <c r="N1339" s="15">
        <f>INDEX('xUS TME'!K:K,MATCH('xUS Opp Value'!$B1339,'xUS TME'!$B:$B,0))</f>
        <v>0.01</v>
      </c>
      <c r="O1339" s="15">
        <f>INDEX('xUS TME'!I:I,MATCH('xUS Opp Value'!$B1339,'xUS TME'!$B:$B,0))</f>
        <v>0</v>
      </c>
      <c r="P1339" s="15" t="str">
        <f>INDEX('xUS TME'!M:M,MATCH('xUS Opp Value'!$B1339,'xUS TME'!$B:$B,0))</f>
        <v>Yuan Renminbi</v>
      </c>
      <c r="Q1339" s="15">
        <f>INDEX('xUS TME'!N:N,MATCH('xUS Opp Value'!$B1339,'xUS TME'!$B:$B,0))</f>
        <v>0</v>
      </c>
    </row>
    <row r="1340" spans="1:17" hidden="1">
      <c r="A1340" s="10" t="s">
        <v>5247</v>
      </c>
      <c r="B1340" s="10" t="str">
        <f>INDEX('xUS TME'!B:B,MATCH('xUS Opp Value'!A1340,'xUS TME'!A:A,0))</f>
        <v>CNE000000DJ1</v>
      </c>
      <c r="C1340" s="13">
        <f>INDEX('xUS TME'!C:C,MATCH($B1340,'xUS TME'!$B:$B,0))</f>
        <v>600699</v>
      </c>
      <c r="D1340" s="13" t="str">
        <f>INDEX('xUS TME'!D:D,MATCH(B1340,'xUS TME'!$B:$B,0))</f>
        <v>0P00007XFM</v>
      </c>
      <c r="E1340" s="13" t="str">
        <f>INDEX('xUS TME'!F:F,MATCH(B1340,'xUS TME'!$B:$B,0))</f>
        <v>China</v>
      </c>
      <c r="F1340" s="18" t="str">
        <f>INDEX('xUS TME'!G:G,MATCH(B1340,'xUS TME'!$B:$B,0))</f>
        <v>Consumer Discretionary</v>
      </c>
      <c r="G1340" s="58">
        <f>IFERROR(INDEX(CRIMs!G:G,MATCH(C1340,CRIMs!D:D,0)),0)</f>
        <v>0</v>
      </c>
      <c r="H1340" s="58">
        <f>IFERROR(INDEX(CRIMs!I:I,MATCH(C1340,CRIMs!D:D,0)),0)</f>
        <v>0</v>
      </c>
      <c r="I1340" s="13">
        <f>INDEX('xUS TME'!E:E,MATCH($B1340,'xUS TME'!$B:$B,0))</f>
        <v>0</v>
      </c>
      <c r="J1340" s="15">
        <f>INDEX('xUS TME'!H:H,MATCH(B1340,'xUS TME'!$B:$B,0))</f>
        <v>0</v>
      </c>
      <c r="K1340" s="17" t="str">
        <f t="shared" si="21"/>
        <v/>
      </c>
      <c r="L1340" s="15">
        <f>INDEX('xUS TME'!J:J,MATCH('xUS Opp Value'!B1340,'xUS TME'!$B:$B,0))</f>
        <v>22.13</v>
      </c>
      <c r="M1340" s="15">
        <f>INDEX('xUS TME'!L:L,MATCH('xUS Opp Value'!$B1340,'xUS TME'!$B:$B,0))</f>
        <v>2.36</v>
      </c>
      <c r="N1340" s="15">
        <f>INDEX('xUS TME'!K:K,MATCH('xUS Opp Value'!$B1340,'xUS TME'!$B:$B,0))</f>
        <v>0.11</v>
      </c>
      <c r="O1340" s="15">
        <f>INDEX('xUS TME'!I:I,MATCH('xUS Opp Value'!$B1340,'xUS TME'!$B:$B,0))</f>
        <v>0</v>
      </c>
      <c r="P1340" s="15" t="str">
        <f>INDEX('xUS TME'!M:M,MATCH('xUS Opp Value'!$B1340,'xUS TME'!$B:$B,0))</f>
        <v>Yuan Renminbi</v>
      </c>
      <c r="Q1340" s="15">
        <f>INDEX('xUS TME'!N:N,MATCH('xUS Opp Value'!$B1340,'xUS TME'!$B:$B,0))</f>
        <v>0</v>
      </c>
    </row>
    <row r="1341" spans="1:17" hidden="1">
      <c r="A1341" s="10" t="s">
        <v>1487</v>
      </c>
      <c r="B1341" s="10" t="str">
        <f>INDEX('xUS TME'!B:B,MATCH('xUS Opp Value'!A1341,'xUS TME'!A:A,0))</f>
        <v>CNE1000011H2</v>
      </c>
      <c r="C1341" s="13">
        <f>INDEX('xUS TME'!C:C,MATCH($B1341,'xUS TME'!$B:$B,0))</f>
        <v>601799</v>
      </c>
      <c r="D1341" s="13" t="str">
        <f>INDEX('xUS TME'!D:D,MATCH(B1341,'xUS TME'!$B:$B,0))</f>
        <v>0P0000SQ17</v>
      </c>
      <c r="E1341" s="13" t="str">
        <f>INDEX('xUS TME'!F:F,MATCH(B1341,'xUS TME'!$B:$B,0))</f>
        <v>China</v>
      </c>
      <c r="F1341" s="18" t="str">
        <f>INDEX('xUS TME'!G:G,MATCH(B1341,'xUS TME'!$B:$B,0))</f>
        <v>Consumer Discretionary</v>
      </c>
      <c r="G1341" s="58">
        <f>IFERROR(INDEX(CRIMs!G:G,MATCH(C1341,CRIMs!D:D,0)),0)</f>
        <v>0</v>
      </c>
      <c r="H1341" s="58">
        <f>IFERROR(INDEX(CRIMs!I:I,MATCH(C1341,CRIMs!D:D,0)),0)</f>
        <v>0</v>
      </c>
      <c r="I1341" s="13">
        <f>INDEX('xUS TME'!E:E,MATCH($B1341,'xUS TME'!$B:$B,0))</f>
        <v>0</v>
      </c>
      <c r="J1341" s="15">
        <f>INDEX('xUS TME'!H:H,MATCH(B1341,'xUS TME'!$B:$B,0))</f>
        <v>0</v>
      </c>
      <c r="K1341" s="17" t="str">
        <f t="shared" si="21"/>
        <v/>
      </c>
      <c r="L1341" s="15">
        <f>INDEX('xUS TME'!J:J,MATCH('xUS Opp Value'!B1341,'xUS TME'!$B:$B,0))</f>
        <v>25.2</v>
      </c>
      <c r="M1341" s="15">
        <f>INDEX('xUS TME'!L:L,MATCH('xUS Opp Value'!$B1341,'xUS TME'!$B:$B,0))</f>
        <v>3.24</v>
      </c>
      <c r="N1341" s="15">
        <f>INDEX('xUS TME'!K:K,MATCH('xUS Opp Value'!$B1341,'xUS TME'!$B:$B,0))</f>
        <v>0.15</v>
      </c>
      <c r="O1341" s="15">
        <f>INDEX('xUS TME'!I:I,MATCH('xUS Opp Value'!$B1341,'xUS TME'!$B:$B,0))</f>
        <v>0</v>
      </c>
      <c r="P1341" s="15" t="str">
        <f>INDEX('xUS TME'!M:M,MATCH('xUS Opp Value'!$B1341,'xUS TME'!$B:$B,0))</f>
        <v>Yuan Renminbi</v>
      </c>
      <c r="Q1341" s="15">
        <f>INDEX('xUS TME'!N:N,MATCH('xUS Opp Value'!$B1341,'xUS TME'!$B:$B,0))</f>
        <v>0</v>
      </c>
    </row>
    <row r="1342" spans="1:17" hidden="1">
      <c r="A1342" s="10" t="s">
        <v>158</v>
      </c>
      <c r="B1342" s="10" t="str">
        <f>INDEX('xUS TME'!B:B,MATCH('xUS Opp Value'!A1342,'xUS TME'!A:A,0))</f>
        <v>SE0009161052</v>
      </c>
      <c r="C1342" s="13" t="str">
        <f>INDEX('xUS TME'!C:C,MATCH($B1342,'xUS TME'!$B:$B,0))</f>
        <v>SAGA D</v>
      </c>
      <c r="D1342" s="13" t="str">
        <f>INDEX('xUS TME'!D:D,MATCH(B1342,'xUS TME'!$B:$B,0))</f>
        <v>0P0001965I</v>
      </c>
      <c r="E1342" s="13" t="str">
        <f>INDEX('xUS TME'!F:F,MATCH(B1342,'xUS TME'!$B:$B,0))</f>
        <v>Sweden</v>
      </c>
      <c r="F1342" s="18" t="str">
        <f>INDEX('xUS TME'!G:G,MATCH(B1342,'xUS TME'!$B:$B,0))</f>
        <v>Real Estate</v>
      </c>
      <c r="G1342" s="58">
        <f>IFERROR(INDEX(CRIMs!G:G,MATCH(C1342,CRIMs!D:D,0)),0)</f>
        <v>0</v>
      </c>
      <c r="H1342" s="58">
        <f>IFERROR(INDEX(CRIMs!I:I,MATCH(C1342,CRIMs!D:D,0)),0)</f>
        <v>0</v>
      </c>
      <c r="I1342" s="13">
        <f>INDEX('xUS TME'!E:E,MATCH($B1342,'xUS TME'!$B:$B,0))</f>
        <v>0</v>
      </c>
      <c r="J1342" s="15">
        <f>INDEX('xUS TME'!H:H,MATCH(B1342,'xUS TME'!$B:$B,0))</f>
        <v>0</v>
      </c>
      <c r="K1342" s="17" t="str">
        <f t="shared" si="21"/>
        <v/>
      </c>
      <c r="L1342" s="15">
        <f>INDEX('xUS TME'!J:J,MATCH('xUS Opp Value'!B1342,'xUS TME'!$B:$B,0))</f>
        <v>0</v>
      </c>
      <c r="M1342" s="15">
        <f>INDEX('xUS TME'!L:L,MATCH('xUS Opp Value'!$B1342,'xUS TME'!$B:$B,0))</f>
        <v>0.38</v>
      </c>
      <c r="N1342" s="15">
        <f>INDEX('xUS TME'!K:K,MATCH('xUS Opp Value'!$B1342,'xUS TME'!$B:$B,0))</f>
        <v>0.1</v>
      </c>
      <c r="O1342" s="15">
        <f>INDEX('xUS TME'!I:I,MATCH('xUS Opp Value'!$B1342,'xUS TME'!$B:$B,0))</f>
        <v>0</v>
      </c>
      <c r="P1342" s="15" t="str">
        <f>INDEX('xUS TME'!M:M,MATCH('xUS Opp Value'!$B1342,'xUS TME'!$B:$B,0))</f>
        <v>Swedish Krona</v>
      </c>
      <c r="Q1342" s="15">
        <f>INDEX('xUS TME'!N:N,MATCH('xUS Opp Value'!$B1342,'xUS TME'!$B:$B,0))</f>
        <v>0</v>
      </c>
    </row>
    <row r="1343" spans="1:17" hidden="1">
      <c r="A1343" s="10" t="s">
        <v>919</v>
      </c>
      <c r="B1343" s="10" t="str">
        <f>INDEX('xUS TME'!B:B,MATCH('xUS Opp Value'!A1343,'xUS TME'!A:A,0))</f>
        <v>CNE100003F50</v>
      </c>
      <c r="C1343" s="13">
        <f>INDEX('xUS TME'!C:C,MATCH($B1343,'xUS TME'!$B:$B,0))</f>
        <v>601577</v>
      </c>
      <c r="D1343" s="13" t="str">
        <f>INDEX('xUS TME'!D:D,MATCH(B1343,'xUS TME'!$B:$B,0))</f>
        <v>0P0001EON7</v>
      </c>
      <c r="E1343" s="13" t="str">
        <f>INDEX('xUS TME'!F:F,MATCH(B1343,'xUS TME'!$B:$B,0))</f>
        <v>China</v>
      </c>
      <c r="F1343" s="18" t="str">
        <f>INDEX('xUS TME'!G:G,MATCH(B1343,'xUS TME'!$B:$B,0))</f>
        <v>Financials</v>
      </c>
      <c r="G1343" s="58">
        <f>IFERROR(INDEX(CRIMs!G:G,MATCH(C1343,CRIMs!D:D,0)),0)</f>
        <v>0</v>
      </c>
      <c r="H1343" s="58">
        <f>IFERROR(INDEX(CRIMs!I:I,MATCH(C1343,CRIMs!D:D,0)),0)</f>
        <v>0</v>
      </c>
      <c r="I1343" s="13">
        <f>INDEX('xUS TME'!E:E,MATCH($B1343,'xUS TME'!$B:$B,0))</f>
        <v>0</v>
      </c>
      <c r="J1343" s="15">
        <f>INDEX('xUS TME'!H:H,MATCH(B1343,'xUS TME'!$B:$B,0))</f>
        <v>0</v>
      </c>
      <c r="K1343" s="17" t="str">
        <f t="shared" si="21"/>
        <v/>
      </c>
      <c r="L1343" s="15">
        <f>INDEX('xUS TME'!J:J,MATCH('xUS Opp Value'!B1343,'xUS TME'!$B:$B,0))</f>
        <v>3.39</v>
      </c>
      <c r="M1343" s="15">
        <f>INDEX('xUS TME'!L:L,MATCH('xUS Opp Value'!$B1343,'xUS TME'!$B:$B,0))</f>
        <v>0.54</v>
      </c>
      <c r="N1343" s="15">
        <f>INDEX('xUS TME'!K:K,MATCH('xUS Opp Value'!$B1343,'xUS TME'!$B:$B,0))</f>
        <v>0.12</v>
      </c>
      <c r="O1343" s="15">
        <f>INDEX('xUS TME'!I:I,MATCH('xUS Opp Value'!$B1343,'xUS TME'!$B:$B,0))</f>
        <v>0</v>
      </c>
      <c r="P1343" s="15" t="str">
        <f>INDEX('xUS TME'!M:M,MATCH('xUS Opp Value'!$B1343,'xUS TME'!$B:$B,0))</f>
        <v>Yuan Renminbi</v>
      </c>
      <c r="Q1343" s="15">
        <f>INDEX('xUS TME'!N:N,MATCH('xUS Opp Value'!$B1343,'xUS TME'!$B:$B,0))</f>
        <v>0</v>
      </c>
    </row>
    <row r="1344" spans="1:17" hidden="1">
      <c r="A1344" s="10" t="s">
        <v>3715</v>
      </c>
      <c r="B1344" s="10" t="str">
        <f>INDEX('xUS TME'!B:B,MATCH('xUS Opp Value'!A1344,'xUS TME'!A:A,0))</f>
        <v>KR7005382007</v>
      </c>
      <c r="C1344" s="13">
        <f>INDEX('xUS TME'!C:C,MATCH($B1344,'xUS TME'!$B:$B,0))</f>
        <v>5387</v>
      </c>
      <c r="D1344" s="13" t="str">
        <f>INDEX('xUS TME'!D:D,MATCH(B1344,'xUS TME'!$B:$B,0))</f>
        <v>0P0000D3T7</v>
      </c>
      <c r="E1344" s="13" t="str">
        <f>INDEX('xUS TME'!F:F,MATCH(B1344,'xUS TME'!$B:$B,0))</f>
        <v>South Korea</v>
      </c>
      <c r="F1344" s="18" t="str">
        <f>INDEX('xUS TME'!G:G,MATCH(B1344,'xUS TME'!$B:$B,0))</f>
        <v>Consumer Discretionary</v>
      </c>
      <c r="G1344" s="58">
        <f>IFERROR(INDEX(CRIMs!G:G,MATCH(C1344,CRIMs!D:D,0)),0)</f>
        <v>0</v>
      </c>
      <c r="H1344" s="58">
        <f>IFERROR(INDEX(CRIMs!I:I,MATCH(C1344,CRIMs!D:D,0)),0)</f>
        <v>0</v>
      </c>
      <c r="I1344" s="13">
        <f>INDEX('xUS TME'!E:E,MATCH($B1344,'xUS TME'!$B:$B,0))</f>
        <v>0.02</v>
      </c>
      <c r="J1344" s="15">
        <f>INDEX('xUS TME'!H:H,MATCH(B1344,'xUS TME'!$B:$B,0))</f>
        <v>0</v>
      </c>
      <c r="K1344" s="17" t="str">
        <f t="shared" si="21"/>
        <v/>
      </c>
      <c r="L1344" s="15">
        <f>INDEX('xUS TME'!J:J,MATCH('xUS Opp Value'!B1344,'xUS TME'!$B:$B,0))</f>
        <v>5.35</v>
      </c>
      <c r="M1344" s="15">
        <f>INDEX('xUS TME'!L:L,MATCH('xUS Opp Value'!$B1344,'xUS TME'!$B:$B,0))</f>
        <v>0.54</v>
      </c>
      <c r="N1344" s="15">
        <f>INDEX('xUS TME'!K:K,MATCH('xUS Opp Value'!$B1344,'xUS TME'!$B:$B,0))</f>
        <v>0.09</v>
      </c>
      <c r="O1344" s="15" t="str">
        <f>INDEX('xUS TME'!I:I,MATCH('xUS Opp Value'!$B1344,'xUS TME'!$B:$B,0))</f>
        <v>None</v>
      </c>
      <c r="P1344" s="15" t="str">
        <f>INDEX('xUS TME'!M:M,MATCH('xUS Opp Value'!$B1344,'xUS TME'!$B:$B,0))</f>
        <v>Won</v>
      </c>
      <c r="Q1344" s="15" t="str">
        <f>INDEX('xUS TME'!N:N,MATCH('xUS Opp Value'!$B1344,'xUS TME'!$B:$B,0))</f>
        <v>High</v>
      </c>
    </row>
    <row r="1345" spans="1:70" hidden="1">
      <c r="A1345" s="10" t="s">
        <v>1479</v>
      </c>
      <c r="B1345" s="10" t="str">
        <f>INDEX('xUS TME'!B:B,MATCH('xUS Opp Value'!A1345,'xUS TME'!A:A,0))</f>
        <v>CNE0000007J8</v>
      </c>
      <c r="C1345" s="13">
        <f>INDEX('xUS TME'!C:C,MATCH($B1345,'xUS TME'!$B:$B,0))</f>
        <v>661</v>
      </c>
      <c r="D1345" s="13" t="str">
        <f>INDEX('xUS TME'!D:D,MATCH(B1345,'xUS TME'!$B:$B,0))</f>
        <v>0P00007WWK</v>
      </c>
      <c r="E1345" s="13" t="str">
        <f>INDEX('xUS TME'!F:F,MATCH(B1345,'xUS TME'!$B:$B,0))</f>
        <v>China</v>
      </c>
      <c r="F1345" s="18" t="str">
        <f>INDEX('xUS TME'!G:G,MATCH(B1345,'xUS TME'!$B:$B,0))</f>
        <v>Health Care</v>
      </c>
      <c r="G1345" s="58">
        <f>IFERROR(INDEX(CRIMs!G:G,MATCH(C1345,CRIMs!D:D,0)),0)</f>
        <v>0</v>
      </c>
      <c r="H1345" s="58">
        <f>IFERROR(INDEX(CRIMs!I:I,MATCH(C1345,CRIMs!D:D,0)),0)</f>
        <v>0</v>
      </c>
      <c r="I1345" s="13">
        <f>INDEX('xUS TME'!E:E,MATCH($B1345,'xUS TME'!$B:$B,0))</f>
        <v>0</v>
      </c>
      <c r="J1345" s="15">
        <f>INDEX('xUS TME'!H:H,MATCH(B1345,'xUS TME'!$B:$B,0))</f>
        <v>0</v>
      </c>
      <c r="K1345" s="17" t="str">
        <f t="shared" si="21"/>
        <v/>
      </c>
      <c r="L1345" s="15">
        <f>INDEX('xUS TME'!J:J,MATCH('xUS Opp Value'!B1345,'xUS TME'!$B:$B,0))</f>
        <v>0</v>
      </c>
      <c r="M1345" s="15">
        <f>INDEX('xUS TME'!L:L,MATCH('xUS Opp Value'!$B1345,'xUS TME'!$B:$B,0))</f>
        <v>1.52</v>
      </c>
      <c r="N1345" s="15">
        <f>INDEX('xUS TME'!K:K,MATCH('xUS Opp Value'!$B1345,'xUS TME'!$B:$B,0))</f>
        <v>0.12</v>
      </c>
      <c r="O1345" s="15">
        <f>INDEX('xUS TME'!I:I,MATCH('xUS Opp Value'!$B1345,'xUS TME'!$B:$B,0))</f>
        <v>0</v>
      </c>
      <c r="P1345" s="15" t="str">
        <f>INDEX('xUS TME'!M:M,MATCH('xUS Opp Value'!$B1345,'xUS TME'!$B:$B,0))</f>
        <v>Yuan Renminbi</v>
      </c>
      <c r="Q1345" s="15">
        <f>INDEX('xUS TME'!N:N,MATCH('xUS Opp Value'!$B1345,'xUS TME'!$B:$B,0))</f>
        <v>0</v>
      </c>
    </row>
    <row r="1346" spans="1:70" hidden="1">
      <c r="A1346" s="10" t="s">
        <v>8558</v>
      </c>
      <c r="B1346" s="10" t="str">
        <f>INDEX('xUS TME'!B:B,MATCH('xUS Opp Value'!A1346,'xUS TME'!A:A,0))</f>
        <v>CNE100005QT0</v>
      </c>
      <c r="C1346" s="13">
        <f>INDEX('xUS TME'!C:C,MATCH($B1346,'xUS TME'!$B:$B,0))</f>
        <v>688213</v>
      </c>
      <c r="D1346" s="13" t="str">
        <f>INDEX('xUS TME'!D:D,MATCH(B1346,'xUS TME'!$B:$B,0))</f>
        <v>0P0001P557</v>
      </c>
      <c r="E1346" s="13" t="str">
        <f>INDEX('xUS TME'!F:F,MATCH(B1346,'xUS TME'!$B:$B,0))</f>
        <v>China</v>
      </c>
      <c r="F1346" s="18" t="str">
        <f>INDEX('xUS TME'!G:G,MATCH(B1346,'xUS TME'!$B:$B,0))</f>
        <v>Information Technology</v>
      </c>
      <c r="G1346" s="58">
        <f>IFERROR(INDEX(CRIMs!G:G,MATCH(C1346,CRIMs!D:D,0)),0)</f>
        <v>0</v>
      </c>
      <c r="H1346" s="58">
        <f>IFERROR(INDEX(CRIMs!I:I,MATCH(C1346,CRIMs!D:D,0)),0)</f>
        <v>0</v>
      </c>
      <c r="I1346" s="13">
        <f>INDEX('xUS TME'!E:E,MATCH($B1346,'xUS TME'!$B:$B,0))</f>
        <v>0</v>
      </c>
      <c r="J1346" s="15">
        <f>INDEX('xUS TME'!H:H,MATCH(B1346,'xUS TME'!$B:$B,0))</f>
        <v>0</v>
      </c>
      <c r="K1346" s="17" t="str">
        <f t="shared" si="21"/>
        <v/>
      </c>
      <c r="L1346" s="15">
        <f>INDEX('xUS TME'!J:J,MATCH('xUS Opp Value'!B1346,'xUS TME'!$B:$B,0))</f>
        <v>0</v>
      </c>
      <c r="M1346" s="15">
        <f>INDEX('xUS TME'!L:L,MATCH('xUS Opp Value'!$B1346,'xUS TME'!$B:$B,0))</f>
        <v>7.24</v>
      </c>
      <c r="N1346" s="15">
        <f>INDEX('xUS TME'!K:K,MATCH('xUS Opp Value'!$B1346,'xUS TME'!$B:$B,0))</f>
        <v>0.21</v>
      </c>
      <c r="O1346" s="15">
        <f>INDEX('xUS TME'!I:I,MATCH('xUS Opp Value'!$B1346,'xUS TME'!$B:$B,0))</f>
        <v>0</v>
      </c>
      <c r="P1346" s="15" t="str">
        <f>INDEX('xUS TME'!M:M,MATCH('xUS Opp Value'!$B1346,'xUS TME'!$B:$B,0))</f>
        <v>Yuan Renminbi</v>
      </c>
      <c r="Q1346" s="15">
        <f>INDEX('xUS TME'!N:N,MATCH('xUS Opp Value'!$B1346,'xUS TME'!$B:$B,0))</f>
        <v>0</v>
      </c>
    </row>
    <row r="1347" spans="1:70" hidden="1">
      <c r="A1347" s="10" t="s">
        <v>6962</v>
      </c>
      <c r="B1347" s="10" t="str">
        <f>INDEX('xUS TME'!B:B,MATCH('xUS Opp Value'!A1347,'xUS TME'!A:A,0))</f>
        <v>CNE1000027D7</v>
      </c>
      <c r="C1347" s="13">
        <f>INDEX('xUS TME'!C:C,MATCH($B1347,'xUS TME'!$B:$B,0))</f>
        <v>603737</v>
      </c>
      <c r="D1347" s="13" t="str">
        <f>INDEX('xUS TME'!D:D,MATCH(B1347,'xUS TME'!$B:$B,0))</f>
        <v>0P0001851S</v>
      </c>
      <c r="E1347" s="13" t="str">
        <f>INDEX('xUS TME'!F:F,MATCH(B1347,'xUS TME'!$B:$B,0))</f>
        <v>China</v>
      </c>
      <c r="F1347" s="18" t="str">
        <f>INDEX('xUS TME'!G:G,MATCH(B1347,'xUS TME'!$B:$B,0))</f>
        <v>Materials</v>
      </c>
      <c r="G1347" s="58">
        <f>IFERROR(INDEX(CRIMs!G:G,MATCH(C1347,CRIMs!D:D,0)),0)</f>
        <v>0</v>
      </c>
      <c r="H1347" s="58">
        <f>IFERROR(INDEX(CRIMs!I:I,MATCH(C1347,CRIMs!D:D,0)),0)</f>
        <v>0</v>
      </c>
      <c r="I1347" s="13">
        <f>INDEX('xUS TME'!E:E,MATCH($B1347,'xUS TME'!$B:$B,0))</f>
        <v>0</v>
      </c>
      <c r="J1347" s="15">
        <f>INDEX('xUS TME'!H:H,MATCH(B1347,'xUS TME'!$B:$B,0))</f>
        <v>0</v>
      </c>
      <c r="K1347" s="17" t="str">
        <f t="shared" si="21"/>
        <v/>
      </c>
      <c r="L1347" s="15">
        <f>INDEX('xUS TME'!J:J,MATCH('xUS Opp Value'!B1347,'xUS TME'!$B:$B,0))</f>
        <v>0</v>
      </c>
      <c r="M1347" s="15">
        <f>INDEX('xUS TME'!L:L,MATCH('xUS Opp Value'!$B1347,'xUS TME'!$B:$B,0))</f>
        <v>11.4</v>
      </c>
      <c r="N1347" s="15">
        <f>INDEX('xUS TME'!K:K,MATCH('xUS Opp Value'!$B1347,'xUS TME'!$B:$B,0))</f>
        <v>0.12</v>
      </c>
      <c r="O1347" s="15">
        <f>INDEX('xUS TME'!I:I,MATCH('xUS Opp Value'!$B1347,'xUS TME'!$B:$B,0))</f>
        <v>0</v>
      </c>
      <c r="P1347" s="15" t="str">
        <f>INDEX('xUS TME'!M:M,MATCH('xUS Opp Value'!$B1347,'xUS TME'!$B:$B,0))</f>
        <v>Yuan Renminbi</v>
      </c>
      <c r="Q1347" s="15">
        <f>INDEX('xUS TME'!N:N,MATCH('xUS Opp Value'!$B1347,'xUS TME'!$B:$B,0))</f>
        <v>0</v>
      </c>
    </row>
    <row r="1348" spans="1:70" s="368" customFormat="1" hidden="1">
      <c r="A1348" s="10" t="s">
        <v>8559</v>
      </c>
      <c r="B1348" s="10" t="str">
        <f>INDEX('xUS TME'!B:B,MATCH('xUS Opp Value'!A1348,'xUS TME'!A:A,0))</f>
        <v>CNE100005QB8</v>
      </c>
      <c r="C1348" s="13">
        <f>INDEX('xUS TME'!C:C,MATCH($B1348,'xUS TME'!$B:$B,0))</f>
        <v>688322</v>
      </c>
      <c r="D1348" s="13" t="str">
        <f>INDEX('xUS TME'!D:D,MATCH(B1348,'xUS TME'!$B:$B,0))</f>
        <v>0P0001PCJM</v>
      </c>
      <c r="E1348" s="13" t="str">
        <f>INDEX('xUS TME'!F:F,MATCH(B1348,'xUS TME'!$B:$B,0))</f>
        <v>China</v>
      </c>
      <c r="F1348" s="18" t="str">
        <f>INDEX('xUS TME'!G:G,MATCH(B1348,'xUS TME'!$B:$B,0))</f>
        <v>Information Technology</v>
      </c>
      <c r="G1348" s="58">
        <f>IFERROR(INDEX(CRIMs!G:G,MATCH(C1348,CRIMs!D:D,0)),0)</f>
        <v>0</v>
      </c>
      <c r="H1348" s="58">
        <f>IFERROR(INDEX(CRIMs!I:I,MATCH(C1348,CRIMs!D:D,0)),0)</f>
        <v>0</v>
      </c>
      <c r="I1348" s="13">
        <f>INDEX('xUS TME'!E:E,MATCH($B1348,'xUS TME'!$B:$B,0))</f>
        <v>0</v>
      </c>
      <c r="J1348" s="15">
        <f>INDEX('xUS TME'!H:H,MATCH(B1348,'xUS TME'!$B:$B,0))</f>
        <v>0</v>
      </c>
      <c r="K1348" s="17" t="str">
        <f t="shared" si="21"/>
        <v/>
      </c>
      <c r="L1348" s="15">
        <f>INDEX('xUS TME'!J:J,MATCH('xUS Opp Value'!B1348,'xUS TME'!$B:$B,0))</f>
        <v>0</v>
      </c>
      <c r="M1348" s="15">
        <f>INDEX('xUS TME'!L:L,MATCH('xUS Opp Value'!$B1348,'xUS TME'!$B:$B,0))</f>
        <v>10.87</v>
      </c>
      <c r="N1348" s="15">
        <f>INDEX('xUS TME'!K:K,MATCH('xUS Opp Value'!$B1348,'xUS TME'!$B:$B,0))</f>
        <v>-0.02</v>
      </c>
      <c r="O1348" s="15">
        <f>INDEX('xUS TME'!I:I,MATCH('xUS Opp Value'!$B1348,'xUS TME'!$B:$B,0))</f>
        <v>0</v>
      </c>
      <c r="P1348" s="15" t="str">
        <f>INDEX('xUS TME'!M:M,MATCH('xUS Opp Value'!$B1348,'xUS TME'!$B:$B,0))</f>
        <v>Yuan Renminbi</v>
      </c>
      <c r="Q1348" s="15">
        <f>INDEX('xUS TME'!N:N,MATCH('xUS Opp Value'!$B1348,'xUS TME'!$B:$B,0))</f>
        <v>0</v>
      </c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  <c r="AY1348" s="7"/>
      <c r="AZ1348" s="7"/>
      <c r="BA1348" s="7"/>
      <c r="BB1348" s="7"/>
      <c r="BC1348" s="7"/>
      <c r="BD1348" s="7"/>
      <c r="BE1348" s="7"/>
      <c r="BF1348" s="7"/>
      <c r="BG1348" s="7"/>
      <c r="BH1348" s="7"/>
      <c r="BI1348" s="7"/>
      <c r="BJ1348" s="7"/>
      <c r="BK1348" s="7"/>
      <c r="BL1348" s="7"/>
      <c r="BM1348" s="7"/>
      <c r="BN1348" s="7"/>
      <c r="BO1348" s="7"/>
      <c r="BP1348" s="7"/>
      <c r="BQ1348" s="7"/>
      <c r="BR1348" s="7"/>
    </row>
    <row r="1349" spans="1:70" hidden="1">
      <c r="A1349" s="10" t="s">
        <v>5483</v>
      </c>
      <c r="B1349" s="10" t="str">
        <f>INDEX('xUS TME'!B:B,MATCH('xUS Opp Value'!A1349,'xUS TME'!A:A,0))</f>
        <v>CNE0000004Z1</v>
      </c>
      <c r="C1349" s="13">
        <f>INDEX('xUS TME'!C:C,MATCH($B1349,'xUS TME'!$B:$B,0))</f>
        <v>600637</v>
      </c>
      <c r="D1349" s="13" t="str">
        <f>INDEX('xUS TME'!D:D,MATCH(B1349,'xUS TME'!$B:$B,0))</f>
        <v>0P00007XE1</v>
      </c>
      <c r="E1349" s="13" t="str">
        <f>INDEX('xUS TME'!F:F,MATCH(B1349,'xUS TME'!$B:$B,0))</f>
        <v>China</v>
      </c>
      <c r="F1349" s="18" t="str">
        <f>INDEX('xUS TME'!G:G,MATCH(B1349,'xUS TME'!$B:$B,0))</f>
        <v>Communication Services</v>
      </c>
      <c r="G1349" s="58">
        <f>IFERROR(INDEX(CRIMs!G:G,MATCH(C1349,CRIMs!D:D,0)),0)</f>
        <v>0</v>
      </c>
      <c r="H1349" s="58">
        <f>IFERROR(INDEX(CRIMs!I:I,MATCH(C1349,CRIMs!D:D,0)),0)</f>
        <v>0</v>
      </c>
      <c r="I1349" s="13">
        <f>INDEX('xUS TME'!E:E,MATCH($B1349,'xUS TME'!$B:$B,0))</f>
        <v>0</v>
      </c>
      <c r="J1349" s="15">
        <f>INDEX('xUS TME'!H:H,MATCH(B1349,'xUS TME'!$B:$B,0))</f>
        <v>0</v>
      </c>
      <c r="K1349" s="17" t="str">
        <f t="shared" si="21"/>
        <v/>
      </c>
      <c r="L1349" s="15">
        <f>INDEX('xUS TME'!J:J,MATCH('xUS Opp Value'!B1349,'xUS TME'!$B:$B,0))</f>
        <v>0</v>
      </c>
      <c r="M1349" s="15">
        <f>INDEX('xUS TME'!L:L,MATCH('xUS Opp Value'!$B1349,'xUS TME'!$B:$B,0))</f>
        <v>1.08</v>
      </c>
      <c r="N1349" s="15">
        <f>INDEX('xUS TME'!K:K,MATCH('xUS Opp Value'!$B1349,'xUS TME'!$B:$B,0))</f>
        <v>0.02</v>
      </c>
      <c r="O1349" s="15">
        <f>INDEX('xUS TME'!I:I,MATCH('xUS Opp Value'!$B1349,'xUS TME'!$B:$B,0))</f>
        <v>0</v>
      </c>
      <c r="P1349" s="15" t="str">
        <f>INDEX('xUS TME'!M:M,MATCH('xUS Opp Value'!$B1349,'xUS TME'!$B:$B,0))</f>
        <v>Yuan Renminbi</v>
      </c>
      <c r="Q1349" s="15">
        <f>INDEX('xUS TME'!N:N,MATCH('xUS Opp Value'!$B1349,'xUS TME'!$B:$B,0))</f>
        <v>0</v>
      </c>
    </row>
    <row r="1350" spans="1:70" hidden="1">
      <c r="A1350" s="10" t="s">
        <v>5251</v>
      </c>
      <c r="B1350" s="10" t="str">
        <f>INDEX('xUS TME'!B:B,MATCH('xUS Opp Value'!A1350,'xUS TME'!A:A,0))</f>
        <v>CNE100001T23</v>
      </c>
      <c r="C1350" s="13">
        <f>INDEX('xUS TME'!C:C,MATCH($B1350,'xUS TME'!$B:$B,0))</f>
        <v>603606</v>
      </c>
      <c r="D1350" s="13" t="str">
        <f>INDEX('xUS TME'!D:D,MATCH(B1350,'xUS TME'!$B:$B,0))</f>
        <v>0P00014GB4</v>
      </c>
      <c r="E1350" s="13" t="str">
        <f>INDEX('xUS TME'!F:F,MATCH(B1350,'xUS TME'!$B:$B,0))</f>
        <v>China</v>
      </c>
      <c r="F1350" s="18" t="str">
        <f>INDEX('xUS TME'!G:G,MATCH(B1350,'xUS TME'!$B:$B,0))</f>
        <v>Industrials</v>
      </c>
      <c r="G1350" s="58">
        <f>IFERROR(INDEX(CRIMs!G:G,MATCH(C1350,CRIMs!D:D,0)),0)</f>
        <v>0</v>
      </c>
      <c r="H1350" s="58">
        <f>IFERROR(INDEX(CRIMs!I:I,MATCH(C1350,CRIMs!D:D,0)),0)</f>
        <v>0</v>
      </c>
      <c r="I1350" s="13">
        <f>INDEX('xUS TME'!E:E,MATCH($B1350,'xUS TME'!$B:$B,0))</f>
        <v>0</v>
      </c>
      <c r="J1350" s="15">
        <f>INDEX('xUS TME'!H:H,MATCH(B1350,'xUS TME'!$B:$B,0))</f>
        <v>0</v>
      </c>
      <c r="K1350" s="17" t="str">
        <f t="shared" si="21"/>
        <v/>
      </c>
      <c r="L1350" s="15">
        <f>INDEX('xUS TME'!J:J,MATCH('xUS Opp Value'!B1350,'xUS TME'!$B:$B,0))</f>
        <v>14.04</v>
      </c>
      <c r="M1350" s="15">
        <f>INDEX('xUS TME'!L:L,MATCH('xUS Opp Value'!$B1350,'xUS TME'!$B:$B,0))</f>
        <v>4.82</v>
      </c>
      <c r="N1350" s="15">
        <f>INDEX('xUS TME'!K:K,MATCH('xUS Opp Value'!$B1350,'xUS TME'!$B:$B,0))</f>
        <v>0.17</v>
      </c>
      <c r="O1350" s="15">
        <f>INDEX('xUS TME'!I:I,MATCH('xUS Opp Value'!$B1350,'xUS TME'!$B:$B,0))</f>
        <v>0</v>
      </c>
      <c r="P1350" s="15" t="str">
        <f>INDEX('xUS TME'!M:M,MATCH('xUS Opp Value'!$B1350,'xUS TME'!$B:$B,0))</f>
        <v>Yuan Renminbi</v>
      </c>
      <c r="Q1350" s="15">
        <f>INDEX('xUS TME'!N:N,MATCH('xUS Opp Value'!$B1350,'xUS TME'!$B:$B,0))</f>
        <v>0</v>
      </c>
    </row>
    <row r="1351" spans="1:70" hidden="1">
      <c r="A1351" s="10" t="s">
        <v>2033</v>
      </c>
      <c r="B1351" s="10" t="str">
        <f>INDEX('xUS TME'!B:B,MATCH('xUS Opp Value'!A1351,'xUS TME'!A:A,0))</f>
        <v>CNE000000LH8</v>
      </c>
      <c r="C1351" s="13">
        <f>INDEX('xUS TME'!C:C,MATCH($B1351,'xUS TME'!$B:$B,0))</f>
        <v>600737</v>
      </c>
      <c r="D1351" s="13" t="str">
        <f>INDEX('xUS TME'!D:D,MATCH(B1351,'xUS TME'!$B:$B,0))</f>
        <v>0P00007XGM</v>
      </c>
      <c r="E1351" s="13" t="str">
        <f>INDEX('xUS TME'!F:F,MATCH(B1351,'xUS TME'!$B:$B,0))</f>
        <v>China</v>
      </c>
      <c r="F1351" s="18" t="str">
        <f>INDEX('xUS TME'!G:G,MATCH(B1351,'xUS TME'!$B:$B,0))</f>
        <v>Consumer Staples</v>
      </c>
      <c r="G1351" s="58">
        <f>IFERROR(INDEX(CRIMs!G:G,MATCH(C1351,CRIMs!D:D,0)),0)</f>
        <v>0</v>
      </c>
      <c r="H1351" s="58">
        <f>IFERROR(INDEX(CRIMs!I:I,MATCH(C1351,CRIMs!D:D,0)),0)</f>
        <v>0</v>
      </c>
      <c r="I1351" s="13">
        <f>INDEX('xUS TME'!E:E,MATCH($B1351,'xUS TME'!$B:$B,0))</f>
        <v>0</v>
      </c>
      <c r="J1351" s="15">
        <f>INDEX('xUS TME'!H:H,MATCH(B1351,'xUS TME'!$B:$B,0))</f>
        <v>0</v>
      </c>
      <c r="K1351" s="17" t="str">
        <f t="shared" si="21"/>
        <v/>
      </c>
      <c r="L1351" s="15">
        <f>INDEX('xUS TME'!J:J,MATCH('xUS Opp Value'!B1351,'xUS TME'!$B:$B,0))</f>
        <v>0</v>
      </c>
      <c r="M1351" s="15">
        <f>INDEX('xUS TME'!L:L,MATCH('xUS Opp Value'!$B1351,'xUS TME'!$B:$B,0))</f>
        <v>2.74</v>
      </c>
      <c r="N1351" s="15">
        <f>INDEX('xUS TME'!K:K,MATCH('xUS Opp Value'!$B1351,'xUS TME'!$B:$B,0))</f>
        <v>0.15</v>
      </c>
      <c r="O1351" s="15">
        <f>INDEX('xUS TME'!I:I,MATCH('xUS Opp Value'!$B1351,'xUS TME'!$B:$B,0))</f>
        <v>0</v>
      </c>
      <c r="P1351" s="15" t="str">
        <f>INDEX('xUS TME'!M:M,MATCH('xUS Opp Value'!$B1351,'xUS TME'!$B:$B,0))</f>
        <v>Yuan Renminbi</v>
      </c>
      <c r="Q1351" s="15">
        <f>INDEX('xUS TME'!N:N,MATCH('xUS Opp Value'!$B1351,'xUS TME'!$B:$B,0))</f>
        <v>0</v>
      </c>
    </row>
    <row r="1352" spans="1:70" hidden="1">
      <c r="A1352" s="10" t="s">
        <v>1203</v>
      </c>
      <c r="B1352" s="10" t="str">
        <f>INDEX('xUS TME'!B:B,MATCH('xUS Opp Value'!A1352,'xUS TME'!A:A,0))</f>
        <v>CNE100003R64</v>
      </c>
      <c r="C1352" s="13">
        <f>INDEX('xUS TME'!C:C,MATCH($B1352,'xUS TME'!$B:$B,0))</f>
        <v>601696</v>
      </c>
      <c r="D1352" s="13" t="str">
        <f>INDEX('xUS TME'!D:D,MATCH(B1352,'xUS TME'!$B:$B,0))</f>
        <v>0P0001JC4M</v>
      </c>
      <c r="E1352" s="13" t="str">
        <f>INDEX('xUS TME'!F:F,MATCH(B1352,'xUS TME'!$B:$B,0))</f>
        <v>China</v>
      </c>
      <c r="F1352" s="18" t="str">
        <f>INDEX('xUS TME'!G:G,MATCH(B1352,'xUS TME'!$B:$B,0))</f>
        <v>Financials</v>
      </c>
      <c r="G1352" s="58">
        <f>IFERROR(INDEX(CRIMs!G:G,MATCH(C1352,CRIMs!D:D,0)),0)</f>
        <v>0</v>
      </c>
      <c r="H1352" s="58">
        <f>IFERROR(INDEX(CRIMs!I:I,MATCH(C1352,CRIMs!D:D,0)),0)</f>
        <v>0</v>
      </c>
      <c r="I1352" s="13">
        <f>INDEX('xUS TME'!E:E,MATCH($B1352,'xUS TME'!$B:$B,0))</f>
        <v>0</v>
      </c>
      <c r="J1352" s="15">
        <f>INDEX('xUS TME'!H:H,MATCH(B1352,'xUS TME'!$B:$B,0))</f>
        <v>0</v>
      </c>
      <c r="K1352" s="17" t="str">
        <f t="shared" si="21"/>
        <v/>
      </c>
      <c r="L1352" s="15">
        <f>INDEX('xUS TME'!J:J,MATCH('xUS Opp Value'!B1352,'xUS TME'!$B:$B,0))</f>
        <v>0</v>
      </c>
      <c r="M1352" s="15">
        <f>INDEX('xUS TME'!L:L,MATCH('xUS Opp Value'!$B1352,'xUS TME'!$B:$B,0))</f>
        <v>1.9</v>
      </c>
      <c r="N1352" s="15">
        <f>INDEX('xUS TME'!K:K,MATCH('xUS Opp Value'!$B1352,'xUS TME'!$B:$B,0))</f>
        <v>0.05</v>
      </c>
      <c r="O1352" s="15">
        <f>INDEX('xUS TME'!I:I,MATCH('xUS Opp Value'!$B1352,'xUS TME'!$B:$B,0))</f>
        <v>0</v>
      </c>
      <c r="P1352" s="15" t="str">
        <f>INDEX('xUS TME'!M:M,MATCH('xUS Opp Value'!$B1352,'xUS TME'!$B:$B,0))</f>
        <v>Yuan Renminbi</v>
      </c>
      <c r="Q1352" s="15">
        <f>INDEX('xUS TME'!N:N,MATCH('xUS Opp Value'!$B1352,'xUS TME'!$B:$B,0))</f>
        <v>0</v>
      </c>
    </row>
    <row r="1353" spans="1:70" hidden="1">
      <c r="A1353" s="10" t="s">
        <v>1091</v>
      </c>
      <c r="B1353" s="10" t="str">
        <f>INDEX('xUS TME'!B:B,MATCH('xUS Opp Value'!A1353,'xUS TME'!A:A,0))</f>
        <v>CNE100004090</v>
      </c>
      <c r="C1353" s="13">
        <f>INDEX('xUS TME'!C:C,MATCH($B1353,'xUS TME'!$B:$B,0))</f>
        <v>603392</v>
      </c>
      <c r="D1353" s="13" t="str">
        <f>INDEX('xUS TME'!D:D,MATCH(B1353,'xUS TME'!$B:$B,0))</f>
        <v>0P0001JSSB</v>
      </c>
      <c r="E1353" s="13" t="str">
        <f>INDEX('xUS TME'!F:F,MATCH(B1353,'xUS TME'!$B:$B,0))</f>
        <v>China</v>
      </c>
      <c r="F1353" s="18" t="str">
        <f>INDEX('xUS TME'!G:G,MATCH(B1353,'xUS TME'!$B:$B,0))</f>
        <v>Health Care</v>
      </c>
      <c r="G1353" s="58">
        <f>IFERROR(INDEX(CRIMs!G:G,MATCH(C1353,CRIMs!D:D,0)),0)</f>
        <v>0</v>
      </c>
      <c r="H1353" s="58">
        <f>IFERROR(INDEX(CRIMs!I:I,MATCH(C1353,CRIMs!D:D,0)),0)</f>
        <v>0</v>
      </c>
      <c r="I1353" s="13">
        <f>INDEX('xUS TME'!E:E,MATCH($B1353,'xUS TME'!$B:$B,0))</f>
        <v>0</v>
      </c>
      <c r="J1353" s="15">
        <f>INDEX('xUS TME'!H:H,MATCH(B1353,'xUS TME'!$B:$B,0))</f>
        <v>0</v>
      </c>
      <c r="K1353" s="17" t="str">
        <f t="shared" si="21"/>
        <v/>
      </c>
      <c r="L1353" s="15">
        <f>INDEX('xUS TME'!J:J,MATCH('xUS Opp Value'!B1353,'xUS TME'!$B:$B,0))</f>
        <v>0</v>
      </c>
      <c r="M1353" s="15">
        <f>INDEX('xUS TME'!L:L,MATCH('xUS Opp Value'!$B1353,'xUS TME'!$B:$B,0))</f>
        <v>4.09</v>
      </c>
      <c r="N1353" s="15">
        <f>INDEX('xUS TME'!K:K,MATCH('xUS Opp Value'!$B1353,'xUS TME'!$B:$B,0))</f>
        <v>0.01</v>
      </c>
      <c r="O1353" s="15">
        <f>INDEX('xUS TME'!I:I,MATCH('xUS Opp Value'!$B1353,'xUS TME'!$B:$B,0))</f>
        <v>0</v>
      </c>
      <c r="P1353" s="15" t="str">
        <f>INDEX('xUS TME'!M:M,MATCH('xUS Opp Value'!$B1353,'xUS TME'!$B:$B,0))</f>
        <v>Yuan Renminbi</v>
      </c>
      <c r="Q1353" s="15">
        <f>INDEX('xUS TME'!N:N,MATCH('xUS Opp Value'!$B1353,'xUS TME'!$B:$B,0))</f>
        <v>0</v>
      </c>
    </row>
    <row r="1354" spans="1:70" hidden="1">
      <c r="A1354" s="10" t="s">
        <v>8069</v>
      </c>
      <c r="B1354" s="10" t="str">
        <f>INDEX('xUS TME'!B:B,MATCH('xUS Opp Value'!A1354,'xUS TME'!A:A,0))</f>
        <v>CNE000000WD4</v>
      </c>
      <c r="C1354" s="13">
        <f>INDEX('xUS TME'!C:C,MATCH($B1354,'xUS TME'!$B:$B,0))</f>
        <v>600157</v>
      </c>
      <c r="D1354" s="13" t="str">
        <f>INDEX('xUS TME'!D:D,MATCH(B1354,'xUS TME'!$B:$B,0))</f>
        <v>0P00007X2S</v>
      </c>
      <c r="E1354" s="13" t="str">
        <f>INDEX('xUS TME'!F:F,MATCH(B1354,'xUS TME'!$B:$B,0))</f>
        <v>China</v>
      </c>
      <c r="F1354" s="18" t="str">
        <f>INDEX('xUS TME'!G:G,MATCH(B1354,'xUS TME'!$B:$B,0))</f>
        <v>Utilities</v>
      </c>
      <c r="G1354" s="58">
        <f>IFERROR(INDEX(CRIMs!G:G,MATCH(C1354,CRIMs!D:D,0)),0)</f>
        <v>0</v>
      </c>
      <c r="H1354" s="58">
        <f>IFERROR(INDEX(CRIMs!I:I,MATCH(C1354,CRIMs!D:D,0)),0)</f>
        <v>0</v>
      </c>
      <c r="I1354" s="13">
        <f>INDEX('xUS TME'!E:E,MATCH($B1354,'xUS TME'!$B:$B,0))</f>
        <v>0</v>
      </c>
      <c r="J1354" s="15">
        <f>INDEX('xUS TME'!H:H,MATCH(B1354,'xUS TME'!$B:$B,0))</f>
        <v>0</v>
      </c>
      <c r="K1354" s="17" t="str">
        <f t="shared" si="21"/>
        <v/>
      </c>
      <c r="L1354" s="15">
        <f>INDEX('xUS TME'!J:J,MATCH('xUS Opp Value'!B1354,'xUS TME'!$B:$B,0))</f>
        <v>0</v>
      </c>
      <c r="M1354" s="15">
        <f>INDEX('xUS TME'!L:L,MATCH('xUS Opp Value'!$B1354,'xUS TME'!$B:$B,0))</f>
        <v>0.8</v>
      </c>
      <c r="N1354" s="15">
        <f>INDEX('xUS TME'!K:K,MATCH('xUS Opp Value'!$B1354,'xUS TME'!$B:$B,0))</f>
        <v>0.04</v>
      </c>
      <c r="O1354" s="15">
        <f>INDEX('xUS TME'!I:I,MATCH('xUS Opp Value'!$B1354,'xUS TME'!$B:$B,0))</f>
        <v>0</v>
      </c>
      <c r="P1354" s="15" t="str">
        <f>INDEX('xUS TME'!M:M,MATCH('xUS Opp Value'!$B1354,'xUS TME'!$B:$B,0))</f>
        <v>Yuan Renminbi</v>
      </c>
      <c r="Q1354" s="15">
        <f>INDEX('xUS TME'!N:N,MATCH('xUS Opp Value'!$B1354,'xUS TME'!$B:$B,0))</f>
        <v>0</v>
      </c>
    </row>
    <row r="1355" spans="1:70" hidden="1">
      <c r="A1355" s="10" t="s">
        <v>6818</v>
      </c>
      <c r="B1355" s="10" t="str">
        <f>INDEX('xUS TME'!B:B,MATCH('xUS Opp Value'!A1355,'xUS TME'!A:A,0))</f>
        <v>CNE100005RH3</v>
      </c>
      <c r="C1355" s="13">
        <f>INDEX('xUS TME'!C:C,MATCH($B1355,'xUS TME'!$B:$B,0))</f>
        <v>688234</v>
      </c>
      <c r="D1355" s="13" t="str">
        <f>INDEX('xUS TME'!D:D,MATCH(B1355,'xUS TME'!$B:$B,0))</f>
        <v>0P0001O9PB</v>
      </c>
      <c r="E1355" s="13" t="str">
        <f>INDEX('xUS TME'!F:F,MATCH(B1355,'xUS TME'!$B:$B,0))</f>
        <v>China</v>
      </c>
      <c r="F1355" s="18" t="str">
        <f>INDEX('xUS TME'!G:G,MATCH(B1355,'xUS TME'!$B:$B,0))</f>
        <v>Information Technology</v>
      </c>
      <c r="G1355" s="58">
        <f>IFERROR(INDEX(CRIMs!G:G,MATCH(C1355,CRIMs!D:D,0)),0)</f>
        <v>0</v>
      </c>
      <c r="H1355" s="58">
        <f>IFERROR(INDEX(CRIMs!I:I,MATCH(C1355,CRIMs!D:D,0)),0)</f>
        <v>0</v>
      </c>
      <c r="I1355" s="13">
        <f>INDEX('xUS TME'!E:E,MATCH($B1355,'xUS TME'!$B:$B,0))</f>
        <v>0</v>
      </c>
      <c r="J1355" s="15">
        <f>INDEX('xUS TME'!H:H,MATCH(B1355,'xUS TME'!$B:$B,0))</f>
        <v>0</v>
      </c>
      <c r="K1355" s="17" t="str">
        <f t="shared" si="21"/>
        <v/>
      </c>
      <c r="L1355" s="15">
        <f>INDEX('xUS TME'!J:J,MATCH('xUS Opp Value'!B1355,'xUS TME'!$B:$B,0))</f>
        <v>0</v>
      </c>
      <c r="M1355" s="15">
        <f>INDEX('xUS TME'!L:L,MATCH('xUS Opp Value'!$B1355,'xUS TME'!$B:$B,0))</f>
        <v>6.55</v>
      </c>
      <c r="N1355" s="15">
        <f>INDEX('xUS TME'!K:K,MATCH('xUS Opp Value'!$B1355,'xUS TME'!$B:$B,0))</f>
        <v>-0.03</v>
      </c>
      <c r="O1355" s="15">
        <f>INDEX('xUS TME'!I:I,MATCH('xUS Opp Value'!$B1355,'xUS TME'!$B:$B,0))</f>
        <v>0</v>
      </c>
      <c r="P1355" s="15" t="str">
        <f>INDEX('xUS TME'!M:M,MATCH('xUS Opp Value'!$B1355,'xUS TME'!$B:$B,0))</f>
        <v>Yuan Renminbi</v>
      </c>
      <c r="Q1355" s="15">
        <f>INDEX('xUS TME'!N:N,MATCH('xUS Opp Value'!$B1355,'xUS TME'!$B:$B,0))</f>
        <v>0</v>
      </c>
    </row>
    <row r="1356" spans="1:70" hidden="1">
      <c r="A1356" s="10" t="s">
        <v>6726</v>
      </c>
      <c r="B1356" s="10" t="str">
        <f>INDEX('xUS TME'!B:B,MATCH('xUS Opp Value'!A1356,'xUS TME'!A:A,0))</f>
        <v>CNE100002G84</v>
      </c>
      <c r="C1356" s="13">
        <f>INDEX('xUS TME'!C:C,MATCH($B1356,'xUS TME'!$B:$B,0))</f>
        <v>603160</v>
      </c>
      <c r="D1356" s="13" t="str">
        <f>INDEX('xUS TME'!D:D,MATCH(B1356,'xUS TME'!$B:$B,0))</f>
        <v>0P00018WAO</v>
      </c>
      <c r="E1356" s="13" t="str">
        <f>INDEX('xUS TME'!F:F,MATCH(B1356,'xUS TME'!$B:$B,0))</f>
        <v>China</v>
      </c>
      <c r="F1356" s="18" t="str">
        <f>INDEX('xUS TME'!G:G,MATCH(B1356,'xUS TME'!$B:$B,0))</f>
        <v>Information Technology</v>
      </c>
      <c r="G1356" s="58">
        <f>IFERROR(INDEX(CRIMs!G:G,MATCH(C1356,CRIMs!D:D,0)),0)</f>
        <v>0</v>
      </c>
      <c r="H1356" s="58">
        <f>IFERROR(INDEX(CRIMs!I:I,MATCH(C1356,CRIMs!D:D,0)),0)</f>
        <v>0</v>
      </c>
      <c r="I1356" s="13">
        <f>INDEX('xUS TME'!E:E,MATCH($B1356,'xUS TME'!$B:$B,0))</f>
        <v>0</v>
      </c>
      <c r="J1356" s="15">
        <f>INDEX('xUS TME'!H:H,MATCH(B1356,'xUS TME'!$B:$B,0))</f>
        <v>0</v>
      </c>
      <c r="K1356" s="17" t="str">
        <f t="shared" si="21"/>
        <v/>
      </c>
      <c r="L1356" s="15">
        <f>INDEX('xUS TME'!J:J,MATCH('xUS Opp Value'!B1356,'xUS TME'!$B:$B,0))</f>
        <v>68.069999999999993</v>
      </c>
      <c r="M1356" s="15">
        <f>INDEX('xUS TME'!L:L,MATCH('xUS Opp Value'!$B1356,'xUS TME'!$B:$B,0))</f>
        <v>3.41</v>
      </c>
      <c r="N1356" s="15">
        <f>INDEX('xUS TME'!K:K,MATCH('xUS Opp Value'!$B1356,'xUS TME'!$B:$B,0))</f>
        <v>0.09</v>
      </c>
      <c r="O1356" s="15">
        <f>INDEX('xUS TME'!I:I,MATCH('xUS Opp Value'!$B1356,'xUS TME'!$B:$B,0))</f>
        <v>0</v>
      </c>
      <c r="P1356" s="15" t="str">
        <f>INDEX('xUS TME'!M:M,MATCH('xUS Opp Value'!$B1356,'xUS TME'!$B:$B,0))</f>
        <v>Yuan Renminbi</v>
      </c>
      <c r="Q1356" s="15">
        <f>INDEX('xUS TME'!N:N,MATCH('xUS Opp Value'!$B1356,'xUS TME'!$B:$B,0))</f>
        <v>0</v>
      </c>
    </row>
    <row r="1357" spans="1:70" hidden="1">
      <c r="A1357" s="10" t="s">
        <v>1749</v>
      </c>
      <c r="B1357" s="10" t="str">
        <f>INDEX('xUS TME'!B:B,MATCH('xUS Opp Value'!A1357,'xUS TME'!A:A,0))</f>
        <v>CNE100003MP2</v>
      </c>
      <c r="C1357" s="13">
        <f>INDEX('xUS TME'!C:C,MATCH($B1357,'xUS TME'!$B:$B,0))</f>
        <v>688009</v>
      </c>
      <c r="D1357" s="13" t="str">
        <f>INDEX('xUS TME'!D:D,MATCH(B1357,'xUS TME'!$B:$B,0))</f>
        <v>0P0001I3UG</v>
      </c>
      <c r="E1357" s="13" t="str">
        <f>INDEX('xUS TME'!F:F,MATCH(B1357,'xUS TME'!$B:$B,0))</f>
        <v>China</v>
      </c>
      <c r="F1357" s="18" t="str">
        <f>INDEX('xUS TME'!G:G,MATCH(B1357,'xUS TME'!$B:$B,0))</f>
        <v>Information Technology</v>
      </c>
      <c r="G1357" s="58">
        <f>IFERROR(INDEX(CRIMs!G:G,MATCH(C1357,CRIMs!D:D,0)),0)</f>
        <v>0</v>
      </c>
      <c r="H1357" s="58">
        <f>IFERROR(INDEX(CRIMs!I:I,MATCH(C1357,CRIMs!D:D,0)),0)</f>
        <v>0</v>
      </c>
      <c r="I1357" s="13">
        <f>INDEX('xUS TME'!E:E,MATCH($B1357,'xUS TME'!$B:$B,0))</f>
        <v>0</v>
      </c>
      <c r="J1357" s="15">
        <f>INDEX('xUS TME'!H:H,MATCH(B1357,'xUS TME'!$B:$B,0))</f>
        <v>0</v>
      </c>
      <c r="K1357" s="17" t="str">
        <f t="shared" si="21"/>
        <v/>
      </c>
      <c r="L1357" s="15">
        <f>INDEX('xUS TME'!J:J,MATCH('xUS Opp Value'!B1357,'xUS TME'!$B:$B,0))</f>
        <v>10.84</v>
      </c>
      <c r="M1357" s="15">
        <f>INDEX('xUS TME'!L:L,MATCH('xUS Opp Value'!$B1357,'xUS TME'!$B:$B,0))</f>
        <v>1.23</v>
      </c>
      <c r="N1357" s="15">
        <f>INDEX('xUS TME'!K:K,MATCH('xUS Opp Value'!$B1357,'xUS TME'!$B:$B,0))</f>
        <v>0.09</v>
      </c>
      <c r="O1357" s="15">
        <f>INDEX('xUS TME'!I:I,MATCH('xUS Opp Value'!$B1357,'xUS TME'!$B:$B,0))</f>
        <v>0</v>
      </c>
      <c r="P1357" s="15" t="str">
        <f>INDEX('xUS TME'!M:M,MATCH('xUS Opp Value'!$B1357,'xUS TME'!$B:$B,0))</f>
        <v>Yuan Renminbi</v>
      </c>
      <c r="Q1357" s="15">
        <f>INDEX('xUS TME'!N:N,MATCH('xUS Opp Value'!$B1357,'xUS TME'!$B:$B,0))</f>
        <v>0</v>
      </c>
    </row>
    <row r="1358" spans="1:70" hidden="1">
      <c r="A1358" s="10" t="s">
        <v>3022</v>
      </c>
      <c r="B1358" s="10" t="str">
        <f>INDEX('xUS TME'!B:B,MATCH('xUS Opp Value'!A1358,'xUS TME'!A:A,0))</f>
        <v>CNE100003RL0</v>
      </c>
      <c r="C1358" s="13">
        <f>INDEX('xUS TME'!C:C,MATCH($B1358,'xUS TME'!$B:$B,0))</f>
        <v>603195</v>
      </c>
      <c r="D1358" s="13" t="str">
        <f>INDEX('xUS TME'!D:D,MATCH(B1358,'xUS TME'!$B:$B,0))</f>
        <v>0P0001J80Y</v>
      </c>
      <c r="E1358" s="13" t="str">
        <f>INDEX('xUS TME'!F:F,MATCH(B1358,'xUS TME'!$B:$B,0))</f>
        <v>China</v>
      </c>
      <c r="F1358" s="18" t="str">
        <f>INDEX('xUS TME'!G:G,MATCH(B1358,'xUS TME'!$B:$B,0))</f>
        <v>Industrials</v>
      </c>
      <c r="G1358" s="58">
        <f>IFERROR(INDEX(CRIMs!G:G,MATCH(C1358,CRIMs!D:D,0)),0)</f>
        <v>0</v>
      </c>
      <c r="H1358" s="58">
        <f>IFERROR(INDEX(CRIMs!I:I,MATCH(C1358,CRIMs!D:D,0)),0)</f>
        <v>0</v>
      </c>
      <c r="I1358" s="13">
        <f>INDEX('xUS TME'!E:E,MATCH($B1358,'xUS TME'!$B:$B,0))</f>
        <v>0</v>
      </c>
      <c r="J1358" s="15">
        <f>INDEX('xUS TME'!H:H,MATCH(B1358,'xUS TME'!$B:$B,0))</f>
        <v>0</v>
      </c>
      <c r="K1358" s="17" t="str">
        <f t="shared" si="21"/>
        <v/>
      </c>
      <c r="L1358" s="15">
        <f>INDEX('xUS TME'!J:J,MATCH('xUS Opp Value'!B1358,'xUS TME'!$B:$B,0))</f>
        <v>0</v>
      </c>
      <c r="M1358" s="15">
        <f>INDEX('xUS TME'!L:L,MATCH('xUS Opp Value'!$B1358,'xUS TME'!$B:$B,0))</f>
        <v>4.7699999999999996</v>
      </c>
      <c r="N1358" s="15">
        <f>INDEX('xUS TME'!K:K,MATCH('xUS Opp Value'!$B1358,'xUS TME'!$B:$B,0))</f>
        <v>0.28999999999999998</v>
      </c>
      <c r="O1358" s="15">
        <f>INDEX('xUS TME'!I:I,MATCH('xUS Opp Value'!$B1358,'xUS TME'!$B:$B,0))</f>
        <v>0</v>
      </c>
      <c r="P1358" s="15" t="str">
        <f>INDEX('xUS TME'!M:M,MATCH('xUS Opp Value'!$B1358,'xUS TME'!$B:$B,0))</f>
        <v>Yuan Renminbi</v>
      </c>
      <c r="Q1358" s="15">
        <f>INDEX('xUS TME'!N:N,MATCH('xUS Opp Value'!$B1358,'xUS TME'!$B:$B,0))</f>
        <v>0</v>
      </c>
    </row>
    <row r="1359" spans="1:70" hidden="1">
      <c r="A1359" s="10" t="s">
        <v>1116</v>
      </c>
      <c r="B1359" s="10" t="str">
        <f>INDEX('xUS TME'!B:B,MATCH('xUS Opp Value'!A1359,'xUS TME'!A:A,0))</f>
        <v>CNE100005XM1</v>
      </c>
      <c r="C1359" s="13">
        <f>INDEX('xUS TME'!C:C,MATCH($B1359,'xUS TME'!$B:$B,0))</f>
        <v>688608</v>
      </c>
      <c r="D1359" s="13" t="str">
        <f>INDEX('xUS TME'!D:D,MATCH(B1359,'xUS TME'!$B:$B,0))</f>
        <v>0P0001LCSS</v>
      </c>
      <c r="E1359" s="13" t="str">
        <f>INDEX('xUS TME'!F:F,MATCH(B1359,'xUS TME'!$B:$B,0))</f>
        <v>China</v>
      </c>
      <c r="F1359" s="18" t="str">
        <f>INDEX('xUS TME'!G:G,MATCH(B1359,'xUS TME'!$B:$B,0))</f>
        <v>Information Technology</v>
      </c>
      <c r="G1359" s="58">
        <f>IFERROR(INDEX(CRIMs!G:G,MATCH(C1359,CRIMs!D:D,0)),0)</f>
        <v>0</v>
      </c>
      <c r="H1359" s="58">
        <f>IFERROR(INDEX(CRIMs!I:I,MATCH(C1359,CRIMs!D:D,0)),0)</f>
        <v>0</v>
      </c>
      <c r="I1359" s="13">
        <f>INDEX('xUS TME'!E:E,MATCH($B1359,'xUS TME'!$B:$B,0))</f>
        <v>0</v>
      </c>
      <c r="J1359" s="15">
        <f>INDEX('xUS TME'!H:H,MATCH(B1359,'xUS TME'!$B:$B,0))</f>
        <v>0</v>
      </c>
      <c r="K1359" s="17" t="str">
        <f t="shared" si="21"/>
        <v/>
      </c>
      <c r="L1359" s="15">
        <f>INDEX('xUS TME'!J:J,MATCH('xUS Opp Value'!B1359,'xUS TME'!$B:$B,0))</f>
        <v>0</v>
      </c>
      <c r="M1359" s="15">
        <f>INDEX('xUS TME'!L:L,MATCH('xUS Opp Value'!$B1359,'xUS TME'!$B:$B,0))</f>
        <v>4.0199999999999996</v>
      </c>
      <c r="N1359" s="15">
        <f>INDEX('xUS TME'!K:K,MATCH('xUS Opp Value'!$B1359,'xUS TME'!$B:$B,0))</f>
        <v>0.09</v>
      </c>
      <c r="O1359" s="15">
        <f>INDEX('xUS TME'!I:I,MATCH('xUS Opp Value'!$B1359,'xUS TME'!$B:$B,0))</f>
        <v>0</v>
      </c>
      <c r="P1359" s="15" t="str">
        <f>INDEX('xUS TME'!M:M,MATCH('xUS Opp Value'!$B1359,'xUS TME'!$B:$B,0))</f>
        <v>Yuan Renminbi</v>
      </c>
      <c r="Q1359" s="15">
        <f>INDEX('xUS TME'!N:N,MATCH('xUS Opp Value'!$B1359,'xUS TME'!$B:$B,0))</f>
        <v>0</v>
      </c>
    </row>
    <row r="1360" spans="1:70" hidden="1">
      <c r="A1360" s="10" t="s">
        <v>668</v>
      </c>
      <c r="B1360" s="10" t="str">
        <f>INDEX('xUS TME'!B:B,MATCH('xUS Opp Value'!A1360,'xUS TME'!A:A,0))</f>
        <v>CNE100005RF7</v>
      </c>
      <c r="C1360" s="13">
        <f>INDEX('xUS TME'!C:C,MATCH($B1360,'xUS TME'!$B:$B,0))</f>
        <v>688220</v>
      </c>
      <c r="D1360" s="13" t="str">
        <f>INDEX('xUS TME'!D:D,MATCH(B1360,'xUS TME'!$B:$B,0))</f>
        <v>0P0001OAH5</v>
      </c>
      <c r="E1360" s="13" t="str">
        <f>INDEX('xUS TME'!F:F,MATCH(B1360,'xUS TME'!$B:$B,0))</f>
        <v>China</v>
      </c>
      <c r="F1360" s="18" t="str">
        <f>INDEX('xUS TME'!G:G,MATCH(B1360,'xUS TME'!$B:$B,0))</f>
        <v>Information Technology</v>
      </c>
      <c r="G1360" s="58">
        <f>IFERROR(INDEX(CRIMs!G:G,MATCH(C1360,CRIMs!D:D,0)),0)</f>
        <v>0</v>
      </c>
      <c r="H1360" s="58">
        <f>IFERROR(INDEX(CRIMs!I:I,MATCH(C1360,CRIMs!D:D,0)),0)</f>
        <v>0</v>
      </c>
      <c r="I1360" s="13">
        <f>INDEX('xUS TME'!E:E,MATCH($B1360,'xUS TME'!$B:$B,0))</f>
        <v>0</v>
      </c>
      <c r="J1360" s="15">
        <f>INDEX('xUS TME'!H:H,MATCH(B1360,'xUS TME'!$B:$B,0))</f>
        <v>0</v>
      </c>
      <c r="K1360" s="17" t="str">
        <f t="shared" si="21"/>
        <v/>
      </c>
      <c r="L1360" s="15">
        <f>INDEX('xUS TME'!J:J,MATCH('xUS Opp Value'!B1360,'xUS TME'!$B:$B,0))</f>
        <v>0</v>
      </c>
      <c r="M1360" s="15">
        <f>INDEX('xUS TME'!L:L,MATCH('xUS Opp Value'!$B1360,'xUS TME'!$B:$B,0))</f>
        <v>5.58</v>
      </c>
      <c r="N1360" s="15">
        <f>INDEX('xUS TME'!K:K,MATCH('xUS Opp Value'!$B1360,'xUS TME'!$B:$B,0))</f>
        <v>-7.0000000000000007E-2</v>
      </c>
      <c r="O1360" s="15">
        <f>INDEX('xUS TME'!I:I,MATCH('xUS Opp Value'!$B1360,'xUS TME'!$B:$B,0))</f>
        <v>0</v>
      </c>
      <c r="P1360" s="15" t="str">
        <f>INDEX('xUS TME'!M:M,MATCH('xUS Opp Value'!$B1360,'xUS TME'!$B:$B,0))</f>
        <v>Yuan Renminbi</v>
      </c>
      <c r="Q1360" s="15">
        <f>INDEX('xUS TME'!N:N,MATCH('xUS Opp Value'!$B1360,'xUS TME'!$B:$B,0))</f>
        <v>0</v>
      </c>
    </row>
    <row r="1361" spans="1:17" hidden="1">
      <c r="A1361" s="10" t="s">
        <v>971</v>
      </c>
      <c r="B1361" s="10" t="str">
        <f>INDEX('xUS TME'!B:B,MATCH('xUS Opp Value'!A1361,'xUS TME'!A:A,0))</f>
        <v>CNE100003LQ2</v>
      </c>
      <c r="C1361" s="13">
        <f>INDEX('xUS TME'!C:C,MATCH($B1361,'xUS TME'!$B:$B,0))</f>
        <v>2966</v>
      </c>
      <c r="D1361" s="13" t="str">
        <f>INDEX('xUS TME'!D:D,MATCH(B1361,'xUS TME'!$B:$B,0))</f>
        <v>0P0001I642</v>
      </c>
      <c r="E1361" s="13" t="str">
        <f>INDEX('xUS TME'!F:F,MATCH(B1361,'xUS TME'!$B:$B,0))</f>
        <v>China</v>
      </c>
      <c r="F1361" s="18" t="str">
        <f>INDEX('xUS TME'!G:G,MATCH(B1361,'xUS TME'!$B:$B,0))</f>
        <v>Financials</v>
      </c>
      <c r="G1361" s="58">
        <f>IFERROR(INDEX(CRIMs!G:G,MATCH(C1361,CRIMs!D:D,0)),0)</f>
        <v>0</v>
      </c>
      <c r="H1361" s="58">
        <f>IFERROR(INDEX(CRIMs!I:I,MATCH(C1361,CRIMs!D:D,0)),0)</f>
        <v>0</v>
      </c>
      <c r="I1361" s="13">
        <f>INDEX('xUS TME'!E:E,MATCH($B1361,'xUS TME'!$B:$B,0))</f>
        <v>0</v>
      </c>
      <c r="J1361" s="15">
        <f>INDEX('xUS TME'!H:H,MATCH(B1361,'xUS TME'!$B:$B,0))</f>
        <v>0</v>
      </c>
      <c r="K1361" s="17" t="str">
        <f t="shared" si="21"/>
        <v/>
      </c>
      <c r="L1361" s="15">
        <f>INDEX('xUS TME'!J:J,MATCH('xUS Opp Value'!B1361,'xUS TME'!$B:$B,0))</f>
        <v>0</v>
      </c>
      <c r="M1361" s="15">
        <f>INDEX('xUS TME'!L:L,MATCH('xUS Opp Value'!$B1361,'xUS TME'!$B:$B,0))</f>
        <v>0.73</v>
      </c>
      <c r="N1361" s="15">
        <f>INDEX('xUS TME'!K:K,MATCH('xUS Opp Value'!$B1361,'xUS TME'!$B:$B,0))</f>
        <v>0.13</v>
      </c>
      <c r="O1361" s="15">
        <f>INDEX('xUS TME'!I:I,MATCH('xUS Opp Value'!$B1361,'xUS TME'!$B:$B,0))</f>
        <v>0</v>
      </c>
      <c r="P1361" s="15" t="str">
        <f>INDEX('xUS TME'!M:M,MATCH('xUS Opp Value'!$B1361,'xUS TME'!$B:$B,0))</f>
        <v>Yuan Renminbi</v>
      </c>
      <c r="Q1361" s="15">
        <f>INDEX('xUS TME'!N:N,MATCH('xUS Opp Value'!$B1361,'xUS TME'!$B:$B,0))</f>
        <v>0</v>
      </c>
    </row>
    <row r="1362" spans="1:17" hidden="1">
      <c r="A1362" s="10" t="s">
        <v>3150</v>
      </c>
      <c r="B1362" s="10" t="str">
        <f>INDEX('xUS TME'!B:B,MATCH('xUS Opp Value'!A1362,'xUS TME'!A:A,0))</f>
        <v>CNE0000012G4</v>
      </c>
      <c r="C1362" s="13">
        <f>INDEX('xUS TME'!C:C,MATCH($B1362,'xUS TME'!$B:$B,0))</f>
        <v>600256</v>
      </c>
      <c r="D1362" s="13" t="str">
        <f>INDEX('xUS TME'!D:D,MATCH(B1362,'xUS TME'!$B:$B,0))</f>
        <v>0P00007X5A</v>
      </c>
      <c r="E1362" s="13" t="str">
        <f>INDEX('xUS TME'!F:F,MATCH(B1362,'xUS TME'!$B:$B,0))</f>
        <v>China</v>
      </c>
      <c r="F1362" s="18" t="str">
        <f>INDEX('xUS TME'!G:G,MATCH(B1362,'xUS TME'!$B:$B,0))</f>
        <v>Energy</v>
      </c>
      <c r="G1362" s="58">
        <f>IFERROR(INDEX(CRIMs!G:G,MATCH(C1362,CRIMs!D:D,0)),0)</f>
        <v>0</v>
      </c>
      <c r="H1362" s="58">
        <f>IFERROR(INDEX(CRIMs!I:I,MATCH(C1362,CRIMs!D:D,0)),0)</f>
        <v>0</v>
      </c>
      <c r="I1362" s="13">
        <f>INDEX('xUS TME'!E:E,MATCH($B1362,'xUS TME'!$B:$B,0))</f>
        <v>0</v>
      </c>
      <c r="J1362" s="15">
        <f>INDEX('xUS TME'!H:H,MATCH(B1362,'xUS TME'!$B:$B,0))</f>
        <v>0</v>
      </c>
      <c r="K1362" s="17" t="str">
        <f t="shared" si="21"/>
        <v/>
      </c>
      <c r="L1362" s="15">
        <f>INDEX('xUS TME'!J:J,MATCH('xUS Opp Value'!B1362,'xUS TME'!$B:$B,0))</f>
        <v>0</v>
      </c>
      <c r="M1362" s="15">
        <f>INDEX('xUS TME'!L:L,MATCH('xUS Opp Value'!$B1362,'xUS TME'!$B:$B,0))</f>
        <v>1.75</v>
      </c>
      <c r="N1362" s="15">
        <f>INDEX('xUS TME'!K:K,MATCH('xUS Opp Value'!$B1362,'xUS TME'!$B:$B,0))</f>
        <v>0.1</v>
      </c>
      <c r="O1362" s="15">
        <f>INDEX('xUS TME'!I:I,MATCH('xUS Opp Value'!$B1362,'xUS TME'!$B:$B,0))</f>
        <v>0</v>
      </c>
      <c r="P1362" s="15" t="str">
        <f>INDEX('xUS TME'!M:M,MATCH('xUS Opp Value'!$B1362,'xUS TME'!$B:$B,0))</f>
        <v>Yuan Renminbi</v>
      </c>
      <c r="Q1362" s="15">
        <f>INDEX('xUS TME'!N:N,MATCH('xUS Opp Value'!$B1362,'xUS TME'!$B:$B,0))</f>
        <v>0</v>
      </c>
    </row>
    <row r="1363" spans="1:17" hidden="1">
      <c r="A1363" s="10" t="s">
        <v>4150</v>
      </c>
      <c r="B1363" s="10" t="str">
        <f>INDEX('xUS TME'!B:B,MATCH('xUS Opp Value'!A1363,'xUS TME'!A:A,0))</f>
        <v>CNE100002SX5</v>
      </c>
      <c r="C1363" s="13">
        <f>INDEX('xUS TME'!C:C,MATCH($B1363,'xUS TME'!$B:$B,0))</f>
        <v>600901</v>
      </c>
      <c r="D1363" s="13" t="str">
        <f>INDEX('xUS TME'!D:D,MATCH(B1363,'xUS TME'!$B:$B,0))</f>
        <v>0P0001CSFT</v>
      </c>
      <c r="E1363" s="13" t="str">
        <f>INDEX('xUS TME'!F:F,MATCH(B1363,'xUS TME'!$B:$B,0))</f>
        <v>China</v>
      </c>
      <c r="F1363" s="18" t="str">
        <f>INDEX('xUS TME'!G:G,MATCH(B1363,'xUS TME'!$B:$B,0))</f>
        <v>Financials</v>
      </c>
      <c r="G1363" s="58">
        <f>IFERROR(INDEX(CRIMs!G:G,MATCH(C1363,CRIMs!D:D,0)),0)</f>
        <v>0</v>
      </c>
      <c r="H1363" s="58">
        <f>IFERROR(INDEX(CRIMs!I:I,MATCH(C1363,CRIMs!D:D,0)),0)</f>
        <v>0</v>
      </c>
      <c r="I1363" s="13">
        <f>INDEX('xUS TME'!E:E,MATCH($B1363,'xUS TME'!$B:$B,0))</f>
        <v>0</v>
      </c>
      <c r="J1363" s="15">
        <f>INDEX('xUS TME'!H:H,MATCH(B1363,'xUS TME'!$B:$B,0))</f>
        <v>0</v>
      </c>
      <c r="K1363" s="17" t="str">
        <f t="shared" si="21"/>
        <v/>
      </c>
      <c r="L1363" s="15">
        <f>INDEX('xUS TME'!J:J,MATCH('xUS Opp Value'!B1363,'xUS TME'!$B:$B,0))</f>
        <v>0</v>
      </c>
      <c r="M1363" s="15">
        <f>INDEX('xUS TME'!L:L,MATCH('xUS Opp Value'!$B1363,'xUS TME'!$B:$B,0))</f>
        <v>1.57</v>
      </c>
      <c r="N1363" s="15">
        <f>INDEX('xUS TME'!K:K,MATCH('xUS Opp Value'!$B1363,'xUS TME'!$B:$B,0))</f>
        <v>0.14000000000000001</v>
      </c>
      <c r="O1363" s="15">
        <f>INDEX('xUS TME'!I:I,MATCH('xUS Opp Value'!$B1363,'xUS TME'!$B:$B,0))</f>
        <v>0</v>
      </c>
      <c r="P1363" s="15" t="str">
        <f>INDEX('xUS TME'!M:M,MATCH('xUS Opp Value'!$B1363,'xUS TME'!$B:$B,0))</f>
        <v>Yuan Renminbi</v>
      </c>
      <c r="Q1363" s="15">
        <f>INDEX('xUS TME'!N:N,MATCH('xUS Opp Value'!$B1363,'xUS TME'!$B:$B,0))</f>
        <v>0</v>
      </c>
    </row>
    <row r="1364" spans="1:17" hidden="1">
      <c r="A1364" s="10" t="s">
        <v>1071</v>
      </c>
      <c r="B1364" s="10" t="str">
        <f>INDEX('xUS TME'!B:B,MATCH('xUS Opp Value'!A1364,'xUS TME'!A:A,0))</f>
        <v>CNE100003R80</v>
      </c>
      <c r="C1364" s="13">
        <f>INDEX('xUS TME'!C:C,MATCH($B1364,'xUS TME'!$B:$B,0))</f>
        <v>688169</v>
      </c>
      <c r="D1364" s="13" t="str">
        <f>INDEX('xUS TME'!D:D,MATCH(B1364,'xUS TME'!$B:$B,0))</f>
        <v>0P0001JBL2</v>
      </c>
      <c r="E1364" s="13" t="str">
        <f>INDEX('xUS TME'!F:F,MATCH(B1364,'xUS TME'!$B:$B,0))</f>
        <v>China</v>
      </c>
      <c r="F1364" s="18" t="str">
        <f>INDEX('xUS TME'!G:G,MATCH(B1364,'xUS TME'!$B:$B,0))</f>
        <v>Consumer Discretionary</v>
      </c>
      <c r="G1364" s="58">
        <f>IFERROR(INDEX(CRIMs!G:G,MATCH(C1364,CRIMs!D:D,0)),0)</f>
        <v>0</v>
      </c>
      <c r="H1364" s="58">
        <f>IFERROR(INDEX(CRIMs!I:I,MATCH(C1364,CRIMs!D:D,0)),0)</f>
        <v>0</v>
      </c>
      <c r="I1364" s="13">
        <f>INDEX('xUS TME'!E:E,MATCH($B1364,'xUS TME'!$B:$B,0))</f>
        <v>0</v>
      </c>
      <c r="J1364" s="15">
        <f>INDEX('xUS TME'!H:H,MATCH(B1364,'xUS TME'!$B:$B,0))</f>
        <v>0</v>
      </c>
      <c r="K1364" s="17" t="str">
        <f t="shared" si="21"/>
        <v/>
      </c>
      <c r="L1364" s="15">
        <f>INDEX('xUS TME'!J:J,MATCH('xUS Opp Value'!B1364,'xUS TME'!$B:$B,0))</f>
        <v>0</v>
      </c>
      <c r="M1364" s="15">
        <f>INDEX('xUS TME'!L:L,MATCH('xUS Opp Value'!$B1364,'xUS TME'!$B:$B,0))</f>
        <v>2.1800000000000002</v>
      </c>
      <c r="N1364" s="15">
        <f>INDEX('xUS TME'!K:K,MATCH('xUS Opp Value'!$B1364,'xUS TME'!$B:$B,0))</f>
        <v>0.16</v>
      </c>
      <c r="O1364" s="15">
        <f>INDEX('xUS TME'!I:I,MATCH('xUS Opp Value'!$B1364,'xUS TME'!$B:$B,0))</f>
        <v>0</v>
      </c>
      <c r="P1364" s="15" t="str">
        <f>INDEX('xUS TME'!M:M,MATCH('xUS Opp Value'!$B1364,'xUS TME'!$B:$B,0))</f>
        <v>Yuan Renminbi</v>
      </c>
      <c r="Q1364" s="15">
        <f>INDEX('xUS TME'!N:N,MATCH('xUS Opp Value'!$B1364,'xUS TME'!$B:$B,0))</f>
        <v>0</v>
      </c>
    </row>
    <row r="1365" spans="1:17" hidden="1">
      <c r="A1365" s="10" t="s">
        <v>3230</v>
      </c>
      <c r="B1365" s="10" t="str">
        <f>INDEX('xUS TME'!B:B,MATCH('xUS Opp Value'!A1365,'xUS TME'!A:A,0))</f>
        <v>CNE000000QZ9</v>
      </c>
      <c r="C1365" s="13">
        <f>INDEX('xUS TME'!C:C,MATCH($B1365,'xUS TME'!$B:$B,0))</f>
        <v>728</v>
      </c>
      <c r="D1365" s="13" t="str">
        <f>INDEX('xUS TME'!D:D,MATCH(B1365,'xUS TME'!$B:$B,0))</f>
        <v>0P00007XNA</v>
      </c>
      <c r="E1365" s="13" t="str">
        <f>INDEX('xUS TME'!F:F,MATCH(B1365,'xUS TME'!$B:$B,0))</f>
        <v>China</v>
      </c>
      <c r="F1365" s="18" t="str">
        <f>INDEX('xUS TME'!G:G,MATCH(B1365,'xUS TME'!$B:$B,0))</f>
        <v>Financials</v>
      </c>
      <c r="G1365" s="58">
        <f>IFERROR(INDEX(CRIMs!G:G,MATCH(C1365,CRIMs!D:D,0)),0)</f>
        <v>0</v>
      </c>
      <c r="H1365" s="58">
        <f>IFERROR(INDEX(CRIMs!I:I,MATCH(C1365,CRIMs!D:D,0)),0)</f>
        <v>0</v>
      </c>
      <c r="I1365" s="13">
        <f>INDEX('xUS TME'!E:E,MATCH($B1365,'xUS TME'!$B:$B,0))</f>
        <v>0</v>
      </c>
      <c r="J1365" s="15">
        <f>INDEX('xUS TME'!H:H,MATCH(B1365,'xUS TME'!$B:$B,0))</f>
        <v>0</v>
      </c>
      <c r="K1365" s="17" t="str">
        <f t="shared" si="21"/>
        <v/>
      </c>
      <c r="L1365" s="15">
        <f>INDEX('xUS TME'!J:J,MATCH('xUS Opp Value'!B1365,'xUS TME'!$B:$B,0))</f>
        <v>0</v>
      </c>
      <c r="M1365" s="15">
        <f>INDEX('xUS TME'!L:L,MATCH('xUS Opp Value'!$B1365,'xUS TME'!$B:$B,0))</f>
        <v>0.9</v>
      </c>
      <c r="N1365" s="15">
        <f>INDEX('xUS TME'!K:K,MATCH('xUS Opp Value'!$B1365,'xUS TME'!$B:$B,0))</f>
        <v>0.06</v>
      </c>
      <c r="O1365" s="15">
        <f>INDEX('xUS TME'!I:I,MATCH('xUS Opp Value'!$B1365,'xUS TME'!$B:$B,0))</f>
        <v>0</v>
      </c>
      <c r="P1365" s="15" t="str">
        <f>INDEX('xUS TME'!M:M,MATCH('xUS Opp Value'!$B1365,'xUS TME'!$B:$B,0))</f>
        <v>Yuan Renminbi</v>
      </c>
      <c r="Q1365" s="15">
        <f>INDEX('xUS TME'!N:N,MATCH('xUS Opp Value'!$B1365,'xUS TME'!$B:$B,0))</f>
        <v>0</v>
      </c>
    </row>
    <row r="1366" spans="1:17" hidden="1">
      <c r="A1366" s="10" t="s">
        <v>5595</v>
      </c>
      <c r="B1366" s="10" t="str">
        <f>INDEX('xUS TME'!B:B,MATCH('xUS Opp Value'!A1366,'xUS TME'!A:A,0))</f>
        <v>CNE1000018W6</v>
      </c>
      <c r="C1366" s="13">
        <f>INDEX('xUS TME'!C:C,MATCH($B1366,'xUS TME'!$B:$B,0))</f>
        <v>2624</v>
      </c>
      <c r="D1366" s="13" t="str">
        <f>INDEX('xUS TME'!D:D,MATCH(B1366,'xUS TME'!$B:$B,0))</f>
        <v>0P0000UHKZ</v>
      </c>
      <c r="E1366" s="13" t="str">
        <f>INDEX('xUS TME'!F:F,MATCH(B1366,'xUS TME'!$B:$B,0))</f>
        <v>China</v>
      </c>
      <c r="F1366" s="18" t="str">
        <f>INDEX('xUS TME'!G:G,MATCH(B1366,'xUS TME'!$B:$B,0))</f>
        <v>Communication Services</v>
      </c>
      <c r="G1366" s="58">
        <f>IFERROR(INDEX(CRIMs!G:G,MATCH(C1366,CRIMs!D:D,0)),0)</f>
        <v>0</v>
      </c>
      <c r="H1366" s="58">
        <f>IFERROR(INDEX(CRIMs!I:I,MATCH(C1366,CRIMs!D:D,0)),0)</f>
        <v>0</v>
      </c>
      <c r="I1366" s="13">
        <f>INDEX('xUS TME'!E:E,MATCH($B1366,'xUS TME'!$B:$B,0))</f>
        <v>0</v>
      </c>
      <c r="J1366" s="15">
        <f>INDEX('xUS TME'!H:H,MATCH(B1366,'xUS TME'!$B:$B,0))</f>
        <v>0</v>
      </c>
      <c r="K1366" s="17" t="str">
        <f t="shared" si="21"/>
        <v/>
      </c>
      <c r="L1366" s="15">
        <f>INDEX('xUS TME'!J:J,MATCH('xUS Opp Value'!B1366,'xUS TME'!$B:$B,0))</f>
        <v>14.15</v>
      </c>
      <c r="M1366" s="15">
        <f>INDEX('xUS TME'!L:L,MATCH('xUS Opp Value'!$B1366,'xUS TME'!$B:$B,0))</f>
        <v>5.49</v>
      </c>
      <c r="N1366" s="15">
        <f>INDEX('xUS TME'!K:K,MATCH('xUS Opp Value'!$B1366,'xUS TME'!$B:$B,0))</f>
        <v>-0.17</v>
      </c>
      <c r="O1366" s="15">
        <f>INDEX('xUS TME'!I:I,MATCH('xUS Opp Value'!$B1366,'xUS TME'!$B:$B,0))</f>
        <v>0</v>
      </c>
      <c r="P1366" s="15" t="str">
        <f>INDEX('xUS TME'!M:M,MATCH('xUS Opp Value'!$B1366,'xUS TME'!$B:$B,0))</f>
        <v>Yuan Renminbi</v>
      </c>
      <c r="Q1366" s="15">
        <f>INDEX('xUS TME'!N:N,MATCH('xUS Opp Value'!$B1366,'xUS TME'!$B:$B,0))</f>
        <v>0</v>
      </c>
    </row>
    <row r="1367" spans="1:17" hidden="1">
      <c r="A1367" s="10" t="s">
        <v>523</v>
      </c>
      <c r="B1367" s="10" t="str">
        <f>INDEX('xUS TME'!B:B,MATCH('xUS Opp Value'!A1367,'xUS TME'!A:A,0))</f>
        <v>CNE0000014G0</v>
      </c>
      <c r="C1367" s="13">
        <f>INDEX('xUS TME'!C:C,MATCH($B1367,'xUS TME'!$B:$B,0))</f>
        <v>600298</v>
      </c>
      <c r="D1367" s="13" t="str">
        <f>INDEX('xUS TME'!D:D,MATCH(B1367,'xUS TME'!$B:$B,0))</f>
        <v>0P00007X6D</v>
      </c>
      <c r="E1367" s="13" t="str">
        <f>INDEX('xUS TME'!F:F,MATCH(B1367,'xUS TME'!$B:$B,0))</f>
        <v>China</v>
      </c>
      <c r="F1367" s="18" t="str">
        <f>INDEX('xUS TME'!G:G,MATCH(B1367,'xUS TME'!$B:$B,0))</f>
        <v>Consumer Staples</v>
      </c>
      <c r="G1367" s="58">
        <f>IFERROR(INDEX(CRIMs!G:G,MATCH(C1367,CRIMs!D:D,0)),0)</f>
        <v>0</v>
      </c>
      <c r="H1367" s="58">
        <f>IFERROR(INDEX(CRIMs!I:I,MATCH(C1367,CRIMs!D:D,0)),0)</f>
        <v>0</v>
      </c>
      <c r="I1367" s="13">
        <f>INDEX('xUS TME'!E:E,MATCH($B1367,'xUS TME'!$B:$B,0))</f>
        <v>0</v>
      </c>
      <c r="J1367" s="15">
        <f>INDEX('xUS TME'!H:H,MATCH(B1367,'xUS TME'!$B:$B,0))</f>
        <v>0</v>
      </c>
      <c r="K1367" s="17" t="str">
        <f t="shared" si="21"/>
        <v/>
      </c>
      <c r="L1367" s="15">
        <f>INDEX('xUS TME'!J:J,MATCH('xUS Opp Value'!B1367,'xUS TME'!$B:$B,0))</f>
        <v>0</v>
      </c>
      <c r="M1367" s="15">
        <f>INDEX('xUS TME'!L:L,MATCH('xUS Opp Value'!$B1367,'xUS TME'!$B:$B,0))</f>
        <v>2.97</v>
      </c>
      <c r="N1367" s="15">
        <f>INDEX('xUS TME'!K:K,MATCH('xUS Opp Value'!$B1367,'xUS TME'!$B:$B,0))</f>
        <v>0.14000000000000001</v>
      </c>
      <c r="O1367" s="15">
        <f>INDEX('xUS TME'!I:I,MATCH('xUS Opp Value'!$B1367,'xUS TME'!$B:$B,0))</f>
        <v>0</v>
      </c>
      <c r="P1367" s="15" t="str">
        <f>INDEX('xUS TME'!M:M,MATCH('xUS Opp Value'!$B1367,'xUS TME'!$B:$B,0))</f>
        <v>Yuan Renminbi</v>
      </c>
      <c r="Q1367" s="15">
        <f>INDEX('xUS TME'!N:N,MATCH('xUS Opp Value'!$B1367,'xUS TME'!$B:$B,0))</f>
        <v>0</v>
      </c>
    </row>
    <row r="1368" spans="1:17" hidden="1">
      <c r="A1368" s="10" t="s">
        <v>1817</v>
      </c>
      <c r="B1368" s="10" t="str">
        <f>INDEX('xUS TME'!B:B,MATCH('xUS Opp Value'!A1368,'xUS TME'!A:A,0))</f>
        <v>CNE000001JD9</v>
      </c>
      <c r="C1368" s="13">
        <f>INDEX('xUS TME'!C:C,MATCH($B1368,'xUS TME'!$B:$B,0))</f>
        <v>600995</v>
      </c>
      <c r="D1368" s="13" t="str">
        <f>INDEX('xUS TME'!D:D,MATCH(B1368,'xUS TME'!$B:$B,0))</f>
        <v>0P00007XLP</v>
      </c>
      <c r="E1368" s="13" t="str">
        <f>INDEX('xUS TME'!F:F,MATCH(B1368,'xUS TME'!$B:$B,0))</f>
        <v>China</v>
      </c>
      <c r="F1368" s="18" t="str">
        <f>INDEX('xUS TME'!G:G,MATCH(B1368,'xUS TME'!$B:$B,0))</f>
        <v>Utilities</v>
      </c>
      <c r="G1368" s="58">
        <f>IFERROR(INDEX(CRIMs!G:G,MATCH(C1368,CRIMs!D:D,0)),0)</f>
        <v>0</v>
      </c>
      <c r="H1368" s="58">
        <f>IFERROR(INDEX(CRIMs!I:I,MATCH(C1368,CRIMs!D:D,0)),0)</f>
        <v>0</v>
      </c>
      <c r="I1368" s="13">
        <f>INDEX('xUS TME'!E:E,MATCH($B1368,'xUS TME'!$B:$B,0))</f>
        <v>0</v>
      </c>
      <c r="J1368" s="15">
        <f>INDEX('xUS TME'!H:H,MATCH(B1368,'xUS TME'!$B:$B,0))</f>
        <v>0</v>
      </c>
      <c r="K1368" s="17" t="str">
        <f t="shared" si="21"/>
        <v/>
      </c>
      <c r="L1368" s="15">
        <f>INDEX('xUS TME'!J:J,MATCH('xUS Opp Value'!B1368,'xUS TME'!$B:$B,0))</f>
        <v>0</v>
      </c>
      <c r="M1368" s="15">
        <f>INDEX('xUS TME'!L:L,MATCH('xUS Opp Value'!$B1368,'xUS TME'!$B:$B,0))</f>
        <v>1.95</v>
      </c>
      <c r="N1368" s="15">
        <f>INDEX('xUS TME'!K:K,MATCH('xUS Opp Value'!$B1368,'xUS TME'!$B:$B,0))</f>
        <v>0.09</v>
      </c>
      <c r="O1368" s="15">
        <f>INDEX('xUS TME'!I:I,MATCH('xUS Opp Value'!$B1368,'xUS TME'!$B:$B,0))</f>
        <v>0</v>
      </c>
      <c r="P1368" s="15" t="str">
        <f>INDEX('xUS TME'!M:M,MATCH('xUS Opp Value'!$B1368,'xUS TME'!$B:$B,0))</f>
        <v>Yuan Renminbi</v>
      </c>
      <c r="Q1368" s="15">
        <f>INDEX('xUS TME'!N:N,MATCH('xUS Opp Value'!$B1368,'xUS TME'!$B:$B,0))</f>
        <v>0</v>
      </c>
    </row>
    <row r="1369" spans="1:17" hidden="1">
      <c r="A1369" s="10" t="s">
        <v>499</v>
      </c>
      <c r="B1369" s="10" t="str">
        <f>INDEX('xUS TME'!B:B,MATCH('xUS Opp Value'!A1369,'xUS TME'!A:A,0))</f>
        <v>CNE100003LZ3</v>
      </c>
      <c r="C1369" s="13">
        <f>INDEX('xUS TME'!C:C,MATCH($B1369,'xUS TME'!$B:$B,0))</f>
        <v>688099</v>
      </c>
      <c r="D1369" s="13" t="str">
        <f>INDEX('xUS TME'!D:D,MATCH(B1369,'xUS TME'!$B:$B,0))</f>
        <v>0P0001I7FG</v>
      </c>
      <c r="E1369" s="13" t="str">
        <f>INDEX('xUS TME'!F:F,MATCH(B1369,'xUS TME'!$B:$B,0))</f>
        <v>China</v>
      </c>
      <c r="F1369" s="18" t="str">
        <f>INDEX('xUS TME'!G:G,MATCH(B1369,'xUS TME'!$B:$B,0))</f>
        <v>Information Technology</v>
      </c>
      <c r="G1369" s="58">
        <f>IFERROR(INDEX(CRIMs!G:G,MATCH(C1369,CRIMs!D:D,0)),0)</f>
        <v>0</v>
      </c>
      <c r="H1369" s="58">
        <f>IFERROR(INDEX(CRIMs!I:I,MATCH(C1369,CRIMs!D:D,0)),0)</f>
        <v>0</v>
      </c>
      <c r="I1369" s="13">
        <f>INDEX('xUS TME'!E:E,MATCH($B1369,'xUS TME'!$B:$B,0))</f>
        <v>0</v>
      </c>
      <c r="J1369" s="15">
        <f>INDEX('xUS TME'!H:H,MATCH(B1369,'xUS TME'!$B:$B,0))</f>
        <v>0</v>
      </c>
      <c r="K1369" s="17" t="str">
        <f t="shared" si="21"/>
        <v/>
      </c>
      <c r="L1369" s="15">
        <f>INDEX('xUS TME'!J:J,MATCH('xUS Opp Value'!B1369,'xUS TME'!$B:$B,0))</f>
        <v>0</v>
      </c>
      <c r="M1369" s="15">
        <f>INDEX('xUS TME'!L:L,MATCH('xUS Opp Value'!$B1369,'xUS TME'!$B:$B,0))</f>
        <v>4.71</v>
      </c>
      <c r="N1369" s="15">
        <f>INDEX('xUS TME'!K:K,MATCH('xUS Opp Value'!$B1369,'xUS TME'!$B:$B,0))</f>
        <v>0.13</v>
      </c>
      <c r="O1369" s="15">
        <f>INDEX('xUS TME'!I:I,MATCH('xUS Opp Value'!$B1369,'xUS TME'!$B:$B,0))</f>
        <v>0</v>
      </c>
      <c r="P1369" s="15" t="str">
        <f>INDEX('xUS TME'!M:M,MATCH('xUS Opp Value'!$B1369,'xUS TME'!$B:$B,0))</f>
        <v>Yuan Renminbi</v>
      </c>
      <c r="Q1369" s="15">
        <f>INDEX('xUS TME'!N:N,MATCH('xUS Opp Value'!$B1369,'xUS TME'!$B:$B,0))</f>
        <v>0</v>
      </c>
    </row>
    <row r="1370" spans="1:17" hidden="1">
      <c r="A1370" s="10" t="s">
        <v>3283</v>
      </c>
      <c r="B1370" s="10" t="str">
        <f>INDEX('xUS TME'!B:B,MATCH('xUS Opp Value'!A1370,'xUS TME'!A:A,0))</f>
        <v>CNE100000BS5</v>
      </c>
      <c r="C1370" s="13">
        <f>INDEX('xUS TME'!C:C,MATCH($B1370,'xUS TME'!$B:$B,0))</f>
        <v>2244</v>
      </c>
      <c r="D1370" s="13" t="str">
        <f>INDEX('xUS TME'!D:D,MATCH(B1370,'xUS TME'!$B:$B,0))</f>
        <v>0P0000FYRT</v>
      </c>
      <c r="E1370" s="13" t="str">
        <f>INDEX('xUS TME'!F:F,MATCH(B1370,'xUS TME'!$B:$B,0))</f>
        <v>China</v>
      </c>
      <c r="F1370" s="18" t="str">
        <f>INDEX('xUS TME'!G:G,MATCH(B1370,'xUS TME'!$B:$B,0))</f>
        <v>Real Estate</v>
      </c>
      <c r="G1370" s="58">
        <f>IFERROR(INDEX(CRIMs!G:G,MATCH(C1370,CRIMs!D:D,0)),0)</f>
        <v>0</v>
      </c>
      <c r="H1370" s="58">
        <f>IFERROR(INDEX(CRIMs!I:I,MATCH(C1370,CRIMs!D:D,0)),0)</f>
        <v>0</v>
      </c>
      <c r="I1370" s="13">
        <f>INDEX('xUS TME'!E:E,MATCH($B1370,'xUS TME'!$B:$B,0))</f>
        <v>0</v>
      </c>
      <c r="J1370" s="15">
        <f>INDEX('xUS TME'!H:H,MATCH(B1370,'xUS TME'!$B:$B,0))</f>
        <v>0</v>
      </c>
      <c r="K1370" s="17" t="str">
        <f t="shared" si="21"/>
        <v/>
      </c>
      <c r="L1370" s="15">
        <f>INDEX('xUS TME'!J:J,MATCH('xUS Opp Value'!B1370,'xUS TME'!$B:$B,0))</f>
        <v>0</v>
      </c>
      <c r="M1370" s="15">
        <f>INDEX('xUS TME'!L:L,MATCH('xUS Opp Value'!$B1370,'xUS TME'!$B:$B,0))</f>
        <v>1.05</v>
      </c>
      <c r="N1370" s="15">
        <f>INDEX('xUS TME'!K:K,MATCH('xUS Opp Value'!$B1370,'xUS TME'!$B:$B,0))</f>
        <v>0.14000000000000001</v>
      </c>
      <c r="O1370" s="15">
        <f>INDEX('xUS TME'!I:I,MATCH('xUS Opp Value'!$B1370,'xUS TME'!$B:$B,0))</f>
        <v>0</v>
      </c>
      <c r="P1370" s="15" t="str">
        <f>INDEX('xUS TME'!M:M,MATCH('xUS Opp Value'!$B1370,'xUS TME'!$B:$B,0))</f>
        <v>Yuan Renminbi</v>
      </c>
      <c r="Q1370" s="15">
        <f>INDEX('xUS TME'!N:N,MATCH('xUS Opp Value'!$B1370,'xUS TME'!$B:$B,0))</f>
        <v>0</v>
      </c>
    </row>
    <row r="1371" spans="1:17" hidden="1">
      <c r="A1371" s="10" t="s">
        <v>8560</v>
      </c>
      <c r="B1371" s="10" t="str">
        <f>INDEX('xUS TME'!B:B,MATCH('xUS Opp Value'!A1371,'xUS TME'!A:A,0))</f>
        <v>CNE100005B03</v>
      </c>
      <c r="C1371" s="13">
        <f>INDEX('xUS TME'!C:C,MATCH($B1371,'xUS TME'!$B:$B,0))</f>
        <v>688331</v>
      </c>
      <c r="D1371" s="13" t="str">
        <f>INDEX('xUS TME'!D:D,MATCH(B1371,'xUS TME'!$B:$B,0))</f>
        <v>0P0001ORK0</v>
      </c>
      <c r="E1371" s="13" t="str">
        <f>INDEX('xUS TME'!F:F,MATCH(B1371,'xUS TME'!$B:$B,0))</f>
        <v>China</v>
      </c>
      <c r="F1371" s="18" t="str">
        <f>INDEX('xUS TME'!G:G,MATCH(B1371,'xUS TME'!$B:$B,0))</f>
        <v>Health Care</v>
      </c>
      <c r="G1371" s="58">
        <f>IFERROR(INDEX(CRIMs!G:G,MATCH(C1371,CRIMs!D:D,0)),0)</f>
        <v>0</v>
      </c>
      <c r="H1371" s="58">
        <f>IFERROR(INDEX(CRIMs!I:I,MATCH(C1371,CRIMs!D:D,0)),0)</f>
        <v>0</v>
      </c>
      <c r="I1371" s="13">
        <f>INDEX('xUS TME'!E:E,MATCH($B1371,'xUS TME'!$B:$B,0))</f>
        <v>0</v>
      </c>
      <c r="J1371" s="15">
        <f>INDEX('xUS TME'!H:H,MATCH(B1371,'xUS TME'!$B:$B,0))</f>
        <v>0</v>
      </c>
      <c r="K1371" s="17" t="str">
        <f t="shared" si="21"/>
        <v/>
      </c>
      <c r="L1371" s="15">
        <f>INDEX('xUS TME'!J:J,MATCH('xUS Opp Value'!B1371,'xUS TME'!$B:$B,0))</f>
        <v>0</v>
      </c>
      <c r="M1371" s="15">
        <f>INDEX('xUS TME'!L:L,MATCH('xUS Opp Value'!$B1371,'xUS TME'!$B:$B,0))</f>
        <v>21.16</v>
      </c>
      <c r="N1371" s="15">
        <f>INDEX('xUS TME'!K:K,MATCH('xUS Opp Value'!$B1371,'xUS TME'!$B:$B,0))</f>
        <v>-0.54</v>
      </c>
      <c r="O1371" s="15" t="str">
        <f>INDEX('xUS TME'!I:I,MATCH('xUS Opp Value'!$B1371,'xUS TME'!$B:$B,0))</f>
        <v>None</v>
      </c>
      <c r="P1371" s="15" t="str">
        <f>INDEX('xUS TME'!M:M,MATCH('xUS Opp Value'!$B1371,'xUS TME'!$B:$B,0))</f>
        <v>Yuan Renminbi</v>
      </c>
      <c r="Q1371" s="15" t="str">
        <f>INDEX('xUS TME'!N:N,MATCH('xUS Opp Value'!$B1371,'xUS TME'!$B:$B,0))</f>
        <v>Very High</v>
      </c>
    </row>
    <row r="1372" spans="1:17" hidden="1">
      <c r="A1372" s="10" t="s">
        <v>8033</v>
      </c>
      <c r="B1372" s="10" t="str">
        <f>INDEX('xUS TME'!B:B,MATCH('xUS Opp Value'!A1372,'xUS TME'!A:A,0))</f>
        <v>CNE100001D96</v>
      </c>
      <c r="C1372" s="13">
        <f>INDEX('xUS TME'!C:C,MATCH($B1372,'xUS TME'!$B:$B,0))</f>
        <v>2673</v>
      </c>
      <c r="D1372" s="13" t="str">
        <f>INDEX('xUS TME'!D:D,MATCH(B1372,'xUS TME'!$B:$B,0))</f>
        <v>0P0000W39V</v>
      </c>
      <c r="E1372" s="13" t="str">
        <f>INDEX('xUS TME'!F:F,MATCH(B1372,'xUS TME'!$B:$B,0))</f>
        <v>China</v>
      </c>
      <c r="F1372" s="18" t="str">
        <f>INDEX('xUS TME'!G:G,MATCH(B1372,'xUS TME'!$B:$B,0))</f>
        <v>Financials</v>
      </c>
      <c r="G1372" s="58">
        <f>IFERROR(INDEX(CRIMs!G:G,MATCH(C1372,CRIMs!D:D,0)),0)</f>
        <v>0</v>
      </c>
      <c r="H1372" s="58">
        <f>IFERROR(INDEX(CRIMs!I:I,MATCH(C1372,CRIMs!D:D,0)),0)</f>
        <v>0</v>
      </c>
      <c r="I1372" s="13">
        <f>INDEX('xUS TME'!E:E,MATCH($B1372,'xUS TME'!$B:$B,0))</f>
        <v>0</v>
      </c>
      <c r="J1372" s="15">
        <f>INDEX('xUS TME'!H:H,MATCH(B1372,'xUS TME'!$B:$B,0))</f>
        <v>0</v>
      </c>
      <c r="K1372" s="17" t="str">
        <f t="shared" si="21"/>
        <v/>
      </c>
      <c r="L1372" s="15">
        <f>INDEX('xUS TME'!J:J,MATCH('xUS Opp Value'!B1372,'xUS TME'!$B:$B,0))</f>
        <v>0</v>
      </c>
      <c r="M1372" s="15">
        <f>INDEX('xUS TME'!L:L,MATCH('xUS Opp Value'!$B1372,'xUS TME'!$B:$B,0))</f>
        <v>1.08</v>
      </c>
      <c r="N1372" s="15">
        <f>INDEX('xUS TME'!K:K,MATCH('xUS Opp Value'!$B1372,'xUS TME'!$B:$B,0))</f>
        <v>0.06</v>
      </c>
      <c r="O1372" s="15">
        <f>INDEX('xUS TME'!I:I,MATCH('xUS Opp Value'!$B1372,'xUS TME'!$B:$B,0))</f>
        <v>0</v>
      </c>
      <c r="P1372" s="15" t="str">
        <f>INDEX('xUS TME'!M:M,MATCH('xUS Opp Value'!$B1372,'xUS TME'!$B:$B,0))</f>
        <v>Yuan Renminbi</v>
      </c>
      <c r="Q1372" s="15">
        <f>INDEX('xUS TME'!N:N,MATCH('xUS Opp Value'!$B1372,'xUS TME'!$B:$B,0))</f>
        <v>0</v>
      </c>
    </row>
    <row r="1373" spans="1:17" hidden="1">
      <c r="A1373" s="10" t="s">
        <v>5103</v>
      </c>
      <c r="B1373" s="10" t="str">
        <f>INDEX('xUS TME'!B:B,MATCH('xUS Opp Value'!A1373,'xUS TME'!A:A,0))</f>
        <v>CNE0000014Q9</v>
      </c>
      <c r="C1373" s="13">
        <f>INDEX('xUS TME'!C:C,MATCH($B1373,'xUS TME'!$B:$B,0))</f>
        <v>600282</v>
      </c>
      <c r="D1373" s="13" t="str">
        <f>INDEX('xUS TME'!D:D,MATCH(B1373,'xUS TME'!$B:$B,0))</f>
        <v>0P00007X5Y</v>
      </c>
      <c r="E1373" s="13" t="str">
        <f>INDEX('xUS TME'!F:F,MATCH(B1373,'xUS TME'!$B:$B,0))</f>
        <v>China</v>
      </c>
      <c r="F1373" s="18" t="str">
        <f>INDEX('xUS TME'!G:G,MATCH(B1373,'xUS TME'!$B:$B,0))</f>
        <v>Materials</v>
      </c>
      <c r="G1373" s="58">
        <f>IFERROR(INDEX(CRIMs!G:G,MATCH(C1373,CRIMs!D:D,0)),0)</f>
        <v>0</v>
      </c>
      <c r="H1373" s="58">
        <f>IFERROR(INDEX(CRIMs!I:I,MATCH(C1373,CRIMs!D:D,0)),0)</f>
        <v>0</v>
      </c>
      <c r="I1373" s="13">
        <f>INDEX('xUS TME'!E:E,MATCH($B1373,'xUS TME'!$B:$B,0))</f>
        <v>0</v>
      </c>
      <c r="J1373" s="15">
        <f>INDEX('xUS TME'!H:H,MATCH(B1373,'xUS TME'!$B:$B,0))</f>
        <v>0</v>
      </c>
      <c r="K1373" s="17" t="str">
        <f t="shared" si="21"/>
        <v/>
      </c>
      <c r="L1373" s="15">
        <f>INDEX('xUS TME'!J:J,MATCH('xUS Opp Value'!B1373,'xUS TME'!$B:$B,0))</f>
        <v>0</v>
      </c>
      <c r="M1373" s="15">
        <f>INDEX('xUS TME'!L:L,MATCH('xUS Opp Value'!$B1373,'xUS TME'!$B:$B,0))</f>
        <v>1.28</v>
      </c>
      <c r="N1373" s="15">
        <f>INDEX('xUS TME'!K:K,MATCH('xUS Opp Value'!$B1373,'xUS TME'!$B:$B,0))</f>
        <v>0.1</v>
      </c>
      <c r="O1373" s="15">
        <f>INDEX('xUS TME'!I:I,MATCH('xUS Opp Value'!$B1373,'xUS TME'!$B:$B,0))</f>
        <v>0</v>
      </c>
      <c r="P1373" s="15" t="str">
        <f>INDEX('xUS TME'!M:M,MATCH('xUS Opp Value'!$B1373,'xUS TME'!$B:$B,0))</f>
        <v>Yuan Renminbi</v>
      </c>
      <c r="Q1373" s="15">
        <f>INDEX('xUS TME'!N:N,MATCH('xUS Opp Value'!$B1373,'xUS TME'!$B:$B,0))</f>
        <v>0</v>
      </c>
    </row>
    <row r="1374" spans="1:17" hidden="1">
      <c r="A1374" s="10" t="s">
        <v>2856</v>
      </c>
      <c r="B1374" s="10" t="str">
        <f>INDEX('xUS TME'!B:B,MATCH('xUS Opp Value'!A1374,'xUS TME'!A:A,0))</f>
        <v>CNE100004PM0</v>
      </c>
      <c r="C1374" s="13">
        <f>INDEX('xUS TME'!C:C,MATCH($B1374,'xUS TME'!$B:$B,0))</f>
        <v>688728</v>
      </c>
      <c r="D1374" s="13" t="str">
        <f>INDEX('xUS TME'!D:D,MATCH(B1374,'xUS TME'!$B:$B,0))</f>
        <v>0P0001N4TL</v>
      </c>
      <c r="E1374" s="13" t="str">
        <f>INDEX('xUS TME'!F:F,MATCH(B1374,'xUS TME'!$B:$B,0))</f>
        <v>China</v>
      </c>
      <c r="F1374" s="18" t="str">
        <f>INDEX('xUS TME'!G:G,MATCH(B1374,'xUS TME'!$B:$B,0))</f>
        <v>Information Technology</v>
      </c>
      <c r="G1374" s="58">
        <f>IFERROR(INDEX(CRIMs!G:G,MATCH(C1374,CRIMs!D:D,0)),0)</f>
        <v>0</v>
      </c>
      <c r="H1374" s="58">
        <f>IFERROR(INDEX(CRIMs!I:I,MATCH(C1374,CRIMs!D:D,0)),0)</f>
        <v>0</v>
      </c>
      <c r="I1374" s="13">
        <f>INDEX('xUS TME'!E:E,MATCH($B1374,'xUS TME'!$B:$B,0))</f>
        <v>0</v>
      </c>
      <c r="J1374" s="15">
        <f>INDEX('xUS TME'!H:H,MATCH(B1374,'xUS TME'!$B:$B,0))</f>
        <v>0</v>
      </c>
      <c r="K1374" s="17" t="str">
        <f t="shared" si="21"/>
        <v/>
      </c>
      <c r="L1374" s="15">
        <f>INDEX('xUS TME'!J:J,MATCH('xUS Opp Value'!B1374,'xUS TME'!$B:$B,0))</f>
        <v>38.4</v>
      </c>
      <c r="M1374" s="15">
        <f>INDEX('xUS TME'!L:L,MATCH('xUS Opp Value'!$B1374,'xUS TME'!$B:$B,0))</f>
        <v>4.37</v>
      </c>
      <c r="N1374" s="15">
        <f>INDEX('xUS TME'!K:K,MATCH('xUS Opp Value'!$B1374,'xUS TME'!$B:$B,0))</f>
        <v>0.02</v>
      </c>
      <c r="O1374" s="15">
        <f>INDEX('xUS TME'!I:I,MATCH('xUS Opp Value'!$B1374,'xUS TME'!$B:$B,0))</f>
        <v>0</v>
      </c>
      <c r="P1374" s="15" t="str">
        <f>INDEX('xUS TME'!M:M,MATCH('xUS Opp Value'!$B1374,'xUS TME'!$B:$B,0))</f>
        <v>Yuan Renminbi</v>
      </c>
      <c r="Q1374" s="15">
        <f>INDEX('xUS TME'!N:N,MATCH('xUS Opp Value'!$B1374,'xUS TME'!$B:$B,0))</f>
        <v>0</v>
      </c>
    </row>
    <row r="1375" spans="1:17" hidden="1">
      <c r="A1375" s="10" t="s">
        <v>5555</v>
      </c>
      <c r="B1375" s="10" t="str">
        <f>INDEX('xUS TME'!B:B,MATCH('xUS Opp Value'!A1375,'xUS TME'!A:A,0))</f>
        <v>CNE0000007H2</v>
      </c>
      <c r="C1375" s="13" t="str">
        <f>INDEX('xUS TME'!C:C,MATCH($B1375,'xUS TME'!$B:$B,0))</f>
        <v>000629</v>
      </c>
      <c r="D1375" s="13" t="str">
        <f>INDEX('xUS TME'!D:D,MATCH(B1375,'xUS TME'!$B:$B,0))</f>
        <v>0P00007WW3</v>
      </c>
      <c r="E1375" s="13" t="str">
        <f>INDEX('xUS TME'!F:F,MATCH(B1375,'xUS TME'!$B:$B,0))</f>
        <v>China</v>
      </c>
      <c r="F1375" s="18" t="str">
        <f>INDEX('xUS TME'!G:G,MATCH(B1375,'xUS TME'!$B:$B,0))</f>
        <v>Materials</v>
      </c>
      <c r="G1375" s="58">
        <f>IFERROR(INDEX(CRIMs!G:G,MATCH(C1375,CRIMs!D:D,0)),0)</f>
        <v>0</v>
      </c>
      <c r="H1375" s="58">
        <f>IFERROR(INDEX(CRIMs!I:I,MATCH(C1375,CRIMs!D:D,0)),0)</f>
        <v>0</v>
      </c>
      <c r="I1375" s="13">
        <f>INDEX('xUS TME'!E:E,MATCH($B1375,'xUS TME'!$B:$B,0))</f>
        <v>0</v>
      </c>
      <c r="J1375" s="15">
        <f>INDEX('xUS TME'!H:H,MATCH(B1375,'xUS TME'!$B:$B,0))</f>
        <v>0</v>
      </c>
      <c r="K1375" s="17" t="str">
        <f t="shared" si="21"/>
        <v/>
      </c>
      <c r="L1375" s="15">
        <f>INDEX('xUS TME'!J:J,MATCH('xUS Opp Value'!B1375,'xUS TME'!$B:$B,0))</f>
        <v>0</v>
      </c>
      <c r="M1375" s="15">
        <f>INDEX('xUS TME'!L:L,MATCH('xUS Opp Value'!$B1375,'xUS TME'!$B:$B,0))</f>
        <v>2.5299999999999998</v>
      </c>
      <c r="N1375" s="15">
        <f>INDEX('xUS TME'!K:K,MATCH('xUS Opp Value'!$B1375,'xUS TME'!$B:$B,0))</f>
        <v>-0.01</v>
      </c>
      <c r="O1375" s="15">
        <f>INDEX('xUS TME'!I:I,MATCH('xUS Opp Value'!$B1375,'xUS TME'!$B:$B,0))</f>
        <v>0</v>
      </c>
      <c r="P1375" s="15" t="str">
        <f>INDEX('xUS TME'!M:M,MATCH('xUS Opp Value'!$B1375,'xUS TME'!$B:$B,0))</f>
        <v>Yuan Renminbi</v>
      </c>
      <c r="Q1375" s="15">
        <f>INDEX('xUS TME'!N:N,MATCH('xUS Opp Value'!$B1375,'xUS TME'!$B:$B,0))</f>
        <v>0</v>
      </c>
    </row>
    <row r="1376" spans="1:17" hidden="1">
      <c r="A1376" s="10" t="s">
        <v>3170</v>
      </c>
      <c r="B1376" s="10" t="str">
        <f>INDEX('xUS TME'!B:B,MATCH('xUS Opp Value'!A1376,'xUS TME'!A:A,0))</f>
        <v>CNE000001733</v>
      </c>
      <c r="C1376" s="13">
        <f>INDEX('xUS TME'!C:C,MATCH($B1376,'xUS TME'!$B:$B,0))</f>
        <v>600332</v>
      </c>
      <c r="D1376" s="13" t="str">
        <f>INDEX('xUS TME'!D:D,MATCH(B1376,'xUS TME'!$B:$B,0))</f>
        <v>0P00007X78</v>
      </c>
      <c r="E1376" s="13" t="str">
        <f>INDEX('xUS TME'!F:F,MATCH(B1376,'xUS TME'!$B:$B,0))</f>
        <v>China</v>
      </c>
      <c r="F1376" s="18" t="str">
        <f>INDEX('xUS TME'!G:G,MATCH(B1376,'xUS TME'!$B:$B,0))</f>
        <v>Health Care</v>
      </c>
      <c r="G1376" s="58">
        <f>IFERROR(INDEX(CRIMs!G:G,MATCH(C1376,CRIMs!D:D,0)),0)</f>
        <v>0</v>
      </c>
      <c r="H1376" s="58">
        <f>IFERROR(INDEX(CRIMs!I:I,MATCH(C1376,CRIMs!D:D,0)),0)</f>
        <v>0</v>
      </c>
      <c r="I1376" s="13">
        <f>INDEX('xUS TME'!E:E,MATCH($B1376,'xUS TME'!$B:$B,0))</f>
        <v>0</v>
      </c>
      <c r="J1376" s="15">
        <f>INDEX('xUS TME'!H:H,MATCH(B1376,'xUS TME'!$B:$B,0))</f>
        <v>0</v>
      </c>
      <c r="K1376" s="17" t="str">
        <f t="shared" si="21"/>
        <v/>
      </c>
      <c r="L1376" s="15">
        <f>INDEX('xUS TME'!J:J,MATCH('xUS Opp Value'!B1376,'xUS TME'!$B:$B,0))</f>
        <v>0</v>
      </c>
      <c r="M1376" s="15">
        <f>INDEX('xUS TME'!L:L,MATCH('xUS Opp Value'!$B1376,'xUS TME'!$B:$B,0))</f>
        <v>0.99</v>
      </c>
      <c r="N1376" s="15">
        <f>INDEX('xUS TME'!K:K,MATCH('xUS Opp Value'!$B1376,'xUS TME'!$B:$B,0))</f>
        <v>0.08</v>
      </c>
      <c r="O1376" s="15">
        <f>INDEX('xUS TME'!I:I,MATCH('xUS Opp Value'!$B1376,'xUS TME'!$B:$B,0))</f>
        <v>0</v>
      </c>
      <c r="P1376" s="15" t="str">
        <f>INDEX('xUS TME'!M:M,MATCH('xUS Opp Value'!$B1376,'xUS TME'!$B:$B,0))</f>
        <v>Yuan Renminbi</v>
      </c>
      <c r="Q1376" s="15">
        <f>INDEX('xUS TME'!N:N,MATCH('xUS Opp Value'!$B1376,'xUS TME'!$B:$B,0))</f>
        <v>0</v>
      </c>
    </row>
    <row r="1377" spans="1:17" hidden="1">
      <c r="A1377" s="10" t="s">
        <v>6906</v>
      </c>
      <c r="B1377" s="10" t="str">
        <f>INDEX('xUS TME'!B:B,MATCH('xUS Opp Value'!A1377,'xUS TME'!A:A,0))</f>
        <v>CNE099900373</v>
      </c>
      <c r="C1377" s="13">
        <f>INDEX('xUS TME'!C:C,MATCH($B1377,'xUS TME'!$B:$B,0))</f>
        <v>601399</v>
      </c>
      <c r="D1377" s="13" t="str">
        <f>INDEX('xUS TME'!D:D,MATCH(B1377,'xUS TME'!$B:$B,0))</f>
        <v>0P0001K2OE</v>
      </c>
      <c r="E1377" s="13" t="str">
        <f>INDEX('xUS TME'!F:F,MATCH(B1377,'xUS TME'!$B:$B,0))</f>
        <v>China</v>
      </c>
      <c r="F1377" s="18" t="str">
        <f>INDEX('xUS TME'!G:G,MATCH(B1377,'xUS TME'!$B:$B,0))</f>
        <v>Industrials</v>
      </c>
      <c r="G1377" s="58">
        <f>IFERROR(INDEX(CRIMs!G:G,MATCH(C1377,CRIMs!D:D,0)),0)</f>
        <v>0</v>
      </c>
      <c r="H1377" s="58">
        <f>IFERROR(INDEX(CRIMs!I:I,MATCH(C1377,CRIMs!D:D,0)),0)</f>
        <v>0</v>
      </c>
      <c r="I1377" s="13">
        <f>INDEX('xUS TME'!E:E,MATCH($B1377,'xUS TME'!$B:$B,0))</f>
        <v>0</v>
      </c>
      <c r="J1377" s="15">
        <f>INDEX('xUS TME'!H:H,MATCH(B1377,'xUS TME'!$B:$B,0))</f>
        <v>0</v>
      </c>
      <c r="K1377" s="17" t="str">
        <f t="shared" si="21"/>
        <v/>
      </c>
      <c r="L1377" s="15">
        <f>INDEX('xUS TME'!J:J,MATCH('xUS Opp Value'!B1377,'xUS TME'!$B:$B,0))</f>
        <v>0</v>
      </c>
      <c r="M1377" s="15">
        <f>INDEX('xUS TME'!L:L,MATCH('xUS Opp Value'!$B1377,'xUS TME'!$B:$B,0))</f>
        <v>2.2400000000000002</v>
      </c>
      <c r="N1377" s="15">
        <f>INDEX('xUS TME'!K:K,MATCH('xUS Opp Value'!$B1377,'xUS TME'!$B:$B,0))</f>
        <v>0.03</v>
      </c>
      <c r="O1377" s="15">
        <f>INDEX('xUS TME'!I:I,MATCH('xUS Opp Value'!$B1377,'xUS TME'!$B:$B,0))</f>
        <v>0</v>
      </c>
      <c r="P1377" s="15" t="str">
        <f>INDEX('xUS TME'!M:M,MATCH('xUS Opp Value'!$B1377,'xUS TME'!$B:$B,0))</f>
        <v>Yuan Renminbi</v>
      </c>
      <c r="Q1377" s="15">
        <f>INDEX('xUS TME'!N:N,MATCH('xUS Opp Value'!$B1377,'xUS TME'!$B:$B,0))</f>
        <v>0</v>
      </c>
    </row>
    <row r="1378" spans="1:17" hidden="1">
      <c r="A1378" s="10" t="s">
        <v>1573</v>
      </c>
      <c r="B1378" s="10" t="str">
        <f>INDEX('xUS TME'!B:B,MATCH('xUS Opp Value'!A1378,'xUS TME'!A:A,0))</f>
        <v>CNE100000L48</v>
      </c>
      <c r="C1378" s="13">
        <f>INDEX('xUS TME'!C:C,MATCH($B1378,'xUS TME'!$B:$B,0))</f>
        <v>601106</v>
      </c>
      <c r="D1378" s="13" t="str">
        <f>INDEX('xUS TME'!D:D,MATCH(B1378,'xUS TME'!$B:$B,0))</f>
        <v>0P0000N9I3</v>
      </c>
      <c r="E1378" s="13" t="str">
        <f>INDEX('xUS TME'!F:F,MATCH(B1378,'xUS TME'!$B:$B,0))</f>
        <v>China</v>
      </c>
      <c r="F1378" s="18" t="str">
        <f>INDEX('xUS TME'!G:G,MATCH(B1378,'xUS TME'!$B:$B,0))</f>
        <v>Industrials</v>
      </c>
      <c r="G1378" s="58">
        <f>IFERROR(INDEX(CRIMs!G:G,MATCH(C1378,CRIMs!D:D,0)),0)</f>
        <v>0</v>
      </c>
      <c r="H1378" s="58">
        <f>IFERROR(INDEX(CRIMs!I:I,MATCH(C1378,CRIMs!D:D,0)),0)</f>
        <v>0</v>
      </c>
      <c r="I1378" s="13">
        <f>INDEX('xUS TME'!E:E,MATCH($B1378,'xUS TME'!$B:$B,0))</f>
        <v>0</v>
      </c>
      <c r="J1378" s="15">
        <f>INDEX('xUS TME'!H:H,MATCH(B1378,'xUS TME'!$B:$B,0))</f>
        <v>0</v>
      </c>
      <c r="K1378" s="17" t="str">
        <f t="shared" si="21"/>
        <v/>
      </c>
      <c r="L1378" s="15">
        <f>INDEX('xUS TME'!J:J,MATCH('xUS Opp Value'!B1378,'xUS TME'!$B:$B,0))</f>
        <v>0</v>
      </c>
      <c r="M1378" s="15">
        <f>INDEX('xUS TME'!L:L,MATCH('xUS Opp Value'!$B1378,'xUS TME'!$B:$B,0))</f>
        <v>5.49</v>
      </c>
      <c r="N1378" s="15">
        <f>INDEX('xUS TME'!K:K,MATCH('xUS Opp Value'!$B1378,'xUS TME'!$B:$B,0))</f>
        <v>-0.47</v>
      </c>
      <c r="O1378" s="15">
        <f>INDEX('xUS TME'!I:I,MATCH('xUS Opp Value'!$B1378,'xUS TME'!$B:$B,0))</f>
        <v>0</v>
      </c>
      <c r="P1378" s="15" t="str">
        <f>INDEX('xUS TME'!M:M,MATCH('xUS Opp Value'!$B1378,'xUS TME'!$B:$B,0))</f>
        <v>Yuan Renminbi</v>
      </c>
      <c r="Q1378" s="15">
        <f>INDEX('xUS TME'!N:N,MATCH('xUS Opp Value'!$B1378,'xUS TME'!$B:$B,0))</f>
        <v>0</v>
      </c>
    </row>
    <row r="1379" spans="1:17" hidden="1">
      <c r="A1379" s="10" t="s">
        <v>1075</v>
      </c>
      <c r="B1379" s="10" t="str">
        <f>INDEX('xUS TME'!B:B,MATCH('xUS Opp Value'!A1379,'xUS TME'!A:A,0))</f>
        <v>CNE100000668</v>
      </c>
      <c r="C1379" s="13">
        <f>INDEX('xUS TME'!C:C,MATCH($B1379,'xUS TME'!$B:$B,0))</f>
        <v>2153</v>
      </c>
      <c r="D1379" s="13" t="str">
        <f>INDEX('xUS TME'!D:D,MATCH(B1379,'xUS TME'!$B:$B,0))</f>
        <v>0P00009FZB</v>
      </c>
      <c r="E1379" s="13" t="str">
        <f>INDEX('xUS TME'!F:F,MATCH(B1379,'xUS TME'!$B:$B,0))</f>
        <v>China</v>
      </c>
      <c r="F1379" s="18" t="str">
        <f>INDEX('xUS TME'!G:G,MATCH(B1379,'xUS TME'!$B:$B,0))</f>
        <v>Information Technology</v>
      </c>
      <c r="G1379" s="58">
        <f>IFERROR(INDEX(CRIMs!G:G,MATCH(C1379,CRIMs!D:D,0)),0)</f>
        <v>0</v>
      </c>
      <c r="H1379" s="58">
        <f>IFERROR(INDEX(CRIMs!I:I,MATCH(C1379,CRIMs!D:D,0)),0)</f>
        <v>0</v>
      </c>
      <c r="I1379" s="13">
        <f>INDEX('xUS TME'!E:E,MATCH($B1379,'xUS TME'!$B:$B,0))</f>
        <v>0</v>
      </c>
      <c r="J1379" s="15">
        <f>INDEX('xUS TME'!H:H,MATCH(B1379,'xUS TME'!$B:$B,0))</f>
        <v>0</v>
      </c>
      <c r="K1379" s="17" t="str">
        <f t="shared" si="21"/>
        <v/>
      </c>
      <c r="L1379" s="15">
        <f>INDEX('xUS TME'!J:J,MATCH('xUS Opp Value'!B1379,'xUS TME'!$B:$B,0))</f>
        <v>0</v>
      </c>
      <c r="M1379" s="15">
        <f>INDEX('xUS TME'!L:L,MATCH('xUS Opp Value'!$B1379,'xUS TME'!$B:$B,0))</f>
        <v>3.88</v>
      </c>
      <c r="N1379" s="15">
        <f>INDEX('xUS TME'!K:K,MATCH('xUS Opp Value'!$B1379,'xUS TME'!$B:$B,0))</f>
        <v>-0.02</v>
      </c>
      <c r="O1379" s="15">
        <f>INDEX('xUS TME'!I:I,MATCH('xUS Opp Value'!$B1379,'xUS TME'!$B:$B,0))</f>
        <v>0</v>
      </c>
      <c r="P1379" s="15" t="str">
        <f>INDEX('xUS TME'!M:M,MATCH('xUS Opp Value'!$B1379,'xUS TME'!$B:$B,0))</f>
        <v>Yuan Renminbi</v>
      </c>
      <c r="Q1379" s="15">
        <f>INDEX('xUS TME'!N:N,MATCH('xUS Opp Value'!$B1379,'xUS TME'!$B:$B,0))</f>
        <v>0</v>
      </c>
    </row>
    <row r="1380" spans="1:17" hidden="1">
      <c r="A1380" s="10" t="s">
        <v>5107</v>
      </c>
      <c r="B1380" s="10" t="str">
        <f>INDEX('xUS TME'!B:B,MATCH('xUS Opp Value'!A1380,'xUS TME'!A:A,0))</f>
        <v>CNE1000031R9</v>
      </c>
      <c r="C1380" s="13">
        <f>INDEX('xUS TME'!C:C,MATCH($B1380,'xUS TME'!$B:$B,0))</f>
        <v>601990</v>
      </c>
      <c r="D1380" s="13" t="str">
        <f>INDEX('xUS TME'!D:D,MATCH(B1380,'xUS TME'!$B:$B,0))</f>
        <v>0P0001DITU</v>
      </c>
      <c r="E1380" s="13" t="str">
        <f>INDEX('xUS TME'!F:F,MATCH(B1380,'xUS TME'!$B:$B,0))</f>
        <v>China</v>
      </c>
      <c r="F1380" s="18" t="str">
        <f>INDEX('xUS TME'!G:G,MATCH(B1380,'xUS TME'!$B:$B,0))</f>
        <v>Financials</v>
      </c>
      <c r="G1380" s="58">
        <f>IFERROR(INDEX(CRIMs!G:G,MATCH(C1380,CRIMs!D:D,0)),0)</f>
        <v>0</v>
      </c>
      <c r="H1380" s="58">
        <f>IFERROR(INDEX(CRIMs!I:I,MATCH(C1380,CRIMs!D:D,0)),0)</f>
        <v>0</v>
      </c>
      <c r="I1380" s="13">
        <f>INDEX('xUS TME'!E:E,MATCH($B1380,'xUS TME'!$B:$B,0))</f>
        <v>0</v>
      </c>
      <c r="J1380" s="15">
        <f>INDEX('xUS TME'!H:H,MATCH(B1380,'xUS TME'!$B:$B,0))</f>
        <v>0</v>
      </c>
      <c r="K1380" s="17" t="str">
        <f t="shared" si="21"/>
        <v/>
      </c>
      <c r="L1380" s="15">
        <f>INDEX('xUS TME'!J:J,MATCH('xUS Opp Value'!B1380,'xUS TME'!$B:$B,0))</f>
        <v>0</v>
      </c>
      <c r="M1380" s="15">
        <f>INDEX('xUS TME'!L:L,MATCH('xUS Opp Value'!$B1380,'xUS TME'!$B:$B,0))</f>
        <v>1.52</v>
      </c>
      <c r="N1380" s="15">
        <f>INDEX('xUS TME'!K:K,MATCH('xUS Opp Value'!$B1380,'xUS TME'!$B:$B,0))</f>
        <v>0.06</v>
      </c>
      <c r="O1380" s="15">
        <f>INDEX('xUS TME'!I:I,MATCH('xUS Opp Value'!$B1380,'xUS TME'!$B:$B,0))</f>
        <v>0</v>
      </c>
      <c r="P1380" s="15" t="str">
        <f>INDEX('xUS TME'!M:M,MATCH('xUS Opp Value'!$B1380,'xUS TME'!$B:$B,0))</f>
        <v>Yuan Renminbi</v>
      </c>
      <c r="Q1380" s="15">
        <f>INDEX('xUS TME'!N:N,MATCH('xUS Opp Value'!$B1380,'xUS TME'!$B:$B,0))</f>
        <v>0</v>
      </c>
    </row>
    <row r="1381" spans="1:17" hidden="1">
      <c r="A1381" s="10" t="s">
        <v>7078</v>
      </c>
      <c r="B1381" s="10" t="str">
        <f>INDEX('xUS TME'!B:B,MATCH('xUS Opp Value'!A1381,'xUS TME'!A:A,0))</f>
        <v>CNE000001154</v>
      </c>
      <c r="C1381" s="13">
        <f>INDEX('xUS TME'!C:C,MATCH($B1381,'xUS TME'!$B:$B,0))</f>
        <v>958</v>
      </c>
      <c r="D1381" s="13" t="str">
        <f>INDEX('xUS TME'!D:D,MATCH(B1381,'xUS TME'!$B:$B,0))</f>
        <v>0P00007XRK</v>
      </c>
      <c r="E1381" s="13" t="str">
        <f>INDEX('xUS TME'!F:F,MATCH(B1381,'xUS TME'!$B:$B,0))</f>
        <v>China</v>
      </c>
      <c r="F1381" s="18" t="str">
        <f>INDEX('xUS TME'!G:G,MATCH(B1381,'xUS TME'!$B:$B,0))</f>
        <v>Financials</v>
      </c>
      <c r="G1381" s="58">
        <f>IFERROR(INDEX(CRIMs!G:G,MATCH(C1381,CRIMs!D:D,0)),0)</f>
        <v>0</v>
      </c>
      <c r="H1381" s="58">
        <f>IFERROR(INDEX(CRIMs!I:I,MATCH(C1381,CRIMs!D:D,0)),0)</f>
        <v>0</v>
      </c>
      <c r="I1381" s="13">
        <f>INDEX('xUS TME'!E:E,MATCH($B1381,'xUS TME'!$B:$B,0))</f>
        <v>0</v>
      </c>
      <c r="J1381" s="15">
        <f>INDEX('xUS TME'!H:H,MATCH(B1381,'xUS TME'!$B:$B,0))</f>
        <v>0</v>
      </c>
      <c r="K1381" s="17" t="str">
        <f t="shared" si="21"/>
        <v/>
      </c>
      <c r="L1381" s="15">
        <f>INDEX('xUS TME'!J:J,MATCH('xUS Opp Value'!B1381,'xUS TME'!$B:$B,0))</f>
        <v>0</v>
      </c>
      <c r="M1381" s="15">
        <f>INDEX('xUS TME'!L:L,MATCH('xUS Opp Value'!$B1381,'xUS TME'!$B:$B,0))</f>
        <v>1.61</v>
      </c>
      <c r="N1381" s="15">
        <f>INDEX('xUS TME'!K:K,MATCH('xUS Opp Value'!$B1381,'xUS TME'!$B:$B,0))</f>
        <v>7.0000000000000007E-2</v>
      </c>
      <c r="O1381" s="15">
        <f>INDEX('xUS TME'!I:I,MATCH('xUS Opp Value'!$B1381,'xUS TME'!$B:$B,0))</f>
        <v>0</v>
      </c>
      <c r="P1381" s="15" t="str">
        <f>INDEX('xUS TME'!M:M,MATCH('xUS Opp Value'!$B1381,'xUS TME'!$B:$B,0))</f>
        <v>Yuan Renminbi</v>
      </c>
      <c r="Q1381" s="15">
        <f>INDEX('xUS TME'!N:N,MATCH('xUS Opp Value'!$B1381,'xUS TME'!$B:$B,0))</f>
        <v>0</v>
      </c>
    </row>
    <row r="1382" spans="1:17" hidden="1">
      <c r="A1382" s="10" t="s">
        <v>8561</v>
      </c>
      <c r="B1382" s="10" t="str">
        <f>INDEX('xUS TME'!B:B,MATCH('xUS Opp Value'!A1382,'xUS TME'!A:A,0))</f>
        <v>CNE100000P51</v>
      </c>
      <c r="C1382" s="13">
        <f>INDEX('xUS TME'!C:C,MATCH($B1382,'xUS TME'!$B:$B,0))</f>
        <v>2402</v>
      </c>
      <c r="D1382" s="13" t="str">
        <f>INDEX('xUS TME'!D:D,MATCH(B1382,'xUS TME'!$B:$B,0))</f>
        <v>0P0000P6FV</v>
      </c>
      <c r="E1382" s="13" t="str">
        <f>INDEX('xUS TME'!F:F,MATCH(B1382,'xUS TME'!$B:$B,0))</f>
        <v>China</v>
      </c>
      <c r="F1382" s="18" t="str">
        <f>INDEX('xUS TME'!G:G,MATCH(B1382,'xUS TME'!$B:$B,0))</f>
        <v>Information Technology</v>
      </c>
      <c r="G1382" s="58">
        <f>IFERROR(INDEX(CRIMs!G:G,MATCH(C1382,CRIMs!D:D,0)),0)</f>
        <v>0</v>
      </c>
      <c r="H1382" s="58">
        <f>IFERROR(INDEX(CRIMs!I:I,MATCH(C1382,CRIMs!D:D,0)),0)</f>
        <v>0</v>
      </c>
      <c r="I1382" s="13">
        <f>INDEX('xUS TME'!E:E,MATCH($B1382,'xUS TME'!$B:$B,0))</f>
        <v>0</v>
      </c>
      <c r="J1382" s="15">
        <f>INDEX('xUS TME'!H:H,MATCH(B1382,'xUS TME'!$B:$B,0))</f>
        <v>0</v>
      </c>
      <c r="K1382" s="17" t="str">
        <f t="shared" si="21"/>
        <v/>
      </c>
      <c r="L1382" s="15">
        <f>INDEX('xUS TME'!J:J,MATCH('xUS Opp Value'!B1382,'xUS TME'!$B:$B,0))</f>
        <v>0</v>
      </c>
      <c r="M1382" s="15">
        <f>INDEX('xUS TME'!L:L,MATCH('xUS Opp Value'!$B1382,'xUS TME'!$B:$B,0))</f>
        <v>5.57</v>
      </c>
      <c r="N1382" s="15">
        <f>INDEX('xUS TME'!K:K,MATCH('xUS Opp Value'!$B1382,'xUS TME'!$B:$B,0))</f>
        <v>7.0000000000000007E-2</v>
      </c>
      <c r="O1382" s="15">
        <f>INDEX('xUS TME'!I:I,MATCH('xUS Opp Value'!$B1382,'xUS TME'!$B:$B,0))</f>
        <v>0</v>
      </c>
      <c r="P1382" s="15" t="str">
        <f>INDEX('xUS TME'!M:M,MATCH('xUS Opp Value'!$B1382,'xUS TME'!$B:$B,0))</f>
        <v>Yuan Renminbi</v>
      </c>
      <c r="Q1382" s="15">
        <f>INDEX('xUS TME'!N:N,MATCH('xUS Opp Value'!$B1382,'xUS TME'!$B:$B,0))</f>
        <v>0</v>
      </c>
    </row>
    <row r="1383" spans="1:17" hidden="1">
      <c r="A1383" s="10" t="s">
        <v>6894</v>
      </c>
      <c r="B1383" s="10" t="str">
        <f>INDEX('xUS TME'!B:B,MATCH('xUS Opp Value'!A1383,'xUS TME'!A:A,0))</f>
        <v>CNE000000SV4</v>
      </c>
      <c r="C1383" s="13">
        <f>INDEX('xUS TME'!C:C,MATCH($B1383,'xUS TME'!$B:$B,0))</f>
        <v>600109</v>
      </c>
      <c r="D1383" s="13" t="str">
        <f>INDEX('xUS TME'!D:D,MATCH(B1383,'xUS TME'!$B:$B,0))</f>
        <v>0P00007X1N</v>
      </c>
      <c r="E1383" s="13" t="str">
        <f>INDEX('xUS TME'!F:F,MATCH(B1383,'xUS TME'!$B:$B,0))</f>
        <v>China</v>
      </c>
      <c r="F1383" s="18" t="str">
        <f>INDEX('xUS TME'!G:G,MATCH(B1383,'xUS TME'!$B:$B,0))</f>
        <v>Financials</v>
      </c>
      <c r="G1383" s="58">
        <f>IFERROR(INDEX(CRIMs!G:G,MATCH(C1383,CRIMs!D:D,0)),0)</f>
        <v>0</v>
      </c>
      <c r="H1383" s="58">
        <f>IFERROR(INDEX(CRIMs!I:I,MATCH(C1383,CRIMs!D:D,0)),0)</f>
        <v>0</v>
      </c>
      <c r="I1383" s="13">
        <f>INDEX('xUS TME'!E:E,MATCH($B1383,'xUS TME'!$B:$B,0))</f>
        <v>0</v>
      </c>
      <c r="J1383" s="15">
        <f>INDEX('xUS TME'!H:H,MATCH(B1383,'xUS TME'!$B:$B,0))</f>
        <v>0</v>
      </c>
      <c r="K1383" s="17" t="str">
        <f t="shared" si="21"/>
        <v/>
      </c>
      <c r="L1383" s="15">
        <f>INDEX('xUS TME'!J:J,MATCH('xUS Opp Value'!B1383,'xUS TME'!$B:$B,0))</f>
        <v>0</v>
      </c>
      <c r="M1383" s="15">
        <f>INDEX('xUS TME'!L:L,MATCH('xUS Opp Value'!$B1383,'xUS TME'!$B:$B,0))</f>
        <v>0.91</v>
      </c>
      <c r="N1383" s="15">
        <f>INDEX('xUS TME'!K:K,MATCH('xUS Opp Value'!$B1383,'xUS TME'!$B:$B,0))</f>
        <v>0.05</v>
      </c>
      <c r="O1383" s="15">
        <f>INDEX('xUS TME'!I:I,MATCH('xUS Opp Value'!$B1383,'xUS TME'!$B:$B,0))</f>
        <v>0</v>
      </c>
      <c r="P1383" s="15" t="str">
        <f>INDEX('xUS TME'!M:M,MATCH('xUS Opp Value'!$B1383,'xUS TME'!$B:$B,0))</f>
        <v>Yuan Renminbi</v>
      </c>
      <c r="Q1383" s="15">
        <f>INDEX('xUS TME'!N:N,MATCH('xUS Opp Value'!$B1383,'xUS TME'!$B:$B,0))</f>
        <v>0</v>
      </c>
    </row>
    <row r="1384" spans="1:17" hidden="1">
      <c r="A1384" s="10" t="s">
        <v>1095</v>
      </c>
      <c r="B1384" s="10" t="str">
        <f>INDEX('xUS TME'!B:B,MATCH('xUS Opp Value'!A1384,'xUS TME'!A:A,0))</f>
        <v>CNE000000S84</v>
      </c>
      <c r="C1384" s="13">
        <f>INDEX('xUS TME'!C:C,MATCH($B1384,'xUS TME'!$B:$B,0))</f>
        <v>729</v>
      </c>
      <c r="D1384" s="13" t="str">
        <f>INDEX('xUS TME'!D:D,MATCH(B1384,'xUS TME'!$B:$B,0))</f>
        <v>0P00007XNB</v>
      </c>
      <c r="E1384" s="13" t="str">
        <f>INDEX('xUS TME'!F:F,MATCH(B1384,'xUS TME'!$B:$B,0))</f>
        <v>China</v>
      </c>
      <c r="F1384" s="18" t="str">
        <f>INDEX('xUS TME'!G:G,MATCH(B1384,'xUS TME'!$B:$B,0))</f>
        <v>Consumer Staples</v>
      </c>
      <c r="G1384" s="58">
        <f>IFERROR(INDEX(CRIMs!G:G,MATCH(C1384,CRIMs!D:D,0)),0)</f>
        <v>0</v>
      </c>
      <c r="H1384" s="58">
        <f>IFERROR(INDEX(CRIMs!I:I,MATCH(C1384,CRIMs!D:D,0)),0)</f>
        <v>0</v>
      </c>
      <c r="I1384" s="13">
        <f>INDEX('xUS TME'!E:E,MATCH($B1384,'xUS TME'!$B:$B,0))</f>
        <v>0</v>
      </c>
      <c r="J1384" s="15">
        <f>INDEX('xUS TME'!H:H,MATCH(B1384,'xUS TME'!$B:$B,0))</f>
        <v>0</v>
      </c>
      <c r="K1384" s="17" t="str">
        <f t="shared" si="21"/>
        <v/>
      </c>
      <c r="L1384" s="15">
        <f>INDEX('xUS TME'!J:J,MATCH('xUS Opp Value'!B1384,'xUS TME'!$B:$B,0))</f>
        <v>74.17</v>
      </c>
      <c r="M1384" s="15">
        <f>INDEX('xUS TME'!L:L,MATCH('xUS Opp Value'!$B1384,'xUS TME'!$B:$B,0))</f>
        <v>2.54</v>
      </c>
      <c r="N1384" s="15">
        <f>INDEX('xUS TME'!K:K,MATCH('xUS Opp Value'!$B1384,'xUS TME'!$B:$B,0))</f>
        <v>0.09</v>
      </c>
      <c r="O1384" s="15" t="str">
        <f>INDEX('xUS TME'!I:I,MATCH('xUS Opp Value'!$B1384,'xUS TME'!$B:$B,0))</f>
        <v>None</v>
      </c>
      <c r="P1384" s="15" t="str">
        <f>INDEX('xUS TME'!M:M,MATCH('xUS Opp Value'!$B1384,'xUS TME'!$B:$B,0))</f>
        <v>Yuan Renminbi</v>
      </c>
      <c r="Q1384" s="15" t="str">
        <f>INDEX('xUS TME'!N:N,MATCH('xUS Opp Value'!$B1384,'xUS TME'!$B:$B,0))</f>
        <v>Low</v>
      </c>
    </row>
    <row r="1385" spans="1:17" hidden="1">
      <c r="A1385" s="10" t="s">
        <v>6510</v>
      </c>
      <c r="B1385" s="10" t="str">
        <f>INDEX('xUS TME'!B:B,MATCH('xUS Opp Value'!A1385,'xUS TME'!A:A,0))</f>
        <v>CNE000001FP1</v>
      </c>
      <c r="C1385" s="13">
        <f>INDEX('xUS TME'!C:C,MATCH($B1385,'xUS TME'!$B:$B,0))</f>
        <v>600348</v>
      </c>
      <c r="D1385" s="13" t="str">
        <f>INDEX('xUS TME'!D:D,MATCH(B1385,'xUS TME'!$B:$B,0))</f>
        <v>0P00007X7J</v>
      </c>
      <c r="E1385" s="13" t="str">
        <f>INDEX('xUS TME'!F:F,MATCH(B1385,'xUS TME'!$B:$B,0))</f>
        <v>China</v>
      </c>
      <c r="F1385" s="18" t="str">
        <f>INDEX('xUS TME'!G:G,MATCH(B1385,'xUS TME'!$B:$B,0))</f>
        <v>Energy</v>
      </c>
      <c r="G1385" s="58">
        <f>IFERROR(INDEX(CRIMs!G:G,MATCH(C1385,CRIMs!D:D,0)),0)</f>
        <v>0</v>
      </c>
      <c r="H1385" s="58">
        <f>IFERROR(INDEX(CRIMs!I:I,MATCH(C1385,CRIMs!D:D,0)),0)</f>
        <v>0</v>
      </c>
      <c r="I1385" s="13">
        <f>INDEX('xUS TME'!E:E,MATCH($B1385,'xUS TME'!$B:$B,0))</f>
        <v>0</v>
      </c>
      <c r="J1385" s="15">
        <f>INDEX('xUS TME'!H:H,MATCH(B1385,'xUS TME'!$B:$B,0))</f>
        <v>0</v>
      </c>
      <c r="K1385" s="17" t="str">
        <f t="shared" si="21"/>
        <v/>
      </c>
      <c r="L1385" s="15">
        <f>INDEX('xUS TME'!J:J,MATCH('xUS Opp Value'!B1385,'xUS TME'!$B:$B,0))</f>
        <v>0</v>
      </c>
      <c r="M1385" s="15">
        <f>INDEX('xUS TME'!L:L,MATCH('xUS Opp Value'!$B1385,'xUS TME'!$B:$B,0))</f>
        <v>1.2</v>
      </c>
      <c r="N1385" s="15">
        <f>INDEX('xUS TME'!K:K,MATCH('xUS Opp Value'!$B1385,'xUS TME'!$B:$B,0))</f>
        <v>0.09</v>
      </c>
      <c r="O1385" s="15" t="str">
        <f>INDEX('xUS TME'!I:I,MATCH('xUS Opp Value'!$B1385,'xUS TME'!$B:$B,0))</f>
        <v>None</v>
      </c>
      <c r="P1385" s="15" t="str">
        <f>INDEX('xUS TME'!M:M,MATCH('xUS Opp Value'!$B1385,'xUS TME'!$B:$B,0))</f>
        <v>Yuan Renminbi</v>
      </c>
      <c r="Q1385" s="15" t="str">
        <f>INDEX('xUS TME'!N:N,MATCH('xUS Opp Value'!$B1385,'xUS TME'!$B:$B,0))</f>
        <v>High</v>
      </c>
    </row>
    <row r="1386" spans="1:17" hidden="1">
      <c r="A1386" s="10" t="s">
        <v>8265</v>
      </c>
      <c r="B1386" s="10" t="str">
        <f>INDEX('xUS TME'!B:B,MATCH('xUS Opp Value'!A1386,'xUS TME'!A:A,0))</f>
        <v>CNE000000XR2</v>
      </c>
      <c r="C1386" s="13">
        <f>INDEX('xUS TME'!C:C,MATCH($B1386,'xUS TME'!$B:$B,0))</f>
        <v>600177</v>
      </c>
      <c r="D1386" s="13" t="str">
        <f>INDEX('xUS TME'!D:D,MATCH(B1386,'xUS TME'!$B:$B,0))</f>
        <v>0P00007X3A</v>
      </c>
      <c r="E1386" s="13" t="str">
        <f>INDEX('xUS TME'!F:F,MATCH(B1386,'xUS TME'!$B:$B,0))</f>
        <v>China</v>
      </c>
      <c r="F1386" s="18" t="str">
        <f>INDEX('xUS TME'!G:G,MATCH(B1386,'xUS TME'!$B:$B,0))</f>
        <v>Real Estate</v>
      </c>
      <c r="G1386" s="58">
        <f>IFERROR(INDEX(CRIMs!G:G,MATCH(C1386,CRIMs!D:D,0)),0)</f>
        <v>0</v>
      </c>
      <c r="H1386" s="58">
        <f>IFERROR(INDEX(CRIMs!I:I,MATCH(C1386,CRIMs!D:D,0)),0)</f>
        <v>0</v>
      </c>
      <c r="I1386" s="13">
        <f>INDEX('xUS TME'!E:E,MATCH($B1386,'xUS TME'!$B:$B,0))</f>
        <v>0</v>
      </c>
      <c r="J1386" s="15">
        <f>INDEX('xUS TME'!H:H,MATCH(B1386,'xUS TME'!$B:$B,0))</f>
        <v>0</v>
      </c>
      <c r="K1386" s="17" t="str">
        <f t="shared" si="21"/>
        <v/>
      </c>
      <c r="L1386" s="15">
        <f>INDEX('xUS TME'!J:J,MATCH('xUS Opp Value'!B1386,'xUS TME'!$B:$B,0))</f>
        <v>0</v>
      </c>
      <c r="M1386" s="15">
        <f>INDEX('xUS TME'!L:L,MATCH('xUS Opp Value'!$B1386,'xUS TME'!$B:$B,0))</f>
        <v>0.79</v>
      </c>
      <c r="N1386" s="15">
        <f>INDEX('xUS TME'!K:K,MATCH('xUS Opp Value'!$B1386,'xUS TME'!$B:$B,0))</f>
        <v>7.0000000000000007E-2</v>
      </c>
      <c r="O1386" s="15">
        <f>INDEX('xUS TME'!I:I,MATCH('xUS Opp Value'!$B1386,'xUS TME'!$B:$B,0))</f>
        <v>0</v>
      </c>
      <c r="P1386" s="15" t="str">
        <f>INDEX('xUS TME'!M:M,MATCH('xUS Opp Value'!$B1386,'xUS TME'!$B:$B,0))</f>
        <v>Yuan Renminbi</v>
      </c>
      <c r="Q1386" s="15">
        <f>INDEX('xUS TME'!N:N,MATCH('xUS Opp Value'!$B1386,'xUS TME'!$B:$B,0))</f>
        <v>0</v>
      </c>
    </row>
    <row r="1387" spans="1:17" hidden="1">
      <c r="A1387" s="10" t="s">
        <v>3631</v>
      </c>
      <c r="B1387" s="10" t="str">
        <f>INDEX('xUS TME'!B:B,MATCH('xUS Opp Value'!A1387,'xUS TME'!A:A,0))</f>
        <v>CNE000001HH4</v>
      </c>
      <c r="C1387" s="13">
        <f>INDEX('xUS TME'!C:C,MATCH($B1387,'xUS TME'!$B:$B,0))</f>
        <v>600985</v>
      </c>
      <c r="D1387" s="13" t="str">
        <f>INDEX('xUS TME'!D:D,MATCH(B1387,'xUS TME'!$B:$B,0))</f>
        <v>0P00007XLH</v>
      </c>
      <c r="E1387" s="13" t="str">
        <f>INDEX('xUS TME'!F:F,MATCH(B1387,'xUS TME'!$B:$B,0))</f>
        <v>China</v>
      </c>
      <c r="F1387" s="18" t="str">
        <f>INDEX('xUS TME'!G:G,MATCH(B1387,'xUS TME'!$B:$B,0))</f>
        <v>Materials</v>
      </c>
      <c r="G1387" s="58">
        <f>IFERROR(INDEX(CRIMs!G:G,MATCH(C1387,CRIMs!D:D,0)),0)</f>
        <v>0</v>
      </c>
      <c r="H1387" s="58">
        <f>IFERROR(INDEX(CRIMs!I:I,MATCH(C1387,CRIMs!D:D,0)),0)</f>
        <v>0</v>
      </c>
      <c r="I1387" s="13">
        <f>INDEX('xUS TME'!E:E,MATCH($B1387,'xUS TME'!$B:$B,0))</f>
        <v>0</v>
      </c>
      <c r="J1387" s="15">
        <f>INDEX('xUS TME'!H:H,MATCH(B1387,'xUS TME'!$B:$B,0))</f>
        <v>0</v>
      </c>
      <c r="K1387" s="17" t="str">
        <f t="shared" si="21"/>
        <v/>
      </c>
      <c r="L1387" s="15">
        <f>INDEX('xUS TME'!J:J,MATCH('xUS Opp Value'!B1387,'xUS TME'!$B:$B,0))</f>
        <v>0</v>
      </c>
      <c r="M1387" s="15">
        <f>INDEX('xUS TME'!L:L,MATCH('xUS Opp Value'!$B1387,'xUS TME'!$B:$B,0))</f>
        <v>0.86</v>
      </c>
      <c r="N1387" s="15">
        <f>INDEX('xUS TME'!K:K,MATCH('xUS Opp Value'!$B1387,'xUS TME'!$B:$B,0))</f>
        <v>0.02</v>
      </c>
      <c r="O1387" s="15">
        <f>INDEX('xUS TME'!I:I,MATCH('xUS Opp Value'!$B1387,'xUS TME'!$B:$B,0))</f>
        <v>0</v>
      </c>
      <c r="P1387" s="15" t="str">
        <f>INDEX('xUS TME'!M:M,MATCH('xUS Opp Value'!$B1387,'xUS TME'!$B:$B,0))</f>
        <v>Yuan Renminbi</v>
      </c>
      <c r="Q1387" s="15">
        <f>INDEX('xUS TME'!N:N,MATCH('xUS Opp Value'!$B1387,'xUS TME'!$B:$B,0))</f>
        <v>0</v>
      </c>
    </row>
    <row r="1388" spans="1:17" hidden="1">
      <c r="A1388" s="10" t="s">
        <v>8562</v>
      </c>
      <c r="B1388" s="10" t="str">
        <f>INDEX('xUS TME'!B:B,MATCH('xUS Opp Value'!A1388,'xUS TME'!A:A,0))</f>
        <v>CNE000000DC6</v>
      </c>
      <c r="C1388" s="13">
        <f>INDEX('xUS TME'!C:C,MATCH($B1388,'xUS TME'!$B:$B,0))</f>
        <v>600801</v>
      </c>
      <c r="D1388" s="13" t="str">
        <f>INDEX('xUS TME'!D:D,MATCH(B1388,'xUS TME'!$B:$B,0))</f>
        <v>0P00007XIA</v>
      </c>
      <c r="E1388" s="13" t="str">
        <f>INDEX('xUS TME'!F:F,MATCH(B1388,'xUS TME'!$B:$B,0))</f>
        <v>China</v>
      </c>
      <c r="F1388" s="18" t="str">
        <f>INDEX('xUS TME'!G:G,MATCH(B1388,'xUS TME'!$B:$B,0))</f>
        <v>Materials</v>
      </c>
      <c r="G1388" s="58">
        <f>IFERROR(INDEX(CRIMs!G:G,MATCH(C1388,CRIMs!D:D,0)),0)</f>
        <v>0</v>
      </c>
      <c r="H1388" s="58">
        <f>IFERROR(INDEX(CRIMs!I:I,MATCH(C1388,CRIMs!D:D,0)),0)</f>
        <v>0</v>
      </c>
      <c r="I1388" s="13">
        <f>INDEX('xUS TME'!E:E,MATCH($B1388,'xUS TME'!$B:$B,0))</f>
        <v>0</v>
      </c>
      <c r="J1388" s="15">
        <f>INDEX('xUS TME'!H:H,MATCH(B1388,'xUS TME'!$B:$B,0))</f>
        <v>0</v>
      </c>
      <c r="K1388" s="17" t="str">
        <f t="shared" si="21"/>
        <v/>
      </c>
      <c r="L1388" s="15">
        <f>INDEX('xUS TME'!J:J,MATCH('xUS Opp Value'!B1388,'xUS TME'!$B:$B,0))</f>
        <v>0</v>
      </c>
      <c r="M1388" s="15">
        <f>INDEX('xUS TME'!L:L,MATCH('xUS Opp Value'!$B1388,'xUS TME'!$B:$B,0))</f>
        <v>1.5</v>
      </c>
      <c r="N1388" s="15">
        <f>INDEX('xUS TME'!K:K,MATCH('xUS Opp Value'!$B1388,'xUS TME'!$B:$B,0))</f>
        <v>0.11</v>
      </c>
      <c r="O1388" s="15">
        <f>INDEX('xUS TME'!I:I,MATCH('xUS Opp Value'!$B1388,'xUS TME'!$B:$B,0))</f>
        <v>0</v>
      </c>
      <c r="P1388" s="15" t="str">
        <f>INDEX('xUS TME'!M:M,MATCH('xUS Opp Value'!$B1388,'xUS TME'!$B:$B,0))</f>
        <v>Yuan Renminbi</v>
      </c>
      <c r="Q1388" s="15">
        <f>INDEX('xUS TME'!N:N,MATCH('xUS Opp Value'!$B1388,'xUS TME'!$B:$B,0))</f>
        <v>0</v>
      </c>
    </row>
    <row r="1389" spans="1:17" hidden="1">
      <c r="A1389" s="10" t="s">
        <v>3158</v>
      </c>
      <c r="B1389" s="10" t="str">
        <f>INDEX('xUS TME'!B:B,MATCH('xUS Opp Value'!A1389,'xUS TME'!A:A,0))</f>
        <v>CNE100001NQ2</v>
      </c>
      <c r="C1389" s="13">
        <f>INDEX('xUS TME'!C:C,MATCH($B1389,'xUS TME'!$B:$B,0))</f>
        <v>601238</v>
      </c>
      <c r="D1389" s="13" t="str">
        <f>INDEX('xUS TME'!D:D,MATCH(B1389,'xUS TME'!$B:$B,0))</f>
        <v>0P0000VSKY</v>
      </c>
      <c r="E1389" s="13" t="str">
        <f>INDEX('xUS TME'!F:F,MATCH(B1389,'xUS TME'!$B:$B,0))</f>
        <v>China</v>
      </c>
      <c r="F1389" s="18" t="str">
        <f>INDEX('xUS TME'!G:G,MATCH(B1389,'xUS TME'!$B:$B,0))</f>
        <v>Consumer Discretionary</v>
      </c>
      <c r="G1389" s="58">
        <f>IFERROR(INDEX(CRIMs!G:G,MATCH(C1389,CRIMs!D:D,0)),0)</f>
        <v>0</v>
      </c>
      <c r="H1389" s="58">
        <f>IFERROR(INDEX(CRIMs!I:I,MATCH(C1389,CRIMs!D:D,0)),0)</f>
        <v>0</v>
      </c>
      <c r="I1389" s="13">
        <f>INDEX('xUS TME'!E:E,MATCH($B1389,'xUS TME'!$B:$B,0))</f>
        <v>0</v>
      </c>
      <c r="J1389" s="15">
        <f>INDEX('xUS TME'!H:H,MATCH(B1389,'xUS TME'!$B:$B,0))</f>
        <v>0</v>
      </c>
      <c r="K1389" s="17" t="str">
        <f t="shared" si="21"/>
        <v/>
      </c>
      <c r="L1389" s="15">
        <f>INDEX('xUS TME'!J:J,MATCH('xUS Opp Value'!B1389,'xUS TME'!$B:$B,0))</f>
        <v>0</v>
      </c>
      <c r="M1389" s="15">
        <f>INDEX('xUS TME'!L:L,MATCH('xUS Opp Value'!$B1389,'xUS TME'!$B:$B,0))</f>
        <v>0.7</v>
      </c>
      <c r="N1389" s="15">
        <f>INDEX('xUS TME'!K:K,MATCH('xUS Opp Value'!$B1389,'xUS TME'!$B:$B,0))</f>
        <v>-0.1</v>
      </c>
      <c r="O1389" s="15">
        <f>INDEX('xUS TME'!I:I,MATCH('xUS Opp Value'!$B1389,'xUS TME'!$B:$B,0))</f>
        <v>0</v>
      </c>
      <c r="P1389" s="15" t="str">
        <f>INDEX('xUS TME'!M:M,MATCH('xUS Opp Value'!$B1389,'xUS TME'!$B:$B,0))</f>
        <v>Yuan Renminbi</v>
      </c>
      <c r="Q1389" s="15">
        <f>INDEX('xUS TME'!N:N,MATCH('xUS Opp Value'!$B1389,'xUS TME'!$B:$B,0))</f>
        <v>0</v>
      </c>
    </row>
    <row r="1390" spans="1:17" hidden="1">
      <c r="A1390" s="10" t="s">
        <v>3607</v>
      </c>
      <c r="B1390" s="10" t="str">
        <f>INDEX('xUS TME'!B:B,MATCH('xUS Opp Value'!A1390,'xUS TME'!A:A,0))</f>
        <v>CNE100002GR2</v>
      </c>
      <c r="C1390" s="13">
        <f>INDEX('xUS TME'!C:C,MATCH($B1390,'xUS TME'!$B:$B,0))</f>
        <v>600909</v>
      </c>
      <c r="D1390" s="13" t="str">
        <f>INDEX('xUS TME'!D:D,MATCH(B1390,'xUS TME'!$B:$B,0))</f>
        <v>0P00019B2E</v>
      </c>
      <c r="E1390" s="13" t="str">
        <f>INDEX('xUS TME'!F:F,MATCH(B1390,'xUS TME'!$B:$B,0))</f>
        <v>China</v>
      </c>
      <c r="F1390" s="18" t="str">
        <f>INDEX('xUS TME'!G:G,MATCH(B1390,'xUS TME'!$B:$B,0))</f>
        <v>Financials</v>
      </c>
      <c r="G1390" s="58">
        <f>IFERROR(INDEX(CRIMs!G:G,MATCH(C1390,CRIMs!D:D,0)),0)</f>
        <v>0</v>
      </c>
      <c r="H1390" s="58">
        <f>IFERROR(INDEX(CRIMs!I:I,MATCH(C1390,CRIMs!D:D,0)),0)</f>
        <v>0</v>
      </c>
      <c r="I1390" s="13">
        <f>INDEX('xUS TME'!E:E,MATCH($B1390,'xUS TME'!$B:$B,0))</f>
        <v>0</v>
      </c>
      <c r="J1390" s="15">
        <f>INDEX('xUS TME'!H:H,MATCH(B1390,'xUS TME'!$B:$B,0))</f>
        <v>0</v>
      </c>
      <c r="K1390" s="17" t="str">
        <f t="shared" si="21"/>
        <v/>
      </c>
      <c r="L1390" s="15">
        <f>INDEX('xUS TME'!J:J,MATCH('xUS Opp Value'!B1390,'xUS TME'!$B:$B,0))</f>
        <v>0</v>
      </c>
      <c r="M1390" s="15">
        <f>INDEX('xUS TME'!L:L,MATCH('xUS Opp Value'!$B1390,'xUS TME'!$B:$B,0))</f>
        <v>1.1200000000000001</v>
      </c>
      <c r="N1390" s="15">
        <f>INDEX('xUS TME'!K:K,MATCH('xUS Opp Value'!$B1390,'xUS TME'!$B:$B,0))</f>
        <v>0.09</v>
      </c>
      <c r="O1390" s="15">
        <f>INDEX('xUS TME'!I:I,MATCH('xUS Opp Value'!$B1390,'xUS TME'!$B:$B,0))</f>
        <v>0</v>
      </c>
      <c r="P1390" s="15" t="str">
        <f>INDEX('xUS TME'!M:M,MATCH('xUS Opp Value'!$B1390,'xUS TME'!$B:$B,0))</f>
        <v>Yuan Renminbi</v>
      </c>
      <c r="Q1390" s="15">
        <f>INDEX('xUS TME'!N:N,MATCH('xUS Opp Value'!$B1390,'xUS TME'!$B:$B,0))</f>
        <v>0</v>
      </c>
    </row>
    <row r="1391" spans="1:17" hidden="1">
      <c r="A1391" s="10" t="s">
        <v>8563</v>
      </c>
      <c r="B1391" s="10" t="str">
        <f>INDEX('xUS TME'!B:B,MATCH('xUS Opp Value'!A1391,'xUS TME'!A:A,0))</f>
        <v>CNE100002SP1</v>
      </c>
      <c r="C1391" s="13">
        <f>INDEX('xUS TME'!C:C,MATCH($B1391,'xUS TME'!$B:$B,0))</f>
        <v>603516</v>
      </c>
      <c r="D1391" s="13" t="str">
        <f>INDEX('xUS TME'!D:D,MATCH(B1391,'xUS TME'!$B:$B,0))</f>
        <v>0P0001CNFB</v>
      </c>
      <c r="E1391" s="13" t="str">
        <f>INDEX('xUS TME'!F:F,MATCH(B1391,'xUS TME'!$B:$B,0))</f>
        <v>China</v>
      </c>
      <c r="F1391" s="18" t="str">
        <f>INDEX('xUS TME'!G:G,MATCH(B1391,'xUS TME'!$B:$B,0))</f>
        <v>Information Technology</v>
      </c>
      <c r="G1391" s="58">
        <f>IFERROR(INDEX(CRIMs!G:G,MATCH(C1391,CRIMs!D:D,0)),0)</f>
        <v>0</v>
      </c>
      <c r="H1391" s="58">
        <f>IFERROR(INDEX(CRIMs!I:I,MATCH(C1391,CRIMs!D:D,0)),0)</f>
        <v>0</v>
      </c>
      <c r="I1391" s="13">
        <f>INDEX('xUS TME'!E:E,MATCH($B1391,'xUS TME'!$B:$B,0))</f>
        <v>0</v>
      </c>
      <c r="J1391" s="15">
        <f>INDEX('xUS TME'!H:H,MATCH(B1391,'xUS TME'!$B:$B,0))</f>
        <v>0</v>
      </c>
      <c r="K1391" s="17" t="str">
        <f t="shared" si="21"/>
        <v/>
      </c>
      <c r="L1391" s="15">
        <f>INDEX('xUS TME'!J:J,MATCH('xUS Opp Value'!B1391,'xUS TME'!$B:$B,0))</f>
        <v>0</v>
      </c>
      <c r="M1391" s="15">
        <f>INDEX('xUS TME'!L:L,MATCH('xUS Opp Value'!$B1391,'xUS TME'!$B:$B,0))</f>
        <v>21.71</v>
      </c>
      <c r="N1391" s="15">
        <f>INDEX('xUS TME'!K:K,MATCH('xUS Opp Value'!$B1391,'xUS TME'!$B:$B,0))</f>
        <v>0.06</v>
      </c>
      <c r="O1391" s="15">
        <f>INDEX('xUS TME'!I:I,MATCH('xUS Opp Value'!$B1391,'xUS TME'!$B:$B,0))</f>
        <v>0</v>
      </c>
      <c r="P1391" s="15" t="str">
        <f>INDEX('xUS TME'!M:M,MATCH('xUS Opp Value'!$B1391,'xUS TME'!$B:$B,0))</f>
        <v>Yuan Renminbi</v>
      </c>
      <c r="Q1391" s="15">
        <f>INDEX('xUS TME'!N:N,MATCH('xUS Opp Value'!$B1391,'xUS TME'!$B:$B,0))</f>
        <v>0</v>
      </c>
    </row>
    <row r="1392" spans="1:17" hidden="1">
      <c r="A1392" s="10" t="s">
        <v>3623</v>
      </c>
      <c r="B1392" s="10" t="str">
        <f>INDEX('xUS TME'!B:B,MATCH('xUS Opp Value'!A1392,'xUS TME'!A:A,0))</f>
        <v>CNE000001NK6</v>
      </c>
      <c r="C1392" s="13">
        <f>INDEX('xUS TME'!C:C,MATCH($B1392,'xUS TME'!$B:$B,0))</f>
        <v>2064</v>
      </c>
      <c r="D1392" s="13" t="str">
        <f>INDEX('xUS TME'!D:D,MATCH(B1392,'xUS TME'!$B:$B,0))</f>
        <v>0P00007Z6I</v>
      </c>
      <c r="E1392" s="13" t="str">
        <f>INDEX('xUS TME'!F:F,MATCH(B1392,'xUS TME'!$B:$B,0))</f>
        <v>China</v>
      </c>
      <c r="F1392" s="18" t="str">
        <f>INDEX('xUS TME'!G:G,MATCH(B1392,'xUS TME'!$B:$B,0))</f>
        <v>Materials</v>
      </c>
      <c r="G1392" s="58">
        <f>IFERROR(INDEX(CRIMs!G:G,MATCH(C1392,CRIMs!D:D,0)),0)</f>
        <v>0</v>
      </c>
      <c r="H1392" s="58">
        <f>IFERROR(INDEX(CRIMs!I:I,MATCH(C1392,CRIMs!D:D,0)),0)</f>
        <v>0</v>
      </c>
      <c r="I1392" s="13">
        <f>INDEX('xUS TME'!E:E,MATCH($B1392,'xUS TME'!$B:$B,0))</f>
        <v>0</v>
      </c>
      <c r="J1392" s="15">
        <f>INDEX('xUS TME'!H:H,MATCH(B1392,'xUS TME'!$B:$B,0))</f>
        <v>0</v>
      </c>
      <c r="K1392" s="17" t="str">
        <f t="shared" si="21"/>
        <v/>
      </c>
      <c r="L1392" s="15">
        <f>INDEX('xUS TME'!J:J,MATCH('xUS Opp Value'!B1392,'xUS TME'!$B:$B,0))</f>
        <v>0</v>
      </c>
      <c r="M1392" s="15">
        <f>INDEX('xUS TME'!L:L,MATCH('xUS Opp Value'!$B1392,'xUS TME'!$B:$B,0))</f>
        <v>2.0499999999999998</v>
      </c>
      <c r="N1392" s="15">
        <f>INDEX('xUS TME'!K:K,MATCH('xUS Opp Value'!$B1392,'xUS TME'!$B:$B,0))</f>
        <v>7.0000000000000007E-2</v>
      </c>
      <c r="O1392" s="15">
        <f>INDEX('xUS TME'!I:I,MATCH('xUS Opp Value'!$B1392,'xUS TME'!$B:$B,0))</f>
        <v>0</v>
      </c>
      <c r="P1392" s="15" t="str">
        <f>INDEX('xUS TME'!M:M,MATCH('xUS Opp Value'!$B1392,'xUS TME'!$B:$B,0))</f>
        <v>Yuan Renminbi</v>
      </c>
      <c r="Q1392" s="15">
        <f>INDEX('xUS TME'!N:N,MATCH('xUS Opp Value'!$B1392,'xUS TME'!$B:$B,0))</f>
        <v>0</v>
      </c>
    </row>
    <row r="1393" spans="1:17" hidden="1">
      <c r="A1393" s="10" t="s">
        <v>5255</v>
      </c>
      <c r="B1393" s="10" t="str">
        <f>INDEX('xUS TME'!B:B,MATCH('xUS Opp Value'!A1393,'xUS TME'!A:A,0))</f>
        <v>CNE100001567</v>
      </c>
      <c r="C1393" s="13">
        <f>INDEX('xUS TME'!C:C,MATCH($B1393,'xUS TME'!$B:$B,0))</f>
        <v>601567</v>
      </c>
      <c r="D1393" s="13" t="str">
        <f>INDEX('xUS TME'!D:D,MATCH(B1393,'xUS TME'!$B:$B,0))</f>
        <v>0P0000TNJK</v>
      </c>
      <c r="E1393" s="13" t="str">
        <f>INDEX('xUS TME'!F:F,MATCH(B1393,'xUS TME'!$B:$B,0))</f>
        <v>China</v>
      </c>
      <c r="F1393" s="18" t="str">
        <f>INDEX('xUS TME'!G:G,MATCH(B1393,'xUS TME'!$B:$B,0))</f>
        <v>Industrials</v>
      </c>
      <c r="G1393" s="58">
        <f>IFERROR(INDEX(CRIMs!G:G,MATCH(C1393,CRIMs!D:D,0)),0)</f>
        <v>0</v>
      </c>
      <c r="H1393" s="58">
        <f>IFERROR(INDEX(CRIMs!I:I,MATCH(C1393,CRIMs!D:D,0)),0)</f>
        <v>0</v>
      </c>
      <c r="I1393" s="13">
        <f>INDEX('xUS TME'!E:E,MATCH($B1393,'xUS TME'!$B:$B,0))</f>
        <v>0</v>
      </c>
      <c r="J1393" s="15">
        <f>INDEX('xUS TME'!H:H,MATCH(B1393,'xUS TME'!$B:$B,0))</f>
        <v>0</v>
      </c>
      <c r="K1393" s="17" t="str">
        <f t="shared" si="21"/>
        <v/>
      </c>
      <c r="L1393" s="15">
        <f>INDEX('xUS TME'!J:J,MATCH('xUS Opp Value'!B1393,'xUS TME'!$B:$B,0))</f>
        <v>0</v>
      </c>
      <c r="M1393" s="15">
        <f>INDEX('xUS TME'!L:L,MATCH('xUS Opp Value'!$B1393,'xUS TME'!$B:$B,0))</f>
        <v>2.94</v>
      </c>
      <c r="N1393" s="15">
        <f>INDEX('xUS TME'!K:K,MATCH('xUS Opp Value'!$B1393,'xUS TME'!$B:$B,0))</f>
        <v>0.2</v>
      </c>
      <c r="O1393" s="15">
        <f>INDEX('xUS TME'!I:I,MATCH('xUS Opp Value'!$B1393,'xUS TME'!$B:$B,0))</f>
        <v>0</v>
      </c>
      <c r="P1393" s="15" t="str">
        <f>INDEX('xUS TME'!M:M,MATCH('xUS Opp Value'!$B1393,'xUS TME'!$B:$B,0))</f>
        <v>Yuan Renminbi</v>
      </c>
      <c r="Q1393" s="15">
        <f>INDEX('xUS TME'!N:N,MATCH('xUS Opp Value'!$B1393,'xUS TME'!$B:$B,0))</f>
        <v>0</v>
      </c>
    </row>
    <row r="1394" spans="1:17" hidden="1">
      <c r="A1394" s="10" t="s">
        <v>4270</v>
      </c>
      <c r="B1394" s="10" t="str">
        <f>INDEX('xUS TME'!B:B,MATCH('xUS Opp Value'!A1394,'xUS TME'!A:A,0))</f>
        <v>CNE100001ZY0</v>
      </c>
      <c r="C1394" s="13">
        <f>INDEX('xUS TME'!C:C,MATCH($B1394,'xUS TME'!$B:$B,0))</f>
        <v>603885</v>
      </c>
      <c r="D1394" s="13" t="str">
        <f>INDEX('xUS TME'!D:D,MATCH(B1394,'xUS TME'!$B:$B,0))</f>
        <v>0P000163NS</v>
      </c>
      <c r="E1394" s="13" t="str">
        <f>INDEX('xUS TME'!F:F,MATCH(B1394,'xUS TME'!$B:$B,0))</f>
        <v>China</v>
      </c>
      <c r="F1394" s="18" t="str">
        <f>INDEX('xUS TME'!G:G,MATCH(B1394,'xUS TME'!$B:$B,0))</f>
        <v>Industrials</v>
      </c>
      <c r="G1394" s="58">
        <f>IFERROR(INDEX(CRIMs!G:G,MATCH(C1394,CRIMs!D:D,0)),0)</f>
        <v>0</v>
      </c>
      <c r="H1394" s="58">
        <f>IFERROR(INDEX(CRIMs!I:I,MATCH(C1394,CRIMs!D:D,0)),0)</f>
        <v>0</v>
      </c>
      <c r="I1394" s="13">
        <f>INDEX('xUS TME'!E:E,MATCH($B1394,'xUS TME'!$B:$B,0))</f>
        <v>0</v>
      </c>
      <c r="J1394" s="15">
        <f>INDEX('xUS TME'!H:H,MATCH(B1394,'xUS TME'!$B:$B,0))</f>
        <v>0</v>
      </c>
      <c r="K1394" s="17" t="str">
        <f t="shared" si="21"/>
        <v/>
      </c>
      <c r="L1394" s="15">
        <f>INDEX('xUS TME'!J:J,MATCH('xUS Opp Value'!B1394,'xUS TME'!$B:$B,0))</f>
        <v>0</v>
      </c>
      <c r="M1394" s="15">
        <f>INDEX('xUS TME'!L:L,MATCH('xUS Opp Value'!$B1394,'xUS TME'!$B:$B,0))</f>
        <v>2.74</v>
      </c>
      <c r="N1394" s="15">
        <f>INDEX('xUS TME'!K:K,MATCH('xUS Opp Value'!$B1394,'xUS TME'!$B:$B,0))</f>
        <v>0.1</v>
      </c>
      <c r="O1394" s="15">
        <f>INDEX('xUS TME'!I:I,MATCH('xUS Opp Value'!$B1394,'xUS TME'!$B:$B,0))</f>
        <v>0</v>
      </c>
      <c r="P1394" s="15" t="str">
        <f>INDEX('xUS TME'!M:M,MATCH('xUS Opp Value'!$B1394,'xUS TME'!$B:$B,0))</f>
        <v>Yuan Renminbi</v>
      </c>
      <c r="Q1394" s="15">
        <f>INDEX('xUS TME'!N:N,MATCH('xUS Opp Value'!$B1394,'xUS TME'!$B:$B,0))</f>
        <v>0</v>
      </c>
    </row>
    <row r="1395" spans="1:17" hidden="1">
      <c r="A1395" s="10" t="s">
        <v>1569</v>
      </c>
      <c r="B1395" s="10" t="str">
        <f>INDEX('xUS TME'!B:B,MATCH('xUS Opp Value'!A1395,'xUS TME'!A:A,0))</f>
        <v>CNE100002GX0</v>
      </c>
      <c r="C1395" s="13">
        <f>INDEX('xUS TME'!C:C,MATCH($B1395,'xUS TME'!$B:$B,0))</f>
        <v>600977</v>
      </c>
      <c r="D1395" s="13" t="str">
        <f>INDEX('xUS TME'!D:D,MATCH(B1395,'xUS TME'!$B:$B,0))</f>
        <v>0P00018IBB</v>
      </c>
      <c r="E1395" s="13" t="str">
        <f>INDEX('xUS TME'!F:F,MATCH(B1395,'xUS TME'!$B:$B,0))</f>
        <v>China</v>
      </c>
      <c r="F1395" s="18" t="str">
        <f>INDEX('xUS TME'!G:G,MATCH(B1395,'xUS TME'!$B:$B,0))</f>
        <v>Communication Services</v>
      </c>
      <c r="G1395" s="58">
        <f>IFERROR(INDEX(CRIMs!G:G,MATCH(C1395,CRIMs!D:D,0)),0)</f>
        <v>0</v>
      </c>
      <c r="H1395" s="58">
        <f>IFERROR(INDEX(CRIMs!I:I,MATCH(C1395,CRIMs!D:D,0)),0)</f>
        <v>0</v>
      </c>
      <c r="I1395" s="13">
        <f>INDEX('xUS TME'!E:E,MATCH($B1395,'xUS TME'!$B:$B,0))</f>
        <v>0</v>
      </c>
      <c r="J1395" s="15">
        <f>INDEX('xUS TME'!H:H,MATCH(B1395,'xUS TME'!$B:$B,0))</f>
        <v>0</v>
      </c>
      <c r="K1395" s="17" t="str">
        <f t="shared" si="21"/>
        <v/>
      </c>
      <c r="L1395" s="15">
        <f>INDEX('xUS TME'!J:J,MATCH('xUS Opp Value'!B1395,'xUS TME'!$B:$B,0))</f>
        <v>0</v>
      </c>
      <c r="M1395" s="15">
        <f>INDEX('xUS TME'!L:L,MATCH('xUS Opp Value'!$B1395,'xUS TME'!$B:$B,0))</f>
        <v>2.35</v>
      </c>
      <c r="N1395" s="15">
        <f>INDEX('xUS TME'!K:K,MATCH('xUS Opp Value'!$B1395,'xUS TME'!$B:$B,0))</f>
        <v>0.02</v>
      </c>
      <c r="O1395" s="15">
        <f>INDEX('xUS TME'!I:I,MATCH('xUS Opp Value'!$B1395,'xUS TME'!$B:$B,0))</f>
        <v>0</v>
      </c>
      <c r="P1395" s="15" t="str">
        <f>INDEX('xUS TME'!M:M,MATCH('xUS Opp Value'!$B1395,'xUS TME'!$B:$B,0))</f>
        <v>Yuan Renminbi</v>
      </c>
      <c r="Q1395" s="15">
        <f>INDEX('xUS TME'!N:N,MATCH('xUS Opp Value'!$B1395,'xUS TME'!$B:$B,0))</f>
        <v>0</v>
      </c>
    </row>
    <row r="1396" spans="1:17" hidden="1">
      <c r="A1396" s="10" t="s">
        <v>3431</v>
      </c>
      <c r="B1396" s="10" t="str">
        <f>INDEX('xUS TME'!B:B,MATCH('xUS Opp Value'!A1396,'xUS TME'!A:A,0))</f>
        <v>CNE000001N70</v>
      </c>
      <c r="C1396" s="13">
        <f>INDEX('xUS TME'!C:C,MATCH($B1396,'xUS TME'!$B:$B,0))</f>
        <v>2056</v>
      </c>
      <c r="D1396" s="13" t="str">
        <f>INDEX('xUS TME'!D:D,MATCH(B1396,'xUS TME'!$B:$B,0))</f>
        <v>0P00007ZLH</v>
      </c>
      <c r="E1396" s="13" t="str">
        <f>INDEX('xUS TME'!F:F,MATCH(B1396,'xUS TME'!$B:$B,0))</f>
        <v>China</v>
      </c>
      <c r="F1396" s="18" t="str">
        <f>INDEX('xUS TME'!G:G,MATCH(B1396,'xUS TME'!$B:$B,0))</f>
        <v>Information Technology</v>
      </c>
      <c r="G1396" s="58">
        <f>IFERROR(INDEX(CRIMs!G:G,MATCH(C1396,CRIMs!D:D,0)),0)</f>
        <v>0</v>
      </c>
      <c r="H1396" s="58">
        <f>IFERROR(INDEX(CRIMs!I:I,MATCH(C1396,CRIMs!D:D,0)),0)</f>
        <v>0</v>
      </c>
      <c r="I1396" s="13">
        <f>INDEX('xUS TME'!E:E,MATCH($B1396,'xUS TME'!$B:$B,0))</f>
        <v>0</v>
      </c>
      <c r="J1396" s="15">
        <f>INDEX('xUS TME'!H:H,MATCH(B1396,'xUS TME'!$B:$B,0))</f>
        <v>0</v>
      </c>
      <c r="K1396" s="17" t="str">
        <f t="shared" si="21"/>
        <v/>
      </c>
      <c r="L1396" s="15">
        <f>INDEX('xUS TME'!J:J,MATCH('xUS Opp Value'!B1396,'xUS TME'!$B:$B,0))</f>
        <v>0</v>
      </c>
      <c r="M1396" s="15">
        <f>INDEX('xUS TME'!L:L,MATCH('xUS Opp Value'!$B1396,'xUS TME'!$B:$B,0))</f>
        <v>2.87</v>
      </c>
      <c r="N1396" s="15">
        <f>INDEX('xUS TME'!K:K,MATCH('xUS Opp Value'!$B1396,'xUS TME'!$B:$B,0))</f>
        <v>0.2</v>
      </c>
      <c r="O1396" s="15">
        <f>INDEX('xUS TME'!I:I,MATCH('xUS Opp Value'!$B1396,'xUS TME'!$B:$B,0))</f>
        <v>0</v>
      </c>
      <c r="P1396" s="15" t="str">
        <f>INDEX('xUS TME'!M:M,MATCH('xUS Opp Value'!$B1396,'xUS TME'!$B:$B,0))</f>
        <v>Yuan Renminbi</v>
      </c>
      <c r="Q1396" s="15">
        <f>INDEX('xUS TME'!N:N,MATCH('xUS Opp Value'!$B1396,'xUS TME'!$B:$B,0))</f>
        <v>0</v>
      </c>
    </row>
    <row r="1397" spans="1:17" hidden="1">
      <c r="A1397" s="10" t="s">
        <v>8381</v>
      </c>
      <c r="B1397" s="10" t="str">
        <f>INDEX('xUS TME'!B:B,MATCH('xUS Opp Value'!A1397,'xUS TME'!A:A,0))</f>
        <v>CNE000001PF1</v>
      </c>
      <c r="C1397" s="13">
        <f>INDEX('xUS TME'!C:C,MATCH($B1397,'xUS TME'!$B:$B,0))</f>
        <v>2085</v>
      </c>
      <c r="D1397" s="13" t="str">
        <f>INDEX('xUS TME'!D:D,MATCH(B1397,'xUS TME'!$B:$B,0))</f>
        <v>0P000080NK</v>
      </c>
      <c r="E1397" s="13" t="str">
        <f>INDEX('xUS TME'!F:F,MATCH(B1397,'xUS TME'!$B:$B,0))</f>
        <v>China</v>
      </c>
      <c r="F1397" s="18" t="str">
        <f>INDEX('xUS TME'!G:G,MATCH(B1397,'xUS TME'!$B:$B,0))</f>
        <v>Consumer Discretionary</v>
      </c>
      <c r="G1397" s="58">
        <f>IFERROR(INDEX(CRIMs!G:G,MATCH(C1397,CRIMs!D:D,0)),0)</f>
        <v>0</v>
      </c>
      <c r="H1397" s="58">
        <f>IFERROR(INDEX(CRIMs!I:I,MATCH(C1397,CRIMs!D:D,0)),0)</f>
        <v>0</v>
      </c>
      <c r="I1397" s="13">
        <f>INDEX('xUS TME'!E:E,MATCH($B1397,'xUS TME'!$B:$B,0))</f>
        <v>0</v>
      </c>
      <c r="J1397" s="15">
        <f>INDEX('xUS TME'!H:H,MATCH(B1397,'xUS TME'!$B:$B,0))</f>
        <v>0</v>
      </c>
      <c r="K1397" s="17" t="str">
        <f t="shared" si="21"/>
        <v/>
      </c>
      <c r="L1397" s="15">
        <f>INDEX('xUS TME'!J:J,MATCH('xUS Opp Value'!B1397,'xUS TME'!$B:$B,0))</f>
        <v>13.74</v>
      </c>
      <c r="M1397" s="15">
        <f>INDEX('xUS TME'!L:L,MATCH('xUS Opp Value'!$B1397,'xUS TME'!$B:$B,0))</f>
        <v>3.92</v>
      </c>
      <c r="N1397" s="15">
        <f>INDEX('xUS TME'!K:K,MATCH('xUS Opp Value'!$B1397,'xUS TME'!$B:$B,0))</f>
        <v>0.12</v>
      </c>
      <c r="O1397" s="15">
        <f>INDEX('xUS TME'!I:I,MATCH('xUS Opp Value'!$B1397,'xUS TME'!$B:$B,0))</f>
        <v>0</v>
      </c>
      <c r="P1397" s="15" t="str">
        <f>INDEX('xUS TME'!M:M,MATCH('xUS Opp Value'!$B1397,'xUS TME'!$B:$B,0))</f>
        <v>Yuan Renminbi</v>
      </c>
      <c r="Q1397" s="15">
        <f>INDEX('xUS TME'!N:N,MATCH('xUS Opp Value'!$B1397,'xUS TME'!$B:$B,0))</f>
        <v>0</v>
      </c>
    </row>
    <row r="1398" spans="1:17" hidden="1">
      <c r="A1398" s="10" t="s">
        <v>698</v>
      </c>
      <c r="B1398" s="10" t="str">
        <f>INDEX('xUS TME'!B:B,MATCH('xUS Opp Value'!A1398,'xUS TME'!A:A,0))</f>
        <v>CNE100002BZ6</v>
      </c>
      <c r="C1398" s="13">
        <f>INDEX('xUS TME'!C:C,MATCH($B1398,'xUS TME'!$B:$B,0))</f>
        <v>2821</v>
      </c>
      <c r="D1398" s="13" t="str">
        <f>INDEX('xUS TME'!D:D,MATCH(B1398,'xUS TME'!$B:$B,0))</f>
        <v>0P000197YT</v>
      </c>
      <c r="E1398" s="13" t="str">
        <f>INDEX('xUS TME'!F:F,MATCH(B1398,'xUS TME'!$B:$B,0))</f>
        <v>China</v>
      </c>
      <c r="F1398" s="18" t="str">
        <f>INDEX('xUS TME'!G:G,MATCH(B1398,'xUS TME'!$B:$B,0))</f>
        <v>Health Care</v>
      </c>
      <c r="G1398" s="58">
        <f>IFERROR(INDEX(CRIMs!G:G,MATCH(C1398,CRIMs!D:D,0)),0)</f>
        <v>0</v>
      </c>
      <c r="H1398" s="58">
        <f>IFERROR(INDEX(CRIMs!I:I,MATCH(C1398,CRIMs!D:D,0)),0)</f>
        <v>0</v>
      </c>
      <c r="I1398" s="13">
        <f>INDEX('xUS TME'!E:E,MATCH($B1398,'xUS TME'!$B:$B,0))</f>
        <v>0</v>
      </c>
      <c r="J1398" s="15">
        <f>INDEX('xUS TME'!H:H,MATCH(B1398,'xUS TME'!$B:$B,0))</f>
        <v>0</v>
      </c>
      <c r="K1398" s="17" t="str">
        <f t="shared" si="21"/>
        <v/>
      </c>
      <c r="L1398" s="15">
        <f>INDEX('xUS TME'!J:J,MATCH('xUS Opp Value'!B1398,'xUS TME'!$B:$B,0))</f>
        <v>0</v>
      </c>
      <c r="M1398" s="15">
        <f>INDEX('xUS TME'!L:L,MATCH('xUS Opp Value'!$B1398,'xUS TME'!$B:$B,0))</f>
        <v>2.48</v>
      </c>
      <c r="N1398" s="15">
        <f>INDEX('xUS TME'!K:K,MATCH('xUS Opp Value'!$B1398,'xUS TME'!$B:$B,0))</f>
        <v>7.0000000000000007E-2</v>
      </c>
      <c r="O1398" s="15">
        <f>INDEX('xUS TME'!I:I,MATCH('xUS Opp Value'!$B1398,'xUS TME'!$B:$B,0))</f>
        <v>0</v>
      </c>
      <c r="P1398" s="15" t="str">
        <f>INDEX('xUS TME'!M:M,MATCH('xUS Opp Value'!$B1398,'xUS TME'!$B:$B,0))</f>
        <v>Yuan Renminbi</v>
      </c>
      <c r="Q1398" s="15">
        <f>INDEX('xUS TME'!N:N,MATCH('xUS Opp Value'!$B1398,'xUS TME'!$B:$B,0))</f>
        <v>0</v>
      </c>
    </row>
    <row r="1399" spans="1:17" hidden="1">
      <c r="A1399" s="10" t="s">
        <v>1083</v>
      </c>
      <c r="B1399" s="10" t="str">
        <f>INDEX('xUS TME'!B:B,MATCH('xUS Opp Value'!A1399,'xUS TME'!A:A,0))</f>
        <v>CNE000000WF9</v>
      </c>
      <c r="C1399" s="13">
        <f>INDEX('xUS TME'!C:C,MATCH($B1399,'xUS TME'!$B:$B,0))</f>
        <v>600161</v>
      </c>
      <c r="D1399" s="13" t="str">
        <f>INDEX('xUS TME'!D:D,MATCH(B1399,'xUS TME'!$B:$B,0))</f>
        <v>0P00007X2W</v>
      </c>
      <c r="E1399" s="13" t="str">
        <f>INDEX('xUS TME'!F:F,MATCH(B1399,'xUS TME'!$B:$B,0))</f>
        <v>China</v>
      </c>
      <c r="F1399" s="18" t="str">
        <f>INDEX('xUS TME'!G:G,MATCH(B1399,'xUS TME'!$B:$B,0))</f>
        <v>Health Care</v>
      </c>
      <c r="G1399" s="58">
        <f>IFERROR(INDEX(CRIMs!G:G,MATCH(C1399,CRIMs!D:D,0)),0)</f>
        <v>0</v>
      </c>
      <c r="H1399" s="58">
        <f>IFERROR(INDEX(CRIMs!I:I,MATCH(C1399,CRIMs!D:D,0)),0)</f>
        <v>0</v>
      </c>
      <c r="I1399" s="13">
        <f>INDEX('xUS TME'!E:E,MATCH($B1399,'xUS TME'!$B:$B,0))</f>
        <v>0</v>
      </c>
      <c r="J1399" s="15">
        <f>INDEX('xUS TME'!H:H,MATCH(B1399,'xUS TME'!$B:$B,0))</f>
        <v>0</v>
      </c>
      <c r="K1399" s="17" t="str">
        <f t="shared" si="21"/>
        <v/>
      </c>
      <c r="L1399" s="15">
        <f>INDEX('xUS TME'!J:J,MATCH('xUS Opp Value'!B1399,'xUS TME'!$B:$B,0))</f>
        <v>0</v>
      </c>
      <c r="M1399" s="15">
        <f>INDEX('xUS TME'!L:L,MATCH('xUS Opp Value'!$B1399,'xUS TME'!$B:$B,0))</f>
        <v>2.5099999999999998</v>
      </c>
      <c r="N1399" s="15">
        <f>INDEX('xUS TME'!K:K,MATCH('xUS Opp Value'!$B1399,'xUS TME'!$B:$B,0))</f>
        <v>0.13</v>
      </c>
      <c r="O1399" s="15">
        <f>INDEX('xUS TME'!I:I,MATCH('xUS Opp Value'!$B1399,'xUS TME'!$B:$B,0))</f>
        <v>0</v>
      </c>
      <c r="P1399" s="15" t="str">
        <f>INDEX('xUS TME'!M:M,MATCH('xUS Opp Value'!$B1399,'xUS TME'!$B:$B,0))</f>
        <v>Yuan Renminbi</v>
      </c>
      <c r="Q1399" s="15">
        <f>INDEX('xUS TME'!N:N,MATCH('xUS Opp Value'!$B1399,'xUS TME'!$B:$B,0))</f>
        <v>0</v>
      </c>
    </row>
    <row r="1400" spans="1:17" hidden="1">
      <c r="A1400" s="10" t="s">
        <v>8564</v>
      </c>
      <c r="B1400" s="10" t="str">
        <f>INDEX('xUS TME'!B:B,MATCH('xUS Opp Value'!A1400,'xUS TME'!A:A,0))</f>
        <v>CNE100005QG7</v>
      </c>
      <c r="C1400" s="13">
        <f>INDEX('xUS TME'!C:C,MATCH($B1400,'xUS TME'!$B:$B,0))</f>
        <v>688297</v>
      </c>
      <c r="D1400" s="13" t="str">
        <f>INDEX('xUS TME'!D:D,MATCH(B1400,'xUS TME'!$B:$B,0))</f>
        <v>0P0001PBDO</v>
      </c>
      <c r="E1400" s="13" t="str">
        <f>INDEX('xUS TME'!F:F,MATCH(B1400,'xUS TME'!$B:$B,0))</f>
        <v>China</v>
      </c>
      <c r="F1400" s="18" t="str">
        <f>INDEX('xUS TME'!G:G,MATCH(B1400,'xUS TME'!$B:$B,0))</f>
        <v>Industrials</v>
      </c>
      <c r="G1400" s="58">
        <f>IFERROR(INDEX(CRIMs!G:G,MATCH(C1400,CRIMs!D:D,0)),0)</f>
        <v>0</v>
      </c>
      <c r="H1400" s="58">
        <f>IFERROR(INDEX(CRIMs!I:I,MATCH(C1400,CRIMs!D:D,0)),0)</f>
        <v>0</v>
      </c>
      <c r="I1400" s="13">
        <f>INDEX('xUS TME'!E:E,MATCH($B1400,'xUS TME'!$B:$B,0))</f>
        <v>0</v>
      </c>
      <c r="J1400" s="15">
        <f>INDEX('xUS TME'!H:H,MATCH(B1400,'xUS TME'!$B:$B,0))</f>
        <v>0</v>
      </c>
      <c r="K1400" s="17" t="str">
        <f t="shared" si="21"/>
        <v/>
      </c>
      <c r="L1400" s="15">
        <f>INDEX('xUS TME'!J:J,MATCH('xUS Opp Value'!B1400,'xUS TME'!$B:$B,0))</f>
        <v>0</v>
      </c>
      <c r="M1400" s="15">
        <f>INDEX('xUS TME'!L:L,MATCH('xUS Opp Value'!$B1400,'xUS TME'!$B:$B,0))</f>
        <v>5.7</v>
      </c>
      <c r="N1400" s="15">
        <f>INDEX('xUS TME'!K:K,MATCH('xUS Opp Value'!$B1400,'xUS TME'!$B:$B,0))</f>
        <v>0.02</v>
      </c>
      <c r="O1400" s="15">
        <f>INDEX('xUS TME'!I:I,MATCH('xUS Opp Value'!$B1400,'xUS TME'!$B:$B,0))</f>
        <v>0</v>
      </c>
      <c r="P1400" s="15" t="str">
        <f>INDEX('xUS TME'!M:M,MATCH('xUS Opp Value'!$B1400,'xUS TME'!$B:$B,0))</f>
        <v>Yuan Renminbi</v>
      </c>
      <c r="Q1400" s="15">
        <f>INDEX('xUS TME'!N:N,MATCH('xUS Opp Value'!$B1400,'xUS TME'!$B:$B,0))</f>
        <v>0</v>
      </c>
    </row>
    <row r="1401" spans="1:17" hidden="1">
      <c r="A1401" s="10" t="s">
        <v>8565</v>
      </c>
      <c r="B1401" s="10" t="str">
        <f>INDEX('xUS TME'!B:B,MATCH('xUS Opp Value'!A1401,'xUS TME'!A:A,0))</f>
        <v>SE0000108201</v>
      </c>
      <c r="C1401" s="13" t="str">
        <f>INDEX('xUS TME'!C:C,MATCH($B1401,'xUS TME'!$B:$B,0))</f>
        <v>SKF A</v>
      </c>
      <c r="D1401" s="13" t="str">
        <f>INDEX('xUS TME'!D:D,MATCH(B1401,'xUS TME'!$B:$B,0))</f>
        <v>0P0000A6GU</v>
      </c>
      <c r="E1401" s="13" t="str">
        <f>INDEX('xUS TME'!F:F,MATCH(B1401,'xUS TME'!$B:$B,0))</f>
        <v>Sweden</v>
      </c>
      <c r="F1401" s="18" t="str">
        <f>INDEX('xUS TME'!G:G,MATCH(B1401,'xUS TME'!$B:$B,0))</f>
        <v>Industrials</v>
      </c>
      <c r="G1401" s="58">
        <f>IFERROR(INDEX(CRIMs!G:G,MATCH(C1401,CRIMs!D:D,0)),0)</f>
        <v>0</v>
      </c>
      <c r="H1401" s="58">
        <f>IFERROR(INDEX(CRIMs!I:I,MATCH(C1401,CRIMs!D:D,0)),0)</f>
        <v>0</v>
      </c>
      <c r="I1401" s="13">
        <f>INDEX('xUS TME'!E:E,MATCH($B1401,'xUS TME'!$B:$B,0))</f>
        <v>0</v>
      </c>
      <c r="J1401" s="15">
        <f>INDEX('xUS TME'!H:H,MATCH(B1401,'xUS TME'!$B:$B,0))</f>
        <v>0</v>
      </c>
      <c r="K1401" s="17" t="str">
        <f t="shared" si="21"/>
        <v/>
      </c>
      <c r="L1401" s="15">
        <f>INDEX('xUS TME'!J:J,MATCH('xUS Opp Value'!B1401,'xUS TME'!$B:$B,0))</f>
        <v>12.81</v>
      </c>
      <c r="M1401" s="15">
        <f>INDEX('xUS TME'!L:L,MATCH('xUS Opp Value'!$B1401,'xUS TME'!$B:$B,0))</f>
        <v>2.04</v>
      </c>
      <c r="N1401" s="15">
        <f>INDEX('xUS TME'!K:K,MATCH('xUS Opp Value'!$B1401,'xUS TME'!$B:$B,0))</f>
        <v>0.08</v>
      </c>
      <c r="O1401" s="15" t="str">
        <f>INDEX('xUS TME'!I:I,MATCH('xUS Opp Value'!$B1401,'xUS TME'!$B:$B,0))</f>
        <v>Wide</v>
      </c>
      <c r="P1401" s="15" t="str">
        <f>INDEX('xUS TME'!M:M,MATCH('xUS Opp Value'!$B1401,'xUS TME'!$B:$B,0))</f>
        <v>Swedish Krona</v>
      </c>
      <c r="Q1401" s="15" t="str">
        <f>INDEX('xUS TME'!N:N,MATCH('xUS Opp Value'!$B1401,'xUS TME'!$B:$B,0))</f>
        <v>Medium</v>
      </c>
    </row>
    <row r="1402" spans="1:17" hidden="1">
      <c r="A1402" s="10" t="s">
        <v>2342</v>
      </c>
      <c r="B1402" s="10" t="str">
        <f>INDEX('xUS TME'!B:B,MATCH('xUS Opp Value'!A1402,'xUS TME'!A:A,0))</f>
        <v>CNE0000006Y9</v>
      </c>
      <c r="C1402" s="13">
        <f>INDEX('xUS TME'!C:C,MATCH($B1402,'xUS TME'!$B:$B,0))</f>
        <v>423</v>
      </c>
      <c r="D1402" s="13" t="str">
        <f>INDEX('xUS TME'!D:D,MATCH(B1402,'xUS TME'!$B:$B,0))</f>
        <v>0P00007WSU</v>
      </c>
      <c r="E1402" s="13" t="str">
        <f>INDEX('xUS TME'!F:F,MATCH(B1402,'xUS TME'!$B:$B,0))</f>
        <v>China</v>
      </c>
      <c r="F1402" s="18" t="str">
        <f>INDEX('xUS TME'!G:G,MATCH(B1402,'xUS TME'!$B:$B,0))</f>
        <v>Health Care</v>
      </c>
      <c r="G1402" s="58">
        <f>IFERROR(INDEX(CRIMs!G:G,MATCH(C1402,CRIMs!D:D,0)),0)</f>
        <v>0</v>
      </c>
      <c r="H1402" s="58">
        <f>IFERROR(INDEX(CRIMs!I:I,MATCH(C1402,CRIMs!D:D,0)),0)</f>
        <v>0</v>
      </c>
      <c r="I1402" s="13">
        <f>INDEX('xUS TME'!E:E,MATCH($B1402,'xUS TME'!$B:$B,0))</f>
        <v>0</v>
      </c>
      <c r="J1402" s="15">
        <f>INDEX('xUS TME'!H:H,MATCH(B1402,'xUS TME'!$B:$B,0))</f>
        <v>0</v>
      </c>
      <c r="K1402" s="17" t="str">
        <f t="shared" si="21"/>
        <v/>
      </c>
      <c r="L1402" s="15">
        <f>INDEX('xUS TME'!J:J,MATCH('xUS Opp Value'!B1402,'xUS TME'!$B:$B,0))</f>
        <v>0</v>
      </c>
      <c r="M1402" s="15">
        <f>INDEX('xUS TME'!L:L,MATCH('xUS Opp Value'!$B1402,'xUS TME'!$B:$B,0))</f>
        <v>3.41</v>
      </c>
      <c r="N1402" s="15">
        <f>INDEX('xUS TME'!K:K,MATCH('xUS Opp Value'!$B1402,'xUS TME'!$B:$B,0))</f>
        <v>0.17</v>
      </c>
      <c r="O1402" s="15">
        <f>INDEX('xUS TME'!I:I,MATCH('xUS Opp Value'!$B1402,'xUS TME'!$B:$B,0))</f>
        <v>0</v>
      </c>
      <c r="P1402" s="15" t="str">
        <f>INDEX('xUS TME'!M:M,MATCH('xUS Opp Value'!$B1402,'xUS TME'!$B:$B,0))</f>
        <v>Yuan Renminbi</v>
      </c>
      <c r="Q1402" s="15">
        <f>INDEX('xUS TME'!N:N,MATCH('xUS Opp Value'!$B1402,'xUS TME'!$B:$B,0))</f>
        <v>0</v>
      </c>
    </row>
    <row r="1403" spans="1:17" hidden="1">
      <c r="A1403" s="10" t="s">
        <v>3504</v>
      </c>
      <c r="B1403" s="10" t="str">
        <f>INDEX('xUS TME'!B:B,MATCH('xUS Opp Value'!A1403,'xUS TME'!A:A,0))</f>
        <v>CNE000000PF3</v>
      </c>
      <c r="C1403" s="13">
        <f>INDEX('xUS TME'!C:C,MATCH($B1403,'xUS TME'!$B:$B,0))</f>
        <v>600060</v>
      </c>
      <c r="D1403" s="13" t="str">
        <f>INDEX('xUS TME'!D:D,MATCH(B1403,'xUS TME'!$B:$B,0))</f>
        <v>0P00007X0C</v>
      </c>
      <c r="E1403" s="13" t="str">
        <f>INDEX('xUS TME'!F:F,MATCH(B1403,'xUS TME'!$B:$B,0))</f>
        <v>China</v>
      </c>
      <c r="F1403" s="18" t="str">
        <f>INDEX('xUS TME'!G:G,MATCH(B1403,'xUS TME'!$B:$B,0))</f>
        <v>Consumer Discretionary</v>
      </c>
      <c r="G1403" s="58">
        <f>IFERROR(INDEX(CRIMs!G:G,MATCH(C1403,CRIMs!D:D,0)),0)</f>
        <v>0</v>
      </c>
      <c r="H1403" s="58">
        <f>IFERROR(INDEX(CRIMs!I:I,MATCH(C1403,CRIMs!D:D,0)),0)</f>
        <v>0</v>
      </c>
      <c r="I1403" s="13">
        <f>INDEX('xUS TME'!E:E,MATCH($B1403,'xUS TME'!$B:$B,0))</f>
        <v>0</v>
      </c>
      <c r="J1403" s="15">
        <f>INDEX('xUS TME'!H:H,MATCH(B1403,'xUS TME'!$B:$B,0))</f>
        <v>0</v>
      </c>
      <c r="K1403" s="17" t="str">
        <f t="shared" ref="K1403:K1466" si="22">IFERROR((1/J1403)-1,"")</f>
        <v/>
      </c>
      <c r="L1403" s="15">
        <f>INDEX('xUS TME'!J:J,MATCH('xUS Opp Value'!B1403,'xUS TME'!$B:$B,0))</f>
        <v>0</v>
      </c>
      <c r="M1403" s="15">
        <f>INDEX('xUS TME'!L:L,MATCH('xUS Opp Value'!$B1403,'xUS TME'!$B:$B,0))</f>
        <v>1.39</v>
      </c>
      <c r="N1403" s="15">
        <f>INDEX('xUS TME'!K:K,MATCH('xUS Opp Value'!$B1403,'xUS TME'!$B:$B,0))</f>
        <v>0.14000000000000001</v>
      </c>
      <c r="O1403" s="15">
        <f>INDEX('xUS TME'!I:I,MATCH('xUS Opp Value'!$B1403,'xUS TME'!$B:$B,0))</f>
        <v>0</v>
      </c>
      <c r="P1403" s="15" t="str">
        <f>INDEX('xUS TME'!M:M,MATCH('xUS Opp Value'!$B1403,'xUS TME'!$B:$B,0))</f>
        <v>Yuan Renminbi</v>
      </c>
      <c r="Q1403" s="15">
        <f>INDEX('xUS TME'!N:N,MATCH('xUS Opp Value'!$B1403,'xUS TME'!$B:$B,0))</f>
        <v>0</v>
      </c>
    </row>
    <row r="1404" spans="1:17" hidden="1">
      <c r="A1404" s="10" t="s">
        <v>4190</v>
      </c>
      <c r="B1404" s="10" t="str">
        <f>INDEX('xUS TME'!B:B,MATCH('xUS Opp Value'!A1404,'xUS TME'!A:A,0))</f>
        <v>CNE000001B66</v>
      </c>
      <c r="C1404" s="13">
        <f>INDEX('xUS TME'!C:C,MATCH($B1404,'xUS TME'!$B:$B,0))</f>
        <v>600486</v>
      </c>
      <c r="D1404" s="13" t="str">
        <f>INDEX('xUS TME'!D:D,MATCH(B1404,'xUS TME'!$B:$B,0))</f>
        <v>0P00007XAC</v>
      </c>
      <c r="E1404" s="13" t="str">
        <f>INDEX('xUS TME'!F:F,MATCH(B1404,'xUS TME'!$B:$B,0))</f>
        <v>China</v>
      </c>
      <c r="F1404" s="18" t="str">
        <f>INDEX('xUS TME'!G:G,MATCH(B1404,'xUS TME'!$B:$B,0))</f>
        <v>Materials</v>
      </c>
      <c r="G1404" s="58">
        <f>IFERROR(INDEX(CRIMs!G:G,MATCH(C1404,CRIMs!D:D,0)),0)</f>
        <v>0</v>
      </c>
      <c r="H1404" s="58">
        <f>IFERROR(INDEX(CRIMs!I:I,MATCH(C1404,CRIMs!D:D,0)),0)</f>
        <v>0</v>
      </c>
      <c r="I1404" s="13">
        <f>INDEX('xUS TME'!E:E,MATCH($B1404,'xUS TME'!$B:$B,0))</f>
        <v>0</v>
      </c>
      <c r="J1404" s="15">
        <f>INDEX('xUS TME'!H:H,MATCH(B1404,'xUS TME'!$B:$B,0))</f>
        <v>0</v>
      </c>
      <c r="K1404" s="17" t="str">
        <f t="shared" si="22"/>
        <v/>
      </c>
      <c r="L1404" s="15">
        <f>INDEX('xUS TME'!J:J,MATCH('xUS Opp Value'!B1404,'xUS TME'!$B:$B,0))</f>
        <v>0</v>
      </c>
      <c r="M1404" s="15">
        <f>INDEX('xUS TME'!L:L,MATCH('xUS Opp Value'!$B1404,'xUS TME'!$B:$B,0))</f>
        <v>2.83</v>
      </c>
      <c r="N1404" s="15">
        <f>INDEX('xUS TME'!K:K,MATCH('xUS Opp Value'!$B1404,'xUS TME'!$B:$B,0))</f>
        <v>0.12</v>
      </c>
      <c r="O1404" s="15">
        <f>INDEX('xUS TME'!I:I,MATCH('xUS Opp Value'!$B1404,'xUS TME'!$B:$B,0))</f>
        <v>0</v>
      </c>
      <c r="P1404" s="15" t="str">
        <f>INDEX('xUS TME'!M:M,MATCH('xUS Opp Value'!$B1404,'xUS TME'!$B:$B,0))</f>
        <v>Yuan Renminbi</v>
      </c>
      <c r="Q1404" s="15">
        <f>INDEX('xUS TME'!N:N,MATCH('xUS Opp Value'!$B1404,'xUS TME'!$B:$B,0))</f>
        <v>0</v>
      </c>
    </row>
    <row r="1405" spans="1:17" hidden="1">
      <c r="A1405" s="10" t="s">
        <v>583</v>
      </c>
      <c r="B1405" s="10" t="str">
        <f>INDEX('xUS TME'!B:B,MATCH('xUS Opp Value'!A1405,'xUS TME'!A:A,0))</f>
        <v>CNE100004C45</v>
      </c>
      <c r="C1405" s="13">
        <f>INDEX('xUS TME'!C:C,MATCH($B1405,'xUS TME'!$B:$B,0))</f>
        <v>688617</v>
      </c>
      <c r="D1405" s="13" t="str">
        <f>INDEX('xUS TME'!D:D,MATCH(B1405,'xUS TME'!$B:$B,0))</f>
        <v>0P0001LGQM</v>
      </c>
      <c r="E1405" s="13" t="str">
        <f>INDEX('xUS TME'!F:F,MATCH(B1405,'xUS TME'!$B:$B,0))</f>
        <v>China</v>
      </c>
      <c r="F1405" s="18" t="str">
        <f>INDEX('xUS TME'!G:G,MATCH(B1405,'xUS TME'!$B:$B,0))</f>
        <v>Health Care</v>
      </c>
      <c r="G1405" s="58">
        <f>IFERROR(INDEX(CRIMs!G:G,MATCH(C1405,CRIMs!D:D,0)),0)</f>
        <v>0</v>
      </c>
      <c r="H1405" s="58">
        <f>IFERROR(INDEX(CRIMs!I:I,MATCH(C1405,CRIMs!D:D,0)),0)</f>
        <v>0</v>
      </c>
      <c r="I1405" s="13">
        <f>INDEX('xUS TME'!E:E,MATCH($B1405,'xUS TME'!$B:$B,0))</f>
        <v>0</v>
      </c>
      <c r="J1405" s="15">
        <f>INDEX('xUS TME'!H:H,MATCH(B1405,'xUS TME'!$B:$B,0))</f>
        <v>0</v>
      </c>
      <c r="K1405" s="17" t="str">
        <f t="shared" si="22"/>
        <v/>
      </c>
      <c r="L1405" s="15">
        <f>INDEX('xUS TME'!J:J,MATCH('xUS Opp Value'!B1405,'xUS TME'!$B:$B,0))</f>
        <v>0</v>
      </c>
      <c r="M1405" s="15">
        <f>INDEX('xUS TME'!L:L,MATCH('xUS Opp Value'!$B1405,'xUS TME'!$B:$B,0))</f>
        <v>11.89</v>
      </c>
      <c r="N1405" s="15">
        <f>INDEX('xUS TME'!K:K,MATCH('xUS Opp Value'!$B1405,'xUS TME'!$B:$B,0))</f>
        <v>0.28999999999999998</v>
      </c>
      <c r="O1405" s="15">
        <f>INDEX('xUS TME'!I:I,MATCH('xUS Opp Value'!$B1405,'xUS TME'!$B:$B,0))</f>
        <v>0</v>
      </c>
      <c r="P1405" s="15" t="str">
        <f>INDEX('xUS TME'!M:M,MATCH('xUS Opp Value'!$B1405,'xUS TME'!$B:$B,0))</f>
        <v>Yuan Renminbi</v>
      </c>
      <c r="Q1405" s="15">
        <f>INDEX('xUS TME'!N:N,MATCH('xUS Opp Value'!$B1405,'xUS TME'!$B:$B,0))</f>
        <v>0</v>
      </c>
    </row>
    <row r="1406" spans="1:17" hidden="1">
      <c r="A1406" s="10" t="s">
        <v>8566</v>
      </c>
      <c r="B1406" s="10" t="str">
        <f>INDEX('xUS TME'!B:B,MATCH('xUS Opp Value'!A1406,'xUS TME'!A:A,0))</f>
        <v>CNE1000029M4</v>
      </c>
      <c r="C1406" s="13">
        <f>INDEX('xUS TME'!C:C,MATCH($B1406,'xUS TME'!$B:$B,0))</f>
        <v>6178</v>
      </c>
      <c r="D1406" s="13" t="str">
        <f>INDEX('xUS TME'!D:D,MATCH(B1406,'xUS TME'!$B:$B,0))</f>
        <v>0P00018JMP</v>
      </c>
      <c r="E1406" s="13" t="str">
        <f>INDEX('xUS TME'!F:F,MATCH(B1406,'xUS TME'!$B:$B,0))</f>
        <v>China</v>
      </c>
      <c r="F1406" s="18" t="str">
        <f>INDEX('xUS TME'!G:G,MATCH(B1406,'xUS TME'!$B:$B,0))</f>
        <v>Financials</v>
      </c>
      <c r="G1406" s="58">
        <f>IFERROR(INDEX(CRIMs!G:G,MATCH(C1406,CRIMs!D:D,0)),0)</f>
        <v>0</v>
      </c>
      <c r="H1406" s="58">
        <f>IFERROR(INDEX(CRIMs!I:I,MATCH(C1406,CRIMs!D:D,0)),0)</f>
        <v>0</v>
      </c>
      <c r="I1406" s="13">
        <f>INDEX('xUS TME'!E:E,MATCH($B1406,'xUS TME'!$B:$B,0))</f>
        <v>0</v>
      </c>
      <c r="J1406" s="15">
        <f>INDEX('xUS TME'!H:H,MATCH(B1406,'xUS TME'!$B:$B,0))</f>
        <v>0</v>
      </c>
      <c r="K1406" s="17" t="str">
        <f t="shared" si="22"/>
        <v/>
      </c>
      <c r="L1406" s="15">
        <f>INDEX('xUS TME'!J:J,MATCH('xUS Opp Value'!B1406,'xUS TME'!$B:$B,0))</f>
        <v>0</v>
      </c>
      <c r="M1406" s="15">
        <f>INDEX('xUS TME'!L:L,MATCH('xUS Opp Value'!$B1406,'xUS TME'!$B:$B,0))</f>
        <v>0.54</v>
      </c>
      <c r="N1406" s="15">
        <f>INDEX('xUS TME'!K:K,MATCH('xUS Opp Value'!$B1406,'xUS TME'!$B:$B,0))</f>
        <v>0.06</v>
      </c>
      <c r="O1406" s="15">
        <f>INDEX('xUS TME'!I:I,MATCH('xUS Opp Value'!$B1406,'xUS TME'!$B:$B,0))</f>
        <v>0</v>
      </c>
      <c r="P1406" s="15" t="str">
        <f>INDEX('xUS TME'!M:M,MATCH('xUS Opp Value'!$B1406,'xUS TME'!$B:$B,0))</f>
        <v>Hong Kong Dollar</v>
      </c>
      <c r="Q1406" s="15">
        <f>INDEX('xUS TME'!N:N,MATCH('xUS Opp Value'!$B1406,'xUS TME'!$B:$B,0))</f>
        <v>0</v>
      </c>
    </row>
    <row r="1407" spans="1:17" hidden="1">
      <c r="A1407" s="10" t="s">
        <v>300</v>
      </c>
      <c r="B1407" s="10" t="str">
        <f>INDEX('xUS TME'!B:B,MATCH('xUS Opp Value'!A1407,'xUS TME'!A:A,0))</f>
        <v>CNE000000RM5</v>
      </c>
      <c r="C1407" s="13">
        <f>INDEX('xUS TME'!C:C,MATCH($B1407,'xUS TME'!$B:$B,0))</f>
        <v>738</v>
      </c>
      <c r="D1407" s="13" t="str">
        <f>INDEX('xUS TME'!D:D,MATCH(B1407,'xUS TME'!$B:$B,0))</f>
        <v>0P00007XNI</v>
      </c>
      <c r="E1407" s="13" t="str">
        <f>INDEX('xUS TME'!F:F,MATCH(B1407,'xUS TME'!$B:$B,0))</f>
        <v>China</v>
      </c>
      <c r="F1407" s="18" t="str">
        <f>INDEX('xUS TME'!G:G,MATCH(B1407,'xUS TME'!$B:$B,0))</f>
        <v>Industrials</v>
      </c>
      <c r="G1407" s="58">
        <f>IFERROR(INDEX(CRIMs!G:G,MATCH(C1407,CRIMs!D:D,0)),0)</f>
        <v>0</v>
      </c>
      <c r="H1407" s="58">
        <f>IFERROR(INDEX(CRIMs!I:I,MATCH(C1407,CRIMs!D:D,0)),0)</f>
        <v>0</v>
      </c>
      <c r="I1407" s="13">
        <f>INDEX('xUS TME'!E:E,MATCH($B1407,'xUS TME'!$B:$B,0))</f>
        <v>0</v>
      </c>
      <c r="J1407" s="15">
        <f>INDEX('xUS TME'!H:H,MATCH(B1407,'xUS TME'!$B:$B,0))</f>
        <v>0</v>
      </c>
      <c r="K1407" s="17" t="str">
        <f t="shared" si="22"/>
        <v/>
      </c>
      <c r="L1407" s="15">
        <f>INDEX('xUS TME'!J:J,MATCH('xUS Opp Value'!B1407,'xUS TME'!$B:$B,0))</f>
        <v>0</v>
      </c>
      <c r="M1407" s="15">
        <f>INDEX('xUS TME'!L:L,MATCH('xUS Opp Value'!$B1407,'xUS TME'!$B:$B,0))</f>
        <v>2.23</v>
      </c>
      <c r="N1407" s="15">
        <f>INDEX('xUS TME'!K:K,MATCH('xUS Opp Value'!$B1407,'xUS TME'!$B:$B,0))</f>
        <v>0.03</v>
      </c>
      <c r="O1407" s="15">
        <f>INDEX('xUS TME'!I:I,MATCH('xUS Opp Value'!$B1407,'xUS TME'!$B:$B,0))</f>
        <v>0</v>
      </c>
      <c r="P1407" s="15" t="str">
        <f>INDEX('xUS TME'!M:M,MATCH('xUS Opp Value'!$B1407,'xUS TME'!$B:$B,0))</f>
        <v>Yuan Renminbi</v>
      </c>
      <c r="Q1407" s="15">
        <f>INDEX('xUS TME'!N:N,MATCH('xUS Opp Value'!$B1407,'xUS TME'!$B:$B,0))</f>
        <v>0</v>
      </c>
    </row>
    <row r="1408" spans="1:17" hidden="1">
      <c r="A1408" s="10" t="s">
        <v>5407</v>
      </c>
      <c r="B1408" s="10" t="str">
        <f>INDEX('xUS TME'!B:B,MATCH('xUS Opp Value'!A1408,'xUS TME'!A:A,0))</f>
        <v>CNE100000S33</v>
      </c>
      <c r="C1408" s="13">
        <f>INDEX('xUS TME'!C:C,MATCH($B1408,'xUS TME'!$B:$B,0))</f>
        <v>2456</v>
      </c>
      <c r="D1408" s="13" t="str">
        <f>INDEX('xUS TME'!D:D,MATCH(B1408,'xUS TME'!$B:$B,0))</f>
        <v>0P0000PVDB</v>
      </c>
      <c r="E1408" s="13" t="str">
        <f>INDEX('xUS TME'!F:F,MATCH(B1408,'xUS TME'!$B:$B,0))</f>
        <v>China</v>
      </c>
      <c r="F1408" s="18" t="str">
        <f>INDEX('xUS TME'!G:G,MATCH(B1408,'xUS TME'!$B:$B,0))</f>
        <v>Information Technology</v>
      </c>
      <c r="G1408" s="58">
        <f>IFERROR(INDEX(CRIMs!G:G,MATCH(C1408,CRIMs!D:D,0)),0)</f>
        <v>0</v>
      </c>
      <c r="H1408" s="58">
        <f>IFERROR(INDEX(CRIMs!I:I,MATCH(C1408,CRIMs!D:D,0)),0)</f>
        <v>0</v>
      </c>
      <c r="I1408" s="13">
        <f>INDEX('xUS TME'!E:E,MATCH($B1408,'xUS TME'!$B:$B,0))</f>
        <v>0</v>
      </c>
      <c r="J1408" s="15">
        <f>INDEX('xUS TME'!H:H,MATCH(B1408,'xUS TME'!$B:$B,0))</f>
        <v>0</v>
      </c>
      <c r="K1408" s="17" t="str">
        <f t="shared" si="22"/>
        <v/>
      </c>
      <c r="L1408" s="15">
        <f>INDEX('xUS TME'!J:J,MATCH('xUS Opp Value'!B1408,'xUS TME'!$B:$B,0))</f>
        <v>0</v>
      </c>
      <c r="M1408" s="15">
        <f>INDEX('xUS TME'!L:L,MATCH('xUS Opp Value'!$B1408,'xUS TME'!$B:$B,0))</f>
        <v>7.84</v>
      </c>
      <c r="N1408" s="15">
        <f>INDEX('xUS TME'!K:K,MATCH('xUS Opp Value'!$B1408,'xUS TME'!$B:$B,0))</f>
        <v>0.04</v>
      </c>
      <c r="O1408" s="15">
        <f>INDEX('xUS TME'!I:I,MATCH('xUS Opp Value'!$B1408,'xUS TME'!$B:$B,0))</f>
        <v>0</v>
      </c>
      <c r="P1408" s="15" t="str">
        <f>INDEX('xUS TME'!M:M,MATCH('xUS Opp Value'!$B1408,'xUS TME'!$B:$B,0))</f>
        <v>Yuan Renminbi</v>
      </c>
      <c r="Q1408" s="15">
        <f>INDEX('xUS TME'!N:N,MATCH('xUS Opp Value'!$B1408,'xUS TME'!$B:$B,0))</f>
        <v>0</v>
      </c>
    </row>
    <row r="1409" spans="1:17" hidden="1">
      <c r="A1409" s="10" t="s">
        <v>6758</v>
      </c>
      <c r="B1409" s="10" t="str">
        <f>INDEX('xUS TME'!B:B,MATCH('xUS Opp Value'!A1409,'xUS TME'!A:A,0))</f>
        <v>CNE0000013X7</v>
      </c>
      <c r="C1409" s="13">
        <f>INDEX('xUS TME'!C:C,MATCH($B1409,'xUS TME'!$B:$B,0))</f>
        <v>158</v>
      </c>
      <c r="D1409" s="13" t="str">
        <f>INDEX('xUS TME'!D:D,MATCH(B1409,'xUS TME'!$B:$B,0))</f>
        <v>0P00007WS7</v>
      </c>
      <c r="E1409" s="13" t="str">
        <f>INDEX('xUS TME'!F:F,MATCH(B1409,'xUS TME'!$B:$B,0))</f>
        <v>China</v>
      </c>
      <c r="F1409" s="18" t="str">
        <f>INDEX('xUS TME'!G:G,MATCH(B1409,'xUS TME'!$B:$B,0))</f>
        <v>Consumer Discretionary</v>
      </c>
      <c r="G1409" s="58">
        <f>IFERROR(INDEX(CRIMs!G:G,MATCH(C1409,CRIMs!D:D,0)),0)</f>
        <v>0</v>
      </c>
      <c r="H1409" s="58">
        <f>IFERROR(INDEX(CRIMs!I:I,MATCH(C1409,CRIMs!D:D,0)),0)</f>
        <v>0</v>
      </c>
      <c r="I1409" s="13">
        <f>INDEX('xUS TME'!E:E,MATCH($B1409,'xUS TME'!$B:$B,0))</f>
        <v>0</v>
      </c>
      <c r="J1409" s="15">
        <f>INDEX('xUS TME'!H:H,MATCH(B1409,'xUS TME'!$B:$B,0))</f>
        <v>0</v>
      </c>
      <c r="K1409" s="17" t="str">
        <f t="shared" si="22"/>
        <v/>
      </c>
      <c r="L1409" s="15">
        <f>INDEX('xUS TME'!J:J,MATCH('xUS Opp Value'!B1409,'xUS TME'!$B:$B,0))</f>
        <v>0</v>
      </c>
      <c r="M1409" s="15">
        <f>INDEX('xUS TME'!L:L,MATCH('xUS Opp Value'!$B1409,'xUS TME'!$B:$B,0))</f>
        <v>5.19</v>
      </c>
      <c r="N1409" s="15">
        <f>INDEX('xUS TME'!K:K,MATCH('xUS Opp Value'!$B1409,'xUS TME'!$B:$B,0))</f>
        <v>0.01</v>
      </c>
      <c r="O1409" s="15">
        <f>INDEX('xUS TME'!I:I,MATCH('xUS Opp Value'!$B1409,'xUS TME'!$B:$B,0))</f>
        <v>0</v>
      </c>
      <c r="P1409" s="15" t="str">
        <f>INDEX('xUS TME'!M:M,MATCH('xUS Opp Value'!$B1409,'xUS TME'!$B:$B,0))</f>
        <v>Yuan Renminbi</v>
      </c>
      <c r="Q1409" s="15">
        <f>INDEX('xUS TME'!N:N,MATCH('xUS Opp Value'!$B1409,'xUS TME'!$B:$B,0))</f>
        <v>0</v>
      </c>
    </row>
    <row r="1410" spans="1:17" hidden="1">
      <c r="A1410" s="10" t="s">
        <v>1079</v>
      </c>
      <c r="B1410" s="10" t="str">
        <f>INDEX('xUS TME'!B:B,MATCH('xUS Opp Value'!A1410,'xUS TME'!A:A,0))</f>
        <v>CNE000001196</v>
      </c>
      <c r="C1410" s="13">
        <f>INDEX('xUS TME'!C:C,MATCH($B1410,'xUS TME'!$B:$B,0))</f>
        <v>959</v>
      </c>
      <c r="D1410" s="13" t="str">
        <f>INDEX('xUS TME'!D:D,MATCH(B1410,'xUS TME'!$B:$B,0))</f>
        <v>0P00007XRL</v>
      </c>
      <c r="E1410" s="13" t="str">
        <f>INDEX('xUS TME'!F:F,MATCH(B1410,'xUS TME'!$B:$B,0))</f>
        <v>China</v>
      </c>
      <c r="F1410" s="18" t="str">
        <f>INDEX('xUS TME'!G:G,MATCH(B1410,'xUS TME'!$B:$B,0))</f>
        <v>Materials</v>
      </c>
      <c r="G1410" s="58">
        <f>IFERROR(INDEX(CRIMs!G:G,MATCH(C1410,CRIMs!D:D,0)),0)</f>
        <v>0</v>
      </c>
      <c r="H1410" s="58">
        <f>IFERROR(INDEX(CRIMs!I:I,MATCH(C1410,CRIMs!D:D,0)),0)</f>
        <v>0</v>
      </c>
      <c r="I1410" s="13">
        <f>INDEX('xUS TME'!E:E,MATCH($B1410,'xUS TME'!$B:$B,0))</f>
        <v>0</v>
      </c>
      <c r="J1410" s="15">
        <f>INDEX('xUS TME'!H:H,MATCH(B1410,'xUS TME'!$B:$B,0))</f>
        <v>0</v>
      </c>
      <c r="K1410" s="17" t="str">
        <f t="shared" si="22"/>
        <v/>
      </c>
      <c r="L1410" s="15">
        <f>INDEX('xUS TME'!J:J,MATCH('xUS Opp Value'!B1410,'xUS TME'!$B:$B,0))</f>
        <v>0</v>
      </c>
      <c r="M1410" s="15">
        <f>INDEX('xUS TME'!L:L,MATCH('xUS Opp Value'!$B1410,'xUS TME'!$B:$B,0))</f>
        <v>0.72</v>
      </c>
      <c r="N1410" s="15">
        <f>INDEX('xUS TME'!K:K,MATCH('xUS Opp Value'!$B1410,'xUS TME'!$B:$B,0))</f>
        <v>0.01</v>
      </c>
      <c r="O1410" s="15">
        <f>INDEX('xUS TME'!I:I,MATCH('xUS Opp Value'!$B1410,'xUS TME'!$B:$B,0))</f>
        <v>0</v>
      </c>
      <c r="P1410" s="15" t="str">
        <f>INDEX('xUS TME'!M:M,MATCH('xUS Opp Value'!$B1410,'xUS TME'!$B:$B,0))</f>
        <v>Yuan Renminbi</v>
      </c>
      <c r="Q1410" s="15">
        <f>INDEX('xUS TME'!N:N,MATCH('xUS Opp Value'!$B1410,'xUS TME'!$B:$B,0))</f>
        <v>0</v>
      </c>
    </row>
    <row r="1411" spans="1:17" hidden="1">
      <c r="A1411" s="10" t="s">
        <v>3066</v>
      </c>
      <c r="B1411" s="10" t="str">
        <f>INDEX('xUS TME'!B:B,MATCH('xUS Opp Value'!A1411,'xUS TME'!A:A,0))</f>
        <v>CNE100000650</v>
      </c>
      <c r="C1411" s="13">
        <f>INDEX('xUS TME'!C:C,MATCH($B1411,'xUS TME'!$B:$B,0))</f>
        <v>2152</v>
      </c>
      <c r="D1411" s="13" t="str">
        <f>INDEX('xUS TME'!D:D,MATCH(B1411,'xUS TME'!$B:$B,0))</f>
        <v>0P00009FZA</v>
      </c>
      <c r="E1411" s="13" t="str">
        <f>INDEX('xUS TME'!F:F,MATCH(B1411,'xUS TME'!$B:$B,0))</f>
        <v>China</v>
      </c>
      <c r="F1411" s="18" t="str">
        <f>INDEX('xUS TME'!G:G,MATCH(B1411,'xUS TME'!$B:$B,0))</f>
        <v>Information Technology</v>
      </c>
      <c r="G1411" s="58">
        <f>IFERROR(INDEX(CRIMs!G:G,MATCH(C1411,CRIMs!D:D,0)),0)</f>
        <v>0</v>
      </c>
      <c r="H1411" s="58">
        <f>IFERROR(INDEX(CRIMs!I:I,MATCH(C1411,CRIMs!D:D,0)),0)</f>
        <v>0</v>
      </c>
      <c r="I1411" s="13">
        <f>INDEX('xUS TME'!E:E,MATCH($B1411,'xUS TME'!$B:$B,0))</f>
        <v>0</v>
      </c>
      <c r="J1411" s="15">
        <f>INDEX('xUS TME'!H:H,MATCH(B1411,'xUS TME'!$B:$B,0))</f>
        <v>0</v>
      </c>
      <c r="K1411" s="17" t="str">
        <f t="shared" si="22"/>
        <v/>
      </c>
      <c r="L1411" s="15">
        <f>INDEX('xUS TME'!J:J,MATCH('xUS Opp Value'!B1411,'xUS TME'!$B:$B,0))</f>
        <v>0</v>
      </c>
      <c r="M1411" s="15">
        <f>INDEX('xUS TME'!L:L,MATCH('xUS Opp Value'!$B1411,'xUS TME'!$B:$B,0))</f>
        <v>2.36</v>
      </c>
      <c r="N1411" s="15">
        <f>INDEX('xUS TME'!K:K,MATCH('xUS Opp Value'!$B1411,'xUS TME'!$B:$B,0))</f>
        <v>0.09</v>
      </c>
      <c r="O1411" s="15">
        <f>INDEX('xUS TME'!I:I,MATCH('xUS Opp Value'!$B1411,'xUS TME'!$B:$B,0))</f>
        <v>0</v>
      </c>
      <c r="P1411" s="15" t="str">
        <f>INDEX('xUS TME'!M:M,MATCH('xUS Opp Value'!$B1411,'xUS TME'!$B:$B,0))</f>
        <v>Yuan Renminbi</v>
      </c>
      <c r="Q1411" s="15">
        <f>INDEX('xUS TME'!N:N,MATCH('xUS Opp Value'!$B1411,'xUS TME'!$B:$B,0))</f>
        <v>0</v>
      </c>
    </row>
    <row r="1412" spans="1:17" hidden="1">
      <c r="A1412" s="10" t="s">
        <v>5447</v>
      </c>
      <c r="B1412" s="10" t="str">
        <f>INDEX('xUS TME'!B:B,MATCH('xUS Opp Value'!A1412,'xUS TME'!A:A,0))</f>
        <v>CNE100002RB3</v>
      </c>
      <c r="C1412" s="13">
        <f>INDEX('xUS TME'!C:C,MATCH($B1412,'xUS TME'!$B:$B,0))</f>
        <v>603833</v>
      </c>
      <c r="D1412" s="13" t="str">
        <f>INDEX('xUS TME'!D:D,MATCH(B1412,'xUS TME'!$B:$B,0))</f>
        <v>0P0001A1Y8</v>
      </c>
      <c r="E1412" s="13" t="str">
        <f>INDEX('xUS TME'!F:F,MATCH(B1412,'xUS TME'!$B:$B,0))</f>
        <v>China</v>
      </c>
      <c r="F1412" s="18" t="str">
        <f>INDEX('xUS TME'!G:G,MATCH(B1412,'xUS TME'!$B:$B,0))</f>
        <v>Consumer Discretionary</v>
      </c>
      <c r="G1412" s="58">
        <f>IFERROR(INDEX(CRIMs!G:G,MATCH(C1412,CRIMs!D:D,0)),0)</f>
        <v>0</v>
      </c>
      <c r="H1412" s="58">
        <f>IFERROR(INDEX(CRIMs!I:I,MATCH(C1412,CRIMs!D:D,0)),0)</f>
        <v>0</v>
      </c>
      <c r="I1412" s="13">
        <f>INDEX('xUS TME'!E:E,MATCH($B1412,'xUS TME'!$B:$B,0))</f>
        <v>0</v>
      </c>
      <c r="J1412" s="15">
        <f>INDEX('xUS TME'!H:H,MATCH(B1412,'xUS TME'!$B:$B,0))</f>
        <v>0</v>
      </c>
      <c r="K1412" s="17" t="str">
        <f t="shared" si="22"/>
        <v/>
      </c>
      <c r="L1412" s="15">
        <f>INDEX('xUS TME'!J:J,MATCH('xUS Opp Value'!B1412,'xUS TME'!$B:$B,0))</f>
        <v>0</v>
      </c>
      <c r="M1412" s="15">
        <f>INDEX('xUS TME'!L:L,MATCH('xUS Opp Value'!$B1412,'xUS TME'!$B:$B,0))</f>
        <v>1.65</v>
      </c>
      <c r="N1412" s="15">
        <f>INDEX('xUS TME'!K:K,MATCH('xUS Opp Value'!$B1412,'xUS TME'!$B:$B,0))</f>
        <v>0.14000000000000001</v>
      </c>
      <c r="O1412" s="15">
        <f>INDEX('xUS TME'!I:I,MATCH('xUS Opp Value'!$B1412,'xUS TME'!$B:$B,0))</f>
        <v>0</v>
      </c>
      <c r="P1412" s="15" t="str">
        <f>INDEX('xUS TME'!M:M,MATCH('xUS Opp Value'!$B1412,'xUS TME'!$B:$B,0))</f>
        <v>Yuan Renminbi</v>
      </c>
      <c r="Q1412" s="15">
        <f>INDEX('xUS TME'!N:N,MATCH('xUS Opp Value'!$B1412,'xUS TME'!$B:$B,0))</f>
        <v>0</v>
      </c>
    </row>
    <row r="1413" spans="1:17" hidden="1">
      <c r="A1413" s="10" t="s">
        <v>2640</v>
      </c>
      <c r="B1413" s="10" t="str">
        <f>INDEX('xUS TME'!B:B,MATCH('xUS Opp Value'!A1413,'xUS TME'!A:A,0))</f>
        <v>CNE1000051N6</v>
      </c>
      <c r="C1413" s="13">
        <f>INDEX('xUS TME'!C:C,MATCH($B1413,'xUS TME'!$B:$B,0))</f>
        <v>688538</v>
      </c>
      <c r="D1413" s="13" t="str">
        <f>INDEX('xUS TME'!D:D,MATCH(B1413,'xUS TME'!$B:$B,0))</f>
        <v>0P0001MKIZ</v>
      </c>
      <c r="E1413" s="13" t="str">
        <f>INDEX('xUS TME'!F:F,MATCH(B1413,'xUS TME'!$B:$B,0))</f>
        <v>China</v>
      </c>
      <c r="F1413" s="18" t="str">
        <f>INDEX('xUS TME'!G:G,MATCH(B1413,'xUS TME'!$B:$B,0))</f>
        <v>Information Technology</v>
      </c>
      <c r="G1413" s="58">
        <f>IFERROR(INDEX(CRIMs!G:G,MATCH(C1413,CRIMs!D:D,0)),0)</f>
        <v>0</v>
      </c>
      <c r="H1413" s="58">
        <f>IFERROR(INDEX(CRIMs!I:I,MATCH(C1413,CRIMs!D:D,0)),0)</f>
        <v>0</v>
      </c>
      <c r="I1413" s="13">
        <f>INDEX('xUS TME'!E:E,MATCH($B1413,'xUS TME'!$B:$B,0))</f>
        <v>0</v>
      </c>
      <c r="J1413" s="15">
        <f>INDEX('xUS TME'!H:H,MATCH(B1413,'xUS TME'!$B:$B,0))</f>
        <v>0</v>
      </c>
      <c r="K1413" s="17" t="str">
        <f t="shared" si="22"/>
        <v/>
      </c>
      <c r="L1413" s="15">
        <f>INDEX('xUS TME'!J:J,MATCH('xUS Opp Value'!B1413,'xUS TME'!$B:$B,0))</f>
        <v>0</v>
      </c>
      <c r="M1413" s="15">
        <f>INDEX('xUS TME'!L:L,MATCH('xUS Opp Value'!$B1413,'xUS TME'!$B:$B,0))</f>
        <v>3.68</v>
      </c>
      <c r="N1413" s="15">
        <f>INDEX('xUS TME'!K:K,MATCH('xUS Opp Value'!$B1413,'xUS TME'!$B:$B,0))</f>
        <v>-0.22</v>
      </c>
      <c r="O1413" s="15">
        <f>INDEX('xUS TME'!I:I,MATCH('xUS Opp Value'!$B1413,'xUS TME'!$B:$B,0))</f>
        <v>0</v>
      </c>
      <c r="P1413" s="15" t="str">
        <f>INDEX('xUS TME'!M:M,MATCH('xUS Opp Value'!$B1413,'xUS TME'!$B:$B,0))</f>
        <v>Yuan Renminbi</v>
      </c>
      <c r="Q1413" s="15">
        <f>INDEX('xUS TME'!N:N,MATCH('xUS Opp Value'!$B1413,'xUS TME'!$B:$B,0))</f>
        <v>0</v>
      </c>
    </row>
    <row r="1414" spans="1:17" hidden="1">
      <c r="A1414" s="10" t="s">
        <v>1104</v>
      </c>
      <c r="B1414" s="10" t="str">
        <f>INDEX('xUS TME'!B:B,MATCH('xUS Opp Value'!A1414,'xUS TME'!A:A,0))</f>
        <v>CNE100005XT6</v>
      </c>
      <c r="C1414" s="13">
        <f>INDEX('xUS TME'!C:C,MATCH($B1414,'xUS TME'!$B:$B,0))</f>
        <v>688235</v>
      </c>
      <c r="D1414" s="13" t="str">
        <f>INDEX('xUS TME'!D:D,MATCH(B1414,'xUS TME'!$B:$B,0))</f>
        <v>0P0001O436</v>
      </c>
      <c r="E1414" s="13" t="str">
        <f>INDEX('xUS TME'!F:F,MATCH(B1414,'xUS TME'!$B:$B,0))</f>
        <v>United States</v>
      </c>
      <c r="F1414" s="18" t="str">
        <f>INDEX('xUS TME'!G:G,MATCH(B1414,'xUS TME'!$B:$B,0))</f>
        <v>Health Care</v>
      </c>
      <c r="G1414" s="58">
        <f>IFERROR(INDEX(CRIMs!G:G,MATCH(C1414,CRIMs!D:D,0)),0)</f>
        <v>0</v>
      </c>
      <c r="H1414" s="58">
        <f>IFERROR(INDEX(CRIMs!I:I,MATCH(C1414,CRIMs!D:D,0)),0)</f>
        <v>0</v>
      </c>
      <c r="I1414" s="13">
        <f>INDEX('xUS TME'!E:E,MATCH($B1414,'xUS TME'!$B:$B,0))</f>
        <v>0</v>
      </c>
      <c r="J1414" s="15">
        <f>INDEX('xUS TME'!H:H,MATCH(B1414,'xUS TME'!$B:$B,0))</f>
        <v>0</v>
      </c>
      <c r="K1414" s="17" t="str">
        <f t="shared" si="22"/>
        <v/>
      </c>
      <c r="L1414" s="15">
        <f>INDEX('xUS TME'!J:J,MATCH('xUS Opp Value'!B1414,'xUS TME'!$B:$B,0))</f>
        <v>80.37</v>
      </c>
      <c r="M1414" s="15">
        <f>INDEX('xUS TME'!L:L,MATCH('xUS Opp Value'!$B1414,'xUS TME'!$B:$B,0))</f>
        <v>11.53</v>
      </c>
      <c r="N1414" s="15">
        <f>INDEX('xUS TME'!K:K,MATCH('xUS Opp Value'!$B1414,'xUS TME'!$B:$B,0))</f>
        <v>0.08</v>
      </c>
      <c r="O1414" s="15" t="str">
        <f>INDEX('xUS TME'!I:I,MATCH('xUS Opp Value'!$B1414,'xUS TME'!$B:$B,0))</f>
        <v>None</v>
      </c>
      <c r="P1414" s="15" t="str">
        <f>INDEX('xUS TME'!M:M,MATCH('xUS Opp Value'!$B1414,'xUS TME'!$B:$B,0))</f>
        <v>Yuan Renminbi</v>
      </c>
      <c r="Q1414" s="15" t="str">
        <f>INDEX('xUS TME'!N:N,MATCH('xUS Opp Value'!$B1414,'xUS TME'!$B:$B,0))</f>
        <v>High</v>
      </c>
    </row>
    <row r="1415" spans="1:17" hidden="1">
      <c r="A1415" s="10" t="s">
        <v>6029</v>
      </c>
      <c r="B1415" s="10" t="str">
        <f>INDEX('xUS TME'!B:B,MATCH('xUS Opp Value'!A1415,'xUS TME'!A:A,0))</f>
        <v>CNE000000ZH8</v>
      </c>
      <c r="C1415" s="13">
        <f>INDEX('xUS TME'!C:C,MATCH($B1415,'xUS TME'!$B:$B,0))</f>
        <v>600208</v>
      </c>
      <c r="D1415" s="13" t="str">
        <f>INDEX('xUS TME'!D:D,MATCH(B1415,'xUS TME'!$B:$B,0))</f>
        <v>0P00007X43</v>
      </c>
      <c r="E1415" s="13" t="str">
        <f>INDEX('xUS TME'!F:F,MATCH(B1415,'xUS TME'!$B:$B,0))</f>
        <v>China</v>
      </c>
      <c r="F1415" s="18" t="str">
        <f>INDEX('xUS TME'!G:G,MATCH(B1415,'xUS TME'!$B:$B,0))</f>
        <v>Real Estate</v>
      </c>
      <c r="G1415" s="58">
        <f>IFERROR(INDEX(CRIMs!G:G,MATCH(C1415,CRIMs!D:D,0)),0)</f>
        <v>0</v>
      </c>
      <c r="H1415" s="58">
        <f>IFERROR(INDEX(CRIMs!I:I,MATCH(C1415,CRIMs!D:D,0)),0)</f>
        <v>0</v>
      </c>
      <c r="I1415" s="13">
        <f>INDEX('xUS TME'!E:E,MATCH($B1415,'xUS TME'!$B:$B,0))</f>
        <v>0</v>
      </c>
      <c r="J1415" s="15">
        <f>INDEX('xUS TME'!H:H,MATCH(B1415,'xUS TME'!$B:$B,0))</f>
        <v>0</v>
      </c>
      <c r="K1415" s="17" t="str">
        <f t="shared" si="22"/>
        <v/>
      </c>
      <c r="L1415" s="15">
        <f>INDEX('xUS TME'!J:J,MATCH('xUS Opp Value'!B1415,'xUS TME'!$B:$B,0))</f>
        <v>0</v>
      </c>
      <c r="M1415" s="15">
        <f>INDEX('xUS TME'!L:L,MATCH('xUS Opp Value'!$B1415,'xUS TME'!$B:$B,0))</f>
        <v>0.66</v>
      </c>
      <c r="N1415" s="15">
        <f>INDEX('xUS TME'!K:K,MATCH('xUS Opp Value'!$B1415,'xUS TME'!$B:$B,0))</f>
        <v>0.05</v>
      </c>
      <c r="O1415" s="15">
        <f>INDEX('xUS TME'!I:I,MATCH('xUS Opp Value'!$B1415,'xUS TME'!$B:$B,0))</f>
        <v>0</v>
      </c>
      <c r="P1415" s="15" t="str">
        <f>INDEX('xUS TME'!M:M,MATCH('xUS Opp Value'!$B1415,'xUS TME'!$B:$B,0))</f>
        <v>Yuan Renminbi</v>
      </c>
      <c r="Q1415" s="15">
        <f>INDEX('xUS TME'!N:N,MATCH('xUS Opp Value'!$B1415,'xUS TME'!$B:$B,0))</f>
        <v>0</v>
      </c>
    </row>
    <row r="1416" spans="1:17" hidden="1">
      <c r="A1416" s="10" t="s">
        <v>1055</v>
      </c>
      <c r="B1416" s="10" t="str">
        <f>INDEX('xUS TME'!B:B,MATCH('xUS Opp Value'!A1416,'xUS TME'!A:A,0))</f>
        <v>CNE000001B82</v>
      </c>
      <c r="C1416" s="13">
        <f>INDEX('xUS TME'!C:C,MATCH($B1416,'xUS TME'!$B:$B,0))</f>
        <v>600578</v>
      </c>
      <c r="D1416" s="13" t="str">
        <f>INDEX('xUS TME'!D:D,MATCH(B1416,'xUS TME'!$B:$B,0))</f>
        <v>0P00007XCI</v>
      </c>
      <c r="E1416" s="13" t="str">
        <f>INDEX('xUS TME'!F:F,MATCH(B1416,'xUS TME'!$B:$B,0))</f>
        <v>China</v>
      </c>
      <c r="F1416" s="18" t="str">
        <f>INDEX('xUS TME'!G:G,MATCH(B1416,'xUS TME'!$B:$B,0))</f>
        <v>Utilities</v>
      </c>
      <c r="G1416" s="58">
        <f>IFERROR(INDEX(CRIMs!G:G,MATCH(C1416,CRIMs!D:D,0)),0)</f>
        <v>0</v>
      </c>
      <c r="H1416" s="58">
        <f>IFERROR(INDEX(CRIMs!I:I,MATCH(C1416,CRIMs!D:D,0)),0)</f>
        <v>0</v>
      </c>
      <c r="I1416" s="13">
        <f>INDEX('xUS TME'!E:E,MATCH($B1416,'xUS TME'!$B:$B,0))</f>
        <v>0</v>
      </c>
      <c r="J1416" s="15">
        <f>INDEX('xUS TME'!H:H,MATCH(B1416,'xUS TME'!$B:$B,0))</f>
        <v>0</v>
      </c>
      <c r="K1416" s="17" t="str">
        <f t="shared" si="22"/>
        <v/>
      </c>
      <c r="L1416" s="15">
        <f>INDEX('xUS TME'!J:J,MATCH('xUS Opp Value'!B1416,'xUS TME'!$B:$B,0))</f>
        <v>0</v>
      </c>
      <c r="M1416" s="15">
        <f>INDEX('xUS TME'!L:L,MATCH('xUS Opp Value'!$B1416,'xUS TME'!$B:$B,0))</f>
        <v>1.46</v>
      </c>
      <c r="N1416" s="15">
        <f>INDEX('xUS TME'!K:K,MATCH('xUS Opp Value'!$B1416,'xUS TME'!$B:$B,0))</f>
        <v>0.11</v>
      </c>
      <c r="O1416" s="15">
        <f>INDEX('xUS TME'!I:I,MATCH('xUS Opp Value'!$B1416,'xUS TME'!$B:$B,0))</f>
        <v>0</v>
      </c>
      <c r="P1416" s="15" t="str">
        <f>INDEX('xUS TME'!M:M,MATCH('xUS Opp Value'!$B1416,'xUS TME'!$B:$B,0))</f>
        <v>Yuan Renminbi</v>
      </c>
      <c r="Q1416" s="15">
        <f>INDEX('xUS TME'!N:N,MATCH('xUS Opp Value'!$B1416,'xUS TME'!$B:$B,0))</f>
        <v>0</v>
      </c>
    </row>
    <row r="1417" spans="1:17" hidden="1">
      <c r="A1417" s="10" t="s">
        <v>3917</v>
      </c>
      <c r="B1417" s="10" t="str">
        <f>INDEX('xUS TME'!B:B,MATCH('xUS Opp Value'!A1417,'xUS TME'!A:A,0))</f>
        <v>CNE000000GN6</v>
      </c>
      <c r="C1417" s="13">
        <f>INDEX('xUS TME'!C:C,MATCH($B1417,'xUS TME'!$B:$B,0))</f>
        <v>600863</v>
      </c>
      <c r="D1417" s="13" t="str">
        <f>INDEX('xUS TME'!D:D,MATCH(B1417,'xUS TME'!$B:$B,0))</f>
        <v>0P00007XJY</v>
      </c>
      <c r="E1417" s="13" t="str">
        <f>INDEX('xUS TME'!F:F,MATCH(B1417,'xUS TME'!$B:$B,0))</f>
        <v>China</v>
      </c>
      <c r="F1417" s="18" t="str">
        <f>INDEX('xUS TME'!G:G,MATCH(B1417,'xUS TME'!$B:$B,0))</f>
        <v>Utilities</v>
      </c>
      <c r="G1417" s="58">
        <f>IFERROR(INDEX(CRIMs!G:G,MATCH(C1417,CRIMs!D:D,0)),0)</f>
        <v>0</v>
      </c>
      <c r="H1417" s="58">
        <f>IFERROR(INDEX(CRIMs!I:I,MATCH(C1417,CRIMs!D:D,0)),0)</f>
        <v>0</v>
      </c>
      <c r="I1417" s="13">
        <f>INDEX('xUS TME'!E:E,MATCH($B1417,'xUS TME'!$B:$B,0))</f>
        <v>0</v>
      </c>
      <c r="J1417" s="15">
        <f>INDEX('xUS TME'!H:H,MATCH(B1417,'xUS TME'!$B:$B,0))</f>
        <v>0</v>
      </c>
      <c r="K1417" s="17" t="str">
        <f t="shared" si="22"/>
        <v/>
      </c>
      <c r="L1417" s="15">
        <f>INDEX('xUS TME'!J:J,MATCH('xUS Opp Value'!B1417,'xUS TME'!$B:$B,0))</f>
        <v>0</v>
      </c>
      <c r="M1417" s="15">
        <f>INDEX('xUS TME'!L:L,MATCH('xUS Opp Value'!$B1417,'xUS TME'!$B:$B,0))</f>
        <v>1.88</v>
      </c>
      <c r="N1417" s="15">
        <f>INDEX('xUS TME'!K:K,MATCH('xUS Opp Value'!$B1417,'xUS TME'!$B:$B,0))</f>
        <v>0.15</v>
      </c>
      <c r="O1417" s="15">
        <f>INDEX('xUS TME'!I:I,MATCH('xUS Opp Value'!$B1417,'xUS TME'!$B:$B,0))</f>
        <v>0</v>
      </c>
      <c r="P1417" s="15" t="str">
        <f>INDEX('xUS TME'!M:M,MATCH('xUS Opp Value'!$B1417,'xUS TME'!$B:$B,0))</f>
        <v>Yuan Renminbi</v>
      </c>
      <c r="Q1417" s="15">
        <f>INDEX('xUS TME'!N:N,MATCH('xUS Opp Value'!$B1417,'xUS TME'!$B:$B,0))</f>
        <v>0</v>
      </c>
    </row>
    <row r="1418" spans="1:17" hidden="1">
      <c r="A1418" s="10" t="s">
        <v>4639</v>
      </c>
      <c r="B1418" s="10" t="str">
        <f>INDEX('xUS TME'!B:B,MATCH('xUS Opp Value'!A1418,'xUS TME'!A:A,0))</f>
        <v>CNE100000X77</v>
      </c>
      <c r="C1418" s="13">
        <f>INDEX('xUS TME'!C:C,MATCH($B1418,'xUS TME'!$B:$B,0))</f>
        <v>601880</v>
      </c>
      <c r="D1418" s="13" t="str">
        <f>INDEX('xUS TME'!D:D,MATCH(B1418,'xUS TME'!$B:$B,0))</f>
        <v>0P0000RXTB</v>
      </c>
      <c r="E1418" s="13" t="str">
        <f>INDEX('xUS TME'!F:F,MATCH(B1418,'xUS TME'!$B:$B,0))</f>
        <v>China</v>
      </c>
      <c r="F1418" s="18" t="str">
        <f>INDEX('xUS TME'!G:G,MATCH(B1418,'xUS TME'!$B:$B,0))</f>
        <v>Industrials</v>
      </c>
      <c r="G1418" s="58">
        <f>IFERROR(INDEX(CRIMs!G:G,MATCH(C1418,CRIMs!D:D,0)),0)</f>
        <v>0</v>
      </c>
      <c r="H1418" s="58">
        <f>IFERROR(INDEX(CRIMs!I:I,MATCH(C1418,CRIMs!D:D,0)),0)</f>
        <v>0</v>
      </c>
      <c r="I1418" s="13">
        <f>INDEX('xUS TME'!E:E,MATCH($B1418,'xUS TME'!$B:$B,0))</f>
        <v>0</v>
      </c>
      <c r="J1418" s="15">
        <f>INDEX('xUS TME'!H:H,MATCH(B1418,'xUS TME'!$B:$B,0))</f>
        <v>0</v>
      </c>
      <c r="K1418" s="17" t="str">
        <f t="shared" si="22"/>
        <v/>
      </c>
      <c r="L1418" s="15">
        <f>INDEX('xUS TME'!J:J,MATCH('xUS Opp Value'!B1418,'xUS TME'!$B:$B,0))</f>
        <v>0</v>
      </c>
      <c r="M1418" s="15">
        <f>INDEX('xUS TME'!L:L,MATCH('xUS Opp Value'!$B1418,'xUS TME'!$B:$B,0))</f>
        <v>0.97</v>
      </c>
      <c r="N1418" s="15">
        <f>INDEX('xUS TME'!K:K,MATCH('xUS Opp Value'!$B1418,'xUS TME'!$B:$B,0))</f>
        <v>0.04</v>
      </c>
      <c r="O1418" s="15">
        <f>INDEX('xUS TME'!I:I,MATCH('xUS Opp Value'!$B1418,'xUS TME'!$B:$B,0))</f>
        <v>0</v>
      </c>
      <c r="P1418" s="15" t="str">
        <f>INDEX('xUS TME'!M:M,MATCH('xUS Opp Value'!$B1418,'xUS TME'!$B:$B,0))</f>
        <v>Yuan Renminbi</v>
      </c>
      <c r="Q1418" s="15">
        <f>INDEX('xUS TME'!N:N,MATCH('xUS Opp Value'!$B1418,'xUS TME'!$B:$B,0))</f>
        <v>0</v>
      </c>
    </row>
    <row r="1419" spans="1:17" hidden="1">
      <c r="A1419" s="10" t="s">
        <v>7737</v>
      </c>
      <c r="B1419" s="10" t="str">
        <f>INDEX('xUS TME'!B:B,MATCH('xUS Opp Value'!A1419,'xUS TME'!A:A,0))</f>
        <v>CNE000000RK9</v>
      </c>
      <c r="C1419" s="13">
        <f>INDEX('xUS TME'!C:C,MATCH($B1419,'xUS TME'!$B:$B,0))</f>
        <v>600100</v>
      </c>
      <c r="D1419" s="13" t="str">
        <f>INDEX('xUS TME'!D:D,MATCH(B1419,'xUS TME'!$B:$B,0))</f>
        <v>0P00007X1E</v>
      </c>
      <c r="E1419" s="13" t="str">
        <f>INDEX('xUS TME'!F:F,MATCH(B1419,'xUS TME'!$B:$B,0))</f>
        <v>China</v>
      </c>
      <c r="F1419" s="18" t="str">
        <f>INDEX('xUS TME'!G:G,MATCH(B1419,'xUS TME'!$B:$B,0))</f>
        <v>Information Technology</v>
      </c>
      <c r="G1419" s="58">
        <f>IFERROR(INDEX(CRIMs!G:G,MATCH(C1419,CRIMs!D:D,0)),0)</f>
        <v>0</v>
      </c>
      <c r="H1419" s="58">
        <f>IFERROR(INDEX(CRIMs!I:I,MATCH(C1419,CRIMs!D:D,0)),0)</f>
        <v>0</v>
      </c>
      <c r="I1419" s="13">
        <f>INDEX('xUS TME'!E:E,MATCH($B1419,'xUS TME'!$B:$B,0))</f>
        <v>0</v>
      </c>
      <c r="J1419" s="15">
        <f>INDEX('xUS TME'!H:H,MATCH(B1419,'xUS TME'!$B:$B,0))</f>
        <v>0</v>
      </c>
      <c r="K1419" s="17" t="str">
        <f t="shared" si="22"/>
        <v/>
      </c>
      <c r="L1419" s="15">
        <f>INDEX('xUS TME'!J:J,MATCH('xUS Opp Value'!B1419,'xUS TME'!$B:$B,0))</f>
        <v>0</v>
      </c>
      <c r="M1419" s="15">
        <f>INDEX('xUS TME'!L:L,MATCH('xUS Opp Value'!$B1419,'xUS TME'!$B:$B,0))</f>
        <v>1.67</v>
      </c>
      <c r="N1419" s="15">
        <f>INDEX('xUS TME'!K:K,MATCH('xUS Opp Value'!$B1419,'xUS TME'!$B:$B,0))</f>
        <v>0.01</v>
      </c>
      <c r="O1419" s="15">
        <f>INDEX('xUS TME'!I:I,MATCH('xUS Opp Value'!$B1419,'xUS TME'!$B:$B,0))</f>
        <v>0</v>
      </c>
      <c r="P1419" s="15" t="str">
        <f>INDEX('xUS TME'!M:M,MATCH('xUS Opp Value'!$B1419,'xUS TME'!$B:$B,0))</f>
        <v>Yuan Renminbi</v>
      </c>
      <c r="Q1419" s="15">
        <f>INDEX('xUS TME'!N:N,MATCH('xUS Opp Value'!$B1419,'xUS TME'!$B:$B,0))</f>
        <v>0</v>
      </c>
    </row>
    <row r="1420" spans="1:17" hidden="1">
      <c r="A1420" s="10" t="s">
        <v>4849</v>
      </c>
      <c r="B1420" s="10" t="str">
        <f>INDEX('xUS TME'!B:B,MATCH('xUS Opp Value'!A1420,'xUS TME'!A:A,0))</f>
        <v>CNE000000HP9</v>
      </c>
      <c r="C1420" s="13">
        <f>INDEX('xUS TME'!C:C,MATCH($B1420,'xUS TME'!$B:$B,0))</f>
        <v>600873</v>
      </c>
      <c r="D1420" s="13" t="str">
        <f>INDEX('xUS TME'!D:D,MATCH(B1420,'xUS TME'!$B:$B,0))</f>
        <v>0P00007XK8</v>
      </c>
      <c r="E1420" s="13" t="str">
        <f>INDEX('xUS TME'!F:F,MATCH(B1420,'xUS TME'!$B:$B,0))</f>
        <v>China</v>
      </c>
      <c r="F1420" s="18" t="str">
        <f>INDEX('xUS TME'!G:G,MATCH(B1420,'xUS TME'!$B:$B,0))</f>
        <v>Materials</v>
      </c>
      <c r="G1420" s="58">
        <f>IFERROR(INDEX(CRIMs!G:G,MATCH(C1420,CRIMs!D:D,0)),0)</f>
        <v>0</v>
      </c>
      <c r="H1420" s="58">
        <f>IFERROR(INDEX(CRIMs!I:I,MATCH(C1420,CRIMs!D:D,0)),0)</f>
        <v>0</v>
      </c>
      <c r="I1420" s="13">
        <f>INDEX('xUS TME'!E:E,MATCH($B1420,'xUS TME'!$B:$B,0))</f>
        <v>0</v>
      </c>
      <c r="J1420" s="15">
        <f>INDEX('xUS TME'!H:H,MATCH(B1420,'xUS TME'!$B:$B,0))</f>
        <v>0</v>
      </c>
      <c r="K1420" s="17" t="str">
        <f t="shared" si="22"/>
        <v/>
      </c>
      <c r="L1420" s="15">
        <f>INDEX('xUS TME'!J:J,MATCH('xUS Opp Value'!B1420,'xUS TME'!$B:$B,0))</f>
        <v>0</v>
      </c>
      <c r="M1420" s="15">
        <f>INDEX('xUS TME'!L:L,MATCH('xUS Opp Value'!$B1420,'xUS TME'!$B:$B,0))</f>
        <v>1.92</v>
      </c>
      <c r="N1420" s="15">
        <f>INDEX('xUS TME'!K:K,MATCH('xUS Opp Value'!$B1420,'xUS TME'!$B:$B,0))</f>
        <v>0.19</v>
      </c>
      <c r="O1420" s="15">
        <f>INDEX('xUS TME'!I:I,MATCH('xUS Opp Value'!$B1420,'xUS TME'!$B:$B,0))</f>
        <v>0</v>
      </c>
      <c r="P1420" s="15" t="str">
        <f>INDEX('xUS TME'!M:M,MATCH('xUS Opp Value'!$B1420,'xUS TME'!$B:$B,0))</f>
        <v>Yuan Renminbi</v>
      </c>
      <c r="Q1420" s="15">
        <f>INDEX('xUS TME'!N:N,MATCH('xUS Opp Value'!$B1420,'xUS TME'!$B:$B,0))</f>
        <v>0</v>
      </c>
    </row>
    <row r="1421" spans="1:17" hidden="1">
      <c r="A1421" s="10" t="s">
        <v>1597</v>
      </c>
      <c r="B1421" s="10" t="str">
        <f>INDEX('xUS TME'!B:B,MATCH('xUS Opp Value'!A1421,'xUS TME'!A:A,0))</f>
        <v>CNE100000YM0</v>
      </c>
      <c r="C1421" s="13">
        <f>INDEX('xUS TME'!C:C,MATCH($B1421,'xUS TME'!$B:$B,0))</f>
        <v>601118</v>
      </c>
      <c r="D1421" s="13" t="str">
        <f>INDEX('xUS TME'!D:D,MATCH(B1421,'xUS TME'!$B:$B,0))</f>
        <v>0P0000S9EW</v>
      </c>
      <c r="E1421" s="13" t="str">
        <f>INDEX('xUS TME'!F:F,MATCH(B1421,'xUS TME'!$B:$B,0))</f>
        <v>China</v>
      </c>
      <c r="F1421" s="18" t="str">
        <f>INDEX('xUS TME'!G:G,MATCH(B1421,'xUS TME'!$B:$B,0))</f>
        <v>Materials</v>
      </c>
      <c r="G1421" s="58">
        <f>IFERROR(INDEX(CRIMs!G:G,MATCH(C1421,CRIMs!D:D,0)),0)</f>
        <v>0</v>
      </c>
      <c r="H1421" s="58">
        <f>IFERROR(INDEX(CRIMs!I:I,MATCH(C1421,CRIMs!D:D,0)),0)</f>
        <v>0</v>
      </c>
      <c r="I1421" s="13">
        <f>INDEX('xUS TME'!E:E,MATCH($B1421,'xUS TME'!$B:$B,0))</f>
        <v>0</v>
      </c>
      <c r="J1421" s="15">
        <f>INDEX('xUS TME'!H:H,MATCH(B1421,'xUS TME'!$B:$B,0))</f>
        <v>0</v>
      </c>
      <c r="K1421" s="17" t="str">
        <f t="shared" si="22"/>
        <v/>
      </c>
      <c r="L1421" s="15">
        <f>INDEX('xUS TME'!J:J,MATCH('xUS Opp Value'!B1421,'xUS TME'!$B:$B,0))</f>
        <v>0</v>
      </c>
      <c r="M1421" s="15">
        <f>INDEX('xUS TME'!L:L,MATCH('xUS Opp Value'!$B1421,'xUS TME'!$B:$B,0))</f>
        <v>2.88</v>
      </c>
      <c r="N1421" s="15">
        <f>INDEX('xUS TME'!K:K,MATCH('xUS Opp Value'!$B1421,'xUS TME'!$B:$B,0))</f>
        <v>-0.01</v>
      </c>
      <c r="O1421" s="15">
        <f>INDEX('xUS TME'!I:I,MATCH('xUS Opp Value'!$B1421,'xUS TME'!$B:$B,0))</f>
        <v>0</v>
      </c>
      <c r="P1421" s="15" t="str">
        <f>INDEX('xUS TME'!M:M,MATCH('xUS Opp Value'!$B1421,'xUS TME'!$B:$B,0))</f>
        <v>Yuan Renminbi</v>
      </c>
      <c r="Q1421" s="15">
        <f>INDEX('xUS TME'!N:N,MATCH('xUS Opp Value'!$B1421,'xUS TME'!$B:$B,0))</f>
        <v>0</v>
      </c>
    </row>
    <row r="1422" spans="1:17" hidden="1">
      <c r="A1422" s="10" t="s">
        <v>1120</v>
      </c>
      <c r="B1422" s="10" t="str">
        <f>INDEX('xUS TME'!B:B,MATCH('xUS Opp Value'!A1422,'xUS TME'!A:A,0))</f>
        <v>CNE1000030Y7</v>
      </c>
      <c r="C1422" s="13">
        <f>INDEX('xUS TME'!C:C,MATCH($B1422,'xUS TME'!$B:$B,0))</f>
        <v>603596</v>
      </c>
      <c r="D1422" s="13" t="str">
        <f>INDEX('xUS TME'!D:D,MATCH(B1422,'xUS TME'!$B:$B,0))</f>
        <v>0P0001D70Q</v>
      </c>
      <c r="E1422" s="13" t="str">
        <f>INDEX('xUS TME'!F:F,MATCH(B1422,'xUS TME'!$B:$B,0))</f>
        <v>China</v>
      </c>
      <c r="F1422" s="18" t="str">
        <f>INDEX('xUS TME'!G:G,MATCH(B1422,'xUS TME'!$B:$B,0))</f>
        <v>Consumer Discretionary</v>
      </c>
      <c r="G1422" s="58">
        <f>IFERROR(INDEX(CRIMs!G:G,MATCH(C1422,CRIMs!D:D,0)),0)</f>
        <v>0</v>
      </c>
      <c r="H1422" s="58">
        <f>IFERROR(INDEX(CRIMs!I:I,MATCH(C1422,CRIMs!D:D,0)),0)</f>
        <v>0</v>
      </c>
      <c r="I1422" s="13">
        <f>INDEX('xUS TME'!E:E,MATCH($B1422,'xUS TME'!$B:$B,0))</f>
        <v>0</v>
      </c>
      <c r="J1422" s="15">
        <f>INDEX('xUS TME'!H:H,MATCH(B1422,'xUS TME'!$B:$B,0))</f>
        <v>0</v>
      </c>
      <c r="K1422" s="17" t="str">
        <f t="shared" si="22"/>
        <v/>
      </c>
      <c r="L1422" s="15">
        <f>INDEX('xUS TME'!J:J,MATCH('xUS Opp Value'!B1422,'xUS TME'!$B:$B,0))</f>
        <v>25.84</v>
      </c>
      <c r="M1422" s="15">
        <f>INDEX('xUS TME'!L:L,MATCH('xUS Opp Value'!$B1422,'xUS TME'!$B:$B,0))</f>
        <v>3.48</v>
      </c>
      <c r="N1422" s="15">
        <f>INDEX('xUS TME'!K:K,MATCH('xUS Opp Value'!$B1422,'xUS TME'!$B:$B,0))</f>
        <v>0.18</v>
      </c>
      <c r="O1422" s="15">
        <f>INDEX('xUS TME'!I:I,MATCH('xUS Opp Value'!$B1422,'xUS TME'!$B:$B,0))</f>
        <v>0</v>
      </c>
      <c r="P1422" s="15" t="str">
        <f>INDEX('xUS TME'!M:M,MATCH('xUS Opp Value'!$B1422,'xUS TME'!$B:$B,0))</f>
        <v>Yuan Renminbi</v>
      </c>
      <c r="Q1422" s="15">
        <f>INDEX('xUS TME'!N:N,MATCH('xUS Opp Value'!$B1422,'xUS TME'!$B:$B,0))</f>
        <v>0</v>
      </c>
    </row>
    <row r="1423" spans="1:17" hidden="1">
      <c r="A1423" s="10" t="s">
        <v>2299</v>
      </c>
      <c r="B1423" s="10" t="str">
        <f>INDEX('xUS TME'!B:B,MATCH('xUS Opp Value'!A1423,'xUS TME'!A:A,0))</f>
        <v>CNE000001NL4</v>
      </c>
      <c r="C1423" s="13">
        <f>INDEX('xUS TME'!C:C,MATCH($B1423,'xUS TME'!$B:$B,0))</f>
        <v>2065</v>
      </c>
      <c r="D1423" s="13" t="str">
        <f>INDEX('xUS TME'!D:D,MATCH(B1423,'xUS TME'!$B:$B,0))</f>
        <v>0P00007Z6J</v>
      </c>
      <c r="E1423" s="13" t="str">
        <f>INDEX('xUS TME'!F:F,MATCH(B1423,'xUS TME'!$B:$B,0))</f>
        <v>China</v>
      </c>
      <c r="F1423" s="18" t="str">
        <f>INDEX('xUS TME'!G:G,MATCH(B1423,'xUS TME'!$B:$B,0))</f>
        <v>Information Technology</v>
      </c>
      <c r="G1423" s="58">
        <f>IFERROR(INDEX(CRIMs!G:G,MATCH(C1423,CRIMs!D:D,0)),0)</f>
        <v>0</v>
      </c>
      <c r="H1423" s="58">
        <f>IFERROR(INDEX(CRIMs!I:I,MATCH(C1423,CRIMs!D:D,0)),0)</f>
        <v>0</v>
      </c>
      <c r="I1423" s="13">
        <f>INDEX('xUS TME'!E:E,MATCH($B1423,'xUS TME'!$B:$B,0))</f>
        <v>0</v>
      </c>
      <c r="J1423" s="15">
        <f>INDEX('xUS TME'!H:H,MATCH(B1423,'xUS TME'!$B:$B,0))</f>
        <v>0</v>
      </c>
      <c r="K1423" s="17" t="str">
        <f t="shared" si="22"/>
        <v/>
      </c>
      <c r="L1423" s="15">
        <f>INDEX('xUS TME'!J:J,MATCH('xUS Opp Value'!B1423,'xUS TME'!$B:$B,0))</f>
        <v>0</v>
      </c>
      <c r="M1423" s="15">
        <f>INDEX('xUS TME'!L:L,MATCH('xUS Opp Value'!$B1423,'xUS TME'!$B:$B,0))</f>
        <v>2.17</v>
      </c>
      <c r="N1423" s="15">
        <f>INDEX('xUS TME'!K:K,MATCH('xUS Opp Value'!$B1423,'xUS TME'!$B:$B,0))</f>
        <v>0.05</v>
      </c>
      <c r="O1423" s="15">
        <f>INDEX('xUS TME'!I:I,MATCH('xUS Opp Value'!$B1423,'xUS TME'!$B:$B,0))</f>
        <v>0</v>
      </c>
      <c r="P1423" s="15" t="str">
        <f>INDEX('xUS TME'!M:M,MATCH('xUS Opp Value'!$B1423,'xUS TME'!$B:$B,0))</f>
        <v>Yuan Renminbi</v>
      </c>
      <c r="Q1423" s="15">
        <f>INDEX('xUS TME'!N:N,MATCH('xUS Opp Value'!$B1423,'xUS TME'!$B:$B,0))</f>
        <v>0</v>
      </c>
    </row>
    <row r="1424" spans="1:17" hidden="1">
      <c r="A1424" s="10" t="s">
        <v>3399</v>
      </c>
      <c r="B1424" s="10" t="str">
        <f>INDEX('xUS TME'!B:B,MATCH('xUS Opp Value'!A1424,'xUS TME'!A:A,0))</f>
        <v>CNE0000019Z9</v>
      </c>
      <c r="C1424" s="13">
        <f>INDEX('xUS TME'!C:C,MATCH($B1424,'xUS TME'!$B:$B,0))</f>
        <v>600598</v>
      </c>
      <c r="D1424" s="13" t="str">
        <f>INDEX('xUS TME'!D:D,MATCH(B1424,'xUS TME'!$B:$B,0))</f>
        <v>0P00007XD2</v>
      </c>
      <c r="E1424" s="13" t="str">
        <f>INDEX('xUS TME'!F:F,MATCH(B1424,'xUS TME'!$B:$B,0))</f>
        <v>China</v>
      </c>
      <c r="F1424" s="18" t="str">
        <f>INDEX('xUS TME'!G:G,MATCH(B1424,'xUS TME'!$B:$B,0))</f>
        <v>Consumer Staples</v>
      </c>
      <c r="G1424" s="58">
        <f>IFERROR(INDEX(CRIMs!G:G,MATCH(C1424,CRIMs!D:D,0)),0)</f>
        <v>0</v>
      </c>
      <c r="H1424" s="58">
        <f>IFERROR(INDEX(CRIMs!I:I,MATCH(C1424,CRIMs!D:D,0)),0)</f>
        <v>0</v>
      </c>
      <c r="I1424" s="13">
        <f>INDEX('xUS TME'!E:E,MATCH($B1424,'xUS TME'!$B:$B,0))</f>
        <v>0</v>
      </c>
      <c r="J1424" s="15">
        <f>INDEX('xUS TME'!H:H,MATCH(B1424,'xUS TME'!$B:$B,0))</f>
        <v>0</v>
      </c>
      <c r="K1424" s="17" t="str">
        <f t="shared" si="22"/>
        <v/>
      </c>
      <c r="L1424" s="15">
        <f>INDEX('xUS TME'!J:J,MATCH('xUS Opp Value'!B1424,'xUS TME'!$B:$B,0))</f>
        <v>0</v>
      </c>
      <c r="M1424" s="15">
        <f>INDEX('xUS TME'!L:L,MATCH('xUS Opp Value'!$B1424,'xUS TME'!$B:$B,0))</f>
        <v>3.57</v>
      </c>
      <c r="N1424" s="15">
        <f>INDEX('xUS TME'!K:K,MATCH('xUS Opp Value'!$B1424,'xUS TME'!$B:$B,0))</f>
        <v>0.15</v>
      </c>
      <c r="O1424" s="15">
        <f>INDEX('xUS TME'!I:I,MATCH('xUS Opp Value'!$B1424,'xUS TME'!$B:$B,0))</f>
        <v>0</v>
      </c>
      <c r="P1424" s="15" t="str">
        <f>INDEX('xUS TME'!M:M,MATCH('xUS Opp Value'!$B1424,'xUS TME'!$B:$B,0))</f>
        <v>Yuan Renminbi</v>
      </c>
      <c r="Q1424" s="15">
        <f>INDEX('xUS TME'!N:N,MATCH('xUS Opp Value'!$B1424,'xUS TME'!$B:$B,0))</f>
        <v>0</v>
      </c>
    </row>
    <row r="1425" spans="1:17" hidden="1">
      <c r="A1425" s="10" t="s">
        <v>8149</v>
      </c>
      <c r="B1425" s="10" t="str">
        <f>INDEX('xUS TME'!B:B,MATCH('xUS Opp Value'!A1425,'xUS TME'!A:A,0))</f>
        <v>CNE100003RT3</v>
      </c>
      <c r="C1425" s="13">
        <f>INDEX('xUS TME'!C:C,MATCH($B1425,'xUS TME'!$B:$B,0))</f>
        <v>688278</v>
      </c>
      <c r="D1425" s="13" t="str">
        <f>INDEX('xUS TME'!D:D,MATCH(B1425,'xUS TME'!$B:$B,0))</f>
        <v>0P0001J3N1</v>
      </c>
      <c r="E1425" s="13" t="str">
        <f>INDEX('xUS TME'!F:F,MATCH(B1425,'xUS TME'!$B:$B,0))</f>
        <v>China</v>
      </c>
      <c r="F1425" s="18" t="str">
        <f>INDEX('xUS TME'!G:G,MATCH(B1425,'xUS TME'!$B:$B,0))</f>
        <v>Health Care</v>
      </c>
      <c r="G1425" s="58">
        <f>IFERROR(INDEX(CRIMs!G:G,MATCH(C1425,CRIMs!D:D,0)),0)</f>
        <v>0</v>
      </c>
      <c r="H1425" s="58">
        <f>IFERROR(INDEX(CRIMs!I:I,MATCH(C1425,CRIMs!D:D,0)),0)</f>
        <v>0</v>
      </c>
      <c r="I1425" s="13">
        <f>INDEX('xUS TME'!E:E,MATCH($B1425,'xUS TME'!$B:$B,0))</f>
        <v>0</v>
      </c>
      <c r="J1425" s="15">
        <f>INDEX('xUS TME'!H:H,MATCH(B1425,'xUS TME'!$B:$B,0))</f>
        <v>0</v>
      </c>
      <c r="K1425" s="17" t="str">
        <f t="shared" si="22"/>
        <v/>
      </c>
      <c r="L1425" s="15">
        <f>INDEX('xUS TME'!J:J,MATCH('xUS Opp Value'!B1425,'xUS TME'!$B:$B,0))</f>
        <v>0</v>
      </c>
      <c r="M1425" s="15">
        <f>INDEX('xUS TME'!L:L,MATCH('xUS Opp Value'!$B1425,'xUS TME'!$B:$B,0))</f>
        <v>7.64</v>
      </c>
      <c r="N1425" s="15">
        <f>INDEX('xUS TME'!K:K,MATCH('xUS Opp Value'!$B1425,'xUS TME'!$B:$B,0))</f>
        <v>0.36</v>
      </c>
      <c r="O1425" s="15">
        <f>INDEX('xUS TME'!I:I,MATCH('xUS Opp Value'!$B1425,'xUS TME'!$B:$B,0))</f>
        <v>0</v>
      </c>
      <c r="P1425" s="15" t="str">
        <f>INDEX('xUS TME'!M:M,MATCH('xUS Opp Value'!$B1425,'xUS TME'!$B:$B,0))</f>
        <v>Yuan Renminbi</v>
      </c>
      <c r="Q1425" s="15">
        <f>INDEX('xUS TME'!N:N,MATCH('xUS Opp Value'!$B1425,'xUS TME'!$B:$B,0))</f>
        <v>0</v>
      </c>
    </row>
    <row r="1426" spans="1:17" hidden="1">
      <c r="A1426" s="10" t="s">
        <v>5871</v>
      </c>
      <c r="B1426" s="10" t="str">
        <f>INDEX('xUS TME'!B:B,MATCH('xUS Opp Value'!A1426,'xUS TME'!A:A,0))</f>
        <v>ID1000121106</v>
      </c>
      <c r="C1426" s="13" t="str">
        <f>INDEX('xUS TME'!C:C,MATCH($B1426,'xUS TME'!$B:$B,0))</f>
        <v>GEMS</v>
      </c>
      <c r="D1426" s="13" t="str">
        <f>INDEX('xUS TME'!D:D,MATCH(B1426,'xUS TME'!$B:$B,0))</f>
        <v>0P0000UNG3</v>
      </c>
      <c r="E1426" s="13" t="str">
        <f>INDEX('xUS TME'!F:F,MATCH(B1426,'xUS TME'!$B:$B,0))</f>
        <v>Indonesia</v>
      </c>
      <c r="F1426" s="18" t="str">
        <f>INDEX('xUS TME'!G:G,MATCH(B1426,'xUS TME'!$B:$B,0))</f>
        <v>Energy</v>
      </c>
      <c r="G1426" s="58">
        <f>IFERROR(INDEX(CRIMs!G:G,MATCH(C1426,CRIMs!D:D,0)),0)</f>
        <v>0</v>
      </c>
      <c r="H1426" s="58">
        <f>IFERROR(INDEX(CRIMs!I:I,MATCH(C1426,CRIMs!D:D,0)),0)</f>
        <v>0</v>
      </c>
      <c r="I1426" s="13">
        <f>INDEX('xUS TME'!E:E,MATCH($B1426,'xUS TME'!$B:$B,0))</f>
        <v>0</v>
      </c>
      <c r="J1426" s="15">
        <f>INDEX('xUS TME'!H:H,MATCH(B1426,'xUS TME'!$B:$B,0))</f>
        <v>0</v>
      </c>
      <c r="K1426" s="17" t="str">
        <f t="shared" si="22"/>
        <v/>
      </c>
      <c r="L1426" s="15">
        <f>INDEX('xUS TME'!J:J,MATCH('xUS Opp Value'!B1426,'xUS TME'!$B:$B,0))</f>
        <v>0</v>
      </c>
      <c r="M1426" s="15">
        <f>INDEX('xUS TME'!L:L,MATCH('xUS Opp Value'!$B1426,'xUS TME'!$B:$B,0))</f>
        <v>4.2</v>
      </c>
      <c r="N1426" s="15">
        <f>INDEX('xUS TME'!K:K,MATCH('xUS Opp Value'!$B1426,'xUS TME'!$B:$B,0))</f>
        <v>0.39</v>
      </c>
      <c r="O1426" s="15">
        <f>INDEX('xUS TME'!I:I,MATCH('xUS Opp Value'!$B1426,'xUS TME'!$B:$B,0))</f>
        <v>0</v>
      </c>
      <c r="P1426" s="15" t="str">
        <f>INDEX('xUS TME'!M:M,MATCH('xUS Opp Value'!$B1426,'xUS TME'!$B:$B,0))</f>
        <v>Rupiah</v>
      </c>
      <c r="Q1426" s="15">
        <f>INDEX('xUS TME'!N:N,MATCH('xUS Opp Value'!$B1426,'xUS TME'!$B:$B,0))</f>
        <v>0</v>
      </c>
    </row>
    <row r="1427" spans="1:17" hidden="1">
      <c r="A1427" s="10" t="s">
        <v>3295</v>
      </c>
      <c r="B1427" s="10" t="str">
        <f>INDEX('xUS TME'!B:B,MATCH('xUS Opp Value'!A1427,'xUS TME'!A:A,0))</f>
        <v>CNE100000Q68</v>
      </c>
      <c r="C1427" s="13">
        <f>INDEX('xUS TME'!C:C,MATCH($B1427,'xUS TME'!$B:$B,0))</f>
        <v>2430</v>
      </c>
      <c r="D1427" s="13" t="str">
        <f>INDEX('xUS TME'!D:D,MATCH(B1427,'xUS TME'!$B:$B,0))</f>
        <v>0P0000PVDC</v>
      </c>
      <c r="E1427" s="13" t="str">
        <f>INDEX('xUS TME'!F:F,MATCH(B1427,'xUS TME'!$B:$B,0))</f>
        <v>China</v>
      </c>
      <c r="F1427" s="18" t="str">
        <f>INDEX('xUS TME'!G:G,MATCH(B1427,'xUS TME'!$B:$B,0))</f>
        <v>Materials</v>
      </c>
      <c r="G1427" s="58">
        <f>IFERROR(INDEX(CRIMs!G:G,MATCH(C1427,CRIMs!D:D,0)),0)</f>
        <v>0</v>
      </c>
      <c r="H1427" s="58">
        <f>IFERROR(INDEX(CRIMs!I:I,MATCH(C1427,CRIMs!D:D,0)),0)</f>
        <v>0</v>
      </c>
      <c r="I1427" s="13">
        <f>INDEX('xUS TME'!E:E,MATCH($B1427,'xUS TME'!$B:$B,0))</f>
        <v>0</v>
      </c>
      <c r="J1427" s="15">
        <f>INDEX('xUS TME'!H:H,MATCH(B1427,'xUS TME'!$B:$B,0))</f>
        <v>0</v>
      </c>
      <c r="K1427" s="17" t="str">
        <f t="shared" si="22"/>
        <v/>
      </c>
      <c r="L1427" s="15">
        <f>INDEX('xUS TME'!J:J,MATCH('xUS Opp Value'!B1427,'xUS TME'!$B:$B,0))</f>
        <v>0</v>
      </c>
      <c r="M1427" s="15">
        <f>INDEX('xUS TME'!L:L,MATCH('xUS Opp Value'!$B1427,'xUS TME'!$B:$B,0))</f>
        <v>2.96</v>
      </c>
      <c r="N1427" s="15">
        <f>INDEX('xUS TME'!K:K,MATCH('xUS Opp Value'!$B1427,'xUS TME'!$B:$B,0))</f>
        <v>0.11</v>
      </c>
      <c r="O1427" s="15">
        <f>INDEX('xUS TME'!I:I,MATCH('xUS Opp Value'!$B1427,'xUS TME'!$B:$B,0))</f>
        <v>0</v>
      </c>
      <c r="P1427" s="15" t="str">
        <f>INDEX('xUS TME'!M:M,MATCH('xUS Opp Value'!$B1427,'xUS TME'!$B:$B,0))</f>
        <v>Yuan Renminbi</v>
      </c>
      <c r="Q1427" s="15">
        <f>INDEX('xUS TME'!N:N,MATCH('xUS Opp Value'!$B1427,'xUS TME'!$B:$B,0))</f>
        <v>0</v>
      </c>
    </row>
    <row r="1428" spans="1:17" hidden="1">
      <c r="A1428" s="10" t="s">
        <v>1705</v>
      </c>
      <c r="B1428" s="10" t="str">
        <f>INDEX('xUS TME'!B:B,MATCH('xUS Opp Value'!A1428,'xUS TME'!A:A,0))</f>
        <v>CNE100000759</v>
      </c>
      <c r="C1428" s="13">
        <f>INDEX('xUS TME'!C:C,MATCH($B1428,'xUS TME'!$B:$B,0))</f>
        <v>601808</v>
      </c>
      <c r="D1428" s="13" t="str">
        <f>INDEX('xUS TME'!D:D,MATCH(B1428,'xUS TME'!$B:$B,0))</f>
        <v>0P00009RMD</v>
      </c>
      <c r="E1428" s="13" t="str">
        <f>INDEX('xUS TME'!F:F,MATCH(B1428,'xUS TME'!$B:$B,0))</f>
        <v>China</v>
      </c>
      <c r="F1428" s="18" t="str">
        <f>INDEX('xUS TME'!G:G,MATCH(B1428,'xUS TME'!$B:$B,0))</f>
        <v>Energy</v>
      </c>
      <c r="G1428" s="58">
        <f>IFERROR(INDEX(CRIMs!G:G,MATCH(C1428,CRIMs!D:D,0)),0)</f>
        <v>0</v>
      </c>
      <c r="H1428" s="58">
        <f>IFERROR(INDEX(CRIMs!I:I,MATCH(C1428,CRIMs!D:D,0)),0)</f>
        <v>0</v>
      </c>
      <c r="I1428" s="13">
        <f>INDEX('xUS TME'!E:E,MATCH($B1428,'xUS TME'!$B:$B,0))</f>
        <v>0</v>
      </c>
      <c r="J1428" s="15">
        <f>INDEX('xUS TME'!H:H,MATCH(B1428,'xUS TME'!$B:$B,0))</f>
        <v>0</v>
      </c>
      <c r="K1428" s="17" t="str">
        <f t="shared" si="22"/>
        <v/>
      </c>
      <c r="L1428" s="15">
        <f>INDEX('xUS TME'!J:J,MATCH('xUS Opp Value'!B1428,'xUS TME'!$B:$B,0))</f>
        <v>17.21</v>
      </c>
      <c r="M1428" s="15">
        <f>INDEX('xUS TME'!L:L,MATCH('xUS Opp Value'!$B1428,'xUS TME'!$B:$B,0))</f>
        <v>1.62</v>
      </c>
      <c r="N1428" s="15">
        <f>INDEX('xUS TME'!K:K,MATCH('xUS Opp Value'!$B1428,'xUS TME'!$B:$B,0))</f>
        <v>0.09</v>
      </c>
      <c r="O1428" s="15">
        <f>INDEX('xUS TME'!I:I,MATCH('xUS Opp Value'!$B1428,'xUS TME'!$B:$B,0))</f>
        <v>0</v>
      </c>
      <c r="P1428" s="15" t="str">
        <f>INDEX('xUS TME'!M:M,MATCH('xUS Opp Value'!$B1428,'xUS TME'!$B:$B,0))</f>
        <v>Yuan Renminbi</v>
      </c>
      <c r="Q1428" s="15">
        <f>INDEX('xUS TME'!N:N,MATCH('xUS Opp Value'!$B1428,'xUS TME'!$B:$B,0))</f>
        <v>0</v>
      </c>
    </row>
    <row r="1429" spans="1:17" hidden="1">
      <c r="A1429" s="10" t="s">
        <v>2736</v>
      </c>
      <c r="B1429" s="10" t="str">
        <f>INDEX('xUS TME'!B:B,MATCH('xUS Opp Value'!A1429,'xUS TME'!A:A,0))</f>
        <v>CNE100003HV0</v>
      </c>
      <c r="C1429" s="13">
        <f>INDEX('xUS TME'!C:C,MATCH($B1429,'xUS TME'!$B:$B,0))</f>
        <v>601865</v>
      </c>
      <c r="D1429" s="13" t="str">
        <f>INDEX('xUS TME'!D:D,MATCH(B1429,'xUS TME'!$B:$B,0))</f>
        <v>0P0001FUK7</v>
      </c>
      <c r="E1429" s="13" t="str">
        <f>INDEX('xUS TME'!F:F,MATCH(B1429,'xUS TME'!$B:$B,0))</f>
        <v>China</v>
      </c>
      <c r="F1429" s="18" t="str">
        <f>INDEX('xUS TME'!G:G,MATCH(B1429,'xUS TME'!$B:$B,0))</f>
        <v>Information Technology</v>
      </c>
      <c r="G1429" s="58">
        <f>IFERROR(INDEX(CRIMs!G:G,MATCH(C1429,CRIMs!D:D,0)),0)</f>
        <v>0</v>
      </c>
      <c r="H1429" s="58">
        <f>IFERROR(INDEX(CRIMs!I:I,MATCH(C1429,CRIMs!D:D,0)),0)</f>
        <v>0</v>
      </c>
      <c r="I1429" s="13">
        <f>INDEX('xUS TME'!E:E,MATCH($B1429,'xUS TME'!$B:$B,0))</f>
        <v>0</v>
      </c>
      <c r="J1429" s="15">
        <f>INDEX('xUS TME'!H:H,MATCH(B1429,'xUS TME'!$B:$B,0))</f>
        <v>0</v>
      </c>
      <c r="K1429" s="17" t="str">
        <f t="shared" si="22"/>
        <v/>
      </c>
      <c r="L1429" s="15">
        <f>INDEX('xUS TME'!J:J,MATCH('xUS Opp Value'!B1429,'xUS TME'!$B:$B,0))</f>
        <v>23.32</v>
      </c>
      <c r="M1429" s="15">
        <f>INDEX('xUS TME'!L:L,MATCH('xUS Opp Value'!$B1429,'xUS TME'!$B:$B,0))</f>
        <v>1.44</v>
      </c>
      <c r="N1429" s="15">
        <f>INDEX('xUS TME'!K:K,MATCH('xUS Opp Value'!$B1429,'xUS TME'!$B:$B,0))</f>
        <v>0.05</v>
      </c>
      <c r="O1429" s="15">
        <f>INDEX('xUS TME'!I:I,MATCH('xUS Opp Value'!$B1429,'xUS TME'!$B:$B,0))</f>
        <v>0</v>
      </c>
      <c r="P1429" s="15" t="str">
        <f>INDEX('xUS TME'!M:M,MATCH('xUS Opp Value'!$B1429,'xUS TME'!$B:$B,0))</f>
        <v>Yuan Renminbi</v>
      </c>
      <c r="Q1429" s="15">
        <f>INDEX('xUS TME'!N:N,MATCH('xUS Opp Value'!$B1429,'xUS TME'!$B:$B,0))</f>
        <v>0</v>
      </c>
    </row>
    <row r="1430" spans="1:17" hidden="1">
      <c r="A1430" s="10" t="s">
        <v>7074</v>
      </c>
      <c r="B1430" s="10" t="str">
        <f>INDEX('xUS TME'!B:B,MATCH('xUS Opp Value'!A1430,'xUS TME'!A:A,0))</f>
        <v>CNE0000016P6</v>
      </c>
      <c r="C1430" s="13">
        <f>INDEX('xUS TME'!C:C,MATCH($B1430,'xUS TME'!$B:$B,0))</f>
        <v>600369</v>
      </c>
      <c r="D1430" s="13" t="str">
        <f>INDEX('xUS TME'!D:D,MATCH(B1430,'xUS TME'!$B:$B,0))</f>
        <v>0P00007X82</v>
      </c>
      <c r="E1430" s="13" t="str">
        <f>INDEX('xUS TME'!F:F,MATCH(B1430,'xUS TME'!$B:$B,0))</f>
        <v>China</v>
      </c>
      <c r="F1430" s="18" t="str">
        <f>INDEX('xUS TME'!G:G,MATCH(B1430,'xUS TME'!$B:$B,0))</f>
        <v>Financials</v>
      </c>
      <c r="G1430" s="58">
        <f>IFERROR(INDEX(CRIMs!G:G,MATCH(C1430,CRIMs!D:D,0)),0)</f>
        <v>0</v>
      </c>
      <c r="H1430" s="58">
        <f>IFERROR(INDEX(CRIMs!I:I,MATCH(C1430,CRIMs!D:D,0)),0)</f>
        <v>0</v>
      </c>
      <c r="I1430" s="13">
        <f>INDEX('xUS TME'!E:E,MATCH($B1430,'xUS TME'!$B:$B,0))</f>
        <v>0</v>
      </c>
      <c r="J1430" s="15">
        <f>INDEX('xUS TME'!H:H,MATCH(B1430,'xUS TME'!$B:$B,0))</f>
        <v>0</v>
      </c>
      <c r="K1430" s="17" t="str">
        <f t="shared" si="22"/>
        <v/>
      </c>
      <c r="L1430" s="15">
        <f>INDEX('xUS TME'!J:J,MATCH('xUS Opp Value'!B1430,'xUS TME'!$B:$B,0))</f>
        <v>0</v>
      </c>
      <c r="M1430" s="15">
        <f>INDEX('xUS TME'!L:L,MATCH('xUS Opp Value'!$B1430,'xUS TME'!$B:$B,0))</f>
        <v>1.07</v>
      </c>
      <c r="N1430" s="15">
        <f>INDEX('xUS TME'!K:K,MATCH('xUS Opp Value'!$B1430,'xUS TME'!$B:$B,0))</f>
        <v>0.04</v>
      </c>
      <c r="O1430" s="15">
        <f>INDEX('xUS TME'!I:I,MATCH('xUS Opp Value'!$B1430,'xUS TME'!$B:$B,0))</f>
        <v>0</v>
      </c>
      <c r="P1430" s="15" t="str">
        <f>INDEX('xUS TME'!M:M,MATCH('xUS Opp Value'!$B1430,'xUS TME'!$B:$B,0))</f>
        <v>Yuan Renminbi</v>
      </c>
      <c r="Q1430" s="15">
        <f>INDEX('xUS TME'!N:N,MATCH('xUS Opp Value'!$B1430,'xUS TME'!$B:$B,0))</f>
        <v>0</v>
      </c>
    </row>
    <row r="1431" spans="1:17" hidden="1">
      <c r="A1431" s="10" t="s">
        <v>8117</v>
      </c>
      <c r="B1431" s="10" t="str">
        <f>INDEX('xUS TME'!B:B,MATCH('xUS Opp Value'!A1431,'xUS TME'!A:A,0))</f>
        <v>CNE000000KF4</v>
      </c>
      <c r="C1431" s="13">
        <f>INDEX('xUS TME'!C:C,MATCH($B1431,'xUS TME'!$B:$B,0))</f>
        <v>600704</v>
      </c>
      <c r="D1431" s="13" t="str">
        <f>INDEX('xUS TME'!D:D,MATCH(B1431,'xUS TME'!$B:$B,0))</f>
        <v>0P00007XFQ</v>
      </c>
      <c r="E1431" s="13" t="str">
        <f>INDEX('xUS TME'!F:F,MATCH(B1431,'xUS TME'!$B:$B,0))</f>
        <v>China</v>
      </c>
      <c r="F1431" s="18" t="str">
        <f>INDEX('xUS TME'!G:G,MATCH(B1431,'xUS TME'!$B:$B,0))</f>
        <v>Consumer Discretionary</v>
      </c>
      <c r="G1431" s="58">
        <f>IFERROR(INDEX(CRIMs!G:G,MATCH(C1431,CRIMs!D:D,0)),0)</f>
        <v>0</v>
      </c>
      <c r="H1431" s="58">
        <f>IFERROR(INDEX(CRIMs!I:I,MATCH(C1431,CRIMs!D:D,0)),0)</f>
        <v>0</v>
      </c>
      <c r="I1431" s="13">
        <f>INDEX('xUS TME'!E:E,MATCH($B1431,'xUS TME'!$B:$B,0))</f>
        <v>0</v>
      </c>
      <c r="J1431" s="15">
        <f>INDEX('xUS TME'!H:H,MATCH(B1431,'xUS TME'!$B:$B,0))</f>
        <v>0</v>
      </c>
      <c r="K1431" s="17" t="str">
        <f t="shared" si="22"/>
        <v/>
      </c>
      <c r="L1431" s="15">
        <f>INDEX('xUS TME'!J:J,MATCH('xUS Opp Value'!B1431,'xUS TME'!$B:$B,0))</f>
        <v>0</v>
      </c>
      <c r="M1431" s="15">
        <f>INDEX('xUS TME'!L:L,MATCH('xUS Opp Value'!$B1431,'xUS TME'!$B:$B,0))</f>
        <v>0.67</v>
      </c>
      <c r="N1431" s="15">
        <f>INDEX('xUS TME'!K:K,MATCH('xUS Opp Value'!$B1431,'xUS TME'!$B:$B,0))</f>
        <v>0.14000000000000001</v>
      </c>
      <c r="O1431" s="15">
        <f>INDEX('xUS TME'!I:I,MATCH('xUS Opp Value'!$B1431,'xUS TME'!$B:$B,0))</f>
        <v>0</v>
      </c>
      <c r="P1431" s="15" t="str">
        <f>INDEX('xUS TME'!M:M,MATCH('xUS Opp Value'!$B1431,'xUS TME'!$B:$B,0))</f>
        <v>Yuan Renminbi</v>
      </c>
      <c r="Q1431" s="15">
        <f>INDEX('xUS TME'!N:N,MATCH('xUS Opp Value'!$B1431,'xUS TME'!$B:$B,0))</f>
        <v>0</v>
      </c>
    </row>
    <row r="1432" spans="1:17" hidden="1">
      <c r="A1432" s="10" t="s">
        <v>6898</v>
      </c>
      <c r="B1432" s="10" t="str">
        <f>INDEX('xUS TME'!B:B,MATCH('xUS Opp Value'!A1432,'xUS TME'!A:A,0))</f>
        <v>CNE000001LS3</v>
      </c>
      <c r="C1432" s="13" t="str">
        <f>INDEX('xUS TME'!C:C,MATCH($B1432,'xUS TME'!$B:$B,0))</f>
        <v>600970</v>
      </c>
      <c r="D1432" s="13" t="str">
        <f>INDEX('xUS TME'!D:D,MATCH(B1432,'xUS TME'!$B:$B,0))</f>
        <v>0P00007XL5</v>
      </c>
      <c r="E1432" s="13" t="str">
        <f>INDEX('xUS TME'!F:F,MATCH(B1432,'xUS TME'!$B:$B,0))</f>
        <v>China</v>
      </c>
      <c r="F1432" s="18" t="str">
        <f>INDEX('xUS TME'!G:G,MATCH(B1432,'xUS TME'!$B:$B,0))</f>
        <v>Industrials</v>
      </c>
      <c r="G1432" s="58">
        <f>IFERROR(INDEX(CRIMs!G:G,MATCH(C1432,CRIMs!D:D,0)),0)</f>
        <v>0</v>
      </c>
      <c r="H1432" s="58">
        <f>IFERROR(INDEX(CRIMs!I:I,MATCH(C1432,CRIMs!D:D,0)),0)</f>
        <v>0</v>
      </c>
      <c r="I1432" s="13">
        <f>INDEX('xUS TME'!E:E,MATCH($B1432,'xUS TME'!$B:$B,0))</f>
        <v>0</v>
      </c>
      <c r="J1432" s="15">
        <f>INDEX('xUS TME'!H:H,MATCH(B1432,'xUS TME'!$B:$B,0))</f>
        <v>0</v>
      </c>
      <c r="K1432" s="17" t="str">
        <f t="shared" si="22"/>
        <v/>
      </c>
      <c r="L1432" s="15">
        <f>INDEX('xUS TME'!J:J,MATCH('xUS Opp Value'!B1432,'xUS TME'!$B:$B,0))</f>
        <v>0</v>
      </c>
      <c r="M1432" s="15">
        <f>INDEX('xUS TME'!L:L,MATCH('xUS Opp Value'!$B1432,'xUS TME'!$B:$B,0))</f>
        <v>1.23</v>
      </c>
      <c r="N1432" s="15">
        <f>INDEX('xUS TME'!K:K,MATCH('xUS Opp Value'!$B1432,'xUS TME'!$B:$B,0))</f>
        <v>0.14000000000000001</v>
      </c>
      <c r="O1432" s="15">
        <f>INDEX('xUS TME'!I:I,MATCH('xUS Opp Value'!$B1432,'xUS TME'!$B:$B,0))</f>
        <v>0</v>
      </c>
      <c r="P1432" s="15" t="str">
        <f>INDEX('xUS TME'!M:M,MATCH('xUS Opp Value'!$B1432,'xUS TME'!$B:$B,0))</f>
        <v>Yuan Renminbi</v>
      </c>
      <c r="Q1432" s="15">
        <f>INDEX('xUS TME'!N:N,MATCH('xUS Opp Value'!$B1432,'xUS TME'!$B:$B,0))</f>
        <v>0</v>
      </c>
    </row>
    <row r="1433" spans="1:17" hidden="1">
      <c r="A1433" s="10" t="s">
        <v>1869</v>
      </c>
      <c r="B1433" s="10" t="str">
        <f>INDEX('xUS TME'!B:B,MATCH('xUS Opp Value'!A1433,'xUS TME'!A:A,0))</f>
        <v>CNE000000RY0</v>
      </c>
      <c r="C1433" s="13">
        <f>INDEX('xUS TME'!C:C,MATCH($B1433,'xUS TME'!$B:$B,0))</f>
        <v>733</v>
      </c>
      <c r="D1433" s="13" t="str">
        <f>INDEX('xUS TME'!D:D,MATCH(B1433,'xUS TME'!$B:$B,0))</f>
        <v>0P00007XNE</v>
      </c>
      <c r="E1433" s="13" t="str">
        <f>INDEX('xUS TME'!F:F,MATCH(B1433,'xUS TME'!$B:$B,0))</f>
        <v>China</v>
      </c>
      <c r="F1433" s="18" t="str">
        <f>INDEX('xUS TME'!G:G,MATCH(B1433,'xUS TME'!$B:$B,0))</f>
        <v>Information Technology</v>
      </c>
      <c r="G1433" s="58">
        <f>IFERROR(INDEX(CRIMs!G:G,MATCH(C1433,CRIMs!D:D,0)),0)</f>
        <v>0</v>
      </c>
      <c r="H1433" s="58">
        <f>IFERROR(INDEX(CRIMs!I:I,MATCH(C1433,CRIMs!D:D,0)),0)</f>
        <v>0</v>
      </c>
      <c r="I1433" s="13">
        <f>INDEX('xUS TME'!E:E,MATCH($B1433,'xUS TME'!$B:$B,0))</f>
        <v>0</v>
      </c>
      <c r="J1433" s="15">
        <f>INDEX('xUS TME'!H:H,MATCH(B1433,'xUS TME'!$B:$B,0))</f>
        <v>0</v>
      </c>
      <c r="K1433" s="17" t="str">
        <f t="shared" si="22"/>
        <v/>
      </c>
      <c r="L1433" s="15">
        <f>INDEX('xUS TME'!J:J,MATCH('xUS Opp Value'!B1433,'xUS TME'!$B:$B,0))</f>
        <v>0</v>
      </c>
      <c r="M1433" s="15">
        <f>INDEX('xUS TME'!L:L,MATCH('xUS Opp Value'!$B1433,'xUS TME'!$B:$B,0))</f>
        <v>1.68</v>
      </c>
      <c r="N1433" s="15">
        <f>INDEX('xUS TME'!K:K,MATCH('xUS Opp Value'!$B1433,'xUS TME'!$B:$B,0))</f>
        <v>7.0000000000000007E-2</v>
      </c>
      <c r="O1433" s="15">
        <f>INDEX('xUS TME'!I:I,MATCH('xUS Opp Value'!$B1433,'xUS TME'!$B:$B,0))</f>
        <v>0</v>
      </c>
      <c r="P1433" s="15" t="str">
        <f>INDEX('xUS TME'!M:M,MATCH('xUS Opp Value'!$B1433,'xUS TME'!$B:$B,0))</f>
        <v>Yuan Renminbi</v>
      </c>
      <c r="Q1433" s="15">
        <f>INDEX('xUS TME'!N:N,MATCH('xUS Opp Value'!$B1433,'xUS TME'!$B:$B,0))</f>
        <v>0</v>
      </c>
    </row>
    <row r="1434" spans="1:17" hidden="1">
      <c r="A1434" s="10" t="s">
        <v>5239</v>
      </c>
      <c r="B1434" s="10" t="str">
        <f>INDEX('xUS TME'!B:B,MATCH('xUS Opp Value'!A1434,'xUS TME'!A:A,0))</f>
        <v>CNE1000007W9</v>
      </c>
      <c r="C1434" s="13">
        <f>INDEX('xUS TME'!C:C,MATCH($B1434,'xUS TME'!$B:$B,0))</f>
        <v>2180</v>
      </c>
      <c r="D1434" s="13" t="str">
        <f>INDEX('xUS TME'!D:D,MATCH(B1434,'xUS TME'!$B:$B,0))</f>
        <v>0P00009XW6</v>
      </c>
      <c r="E1434" s="13" t="str">
        <f>INDEX('xUS TME'!F:F,MATCH(B1434,'xUS TME'!$B:$B,0))</f>
        <v>China</v>
      </c>
      <c r="F1434" s="18" t="str">
        <f>INDEX('xUS TME'!G:G,MATCH(B1434,'xUS TME'!$B:$B,0))</f>
        <v>Information Technology</v>
      </c>
      <c r="G1434" s="58">
        <f>IFERROR(INDEX(CRIMs!G:G,MATCH(C1434,CRIMs!D:D,0)),0)</f>
        <v>0</v>
      </c>
      <c r="H1434" s="58">
        <f>IFERROR(INDEX(CRIMs!I:I,MATCH(C1434,CRIMs!D:D,0)),0)</f>
        <v>0</v>
      </c>
      <c r="I1434" s="13">
        <f>INDEX('xUS TME'!E:E,MATCH($B1434,'xUS TME'!$B:$B,0))</f>
        <v>0</v>
      </c>
      <c r="J1434" s="15">
        <f>INDEX('xUS TME'!H:H,MATCH(B1434,'xUS TME'!$B:$B,0))</f>
        <v>0</v>
      </c>
      <c r="K1434" s="17" t="str">
        <f t="shared" si="22"/>
        <v/>
      </c>
      <c r="L1434" s="15">
        <f>INDEX('xUS TME'!J:J,MATCH('xUS Opp Value'!B1434,'xUS TME'!$B:$B,0))</f>
        <v>0</v>
      </c>
      <c r="M1434" s="15">
        <f>INDEX('xUS TME'!L:L,MATCH('xUS Opp Value'!$B1434,'xUS TME'!$B:$B,0))</f>
        <v>2.5</v>
      </c>
      <c r="N1434" s="15">
        <f>INDEX('xUS TME'!K:K,MATCH('xUS Opp Value'!$B1434,'xUS TME'!$B:$B,0))</f>
        <v>0.08</v>
      </c>
      <c r="O1434" s="15">
        <f>INDEX('xUS TME'!I:I,MATCH('xUS Opp Value'!$B1434,'xUS TME'!$B:$B,0))</f>
        <v>0</v>
      </c>
      <c r="P1434" s="15" t="str">
        <f>INDEX('xUS TME'!M:M,MATCH('xUS Opp Value'!$B1434,'xUS TME'!$B:$B,0))</f>
        <v>Yuan Renminbi</v>
      </c>
      <c r="Q1434" s="15">
        <f>INDEX('xUS TME'!N:N,MATCH('xUS Opp Value'!$B1434,'xUS TME'!$B:$B,0))</f>
        <v>0</v>
      </c>
    </row>
    <row r="1435" spans="1:17" hidden="1">
      <c r="A1435" s="10" t="s">
        <v>2414</v>
      </c>
      <c r="B1435" s="10" t="str">
        <f>INDEX('xUS TME'!B:B,MATCH('xUS Opp Value'!A1435,'xUS TME'!A:A,0))</f>
        <v>CNE1000051G0</v>
      </c>
      <c r="C1435" s="13">
        <f>INDEX('xUS TME'!C:C,MATCH($B1435,'xUS TME'!$B:$B,0))</f>
        <v>601156</v>
      </c>
      <c r="D1435" s="13" t="str">
        <f>INDEX('xUS TME'!D:D,MATCH(B1435,'xUS TME'!$B:$B,0))</f>
        <v>0P0001MN58</v>
      </c>
      <c r="E1435" s="13" t="str">
        <f>INDEX('xUS TME'!F:F,MATCH(B1435,'xUS TME'!$B:$B,0))</f>
        <v>China</v>
      </c>
      <c r="F1435" s="18" t="str">
        <f>INDEX('xUS TME'!G:G,MATCH(B1435,'xUS TME'!$B:$B,0))</f>
        <v>Industrials</v>
      </c>
      <c r="G1435" s="58">
        <f>IFERROR(INDEX(CRIMs!G:G,MATCH(C1435,CRIMs!D:D,0)),0)</f>
        <v>0</v>
      </c>
      <c r="H1435" s="58">
        <f>IFERROR(INDEX(CRIMs!I:I,MATCH(C1435,CRIMs!D:D,0)),0)</f>
        <v>0</v>
      </c>
      <c r="I1435" s="13">
        <f>INDEX('xUS TME'!E:E,MATCH($B1435,'xUS TME'!$B:$B,0))</f>
        <v>0</v>
      </c>
      <c r="J1435" s="15">
        <f>INDEX('xUS TME'!H:H,MATCH(B1435,'xUS TME'!$B:$B,0))</f>
        <v>0</v>
      </c>
      <c r="K1435" s="17" t="str">
        <f t="shared" si="22"/>
        <v/>
      </c>
      <c r="L1435" s="15">
        <f>INDEX('xUS TME'!J:J,MATCH('xUS Opp Value'!B1435,'xUS TME'!$B:$B,0))</f>
        <v>0</v>
      </c>
      <c r="M1435" s="15">
        <f>INDEX('xUS TME'!L:L,MATCH('xUS Opp Value'!$B1435,'xUS TME'!$B:$B,0))</f>
        <v>1.39</v>
      </c>
      <c r="N1435" s="15">
        <f>INDEX('xUS TME'!K:K,MATCH('xUS Opp Value'!$B1435,'xUS TME'!$B:$B,0))</f>
        <v>0.17</v>
      </c>
      <c r="O1435" s="15">
        <f>INDEX('xUS TME'!I:I,MATCH('xUS Opp Value'!$B1435,'xUS TME'!$B:$B,0))</f>
        <v>0</v>
      </c>
      <c r="P1435" s="15" t="str">
        <f>INDEX('xUS TME'!M:M,MATCH('xUS Opp Value'!$B1435,'xUS TME'!$B:$B,0))</f>
        <v>Yuan Renminbi</v>
      </c>
      <c r="Q1435" s="15">
        <f>INDEX('xUS TME'!N:N,MATCH('xUS Opp Value'!$B1435,'xUS TME'!$B:$B,0))</f>
        <v>0</v>
      </c>
    </row>
    <row r="1436" spans="1:17" hidden="1">
      <c r="A1436" s="10" t="s">
        <v>6762</v>
      </c>
      <c r="B1436" s="10" t="str">
        <f>INDEX('xUS TME'!B:B,MATCH('xUS Opp Value'!A1436,'xUS TME'!A:A,0))</f>
        <v>CNE1000015S0</v>
      </c>
      <c r="C1436" s="13">
        <f>INDEX('xUS TME'!C:C,MATCH($B1436,'xUS TME'!$B:$B,0))</f>
        <v>2603</v>
      </c>
      <c r="D1436" s="13" t="str">
        <f>INDEX('xUS TME'!D:D,MATCH(B1436,'xUS TME'!$B:$B,0))</f>
        <v>0P0000TRP5</v>
      </c>
      <c r="E1436" s="13" t="str">
        <f>INDEX('xUS TME'!F:F,MATCH(B1436,'xUS TME'!$B:$B,0))</f>
        <v>China</v>
      </c>
      <c r="F1436" s="18" t="str">
        <f>INDEX('xUS TME'!G:G,MATCH(B1436,'xUS TME'!$B:$B,0))</f>
        <v>Health Care</v>
      </c>
      <c r="G1436" s="58">
        <f>IFERROR(INDEX(CRIMs!G:G,MATCH(C1436,CRIMs!D:D,0)),0)</f>
        <v>0</v>
      </c>
      <c r="H1436" s="58">
        <f>IFERROR(INDEX(CRIMs!I:I,MATCH(C1436,CRIMs!D:D,0)),0)</f>
        <v>0</v>
      </c>
      <c r="I1436" s="13">
        <f>INDEX('xUS TME'!E:E,MATCH($B1436,'xUS TME'!$B:$B,0))</f>
        <v>0</v>
      </c>
      <c r="J1436" s="15">
        <f>INDEX('xUS TME'!H:H,MATCH(B1436,'xUS TME'!$B:$B,0))</f>
        <v>0</v>
      </c>
      <c r="K1436" s="17" t="str">
        <f t="shared" si="22"/>
        <v/>
      </c>
      <c r="L1436" s="15">
        <f>INDEX('xUS TME'!J:J,MATCH('xUS Opp Value'!B1436,'xUS TME'!$B:$B,0))</f>
        <v>0</v>
      </c>
      <c r="M1436" s="15">
        <f>INDEX('xUS TME'!L:L,MATCH('xUS Opp Value'!$B1436,'xUS TME'!$B:$B,0))</f>
        <v>2.61</v>
      </c>
      <c r="N1436" s="15">
        <f>INDEX('xUS TME'!K:K,MATCH('xUS Opp Value'!$B1436,'xUS TME'!$B:$B,0))</f>
        <v>-7.0000000000000007E-2</v>
      </c>
      <c r="O1436" s="15">
        <f>INDEX('xUS TME'!I:I,MATCH('xUS Opp Value'!$B1436,'xUS TME'!$B:$B,0))</f>
        <v>0</v>
      </c>
      <c r="P1436" s="15" t="str">
        <f>INDEX('xUS TME'!M:M,MATCH('xUS Opp Value'!$B1436,'xUS TME'!$B:$B,0))</f>
        <v>Yuan Renminbi</v>
      </c>
      <c r="Q1436" s="15">
        <f>INDEX('xUS TME'!N:N,MATCH('xUS Opp Value'!$B1436,'xUS TME'!$B:$B,0))</f>
        <v>0</v>
      </c>
    </row>
    <row r="1437" spans="1:17" hidden="1">
      <c r="A1437" s="10" t="s">
        <v>3524</v>
      </c>
      <c r="B1437" s="10" t="str">
        <f>INDEX('xUS TME'!B:B,MATCH('xUS Opp Value'!A1437,'xUS TME'!A:A,0))</f>
        <v>CNE0000016H3</v>
      </c>
      <c r="C1437" s="13">
        <f>INDEX('xUS TME'!C:C,MATCH($B1437,'xUS TME'!$B:$B,0))</f>
        <v>600398</v>
      </c>
      <c r="D1437" s="13" t="str">
        <f>INDEX('xUS TME'!D:D,MATCH(B1437,'xUS TME'!$B:$B,0))</f>
        <v>0P00007X8R</v>
      </c>
      <c r="E1437" s="13" t="str">
        <f>INDEX('xUS TME'!F:F,MATCH(B1437,'xUS TME'!$B:$B,0))</f>
        <v>China</v>
      </c>
      <c r="F1437" s="18" t="str">
        <f>INDEX('xUS TME'!G:G,MATCH(B1437,'xUS TME'!$B:$B,0))</f>
        <v>Consumer Discretionary</v>
      </c>
      <c r="G1437" s="58">
        <f>IFERROR(INDEX(CRIMs!G:G,MATCH(C1437,CRIMs!D:D,0)),0)</f>
        <v>0</v>
      </c>
      <c r="H1437" s="58">
        <f>IFERROR(INDEX(CRIMs!I:I,MATCH(C1437,CRIMs!D:D,0)),0)</f>
        <v>0</v>
      </c>
      <c r="I1437" s="13">
        <f>INDEX('xUS TME'!E:E,MATCH($B1437,'xUS TME'!$B:$B,0))</f>
        <v>0</v>
      </c>
      <c r="J1437" s="15">
        <f>INDEX('xUS TME'!H:H,MATCH(B1437,'xUS TME'!$B:$B,0))</f>
        <v>0</v>
      </c>
      <c r="K1437" s="17" t="str">
        <f t="shared" si="22"/>
        <v/>
      </c>
      <c r="L1437" s="15">
        <f>INDEX('xUS TME'!J:J,MATCH('xUS Opp Value'!B1437,'xUS TME'!$B:$B,0))</f>
        <v>0</v>
      </c>
      <c r="M1437" s="15">
        <f>INDEX('xUS TME'!L:L,MATCH('xUS Opp Value'!$B1437,'xUS TME'!$B:$B,0))</f>
        <v>1.71</v>
      </c>
      <c r="N1437" s="15">
        <f>INDEX('xUS TME'!K:K,MATCH('xUS Opp Value'!$B1437,'xUS TME'!$B:$B,0))</f>
        <v>0.12</v>
      </c>
      <c r="O1437" s="15">
        <f>INDEX('xUS TME'!I:I,MATCH('xUS Opp Value'!$B1437,'xUS TME'!$B:$B,0))</f>
        <v>0</v>
      </c>
      <c r="P1437" s="15" t="str">
        <f>INDEX('xUS TME'!M:M,MATCH('xUS Opp Value'!$B1437,'xUS TME'!$B:$B,0))</f>
        <v>Yuan Renminbi</v>
      </c>
      <c r="Q1437" s="15">
        <f>INDEX('xUS TME'!N:N,MATCH('xUS Opp Value'!$B1437,'xUS TME'!$B:$B,0))</f>
        <v>0</v>
      </c>
    </row>
    <row r="1438" spans="1:17" hidden="1">
      <c r="A1438" s="10" t="s">
        <v>5403</v>
      </c>
      <c r="B1438" s="10" t="str">
        <f>INDEX('xUS TME'!B:B,MATCH('xUS Opp Value'!A1438,'xUS TME'!A:A,0))</f>
        <v>CNE0000019T2</v>
      </c>
      <c r="C1438" s="13">
        <f>INDEX('xUS TME'!C:C,MATCH($B1438,'xUS TME'!$B:$B,0))</f>
        <v>600583</v>
      </c>
      <c r="D1438" s="13" t="str">
        <f>INDEX('xUS TME'!D:D,MATCH(B1438,'xUS TME'!$B:$B,0))</f>
        <v>0P00007XCN</v>
      </c>
      <c r="E1438" s="13" t="str">
        <f>INDEX('xUS TME'!F:F,MATCH(B1438,'xUS TME'!$B:$B,0))</f>
        <v>China</v>
      </c>
      <c r="F1438" s="18" t="str">
        <f>INDEX('xUS TME'!G:G,MATCH(B1438,'xUS TME'!$B:$B,0))</f>
        <v>Energy</v>
      </c>
      <c r="G1438" s="58">
        <f>IFERROR(INDEX(CRIMs!G:G,MATCH(C1438,CRIMs!D:D,0)),0)</f>
        <v>0</v>
      </c>
      <c r="H1438" s="58">
        <f>IFERROR(INDEX(CRIMs!I:I,MATCH(C1438,CRIMs!D:D,0)),0)</f>
        <v>0</v>
      </c>
      <c r="I1438" s="13">
        <f>INDEX('xUS TME'!E:E,MATCH($B1438,'xUS TME'!$B:$B,0))</f>
        <v>0</v>
      </c>
      <c r="J1438" s="15">
        <f>INDEX('xUS TME'!H:H,MATCH(B1438,'xUS TME'!$B:$B,0))</f>
        <v>0</v>
      </c>
      <c r="K1438" s="17" t="str">
        <f t="shared" si="22"/>
        <v/>
      </c>
      <c r="L1438" s="15">
        <f>INDEX('xUS TME'!J:J,MATCH('xUS Opp Value'!B1438,'xUS TME'!$B:$B,0))</f>
        <v>37.01</v>
      </c>
      <c r="M1438" s="15">
        <f>INDEX('xUS TME'!L:L,MATCH('xUS Opp Value'!$B1438,'xUS TME'!$B:$B,0))</f>
        <v>1.17</v>
      </c>
      <c r="N1438" s="15">
        <f>INDEX('xUS TME'!K:K,MATCH('xUS Opp Value'!$B1438,'xUS TME'!$B:$B,0))</f>
        <v>0.08</v>
      </c>
      <c r="O1438" s="15">
        <f>INDEX('xUS TME'!I:I,MATCH('xUS Opp Value'!$B1438,'xUS TME'!$B:$B,0))</f>
        <v>0</v>
      </c>
      <c r="P1438" s="15" t="str">
        <f>INDEX('xUS TME'!M:M,MATCH('xUS Opp Value'!$B1438,'xUS TME'!$B:$B,0))</f>
        <v>Yuan Renminbi</v>
      </c>
      <c r="Q1438" s="15">
        <f>INDEX('xUS TME'!N:N,MATCH('xUS Opp Value'!$B1438,'xUS TME'!$B:$B,0))</f>
        <v>0</v>
      </c>
    </row>
    <row r="1439" spans="1:17" hidden="1">
      <c r="A1439" s="10" t="s">
        <v>6638</v>
      </c>
      <c r="B1439" s="10" t="str">
        <f>INDEX('xUS TME'!B:B,MATCH('xUS Opp Value'!A1439,'xUS TME'!A:A,0))</f>
        <v>CNE100002RN8</v>
      </c>
      <c r="C1439" s="13">
        <f>INDEX('xUS TME'!C:C,MATCH($B1439,'xUS TME'!$B:$B,0))</f>
        <v>603728</v>
      </c>
      <c r="D1439" s="13" t="str">
        <f>INDEX('xUS TME'!D:D,MATCH(B1439,'xUS TME'!$B:$B,0))</f>
        <v>0P0001AGFV</v>
      </c>
      <c r="E1439" s="13" t="str">
        <f>INDEX('xUS TME'!F:F,MATCH(B1439,'xUS TME'!$B:$B,0))</f>
        <v>China</v>
      </c>
      <c r="F1439" s="18" t="str">
        <f>INDEX('xUS TME'!G:G,MATCH(B1439,'xUS TME'!$B:$B,0))</f>
        <v>Industrials</v>
      </c>
      <c r="G1439" s="58">
        <f>IFERROR(INDEX(CRIMs!G:G,MATCH(C1439,CRIMs!D:D,0)),0)</f>
        <v>0</v>
      </c>
      <c r="H1439" s="58">
        <f>IFERROR(INDEX(CRIMs!I:I,MATCH(C1439,CRIMs!D:D,0)),0)</f>
        <v>0</v>
      </c>
      <c r="I1439" s="13">
        <f>INDEX('xUS TME'!E:E,MATCH($B1439,'xUS TME'!$B:$B,0))</f>
        <v>0</v>
      </c>
      <c r="J1439" s="15">
        <f>INDEX('xUS TME'!H:H,MATCH(B1439,'xUS TME'!$B:$B,0))</f>
        <v>0</v>
      </c>
      <c r="K1439" s="17" t="str">
        <f t="shared" si="22"/>
        <v/>
      </c>
      <c r="L1439" s="15">
        <f>INDEX('xUS TME'!J:J,MATCH('xUS Opp Value'!B1439,'xUS TME'!$B:$B,0))</f>
        <v>0</v>
      </c>
      <c r="M1439" s="15">
        <f>INDEX('xUS TME'!L:L,MATCH('xUS Opp Value'!$B1439,'xUS TME'!$B:$B,0))</f>
        <v>8.27</v>
      </c>
      <c r="N1439" s="15">
        <f>INDEX('xUS TME'!K:K,MATCH('xUS Opp Value'!$B1439,'xUS TME'!$B:$B,0))</f>
        <v>0.03</v>
      </c>
      <c r="O1439" s="15">
        <f>INDEX('xUS TME'!I:I,MATCH('xUS Opp Value'!$B1439,'xUS TME'!$B:$B,0))</f>
        <v>0</v>
      </c>
      <c r="P1439" s="15" t="str">
        <f>INDEX('xUS TME'!M:M,MATCH('xUS Opp Value'!$B1439,'xUS TME'!$B:$B,0))</f>
        <v>Yuan Renminbi</v>
      </c>
      <c r="Q1439" s="15">
        <f>INDEX('xUS TME'!N:N,MATCH('xUS Opp Value'!$B1439,'xUS TME'!$B:$B,0))</f>
        <v>0</v>
      </c>
    </row>
    <row r="1440" spans="1:17" hidden="1">
      <c r="A1440" s="10" t="s">
        <v>8245</v>
      </c>
      <c r="B1440" s="10" t="str">
        <f>INDEX('xUS TME'!B:B,MATCH('xUS Opp Value'!A1440,'xUS TME'!A:A,0))</f>
        <v>CNE100001TS5</v>
      </c>
      <c r="C1440" s="13">
        <f>INDEX('xUS TME'!C:C,MATCH($B1440,'xUS TME'!$B:$B,0))</f>
        <v>603939</v>
      </c>
      <c r="D1440" s="13" t="str">
        <f>INDEX('xUS TME'!D:D,MATCH(B1440,'xUS TME'!$B:$B,0))</f>
        <v>0P00015DWH</v>
      </c>
      <c r="E1440" s="13" t="str">
        <f>INDEX('xUS TME'!F:F,MATCH(B1440,'xUS TME'!$B:$B,0))</f>
        <v>China</v>
      </c>
      <c r="F1440" s="18" t="str">
        <f>INDEX('xUS TME'!G:G,MATCH(B1440,'xUS TME'!$B:$B,0))</f>
        <v>Consumer Staples</v>
      </c>
      <c r="G1440" s="58">
        <f>IFERROR(INDEX(CRIMs!G:G,MATCH(C1440,CRIMs!D:D,0)),0)</f>
        <v>0</v>
      </c>
      <c r="H1440" s="58">
        <f>IFERROR(INDEX(CRIMs!I:I,MATCH(C1440,CRIMs!D:D,0)),0)</f>
        <v>0</v>
      </c>
      <c r="I1440" s="13">
        <f>INDEX('xUS TME'!E:E,MATCH($B1440,'xUS TME'!$B:$B,0))</f>
        <v>0</v>
      </c>
      <c r="J1440" s="15">
        <f>INDEX('xUS TME'!H:H,MATCH(B1440,'xUS TME'!$B:$B,0))</f>
        <v>0</v>
      </c>
      <c r="K1440" s="17" t="str">
        <f t="shared" si="22"/>
        <v/>
      </c>
      <c r="L1440" s="15">
        <f>INDEX('xUS TME'!J:J,MATCH('xUS Opp Value'!B1440,'xUS TME'!$B:$B,0))</f>
        <v>0</v>
      </c>
      <c r="M1440" s="15">
        <f>INDEX('xUS TME'!L:L,MATCH('xUS Opp Value'!$B1440,'xUS TME'!$B:$B,0))</f>
        <v>2.4700000000000002</v>
      </c>
      <c r="N1440" s="15">
        <f>INDEX('xUS TME'!K:K,MATCH('xUS Opp Value'!$B1440,'xUS TME'!$B:$B,0))</f>
        <v>0.16</v>
      </c>
      <c r="O1440" s="15">
        <f>INDEX('xUS TME'!I:I,MATCH('xUS Opp Value'!$B1440,'xUS TME'!$B:$B,0))</f>
        <v>0</v>
      </c>
      <c r="P1440" s="15" t="str">
        <f>INDEX('xUS TME'!M:M,MATCH('xUS Opp Value'!$B1440,'xUS TME'!$B:$B,0))</f>
        <v>Yuan Renminbi</v>
      </c>
      <c r="Q1440" s="15">
        <f>INDEX('xUS TME'!N:N,MATCH('xUS Opp Value'!$B1440,'xUS TME'!$B:$B,0))</f>
        <v>0</v>
      </c>
    </row>
    <row r="1441" spans="1:17" hidden="1">
      <c r="A1441" s="10" t="s">
        <v>5803</v>
      </c>
      <c r="B1441" s="10" t="str">
        <f>INDEX('xUS TME'!B:B,MATCH('xUS Opp Value'!A1441,'xUS TME'!A:A,0))</f>
        <v>CNE100002TP9</v>
      </c>
      <c r="C1441" s="13">
        <f>INDEX('xUS TME'!C:C,MATCH($B1441,'xUS TME'!$B:$B,0))</f>
        <v>603605</v>
      </c>
      <c r="D1441" s="13" t="str">
        <f>INDEX('xUS TME'!D:D,MATCH(B1441,'xUS TME'!$B:$B,0))</f>
        <v>0P0001C6RN</v>
      </c>
      <c r="E1441" s="13" t="str">
        <f>INDEX('xUS TME'!F:F,MATCH(B1441,'xUS TME'!$B:$B,0))</f>
        <v>China</v>
      </c>
      <c r="F1441" s="18" t="str">
        <f>INDEX('xUS TME'!G:G,MATCH(B1441,'xUS TME'!$B:$B,0))</f>
        <v>Consumer Staples</v>
      </c>
      <c r="G1441" s="58">
        <f>IFERROR(INDEX(CRIMs!G:G,MATCH(C1441,CRIMs!D:D,0)),0)</f>
        <v>0</v>
      </c>
      <c r="H1441" s="58">
        <f>IFERROR(INDEX(CRIMs!I:I,MATCH(C1441,CRIMs!D:D,0)),0)</f>
        <v>0</v>
      </c>
      <c r="I1441" s="13">
        <f>INDEX('xUS TME'!E:E,MATCH($B1441,'xUS TME'!$B:$B,0))</f>
        <v>0</v>
      </c>
      <c r="J1441" s="15">
        <f>INDEX('xUS TME'!H:H,MATCH(B1441,'xUS TME'!$B:$B,0))</f>
        <v>0</v>
      </c>
      <c r="K1441" s="17" t="str">
        <f t="shared" si="22"/>
        <v/>
      </c>
      <c r="L1441" s="15">
        <f>INDEX('xUS TME'!J:J,MATCH('xUS Opp Value'!B1441,'xUS TME'!$B:$B,0))</f>
        <v>13.28</v>
      </c>
      <c r="M1441" s="15">
        <f>INDEX('xUS TME'!L:L,MATCH('xUS Opp Value'!$B1441,'xUS TME'!$B:$B,0))</f>
        <v>4.2699999999999996</v>
      </c>
      <c r="N1441" s="15">
        <f>INDEX('xUS TME'!K:K,MATCH('xUS Opp Value'!$B1441,'xUS TME'!$B:$B,0))</f>
        <v>0.34</v>
      </c>
      <c r="O1441" s="15">
        <f>INDEX('xUS TME'!I:I,MATCH('xUS Opp Value'!$B1441,'xUS TME'!$B:$B,0))</f>
        <v>0</v>
      </c>
      <c r="P1441" s="15" t="str">
        <f>INDEX('xUS TME'!M:M,MATCH('xUS Opp Value'!$B1441,'xUS TME'!$B:$B,0))</f>
        <v>Yuan Renminbi</v>
      </c>
      <c r="Q1441" s="15">
        <f>INDEX('xUS TME'!N:N,MATCH('xUS Opp Value'!$B1441,'xUS TME'!$B:$B,0))</f>
        <v>0</v>
      </c>
    </row>
    <row r="1442" spans="1:17" hidden="1">
      <c r="A1442" s="10" t="s">
        <v>4098</v>
      </c>
      <c r="B1442" s="10" t="str">
        <f>INDEX('xUS TME'!B:B,MATCH('xUS Opp Value'!A1442,'xUS TME'!A:A,0))</f>
        <v>CNE100002GF7</v>
      </c>
      <c r="C1442" s="13">
        <f>INDEX('xUS TME'!C:C,MATCH($B1442,'xUS TME'!$B:$B,0))</f>
        <v>603816</v>
      </c>
      <c r="D1442" s="13" t="str">
        <f>INDEX('xUS TME'!D:D,MATCH(B1442,'xUS TME'!$B:$B,0))</f>
        <v>0P00018VVW</v>
      </c>
      <c r="E1442" s="13" t="str">
        <f>INDEX('xUS TME'!F:F,MATCH(B1442,'xUS TME'!$B:$B,0))</f>
        <v>China</v>
      </c>
      <c r="F1442" s="18" t="str">
        <f>INDEX('xUS TME'!G:G,MATCH(B1442,'xUS TME'!$B:$B,0))</f>
        <v>Consumer Discretionary</v>
      </c>
      <c r="G1442" s="58">
        <f>IFERROR(INDEX(CRIMs!G:G,MATCH(C1442,CRIMs!D:D,0)),0)</f>
        <v>0</v>
      </c>
      <c r="H1442" s="58">
        <f>IFERROR(INDEX(CRIMs!I:I,MATCH(C1442,CRIMs!D:D,0)),0)</f>
        <v>0</v>
      </c>
      <c r="I1442" s="13">
        <f>INDEX('xUS TME'!E:E,MATCH($B1442,'xUS TME'!$B:$B,0))</f>
        <v>0</v>
      </c>
      <c r="J1442" s="15">
        <f>INDEX('xUS TME'!H:H,MATCH(B1442,'xUS TME'!$B:$B,0))</f>
        <v>0</v>
      </c>
      <c r="K1442" s="17" t="str">
        <f t="shared" si="22"/>
        <v/>
      </c>
      <c r="L1442" s="15">
        <f>INDEX('xUS TME'!J:J,MATCH('xUS Opp Value'!B1442,'xUS TME'!$B:$B,0))</f>
        <v>0</v>
      </c>
      <c r="M1442" s="15">
        <f>INDEX('xUS TME'!L:L,MATCH('xUS Opp Value'!$B1442,'xUS TME'!$B:$B,0))</f>
        <v>2.62</v>
      </c>
      <c r="N1442" s="15">
        <f>INDEX('xUS TME'!K:K,MATCH('xUS Opp Value'!$B1442,'xUS TME'!$B:$B,0))</f>
        <v>0.15</v>
      </c>
      <c r="O1442" s="15">
        <f>INDEX('xUS TME'!I:I,MATCH('xUS Opp Value'!$B1442,'xUS TME'!$B:$B,0))</f>
        <v>0</v>
      </c>
      <c r="P1442" s="15" t="str">
        <f>INDEX('xUS TME'!M:M,MATCH('xUS Opp Value'!$B1442,'xUS TME'!$B:$B,0))</f>
        <v>Yuan Renminbi</v>
      </c>
      <c r="Q1442" s="15">
        <f>INDEX('xUS TME'!N:N,MATCH('xUS Opp Value'!$B1442,'xUS TME'!$B:$B,0))</f>
        <v>0</v>
      </c>
    </row>
    <row r="1443" spans="1:17" hidden="1">
      <c r="A1443" s="10" t="s">
        <v>3635</v>
      </c>
      <c r="B1443" s="10" t="str">
        <f>INDEX('xUS TME'!B:B,MATCH('xUS Opp Value'!A1443,'xUS TME'!A:A,0))</f>
        <v>CNE000001JN8</v>
      </c>
      <c r="C1443" s="13">
        <f>INDEX('xUS TME'!C:C,MATCH($B1443,'xUS TME'!$B:$B,0))</f>
        <v>2007</v>
      </c>
      <c r="D1443" s="13" t="str">
        <f>INDEX('xUS TME'!D:D,MATCH(B1443,'xUS TME'!$B:$B,0))</f>
        <v>0P00007XSQ</v>
      </c>
      <c r="E1443" s="13" t="str">
        <f>INDEX('xUS TME'!F:F,MATCH(B1443,'xUS TME'!$B:$B,0))</f>
        <v>China</v>
      </c>
      <c r="F1443" s="18" t="str">
        <f>INDEX('xUS TME'!G:G,MATCH(B1443,'xUS TME'!$B:$B,0))</f>
        <v>Health Care</v>
      </c>
      <c r="G1443" s="58">
        <f>IFERROR(INDEX(CRIMs!G:G,MATCH(C1443,CRIMs!D:D,0)),0)</f>
        <v>0</v>
      </c>
      <c r="H1443" s="58">
        <f>IFERROR(INDEX(CRIMs!I:I,MATCH(C1443,CRIMs!D:D,0)),0)</f>
        <v>0</v>
      </c>
      <c r="I1443" s="13">
        <f>INDEX('xUS TME'!E:E,MATCH($B1443,'xUS TME'!$B:$B,0))</f>
        <v>0</v>
      </c>
      <c r="J1443" s="15">
        <f>INDEX('xUS TME'!H:H,MATCH(B1443,'xUS TME'!$B:$B,0))</f>
        <v>0</v>
      </c>
      <c r="K1443" s="17" t="str">
        <f t="shared" si="22"/>
        <v/>
      </c>
      <c r="L1443" s="15">
        <f>INDEX('xUS TME'!J:J,MATCH('xUS Opp Value'!B1443,'xUS TME'!$B:$B,0))</f>
        <v>20.89</v>
      </c>
      <c r="M1443" s="15">
        <f>INDEX('xUS TME'!L:L,MATCH('xUS Opp Value'!$B1443,'xUS TME'!$B:$B,0))</f>
        <v>2.37</v>
      </c>
      <c r="N1443" s="15">
        <f>INDEX('xUS TME'!K:K,MATCH('xUS Opp Value'!$B1443,'xUS TME'!$B:$B,0))</f>
        <v>0.08</v>
      </c>
      <c r="O1443" s="15">
        <f>INDEX('xUS TME'!I:I,MATCH('xUS Opp Value'!$B1443,'xUS TME'!$B:$B,0))</f>
        <v>0</v>
      </c>
      <c r="P1443" s="15" t="str">
        <f>INDEX('xUS TME'!M:M,MATCH('xUS Opp Value'!$B1443,'xUS TME'!$B:$B,0))</f>
        <v>Yuan Renminbi</v>
      </c>
      <c r="Q1443" s="15">
        <f>INDEX('xUS TME'!N:N,MATCH('xUS Opp Value'!$B1443,'xUS TME'!$B:$B,0))</f>
        <v>0</v>
      </c>
    </row>
    <row r="1444" spans="1:17" hidden="1">
      <c r="A1444" s="10" t="s">
        <v>7522</v>
      </c>
      <c r="B1444" s="10" t="str">
        <f>INDEX('xUS TME'!B:B,MATCH('xUS Opp Value'!A1444,'xUS TME'!A:A,0))</f>
        <v>CNE1000008V9</v>
      </c>
      <c r="C1444" s="13">
        <f>INDEX('xUS TME'!C:C,MATCH($B1444,'xUS TME'!$B:$B,0))</f>
        <v>601099</v>
      </c>
      <c r="D1444" s="13" t="str">
        <f>INDEX('xUS TME'!D:D,MATCH(B1444,'xUS TME'!$B:$B,0))</f>
        <v>0P0000A4DC</v>
      </c>
      <c r="E1444" s="13" t="str">
        <f>INDEX('xUS TME'!F:F,MATCH(B1444,'xUS TME'!$B:$B,0))</f>
        <v>China</v>
      </c>
      <c r="F1444" s="18" t="str">
        <f>INDEX('xUS TME'!G:G,MATCH(B1444,'xUS TME'!$B:$B,0))</f>
        <v>Financials</v>
      </c>
      <c r="G1444" s="58">
        <f>IFERROR(INDEX(CRIMs!G:G,MATCH(C1444,CRIMs!D:D,0)),0)</f>
        <v>0</v>
      </c>
      <c r="H1444" s="58">
        <f>IFERROR(INDEX(CRIMs!I:I,MATCH(C1444,CRIMs!D:D,0)),0)</f>
        <v>0</v>
      </c>
      <c r="I1444" s="13">
        <f>INDEX('xUS TME'!E:E,MATCH($B1444,'xUS TME'!$B:$B,0))</f>
        <v>0</v>
      </c>
      <c r="J1444" s="15">
        <f>INDEX('xUS TME'!H:H,MATCH(B1444,'xUS TME'!$B:$B,0))</f>
        <v>0</v>
      </c>
      <c r="K1444" s="17" t="str">
        <f t="shared" si="22"/>
        <v/>
      </c>
      <c r="L1444" s="15">
        <f>INDEX('xUS TME'!J:J,MATCH('xUS Opp Value'!B1444,'xUS TME'!$B:$B,0))</f>
        <v>0</v>
      </c>
      <c r="M1444" s="15">
        <f>INDEX('xUS TME'!L:L,MATCH('xUS Opp Value'!$B1444,'xUS TME'!$B:$B,0))</f>
        <v>2.62</v>
      </c>
      <c r="N1444" s="15">
        <f>INDEX('xUS TME'!K:K,MATCH('xUS Opp Value'!$B1444,'xUS TME'!$B:$B,0))</f>
        <v>0.02</v>
      </c>
      <c r="O1444" s="15">
        <f>INDEX('xUS TME'!I:I,MATCH('xUS Opp Value'!$B1444,'xUS TME'!$B:$B,0))</f>
        <v>0</v>
      </c>
      <c r="P1444" s="15" t="str">
        <f>INDEX('xUS TME'!M:M,MATCH('xUS Opp Value'!$B1444,'xUS TME'!$B:$B,0))</f>
        <v>Yuan Renminbi</v>
      </c>
      <c r="Q1444" s="15">
        <f>INDEX('xUS TME'!N:N,MATCH('xUS Opp Value'!$B1444,'xUS TME'!$B:$B,0))</f>
        <v>0</v>
      </c>
    </row>
    <row r="1445" spans="1:17" hidden="1">
      <c r="A1445" s="10" t="s">
        <v>3291</v>
      </c>
      <c r="B1445" s="10" t="str">
        <f>INDEX('xUS TME'!B:B,MATCH('xUS Opp Value'!A1445,'xUS TME'!A:A,0))</f>
        <v>CNE100004314</v>
      </c>
      <c r="C1445" s="13">
        <f>INDEX('xUS TME'!C:C,MATCH($B1445,'xUS TME'!$B:$B,0))</f>
        <v>605358</v>
      </c>
      <c r="D1445" s="13" t="str">
        <f>INDEX('xUS TME'!D:D,MATCH(B1445,'xUS TME'!$B:$B,0))</f>
        <v>0P0001KP4R</v>
      </c>
      <c r="E1445" s="13" t="str">
        <f>INDEX('xUS TME'!F:F,MATCH(B1445,'xUS TME'!$B:$B,0))</f>
        <v>China</v>
      </c>
      <c r="F1445" s="18" t="str">
        <f>INDEX('xUS TME'!G:G,MATCH(B1445,'xUS TME'!$B:$B,0))</f>
        <v>Information Technology</v>
      </c>
      <c r="G1445" s="58">
        <f>IFERROR(INDEX(CRIMs!G:G,MATCH(C1445,CRIMs!D:D,0)),0)</f>
        <v>0</v>
      </c>
      <c r="H1445" s="58">
        <f>IFERROR(INDEX(CRIMs!I:I,MATCH(C1445,CRIMs!D:D,0)),0)</f>
        <v>0</v>
      </c>
      <c r="I1445" s="13">
        <f>INDEX('xUS TME'!E:E,MATCH($B1445,'xUS TME'!$B:$B,0))</f>
        <v>0</v>
      </c>
      <c r="J1445" s="15">
        <f>INDEX('xUS TME'!H:H,MATCH(B1445,'xUS TME'!$B:$B,0))</f>
        <v>0</v>
      </c>
      <c r="K1445" s="17" t="str">
        <f t="shared" si="22"/>
        <v/>
      </c>
      <c r="L1445" s="15">
        <f>INDEX('xUS TME'!J:J,MATCH('xUS Opp Value'!B1445,'xUS TME'!$B:$B,0))</f>
        <v>0</v>
      </c>
      <c r="M1445" s="15">
        <f>INDEX('xUS TME'!L:L,MATCH('xUS Opp Value'!$B1445,'xUS TME'!$B:$B,0))</f>
        <v>3.29</v>
      </c>
      <c r="N1445" s="15">
        <f>INDEX('xUS TME'!K:K,MATCH('xUS Opp Value'!$B1445,'xUS TME'!$B:$B,0))</f>
        <v>-0.05</v>
      </c>
      <c r="O1445" s="15">
        <f>INDEX('xUS TME'!I:I,MATCH('xUS Opp Value'!$B1445,'xUS TME'!$B:$B,0))</f>
        <v>0</v>
      </c>
      <c r="P1445" s="15" t="str">
        <f>INDEX('xUS TME'!M:M,MATCH('xUS Opp Value'!$B1445,'xUS TME'!$B:$B,0))</f>
        <v>Yuan Renminbi</v>
      </c>
      <c r="Q1445" s="15">
        <f>INDEX('xUS TME'!N:N,MATCH('xUS Opp Value'!$B1445,'xUS TME'!$B:$B,0))</f>
        <v>0</v>
      </c>
    </row>
    <row r="1446" spans="1:17" hidden="1">
      <c r="A1446" s="10" t="s">
        <v>6546</v>
      </c>
      <c r="B1446" s="10" t="str">
        <f>INDEX('xUS TME'!B:B,MATCH('xUS Opp Value'!A1446,'xUS TME'!A:A,0))</f>
        <v>CNE000000LN6</v>
      </c>
      <c r="C1446" s="13">
        <f>INDEX('xUS TME'!C:C,MATCH($B1446,'xUS TME'!$B:$B,0))</f>
        <v>600732</v>
      </c>
      <c r="D1446" s="13" t="str">
        <f>INDEX('xUS TME'!D:D,MATCH(B1446,'xUS TME'!$B:$B,0))</f>
        <v>0P00007XGH</v>
      </c>
      <c r="E1446" s="13" t="str">
        <f>INDEX('xUS TME'!F:F,MATCH(B1446,'xUS TME'!$B:$B,0))</f>
        <v>China</v>
      </c>
      <c r="F1446" s="18" t="str">
        <f>INDEX('xUS TME'!G:G,MATCH(B1446,'xUS TME'!$B:$B,0))</f>
        <v>Information Technology</v>
      </c>
      <c r="G1446" s="58">
        <f>IFERROR(INDEX(CRIMs!G:G,MATCH(C1446,CRIMs!D:D,0)),0)</f>
        <v>0</v>
      </c>
      <c r="H1446" s="58">
        <f>IFERROR(INDEX(CRIMs!I:I,MATCH(C1446,CRIMs!D:D,0)),0)</f>
        <v>0</v>
      </c>
      <c r="I1446" s="13">
        <f>INDEX('xUS TME'!E:E,MATCH($B1446,'xUS TME'!$B:$B,0))</f>
        <v>0</v>
      </c>
      <c r="J1446" s="15">
        <f>INDEX('xUS TME'!H:H,MATCH(B1446,'xUS TME'!$B:$B,0))</f>
        <v>0</v>
      </c>
      <c r="K1446" s="17" t="str">
        <f t="shared" si="22"/>
        <v/>
      </c>
      <c r="L1446" s="15">
        <f>INDEX('xUS TME'!J:J,MATCH('xUS Opp Value'!B1446,'xUS TME'!$B:$B,0))</f>
        <v>0</v>
      </c>
      <c r="M1446" s="15">
        <f>INDEX('xUS TME'!L:L,MATCH('xUS Opp Value'!$B1446,'xUS TME'!$B:$B,0))</f>
        <v>5</v>
      </c>
      <c r="N1446" s="15">
        <f>INDEX('xUS TME'!K:K,MATCH('xUS Opp Value'!$B1446,'xUS TME'!$B:$B,0))</f>
        <v>-0.79</v>
      </c>
      <c r="O1446" s="15">
        <f>INDEX('xUS TME'!I:I,MATCH('xUS Opp Value'!$B1446,'xUS TME'!$B:$B,0))</f>
        <v>0</v>
      </c>
      <c r="P1446" s="15" t="str">
        <f>INDEX('xUS TME'!M:M,MATCH('xUS Opp Value'!$B1446,'xUS TME'!$B:$B,0))</f>
        <v>Yuan Renminbi</v>
      </c>
      <c r="Q1446" s="15">
        <f>INDEX('xUS TME'!N:N,MATCH('xUS Opp Value'!$B1446,'xUS TME'!$B:$B,0))</f>
        <v>0</v>
      </c>
    </row>
    <row r="1447" spans="1:17" hidden="1">
      <c r="A1447" s="10" t="s">
        <v>8345</v>
      </c>
      <c r="B1447" s="10" t="str">
        <f>INDEX('xUS TME'!B:B,MATCH('xUS Opp Value'!A1447,'xUS TME'!A:A,0))</f>
        <v>CNE1000023M7</v>
      </c>
      <c r="C1447" s="13">
        <f>INDEX('xUS TME'!C:C,MATCH($B1447,'xUS TME'!$B:$B,0))</f>
        <v>603338</v>
      </c>
      <c r="D1447" s="13" t="str">
        <f>INDEX('xUS TME'!D:D,MATCH(B1447,'xUS TME'!$B:$B,0))</f>
        <v>0P00015LT5</v>
      </c>
      <c r="E1447" s="13" t="str">
        <f>INDEX('xUS TME'!F:F,MATCH(B1447,'xUS TME'!$B:$B,0))</f>
        <v>China</v>
      </c>
      <c r="F1447" s="18" t="str">
        <f>INDEX('xUS TME'!G:G,MATCH(B1447,'xUS TME'!$B:$B,0))</f>
        <v>Industrials</v>
      </c>
      <c r="G1447" s="58">
        <f>IFERROR(INDEX(CRIMs!G:G,MATCH(C1447,CRIMs!D:D,0)),0)</f>
        <v>0</v>
      </c>
      <c r="H1447" s="58">
        <f>IFERROR(INDEX(CRIMs!I:I,MATCH(C1447,CRIMs!D:D,0)),0)</f>
        <v>0</v>
      </c>
      <c r="I1447" s="13">
        <f>INDEX('xUS TME'!E:E,MATCH($B1447,'xUS TME'!$B:$B,0))</f>
        <v>0</v>
      </c>
      <c r="J1447" s="15">
        <f>INDEX('xUS TME'!H:H,MATCH(B1447,'xUS TME'!$B:$B,0))</f>
        <v>0</v>
      </c>
      <c r="K1447" s="17" t="str">
        <f t="shared" si="22"/>
        <v/>
      </c>
      <c r="L1447" s="15">
        <f>INDEX('xUS TME'!J:J,MATCH('xUS Opp Value'!B1447,'xUS TME'!$B:$B,0))</f>
        <v>14.57</v>
      </c>
      <c r="M1447" s="15">
        <f>INDEX('xUS TME'!L:L,MATCH('xUS Opp Value'!$B1447,'xUS TME'!$B:$B,0))</f>
        <v>2.25</v>
      </c>
      <c r="N1447" s="15">
        <f>INDEX('xUS TME'!K:K,MATCH('xUS Opp Value'!$B1447,'xUS TME'!$B:$B,0))</f>
        <v>0.17</v>
      </c>
      <c r="O1447" s="15">
        <f>INDEX('xUS TME'!I:I,MATCH('xUS Opp Value'!$B1447,'xUS TME'!$B:$B,0))</f>
        <v>0</v>
      </c>
      <c r="P1447" s="15" t="str">
        <f>INDEX('xUS TME'!M:M,MATCH('xUS Opp Value'!$B1447,'xUS TME'!$B:$B,0))</f>
        <v>Yuan Renminbi</v>
      </c>
      <c r="Q1447" s="15">
        <f>INDEX('xUS TME'!N:N,MATCH('xUS Opp Value'!$B1447,'xUS TME'!$B:$B,0))</f>
        <v>0</v>
      </c>
    </row>
    <row r="1448" spans="1:17" hidden="1">
      <c r="A1448" s="10" t="s">
        <v>6722</v>
      </c>
      <c r="B1448" s="10" t="str">
        <f>INDEX('xUS TME'!B:B,MATCH('xUS Opp Value'!A1448,'xUS TME'!A:A,0))</f>
        <v>CNE000000933</v>
      </c>
      <c r="C1448" s="13">
        <f>INDEX('xUS TME'!C:C,MATCH($B1448,'xUS TME'!$B:$B,0))</f>
        <v>27</v>
      </c>
      <c r="D1448" s="13" t="str">
        <f>INDEX('xUS TME'!D:D,MATCH(B1448,'xUS TME'!$B:$B,0))</f>
        <v>0P00007WQZ</v>
      </c>
      <c r="E1448" s="13" t="str">
        <f>INDEX('xUS TME'!F:F,MATCH(B1448,'xUS TME'!$B:$B,0))</f>
        <v>China</v>
      </c>
      <c r="F1448" s="18" t="str">
        <f>INDEX('xUS TME'!G:G,MATCH(B1448,'xUS TME'!$B:$B,0))</f>
        <v>Utilities</v>
      </c>
      <c r="G1448" s="58">
        <f>IFERROR(INDEX(CRIMs!G:G,MATCH(C1448,CRIMs!D:D,0)),0)</f>
        <v>0</v>
      </c>
      <c r="H1448" s="58">
        <f>IFERROR(INDEX(CRIMs!I:I,MATCH(C1448,CRIMs!D:D,0)),0)</f>
        <v>0</v>
      </c>
      <c r="I1448" s="13">
        <f>INDEX('xUS TME'!E:E,MATCH($B1448,'xUS TME'!$B:$B,0))</f>
        <v>0</v>
      </c>
      <c r="J1448" s="15">
        <f>INDEX('xUS TME'!H:H,MATCH(B1448,'xUS TME'!$B:$B,0))</f>
        <v>0</v>
      </c>
      <c r="K1448" s="17" t="str">
        <f t="shared" si="22"/>
        <v/>
      </c>
      <c r="L1448" s="15">
        <f>INDEX('xUS TME'!J:J,MATCH('xUS Opp Value'!B1448,'xUS TME'!$B:$B,0))</f>
        <v>0</v>
      </c>
      <c r="M1448" s="15">
        <f>INDEX('xUS TME'!L:L,MATCH('xUS Opp Value'!$B1448,'xUS TME'!$B:$B,0))</f>
        <v>0.96</v>
      </c>
      <c r="N1448" s="15">
        <f>INDEX('xUS TME'!K:K,MATCH('xUS Opp Value'!$B1448,'xUS TME'!$B:$B,0))</f>
        <v>0.09</v>
      </c>
      <c r="O1448" s="15">
        <f>INDEX('xUS TME'!I:I,MATCH('xUS Opp Value'!$B1448,'xUS TME'!$B:$B,0))</f>
        <v>0</v>
      </c>
      <c r="P1448" s="15" t="str">
        <f>INDEX('xUS TME'!M:M,MATCH('xUS Opp Value'!$B1448,'xUS TME'!$B:$B,0))</f>
        <v>Yuan Renminbi</v>
      </c>
      <c r="Q1448" s="15">
        <f>INDEX('xUS TME'!N:N,MATCH('xUS Opp Value'!$B1448,'xUS TME'!$B:$B,0))</f>
        <v>0</v>
      </c>
    </row>
    <row r="1449" spans="1:17" hidden="1">
      <c r="A1449" s="10" t="s">
        <v>8153</v>
      </c>
      <c r="B1449" s="10" t="str">
        <f>INDEX('xUS TME'!B:B,MATCH('xUS Opp Value'!A1449,'xUS TME'!A:A,0))</f>
        <v>CNE000000WL7</v>
      </c>
      <c r="C1449" s="13">
        <f>INDEX('xUS TME'!C:C,MATCH($B1449,'xUS TME'!$B:$B,0))</f>
        <v>600153</v>
      </c>
      <c r="D1449" s="13" t="str">
        <f>INDEX('xUS TME'!D:D,MATCH(B1449,'xUS TME'!$B:$B,0))</f>
        <v>0P00007X2P</v>
      </c>
      <c r="E1449" s="13" t="str">
        <f>INDEX('xUS TME'!F:F,MATCH(B1449,'xUS TME'!$B:$B,0))</f>
        <v>China</v>
      </c>
      <c r="F1449" s="18" t="str">
        <f>INDEX('xUS TME'!G:G,MATCH(B1449,'xUS TME'!$B:$B,0))</f>
        <v>Industrials</v>
      </c>
      <c r="G1449" s="58">
        <f>IFERROR(INDEX(CRIMs!G:G,MATCH(C1449,CRIMs!D:D,0)),0)</f>
        <v>0</v>
      </c>
      <c r="H1449" s="58">
        <f>IFERROR(INDEX(CRIMs!I:I,MATCH(C1449,CRIMs!D:D,0)),0)</f>
        <v>0</v>
      </c>
      <c r="I1449" s="13">
        <f>INDEX('xUS TME'!E:E,MATCH($B1449,'xUS TME'!$B:$B,0))</f>
        <v>0</v>
      </c>
      <c r="J1449" s="15">
        <f>INDEX('xUS TME'!H:H,MATCH(B1449,'xUS TME'!$B:$B,0))</f>
        <v>0</v>
      </c>
      <c r="K1449" s="17" t="str">
        <f t="shared" si="22"/>
        <v/>
      </c>
      <c r="L1449" s="15">
        <f>INDEX('xUS TME'!J:J,MATCH('xUS Opp Value'!B1449,'xUS TME'!$B:$B,0))</f>
        <v>0</v>
      </c>
      <c r="M1449" s="15">
        <f>INDEX('xUS TME'!L:L,MATCH('xUS Opp Value'!$B1449,'xUS TME'!$B:$B,0))</f>
        <v>0.46</v>
      </c>
      <c r="N1449" s="15">
        <f>INDEX('xUS TME'!K:K,MATCH('xUS Opp Value'!$B1449,'xUS TME'!$B:$B,0))</f>
        <v>0.1</v>
      </c>
      <c r="O1449" s="15">
        <f>INDEX('xUS TME'!I:I,MATCH('xUS Opp Value'!$B1449,'xUS TME'!$B:$B,0))</f>
        <v>0</v>
      </c>
      <c r="P1449" s="15" t="str">
        <f>INDEX('xUS TME'!M:M,MATCH('xUS Opp Value'!$B1449,'xUS TME'!$B:$B,0))</f>
        <v>Yuan Renminbi</v>
      </c>
      <c r="Q1449" s="15">
        <f>INDEX('xUS TME'!N:N,MATCH('xUS Opp Value'!$B1449,'xUS TME'!$B:$B,0))</f>
        <v>0</v>
      </c>
    </row>
    <row r="1450" spans="1:17" hidden="1">
      <c r="A1450" s="10" t="s">
        <v>6622</v>
      </c>
      <c r="B1450" s="10" t="str">
        <f>INDEX('xUS TME'!B:B,MATCH('xUS Opp Value'!A1450,'xUS TME'!A:A,0))</f>
        <v>CNE000000C74</v>
      </c>
      <c r="C1450" s="13">
        <f>INDEX('xUS TME'!C:C,MATCH($B1450,'xUS TME'!$B:$B,0))</f>
        <v>600848</v>
      </c>
      <c r="D1450" s="13" t="str">
        <f>INDEX('xUS TME'!D:D,MATCH(B1450,'xUS TME'!$B:$B,0))</f>
        <v>0P00007XJK</v>
      </c>
      <c r="E1450" s="13" t="str">
        <f>INDEX('xUS TME'!F:F,MATCH(B1450,'xUS TME'!$B:$B,0))</f>
        <v>China</v>
      </c>
      <c r="F1450" s="18" t="str">
        <f>INDEX('xUS TME'!G:G,MATCH(B1450,'xUS TME'!$B:$B,0))</f>
        <v>Real Estate</v>
      </c>
      <c r="G1450" s="58">
        <f>IFERROR(INDEX(CRIMs!G:G,MATCH(C1450,CRIMs!D:D,0)),0)</f>
        <v>0</v>
      </c>
      <c r="H1450" s="58">
        <f>IFERROR(INDEX(CRIMs!I:I,MATCH(C1450,CRIMs!D:D,0)),0)</f>
        <v>0</v>
      </c>
      <c r="I1450" s="13">
        <f>INDEX('xUS TME'!E:E,MATCH($B1450,'xUS TME'!$B:$B,0))</f>
        <v>0</v>
      </c>
      <c r="J1450" s="15">
        <f>INDEX('xUS TME'!H:H,MATCH(B1450,'xUS TME'!$B:$B,0))</f>
        <v>0</v>
      </c>
      <c r="K1450" s="17" t="str">
        <f t="shared" si="22"/>
        <v/>
      </c>
      <c r="L1450" s="15">
        <f>INDEX('xUS TME'!J:J,MATCH('xUS Opp Value'!B1450,'xUS TME'!$B:$B,0))</f>
        <v>0</v>
      </c>
      <c r="M1450" s="15">
        <f>INDEX('xUS TME'!L:L,MATCH('xUS Opp Value'!$B1450,'xUS TME'!$B:$B,0))</f>
        <v>0</v>
      </c>
      <c r="N1450" s="15">
        <f>INDEX('xUS TME'!K:K,MATCH('xUS Opp Value'!$B1450,'xUS TME'!$B:$B,0))</f>
        <v>7.0000000000000007E-2</v>
      </c>
      <c r="O1450" s="15">
        <f>INDEX('xUS TME'!I:I,MATCH('xUS Opp Value'!$B1450,'xUS TME'!$B:$B,0))</f>
        <v>0</v>
      </c>
      <c r="P1450" s="15" t="str">
        <f>INDEX('xUS TME'!M:M,MATCH('xUS Opp Value'!$B1450,'xUS TME'!$B:$B,0))</f>
        <v>Yuan Renminbi</v>
      </c>
      <c r="Q1450" s="15">
        <f>INDEX('xUS TME'!N:N,MATCH('xUS Opp Value'!$B1450,'xUS TME'!$B:$B,0))</f>
        <v>0</v>
      </c>
    </row>
    <row r="1451" spans="1:17" hidden="1">
      <c r="A1451" s="10" t="s">
        <v>1997</v>
      </c>
      <c r="B1451" s="10" t="str">
        <f>INDEX('xUS TME'!B:B,MATCH('xUS Opp Value'!A1451,'xUS TME'!A:A,0))</f>
        <v>CNE100003L78</v>
      </c>
      <c r="C1451" s="13">
        <f>INDEX('xUS TME'!C:C,MATCH($B1451,'xUS TME'!$B:$B,0))</f>
        <v>600968</v>
      </c>
      <c r="D1451" s="13" t="str">
        <f>INDEX('xUS TME'!D:D,MATCH(B1451,'xUS TME'!$B:$B,0))</f>
        <v>0P0001HVXW</v>
      </c>
      <c r="E1451" s="13" t="str">
        <f>INDEX('xUS TME'!F:F,MATCH(B1451,'xUS TME'!$B:$B,0))</f>
        <v>China</v>
      </c>
      <c r="F1451" s="18" t="str">
        <f>INDEX('xUS TME'!G:G,MATCH(B1451,'xUS TME'!$B:$B,0))</f>
        <v>Energy</v>
      </c>
      <c r="G1451" s="58">
        <f>IFERROR(INDEX(CRIMs!G:G,MATCH(C1451,CRIMs!D:D,0)),0)</f>
        <v>0</v>
      </c>
      <c r="H1451" s="58">
        <f>IFERROR(INDEX(CRIMs!I:I,MATCH(C1451,CRIMs!D:D,0)),0)</f>
        <v>0</v>
      </c>
      <c r="I1451" s="13">
        <f>INDEX('xUS TME'!E:E,MATCH($B1451,'xUS TME'!$B:$B,0))</f>
        <v>0</v>
      </c>
      <c r="J1451" s="15">
        <f>INDEX('xUS TME'!H:H,MATCH(B1451,'xUS TME'!$B:$B,0))</f>
        <v>0</v>
      </c>
      <c r="K1451" s="17" t="str">
        <f t="shared" si="22"/>
        <v/>
      </c>
      <c r="L1451" s="15">
        <f>INDEX('xUS TME'!J:J,MATCH('xUS Opp Value'!B1451,'xUS TME'!$B:$B,0))</f>
        <v>0</v>
      </c>
      <c r="M1451" s="15">
        <f>INDEX('xUS TME'!L:L,MATCH('xUS Opp Value'!$B1451,'xUS TME'!$B:$B,0))</f>
        <v>1.53</v>
      </c>
      <c r="N1451" s="15">
        <f>INDEX('xUS TME'!K:K,MATCH('xUS Opp Value'!$B1451,'xUS TME'!$B:$B,0))</f>
        <v>0.14000000000000001</v>
      </c>
      <c r="O1451" s="15">
        <f>INDEX('xUS TME'!I:I,MATCH('xUS Opp Value'!$B1451,'xUS TME'!$B:$B,0))</f>
        <v>0</v>
      </c>
      <c r="P1451" s="15" t="str">
        <f>INDEX('xUS TME'!M:M,MATCH('xUS Opp Value'!$B1451,'xUS TME'!$B:$B,0))</f>
        <v>Yuan Renminbi</v>
      </c>
      <c r="Q1451" s="15">
        <f>INDEX('xUS TME'!N:N,MATCH('xUS Opp Value'!$B1451,'xUS TME'!$B:$B,0))</f>
        <v>0</v>
      </c>
    </row>
    <row r="1452" spans="1:17" hidden="1">
      <c r="A1452" s="10" t="s">
        <v>1737</v>
      </c>
      <c r="B1452" s="10" t="str">
        <f>INDEX('xUS TME'!B:B,MATCH('xUS Opp Value'!A1452,'xUS TME'!A:A,0))</f>
        <v>CNE100005121</v>
      </c>
      <c r="C1452" s="13">
        <f>INDEX('xUS TME'!C:C,MATCH($B1452,'xUS TME'!$B:$B,0))</f>
        <v>688425</v>
      </c>
      <c r="D1452" s="13" t="str">
        <f>INDEX('xUS TME'!D:D,MATCH(B1452,'xUS TME'!$B:$B,0))</f>
        <v>0P0001MRAH</v>
      </c>
      <c r="E1452" s="13" t="str">
        <f>INDEX('xUS TME'!F:F,MATCH(B1452,'xUS TME'!$B:$B,0))</f>
        <v>China</v>
      </c>
      <c r="F1452" s="18" t="str">
        <f>INDEX('xUS TME'!G:G,MATCH(B1452,'xUS TME'!$B:$B,0))</f>
        <v>Industrials</v>
      </c>
      <c r="G1452" s="58">
        <f>IFERROR(INDEX(CRIMs!G:G,MATCH(C1452,CRIMs!D:D,0)),0)</f>
        <v>0</v>
      </c>
      <c r="H1452" s="58">
        <f>IFERROR(INDEX(CRIMs!I:I,MATCH(C1452,CRIMs!D:D,0)),0)</f>
        <v>0</v>
      </c>
      <c r="I1452" s="13">
        <f>INDEX('xUS TME'!E:E,MATCH($B1452,'xUS TME'!$B:$B,0))</f>
        <v>0</v>
      </c>
      <c r="J1452" s="15">
        <f>INDEX('xUS TME'!H:H,MATCH(B1452,'xUS TME'!$B:$B,0))</f>
        <v>0</v>
      </c>
      <c r="K1452" s="17" t="str">
        <f t="shared" si="22"/>
        <v/>
      </c>
      <c r="L1452" s="15">
        <f>INDEX('xUS TME'!J:J,MATCH('xUS Opp Value'!B1452,'xUS TME'!$B:$B,0))</f>
        <v>0</v>
      </c>
      <c r="M1452" s="15">
        <f>INDEX('xUS TME'!L:L,MATCH('xUS Opp Value'!$B1452,'xUS TME'!$B:$B,0))</f>
        <v>1.43</v>
      </c>
      <c r="N1452" s="15">
        <f>INDEX('xUS TME'!K:K,MATCH('xUS Opp Value'!$B1452,'xUS TME'!$B:$B,0))</f>
        <v>0.08</v>
      </c>
      <c r="O1452" s="15">
        <f>INDEX('xUS TME'!I:I,MATCH('xUS Opp Value'!$B1452,'xUS TME'!$B:$B,0))</f>
        <v>0</v>
      </c>
      <c r="P1452" s="15" t="str">
        <f>INDEX('xUS TME'!M:M,MATCH('xUS Opp Value'!$B1452,'xUS TME'!$B:$B,0))</f>
        <v>Yuan Renminbi</v>
      </c>
      <c r="Q1452" s="15">
        <f>INDEX('xUS TME'!N:N,MATCH('xUS Opp Value'!$B1452,'xUS TME'!$B:$B,0))</f>
        <v>0</v>
      </c>
    </row>
    <row r="1453" spans="1:17" hidden="1">
      <c r="A1453" s="10" t="s">
        <v>3190</v>
      </c>
      <c r="B1453" s="10" t="str">
        <f>INDEX('xUS TME'!B:B,MATCH('xUS Opp Value'!A1453,'xUS TME'!A:A,0))</f>
        <v>CNE100002K47</v>
      </c>
      <c r="C1453" s="13">
        <f>INDEX('xUS TME'!C:C,MATCH($B1453,'xUS TME'!$B:$B,0))</f>
        <v>2841</v>
      </c>
      <c r="D1453" s="13" t="str">
        <f>INDEX('xUS TME'!D:D,MATCH(B1453,'xUS TME'!$B:$B,0))</f>
        <v>0P00019LW4</v>
      </c>
      <c r="E1453" s="13" t="str">
        <f>INDEX('xUS TME'!F:F,MATCH(B1453,'xUS TME'!$B:$B,0))</f>
        <v>China</v>
      </c>
      <c r="F1453" s="18" t="str">
        <f>INDEX('xUS TME'!G:G,MATCH(B1453,'xUS TME'!$B:$B,0))</f>
        <v>Information Technology</v>
      </c>
      <c r="G1453" s="58">
        <f>IFERROR(INDEX(CRIMs!G:G,MATCH(C1453,CRIMs!D:D,0)),0)</f>
        <v>0</v>
      </c>
      <c r="H1453" s="58">
        <f>IFERROR(INDEX(CRIMs!I:I,MATCH(C1453,CRIMs!D:D,0)),0)</f>
        <v>0</v>
      </c>
      <c r="I1453" s="13">
        <f>INDEX('xUS TME'!E:E,MATCH($B1453,'xUS TME'!$B:$B,0))</f>
        <v>0</v>
      </c>
      <c r="J1453" s="15">
        <f>INDEX('xUS TME'!H:H,MATCH(B1453,'xUS TME'!$B:$B,0))</f>
        <v>0</v>
      </c>
      <c r="K1453" s="17" t="str">
        <f t="shared" si="22"/>
        <v/>
      </c>
      <c r="L1453" s="15">
        <f>INDEX('xUS TME'!J:J,MATCH('xUS Opp Value'!B1453,'xUS TME'!$B:$B,0))</f>
        <v>0</v>
      </c>
      <c r="M1453" s="15">
        <f>INDEX('xUS TME'!L:L,MATCH('xUS Opp Value'!$B1453,'xUS TME'!$B:$B,0))</f>
        <v>1.78</v>
      </c>
      <c r="N1453" s="15">
        <f>INDEX('xUS TME'!K:K,MATCH('xUS Opp Value'!$B1453,'xUS TME'!$B:$B,0))</f>
        <v>0.09</v>
      </c>
      <c r="O1453" s="15">
        <f>INDEX('xUS TME'!I:I,MATCH('xUS Opp Value'!$B1453,'xUS TME'!$B:$B,0))</f>
        <v>0</v>
      </c>
      <c r="P1453" s="15" t="str">
        <f>INDEX('xUS TME'!M:M,MATCH('xUS Opp Value'!$B1453,'xUS TME'!$B:$B,0))</f>
        <v>Yuan Renminbi</v>
      </c>
      <c r="Q1453" s="15">
        <f>INDEX('xUS TME'!N:N,MATCH('xUS Opp Value'!$B1453,'xUS TME'!$B:$B,0))</f>
        <v>0</v>
      </c>
    </row>
    <row r="1454" spans="1:17" hidden="1">
      <c r="A1454" s="10" t="s">
        <v>4857</v>
      </c>
      <c r="B1454" s="10" t="str">
        <f>INDEX('xUS TME'!B:B,MATCH('xUS Opp Value'!A1454,'xUS TME'!A:A,0))</f>
        <v>CNE000001LV7</v>
      </c>
      <c r="C1454" s="13">
        <f>INDEX('xUS TME'!C:C,MATCH($B1454,'xUS TME'!$B:$B,0))</f>
        <v>2044</v>
      </c>
      <c r="D1454" s="13" t="str">
        <f>INDEX('xUS TME'!D:D,MATCH(B1454,'xUS TME'!$B:$B,0))</f>
        <v>0P00007XTR</v>
      </c>
      <c r="E1454" s="13" t="str">
        <f>INDEX('xUS TME'!F:F,MATCH(B1454,'xUS TME'!$B:$B,0))</f>
        <v>China</v>
      </c>
      <c r="F1454" s="18" t="str">
        <f>INDEX('xUS TME'!G:G,MATCH(B1454,'xUS TME'!$B:$B,0))</f>
        <v>Health Care</v>
      </c>
      <c r="G1454" s="58">
        <f>IFERROR(INDEX(CRIMs!G:G,MATCH(C1454,CRIMs!D:D,0)),0)</f>
        <v>0</v>
      </c>
      <c r="H1454" s="58">
        <f>IFERROR(INDEX(CRIMs!I:I,MATCH(C1454,CRIMs!D:D,0)),0)</f>
        <v>0</v>
      </c>
      <c r="I1454" s="13">
        <f>INDEX('xUS TME'!E:E,MATCH($B1454,'xUS TME'!$B:$B,0))</f>
        <v>0</v>
      </c>
      <c r="J1454" s="15">
        <f>INDEX('xUS TME'!H:H,MATCH(B1454,'xUS TME'!$B:$B,0))</f>
        <v>0</v>
      </c>
      <c r="K1454" s="17" t="str">
        <f t="shared" si="22"/>
        <v/>
      </c>
      <c r="L1454" s="15">
        <f>INDEX('xUS TME'!J:J,MATCH('xUS Opp Value'!B1454,'xUS TME'!$B:$B,0))</f>
        <v>0</v>
      </c>
      <c r="M1454" s="15">
        <f>INDEX('xUS TME'!L:L,MATCH('xUS Opp Value'!$B1454,'xUS TME'!$B:$B,0))</f>
        <v>2.63</v>
      </c>
      <c r="N1454" s="15">
        <f>INDEX('xUS TME'!K:K,MATCH('xUS Opp Value'!$B1454,'xUS TME'!$B:$B,0))</f>
        <v>0.05</v>
      </c>
      <c r="O1454" s="15">
        <f>INDEX('xUS TME'!I:I,MATCH('xUS Opp Value'!$B1454,'xUS TME'!$B:$B,0))</f>
        <v>0</v>
      </c>
      <c r="P1454" s="15" t="str">
        <f>INDEX('xUS TME'!M:M,MATCH('xUS Opp Value'!$B1454,'xUS TME'!$B:$B,0))</f>
        <v>Yuan Renminbi</v>
      </c>
      <c r="Q1454" s="15">
        <f>INDEX('xUS TME'!N:N,MATCH('xUS Opp Value'!$B1454,'xUS TME'!$B:$B,0))</f>
        <v>0</v>
      </c>
    </row>
    <row r="1455" spans="1:17" hidden="1">
      <c r="A1455" s="10" t="s">
        <v>6614</v>
      </c>
      <c r="B1455" s="10" t="str">
        <f>INDEX('xUS TME'!B:B,MATCH('xUS Opp Value'!A1455,'xUS TME'!A:A,0))</f>
        <v>CNE1000041Z1</v>
      </c>
      <c r="C1455" s="13">
        <f>INDEX('xUS TME'!C:C,MATCH($B1455,'xUS TME'!$B:$B,0))</f>
        <v>688180</v>
      </c>
      <c r="D1455" s="13" t="str">
        <f>INDEX('xUS TME'!D:D,MATCH(B1455,'xUS TME'!$B:$B,0))</f>
        <v>0P0001KC35</v>
      </c>
      <c r="E1455" s="13" t="str">
        <f>INDEX('xUS TME'!F:F,MATCH(B1455,'xUS TME'!$B:$B,0))</f>
        <v>China</v>
      </c>
      <c r="F1455" s="18" t="str">
        <f>INDEX('xUS TME'!G:G,MATCH(B1455,'xUS TME'!$B:$B,0))</f>
        <v>Health Care</v>
      </c>
      <c r="G1455" s="58">
        <f>IFERROR(INDEX(CRIMs!G:G,MATCH(C1455,CRIMs!D:D,0)),0)</f>
        <v>0</v>
      </c>
      <c r="H1455" s="58">
        <f>IFERROR(INDEX(CRIMs!I:I,MATCH(C1455,CRIMs!D:D,0)),0)</f>
        <v>0</v>
      </c>
      <c r="I1455" s="13">
        <f>INDEX('xUS TME'!E:E,MATCH($B1455,'xUS TME'!$B:$B,0))</f>
        <v>0</v>
      </c>
      <c r="J1455" s="15">
        <f>INDEX('xUS TME'!H:H,MATCH(B1455,'xUS TME'!$B:$B,0))</f>
        <v>0</v>
      </c>
      <c r="K1455" s="17" t="str">
        <f t="shared" si="22"/>
        <v/>
      </c>
      <c r="L1455" s="15">
        <f>INDEX('xUS TME'!J:J,MATCH('xUS Opp Value'!B1455,'xUS TME'!$B:$B,0))</f>
        <v>0</v>
      </c>
      <c r="M1455" s="15">
        <f>INDEX('xUS TME'!L:L,MATCH('xUS Opp Value'!$B1455,'xUS TME'!$B:$B,0))</f>
        <v>6.46</v>
      </c>
      <c r="N1455" s="15">
        <f>INDEX('xUS TME'!K:K,MATCH('xUS Opp Value'!$B1455,'xUS TME'!$B:$B,0))</f>
        <v>-0.21</v>
      </c>
      <c r="O1455" s="15" t="str">
        <f>INDEX('xUS TME'!I:I,MATCH('xUS Opp Value'!$B1455,'xUS TME'!$B:$B,0))</f>
        <v>Narrow</v>
      </c>
      <c r="P1455" s="15" t="str">
        <f>INDEX('xUS TME'!M:M,MATCH('xUS Opp Value'!$B1455,'xUS TME'!$B:$B,0))</f>
        <v>Yuan Renminbi</v>
      </c>
      <c r="Q1455" s="15" t="str">
        <f>INDEX('xUS TME'!N:N,MATCH('xUS Opp Value'!$B1455,'xUS TME'!$B:$B,0))</f>
        <v>Very High</v>
      </c>
    </row>
    <row r="1456" spans="1:17" hidden="1">
      <c r="A1456" s="10" t="s">
        <v>5587</v>
      </c>
      <c r="B1456" s="10" t="str">
        <f>INDEX('xUS TME'!B:B,MATCH('xUS Opp Value'!A1456,'xUS TME'!A:A,0))</f>
        <v>CNE100001FP0</v>
      </c>
      <c r="C1456" s="13">
        <f>INDEX('xUS TME'!C:C,MATCH($B1456,'xUS TME'!$B:$B,0))</f>
        <v>603000</v>
      </c>
      <c r="D1456" s="13" t="str">
        <f>INDEX('xUS TME'!D:D,MATCH(B1456,'xUS TME'!$B:$B,0))</f>
        <v>0P0000VTVF</v>
      </c>
      <c r="E1456" s="13" t="str">
        <f>INDEX('xUS TME'!F:F,MATCH(B1456,'xUS TME'!$B:$B,0))</f>
        <v>China</v>
      </c>
      <c r="F1456" s="18" t="str">
        <f>INDEX('xUS TME'!G:G,MATCH(B1456,'xUS TME'!$B:$B,0))</f>
        <v>Communication Services</v>
      </c>
      <c r="G1456" s="58">
        <f>IFERROR(INDEX(CRIMs!G:G,MATCH(C1456,CRIMs!D:D,0)),0)</f>
        <v>0</v>
      </c>
      <c r="H1456" s="58">
        <f>IFERROR(INDEX(CRIMs!I:I,MATCH(C1456,CRIMs!D:D,0)),0)</f>
        <v>0</v>
      </c>
      <c r="I1456" s="13">
        <f>INDEX('xUS TME'!E:E,MATCH($B1456,'xUS TME'!$B:$B,0))</f>
        <v>0</v>
      </c>
      <c r="J1456" s="15">
        <f>INDEX('xUS TME'!H:H,MATCH(B1456,'xUS TME'!$B:$B,0))</f>
        <v>0</v>
      </c>
      <c r="K1456" s="17" t="str">
        <f t="shared" si="22"/>
        <v/>
      </c>
      <c r="L1456" s="15">
        <f>INDEX('xUS TME'!J:J,MATCH('xUS Opp Value'!B1456,'xUS TME'!$B:$B,0))</f>
        <v>0</v>
      </c>
      <c r="M1456" s="15">
        <f>INDEX('xUS TME'!L:L,MATCH('xUS Opp Value'!$B1456,'xUS TME'!$B:$B,0))</f>
        <v>5.94</v>
      </c>
      <c r="N1456" s="15">
        <f>INDEX('xUS TME'!K:K,MATCH('xUS Opp Value'!$B1456,'xUS TME'!$B:$B,0))</f>
        <v>0.06</v>
      </c>
      <c r="O1456" s="15">
        <f>INDEX('xUS TME'!I:I,MATCH('xUS Opp Value'!$B1456,'xUS TME'!$B:$B,0))</f>
        <v>0</v>
      </c>
      <c r="P1456" s="15" t="str">
        <f>INDEX('xUS TME'!M:M,MATCH('xUS Opp Value'!$B1456,'xUS TME'!$B:$B,0))</f>
        <v>Yuan Renminbi</v>
      </c>
      <c r="Q1456" s="15">
        <f>INDEX('xUS TME'!N:N,MATCH('xUS Opp Value'!$B1456,'xUS TME'!$B:$B,0))</f>
        <v>0</v>
      </c>
    </row>
    <row r="1457" spans="1:70" hidden="1">
      <c r="A1457" s="10" t="s">
        <v>6730</v>
      </c>
      <c r="B1457" s="10" t="str">
        <f>INDEX('xUS TME'!B:B,MATCH('xUS Opp Value'!A1457,'xUS TME'!A:A,0))</f>
        <v>CNE0000008R9</v>
      </c>
      <c r="C1457" s="13">
        <f>INDEX('xUS TME'!C:C,MATCH($B1457,'xUS TME'!$B:$B,0))</f>
        <v>62</v>
      </c>
      <c r="D1457" s="13" t="str">
        <f>INDEX('xUS TME'!D:D,MATCH(B1457,'xUS TME'!$B:$B,0))</f>
        <v>0P00007WRN</v>
      </c>
      <c r="E1457" s="13" t="str">
        <f>INDEX('xUS TME'!F:F,MATCH(B1457,'xUS TME'!$B:$B,0))</f>
        <v>China</v>
      </c>
      <c r="F1457" s="18" t="str">
        <f>INDEX('xUS TME'!G:G,MATCH(B1457,'xUS TME'!$B:$B,0))</f>
        <v>Information Technology</v>
      </c>
      <c r="G1457" s="58">
        <f>IFERROR(INDEX(CRIMs!G:G,MATCH(C1457,CRIMs!D:D,0)),0)</f>
        <v>0</v>
      </c>
      <c r="H1457" s="58">
        <f>IFERROR(INDEX(CRIMs!I:I,MATCH(C1457,CRIMs!D:D,0)),0)</f>
        <v>0</v>
      </c>
      <c r="I1457" s="13">
        <f>INDEX('xUS TME'!E:E,MATCH($B1457,'xUS TME'!$B:$B,0))</f>
        <v>0</v>
      </c>
      <c r="J1457" s="15">
        <f>INDEX('xUS TME'!H:H,MATCH(B1457,'xUS TME'!$B:$B,0))</f>
        <v>0</v>
      </c>
      <c r="K1457" s="17" t="str">
        <f t="shared" si="22"/>
        <v/>
      </c>
      <c r="L1457" s="15">
        <f>INDEX('xUS TME'!J:J,MATCH('xUS Opp Value'!B1457,'xUS TME'!$B:$B,0))</f>
        <v>0</v>
      </c>
      <c r="M1457" s="15">
        <f>INDEX('xUS TME'!L:L,MATCH('xUS Opp Value'!$B1457,'xUS TME'!$B:$B,0))</f>
        <v>4.4400000000000004</v>
      </c>
      <c r="N1457" s="15">
        <f>INDEX('xUS TME'!K:K,MATCH('xUS Opp Value'!$B1457,'xUS TME'!$B:$B,0))</f>
        <v>0.08</v>
      </c>
      <c r="O1457" s="15">
        <f>INDEX('xUS TME'!I:I,MATCH('xUS Opp Value'!$B1457,'xUS TME'!$B:$B,0))</f>
        <v>0</v>
      </c>
      <c r="P1457" s="15" t="str">
        <f>INDEX('xUS TME'!M:M,MATCH('xUS Opp Value'!$B1457,'xUS TME'!$B:$B,0))</f>
        <v>Yuan Renminbi</v>
      </c>
      <c r="Q1457" s="15">
        <f>INDEX('xUS TME'!N:N,MATCH('xUS Opp Value'!$B1457,'xUS TME'!$B:$B,0))</f>
        <v>0</v>
      </c>
    </row>
    <row r="1458" spans="1:70" hidden="1">
      <c r="A1458" s="10" t="s">
        <v>4238</v>
      </c>
      <c r="B1458" s="10" t="str">
        <f>INDEX('xUS TME'!B:B,MATCH('xUS Opp Value'!A1458,'xUS TME'!A:A,0))</f>
        <v>CNE100000W45</v>
      </c>
      <c r="C1458" s="13">
        <f>INDEX('xUS TME'!C:C,MATCH($B1458,'xUS TME'!$B:$B,0))</f>
        <v>600998</v>
      </c>
      <c r="D1458" s="13" t="str">
        <f>INDEX('xUS TME'!D:D,MATCH(B1458,'xUS TME'!$B:$B,0))</f>
        <v>0P0000S0G0</v>
      </c>
      <c r="E1458" s="13" t="str">
        <f>INDEX('xUS TME'!F:F,MATCH(B1458,'xUS TME'!$B:$B,0))</f>
        <v>China</v>
      </c>
      <c r="F1458" s="18" t="str">
        <f>INDEX('xUS TME'!G:G,MATCH(B1458,'xUS TME'!$B:$B,0))</f>
        <v>Health Care</v>
      </c>
      <c r="G1458" s="58">
        <f>IFERROR(INDEX(CRIMs!G:G,MATCH(C1458,CRIMs!D:D,0)),0)</f>
        <v>0</v>
      </c>
      <c r="H1458" s="58">
        <f>IFERROR(INDEX(CRIMs!I:I,MATCH(C1458,CRIMs!D:D,0)),0)</f>
        <v>0</v>
      </c>
      <c r="I1458" s="13">
        <f>INDEX('xUS TME'!E:E,MATCH($B1458,'xUS TME'!$B:$B,0))</f>
        <v>0</v>
      </c>
      <c r="J1458" s="15">
        <f>INDEX('xUS TME'!H:H,MATCH(B1458,'xUS TME'!$B:$B,0))</f>
        <v>0</v>
      </c>
      <c r="K1458" s="17" t="str">
        <f t="shared" si="22"/>
        <v/>
      </c>
      <c r="L1458" s="15">
        <f>INDEX('xUS TME'!J:J,MATCH('xUS Opp Value'!B1458,'xUS TME'!$B:$B,0))</f>
        <v>0</v>
      </c>
      <c r="M1458" s="15">
        <f>INDEX('xUS TME'!L:L,MATCH('xUS Opp Value'!$B1458,'xUS TME'!$B:$B,0))</f>
        <v>1.02</v>
      </c>
      <c r="N1458" s="15">
        <f>INDEX('xUS TME'!K:K,MATCH('xUS Opp Value'!$B1458,'xUS TME'!$B:$B,0))</f>
        <v>0.11</v>
      </c>
      <c r="O1458" s="15">
        <f>INDEX('xUS TME'!I:I,MATCH('xUS Opp Value'!$B1458,'xUS TME'!$B:$B,0))</f>
        <v>0</v>
      </c>
      <c r="P1458" s="15" t="str">
        <f>INDEX('xUS TME'!M:M,MATCH('xUS Opp Value'!$B1458,'xUS TME'!$B:$B,0))</f>
        <v>Yuan Renminbi</v>
      </c>
      <c r="Q1458" s="15">
        <f>INDEX('xUS TME'!N:N,MATCH('xUS Opp Value'!$B1458,'xUS TME'!$B:$B,0))</f>
        <v>0</v>
      </c>
    </row>
    <row r="1459" spans="1:70" hidden="1">
      <c r="A1459" s="10" t="s">
        <v>6570</v>
      </c>
      <c r="B1459" s="10" t="str">
        <f>INDEX('xUS TME'!B:B,MATCH('xUS Opp Value'!A1459,'xUS TME'!A:A,0))</f>
        <v>CNE000000WR4</v>
      </c>
      <c r="C1459" s="13">
        <f>INDEX('xUS TME'!C:C,MATCH($B1459,'xUS TME'!$B:$B,0))</f>
        <v>600170</v>
      </c>
      <c r="D1459" s="13" t="str">
        <f>INDEX('xUS TME'!D:D,MATCH(B1459,'xUS TME'!$B:$B,0))</f>
        <v>0P00007X34</v>
      </c>
      <c r="E1459" s="13" t="str">
        <f>INDEX('xUS TME'!F:F,MATCH(B1459,'xUS TME'!$B:$B,0))</f>
        <v>China</v>
      </c>
      <c r="F1459" s="18" t="str">
        <f>INDEX('xUS TME'!G:G,MATCH(B1459,'xUS TME'!$B:$B,0))</f>
        <v>Industrials</v>
      </c>
      <c r="G1459" s="58">
        <f>IFERROR(INDEX(CRIMs!G:G,MATCH(C1459,CRIMs!D:D,0)),0)</f>
        <v>0</v>
      </c>
      <c r="H1459" s="58">
        <f>IFERROR(INDEX(CRIMs!I:I,MATCH(C1459,CRIMs!D:D,0)),0)</f>
        <v>0</v>
      </c>
      <c r="I1459" s="13">
        <f>INDEX('xUS TME'!E:E,MATCH($B1459,'xUS TME'!$B:$B,0))</f>
        <v>0</v>
      </c>
      <c r="J1459" s="15">
        <f>INDEX('xUS TME'!H:H,MATCH(B1459,'xUS TME'!$B:$B,0))</f>
        <v>0</v>
      </c>
      <c r="K1459" s="17" t="str">
        <f t="shared" si="22"/>
        <v/>
      </c>
      <c r="L1459" s="15">
        <f>INDEX('xUS TME'!J:J,MATCH('xUS Opp Value'!B1459,'xUS TME'!$B:$B,0))</f>
        <v>0</v>
      </c>
      <c r="M1459" s="15">
        <f>INDEX('xUS TME'!L:L,MATCH('xUS Opp Value'!$B1459,'xUS TME'!$B:$B,0))</f>
        <v>0.77</v>
      </c>
      <c r="N1459" s="15">
        <f>INDEX('xUS TME'!K:K,MATCH('xUS Opp Value'!$B1459,'xUS TME'!$B:$B,0))</f>
        <v>7.0000000000000007E-2</v>
      </c>
      <c r="O1459" s="15">
        <f>INDEX('xUS TME'!I:I,MATCH('xUS Opp Value'!$B1459,'xUS TME'!$B:$B,0))</f>
        <v>0</v>
      </c>
      <c r="P1459" s="15" t="str">
        <f>INDEX('xUS TME'!M:M,MATCH('xUS Opp Value'!$B1459,'xUS TME'!$B:$B,0))</f>
        <v>Yuan Renminbi</v>
      </c>
      <c r="Q1459" s="15">
        <f>INDEX('xUS TME'!N:N,MATCH('xUS Opp Value'!$B1459,'xUS TME'!$B:$B,0))</f>
        <v>0</v>
      </c>
    </row>
    <row r="1460" spans="1:70" hidden="1">
      <c r="A1460" s="10" t="s">
        <v>2103</v>
      </c>
      <c r="B1460" s="10" t="str">
        <f>INDEX('xUS TME'!B:B,MATCH('xUS Opp Value'!A1460,'xUS TME'!A:A,0))</f>
        <v>CNE1000008F2</v>
      </c>
      <c r="C1460" s="13">
        <f>INDEX('xUS TME'!C:C,MATCH($B1460,'xUS TME'!$B:$B,0))</f>
        <v>601866</v>
      </c>
      <c r="D1460" s="13" t="str">
        <f>INDEX('xUS TME'!D:D,MATCH(B1460,'xUS TME'!$B:$B,0))</f>
        <v>0P0000A2NZ</v>
      </c>
      <c r="E1460" s="13" t="str">
        <f>INDEX('xUS TME'!F:F,MATCH(B1460,'xUS TME'!$B:$B,0))</f>
        <v>China</v>
      </c>
      <c r="F1460" s="18" t="str">
        <f>INDEX('xUS TME'!G:G,MATCH(B1460,'xUS TME'!$B:$B,0))</f>
        <v>Industrials</v>
      </c>
      <c r="G1460" s="58">
        <f>IFERROR(INDEX(CRIMs!G:G,MATCH(C1460,CRIMs!D:D,0)),0)</f>
        <v>0</v>
      </c>
      <c r="H1460" s="58">
        <f>IFERROR(INDEX(CRIMs!I:I,MATCH(C1460,CRIMs!D:D,0)),0)</f>
        <v>0</v>
      </c>
      <c r="I1460" s="13">
        <f>INDEX('xUS TME'!E:E,MATCH($B1460,'xUS TME'!$B:$B,0))</f>
        <v>0</v>
      </c>
      <c r="J1460" s="15">
        <f>INDEX('xUS TME'!H:H,MATCH(B1460,'xUS TME'!$B:$B,0))</f>
        <v>0</v>
      </c>
      <c r="K1460" s="17" t="str">
        <f t="shared" si="22"/>
        <v/>
      </c>
      <c r="L1460" s="15">
        <f>INDEX('xUS TME'!J:J,MATCH('xUS Opp Value'!B1460,'xUS TME'!$B:$B,0))</f>
        <v>0</v>
      </c>
      <c r="M1460" s="15">
        <f>INDEX('xUS TME'!L:L,MATCH('xUS Opp Value'!$B1460,'xUS TME'!$B:$B,0))</f>
        <v>1.24</v>
      </c>
      <c r="N1460" s="15">
        <f>INDEX('xUS TME'!K:K,MATCH('xUS Opp Value'!$B1460,'xUS TME'!$B:$B,0))</f>
        <v>0.06</v>
      </c>
      <c r="O1460" s="15" t="str">
        <f>INDEX('xUS TME'!I:I,MATCH('xUS Opp Value'!$B1460,'xUS TME'!$B:$B,0))</f>
        <v>None</v>
      </c>
      <c r="P1460" s="15" t="str">
        <f>INDEX('xUS TME'!M:M,MATCH('xUS Opp Value'!$B1460,'xUS TME'!$B:$B,0))</f>
        <v>Yuan Renminbi</v>
      </c>
      <c r="Q1460" s="15" t="str">
        <f>INDEX('xUS TME'!N:N,MATCH('xUS Opp Value'!$B1460,'xUS TME'!$B:$B,0))</f>
        <v>High</v>
      </c>
    </row>
    <row r="1461" spans="1:70" s="332" customFormat="1" hidden="1">
      <c r="A1461" s="10" t="s">
        <v>7116</v>
      </c>
      <c r="B1461" s="10" t="str">
        <f>INDEX('xUS TME'!B:B,MATCH('xUS Opp Value'!A1461,'xUS TME'!A:A,0))</f>
        <v>CNE100003RN6</v>
      </c>
      <c r="C1461" s="13">
        <f>INDEX('xUS TME'!C:C,MATCH($B1461,'xUS TME'!$B:$B,0))</f>
        <v>603290</v>
      </c>
      <c r="D1461" s="13" t="str">
        <f>INDEX('xUS TME'!D:D,MATCH(B1461,'xUS TME'!$B:$B,0))</f>
        <v>0P0001J7G0</v>
      </c>
      <c r="E1461" s="13" t="str">
        <f>INDEX('xUS TME'!F:F,MATCH(B1461,'xUS TME'!$B:$B,0))</f>
        <v>China</v>
      </c>
      <c r="F1461" s="18" t="str">
        <f>INDEX('xUS TME'!G:G,MATCH(B1461,'xUS TME'!$B:$B,0))</f>
        <v>Information Technology</v>
      </c>
      <c r="G1461" s="58">
        <f>IFERROR(INDEX(CRIMs!G:G,MATCH(C1461,CRIMs!D:D,0)),0)</f>
        <v>0</v>
      </c>
      <c r="H1461" s="58">
        <f>IFERROR(INDEX(CRIMs!I:I,MATCH(C1461,CRIMs!D:D,0)),0)</f>
        <v>0</v>
      </c>
      <c r="I1461" s="13">
        <f>INDEX('xUS TME'!E:E,MATCH($B1461,'xUS TME'!$B:$B,0))</f>
        <v>0</v>
      </c>
      <c r="J1461" s="15">
        <f>INDEX('xUS TME'!H:H,MATCH(B1461,'xUS TME'!$B:$B,0))</f>
        <v>0</v>
      </c>
      <c r="K1461" s="17" t="str">
        <f t="shared" si="22"/>
        <v/>
      </c>
      <c r="L1461" s="15">
        <f>INDEX('xUS TME'!J:J,MATCH('xUS Opp Value'!B1461,'xUS TME'!$B:$B,0))</f>
        <v>21.54</v>
      </c>
      <c r="M1461" s="15">
        <f>INDEX('xUS TME'!L:L,MATCH('xUS Opp Value'!$B1461,'xUS TME'!$B:$B,0))</f>
        <v>3.49</v>
      </c>
      <c r="N1461" s="15">
        <f>INDEX('xUS TME'!K:K,MATCH('xUS Opp Value'!$B1461,'xUS TME'!$B:$B,0))</f>
        <v>0.08</v>
      </c>
      <c r="O1461" s="15">
        <f>INDEX('xUS TME'!I:I,MATCH('xUS Opp Value'!$B1461,'xUS TME'!$B:$B,0))</f>
        <v>0</v>
      </c>
      <c r="P1461" s="15" t="str">
        <f>INDEX('xUS TME'!M:M,MATCH('xUS Opp Value'!$B1461,'xUS TME'!$B:$B,0))</f>
        <v>Yuan Renminbi</v>
      </c>
      <c r="Q1461" s="15">
        <f>INDEX('xUS TME'!N:N,MATCH('xUS Opp Value'!$B1461,'xUS TME'!$B:$B,0))</f>
        <v>0</v>
      </c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  <c r="AY1461" s="7"/>
      <c r="AZ1461" s="7"/>
      <c r="BA1461" s="7"/>
      <c r="BB1461" s="7"/>
      <c r="BC1461" s="7"/>
      <c r="BD1461" s="7"/>
      <c r="BE1461" s="7"/>
      <c r="BF1461" s="7"/>
      <c r="BG1461" s="7"/>
      <c r="BH1461" s="7"/>
      <c r="BI1461" s="7"/>
      <c r="BJ1461" s="7"/>
      <c r="BK1461" s="7"/>
      <c r="BL1461" s="7"/>
      <c r="BM1461" s="7"/>
      <c r="BN1461" s="7"/>
      <c r="BO1461" s="7"/>
      <c r="BP1461" s="7"/>
      <c r="BQ1461" s="7"/>
      <c r="BR1461" s="7"/>
    </row>
    <row r="1462" spans="1:70" hidden="1">
      <c r="A1462" s="10" t="s">
        <v>559</v>
      </c>
      <c r="B1462" s="10" t="str">
        <f>INDEX('xUS TME'!B:B,MATCH('xUS Opp Value'!A1462,'xUS TME'!A:A,0))</f>
        <v>CNE100002YQ7</v>
      </c>
      <c r="C1462" s="13">
        <f>INDEX('xUS TME'!C:C,MATCH($B1462,'xUS TME'!$B:$B,0))</f>
        <v>603345</v>
      </c>
      <c r="D1462" s="13" t="str">
        <f>INDEX('xUS TME'!D:D,MATCH(B1462,'xUS TME'!$B:$B,0))</f>
        <v>0P00019SML</v>
      </c>
      <c r="E1462" s="13" t="str">
        <f>INDEX('xUS TME'!F:F,MATCH(B1462,'xUS TME'!$B:$B,0))</f>
        <v>China</v>
      </c>
      <c r="F1462" s="18" t="str">
        <f>INDEX('xUS TME'!G:G,MATCH(B1462,'xUS TME'!$B:$B,0))</f>
        <v>Consumer Staples</v>
      </c>
      <c r="G1462" s="58">
        <f>IFERROR(INDEX(CRIMs!G:G,MATCH(C1462,CRIMs!D:D,0)),0)</f>
        <v>0</v>
      </c>
      <c r="H1462" s="58">
        <f>IFERROR(INDEX(CRIMs!I:I,MATCH(C1462,CRIMs!D:D,0)),0)</f>
        <v>0</v>
      </c>
      <c r="I1462" s="13">
        <f>INDEX('xUS TME'!E:E,MATCH($B1462,'xUS TME'!$B:$B,0))</f>
        <v>0</v>
      </c>
      <c r="J1462" s="15">
        <f>INDEX('xUS TME'!H:H,MATCH(B1462,'xUS TME'!$B:$B,0))</f>
        <v>0</v>
      </c>
      <c r="K1462" s="17" t="str">
        <f t="shared" si="22"/>
        <v/>
      </c>
      <c r="L1462" s="15">
        <f>INDEX('xUS TME'!J:J,MATCH('xUS Opp Value'!B1462,'xUS TME'!$B:$B,0))</f>
        <v>18.53</v>
      </c>
      <c r="M1462" s="15">
        <f>INDEX('xUS TME'!L:L,MATCH('xUS Opp Value'!$B1462,'xUS TME'!$B:$B,0))</f>
        <v>2.08</v>
      </c>
      <c r="N1462" s="15">
        <f>INDEX('xUS TME'!K:K,MATCH('xUS Opp Value'!$B1462,'xUS TME'!$B:$B,0))</f>
        <v>0.1</v>
      </c>
      <c r="O1462" s="15">
        <f>INDEX('xUS TME'!I:I,MATCH('xUS Opp Value'!$B1462,'xUS TME'!$B:$B,0))</f>
        <v>0</v>
      </c>
      <c r="P1462" s="15" t="str">
        <f>INDEX('xUS TME'!M:M,MATCH('xUS Opp Value'!$B1462,'xUS TME'!$B:$B,0))</f>
        <v>Yuan Renminbi</v>
      </c>
      <c r="Q1462" s="15">
        <f>INDEX('xUS TME'!N:N,MATCH('xUS Opp Value'!$B1462,'xUS TME'!$B:$B,0))</f>
        <v>0</v>
      </c>
    </row>
    <row r="1463" spans="1:70" hidden="1">
      <c r="A1463" s="10" t="s">
        <v>3387</v>
      </c>
      <c r="B1463" s="10" t="str">
        <f>INDEX('xUS TME'!B:B,MATCH('xUS Opp Value'!A1463,'xUS TME'!A:A,0))</f>
        <v>CNE1000049Q3</v>
      </c>
      <c r="C1463" s="13">
        <f>INDEX('xUS TME'!C:C,MATCH($B1463,'xUS TME'!$B:$B,0))</f>
        <v>3031</v>
      </c>
      <c r="D1463" s="13" t="str">
        <f>INDEX('xUS TME'!D:D,MATCH(B1463,'xUS TME'!$B:$B,0))</f>
        <v>0P0001LFSX</v>
      </c>
      <c r="E1463" s="13" t="str">
        <f>INDEX('xUS TME'!F:F,MATCH(B1463,'xUS TME'!$B:$B,0))</f>
        <v>China</v>
      </c>
      <c r="F1463" s="18" t="str">
        <f>INDEX('xUS TME'!G:G,MATCH(B1463,'xUS TME'!$B:$B,0))</f>
        <v>Information Technology</v>
      </c>
      <c r="G1463" s="58">
        <f>IFERROR(INDEX(CRIMs!G:G,MATCH(C1463,CRIMs!D:D,0)),0)</f>
        <v>0</v>
      </c>
      <c r="H1463" s="58">
        <f>IFERROR(INDEX(CRIMs!I:I,MATCH(C1463,CRIMs!D:D,0)),0)</f>
        <v>0</v>
      </c>
      <c r="I1463" s="13">
        <f>INDEX('xUS TME'!E:E,MATCH($B1463,'xUS TME'!$B:$B,0))</f>
        <v>0</v>
      </c>
      <c r="J1463" s="15">
        <f>INDEX('xUS TME'!H:H,MATCH(B1463,'xUS TME'!$B:$B,0))</f>
        <v>0</v>
      </c>
      <c r="K1463" s="17" t="str">
        <f t="shared" si="22"/>
        <v/>
      </c>
      <c r="L1463" s="15">
        <f>INDEX('xUS TME'!J:J,MATCH('xUS Opp Value'!B1463,'xUS TME'!$B:$B,0))</f>
        <v>0</v>
      </c>
      <c r="M1463" s="15">
        <f>INDEX('xUS TME'!L:L,MATCH('xUS Opp Value'!$B1463,'xUS TME'!$B:$B,0))</f>
        <v>6.88</v>
      </c>
      <c r="N1463" s="15">
        <f>INDEX('xUS TME'!K:K,MATCH('xUS Opp Value'!$B1463,'xUS TME'!$B:$B,0))</f>
        <v>0.11</v>
      </c>
      <c r="O1463" s="15">
        <f>INDEX('xUS TME'!I:I,MATCH('xUS Opp Value'!$B1463,'xUS TME'!$B:$B,0))</f>
        <v>0</v>
      </c>
      <c r="P1463" s="15" t="str">
        <f>INDEX('xUS TME'!M:M,MATCH('xUS Opp Value'!$B1463,'xUS TME'!$B:$B,0))</f>
        <v>Yuan Renminbi</v>
      </c>
      <c r="Q1463" s="15">
        <f>INDEX('xUS TME'!N:N,MATCH('xUS Opp Value'!$B1463,'xUS TME'!$B:$B,0))</f>
        <v>0</v>
      </c>
    </row>
    <row r="1464" spans="1:70" hidden="1">
      <c r="A1464" s="10" t="s">
        <v>6634</v>
      </c>
      <c r="B1464" s="10" t="str">
        <f>INDEX('xUS TME'!B:B,MATCH('xUS Opp Value'!A1464,'xUS TME'!A:A,0))</f>
        <v>CNE100001V60</v>
      </c>
      <c r="C1464" s="13">
        <f>INDEX('xUS TME'!C:C,MATCH($B1464,'xUS TME'!$B:$B,0))</f>
        <v>603899</v>
      </c>
      <c r="D1464" s="13" t="str">
        <f>INDEX('xUS TME'!D:D,MATCH(B1464,'xUS TME'!$B:$B,0))</f>
        <v>0P000159X5</v>
      </c>
      <c r="E1464" s="13" t="str">
        <f>INDEX('xUS TME'!F:F,MATCH(B1464,'xUS TME'!$B:$B,0))</f>
        <v>China</v>
      </c>
      <c r="F1464" s="18" t="str">
        <f>INDEX('xUS TME'!G:G,MATCH(B1464,'xUS TME'!$B:$B,0))</f>
        <v>Industrials</v>
      </c>
      <c r="G1464" s="58">
        <f>IFERROR(INDEX(CRIMs!G:G,MATCH(C1464,CRIMs!D:D,0)),0)</f>
        <v>0</v>
      </c>
      <c r="H1464" s="58">
        <f>IFERROR(INDEX(CRIMs!I:I,MATCH(C1464,CRIMs!D:D,0)),0)</f>
        <v>0</v>
      </c>
      <c r="I1464" s="13">
        <f>INDEX('xUS TME'!E:E,MATCH($B1464,'xUS TME'!$B:$B,0))</f>
        <v>0</v>
      </c>
      <c r="J1464" s="15">
        <f>INDEX('xUS TME'!H:H,MATCH(B1464,'xUS TME'!$B:$B,0))</f>
        <v>0</v>
      </c>
      <c r="K1464" s="17" t="str">
        <f t="shared" si="22"/>
        <v/>
      </c>
      <c r="L1464" s="15">
        <f>INDEX('xUS TME'!J:J,MATCH('xUS Opp Value'!B1464,'xUS TME'!$B:$B,0))</f>
        <v>16.47</v>
      </c>
      <c r="M1464" s="15">
        <f>INDEX('xUS TME'!L:L,MATCH('xUS Opp Value'!$B1464,'xUS TME'!$B:$B,0))</f>
        <v>2.56</v>
      </c>
      <c r="N1464" s="15">
        <f>INDEX('xUS TME'!K:K,MATCH('xUS Opp Value'!$B1464,'xUS TME'!$B:$B,0))</f>
        <v>0.15</v>
      </c>
      <c r="O1464" s="15">
        <f>INDEX('xUS TME'!I:I,MATCH('xUS Opp Value'!$B1464,'xUS TME'!$B:$B,0))</f>
        <v>0</v>
      </c>
      <c r="P1464" s="15" t="str">
        <f>INDEX('xUS TME'!M:M,MATCH('xUS Opp Value'!$B1464,'xUS TME'!$B:$B,0))</f>
        <v>Yuan Renminbi</v>
      </c>
      <c r="Q1464" s="15">
        <f>INDEX('xUS TME'!N:N,MATCH('xUS Opp Value'!$B1464,'xUS TME'!$B:$B,0))</f>
        <v>0</v>
      </c>
    </row>
    <row r="1465" spans="1:70" hidden="1">
      <c r="A1465" s="10" t="s">
        <v>4927</v>
      </c>
      <c r="B1465" s="10" t="str">
        <f>INDEX('xUS TME'!B:B,MATCH('xUS Opp Value'!A1465,'xUS TME'!A:A,0))</f>
        <v>CNE0000016N1</v>
      </c>
      <c r="C1465" s="13">
        <f>INDEX('xUS TME'!C:C,MATCH($B1465,'xUS TME'!$B:$B,0))</f>
        <v>600390</v>
      </c>
      <c r="D1465" s="13" t="str">
        <f>INDEX('xUS TME'!D:D,MATCH(B1465,'xUS TME'!$B:$B,0))</f>
        <v>0P00007X8K</v>
      </c>
      <c r="E1465" s="13" t="str">
        <f>INDEX('xUS TME'!F:F,MATCH(B1465,'xUS TME'!$B:$B,0))</f>
        <v>China</v>
      </c>
      <c r="F1465" s="18" t="str">
        <f>INDEX('xUS TME'!G:G,MATCH(B1465,'xUS TME'!$B:$B,0))</f>
        <v>Financials</v>
      </c>
      <c r="G1465" s="58">
        <f>IFERROR(INDEX(CRIMs!G:G,MATCH(C1465,CRIMs!D:D,0)),0)</f>
        <v>0</v>
      </c>
      <c r="H1465" s="58">
        <f>IFERROR(INDEX(CRIMs!I:I,MATCH(C1465,CRIMs!D:D,0)),0)</f>
        <v>0</v>
      </c>
      <c r="I1465" s="13">
        <f>INDEX('xUS TME'!E:E,MATCH($B1465,'xUS TME'!$B:$B,0))</f>
        <v>0</v>
      </c>
      <c r="J1465" s="15">
        <f>INDEX('xUS TME'!H:H,MATCH(B1465,'xUS TME'!$B:$B,0))</f>
        <v>0</v>
      </c>
      <c r="K1465" s="17" t="str">
        <f t="shared" si="22"/>
        <v/>
      </c>
      <c r="L1465" s="15">
        <f>INDEX('xUS TME'!J:J,MATCH('xUS Opp Value'!B1465,'xUS TME'!$B:$B,0))</f>
        <v>0</v>
      </c>
      <c r="M1465" s="15">
        <f>INDEX('xUS TME'!L:L,MATCH('xUS Opp Value'!$B1465,'xUS TME'!$B:$B,0))</f>
        <v>0.56999999999999995</v>
      </c>
      <c r="N1465" s="15">
        <f>INDEX('xUS TME'!K:K,MATCH('xUS Opp Value'!$B1465,'xUS TME'!$B:$B,0))</f>
        <v>0.02</v>
      </c>
      <c r="O1465" s="15">
        <f>INDEX('xUS TME'!I:I,MATCH('xUS Opp Value'!$B1465,'xUS TME'!$B:$B,0))</f>
        <v>0</v>
      </c>
      <c r="P1465" s="15" t="str">
        <f>INDEX('xUS TME'!M:M,MATCH('xUS Opp Value'!$B1465,'xUS TME'!$B:$B,0))</f>
        <v>Yuan Renminbi</v>
      </c>
      <c r="Q1465" s="15">
        <f>INDEX('xUS TME'!N:N,MATCH('xUS Opp Value'!$B1465,'xUS TME'!$B:$B,0))</f>
        <v>0</v>
      </c>
    </row>
    <row r="1466" spans="1:70" hidden="1">
      <c r="A1466" s="10" t="s">
        <v>3154</v>
      </c>
      <c r="B1466" s="10" t="str">
        <f>INDEX('xUS TME'!B:B,MATCH('xUS Opp Value'!A1466,'xUS TME'!A:A,0))</f>
        <v>CNE0000011Y9</v>
      </c>
      <c r="C1466" s="13">
        <f>INDEX('xUS TME'!C:C,MATCH($B1466,'xUS TME'!$B:$B,0))</f>
        <v>600236</v>
      </c>
      <c r="D1466" s="13" t="str">
        <f>INDEX('xUS TME'!D:D,MATCH(B1466,'xUS TME'!$B:$B,0))</f>
        <v>0P00007X4T</v>
      </c>
      <c r="E1466" s="13" t="str">
        <f>INDEX('xUS TME'!F:F,MATCH(B1466,'xUS TME'!$B:$B,0))</f>
        <v>China</v>
      </c>
      <c r="F1466" s="18" t="str">
        <f>INDEX('xUS TME'!G:G,MATCH(B1466,'xUS TME'!$B:$B,0))</f>
        <v>Utilities</v>
      </c>
      <c r="G1466" s="58">
        <f>IFERROR(INDEX(CRIMs!G:G,MATCH(C1466,CRIMs!D:D,0)),0)</f>
        <v>0</v>
      </c>
      <c r="H1466" s="58">
        <f>IFERROR(INDEX(CRIMs!I:I,MATCH(C1466,CRIMs!D:D,0)),0)</f>
        <v>0</v>
      </c>
      <c r="I1466" s="13">
        <f>INDEX('xUS TME'!E:E,MATCH($B1466,'xUS TME'!$B:$B,0))</f>
        <v>0</v>
      </c>
      <c r="J1466" s="15">
        <f>INDEX('xUS TME'!H:H,MATCH(B1466,'xUS TME'!$B:$B,0))</f>
        <v>0</v>
      </c>
      <c r="K1466" s="17" t="str">
        <f t="shared" si="22"/>
        <v/>
      </c>
      <c r="L1466" s="15">
        <f>INDEX('xUS TME'!J:J,MATCH('xUS Opp Value'!B1466,'xUS TME'!$B:$B,0))</f>
        <v>0</v>
      </c>
      <c r="M1466" s="15">
        <f>INDEX('xUS TME'!L:L,MATCH('xUS Opp Value'!$B1466,'xUS TME'!$B:$B,0))</f>
        <v>4.1100000000000003</v>
      </c>
      <c r="N1466" s="15">
        <f>INDEX('xUS TME'!K:K,MATCH('xUS Opp Value'!$B1466,'xUS TME'!$B:$B,0))</f>
        <v>0.21</v>
      </c>
      <c r="O1466" s="15">
        <f>INDEX('xUS TME'!I:I,MATCH('xUS Opp Value'!$B1466,'xUS TME'!$B:$B,0))</f>
        <v>0</v>
      </c>
      <c r="P1466" s="15" t="str">
        <f>INDEX('xUS TME'!M:M,MATCH('xUS Opp Value'!$B1466,'xUS TME'!$B:$B,0))</f>
        <v>Yuan Renminbi</v>
      </c>
      <c r="Q1466" s="15">
        <f>INDEX('xUS TME'!N:N,MATCH('xUS Opp Value'!$B1466,'xUS TME'!$B:$B,0))</f>
        <v>0</v>
      </c>
    </row>
    <row r="1467" spans="1:70" hidden="1">
      <c r="A1467" s="10" t="s">
        <v>7554</v>
      </c>
      <c r="B1467" s="10" t="str">
        <f>INDEX('xUS TME'!B:B,MATCH('xUS Opp Value'!A1467,'xUS TME'!A:A,0))</f>
        <v>CNE000001808</v>
      </c>
      <c r="C1467" s="13">
        <f>INDEX('xUS TME'!C:C,MATCH($B1467,'xUS TME'!$B:$B,0))</f>
        <v>600329</v>
      </c>
      <c r="D1467" s="13" t="str">
        <f>INDEX('xUS TME'!D:D,MATCH(B1467,'xUS TME'!$B:$B,0))</f>
        <v>0P00007X75</v>
      </c>
      <c r="E1467" s="13" t="str">
        <f>INDEX('xUS TME'!F:F,MATCH(B1467,'xUS TME'!$B:$B,0))</f>
        <v>China</v>
      </c>
      <c r="F1467" s="18" t="str">
        <f>INDEX('xUS TME'!G:G,MATCH(B1467,'xUS TME'!$B:$B,0))</f>
        <v>Health Care</v>
      </c>
      <c r="G1467" s="58">
        <f>IFERROR(INDEX(CRIMs!G:G,MATCH(C1467,CRIMs!D:D,0)),0)</f>
        <v>0</v>
      </c>
      <c r="H1467" s="58">
        <f>IFERROR(INDEX(CRIMs!I:I,MATCH(C1467,CRIMs!D:D,0)),0)</f>
        <v>0</v>
      </c>
      <c r="I1467" s="13">
        <f>INDEX('xUS TME'!E:E,MATCH($B1467,'xUS TME'!$B:$B,0))</f>
        <v>0</v>
      </c>
      <c r="J1467" s="15">
        <f>INDEX('xUS TME'!H:H,MATCH(B1467,'xUS TME'!$B:$B,0))</f>
        <v>0</v>
      </c>
      <c r="K1467" s="17" t="str">
        <f t="shared" ref="K1467:K1530" si="23">IFERROR((1/J1467)-1,"")</f>
        <v/>
      </c>
      <c r="L1467" s="15">
        <f>INDEX('xUS TME'!J:J,MATCH('xUS Opp Value'!B1467,'xUS TME'!$B:$B,0))</f>
        <v>0</v>
      </c>
      <c r="M1467" s="15">
        <f>INDEX('xUS TME'!L:L,MATCH('xUS Opp Value'!$B1467,'xUS TME'!$B:$B,0))</f>
        <v>4.46</v>
      </c>
      <c r="N1467" s="15">
        <f>INDEX('xUS TME'!K:K,MATCH('xUS Opp Value'!$B1467,'xUS TME'!$B:$B,0))</f>
        <v>0.26</v>
      </c>
      <c r="O1467" s="15">
        <f>INDEX('xUS TME'!I:I,MATCH('xUS Opp Value'!$B1467,'xUS TME'!$B:$B,0))</f>
        <v>0</v>
      </c>
      <c r="P1467" s="15" t="str">
        <f>INDEX('xUS TME'!M:M,MATCH('xUS Opp Value'!$B1467,'xUS TME'!$B:$B,0))</f>
        <v>Yuan Renminbi</v>
      </c>
      <c r="Q1467" s="15">
        <f>INDEX('xUS TME'!N:N,MATCH('xUS Opp Value'!$B1467,'xUS TME'!$B:$B,0))</f>
        <v>0</v>
      </c>
    </row>
    <row r="1468" spans="1:70" hidden="1">
      <c r="A1468" s="10" t="s">
        <v>7124</v>
      </c>
      <c r="B1468" s="10" t="str">
        <f>INDEX('xUS TME'!B:B,MATCH('xUS Opp Value'!A1468,'xUS TME'!A:A,0))</f>
        <v>CNE000001G20</v>
      </c>
      <c r="C1468" s="13">
        <f>INDEX('xUS TME'!C:C,MATCH($B1468,'xUS TME'!$B:$B,0))</f>
        <v>600517</v>
      </c>
      <c r="D1468" s="13" t="str">
        <f>INDEX('xUS TME'!D:D,MATCH(B1468,'xUS TME'!$B:$B,0))</f>
        <v>0P00007XB3</v>
      </c>
      <c r="E1468" s="13" t="str">
        <f>INDEX('xUS TME'!F:F,MATCH(B1468,'xUS TME'!$B:$B,0))</f>
        <v>China</v>
      </c>
      <c r="F1468" s="18" t="str">
        <f>INDEX('xUS TME'!G:G,MATCH(B1468,'xUS TME'!$B:$B,0))</f>
        <v>Industrials</v>
      </c>
      <c r="G1468" s="58">
        <f>IFERROR(INDEX(CRIMs!G:G,MATCH(C1468,CRIMs!D:D,0)),0)</f>
        <v>0</v>
      </c>
      <c r="H1468" s="58">
        <f>IFERROR(INDEX(CRIMs!I:I,MATCH(C1468,CRIMs!D:D,0)),0)</f>
        <v>0</v>
      </c>
      <c r="I1468" s="13">
        <f>INDEX('xUS TME'!E:E,MATCH($B1468,'xUS TME'!$B:$B,0))</f>
        <v>0</v>
      </c>
      <c r="J1468" s="15">
        <f>INDEX('xUS TME'!H:H,MATCH(B1468,'xUS TME'!$B:$B,0))</f>
        <v>0</v>
      </c>
      <c r="K1468" s="17" t="str">
        <f t="shared" si="23"/>
        <v/>
      </c>
      <c r="L1468" s="15">
        <f>INDEX('xUS TME'!J:J,MATCH('xUS Opp Value'!B1468,'xUS TME'!$B:$B,0))</f>
        <v>0</v>
      </c>
      <c r="M1468" s="15">
        <f>INDEX('xUS TME'!L:L,MATCH('xUS Opp Value'!$B1468,'xUS TME'!$B:$B,0))</f>
        <v>1.59</v>
      </c>
      <c r="N1468" s="15">
        <f>INDEX('xUS TME'!K:K,MATCH('xUS Opp Value'!$B1468,'xUS TME'!$B:$B,0))</f>
        <v>0.1</v>
      </c>
      <c r="O1468" s="15">
        <f>INDEX('xUS TME'!I:I,MATCH('xUS Opp Value'!$B1468,'xUS TME'!$B:$B,0))</f>
        <v>0</v>
      </c>
      <c r="P1468" s="15" t="str">
        <f>INDEX('xUS TME'!M:M,MATCH('xUS Opp Value'!$B1468,'xUS TME'!$B:$B,0))</f>
        <v>Yuan Renminbi</v>
      </c>
      <c r="Q1468" s="15">
        <f>INDEX('xUS TME'!N:N,MATCH('xUS Opp Value'!$B1468,'xUS TME'!$B:$B,0))</f>
        <v>0</v>
      </c>
    </row>
    <row r="1469" spans="1:70" hidden="1">
      <c r="A1469" s="10" t="s">
        <v>4230</v>
      </c>
      <c r="B1469" s="10" t="str">
        <f>INDEX('xUS TME'!B:B,MATCH('xUS Opp Value'!A1469,'xUS TME'!A:A,0))</f>
        <v>CNE000001MZ6</v>
      </c>
      <c r="C1469" s="13">
        <f>INDEX('xUS TME'!C:C,MATCH($B1469,'xUS TME'!$B:$B,0))</f>
        <v>601001</v>
      </c>
      <c r="D1469" s="13" t="str">
        <f>INDEX('xUS TME'!D:D,MATCH(B1469,'xUS TME'!$B:$B,0))</f>
        <v>0P00007Z61</v>
      </c>
      <c r="E1469" s="13" t="str">
        <f>INDEX('xUS TME'!F:F,MATCH(B1469,'xUS TME'!$B:$B,0))</f>
        <v>China</v>
      </c>
      <c r="F1469" s="18" t="str">
        <f>INDEX('xUS TME'!G:G,MATCH(B1469,'xUS TME'!$B:$B,0))</f>
        <v>Energy</v>
      </c>
      <c r="G1469" s="58">
        <f>IFERROR(INDEX(CRIMs!G:G,MATCH(C1469,CRIMs!D:D,0)),0)</f>
        <v>0</v>
      </c>
      <c r="H1469" s="58">
        <f>IFERROR(INDEX(CRIMs!I:I,MATCH(C1469,CRIMs!D:D,0)),0)</f>
        <v>0</v>
      </c>
      <c r="I1469" s="13">
        <f>INDEX('xUS TME'!E:E,MATCH($B1469,'xUS TME'!$B:$B,0))</f>
        <v>0</v>
      </c>
      <c r="J1469" s="15">
        <f>INDEX('xUS TME'!H:H,MATCH(B1469,'xUS TME'!$B:$B,0))</f>
        <v>0</v>
      </c>
      <c r="K1469" s="17" t="str">
        <f t="shared" si="23"/>
        <v/>
      </c>
      <c r="L1469" s="15">
        <f>INDEX('xUS TME'!J:J,MATCH('xUS Opp Value'!B1469,'xUS TME'!$B:$B,0))</f>
        <v>0</v>
      </c>
      <c r="M1469" s="15">
        <f>INDEX('xUS TME'!L:L,MATCH('xUS Opp Value'!$B1469,'xUS TME'!$B:$B,0))</f>
        <v>1.47</v>
      </c>
      <c r="N1469" s="15">
        <f>INDEX('xUS TME'!K:K,MATCH('xUS Opp Value'!$B1469,'xUS TME'!$B:$B,0))</f>
        <v>0.22</v>
      </c>
      <c r="O1469" s="15">
        <f>INDEX('xUS TME'!I:I,MATCH('xUS Opp Value'!$B1469,'xUS TME'!$B:$B,0))</f>
        <v>0</v>
      </c>
      <c r="P1469" s="15" t="str">
        <f>INDEX('xUS TME'!M:M,MATCH('xUS Opp Value'!$B1469,'xUS TME'!$B:$B,0))</f>
        <v>Yuan Renminbi</v>
      </c>
      <c r="Q1469" s="15">
        <f>INDEX('xUS TME'!N:N,MATCH('xUS Opp Value'!$B1469,'xUS TME'!$B:$B,0))</f>
        <v>0</v>
      </c>
    </row>
    <row r="1470" spans="1:70" hidden="1">
      <c r="A1470" s="10" t="s">
        <v>5998</v>
      </c>
      <c r="B1470" s="10" t="str">
        <f>INDEX('xUS TME'!B:B,MATCH('xUS Opp Value'!A1470,'xUS TME'!A:A,0))</f>
        <v>CNE1000041K3</v>
      </c>
      <c r="C1470" s="13">
        <f>INDEX('xUS TME'!C:C,MATCH($B1470,'xUS TME'!$B:$B,0))</f>
        <v>688561</v>
      </c>
      <c r="D1470" s="13" t="str">
        <f>INDEX('xUS TME'!D:D,MATCH(B1470,'xUS TME'!$B:$B,0))</f>
        <v>0P0001KEED</v>
      </c>
      <c r="E1470" s="13" t="str">
        <f>INDEX('xUS TME'!F:F,MATCH(B1470,'xUS TME'!$B:$B,0))</f>
        <v>China</v>
      </c>
      <c r="F1470" s="18" t="str">
        <f>INDEX('xUS TME'!G:G,MATCH(B1470,'xUS TME'!$B:$B,0))</f>
        <v>Information Technology</v>
      </c>
      <c r="G1470" s="58">
        <f>IFERROR(INDEX(CRIMs!G:G,MATCH(C1470,CRIMs!D:D,0)),0)</f>
        <v>0</v>
      </c>
      <c r="H1470" s="58">
        <f>IFERROR(INDEX(CRIMs!I:I,MATCH(C1470,CRIMs!D:D,0)),0)</f>
        <v>0</v>
      </c>
      <c r="I1470" s="13">
        <f>INDEX('xUS TME'!E:E,MATCH($B1470,'xUS TME'!$B:$B,0))</f>
        <v>0</v>
      </c>
      <c r="J1470" s="15">
        <f>INDEX('xUS TME'!H:H,MATCH(B1470,'xUS TME'!$B:$B,0))</f>
        <v>0</v>
      </c>
      <c r="K1470" s="17" t="str">
        <f t="shared" si="23"/>
        <v/>
      </c>
      <c r="L1470" s="15">
        <f>INDEX('xUS TME'!J:J,MATCH('xUS Opp Value'!B1470,'xUS TME'!$B:$B,0))</f>
        <v>0</v>
      </c>
      <c r="M1470" s="15">
        <f>INDEX('xUS TME'!L:L,MATCH('xUS Opp Value'!$B1470,'xUS TME'!$B:$B,0))</f>
        <v>2.52</v>
      </c>
      <c r="N1470" s="15">
        <f>INDEX('xUS TME'!K:K,MATCH('xUS Opp Value'!$B1470,'xUS TME'!$B:$B,0))</f>
        <v>-0.15</v>
      </c>
      <c r="O1470" s="15">
        <f>INDEX('xUS TME'!I:I,MATCH('xUS Opp Value'!$B1470,'xUS TME'!$B:$B,0))</f>
        <v>0</v>
      </c>
      <c r="P1470" s="15" t="str">
        <f>INDEX('xUS TME'!M:M,MATCH('xUS Opp Value'!$B1470,'xUS TME'!$B:$B,0))</f>
        <v>Yuan Renminbi</v>
      </c>
      <c r="Q1470" s="15">
        <f>INDEX('xUS TME'!N:N,MATCH('xUS Opp Value'!$B1470,'xUS TME'!$B:$B,0))</f>
        <v>0</v>
      </c>
    </row>
    <row r="1471" spans="1:70" hidden="1">
      <c r="A1471" s="10" t="s">
        <v>7578</v>
      </c>
      <c r="B1471" s="10" t="str">
        <f>INDEX('xUS TME'!B:B,MATCH('xUS Opp Value'!A1471,'xUS TME'!A:A,0))</f>
        <v>CNE000000XV4</v>
      </c>
      <c r="C1471" s="13">
        <f>INDEX('xUS TME'!C:C,MATCH($B1471,'xUS TME'!$B:$B,0))</f>
        <v>877</v>
      </c>
      <c r="D1471" s="13" t="str">
        <f>INDEX('xUS TME'!D:D,MATCH(B1471,'xUS TME'!$B:$B,0))</f>
        <v>0P00007XPW</v>
      </c>
      <c r="E1471" s="13" t="str">
        <f>INDEX('xUS TME'!F:F,MATCH(B1471,'xUS TME'!$B:$B,0))</f>
        <v>China</v>
      </c>
      <c r="F1471" s="18" t="str">
        <f>INDEX('xUS TME'!G:G,MATCH(B1471,'xUS TME'!$B:$B,0))</f>
        <v>Materials</v>
      </c>
      <c r="G1471" s="58">
        <f>IFERROR(INDEX(CRIMs!G:G,MATCH(C1471,CRIMs!D:D,0)),0)</f>
        <v>0</v>
      </c>
      <c r="H1471" s="58">
        <f>IFERROR(INDEX(CRIMs!I:I,MATCH(C1471,CRIMs!D:D,0)),0)</f>
        <v>0</v>
      </c>
      <c r="I1471" s="13">
        <f>INDEX('xUS TME'!E:E,MATCH($B1471,'xUS TME'!$B:$B,0))</f>
        <v>0</v>
      </c>
      <c r="J1471" s="15">
        <f>INDEX('xUS TME'!H:H,MATCH(B1471,'xUS TME'!$B:$B,0))</f>
        <v>0</v>
      </c>
      <c r="K1471" s="17" t="str">
        <f t="shared" si="23"/>
        <v/>
      </c>
      <c r="L1471" s="15">
        <f>INDEX('xUS TME'!J:J,MATCH('xUS Opp Value'!B1471,'xUS TME'!$B:$B,0))</f>
        <v>0</v>
      </c>
      <c r="M1471" s="15">
        <f>INDEX('xUS TME'!L:L,MATCH('xUS Opp Value'!$B1471,'xUS TME'!$B:$B,0))</f>
        <v>0.46</v>
      </c>
      <c r="N1471" s="15">
        <f>INDEX('xUS TME'!K:K,MATCH('xUS Opp Value'!$B1471,'xUS TME'!$B:$B,0))</f>
        <v>-0.09</v>
      </c>
      <c r="O1471" s="15">
        <f>INDEX('xUS TME'!I:I,MATCH('xUS Opp Value'!$B1471,'xUS TME'!$B:$B,0))</f>
        <v>0</v>
      </c>
      <c r="P1471" s="15" t="str">
        <f>INDEX('xUS TME'!M:M,MATCH('xUS Opp Value'!$B1471,'xUS TME'!$B:$B,0))</f>
        <v>Yuan Renminbi</v>
      </c>
      <c r="Q1471" s="15">
        <f>INDEX('xUS TME'!N:N,MATCH('xUS Opp Value'!$B1471,'xUS TME'!$B:$B,0))</f>
        <v>0</v>
      </c>
    </row>
    <row r="1472" spans="1:70" hidden="1">
      <c r="A1472" s="10" t="s">
        <v>8567</v>
      </c>
      <c r="B1472" s="10" t="str">
        <f>INDEX('xUS TME'!B:B,MATCH('xUS Opp Value'!A1472,'xUS TME'!A:A,0))</f>
        <v>CNE100000P69</v>
      </c>
      <c r="C1472" s="13">
        <f>INDEX('xUS TME'!C:C,MATCH($B1472,'xUS TME'!$B:$B,0))</f>
        <v>2405</v>
      </c>
      <c r="D1472" s="13" t="str">
        <f>INDEX('xUS TME'!D:D,MATCH(B1472,'xUS TME'!$B:$B,0))</f>
        <v>0P0000SRTS</v>
      </c>
      <c r="E1472" s="13" t="str">
        <f>INDEX('xUS TME'!F:F,MATCH(B1472,'xUS TME'!$B:$B,0))</f>
        <v>China</v>
      </c>
      <c r="F1472" s="18" t="str">
        <f>INDEX('xUS TME'!G:G,MATCH(B1472,'xUS TME'!$B:$B,0))</f>
        <v>Information Technology</v>
      </c>
      <c r="G1472" s="58">
        <f>IFERROR(INDEX(CRIMs!G:G,MATCH(C1472,CRIMs!D:D,0)),0)</f>
        <v>0</v>
      </c>
      <c r="H1472" s="58">
        <f>IFERROR(INDEX(CRIMs!I:I,MATCH(C1472,CRIMs!D:D,0)),0)</f>
        <v>0</v>
      </c>
      <c r="I1472" s="13">
        <f>INDEX('xUS TME'!E:E,MATCH($B1472,'xUS TME'!$B:$B,0))</f>
        <v>0</v>
      </c>
      <c r="J1472" s="15">
        <f>INDEX('xUS TME'!H:H,MATCH(B1472,'xUS TME'!$B:$B,0))</f>
        <v>0</v>
      </c>
      <c r="K1472" s="17" t="str">
        <f t="shared" si="23"/>
        <v/>
      </c>
      <c r="L1472" s="15">
        <f>INDEX('xUS TME'!J:J,MATCH('xUS Opp Value'!B1472,'xUS TME'!$B:$B,0))</f>
        <v>0</v>
      </c>
      <c r="M1472" s="15">
        <f>INDEX('xUS TME'!L:L,MATCH('xUS Opp Value'!$B1472,'xUS TME'!$B:$B,0))</f>
        <v>2.63</v>
      </c>
      <c r="N1472" s="15">
        <f>INDEX('xUS TME'!K:K,MATCH('xUS Opp Value'!$B1472,'xUS TME'!$B:$B,0))</f>
        <v>-0.12</v>
      </c>
      <c r="O1472" s="15">
        <f>INDEX('xUS TME'!I:I,MATCH('xUS Opp Value'!$B1472,'xUS TME'!$B:$B,0))</f>
        <v>0</v>
      </c>
      <c r="P1472" s="15" t="str">
        <f>INDEX('xUS TME'!M:M,MATCH('xUS Opp Value'!$B1472,'xUS TME'!$B:$B,0))</f>
        <v>Yuan Renminbi</v>
      </c>
      <c r="Q1472" s="15">
        <f>INDEX('xUS TME'!N:N,MATCH('xUS Opp Value'!$B1472,'xUS TME'!$B:$B,0))</f>
        <v>0</v>
      </c>
    </row>
    <row r="1473" spans="1:17" hidden="1">
      <c r="A1473" s="10" t="s">
        <v>7981</v>
      </c>
      <c r="B1473" s="10" t="str">
        <f>INDEX('xUS TME'!B:B,MATCH('xUS Opp Value'!A1473,'xUS TME'!A:A,0))</f>
        <v>CNE100001WW1</v>
      </c>
      <c r="C1473" s="13">
        <f>INDEX('xUS TME'!C:C,MATCH($B1473,'xUS TME'!$B:$B,0))</f>
        <v>2739</v>
      </c>
      <c r="D1473" s="13" t="str">
        <f>INDEX('xUS TME'!D:D,MATCH(B1473,'xUS TME'!$B:$B,0))</f>
        <v>0P000159EH</v>
      </c>
      <c r="E1473" s="13" t="str">
        <f>INDEX('xUS TME'!F:F,MATCH(B1473,'xUS TME'!$B:$B,0))</f>
        <v>China</v>
      </c>
      <c r="F1473" s="18" t="str">
        <f>INDEX('xUS TME'!G:G,MATCH(B1473,'xUS TME'!$B:$B,0))</f>
        <v>Communication Services</v>
      </c>
      <c r="G1473" s="58">
        <f>IFERROR(INDEX(CRIMs!G:G,MATCH(C1473,CRIMs!D:D,0)),0)</f>
        <v>0</v>
      </c>
      <c r="H1473" s="58">
        <f>IFERROR(INDEX(CRIMs!I:I,MATCH(C1473,CRIMs!D:D,0)),0)</f>
        <v>0</v>
      </c>
      <c r="I1473" s="13">
        <f>INDEX('xUS TME'!E:E,MATCH($B1473,'xUS TME'!$B:$B,0))</f>
        <v>0</v>
      </c>
      <c r="J1473" s="15">
        <f>INDEX('xUS TME'!H:H,MATCH(B1473,'xUS TME'!$B:$B,0))</f>
        <v>0</v>
      </c>
      <c r="K1473" s="17" t="str">
        <f t="shared" si="23"/>
        <v/>
      </c>
      <c r="L1473" s="15">
        <f>INDEX('xUS TME'!J:J,MATCH('xUS Opp Value'!B1473,'xUS TME'!$B:$B,0))</f>
        <v>0</v>
      </c>
      <c r="M1473" s="15">
        <f>INDEX('xUS TME'!L:L,MATCH('xUS Opp Value'!$B1473,'xUS TME'!$B:$B,0))</f>
        <v>2.72</v>
      </c>
      <c r="N1473" s="15">
        <f>INDEX('xUS TME'!K:K,MATCH('xUS Opp Value'!$B1473,'xUS TME'!$B:$B,0))</f>
        <v>-0.12</v>
      </c>
      <c r="O1473" s="15">
        <f>INDEX('xUS TME'!I:I,MATCH('xUS Opp Value'!$B1473,'xUS TME'!$B:$B,0))</f>
        <v>0</v>
      </c>
      <c r="P1473" s="15" t="str">
        <f>INDEX('xUS TME'!M:M,MATCH('xUS Opp Value'!$B1473,'xUS TME'!$B:$B,0))</f>
        <v>Yuan Renminbi</v>
      </c>
      <c r="Q1473" s="15">
        <f>INDEX('xUS TME'!N:N,MATCH('xUS Opp Value'!$B1473,'xUS TME'!$B:$B,0))</f>
        <v>0</v>
      </c>
    </row>
    <row r="1474" spans="1:17" hidden="1">
      <c r="A1474" s="10" t="s">
        <v>1509</v>
      </c>
      <c r="B1474" s="10" t="str">
        <f>INDEX('xUS TME'!B:B,MATCH('xUS Opp Value'!A1474,'xUS TME'!A:A,0))</f>
        <v>CNE000000222</v>
      </c>
      <c r="C1474" s="13">
        <f>INDEX('xUS TME'!C:C,MATCH($B1474,'xUS TME'!$B:$B,0))</f>
        <v>9</v>
      </c>
      <c r="D1474" s="13" t="str">
        <f>INDEX('xUS TME'!D:D,MATCH(B1474,'xUS TME'!$B:$B,0))</f>
        <v>0P00007WQJ</v>
      </c>
      <c r="E1474" s="13" t="str">
        <f>INDEX('xUS TME'!F:F,MATCH(B1474,'xUS TME'!$B:$B,0))</f>
        <v>China</v>
      </c>
      <c r="F1474" s="18" t="str">
        <f>INDEX('xUS TME'!G:G,MATCH(B1474,'xUS TME'!$B:$B,0))</f>
        <v>Industrials</v>
      </c>
      <c r="G1474" s="58">
        <f>IFERROR(INDEX(CRIMs!G:G,MATCH(C1474,CRIMs!D:D,0)),0)</f>
        <v>0</v>
      </c>
      <c r="H1474" s="58">
        <f>IFERROR(INDEX(CRIMs!I:I,MATCH(C1474,CRIMs!D:D,0)),0)</f>
        <v>0</v>
      </c>
      <c r="I1474" s="13">
        <f>INDEX('xUS TME'!E:E,MATCH($B1474,'xUS TME'!$B:$B,0))</f>
        <v>0</v>
      </c>
      <c r="J1474" s="15">
        <f>INDEX('xUS TME'!H:H,MATCH(B1474,'xUS TME'!$B:$B,0))</f>
        <v>0</v>
      </c>
      <c r="K1474" s="17" t="str">
        <f t="shared" si="23"/>
        <v/>
      </c>
      <c r="L1474" s="15">
        <f>INDEX('xUS TME'!J:J,MATCH('xUS Opp Value'!B1474,'xUS TME'!$B:$B,0))</f>
        <v>0</v>
      </c>
      <c r="M1474" s="15">
        <f>INDEX('xUS TME'!L:L,MATCH('xUS Opp Value'!$B1474,'xUS TME'!$B:$B,0))</f>
        <v>2.2799999999999998</v>
      </c>
      <c r="N1474" s="15">
        <f>INDEX('xUS TME'!K:K,MATCH('xUS Opp Value'!$B1474,'xUS TME'!$B:$B,0))</f>
        <v>0.1</v>
      </c>
      <c r="O1474" s="15">
        <f>INDEX('xUS TME'!I:I,MATCH('xUS Opp Value'!$B1474,'xUS TME'!$B:$B,0))</f>
        <v>0</v>
      </c>
      <c r="P1474" s="15" t="str">
        <f>INDEX('xUS TME'!M:M,MATCH('xUS Opp Value'!$B1474,'xUS TME'!$B:$B,0))</f>
        <v>Yuan Renminbi</v>
      </c>
      <c r="Q1474" s="15">
        <f>INDEX('xUS TME'!N:N,MATCH('xUS Opp Value'!$B1474,'xUS TME'!$B:$B,0))</f>
        <v>0</v>
      </c>
    </row>
    <row r="1475" spans="1:17" hidden="1">
      <c r="A1475" s="10" t="s">
        <v>3166</v>
      </c>
      <c r="B1475" s="10" t="str">
        <f>INDEX('xUS TME'!B:B,MATCH('xUS Opp Value'!A1475,'xUS TME'!A:A,0))</f>
        <v>CNE000001DX0</v>
      </c>
      <c r="C1475" s="13">
        <f>INDEX('xUS TME'!C:C,MATCH($B1475,'xUS TME'!$B:$B,0))</f>
        <v>600004</v>
      </c>
      <c r="D1475" s="13" t="str">
        <f>INDEX('xUS TME'!D:D,MATCH(B1475,'xUS TME'!$B:$B,0))</f>
        <v>0P00007WZA</v>
      </c>
      <c r="E1475" s="13" t="str">
        <f>INDEX('xUS TME'!F:F,MATCH(B1475,'xUS TME'!$B:$B,0))</f>
        <v>China</v>
      </c>
      <c r="F1475" s="18" t="str">
        <f>INDEX('xUS TME'!G:G,MATCH(B1475,'xUS TME'!$B:$B,0))</f>
        <v>Industrials</v>
      </c>
      <c r="G1475" s="58">
        <f>IFERROR(INDEX(CRIMs!G:G,MATCH(C1475,CRIMs!D:D,0)),0)</f>
        <v>0</v>
      </c>
      <c r="H1475" s="58">
        <f>IFERROR(INDEX(CRIMs!I:I,MATCH(C1475,CRIMs!D:D,0)),0)</f>
        <v>0</v>
      </c>
      <c r="I1475" s="13">
        <f>INDEX('xUS TME'!E:E,MATCH($B1475,'xUS TME'!$B:$B,0))</f>
        <v>0</v>
      </c>
      <c r="J1475" s="15">
        <f>INDEX('xUS TME'!H:H,MATCH(B1475,'xUS TME'!$B:$B,0))</f>
        <v>0</v>
      </c>
      <c r="K1475" s="17" t="str">
        <f t="shared" si="23"/>
        <v/>
      </c>
      <c r="L1475" s="15">
        <f>INDEX('xUS TME'!J:J,MATCH('xUS Opp Value'!B1475,'xUS TME'!$B:$B,0))</f>
        <v>15.41</v>
      </c>
      <c r="M1475" s="15">
        <f>INDEX('xUS TME'!L:L,MATCH('xUS Opp Value'!$B1475,'xUS TME'!$B:$B,0))</f>
        <v>1.1100000000000001</v>
      </c>
      <c r="N1475" s="15">
        <f>INDEX('xUS TME'!K:K,MATCH('xUS Opp Value'!$B1475,'xUS TME'!$B:$B,0))</f>
        <v>0.05</v>
      </c>
      <c r="O1475" s="15">
        <f>INDEX('xUS TME'!I:I,MATCH('xUS Opp Value'!$B1475,'xUS TME'!$B:$B,0))</f>
        <v>0</v>
      </c>
      <c r="P1475" s="15" t="str">
        <f>INDEX('xUS TME'!M:M,MATCH('xUS Opp Value'!$B1475,'xUS TME'!$B:$B,0))</f>
        <v>Yuan Renminbi</v>
      </c>
      <c r="Q1475" s="15">
        <f>INDEX('xUS TME'!N:N,MATCH('xUS Opp Value'!$B1475,'xUS TME'!$B:$B,0))</f>
        <v>0</v>
      </c>
    </row>
    <row r="1476" spans="1:17" hidden="1">
      <c r="A1476" s="10" t="s">
        <v>6610</v>
      </c>
      <c r="B1476" s="10" t="str">
        <f>INDEX('xUS TME'!B:B,MATCH('xUS Opp Value'!A1476,'xUS TME'!A:A,0))</f>
        <v>CNE000000MK0</v>
      </c>
      <c r="C1476" s="13">
        <f>INDEX('xUS TME'!C:C,MATCH($B1476,'xUS TME'!$B:$B,0))</f>
        <v>600754</v>
      </c>
      <c r="D1476" s="13" t="str">
        <f>INDEX('xUS TME'!D:D,MATCH(B1476,'xUS TME'!$B:$B,0))</f>
        <v>0P00007XH2</v>
      </c>
      <c r="E1476" s="13" t="str">
        <f>INDEX('xUS TME'!F:F,MATCH(B1476,'xUS TME'!$B:$B,0))</f>
        <v>China</v>
      </c>
      <c r="F1476" s="18" t="str">
        <f>INDEX('xUS TME'!G:G,MATCH(B1476,'xUS TME'!$B:$B,0))</f>
        <v>Consumer Discretionary</v>
      </c>
      <c r="G1476" s="58">
        <f>IFERROR(INDEX(CRIMs!G:G,MATCH(C1476,CRIMs!D:D,0)),0)</f>
        <v>0</v>
      </c>
      <c r="H1476" s="58">
        <f>IFERROR(INDEX(CRIMs!I:I,MATCH(C1476,CRIMs!D:D,0)),0)</f>
        <v>0</v>
      </c>
      <c r="I1476" s="13">
        <f>INDEX('xUS TME'!E:E,MATCH($B1476,'xUS TME'!$B:$B,0))</f>
        <v>0</v>
      </c>
      <c r="J1476" s="15">
        <f>INDEX('xUS TME'!H:H,MATCH(B1476,'xUS TME'!$B:$B,0))</f>
        <v>0</v>
      </c>
      <c r="K1476" s="17" t="str">
        <f t="shared" si="23"/>
        <v/>
      </c>
      <c r="L1476" s="15">
        <f>INDEX('xUS TME'!J:J,MATCH('xUS Opp Value'!B1476,'xUS TME'!$B:$B,0))</f>
        <v>0</v>
      </c>
      <c r="M1476" s="15">
        <f>INDEX('xUS TME'!L:L,MATCH('xUS Opp Value'!$B1476,'xUS TME'!$B:$B,0))</f>
        <v>1.83</v>
      </c>
      <c r="N1476" s="15">
        <f>INDEX('xUS TME'!K:K,MATCH('xUS Opp Value'!$B1476,'xUS TME'!$B:$B,0))</f>
        <v>0.06</v>
      </c>
      <c r="O1476" s="15">
        <f>INDEX('xUS TME'!I:I,MATCH('xUS Opp Value'!$B1476,'xUS TME'!$B:$B,0))</f>
        <v>0</v>
      </c>
      <c r="P1476" s="15" t="str">
        <f>INDEX('xUS TME'!M:M,MATCH('xUS Opp Value'!$B1476,'xUS TME'!$B:$B,0))</f>
        <v>Yuan Renminbi</v>
      </c>
      <c r="Q1476" s="15">
        <f>INDEX('xUS TME'!N:N,MATCH('xUS Opp Value'!$B1476,'xUS TME'!$B:$B,0))</f>
        <v>0</v>
      </c>
    </row>
    <row r="1477" spans="1:17" hidden="1">
      <c r="A1477" s="10" t="s">
        <v>4003</v>
      </c>
      <c r="B1477" s="10" t="str">
        <f>INDEX('xUS TME'!B:B,MATCH('xUS Opp Value'!A1477,'xUS TME'!A:A,0))</f>
        <v>CNE1000042V8</v>
      </c>
      <c r="C1477" s="13">
        <f>INDEX('xUS TME'!C:C,MATCH($B1477,'xUS TME'!$B:$B,0))</f>
        <v>688301</v>
      </c>
      <c r="D1477" s="13" t="str">
        <f>INDEX('xUS TME'!D:D,MATCH(B1477,'xUS TME'!$B:$B,0))</f>
        <v>0P0001KQW3</v>
      </c>
      <c r="E1477" s="13" t="str">
        <f>INDEX('xUS TME'!F:F,MATCH(B1477,'xUS TME'!$B:$B,0))</f>
        <v>China</v>
      </c>
      <c r="F1477" s="18" t="str">
        <f>INDEX('xUS TME'!G:G,MATCH(B1477,'xUS TME'!$B:$B,0))</f>
        <v>Health Care</v>
      </c>
      <c r="G1477" s="58">
        <f>IFERROR(INDEX(CRIMs!G:G,MATCH(C1477,CRIMs!D:D,0)),0)</f>
        <v>0</v>
      </c>
      <c r="H1477" s="58">
        <f>IFERROR(INDEX(CRIMs!I:I,MATCH(C1477,CRIMs!D:D,0)),0)</f>
        <v>0</v>
      </c>
      <c r="I1477" s="13">
        <f>INDEX('xUS TME'!E:E,MATCH($B1477,'xUS TME'!$B:$B,0))</f>
        <v>0</v>
      </c>
      <c r="J1477" s="15">
        <f>INDEX('xUS TME'!H:H,MATCH(B1477,'xUS TME'!$B:$B,0))</f>
        <v>0</v>
      </c>
      <c r="K1477" s="17" t="str">
        <f t="shared" si="23"/>
        <v/>
      </c>
      <c r="L1477" s="15">
        <f>INDEX('xUS TME'!J:J,MATCH('xUS Opp Value'!B1477,'xUS TME'!$B:$B,0))</f>
        <v>0</v>
      </c>
      <c r="M1477" s="15">
        <f>INDEX('xUS TME'!L:L,MATCH('xUS Opp Value'!$B1477,'xUS TME'!$B:$B,0))</f>
        <v>3.65</v>
      </c>
      <c r="N1477" s="15">
        <f>INDEX('xUS TME'!K:K,MATCH('xUS Opp Value'!$B1477,'xUS TME'!$B:$B,0))</f>
        <v>0.12</v>
      </c>
      <c r="O1477" s="15">
        <f>INDEX('xUS TME'!I:I,MATCH('xUS Opp Value'!$B1477,'xUS TME'!$B:$B,0))</f>
        <v>0</v>
      </c>
      <c r="P1477" s="15" t="str">
        <f>INDEX('xUS TME'!M:M,MATCH('xUS Opp Value'!$B1477,'xUS TME'!$B:$B,0))</f>
        <v>Yuan Renminbi</v>
      </c>
      <c r="Q1477" s="15">
        <f>INDEX('xUS TME'!N:N,MATCH('xUS Opp Value'!$B1477,'xUS TME'!$B:$B,0))</f>
        <v>0</v>
      </c>
    </row>
    <row r="1478" spans="1:17" hidden="1">
      <c r="A1478" s="10" t="s">
        <v>8568</v>
      </c>
      <c r="B1478" s="10" t="str">
        <f>INDEX('xUS TME'!B:B,MATCH('xUS Opp Value'!A1478,'xUS TME'!A:A,0))</f>
        <v>CNE100003MK3</v>
      </c>
      <c r="C1478" s="13">
        <f>INDEX('xUS TME'!C:C,MATCH($B1478,'xUS TME'!$B:$B,0))</f>
        <v>603256</v>
      </c>
      <c r="D1478" s="13" t="str">
        <f>INDEX('xUS TME'!D:D,MATCH(B1478,'xUS TME'!$B:$B,0))</f>
        <v>0P0001I2UT</v>
      </c>
      <c r="E1478" s="13" t="str">
        <f>INDEX('xUS TME'!F:F,MATCH(B1478,'xUS TME'!$B:$B,0))</f>
        <v>China</v>
      </c>
      <c r="F1478" s="18" t="str">
        <f>INDEX('xUS TME'!G:G,MATCH(B1478,'xUS TME'!$B:$B,0))</f>
        <v>Materials</v>
      </c>
      <c r="G1478" s="58">
        <f>IFERROR(INDEX(CRIMs!G:G,MATCH(C1478,CRIMs!D:D,0)),0)</f>
        <v>0</v>
      </c>
      <c r="H1478" s="58">
        <f>IFERROR(INDEX(CRIMs!I:I,MATCH(C1478,CRIMs!D:D,0)),0)</f>
        <v>0</v>
      </c>
      <c r="I1478" s="13">
        <f>INDEX('xUS TME'!E:E,MATCH($B1478,'xUS TME'!$B:$B,0))</f>
        <v>0</v>
      </c>
      <c r="J1478" s="15">
        <f>INDEX('xUS TME'!H:H,MATCH(B1478,'xUS TME'!$B:$B,0))</f>
        <v>0</v>
      </c>
      <c r="K1478" s="17" t="str">
        <f t="shared" si="23"/>
        <v/>
      </c>
      <c r="L1478" s="15">
        <f>INDEX('xUS TME'!J:J,MATCH('xUS Opp Value'!B1478,'xUS TME'!$B:$B,0))</f>
        <v>0</v>
      </c>
      <c r="M1478" s="15">
        <f>INDEX('xUS TME'!L:L,MATCH('xUS Opp Value'!$B1478,'xUS TME'!$B:$B,0))</f>
        <v>43.29</v>
      </c>
      <c r="N1478" s="15">
        <f>INDEX('xUS TME'!K:K,MATCH('xUS Opp Value'!$B1478,'xUS TME'!$B:$B,0))</f>
        <v>0.13</v>
      </c>
      <c r="O1478" s="15">
        <f>INDEX('xUS TME'!I:I,MATCH('xUS Opp Value'!$B1478,'xUS TME'!$B:$B,0))</f>
        <v>0</v>
      </c>
      <c r="P1478" s="15" t="str">
        <f>INDEX('xUS TME'!M:M,MATCH('xUS Opp Value'!$B1478,'xUS TME'!$B:$B,0))</f>
        <v>Yuan Renminbi</v>
      </c>
      <c r="Q1478" s="15">
        <f>INDEX('xUS TME'!N:N,MATCH('xUS Opp Value'!$B1478,'xUS TME'!$B:$B,0))</f>
        <v>0</v>
      </c>
    </row>
    <row r="1479" spans="1:17" hidden="1">
      <c r="A1479" s="10" t="s">
        <v>8157</v>
      </c>
      <c r="B1479" s="10" t="str">
        <f>INDEX('xUS TME'!B:B,MATCH('xUS Opp Value'!A1479,'xUS TME'!A:A,0))</f>
        <v>CNE000001D72</v>
      </c>
      <c r="C1479" s="13">
        <f>INDEX('xUS TME'!C:C,MATCH($B1479,'xUS TME'!$B:$B,0))</f>
        <v>600563</v>
      </c>
      <c r="D1479" s="13" t="str">
        <f>INDEX('xUS TME'!D:D,MATCH(B1479,'xUS TME'!$B:$B,0))</f>
        <v>0P00007XC7</v>
      </c>
      <c r="E1479" s="13" t="str">
        <f>INDEX('xUS TME'!F:F,MATCH(B1479,'xUS TME'!$B:$B,0))</f>
        <v>China</v>
      </c>
      <c r="F1479" s="18" t="str">
        <f>INDEX('xUS TME'!G:G,MATCH(B1479,'xUS TME'!$B:$B,0))</f>
        <v>Information Technology</v>
      </c>
      <c r="G1479" s="58">
        <f>IFERROR(INDEX(CRIMs!G:G,MATCH(C1479,CRIMs!D:D,0)),0)</f>
        <v>0</v>
      </c>
      <c r="H1479" s="58">
        <f>IFERROR(INDEX(CRIMs!I:I,MATCH(C1479,CRIMs!D:D,0)),0)</f>
        <v>0</v>
      </c>
      <c r="I1479" s="13">
        <f>INDEX('xUS TME'!E:E,MATCH($B1479,'xUS TME'!$B:$B,0))</f>
        <v>0</v>
      </c>
      <c r="J1479" s="15">
        <f>INDEX('xUS TME'!H:H,MATCH(B1479,'xUS TME'!$B:$B,0))</f>
        <v>0</v>
      </c>
      <c r="K1479" s="17" t="str">
        <f t="shared" si="23"/>
        <v/>
      </c>
      <c r="L1479" s="15">
        <f>INDEX('xUS TME'!J:J,MATCH('xUS Opp Value'!B1479,'xUS TME'!$B:$B,0))</f>
        <v>0</v>
      </c>
      <c r="M1479" s="15">
        <f>INDEX('xUS TME'!L:L,MATCH('xUS Opp Value'!$B1479,'xUS TME'!$B:$B,0))</f>
        <v>4.4800000000000004</v>
      </c>
      <c r="N1479" s="15">
        <f>INDEX('xUS TME'!K:K,MATCH('xUS Opp Value'!$B1479,'xUS TME'!$B:$B,0))</f>
        <v>0.21</v>
      </c>
      <c r="O1479" s="15">
        <f>INDEX('xUS TME'!I:I,MATCH('xUS Opp Value'!$B1479,'xUS TME'!$B:$B,0))</f>
        <v>0</v>
      </c>
      <c r="P1479" s="15" t="str">
        <f>INDEX('xUS TME'!M:M,MATCH('xUS Opp Value'!$B1479,'xUS TME'!$B:$B,0))</f>
        <v>Yuan Renminbi</v>
      </c>
      <c r="Q1479" s="15">
        <f>INDEX('xUS TME'!N:N,MATCH('xUS Opp Value'!$B1479,'xUS TME'!$B:$B,0))</f>
        <v>0</v>
      </c>
    </row>
    <row r="1480" spans="1:17" hidden="1">
      <c r="A1480" s="10" t="s">
        <v>3655</v>
      </c>
      <c r="B1480" s="10" t="str">
        <f>INDEX('xUS TME'!B:B,MATCH('xUS Opp Value'!A1480,'xUS TME'!A:A,0))</f>
        <v>CNE1000033J2</v>
      </c>
      <c r="C1480" s="13">
        <f>INDEX('xUS TME'!C:C,MATCH($B1480,'xUS TME'!$B:$B,0))</f>
        <v>2926</v>
      </c>
      <c r="D1480" s="13" t="str">
        <f>INDEX('xUS TME'!D:D,MATCH(B1480,'xUS TME'!$B:$B,0))</f>
        <v>0P0001CNLM</v>
      </c>
      <c r="E1480" s="13" t="str">
        <f>INDEX('xUS TME'!F:F,MATCH(B1480,'xUS TME'!$B:$B,0))</f>
        <v>China</v>
      </c>
      <c r="F1480" s="18" t="str">
        <f>INDEX('xUS TME'!G:G,MATCH(B1480,'xUS TME'!$B:$B,0))</f>
        <v>Financials</v>
      </c>
      <c r="G1480" s="58">
        <f>IFERROR(INDEX(CRIMs!G:G,MATCH(C1480,CRIMs!D:D,0)),0)</f>
        <v>0</v>
      </c>
      <c r="H1480" s="58">
        <f>IFERROR(INDEX(CRIMs!I:I,MATCH(C1480,CRIMs!D:D,0)),0)</f>
        <v>0</v>
      </c>
      <c r="I1480" s="13">
        <f>INDEX('xUS TME'!E:E,MATCH($B1480,'xUS TME'!$B:$B,0))</f>
        <v>0</v>
      </c>
      <c r="J1480" s="15">
        <f>INDEX('xUS TME'!H:H,MATCH(B1480,'xUS TME'!$B:$B,0))</f>
        <v>0</v>
      </c>
      <c r="K1480" s="17" t="str">
        <f t="shared" si="23"/>
        <v/>
      </c>
      <c r="L1480" s="15">
        <f>INDEX('xUS TME'!J:J,MATCH('xUS Opp Value'!B1480,'xUS TME'!$B:$B,0))</f>
        <v>0</v>
      </c>
      <c r="M1480" s="15">
        <f>INDEX('xUS TME'!L:L,MATCH('xUS Opp Value'!$B1480,'xUS TME'!$B:$B,0))</f>
        <v>0.91</v>
      </c>
      <c r="N1480" s="15">
        <f>INDEX('xUS TME'!K:K,MATCH('xUS Opp Value'!$B1480,'xUS TME'!$B:$B,0))</f>
        <v>0.03</v>
      </c>
      <c r="O1480" s="15">
        <f>INDEX('xUS TME'!I:I,MATCH('xUS Opp Value'!$B1480,'xUS TME'!$B:$B,0))</f>
        <v>0</v>
      </c>
      <c r="P1480" s="15" t="str">
        <f>INDEX('xUS TME'!M:M,MATCH('xUS Opp Value'!$B1480,'xUS TME'!$B:$B,0))</f>
        <v>Yuan Renminbi</v>
      </c>
      <c r="Q1480" s="15">
        <f>INDEX('xUS TME'!N:N,MATCH('xUS Opp Value'!$B1480,'xUS TME'!$B:$B,0))</f>
        <v>0</v>
      </c>
    </row>
    <row r="1481" spans="1:17" hidden="1">
      <c r="A1481" s="10" t="s">
        <v>745</v>
      </c>
      <c r="B1481" s="10" t="str">
        <f>INDEX('xUS TME'!B:B,MATCH('xUS Opp Value'!A1481,'xUS TME'!A:A,0))</f>
        <v>CNE0000015V6</v>
      </c>
      <c r="C1481" s="13">
        <f>INDEX('xUS TME'!C:C,MATCH($B1481,'xUS TME'!$B:$B,0))</f>
        <v>600038</v>
      </c>
      <c r="D1481" s="13" t="str">
        <f>INDEX('xUS TME'!D:D,MATCH(B1481,'xUS TME'!$B:$B,0))</f>
        <v>0P00007X00</v>
      </c>
      <c r="E1481" s="13" t="str">
        <f>INDEX('xUS TME'!F:F,MATCH(B1481,'xUS TME'!$B:$B,0))</f>
        <v>China</v>
      </c>
      <c r="F1481" s="18" t="str">
        <f>INDEX('xUS TME'!G:G,MATCH(B1481,'xUS TME'!$B:$B,0))</f>
        <v>Industrials</v>
      </c>
      <c r="G1481" s="58">
        <f>IFERROR(INDEX(CRIMs!G:G,MATCH(C1481,CRIMs!D:D,0)),0)</f>
        <v>0</v>
      </c>
      <c r="H1481" s="58">
        <f>IFERROR(INDEX(CRIMs!I:I,MATCH(C1481,CRIMs!D:D,0)),0)</f>
        <v>0</v>
      </c>
      <c r="I1481" s="13">
        <f>INDEX('xUS TME'!E:E,MATCH($B1481,'xUS TME'!$B:$B,0))</f>
        <v>0</v>
      </c>
      <c r="J1481" s="15">
        <f>INDEX('xUS TME'!H:H,MATCH(B1481,'xUS TME'!$B:$B,0))</f>
        <v>0</v>
      </c>
      <c r="K1481" s="17" t="str">
        <f t="shared" si="23"/>
        <v/>
      </c>
      <c r="L1481" s="15">
        <f>INDEX('xUS TME'!J:J,MATCH('xUS Opp Value'!B1481,'xUS TME'!$B:$B,0))</f>
        <v>0</v>
      </c>
      <c r="M1481" s="15">
        <f>INDEX('xUS TME'!L:L,MATCH('xUS Opp Value'!$B1481,'xUS TME'!$B:$B,0))</f>
        <v>1.57</v>
      </c>
      <c r="N1481" s="15">
        <f>INDEX('xUS TME'!K:K,MATCH('xUS Opp Value'!$B1481,'xUS TME'!$B:$B,0))</f>
        <v>0.03</v>
      </c>
      <c r="O1481" s="15">
        <f>INDEX('xUS TME'!I:I,MATCH('xUS Opp Value'!$B1481,'xUS TME'!$B:$B,0))</f>
        <v>0</v>
      </c>
      <c r="P1481" s="15" t="str">
        <f>INDEX('xUS TME'!M:M,MATCH('xUS Opp Value'!$B1481,'xUS TME'!$B:$B,0))</f>
        <v>Yuan Renminbi</v>
      </c>
      <c r="Q1481" s="15">
        <f>INDEX('xUS TME'!N:N,MATCH('xUS Opp Value'!$B1481,'xUS TME'!$B:$B,0))</f>
        <v>0</v>
      </c>
    </row>
    <row r="1482" spans="1:17" hidden="1">
      <c r="A1482" s="10" t="s">
        <v>3905</v>
      </c>
      <c r="B1482" s="10" t="str">
        <f>INDEX('xUS TME'!B:B,MATCH('xUS Opp Value'!A1482,'xUS TME'!A:A,0))</f>
        <v>CNE0000017T6</v>
      </c>
      <c r="C1482" s="13">
        <f>INDEX('xUS TME'!C:C,MATCH($B1482,'xUS TME'!$B:$B,0))</f>
        <v>600295</v>
      </c>
      <c r="D1482" s="13" t="str">
        <f>INDEX('xUS TME'!D:D,MATCH(B1482,'xUS TME'!$B:$B,0))</f>
        <v>0P00007X6A</v>
      </c>
      <c r="E1482" s="13" t="str">
        <f>INDEX('xUS TME'!F:F,MATCH(B1482,'xUS TME'!$B:$B,0))</f>
        <v>China</v>
      </c>
      <c r="F1482" s="18" t="str">
        <f>INDEX('xUS TME'!G:G,MATCH(B1482,'xUS TME'!$B:$B,0))</f>
        <v>Materials</v>
      </c>
      <c r="G1482" s="58">
        <f>IFERROR(INDEX(CRIMs!G:G,MATCH(C1482,CRIMs!D:D,0)),0)</f>
        <v>0</v>
      </c>
      <c r="H1482" s="58">
        <f>IFERROR(INDEX(CRIMs!I:I,MATCH(C1482,CRIMs!D:D,0)),0)</f>
        <v>0</v>
      </c>
      <c r="I1482" s="13">
        <f>INDEX('xUS TME'!E:E,MATCH($B1482,'xUS TME'!$B:$B,0))</f>
        <v>0</v>
      </c>
      <c r="J1482" s="15">
        <f>INDEX('xUS TME'!H:H,MATCH(B1482,'xUS TME'!$B:$B,0))</f>
        <v>0</v>
      </c>
      <c r="K1482" s="17" t="str">
        <f t="shared" si="23"/>
        <v/>
      </c>
      <c r="L1482" s="15">
        <f>INDEX('xUS TME'!J:J,MATCH('xUS Opp Value'!B1482,'xUS TME'!$B:$B,0))</f>
        <v>0</v>
      </c>
      <c r="M1482" s="15">
        <f>INDEX('xUS TME'!L:L,MATCH('xUS Opp Value'!$B1482,'xUS TME'!$B:$B,0))</f>
        <v>1.97</v>
      </c>
      <c r="N1482" s="15">
        <f>INDEX('xUS TME'!K:K,MATCH('xUS Opp Value'!$B1482,'xUS TME'!$B:$B,0))</f>
        <v>0.09</v>
      </c>
      <c r="O1482" s="15">
        <f>INDEX('xUS TME'!I:I,MATCH('xUS Opp Value'!$B1482,'xUS TME'!$B:$B,0))</f>
        <v>0</v>
      </c>
      <c r="P1482" s="15" t="str">
        <f>INDEX('xUS TME'!M:M,MATCH('xUS Opp Value'!$B1482,'xUS TME'!$B:$B,0))</f>
        <v>Yuan Renminbi</v>
      </c>
      <c r="Q1482" s="15">
        <f>INDEX('xUS TME'!N:N,MATCH('xUS Opp Value'!$B1482,'xUS TME'!$B:$B,0))</f>
        <v>0</v>
      </c>
    </row>
    <row r="1483" spans="1:17" hidden="1">
      <c r="A1483" s="10" t="s">
        <v>3667</v>
      </c>
      <c r="B1483" s="10" t="str">
        <f>INDEX('xUS TME'!B:B,MATCH('xUS Opp Value'!A1483,'xUS TME'!A:A,0))</f>
        <v>CNE0000018X6</v>
      </c>
      <c r="C1483" s="13">
        <f>INDEX('xUS TME'!C:C,MATCH($B1483,'xUS TME'!$B:$B,0))</f>
        <v>600566</v>
      </c>
      <c r="D1483" s="13" t="str">
        <f>INDEX('xUS TME'!D:D,MATCH(B1483,'xUS TME'!$B:$B,0))</f>
        <v>0P00007XC9</v>
      </c>
      <c r="E1483" s="13" t="str">
        <f>INDEX('xUS TME'!F:F,MATCH(B1483,'xUS TME'!$B:$B,0))</f>
        <v>China</v>
      </c>
      <c r="F1483" s="18" t="str">
        <f>INDEX('xUS TME'!G:G,MATCH(B1483,'xUS TME'!$B:$B,0))</f>
        <v>Health Care</v>
      </c>
      <c r="G1483" s="58">
        <f>IFERROR(INDEX(CRIMs!G:G,MATCH(C1483,CRIMs!D:D,0)),0)</f>
        <v>0</v>
      </c>
      <c r="H1483" s="58">
        <f>IFERROR(INDEX(CRIMs!I:I,MATCH(C1483,CRIMs!D:D,0)),0)</f>
        <v>0</v>
      </c>
      <c r="I1483" s="13">
        <f>INDEX('xUS TME'!E:E,MATCH($B1483,'xUS TME'!$B:$B,0))</f>
        <v>0</v>
      </c>
      <c r="J1483" s="15">
        <f>INDEX('xUS TME'!H:H,MATCH(B1483,'xUS TME'!$B:$B,0))</f>
        <v>0</v>
      </c>
      <c r="K1483" s="17" t="str">
        <f t="shared" si="23"/>
        <v/>
      </c>
      <c r="L1483" s="15">
        <f>INDEX('xUS TME'!J:J,MATCH('xUS Opp Value'!B1483,'xUS TME'!$B:$B,0))</f>
        <v>0</v>
      </c>
      <c r="M1483" s="15">
        <f>INDEX('xUS TME'!L:L,MATCH('xUS Opp Value'!$B1483,'xUS TME'!$B:$B,0))</f>
        <v>1.67</v>
      </c>
      <c r="N1483" s="15">
        <f>INDEX('xUS TME'!K:K,MATCH('xUS Opp Value'!$B1483,'xUS TME'!$B:$B,0))</f>
        <v>0.18</v>
      </c>
      <c r="O1483" s="15">
        <f>INDEX('xUS TME'!I:I,MATCH('xUS Opp Value'!$B1483,'xUS TME'!$B:$B,0))</f>
        <v>0</v>
      </c>
      <c r="P1483" s="15" t="str">
        <f>INDEX('xUS TME'!M:M,MATCH('xUS Opp Value'!$B1483,'xUS TME'!$B:$B,0))</f>
        <v>Yuan Renminbi</v>
      </c>
      <c r="Q1483" s="15">
        <f>INDEX('xUS TME'!N:N,MATCH('xUS Opp Value'!$B1483,'xUS TME'!$B:$B,0))</f>
        <v>0</v>
      </c>
    </row>
    <row r="1484" spans="1:17" hidden="1">
      <c r="A1484" s="10" t="s">
        <v>6006</v>
      </c>
      <c r="B1484" s="10" t="str">
        <f>INDEX('xUS TME'!B:B,MATCH('xUS Opp Value'!A1484,'xUS TME'!A:A,0))</f>
        <v>CNE100003GT6</v>
      </c>
      <c r="C1484" s="13">
        <f>INDEX('xUS TME'!C:C,MATCH($B1484,'xUS TME'!$B:$B,0))</f>
        <v>601298</v>
      </c>
      <c r="D1484" s="13" t="str">
        <f>INDEX('xUS TME'!D:D,MATCH(B1484,'xUS TME'!$B:$B,0))</f>
        <v>0P0001FIFM</v>
      </c>
      <c r="E1484" s="13" t="str">
        <f>INDEX('xUS TME'!F:F,MATCH(B1484,'xUS TME'!$B:$B,0))</f>
        <v>China</v>
      </c>
      <c r="F1484" s="18" t="str">
        <f>INDEX('xUS TME'!G:G,MATCH(B1484,'xUS TME'!$B:$B,0))</f>
        <v>Industrials</v>
      </c>
      <c r="G1484" s="58">
        <f>IFERROR(INDEX(CRIMs!G:G,MATCH(C1484,CRIMs!D:D,0)),0)</f>
        <v>0</v>
      </c>
      <c r="H1484" s="58">
        <f>IFERROR(INDEX(CRIMs!I:I,MATCH(C1484,CRIMs!D:D,0)),0)</f>
        <v>0</v>
      </c>
      <c r="I1484" s="13">
        <f>INDEX('xUS TME'!E:E,MATCH($B1484,'xUS TME'!$B:$B,0))</f>
        <v>0</v>
      </c>
      <c r="J1484" s="15">
        <f>INDEX('xUS TME'!H:H,MATCH(B1484,'xUS TME'!$B:$B,0))</f>
        <v>0</v>
      </c>
      <c r="K1484" s="17" t="str">
        <f t="shared" si="23"/>
        <v/>
      </c>
      <c r="L1484" s="15">
        <f>INDEX('xUS TME'!J:J,MATCH('xUS Opp Value'!B1484,'xUS TME'!$B:$B,0))</f>
        <v>0</v>
      </c>
      <c r="M1484" s="15">
        <f>INDEX('xUS TME'!L:L,MATCH('xUS Opp Value'!$B1484,'xUS TME'!$B:$B,0))</f>
        <v>1.23</v>
      </c>
      <c r="N1484" s="15">
        <f>INDEX('xUS TME'!K:K,MATCH('xUS Opp Value'!$B1484,'xUS TME'!$B:$B,0))</f>
        <v>0.14000000000000001</v>
      </c>
      <c r="O1484" s="15">
        <f>INDEX('xUS TME'!I:I,MATCH('xUS Opp Value'!$B1484,'xUS TME'!$B:$B,0))</f>
        <v>0</v>
      </c>
      <c r="P1484" s="15" t="str">
        <f>INDEX('xUS TME'!M:M,MATCH('xUS Opp Value'!$B1484,'xUS TME'!$B:$B,0))</f>
        <v>Yuan Renminbi</v>
      </c>
      <c r="Q1484" s="15">
        <f>INDEX('xUS TME'!N:N,MATCH('xUS Opp Value'!$B1484,'xUS TME'!$B:$B,0))</f>
        <v>0</v>
      </c>
    </row>
    <row r="1485" spans="1:17" hidden="1">
      <c r="A1485" s="10" t="s">
        <v>7562</v>
      </c>
      <c r="B1485" s="10" t="str">
        <f>INDEX('xUS TME'!B:B,MATCH('xUS Opp Value'!A1485,'xUS TME'!A:A,0))</f>
        <v>CNE000000HT1</v>
      </c>
      <c r="C1485" s="13">
        <f>INDEX('xUS TME'!C:C,MATCH($B1485,'xUS TME'!$B:$B,0))</f>
        <v>50</v>
      </c>
      <c r="D1485" s="13" t="str">
        <f>INDEX('xUS TME'!D:D,MATCH(B1485,'xUS TME'!$B:$B,0))</f>
        <v>0P00007WRH</v>
      </c>
      <c r="E1485" s="13" t="str">
        <f>INDEX('xUS TME'!F:F,MATCH(B1485,'xUS TME'!$B:$B,0))</f>
        <v>China</v>
      </c>
      <c r="F1485" s="18" t="str">
        <f>INDEX('xUS TME'!G:G,MATCH(B1485,'xUS TME'!$B:$B,0))</f>
        <v>Information Technology</v>
      </c>
      <c r="G1485" s="58">
        <f>IFERROR(INDEX(CRIMs!G:G,MATCH(C1485,CRIMs!D:D,0)),0)</f>
        <v>0</v>
      </c>
      <c r="H1485" s="58">
        <f>IFERROR(INDEX(CRIMs!I:I,MATCH(C1485,CRIMs!D:D,0)),0)</f>
        <v>0</v>
      </c>
      <c r="I1485" s="13">
        <f>INDEX('xUS TME'!E:E,MATCH($B1485,'xUS TME'!$B:$B,0))</f>
        <v>0</v>
      </c>
      <c r="J1485" s="15">
        <f>INDEX('xUS TME'!H:H,MATCH(B1485,'xUS TME'!$B:$B,0))</f>
        <v>0</v>
      </c>
      <c r="K1485" s="17" t="str">
        <f t="shared" si="23"/>
        <v/>
      </c>
      <c r="L1485" s="15">
        <f>INDEX('xUS TME'!J:J,MATCH('xUS Opp Value'!B1485,'xUS TME'!$B:$B,0))</f>
        <v>35.86</v>
      </c>
      <c r="M1485" s="15">
        <f>INDEX('xUS TME'!L:L,MATCH('xUS Opp Value'!$B1485,'xUS TME'!$B:$B,0))</f>
        <v>0.75</v>
      </c>
      <c r="N1485" s="15">
        <f>INDEX('xUS TME'!K:K,MATCH('xUS Opp Value'!$B1485,'xUS TME'!$B:$B,0))</f>
        <v>0</v>
      </c>
      <c r="O1485" s="15">
        <f>INDEX('xUS TME'!I:I,MATCH('xUS Opp Value'!$B1485,'xUS TME'!$B:$B,0))</f>
        <v>0</v>
      </c>
      <c r="P1485" s="15" t="str">
        <f>INDEX('xUS TME'!M:M,MATCH('xUS Opp Value'!$B1485,'xUS TME'!$B:$B,0))</f>
        <v>Yuan Renminbi</v>
      </c>
      <c r="Q1485" s="15">
        <f>INDEX('xUS TME'!N:N,MATCH('xUS Opp Value'!$B1485,'xUS TME'!$B:$B,0))</f>
        <v>0</v>
      </c>
    </row>
    <row r="1486" spans="1:17" hidden="1">
      <c r="A1486" s="10" t="s">
        <v>6746</v>
      </c>
      <c r="B1486" s="10" t="str">
        <f>INDEX('xUS TME'!B:B,MATCH('xUS Opp Value'!A1486,'xUS TME'!A:A,0))</f>
        <v>CNE000000BK3</v>
      </c>
      <c r="C1486" s="13">
        <f>INDEX('xUS TME'!C:C,MATCH($B1486,'xUS TME'!$B:$B,0))</f>
        <v>32</v>
      </c>
      <c r="D1486" s="13" t="str">
        <f>INDEX('xUS TME'!D:D,MATCH(B1486,'xUS TME'!$B:$B,0))</f>
        <v>0P00007ZFB</v>
      </c>
      <c r="E1486" s="13" t="str">
        <f>INDEX('xUS TME'!F:F,MATCH(B1486,'xUS TME'!$B:$B,0))</f>
        <v>China</v>
      </c>
      <c r="F1486" s="18" t="str">
        <f>INDEX('xUS TME'!G:G,MATCH(B1486,'xUS TME'!$B:$B,0))</f>
        <v>Industrials</v>
      </c>
      <c r="G1486" s="58">
        <f>IFERROR(INDEX(CRIMs!G:G,MATCH(C1486,CRIMs!D:D,0)),0)</f>
        <v>0</v>
      </c>
      <c r="H1486" s="58">
        <f>IFERROR(INDEX(CRIMs!I:I,MATCH(C1486,CRIMs!D:D,0)),0)</f>
        <v>0</v>
      </c>
      <c r="I1486" s="13">
        <f>INDEX('xUS TME'!E:E,MATCH($B1486,'xUS TME'!$B:$B,0))</f>
        <v>0</v>
      </c>
      <c r="J1486" s="15">
        <f>INDEX('xUS TME'!H:H,MATCH(B1486,'xUS TME'!$B:$B,0))</f>
        <v>0</v>
      </c>
      <c r="K1486" s="17" t="str">
        <f t="shared" si="23"/>
        <v/>
      </c>
      <c r="L1486" s="15">
        <f>INDEX('xUS TME'!J:J,MATCH('xUS Opp Value'!B1486,'xUS TME'!$B:$B,0))</f>
        <v>0</v>
      </c>
      <c r="M1486" s="15">
        <f>INDEX('xUS TME'!L:L,MATCH('xUS Opp Value'!$B1486,'xUS TME'!$B:$B,0))</f>
        <v>3.33</v>
      </c>
      <c r="N1486" s="15">
        <f>INDEX('xUS TME'!K:K,MATCH('xUS Opp Value'!$B1486,'xUS TME'!$B:$B,0))</f>
        <v>0.13</v>
      </c>
      <c r="O1486" s="15">
        <f>INDEX('xUS TME'!I:I,MATCH('xUS Opp Value'!$B1486,'xUS TME'!$B:$B,0))</f>
        <v>0</v>
      </c>
      <c r="P1486" s="15" t="str">
        <f>INDEX('xUS TME'!M:M,MATCH('xUS Opp Value'!$B1486,'xUS TME'!$B:$B,0))</f>
        <v>Yuan Renminbi</v>
      </c>
      <c r="Q1486" s="15">
        <f>INDEX('xUS TME'!N:N,MATCH('xUS Opp Value'!$B1486,'xUS TME'!$B:$B,0))</f>
        <v>0</v>
      </c>
    </row>
    <row r="1487" spans="1:17" hidden="1">
      <c r="A1487" s="10" t="s">
        <v>4170</v>
      </c>
      <c r="B1487" s="10" t="str">
        <f>INDEX('xUS TME'!B:B,MATCH('xUS Opp Value'!A1487,'xUS TME'!A:A,0))</f>
        <v>CNE100000CG8</v>
      </c>
      <c r="C1487" s="13">
        <f>INDEX('xUS TME'!C:C,MATCH($B1487,'xUS TME'!$B:$B,0))</f>
        <v>2262</v>
      </c>
      <c r="D1487" s="13" t="str">
        <f>INDEX('xUS TME'!D:D,MATCH(B1487,'xUS TME'!$B:$B,0))</f>
        <v>0P0000GBHF</v>
      </c>
      <c r="E1487" s="13" t="str">
        <f>INDEX('xUS TME'!F:F,MATCH(B1487,'xUS TME'!$B:$B,0))</f>
        <v>China</v>
      </c>
      <c r="F1487" s="18" t="str">
        <f>INDEX('xUS TME'!G:G,MATCH(B1487,'xUS TME'!$B:$B,0))</f>
        <v>Health Care</v>
      </c>
      <c r="G1487" s="58">
        <f>IFERROR(INDEX(CRIMs!G:G,MATCH(C1487,CRIMs!D:D,0)),0)</f>
        <v>0</v>
      </c>
      <c r="H1487" s="58">
        <f>IFERROR(INDEX(CRIMs!I:I,MATCH(C1487,CRIMs!D:D,0)),0)</f>
        <v>0</v>
      </c>
      <c r="I1487" s="13">
        <f>INDEX('xUS TME'!E:E,MATCH($B1487,'xUS TME'!$B:$B,0))</f>
        <v>0</v>
      </c>
      <c r="J1487" s="15">
        <f>INDEX('xUS TME'!H:H,MATCH(B1487,'xUS TME'!$B:$B,0))</f>
        <v>0</v>
      </c>
      <c r="K1487" s="17" t="str">
        <f t="shared" si="23"/>
        <v/>
      </c>
      <c r="L1487" s="15">
        <f>INDEX('xUS TME'!J:J,MATCH('xUS Opp Value'!B1487,'xUS TME'!$B:$B,0))</f>
        <v>0</v>
      </c>
      <c r="M1487" s="15">
        <f>INDEX('xUS TME'!L:L,MATCH('xUS Opp Value'!$B1487,'xUS TME'!$B:$B,0))</f>
        <v>2.84</v>
      </c>
      <c r="N1487" s="15">
        <f>INDEX('xUS TME'!K:K,MATCH('xUS Opp Value'!$B1487,'xUS TME'!$B:$B,0))</f>
        <v>0.17</v>
      </c>
      <c r="O1487" s="15">
        <f>INDEX('xUS TME'!I:I,MATCH('xUS Opp Value'!$B1487,'xUS TME'!$B:$B,0))</f>
        <v>0</v>
      </c>
      <c r="P1487" s="15" t="str">
        <f>INDEX('xUS TME'!M:M,MATCH('xUS Opp Value'!$B1487,'xUS TME'!$B:$B,0))</f>
        <v>Yuan Renminbi</v>
      </c>
      <c r="Q1487" s="15">
        <f>INDEX('xUS TME'!N:N,MATCH('xUS Opp Value'!$B1487,'xUS TME'!$B:$B,0))</f>
        <v>0</v>
      </c>
    </row>
    <row r="1488" spans="1:17" hidden="1">
      <c r="A1488" s="10" t="s">
        <v>8349</v>
      </c>
      <c r="B1488" s="10" t="str">
        <f>INDEX('xUS TME'!B:B,MATCH('xUS Opp Value'!A1488,'xUS TME'!A:A,0))</f>
        <v>CNE000001DL5</v>
      </c>
      <c r="C1488" s="13">
        <f>INDEX('xUS TME'!C:C,MATCH($B1488,'xUS TME'!$B:$B,0))</f>
        <v>600521</v>
      </c>
      <c r="D1488" s="13" t="str">
        <f>INDEX('xUS TME'!D:D,MATCH(B1488,'xUS TME'!$B:$B,0))</f>
        <v>0P00007XB7</v>
      </c>
      <c r="E1488" s="13" t="str">
        <f>INDEX('xUS TME'!F:F,MATCH(B1488,'xUS TME'!$B:$B,0))</f>
        <v>China</v>
      </c>
      <c r="F1488" s="18" t="str">
        <f>INDEX('xUS TME'!G:G,MATCH(B1488,'xUS TME'!$B:$B,0))</f>
        <v>Health Care</v>
      </c>
      <c r="G1488" s="58">
        <f>IFERROR(INDEX(CRIMs!G:G,MATCH(C1488,CRIMs!D:D,0)),0)</f>
        <v>0</v>
      </c>
      <c r="H1488" s="58">
        <f>IFERROR(INDEX(CRIMs!I:I,MATCH(C1488,CRIMs!D:D,0)),0)</f>
        <v>0</v>
      </c>
      <c r="I1488" s="13">
        <f>INDEX('xUS TME'!E:E,MATCH($B1488,'xUS TME'!$B:$B,0))</f>
        <v>0</v>
      </c>
      <c r="J1488" s="15">
        <f>INDEX('xUS TME'!H:H,MATCH(B1488,'xUS TME'!$B:$B,0))</f>
        <v>0</v>
      </c>
      <c r="K1488" s="17" t="str">
        <f t="shared" si="23"/>
        <v/>
      </c>
      <c r="L1488" s="15">
        <f>INDEX('xUS TME'!J:J,MATCH('xUS Opp Value'!B1488,'xUS TME'!$B:$B,0))</f>
        <v>20.440000000000001</v>
      </c>
      <c r="M1488" s="15">
        <f>INDEX('xUS TME'!L:L,MATCH('xUS Opp Value'!$B1488,'xUS TME'!$B:$B,0))</f>
        <v>2.5499999999999998</v>
      </c>
      <c r="N1488" s="15">
        <f>INDEX('xUS TME'!K:K,MATCH('xUS Opp Value'!$B1488,'xUS TME'!$B:$B,0))</f>
        <v>0.13</v>
      </c>
      <c r="O1488" s="15">
        <f>INDEX('xUS TME'!I:I,MATCH('xUS Opp Value'!$B1488,'xUS TME'!$B:$B,0))</f>
        <v>0</v>
      </c>
      <c r="P1488" s="15" t="str">
        <f>INDEX('xUS TME'!M:M,MATCH('xUS Opp Value'!$B1488,'xUS TME'!$B:$B,0))</f>
        <v>Yuan Renminbi</v>
      </c>
      <c r="Q1488" s="15">
        <f>INDEX('xUS TME'!N:N,MATCH('xUS Opp Value'!$B1488,'xUS TME'!$B:$B,0))</f>
        <v>0</v>
      </c>
    </row>
    <row r="1489" spans="1:17" hidden="1">
      <c r="A1489" s="10" t="s">
        <v>5919</v>
      </c>
      <c r="B1489" s="10" t="str">
        <f>INDEX('xUS TME'!B:B,MATCH('xUS Opp Value'!A1489,'xUS TME'!A:A,0))</f>
        <v>ID1000116908</v>
      </c>
      <c r="C1489" s="13" t="str">
        <f>INDEX('xUS TME'!C:C,MATCH($B1489,'xUS TME'!$B:$B,0))</f>
        <v>TBIG</v>
      </c>
      <c r="D1489" s="13" t="str">
        <f>INDEX('xUS TME'!D:D,MATCH(B1489,'xUS TME'!$B:$B,0))</f>
        <v>0P0000Q6FC</v>
      </c>
      <c r="E1489" s="13" t="str">
        <f>INDEX('xUS TME'!F:F,MATCH(B1489,'xUS TME'!$B:$B,0))</f>
        <v>Indonesia</v>
      </c>
      <c r="F1489" s="18" t="str">
        <f>INDEX('xUS TME'!G:G,MATCH(B1489,'xUS TME'!$B:$B,0))</f>
        <v>Communication Services</v>
      </c>
      <c r="G1489" s="58">
        <f>IFERROR(INDEX(CRIMs!G:G,MATCH(C1489,CRIMs!D:D,0)),0)</f>
        <v>0</v>
      </c>
      <c r="H1489" s="58">
        <f>IFERROR(INDEX(CRIMs!I:I,MATCH(C1489,CRIMs!D:D,0)),0)</f>
        <v>0</v>
      </c>
      <c r="I1489" s="13">
        <f>INDEX('xUS TME'!E:E,MATCH($B1489,'xUS TME'!$B:$B,0))</f>
        <v>0</v>
      </c>
      <c r="J1489" s="15">
        <f>INDEX('xUS TME'!H:H,MATCH(B1489,'xUS TME'!$B:$B,0))</f>
        <v>0</v>
      </c>
      <c r="K1489" s="17" t="str">
        <f t="shared" si="23"/>
        <v/>
      </c>
      <c r="L1489" s="15">
        <f>INDEX('xUS TME'!J:J,MATCH('xUS Opp Value'!B1489,'xUS TME'!$B:$B,0))</f>
        <v>22.27</v>
      </c>
      <c r="M1489" s="15">
        <f>INDEX('xUS TME'!L:L,MATCH('xUS Opp Value'!$B1489,'xUS TME'!$B:$B,0))</f>
        <v>3.22</v>
      </c>
      <c r="N1489" s="15">
        <f>INDEX('xUS TME'!K:K,MATCH('xUS Opp Value'!$B1489,'xUS TME'!$B:$B,0))</f>
        <v>0.14000000000000001</v>
      </c>
      <c r="O1489" s="15">
        <f>INDEX('xUS TME'!I:I,MATCH('xUS Opp Value'!$B1489,'xUS TME'!$B:$B,0))</f>
        <v>0</v>
      </c>
      <c r="P1489" s="15" t="str">
        <f>INDEX('xUS TME'!M:M,MATCH('xUS Opp Value'!$B1489,'xUS TME'!$B:$B,0))</f>
        <v>Rupiah</v>
      </c>
      <c r="Q1489" s="15">
        <f>INDEX('xUS TME'!N:N,MATCH('xUS Opp Value'!$B1489,'xUS TME'!$B:$B,0))</f>
        <v>0</v>
      </c>
    </row>
    <row r="1490" spans="1:17" hidden="1">
      <c r="A1490" s="10" t="s">
        <v>1917</v>
      </c>
      <c r="B1490" s="10" t="str">
        <f>INDEX('xUS TME'!B:B,MATCH('xUS Opp Value'!A1490,'xUS TME'!A:A,0))</f>
        <v>CNE000000107</v>
      </c>
      <c r="C1490" s="13">
        <f>INDEX('xUS TME'!C:C,MATCH($B1490,'xUS TME'!$B:$B,0))</f>
        <v>1696</v>
      </c>
      <c r="D1490" s="13" t="str">
        <f>INDEX('xUS TME'!D:D,MATCH(B1490,'xUS TME'!$B:$B,0))</f>
        <v>0P00007XSI</v>
      </c>
      <c r="E1490" s="13" t="str">
        <f>INDEX('xUS TME'!F:F,MATCH(B1490,'xUS TME'!$B:$B,0))</f>
        <v>China</v>
      </c>
      <c r="F1490" s="18" t="str">
        <f>INDEX('xUS TME'!G:G,MATCH(B1490,'xUS TME'!$B:$B,0))</f>
        <v>Consumer Discretionary</v>
      </c>
      <c r="G1490" s="58">
        <f>IFERROR(INDEX(CRIMs!G:G,MATCH(C1490,CRIMs!D:D,0)),0)</f>
        <v>0</v>
      </c>
      <c r="H1490" s="58">
        <f>IFERROR(INDEX(CRIMs!I:I,MATCH(C1490,CRIMs!D:D,0)),0)</f>
        <v>0</v>
      </c>
      <c r="I1490" s="13">
        <f>INDEX('xUS TME'!E:E,MATCH($B1490,'xUS TME'!$B:$B,0))</f>
        <v>0</v>
      </c>
      <c r="J1490" s="15">
        <f>INDEX('xUS TME'!H:H,MATCH(B1490,'xUS TME'!$B:$B,0))</f>
        <v>0</v>
      </c>
      <c r="K1490" s="17" t="str">
        <f t="shared" si="23"/>
        <v/>
      </c>
      <c r="L1490" s="15">
        <f>INDEX('xUS TME'!J:J,MATCH('xUS Opp Value'!B1490,'xUS TME'!$B:$B,0))</f>
        <v>0</v>
      </c>
      <c r="M1490" s="15">
        <f>INDEX('xUS TME'!L:L,MATCH('xUS Opp Value'!$B1490,'xUS TME'!$B:$B,0))</f>
        <v>3.93</v>
      </c>
      <c r="N1490" s="15">
        <f>INDEX('xUS TME'!K:K,MATCH('xUS Opp Value'!$B1490,'xUS TME'!$B:$B,0))</f>
        <v>0.1</v>
      </c>
      <c r="O1490" s="15">
        <f>INDEX('xUS TME'!I:I,MATCH('xUS Opp Value'!$B1490,'xUS TME'!$B:$B,0))</f>
        <v>0</v>
      </c>
      <c r="P1490" s="15" t="str">
        <f>INDEX('xUS TME'!M:M,MATCH('xUS Opp Value'!$B1490,'xUS TME'!$B:$B,0))</f>
        <v>Yuan Renminbi</v>
      </c>
      <c r="Q1490" s="15">
        <f>INDEX('xUS TME'!N:N,MATCH('xUS Opp Value'!$B1490,'xUS TME'!$B:$B,0))</f>
        <v>0</v>
      </c>
    </row>
    <row r="1491" spans="1:17" hidden="1">
      <c r="A1491" s="10" t="s">
        <v>2029</v>
      </c>
      <c r="B1491" s="10" t="str">
        <f>INDEX('xUS TME'!B:B,MATCH('xUS Opp Value'!A1491,'xUS TME'!A:A,0))</f>
        <v>CNE100000PX5</v>
      </c>
      <c r="C1491" s="13">
        <f>INDEX('xUS TME'!C:C,MATCH($B1491,'xUS TME'!$B:$B,0))</f>
        <v>2423</v>
      </c>
      <c r="D1491" s="13" t="str">
        <f>INDEX('xUS TME'!D:D,MATCH(B1491,'xUS TME'!$B:$B,0))</f>
        <v>0P0000PO6X</v>
      </c>
      <c r="E1491" s="13" t="str">
        <f>INDEX('xUS TME'!F:F,MATCH(B1491,'xUS TME'!$B:$B,0))</f>
        <v>China</v>
      </c>
      <c r="F1491" s="18" t="str">
        <f>INDEX('xUS TME'!G:G,MATCH(B1491,'xUS TME'!$B:$B,0))</f>
        <v>Energy</v>
      </c>
      <c r="G1491" s="58">
        <f>IFERROR(INDEX(CRIMs!G:G,MATCH(C1491,CRIMs!D:D,0)),0)</f>
        <v>0</v>
      </c>
      <c r="H1491" s="58">
        <f>IFERROR(INDEX(CRIMs!I:I,MATCH(C1491,CRIMs!D:D,0)),0)</f>
        <v>0</v>
      </c>
      <c r="I1491" s="13">
        <f>INDEX('xUS TME'!E:E,MATCH($B1491,'xUS TME'!$B:$B,0))</f>
        <v>0</v>
      </c>
      <c r="J1491" s="15">
        <f>INDEX('xUS TME'!H:H,MATCH(B1491,'xUS TME'!$B:$B,0))</f>
        <v>0</v>
      </c>
      <c r="K1491" s="17" t="str">
        <f t="shared" si="23"/>
        <v/>
      </c>
      <c r="L1491" s="15">
        <f>INDEX('xUS TME'!J:J,MATCH('xUS Opp Value'!B1491,'xUS TME'!$B:$B,0))</f>
        <v>0</v>
      </c>
      <c r="M1491" s="15">
        <f>INDEX('xUS TME'!L:L,MATCH('xUS Opp Value'!$B1491,'xUS TME'!$B:$B,0))</f>
        <v>1.08</v>
      </c>
      <c r="N1491" s="15">
        <f>INDEX('xUS TME'!K:K,MATCH('xUS Opp Value'!$B1491,'xUS TME'!$B:$B,0))</f>
        <v>0.09</v>
      </c>
      <c r="O1491" s="15">
        <f>INDEX('xUS TME'!I:I,MATCH('xUS Opp Value'!$B1491,'xUS TME'!$B:$B,0))</f>
        <v>0</v>
      </c>
      <c r="P1491" s="15" t="str">
        <f>INDEX('xUS TME'!M:M,MATCH('xUS Opp Value'!$B1491,'xUS TME'!$B:$B,0))</f>
        <v>Yuan Renminbi</v>
      </c>
      <c r="Q1491" s="15">
        <f>INDEX('xUS TME'!N:N,MATCH('xUS Opp Value'!$B1491,'xUS TME'!$B:$B,0))</f>
        <v>0</v>
      </c>
    </row>
    <row r="1492" spans="1:17" hidden="1">
      <c r="A1492" s="10" t="s">
        <v>8569</v>
      </c>
      <c r="B1492" s="10" t="str">
        <f>INDEX('xUS TME'!B:B,MATCH('xUS Opp Value'!A1492,'xUS TME'!A:A,0))</f>
        <v>CNE000000WC6</v>
      </c>
      <c r="C1492" s="13">
        <f>INDEX('xUS TME'!C:C,MATCH($B1492,'xUS TME'!$B:$B,0))</f>
        <v>600166</v>
      </c>
      <c r="D1492" s="13" t="str">
        <f>INDEX('xUS TME'!D:D,MATCH(B1492,'xUS TME'!$B:$B,0))</f>
        <v>0P00007X30</v>
      </c>
      <c r="E1492" s="13" t="str">
        <f>INDEX('xUS TME'!F:F,MATCH(B1492,'xUS TME'!$B:$B,0))</f>
        <v>China</v>
      </c>
      <c r="F1492" s="18" t="str">
        <f>INDEX('xUS TME'!G:G,MATCH(B1492,'xUS TME'!$B:$B,0))</f>
        <v>Consumer Discretionary</v>
      </c>
      <c r="G1492" s="58">
        <f>IFERROR(INDEX(CRIMs!G:G,MATCH(C1492,CRIMs!D:D,0)),0)</f>
        <v>0</v>
      </c>
      <c r="H1492" s="58">
        <f>IFERROR(INDEX(CRIMs!I:I,MATCH(C1492,CRIMs!D:D,0)),0)</f>
        <v>0</v>
      </c>
      <c r="I1492" s="13">
        <f>INDEX('xUS TME'!E:E,MATCH($B1492,'xUS TME'!$B:$B,0))</f>
        <v>0</v>
      </c>
      <c r="J1492" s="15">
        <f>INDEX('xUS TME'!H:H,MATCH(B1492,'xUS TME'!$B:$B,0))</f>
        <v>0</v>
      </c>
      <c r="K1492" s="17" t="str">
        <f t="shared" si="23"/>
        <v/>
      </c>
      <c r="L1492" s="15">
        <f>INDEX('xUS TME'!J:J,MATCH('xUS Opp Value'!B1492,'xUS TME'!$B:$B,0))</f>
        <v>0</v>
      </c>
      <c r="M1492" s="15">
        <f>INDEX('xUS TME'!L:L,MATCH('xUS Opp Value'!$B1492,'xUS TME'!$B:$B,0))</f>
        <v>1.72</v>
      </c>
      <c r="N1492" s="15">
        <f>INDEX('xUS TME'!K:K,MATCH('xUS Opp Value'!$B1492,'xUS TME'!$B:$B,0))</f>
        <v>0</v>
      </c>
      <c r="O1492" s="15">
        <f>INDEX('xUS TME'!I:I,MATCH('xUS Opp Value'!$B1492,'xUS TME'!$B:$B,0))</f>
        <v>0</v>
      </c>
      <c r="P1492" s="15" t="str">
        <f>INDEX('xUS TME'!M:M,MATCH('xUS Opp Value'!$B1492,'xUS TME'!$B:$B,0))</f>
        <v>Yuan Renminbi</v>
      </c>
      <c r="Q1492" s="15">
        <f>INDEX('xUS TME'!N:N,MATCH('xUS Opp Value'!$B1492,'xUS TME'!$B:$B,0))</f>
        <v>0</v>
      </c>
    </row>
    <row r="1493" spans="1:17" hidden="1">
      <c r="A1493" s="10" t="s">
        <v>4178</v>
      </c>
      <c r="B1493" s="10" t="str">
        <f>INDEX('xUS TME'!B:B,MATCH('xUS Opp Value'!A1493,'xUS TME'!A:A,0))</f>
        <v>CNE1000019Q6</v>
      </c>
      <c r="C1493" s="13">
        <f>INDEX('xUS TME'!C:C,MATCH($B1493,'xUS TME'!$B:$B,0))</f>
        <v>601928</v>
      </c>
      <c r="D1493" s="13" t="str">
        <f>INDEX('xUS TME'!D:D,MATCH(B1493,'xUS TME'!$B:$B,0))</f>
        <v>0P0000UROH</v>
      </c>
      <c r="E1493" s="13" t="str">
        <f>INDEX('xUS TME'!F:F,MATCH(B1493,'xUS TME'!$B:$B,0))</f>
        <v>China</v>
      </c>
      <c r="F1493" s="18" t="str">
        <f>INDEX('xUS TME'!G:G,MATCH(B1493,'xUS TME'!$B:$B,0))</f>
        <v>Communication Services</v>
      </c>
      <c r="G1493" s="58">
        <f>IFERROR(INDEX(CRIMs!G:G,MATCH(C1493,CRIMs!D:D,0)),0)</f>
        <v>0</v>
      </c>
      <c r="H1493" s="58">
        <f>IFERROR(INDEX(CRIMs!I:I,MATCH(C1493,CRIMs!D:D,0)),0)</f>
        <v>0</v>
      </c>
      <c r="I1493" s="13">
        <f>INDEX('xUS TME'!E:E,MATCH($B1493,'xUS TME'!$B:$B,0))</f>
        <v>0</v>
      </c>
      <c r="J1493" s="15">
        <f>INDEX('xUS TME'!H:H,MATCH(B1493,'xUS TME'!$B:$B,0))</f>
        <v>0</v>
      </c>
      <c r="K1493" s="17" t="str">
        <f t="shared" si="23"/>
        <v/>
      </c>
      <c r="L1493" s="15">
        <f>INDEX('xUS TME'!J:J,MATCH('xUS Opp Value'!B1493,'xUS TME'!$B:$B,0))</f>
        <v>0</v>
      </c>
      <c r="M1493" s="15">
        <f>INDEX('xUS TME'!L:L,MATCH('xUS Opp Value'!$B1493,'xUS TME'!$B:$B,0))</f>
        <v>1.24</v>
      </c>
      <c r="N1493" s="15">
        <f>INDEX('xUS TME'!K:K,MATCH('xUS Opp Value'!$B1493,'xUS TME'!$B:$B,0))</f>
        <v>0.08</v>
      </c>
      <c r="O1493" s="15">
        <f>INDEX('xUS TME'!I:I,MATCH('xUS Opp Value'!$B1493,'xUS TME'!$B:$B,0))</f>
        <v>0</v>
      </c>
      <c r="P1493" s="15" t="str">
        <f>INDEX('xUS TME'!M:M,MATCH('xUS Opp Value'!$B1493,'xUS TME'!$B:$B,0))</f>
        <v>Yuan Renminbi</v>
      </c>
      <c r="Q1493" s="15">
        <f>INDEX('xUS TME'!N:N,MATCH('xUS Opp Value'!$B1493,'xUS TME'!$B:$B,0))</f>
        <v>0</v>
      </c>
    </row>
    <row r="1494" spans="1:17" hidden="1">
      <c r="A1494" s="10" t="s">
        <v>8253</v>
      </c>
      <c r="B1494" s="10" t="str">
        <f>INDEX('xUS TME'!B:B,MATCH('xUS Opp Value'!A1494,'xUS TME'!A:A,0))</f>
        <v>CNE100005D50</v>
      </c>
      <c r="C1494" s="13">
        <f>INDEX('xUS TME'!C:C,MATCH($B1494,'xUS TME'!$B:$B,0))</f>
        <v>600927</v>
      </c>
      <c r="D1494" s="13" t="str">
        <f>INDEX('xUS TME'!D:D,MATCH(B1494,'xUS TME'!$B:$B,0))</f>
        <v>0P0001O6HG</v>
      </c>
      <c r="E1494" s="13" t="str">
        <f>INDEX('xUS TME'!F:F,MATCH(B1494,'xUS TME'!$B:$B,0))</f>
        <v>China</v>
      </c>
      <c r="F1494" s="18" t="str">
        <f>INDEX('xUS TME'!G:G,MATCH(B1494,'xUS TME'!$B:$B,0))</f>
        <v>Financials</v>
      </c>
      <c r="G1494" s="58">
        <f>IFERROR(INDEX(CRIMs!G:G,MATCH(C1494,CRIMs!D:D,0)),0)</f>
        <v>0</v>
      </c>
      <c r="H1494" s="58">
        <f>IFERROR(INDEX(CRIMs!I:I,MATCH(C1494,CRIMs!D:D,0)),0)</f>
        <v>0</v>
      </c>
      <c r="I1494" s="13">
        <f>INDEX('xUS TME'!E:E,MATCH($B1494,'xUS TME'!$B:$B,0))</f>
        <v>0</v>
      </c>
      <c r="J1494" s="15">
        <f>INDEX('xUS TME'!H:H,MATCH(B1494,'xUS TME'!$B:$B,0))</f>
        <v>0</v>
      </c>
      <c r="K1494" s="17" t="str">
        <f t="shared" si="23"/>
        <v/>
      </c>
      <c r="L1494" s="15">
        <f>INDEX('xUS TME'!J:J,MATCH('xUS Opp Value'!B1494,'xUS TME'!$B:$B,0))</f>
        <v>0</v>
      </c>
      <c r="M1494" s="15">
        <f>INDEX('xUS TME'!L:L,MATCH('xUS Opp Value'!$B1494,'xUS TME'!$B:$B,0))</f>
        <v>1.56</v>
      </c>
      <c r="N1494" s="15">
        <f>INDEX('xUS TME'!K:K,MATCH('xUS Opp Value'!$B1494,'xUS TME'!$B:$B,0))</f>
        <v>0.05</v>
      </c>
      <c r="O1494" s="15">
        <f>INDEX('xUS TME'!I:I,MATCH('xUS Opp Value'!$B1494,'xUS TME'!$B:$B,0))</f>
        <v>0</v>
      </c>
      <c r="P1494" s="15" t="str">
        <f>INDEX('xUS TME'!M:M,MATCH('xUS Opp Value'!$B1494,'xUS TME'!$B:$B,0))</f>
        <v>Yuan Renminbi</v>
      </c>
      <c r="Q1494" s="15">
        <f>INDEX('xUS TME'!N:N,MATCH('xUS Opp Value'!$B1494,'xUS TME'!$B:$B,0))</f>
        <v>0</v>
      </c>
    </row>
    <row r="1495" spans="1:17" hidden="1">
      <c r="A1495" s="10" t="s">
        <v>6838</v>
      </c>
      <c r="B1495" s="10" t="str">
        <f>INDEX('xUS TME'!B:B,MATCH('xUS Opp Value'!A1495,'xUS TME'!A:A,0))</f>
        <v>CNE0000014Z0</v>
      </c>
      <c r="C1495" s="13">
        <f>INDEX('xUS TME'!C:C,MATCH($B1495,'xUS TME'!$B:$B,0))</f>
        <v>155</v>
      </c>
      <c r="D1495" s="13" t="str">
        <f>INDEX('xUS TME'!D:D,MATCH(B1495,'xUS TME'!$B:$B,0))</f>
        <v>0P00007WS4</v>
      </c>
      <c r="E1495" s="13" t="str">
        <f>INDEX('xUS TME'!F:F,MATCH(B1495,'xUS TME'!$B:$B,0))</f>
        <v>China</v>
      </c>
      <c r="F1495" s="18" t="str">
        <f>INDEX('xUS TME'!G:G,MATCH(B1495,'xUS TME'!$B:$B,0))</f>
        <v>Utilities</v>
      </c>
      <c r="G1495" s="58">
        <f>IFERROR(INDEX(CRIMs!G:G,MATCH(C1495,CRIMs!D:D,0)),0)</f>
        <v>0</v>
      </c>
      <c r="H1495" s="58">
        <f>IFERROR(INDEX(CRIMs!I:I,MATCH(C1495,CRIMs!D:D,0)),0)</f>
        <v>0</v>
      </c>
      <c r="I1495" s="13">
        <f>INDEX('xUS TME'!E:E,MATCH($B1495,'xUS TME'!$B:$B,0))</f>
        <v>0</v>
      </c>
      <c r="J1495" s="15">
        <f>INDEX('xUS TME'!H:H,MATCH(B1495,'xUS TME'!$B:$B,0))</f>
        <v>0</v>
      </c>
      <c r="K1495" s="17" t="str">
        <f t="shared" si="23"/>
        <v/>
      </c>
      <c r="L1495" s="15">
        <f>INDEX('xUS TME'!J:J,MATCH('xUS Opp Value'!B1495,'xUS TME'!$B:$B,0))</f>
        <v>0</v>
      </c>
      <c r="M1495" s="15">
        <f>INDEX('xUS TME'!L:L,MATCH('xUS Opp Value'!$B1495,'xUS TME'!$B:$B,0))</f>
        <v>2.93</v>
      </c>
      <c r="N1495" s="15">
        <f>INDEX('xUS TME'!K:K,MATCH('xUS Opp Value'!$B1495,'xUS TME'!$B:$B,0))</f>
        <v>0.06</v>
      </c>
      <c r="O1495" s="15">
        <f>INDEX('xUS TME'!I:I,MATCH('xUS Opp Value'!$B1495,'xUS TME'!$B:$B,0))</f>
        <v>0</v>
      </c>
      <c r="P1495" s="15" t="str">
        <f>INDEX('xUS TME'!M:M,MATCH('xUS Opp Value'!$B1495,'xUS TME'!$B:$B,0))</f>
        <v>Yuan Renminbi</v>
      </c>
      <c r="Q1495" s="15">
        <f>INDEX('xUS TME'!N:N,MATCH('xUS Opp Value'!$B1495,'xUS TME'!$B:$B,0))</f>
        <v>0</v>
      </c>
    </row>
    <row r="1496" spans="1:17" hidden="1">
      <c r="A1496" s="10" t="s">
        <v>2989</v>
      </c>
      <c r="B1496" s="10" t="str">
        <f>INDEX('xUS TME'!B:B,MATCH('xUS Opp Value'!A1496,'xUS TME'!A:A,0))</f>
        <v>CNE100000PH8</v>
      </c>
      <c r="C1496" s="13">
        <f>INDEX('xUS TME'!C:C,MATCH($B1496,'xUS TME'!$B:$B,0))</f>
        <v>2410</v>
      </c>
      <c r="D1496" s="13" t="str">
        <f>INDEX('xUS TME'!D:D,MATCH(B1496,'xUS TME'!$B:$B,0))</f>
        <v>0P0000P0Y3</v>
      </c>
      <c r="E1496" s="13" t="str">
        <f>INDEX('xUS TME'!F:F,MATCH(B1496,'xUS TME'!$B:$B,0))</f>
        <v>China</v>
      </c>
      <c r="F1496" s="18" t="str">
        <f>INDEX('xUS TME'!G:G,MATCH(B1496,'xUS TME'!$B:$B,0))</f>
        <v>Information Technology</v>
      </c>
      <c r="G1496" s="58">
        <f>IFERROR(INDEX(CRIMs!G:G,MATCH(C1496,CRIMs!D:D,0)),0)</f>
        <v>0</v>
      </c>
      <c r="H1496" s="58">
        <f>IFERROR(INDEX(CRIMs!I:I,MATCH(C1496,CRIMs!D:D,0)),0)</f>
        <v>0</v>
      </c>
      <c r="I1496" s="13">
        <f>INDEX('xUS TME'!E:E,MATCH($B1496,'xUS TME'!$B:$B,0))</f>
        <v>0</v>
      </c>
      <c r="J1496" s="15">
        <f>INDEX('xUS TME'!H:H,MATCH(B1496,'xUS TME'!$B:$B,0))</f>
        <v>0</v>
      </c>
      <c r="K1496" s="17" t="str">
        <f t="shared" si="23"/>
        <v/>
      </c>
      <c r="L1496" s="15">
        <f>INDEX('xUS TME'!J:J,MATCH('xUS Opp Value'!B1496,'xUS TME'!$B:$B,0))</f>
        <v>25.1</v>
      </c>
      <c r="M1496" s="15">
        <f>INDEX('xUS TME'!L:L,MATCH('xUS Opp Value'!$B1496,'xUS TME'!$B:$B,0))</f>
        <v>3.1</v>
      </c>
      <c r="N1496" s="15">
        <f>INDEX('xUS TME'!K:K,MATCH('xUS Opp Value'!$B1496,'xUS TME'!$B:$B,0))</f>
        <v>7.0000000000000007E-2</v>
      </c>
      <c r="O1496" s="15">
        <f>INDEX('xUS TME'!I:I,MATCH('xUS Opp Value'!$B1496,'xUS TME'!$B:$B,0))</f>
        <v>0</v>
      </c>
      <c r="P1496" s="15" t="str">
        <f>INDEX('xUS TME'!M:M,MATCH('xUS Opp Value'!$B1496,'xUS TME'!$B:$B,0))</f>
        <v>Yuan Renminbi</v>
      </c>
      <c r="Q1496" s="15">
        <f>INDEX('xUS TME'!N:N,MATCH('xUS Opp Value'!$B1496,'xUS TME'!$B:$B,0))</f>
        <v>0</v>
      </c>
    </row>
    <row r="1497" spans="1:17" hidden="1">
      <c r="A1497" s="10" t="s">
        <v>2239</v>
      </c>
      <c r="B1497" s="10" t="str">
        <f>INDEX('xUS TME'!B:B,MATCH('xUS Opp Value'!A1497,'xUS TME'!A:A,0))</f>
        <v>CNE100002RG2</v>
      </c>
      <c r="C1497" s="13">
        <f>INDEX('xUS TME'!C:C,MATCH($B1497,'xUS TME'!$B:$B,0))</f>
        <v>603233</v>
      </c>
      <c r="D1497" s="13" t="str">
        <f>INDEX('xUS TME'!D:D,MATCH(B1497,'xUS TME'!$B:$B,0))</f>
        <v>0P0001BEUW</v>
      </c>
      <c r="E1497" s="13" t="str">
        <f>INDEX('xUS TME'!F:F,MATCH(B1497,'xUS TME'!$B:$B,0))</f>
        <v>China</v>
      </c>
      <c r="F1497" s="18" t="str">
        <f>INDEX('xUS TME'!G:G,MATCH(B1497,'xUS TME'!$B:$B,0))</f>
        <v>Consumer Staples</v>
      </c>
      <c r="G1497" s="58">
        <f>IFERROR(INDEX(CRIMs!G:G,MATCH(C1497,CRIMs!D:D,0)),0)</f>
        <v>0</v>
      </c>
      <c r="H1497" s="58">
        <f>IFERROR(INDEX(CRIMs!I:I,MATCH(C1497,CRIMs!D:D,0)),0)</f>
        <v>0</v>
      </c>
      <c r="I1497" s="13">
        <f>INDEX('xUS TME'!E:E,MATCH($B1497,'xUS TME'!$B:$B,0))</f>
        <v>0</v>
      </c>
      <c r="J1497" s="15">
        <f>INDEX('xUS TME'!H:H,MATCH(B1497,'xUS TME'!$B:$B,0))</f>
        <v>0</v>
      </c>
      <c r="K1497" s="17" t="str">
        <f t="shared" si="23"/>
        <v/>
      </c>
      <c r="L1497" s="15">
        <f>INDEX('xUS TME'!J:J,MATCH('xUS Opp Value'!B1497,'xUS TME'!$B:$B,0))</f>
        <v>0</v>
      </c>
      <c r="M1497" s="15">
        <f>INDEX('xUS TME'!L:L,MATCH('xUS Opp Value'!$B1497,'xUS TME'!$B:$B,0))</f>
        <v>2.8</v>
      </c>
      <c r="N1497" s="15">
        <f>INDEX('xUS TME'!K:K,MATCH('xUS Opp Value'!$B1497,'xUS TME'!$B:$B,0))</f>
        <v>0.14000000000000001</v>
      </c>
      <c r="O1497" s="15">
        <f>INDEX('xUS TME'!I:I,MATCH('xUS Opp Value'!$B1497,'xUS TME'!$B:$B,0))</f>
        <v>0</v>
      </c>
      <c r="P1497" s="15" t="str">
        <f>INDEX('xUS TME'!M:M,MATCH('xUS Opp Value'!$B1497,'xUS TME'!$B:$B,0))</f>
        <v>Yuan Renminbi</v>
      </c>
      <c r="Q1497" s="15">
        <f>INDEX('xUS TME'!N:N,MATCH('xUS Opp Value'!$B1497,'xUS TME'!$B:$B,0))</f>
        <v>0</v>
      </c>
    </row>
    <row r="1498" spans="1:17" hidden="1">
      <c r="A1498" s="10" t="s">
        <v>6934</v>
      </c>
      <c r="B1498" s="10" t="str">
        <f>INDEX('xUS TME'!B:B,MATCH('xUS Opp Value'!A1498,'xUS TME'!A:A,0))</f>
        <v>CNE100003GS8</v>
      </c>
      <c r="C1498" s="13">
        <f>INDEX('xUS TME'!C:C,MATCH($B1498,'xUS TME'!$B:$B,0))</f>
        <v>601598</v>
      </c>
      <c r="D1498" s="13" t="str">
        <f>INDEX('xUS TME'!D:D,MATCH(B1498,'xUS TME'!$B:$B,0))</f>
        <v>0P0001FI7D</v>
      </c>
      <c r="E1498" s="13" t="str">
        <f>INDEX('xUS TME'!F:F,MATCH(B1498,'xUS TME'!$B:$B,0))</f>
        <v>China</v>
      </c>
      <c r="F1498" s="18" t="str">
        <f>INDEX('xUS TME'!G:G,MATCH(B1498,'xUS TME'!$B:$B,0))</f>
        <v>Industrials</v>
      </c>
      <c r="G1498" s="58">
        <f>IFERROR(INDEX(CRIMs!G:G,MATCH(C1498,CRIMs!D:D,0)),0)</f>
        <v>0</v>
      </c>
      <c r="H1498" s="58">
        <f>IFERROR(INDEX(CRIMs!I:I,MATCH(C1498,CRIMs!D:D,0)),0)</f>
        <v>0</v>
      </c>
      <c r="I1498" s="13">
        <f>INDEX('xUS TME'!E:E,MATCH($B1498,'xUS TME'!$B:$B,0))</f>
        <v>0</v>
      </c>
      <c r="J1498" s="15">
        <f>INDEX('xUS TME'!H:H,MATCH(B1498,'xUS TME'!$B:$B,0))</f>
        <v>0</v>
      </c>
      <c r="K1498" s="17" t="str">
        <f t="shared" si="23"/>
        <v/>
      </c>
      <c r="L1498" s="15">
        <f>INDEX('xUS TME'!J:J,MATCH('xUS Opp Value'!B1498,'xUS TME'!$B:$B,0))</f>
        <v>0</v>
      </c>
      <c r="M1498" s="15">
        <f>INDEX('xUS TME'!L:L,MATCH('xUS Opp Value'!$B1498,'xUS TME'!$B:$B,0))</f>
        <v>1.1299999999999999</v>
      </c>
      <c r="N1498" s="15">
        <f>INDEX('xUS TME'!K:K,MATCH('xUS Opp Value'!$B1498,'xUS TME'!$B:$B,0))</f>
        <v>0.11</v>
      </c>
      <c r="O1498" s="15">
        <f>INDEX('xUS TME'!I:I,MATCH('xUS Opp Value'!$B1498,'xUS TME'!$B:$B,0))</f>
        <v>0</v>
      </c>
      <c r="P1498" s="15" t="str">
        <f>INDEX('xUS TME'!M:M,MATCH('xUS Opp Value'!$B1498,'xUS TME'!$B:$B,0))</f>
        <v>Yuan Renminbi</v>
      </c>
      <c r="Q1498" s="15">
        <f>INDEX('xUS TME'!N:N,MATCH('xUS Opp Value'!$B1498,'xUS TME'!$B:$B,0))</f>
        <v>0</v>
      </c>
    </row>
    <row r="1499" spans="1:17" hidden="1">
      <c r="A1499" s="10" t="s">
        <v>7347</v>
      </c>
      <c r="B1499" s="10" t="str">
        <f>INDEX('xUS TME'!B:B,MATCH('xUS Opp Value'!A1499,'xUS TME'!A:A,0))</f>
        <v>CNE000001C81</v>
      </c>
      <c r="C1499" s="13">
        <f>INDEX('xUS TME'!C:C,MATCH($B1499,'xUS TME'!$B:$B,0))</f>
        <v>600535</v>
      </c>
      <c r="D1499" s="13" t="str">
        <f>INDEX('xUS TME'!D:D,MATCH(B1499,'xUS TME'!$B:$B,0))</f>
        <v>0P00007XBJ</v>
      </c>
      <c r="E1499" s="13" t="str">
        <f>INDEX('xUS TME'!F:F,MATCH(B1499,'xUS TME'!$B:$B,0))</f>
        <v>China</v>
      </c>
      <c r="F1499" s="18" t="str">
        <f>INDEX('xUS TME'!G:G,MATCH(B1499,'xUS TME'!$B:$B,0))</f>
        <v>Health Care</v>
      </c>
      <c r="G1499" s="58">
        <f>IFERROR(INDEX(CRIMs!G:G,MATCH(C1499,CRIMs!D:D,0)),0)</f>
        <v>0</v>
      </c>
      <c r="H1499" s="58">
        <f>IFERROR(INDEX(CRIMs!I:I,MATCH(C1499,CRIMs!D:D,0)),0)</f>
        <v>0</v>
      </c>
      <c r="I1499" s="13">
        <f>INDEX('xUS TME'!E:E,MATCH($B1499,'xUS TME'!$B:$B,0))</f>
        <v>0</v>
      </c>
      <c r="J1499" s="15">
        <f>INDEX('xUS TME'!H:H,MATCH(B1499,'xUS TME'!$B:$B,0))</f>
        <v>0</v>
      </c>
      <c r="K1499" s="17" t="str">
        <f t="shared" si="23"/>
        <v/>
      </c>
      <c r="L1499" s="15">
        <f>INDEX('xUS TME'!J:J,MATCH('xUS Opp Value'!B1499,'xUS TME'!$B:$B,0))</f>
        <v>17.190000000000001</v>
      </c>
      <c r="M1499" s="15">
        <f>INDEX('xUS TME'!L:L,MATCH('xUS Opp Value'!$B1499,'xUS TME'!$B:$B,0))</f>
        <v>1.7</v>
      </c>
      <c r="N1499" s="15">
        <f>INDEX('xUS TME'!K:K,MATCH('xUS Opp Value'!$B1499,'xUS TME'!$B:$B,0))</f>
        <v>0.09</v>
      </c>
      <c r="O1499" s="15">
        <f>INDEX('xUS TME'!I:I,MATCH('xUS Opp Value'!$B1499,'xUS TME'!$B:$B,0))</f>
        <v>0</v>
      </c>
      <c r="P1499" s="15" t="str">
        <f>INDEX('xUS TME'!M:M,MATCH('xUS Opp Value'!$B1499,'xUS TME'!$B:$B,0))</f>
        <v>Yuan Renminbi</v>
      </c>
      <c r="Q1499" s="15">
        <f>INDEX('xUS TME'!N:N,MATCH('xUS Opp Value'!$B1499,'xUS TME'!$B:$B,0))</f>
        <v>0</v>
      </c>
    </row>
    <row r="1500" spans="1:17" hidden="1">
      <c r="A1500" s="10" t="s">
        <v>6674</v>
      </c>
      <c r="B1500" s="10" t="str">
        <f>INDEX('xUS TME'!B:B,MATCH('xUS Opp Value'!A1500,'xUS TME'!A:A,0))</f>
        <v>CNE000001FH8</v>
      </c>
      <c r="C1500" s="13">
        <f>INDEX('xUS TME'!C:C,MATCH($B1500,'xUS TME'!$B:$B,0))</f>
        <v>600546</v>
      </c>
      <c r="D1500" s="13" t="str">
        <f>INDEX('xUS TME'!D:D,MATCH(B1500,'xUS TME'!$B:$B,0))</f>
        <v>0P00007XBR</v>
      </c>
      <c r="E1500" s="13" t="str">
        <f>INDEX('xUS TME'!F:F,MATCH(B1500,'xUS TME'!$B:$B,0))</f>
        <v>China</v>
      </c>
      <c r="F1500" s="18" t="str">
        <f>INDEX('xUS TME'!G:G,MATCH(B1500,'xUS TME'!$B:$B,0))</f>
        <v>Industrials</v>
      </c>
      <c r="G1500" s="58">
        <f>IFERROR(INDEX(CRIMs!G:G,MATCH(C1500,CRIMs!D:D,0)),0)</f>
        <v>0</v>
      </c>
      <c r="H1500" s="58">
        <f>IFERROR(INDEX(CRIMs!I:I,MATCH(C1500,CRIMs!D:D,0)),0)</f>
        <v>0</v>
      </c>
      <c r="I1500" s="13">
        <f>INDEX('xUS TME'!E:E,MATCH($B1500,'xUS TME'!$B:$B,0))</f>
        <v>0</v>
      </c>
      <c r="J1500" s="15">
        <f>INDEX('xUS TME'!H:H,MATCH(B1500,'xUS TME'!$B:$B,0))</f>
        <v>0</v>
      </c>
      <c r="K1500" s="17" t="str">
        <f t="shared" si="23"/>
        <v/>
      </c>
      <c r="L1500" s="15">
        <f>INDEX('xUS TME'!J:J,MATCH('xUS Opp Value'!B1500,'xUS TME'!$B:$B,0))</f>
        <v>0</v>
      </c>
      <c r="M1500" s="15">
        <f>INDEX('xUS TME'!L:L,MATCH('xUS Opp Value'!$B1500,'xUS TME'!$B:$B,0))</f>
        <v>1.38</v>
      </c>
      <c r="N1500" s="15">
        <f>INDEX('xUS TME'!K:K,MATCH('xUS Opp Value'!$B1500,'xUS TME'!$B:$B,0))</f>
        <v>0.2</v>
      </c>
      <c r="O1500" s="15">
        <f>INDEX('xUS TME'!I:I,MATCH('xUS Opp Value'!$B1500,'xUS TME'!$B:$B,0))</f>
        <v>0</v>
      </c>
      <c r="P1500" s="15" t="str">
        <f>INDEX('xUS TME'!M:M,MATCH('xUS Opp Value'!$B1500,'xUS TME'!$B:$B,0))</f>
        <v>Yuan Renminbi</v>
      </c>
      <c r="Q1500" s="15">
        <f>INDEX('xUS TME'!N:N,MATCH('xUS Opp Value'!$B1500,'xUS TME'!$B:$B,0))</f>
        <v>0</v>
      </c>
    </row>
    <row r="1501" spans="1:17" hidden="1">
      <c r="A1501" s="10" t="s">
        <v>1617</v>
      </c>
      <c r="B1501" s="10" t="str">
        <f>INDEX('xUS TME'!B:B,MATCH('xUS Opp Value'!A1501,'xUS TME'!A:A,0))</f>
        <v>CNE000000644</v>
      </c>
      <c r="C1501" s="13">
        <f>INDEX('xUS TME'!C:C,MATCH($B1501,'xUS TME'!$B:$B,0))</f>
        <v>39</v>
      </c>
      <c r="D1501" s="13" t="str">
        <f>INDEX('xUS TME'!D:D,MATCH(B1501,'xUS TME'!$B:$B,0))</f>
        <v>0P00007WRA</v>
      </c>
      <c r="E1501" s="13" t="str">
        <f>INDEX('xUS TME'!F:F,MATCH(B1501,'xUS TME'!$B:$B,0))</f>
        <v>China</v>
      </c>
      <c r="F1501" s="18" t="str">
        <f>INDEX('xUS TME'!G:G,MATCH(B1501,'xUS TME'!$B:$B,0))</f>
        <v>Industrials</v>
      </c>
      <c r="G1501" s="58">
        <f>IFERROR(INDEX(CRIMs!G:G,MATCH(C1501,CRIMs!D:D,0)),0)</f>
        <v>0</v>
      </c>
      <c r="H1501" s="58">
        <f>IFERROR(INDEX(CRIMs!I:I,MATCH(C1501,CRIMs!D:D,0)),0)</f>
        <v>0</v>
      </c>
      <c r="I1501" s="13">
        <f>INDEX('xUS TME'!E:E,MATCH($B1501,'xUS TME'!$B:$B,0))</f>
        <v>0</v>
      </c>
      <c r="J1501" s="15">
        <f>INDEX('xUS TME'!H:H,MATCH(B1501,'xUS TME'!$B:$B,0))</f>
        <v>0</v>
      </c>
      <c r="K1501" s="17" t="str">
        <f t="shared" si="23"/>
        <v/>
      </c>
      <c r="L1501" s="15">
        <f>INDEX('xUS TME'!J:J,MATCH('xUS Opp Value'!B1501,'xUS TME'!$B:$B,0))</f>
        <v>0</v>
      </c>
      <c r="M1501" s="15">
        <f>INDEX('xUS TME'!L:L,MATCH('xUS Opp Value'!$B1501,'xUS TME'!$B:$B,0))</f>
        <v>1.39</v>
      </c>
      <c r="N1501" s="15">
        <f>INDEX('xUS TME'!K:K,MATCH('xUS Opp Value'!$B1501,'xUS TME'!$B:$B,0))</f>
        <v>0.03</v>
      </c>
      <c r="O1501" s="15">
        <f>INDEX('xUS TME'!I:I,MATCH('xUS Opp Value'!$B1501,'xUS TME'!$B:$B,0))</f>
        <v>0</v>
      </c>
      <c r="P1501" s="15" t="str">
        <f>INDEX('xUS TME'!M:M,MATCH('xUS Opp Value'!$B1501,'xUS TME'!$B:$B,0))</f>
        <v>Yuan Renminbi</v>
      </c>
      <c r="Q1501" s="15">
        <f>INDEX('xUS TME'!N:N,MATCH('xUS Opp Value'!$B1501,'xUS TME'!$B:$B,0))</f>
        <v>0</v>
      </c>
    </row>
    <row r="1502" spans="1:17" hidden="1">
      <c r="A1502" s="10" t="s">
        <v>6686</v>
      </c>
      <c r="B1502" s="10" t="str">
        <f>INDEX('xUS TME'!B:B,MATCH('xUS Opp Value'!A1502,'xUS TME'!A:A,0))</f>
        <v>CNE0000005J2</v>
      </c>
      <c r="C1502" s="13">
        <f>INDEX('xUS TME'!C:C,MATCH($B1502,'xUS TME'!$B:$B,0))</f>
        <v>723</v>
      </c>
      <c r="D1502" s="13" t="str">
        <f>INDEX('xUS TME'!D:D,MATCH(B1502,'xUS TME'!$B:$B,0))</f>
        <v>0P00007WXX</v>
      </c>
      <c r="E1502" s="13" t="str">
        <f>INDEX('xUS TME'!F:F,MATCH(B1502,'xUS TME'!$B:$B,0))</f>
        <v>China</v>
      </c>
      <c r="F1502" s="18" t="str">
        <f>INDEX('xUS TME'!G:G,MATCH(B1502,'xUS TME'!$B:$B,0))</f>
        <v>Materials</v>
      </c>
      <c r="G1502" s="58">
        <f>IFERROR(INDEX(CRIMs!G:G,MATCH(C1502,CRIMs!D:D,0)),0)</f>
        <v>0</v>
      </c>
      <c r="H1502" s="58">
        <f>IFERROR(INDEX(CRIMs!I:I,MATCH(C1502,CRIMs!D:D,0)),0)</f>
        <v>0</v>
      </c>
      <c r="I1502" s="13">
        <f>INDEX('xUS TME'!E:E,MATCH($B1502,'xUS TME'!$B:$B,0))</f>
        <v>0</v>
      </c>
      <c r="J1502" s="15">
        <f>INDEX('xUS TME'!H:H,MATCH(B1502,'xUS TME'!$B:$B,0))</f>
        <v>0</v>
      </c>
      <c r="K1502" s="17" t="str">
        <f t="shared" si="23"/>
        <v/>
      </c>
      <c r="L1502" s="15">
        <f>INDEX('xUS TME'!J:J,MATCH('xUS Opp Value'!B1502,'xUS TME'!$B:$B,0))</f>
        <v>0</v>
      </c>
      <c r="M1502" s="15">
        <f>INDEX('xUS TME'!L:L,MATCH('xUS Opp Value'!$B1502,'xUS TME'!$B:$B,0))</f>
        <v>1.46</v>
      </c>
      <c r="N1502" s="15">
        <f>INDEX('xUS TME'!K:K,MATCH('xUS Opp Value'!$B1502,'xUS TME'!$B:$B,0))</f>
        <v>-0.09</v>
      </c>
      <c r="O1502" s="15">
        <f>INDEX('xUS TME'!I:I,MATCH('xUS Opp Value'!$B1502,'xUS TME'!$B:$B,0))</f>
        <v>0</v>
      </c>
      <c r="P1502" s="15" t="str">
        <f>INDEX('xUS TME'!M:M,MATCH('xUS Opp Value'!$B1502,'xUS TME'!$B:$B,0))</f>
        <v>Yuan Renminbi</v>
      </c>
      <c r="Q1502" s="15">
        <f>INDEX('xUS TME'!N:N,MATCH('xUS Opp Value'!$B1502,'xUS TME'!$B:$B,0))</f>
        <v>0</v>
      </c>
    </row>
    <row r="1503" spans="1:17" hidden="1">
      <c r="A1503" s="10" t="s">
        <v>3496</v>
      </c>
      <c r="B1503" s="10" t="str">
        <f>INDEX('xUS TME'!B:B,MATCH('xUS Opp Value'!A1503,'xUS TME'!A:A,0))</f>
        <v>CNE000000LC9</v>
      </c>
      <c r="C1503" s="13">
        <f>INDEX('xUS TME'!C:C,MATCH($B1503,'xUS TME'!$B:$B,0))</f>
        <v>921</v>
      </c>
      <c r="D1503" s="13" t="str">
        <f>INDEX('xUS TME'!D:D,MATCH(B1503,'xUS TME'!$B:$B,0))</f>
        <v>0P00007XQV</v>
      </c>
      <c r="E1503" s="13" t="str">
        <f>INDEX('xUS TME'!F:F,MATCH(B1503,'xUS TME'!$B:$B,0))</f>
        <v>China</v>
      </c>
      <c r="F1503" s="18" t="str">
        <f>INDEX('xUS TME'!G:G,MATCH(B1503,'xUS TME'!$B:$B,0))</f>
        <v>Consumer Discretionary</v>
      </c>
      <c r="G1503" s="58">
        <f>IFERROR(INDEX(CRIMs!G:G,MATCH(C1503,CRIMs!D:D,0)),0)</f>
        <v>0</v>
      </c>
      <c r="H1503" s="58">
        <f>IFERROR(INDEX(CRIMs!I:I,MATCH(C1503,CRIMs!D:D,0)),0)</f>
        <v>0</v>
      </c>
      <c r="I1503" s="13">
        <f>INDEX('xUS TME'!E:E,MATCH($B1503,'xUS TME'!$B:$B,0))</f>
        <v>0</v>
      </c>
      <c r="J1503" s="15">
        <f>INDEX('xUS TME'!H:H,MATCH(B1503,'xUS TME'!$B:$B,0))</f>
        <v>0</v>
      </c>
      <c r="K1503" s="17" t="str">
        <f t="shared" si="23"/>
        <v/>
      </c>
      <c r="L1503" s="15">
        <f>INDEX('xUS TME'!J:J,MATCH('xUS Opp Value'!B1503,'xUS TME'!$B:$B,0))</f>
        <v>8.83</v>
      </c>
      <c r="M1503" s="15">
        <f>INDEX('xUS TME'!L:L,MATCH('xUS Opp Value'!$B1503,'xUS TME'!$B:$B,0))</f>
        <v>1.76</v>
      </c>
      <c r="N1503" s="15">
        <f>INDEX('xUS TME'!K:K,MATCH('xUS Opp Value'!$B1503,'xUS TME'!$B:$B,0))</f>
        <v>0.28999999999999998</v>
      </c>
      <c r="O1503" s="15">
        <f>INDEX('xUS TME'!I:I,MATCH('xUS Opp Value'!$B1503,'xUS TME'!$B:$B,0))</f>
        <v>0</v>
      </c>
      <c r="P1503" s="15" t="str">
        <f>INDEX('xUS TME'!M:M,MATCH('xUS Opp Value'!$B1503,'xUS TME'!$B:$B,0))</f>
        <v>Yuan Renminbi</v>
      </c>
      <c r="Q1503" s="15">
        <f>INDEX('xUS TME'!N:N,MATCH('xUS Opp Value'!$B1503,'xUS TME'!$B:$B,0))</f>
        <v>0</v>
      </c>
    </row>
    <row r="1504" spans="1:17" hidden="1">
      <c r="A1504" s="10" t="s">
        <v>3178</v>
      </c>
      <c r="B1504" s="10" t="str">
        <f>INDEX('xUS TME'!B:B,MATCH('xUS Opp Value'!A1504,'xUS TME'!A:A,0))</f>
        <v>CNE000000SB6</v>
      </c>
      <c r="C1504" s="13">
        <f>INDEX('xUS TME'!C:C,MATCH($B1504,'xUS TME'!$B:$B,0))</f>
        <v>600098</v>
      </c>
      <c r="D1504" s="13" t="str">
        <f>INDEX('xUS TME'!D:D,MATCH(B1504,'xUS TME'!$B:$B,0))</f>
        <v>0P00007X1C</v>
      </c>
      <c r="E1504" s="13" t="str">
        <f>INDEX('xUS TME'!F:F,MATCH(B1504,'xUS TME'!$B:$B,0))</f>
        <v>China</v>
      </c>
      <c r="F1504" s="18" t="str">
        <f>INDEX('xUS TME'!G:G,MATCH(B1504,'xUS TME'!$B:$B,0))</f>
        <v>Energy</v>
      </c>
      <c r="G1504" s="58">
        <f>IFERROR(INDEX(CRIMs!G:G,MATCH(C1504,CRIMs!D:D,0)),0)</f>
        <v>0</v>
      </c>
      <c r="H1504" s="58">
        <f>IFERROR(INDEX(CRIMs!I:I,MATCH(C1504,CRIMs!D:D,0)),0)</f>
        <v>0</v>
      </c>
      <c r="I1504" s="13">
        <f>INDEX('xUS TME'!E:E,MATCH($B1504,'xUS TME'!$B:$B,0))</f>
        <v>0</v>
      </c>
      <c r="J1504" s="15">
        <f>INDEX('xUS TME'!H:H,MATCH(B1504,'xUS TME'!$B:$B,0))</f>
        <v>0</v>
      </c>
      <c r="K1504" s="17" t="str">
        <f t="shared" si="23"/>
        <v/>
      </c>
      <c r="L1504" s="15">
        <f>INDEX('xUS TME'!J:J,MATCH('xUS Opp Value'!B1504,'xUS TME'!$B:$B,0))</f>
        <v>0</v>
      </c>
      <c r="M1504" s="15">
        <f>INDEX('xUS TME'!L:L,MATCH('xUS Opp Value'!$B1504,'xUS TME'!$B:$B,0))</f>
        <v>0.91</v>
      </c>
      <c r="N1504" s="15">
        <f>INDEX('xUS TME'!K:K,MATCH('xUS Opp Value'!$B1504,'xUS TME'!$B:$B,0))</f>
        <v>7.0000000000000007E-2</v>
      </c>
      <c r="O1504" s="15">
        <f>INDEX('xUS TME'!I:I,MATCH('xUS Opp Value'!$B1504,'xUS TME'!$B:$B,0))</f>
        <v>0</v>
      </c>
      <c r="P1504" s="15" t="str">
        <f>INDEX('xUS TME'!M:M,MATCH('xUS Opp Value'!$B1504,'xUS TME'!$B:$B,0))</f>
        <v>Yuan Renminbi</v>
      </c>
      <c r="Q1504" s="15">
        <f>INDEX('xUS TME'!N:N,MATCH('xUS Opp Value'!$B1504,'xUS TME'!$B:$B,0))</f>
        <v>0</v>
      </c>
    </row>
    <row r="1505" spans="1:17" hidden="1">
      <c r="A1505" s="10" t="s">
        <v>6530</v>
      </c>
      <c r="B1505" s="10" t="str">
        <f>INDEX('xUS TME'!B:B,MATCH('xUS Opp Value'!A1505,'xUS TME'!A:A,0))</f>
        <v>CNE100002GM3</v>
      </c>
      <c r="C1505" s="13">
        <f>INDEX('xUS TME'!C:C,MATCH($B1505,'xUS TME'!$B:$B,0))</f>
        <v>601966</v>
      </c>
      <c r="D1505" s="13" t="str">
        <f>INDEX('xUS TME'!D:D,MATCH(B1505,'xUS TME'!$B:$B,0))</f>
        <v>0P00018BGZ</v>
      </c>
      <c r="E1505" s="13" t="str">
        <f>INDEX('xUS TME'!F:F,MATCH(B1505,'xUS TME'!$B:$B,0))</f>
        <v>China</v>
      </c>
      <c r="F1505" s="18" t="str">
        <f>INDEX('xUS TME'!G:G,MATCH(B1505,'xUS TME'!$B:$B,0))</f>
        <v>Consumer Discretionary</v>
      </c>
      <c r="G1505" s="58">
        <f>IFERROR(INDEX(CRIMs!G:G,MATCH(C1505,CRIMs!D:D,0)),0)</f>
        <v>0</v>
      </c>
      <c r="H1505" s="58">
        <f>IFERROR(INDEX(CRIMs!I:I,MATCH(C1505,CRIMs!D:D,0)),0)</f>
        <v>0</v>
      </c>
      <c r="I1505" s="13">
        <f>INDEX('xUS TME'!E:E,MATCH($B1505,'xUS TME'!$B:$B,0))</f>
        <v>0</v>
      </c>
      <c r="J1505" s="15">
        <f>INDEX('xUS TME'!H:H,MATCH(B1505,'xUS TME'!$B:$B,0))</f>
        <v>0</v>
      </c>
      <c r="K1505" s="17" t="str">
        <f t="shared" si="23"/>
        <v/>
      </c>
      <c r="L1505" s="15">
        <f>INDEX('xUS TME'!J:J,MATCH('xUS Opp Value'!B1505,'xUS TME'!$B:$B,0))</f>
        <v>0</v>
      </c>
      <c r="M1505" s="15">
        <f>INDEX('xUS TME'!L:L,MATCH('xUS Opp Value'!$B1505,'xUS TME'!$B:$B,0))</f>
        <v>0.89</v>
      </c>
      <c r="N1505" s="15">
        <f>INDEX('xUS TME'!K:K,MATCH('xUS Opp Value'!$B1505,'xUS TME'!$B:$B,0))</f>
        <v>0.08</v>
      </c>
      <c r="O1505" s="15">
        <f>INDEX('xUS TME'!I:I,MATCH('xUS Opp Value'!$B1505,'xUS TME'!$B:$B,0))</f>
        <v>0</v>
      </c>
      <c r="P1505" s="15" t="str">
        <f>INDEX('xUS TME'!M:M,MATCH('xUS Opp Value'!$B1505,'xUS TME'!$B:$B,0))</f>
        <v>Yuan Renminbi</v>
      </c>
      <c r="Q1505" s="15">
        <f>INDEX('xUS TME'!N:N,MATCH('xUS Opp Value'!$B1505,'xUS TME'!$B:$B,0))</f>
        <v>0</v>
      </c>
    </row>
    <row r="1506" spans="1:17" hidden="1">
      <c r="A1506" s="10" t="s">
        <v>1312</v>
      </c>
      <c r="B1506" s="10" t="str">
        <f>INDEX('xUS TME'!B:B,MATCH('xUS Opp Value'!A1506,'xUS TME'!A:A,0))</f>
        <v>CNE100005295</v>
      </c>
      <c r="C1506" s="13">
        <f>INDEX('xUS TME'!C:C,MATCH($B1506,'xUS TME'!$B:$B,0))</f>
        <v>600906</v>
      </c>
      <c r="D1506" s="13" t="str">
        <f>INDEX('xUS TME'!D:D,MATCH(B1506,'xUS TME'!$B:$B,0))</f>
        <v>0P0001MDQM</v>
      </c>
      <c r="E1506" s="13" t="str">
        <f>INDEX('xUS TME'!F:F,MATCH(B1506,'xUS TME'!$B:$B,0))</f>
        <v>China</v>
      </c>
      <c r="F1506" s="18" t="str">
        <f>INDEX('xUS TME'!G:G,MATCH(B1506,'xUS TME'!$B:$B,0))</f>
        <v>Financials</v>
      </c>
      <c r="G1506" s="58">
        <f>IFERROR(INDEX(CRIMs!G:G,MATCH(C1506,CRIMs!D:D,0)),0)</f>
        <v>0</v>
      </c>
      <c r="H1506" s="58">
        <f>IFERROR(INDEX(CRIMs!I:I,MATCH(C1506,CRIMs!D:D,0)),0)</f>
        <v>0</v>
      </c>
      <c r="I1506" s="13">
        <f>INDEX('xUS TME'!E:E,MATCH($B1506,'xUS TME'!$B:$B,0))</f>
        <v>0</v>
      </c>
      <c r="J1506" s="15">
        <f>INDEX('xUS TME'!H:H,MATCH(B1506,'xUS TME'!$B:$B,0))</f>
        <v>0</v>
      </c>
      <c r="K1506" s="17" t="str">
        <f t="shared" si="23"/>
        <v/>
      </c>
      <c r="L1506" s="15">
        <f>INDEX('xUS TME'!J:J,MATCH('xUS Opp Value'!B1506,'xUS TME'!$B:$B,0))</f>
        <v>0</v>
      </c>
      <c r="M1506" s="15">
        <f>INDEX('xUS TME'!L:L,MATCH('xUS Opp Value'!$B1506,'xUS TME'!$B:$B,0))</f>
        <v>1.7</v>
      </c>
      <c r="N1506" s="15">
        <f>INDEX('xUS TME'!K:K,MATCH('xUS Opp Value'!$B1506,'xUS TME'!$B:$B,0))</f>
        <v>0.06</v>
      </c>
      <c r="O1506" s="15">
        <f>INDEX('xUS TME'!I:I,MATCH('xUS Opp Value'!$B1506,'xUS TME'!$B:$B,0))</f>
        <v>0</v>
      </c>
      <c r="P1506" s="15" t="str">
        <f>INDEX('xUS TME'!M:M,MATCH('xUS Opp Value'!$B1506,'xUS TME'!$B:$B,0))</f>
        <v>Yuan Renminbi</v>
      </c>
      <c r="Q1506" s="15">
        <f>INDEX('xUS TME'!N:N,MATCH('xUS Opp Value'!$B1506,'xUS TME'!$B:$B,0))</f>
        <v>0</v>
      </c>
    </row>
    <row r="1507" spans="1:17" hidden="1">
      <c r="A1507" s="10" t="s">
        <v>1689</v>
      </c>
      <c r="B1507" s="10" t="str">
        <f>INDEX('xUS TME'!B:B,MATCH('xUS Opp Value'!A1507,'xUS TME'!A:A,0))</f>
        <v>CNE000001D56</v>
      </c>
      <c r="C1507" s="13">
        <f>INDEX('xUS TME'!C:C,MATCH($B1507,'xUS TME'!$B:$B,0))</f>
        <v>600511</v>
      </c>
      <c r="D1507" s="13" t="str">
        <f>INDEX('xUS TME'!D:D,MATCH(B1507,'xUS TME'!$B:$B,0))</f>
        <v>0P00007XAY</v>
      </c>
      <c r="E1507" s="13" t="str">
        <f>INDEX('xUS TME'!F:F,MATCH(B1507,'xUS TME'!$B:$B,0))</f>
        <v>China</v>
      </c>
      <c r="F1507" s="18" t="str">
        <f>INDEX('xUS TME'!G:G,MATCH(B1507,'xUS TME'!$B:$B,0))</f>
        <v>Health Care</v>
      </c>
      <c r="G1507" s="58">
        <f>IFERROR(INDEX(CRIMs!G:G,MATCH(C1507,CRIMs!D:D,0)),0)</f>
        <v>0</v>
      </c>
      <c r="H1507" s="58">
        <f>IFERROR(INDEX(CRIMs!I:I,MATCH(C1507,CRIMs!D:D,0)),0)</f>
        <v>0</v>
      </c>
      <c r="I1507" s="13">
        <f>INDEX('xUS TME'!E:E,MATCH($B1507,'xUS TME'!$B:$B,0))</f>
        <v>0</v>
      </c>
      <c r="J1507" s="15">
        <f>INDEX('xUS TME'!H:H,MATCH(B1507,'xUS TME'!$B:$B,0))</f>
        <v>0</v>
      </c>
      <c r="K1507" s="17" t="str">
        <f t="shared" si="23"/>
        <v/>
      </c>
      <c r="L1507" s="15">
        <f>INDEX('xUS TME'!J:J,MATCH('xUS Opp Value'!B1507,'xUS TME'!$B:$B,0))</f>
        <v>0</v>
      </c>
      <c r="M1507" s="15">
        <f>INDEX('xUS TME'!L:L,MATCH('xUS Opp Value'!$B1507,'xUS TME'!$B:$B,0))</f>
        <v>1.18</v>
      </c>
      <c r="N1507" s="15">
        <f>INDEX('xUS TME'!K:K,MATCH('xUS Opp Value'!$B1507,'xUS TME'!$B:$B,0))</f>
        <v>0.12</v>
      </c>
      <c r="O1507" s="15">
        <f>INDEX('xUS TME'!I:I,MATCH('xUS Opp Value'!$B1507,'xUS TME'!$B:$B,0))</f>
        <v>0</v>
      </c>
      <c r="P1507" s="15" t="str">
        <f>INDEX('xUS TME'!M:M,MATCH('xUS Opp Value'!$B1507,'xUS TME'!$B:$B,0))</f>
        <v>Yuan Renminbi</v>
      </c>
      <c r="Q1507" s="15">
        <f>INDEX('xUS TME'!N:N,MATCH('xUS Opp Value'!$B1507,'xUS TME'!$B:$B,0))</f>
        <v>0</v>
      </c>
    </row>
    <row r="1508" spans="1:17" hidden="1">
      <c r="A1508" s="10" t="s">
        <v>6662</v>
      </c>
      <c r="B1508" s="10" t="str">
        <f>INDEX('xUS TME'!B:B,MATCH('xUS Opp Value'!A1508,'xUS TME'!A:A,0))</f>
        <v>CNE000000594</v>
      </c>
      <c r="C1508" s="13">
        <f>INDEX('xUS TME'!C:C,MATCH($B1508,'xUS TME'!$B:$B,0))</f>
        <v>600655</v>
      </c>
      <c r="D1508" s="13" t="str">
        <f>INDEX('xUS TME'!D:D,MATCH(B1508,'xUS TME'!$B:$B,0))</f>
        <v>0P00007XEJ</v>
      </c>
      <c r="E1508" s="13" t="str">
        <f>INDEX('xUS TME'!F:F,MATCH(B1508,'xUS TME'!$B:$B,0))</f>
        <v>China</v>
      </c>
      <c r="F1508" s="18" t="str">
        <f>INDEX('xUS TME'!G:G,MATCH(B1508,'xUS TME'!$B:$B,0))</f>
        <v>Consumer Discretionary</v>
      </c>
      <c r="G1508" s="58">
        <f>IFERROR(INDEX(CRIMs!G:G,MATCH(C1508,CRIMs!D:D,0)),0)</f>
        <v>0</v>
      </c>
      <c r="H1508" s="58">
        <f>IFERROR(INDEX(CRIMs!I:I,MATCH(C1508,CRIMs!D:D,0)),0)</f>
        <v>0</v>
      </c>
      <c r="I1508" s="13">
        <f>INDEX('xUS TME'!E:E,MATCH($B1508,'xUS TME'!$B:$B,0))</f>
        <v>0</v>
      </c>
      <c r="J1508" s="15">
        <f>INDEX('xUS TME'!H:H,MATCH(B1508,'xUS TME'!$B:$B,0))</f>
        <v>0</v>
      </c>
      <c r="K1508" s="17" t="str">
        <f t="shared" si="23"/>
        <v/>
      </c>
      <c r="L1508" s="15">
        <f>INDEX('xUS TME'!J:J,MATCH('xUS Opp Value'!B1508,'xUS TME'!$B:$B,0))</f>
        <v>0</v>
      </c>
      <c r="M1508" s="15">
        <f>INDEX('xUS TME'!L:L,MATCH('xUS Opp Value'!$B1508,'xUS TME'!$B:$B,0))</f>
        <v>0.6</v>
      </c>
      <c r="N1508" s="15">
        <f>INDEX('xUS TME'!K:K,MATCH('xUS Opp Value'!$B1508,'xUS TME'!$B:$B,0))</f>
        <v>-0.16</v>
      </c>
      <c r="O1508" s="15">
        <f>INDEX('xUS TME'!I:I,MATCH('xUS Opp Value'!$B1508,'xUS TME'!$B:$B,0))</f>
        <v>0</v>
      </c>
      <c r="P1508" s="15" t="str">
        <f>INDEX('xUS TME'!M:M,MATCH('xUS Opp Value'!$B1508,'xUS TME'!$B:$B,0))</f>
        <v>Yuan Renminbi</v>
      </c>
      <c r="Q1508" s="15">
        <f>INDEX('xUS TME'!N:N,MATCH('xUS Opp Value'!$B1508,'xUS TME'!$B:$B,0))</f>
        <v>0</v>
      </c>
    </row>
    <row r="1509" spans="1:17" hidden="1">
      <c r="A1509" s="10" t="s">
        <v>2824</v>
      </c>
      <c r="B1509" s="10" t="str">
        <f>INDEX('xUS TME'!B:B,MATCH('xUS Opp Value'!A1509,'xUS TME'!A:A,0))</f>
        <v>CNE100000G78</v>
      </c>
      <c r="C1509" s="13" t="str">
        <f>INDEX('xUS TME'!C:C,MATCH($B1509,'xUS TME'!$B:$B,0))</f>
        <v>002299</v>
      </c>
      <c r="D1509" s="13" t="str">
        <f>INDEX('xUS TME'!D:D,MATCH(B1509,'xUS TME'!$B:$B,0))</f>
        <v>0P0000M4D2</v>
      </c>
      <c r="E1509" s="13" t="str">
        <f>INDEX('xUS TME'!F:F,MATCH(B1509,'xUS TME'!$B:$B,0))</f>
        <v>China</v>
      </c>
      <c r="F1509" s="18" t="str">
        <f>INDEX('xUS TME'!G:G,MATCH(B1509,'xUS TME'!$B:$B,0))</f>
        <v>Consumer Staples</v>
      </c>
      <c r="G1509" s="58">
        <f>IFERROR(INDEX(CRIMs!G:G,MATCH(C1509,CRIMs!D:D,0)),0)</f>
        <v>0</v>
      </c>
      <c r="H1509" s="58">
        <f>IFERROR(INDEX(CRIMs!I:I,MATCH(C1509,CRIMs!D:D,0)),0)</f>
        <v>0</v>
      </c>
      <c r="I1509" s="13">
        <f>INDEX('xUS TME'!E:E,MATCH($B1509,'xUS TME'!$B:$B,0))</f>
        <v>0</v>
      </c>
      <c r="J1509" s="15">
        <f>INDEX('xUS TME'!H:H,MATCH(B1509,'xUS TME'!$B:$B,0))</f>
        <v>0</v>
      </c>
      <c r="K1509" s="17" t="str">
        <f t="shared" si="23"/>
        <v/>
      </c>
      <c r="L1509" s="15">
        <f>INDEX('xUS TME'!J:J,MATCH('xUS Opp Value'!B1509,'xUS TME'!$B:$B,0))</f>
        <v>0</v>
      </c>
      <c r="M1509" s="15">
        <f>INDEX('xUS TME'!L:L,MATCH('xUS Opp Value'!$B1509,'xUS TME'!$B:$B,0))</f>
        <v>1.99</v>
      </c>
      <c r="N1509" s="15">
        <f>INDEX('xUS TME'!K:K,MATCH('xUS Opp Value'!$B1509,'xUS TME'!$B:$B,0))</f>
        <v>0.13</v>
      </c>
      <c r="O1509" s="15">
        <f>INDEX('xUS TME'!I:I,MATCH('xUS Opp Value'!$B1509,'xUS TME'!$B:$B,0))</f>
        <v>0</v>
      </c>
      <c r="P1509" s="15" t="str">
        <f>INDEX('xUS TME'!M:M,MATCH('xUS Opp Value'!$B1509,'xUS TME'!$B:$B,0))</f>
        <v>Yuan Renminbi</v>
      </c>
      <c r="Q1509" s="15">
        <f>INDEX('xUS TME'!N:N,MATCH('xUS Opp Value'!$B1509,'xUS TME'!$B:$B,0))</f>
        <v>0</v>
      </c>
    </row>
    <row r="1510" spans="1:17" hidden="1">
      <c r="A1510" s="10" t="s">
        <v>6554</v>
      </c>
      <c r="B1510" s="10" t="str">
        <f>INDEX('xUS TME'!B:B,MATCH('xUS Opp Value'!A1510,'xUS TME'!A:A,0))</f>
        <v>CNE1000011K6</v>
      </c>
      <c r="C1510" s="13">
        <f>INDEX('xUS TME'!C:C,MATCH($B1510,'xUS TME'!$B:$B,0))</f>
        <v>2568</v>
      </c>
      <c r="D1510" s="13" t="str">
        <f>INDEX('xUS TME'!D:D,MATCH(B1510,'xUS TME'!$B:$B,0))</f>
        <v>0P0000SQRL</v>
      </c>
      <c r="E1510" s="13" t="str">
        <f>INDEX('xUS TME'!F:F,MATCH(B1510,'xUS TME'!$B:$B,0))</f>
        <v>China</v>
      </c>
      <c r="F1510" s="18" t="str">
        <f>INDEX('xUS TME'!G:G,MATCH(B1510,'xUS TME'!$B:$B,0))</f>
        <v>Consumer Staples</v>
      </c>
      <c r="G1510" s="58">
        <f>IFERROR(INDEX(CRIMs!G:G,MATCH(C1510,CRIMs!D:D,0)),0)</f>
        <v>0</v>
      </c>
      <c r="H1510" s="58">
        <f>IFERROR(INDEX(CRIMs!I:I,MATCH(C1510,CRIMs!D:D,0)),0)</f>
        <v>0</v>
      </c>
      <c r="I1510" s="13">
        <f>INDEX('xUS TME'!E:E,MATCH($B1510,'xUS TME'!$B:$B,0))</f>
        <v>0</v>
      </c>
      <c r="J1510" s="15">
        <f>INDEX('xUS TME'!H:H,MATCH(B1510,'xUS TME'!$B:$B,0))</f>
        <v>0</v>
      </c>
      <c r="K1510" s="17" t="str">
        <f t="shared" si="23"/>
        <v/>
      </c>
      <c r="L1510" s="15">
        <f>INDEX('xUS TME'!J:J,MATCH('xUS Opp Value'!B1510,'xUS TME'!$B:$B,0))</f>
        <v>0</v>
      </c>
      <c r="M1510" s="15">
        <f>INDEX('xUS TME'!L:L,MATCH('xUS Opp Value'!$B1510,'xUS TME'!$B:$B,0))</f>
        <v>3.7</v>
      </c>
      <c r="N1510" s="15">
        <f>INDEX('xUS TME'!K:K,MATCH('xUS Opp Value'!$B1510,'xUS TME'!$B:$B,0))</f>
        <v>0.16</v>
      </c>
      <c r="O1510" s="15">
        <f>INDEX('xUS TME'!I:I,MATCH('xUS Opp Value'!$B1510,'xUS TME'!$B:$B,0))</f>
        <v>0</v>
      </c>
      <c r="P1510" s="15" t="str">
        <f>INDEX('xUS TME'!M:M,MATCH('xUS Opp Value'!$B1510,'xUS TME'!$B:$B,0))</f>
        <v>Yuan Renminbi</v>
      </c>
      <c r="Q1510" s="15">
        <f>INDEX('xUS TME'!N:N,MATCH('xUS Opp Value'!$B1510,'xUS TME'!$B:$B,0))</f>
        <v>0</v>
      </c>
    </row>
    <row r="1511" spans="1:17" hidden="1">
      <c r="A1511" s="10" t="s">
        <v>1180</v>
      </c>
      <c r="B1511" s="10" t="str">
        <f>INDEX('xUS TME'!B:B,MATCH('xUS Opp Value'!A1511,'xUS TME'!A:A,0))</f>
        <v>CNE100003NL9</v>
      </c>
      <c r="C1511" s="13">
        <f>INDEX('xUS TME'!C:C,MATCH($B1511,'xUS TME'!$B:$B,0))</f>
        <v>688363</v>
      </c>
      <c r="D1511" s="13" t="str">
        <f>INDEX('xUS TME'!D:D,MATCH(B1511,'xUS TME'!$B:$B,0))</f>
        <v>0P0001IPJJ</v>
      </c>
      <c r="E1511" s="13" t="str">
        <f>INDEX('xUS TME'!F:F,MATCH(B1511,'xUS TME'!$B:$B,0))</f>
        <v>China</v>
      </c>
      <c r="F1511" s="18" t="str">
        <f>INDEX('xUS TME'!G:G,MATCH(B1511,'xUS TME'!$B:$B,0))</f>
        <v>Consumer Staples</v>
      </c>
      <c r="G1511" s="58">
        <f>IFERROR(INDEX(CRIMs!G:G,MATCH(C1511,CRIMs!D:D,0)),0)</f>
        <v>0</v>
      </c>
      <c r="H1511" s="58">
        <f>IFERROR(INDEX(CRIMs!I:I,MATCH(C1511,CRIMs!D:D,0)),0)</f>
        <v>0</v>
      </c>
      <c r="I1511" s="13">
        <f>INDEX('xUS TME'!E:E,MATCH($B1511,'xUS TME'!$B:$B,0))</f>
        <v>0</v>
      </c>
      <c r="J1511" s="15">
        <f>INDEX('xUS TME'!H:H,MATCH(B1511,'xUS TME'!$B:$B,0))</f>
        <v>0</v>
      </c>
      <c r="K1511" s="17" t="str">
        <f t="shared" si="23"/>
        <v/>
      </c>
      <c r="L1511" s="15">
        <f>INDEX('xUS TME'!J:J,MATCH('xUS Opp Value'!B1511,'xUS TME'!$B:$B,0))</f>
        <v>23.73</v>
      </c>
      <c r="M1511" s="15">
        <f>INDEX('xUS TME'!L:L,MATCH('xUS Opp Value'!$B1511,'xUS TME'!$B:$B,0))</f>
        <v>2.88</v>
      </c>
      <c r="N1511" s="15">
        <f>INDEX('xUS TME'!K:K,MATCH('xUS Opp Value'!$B1511,'xUS TME'!$B:$B,0))</f>
        <v>0.02</v>
      </c>
      <c r="O1511" s="15">
        <f>INDEX('xUS TME'!I:I,MATCH('xUS Opp Value'!$B1511,'xUS TME'!$B:$B,0))</f>
        <v>0</v>
      </c>
      <c r="P1511" s="15" t="str">
        <f>INDEX('xUS TME'!M:M,MATCH('xUS Opp Value'!$B1511,'xUS TME'!$B:$B,0))</f>
        <v>Yuan Renminbi</v>
      </c>
      <c r="Q1511" s="15">
        <f>INDEX('xUS TME'!N:N,MATCH('xUS Opp Value'!$B1511,'xUS TME'!$B:$B,0))</f>
        <v>0</v>
      </c>
    </row>
    <row r="1512" spans="1:17" hidden="1">
      <c r="A1512" s="10" t="s">
        <v>4174</v>
      </c>
      <c r="B1512" s="10" t="str">
        <f>INDEX('xUS TME'!B:B,MATCH('xUS Opp Value'!A1512,'xUS TME'!A:A,0))</f>
        <v>CNE100001VC5</v>
      </c>
      <c r="C1512" s="13">
        <f>INDEX('xUS TME'!C:C,MATCH($B1512,'xUS TME'!$B:$B,0))</f>
        <v>603688</v>
      </c>
      <c r="D1512" s="13" t="str">
        <f>INDEX('xUS TME'!D:D,MATCH(B1512,'xUS TME'!$B:$B,0))</f>
        <v>0P00014JS1</v>
      </c>
      <c r="E1512" s="13" t="str">
        <f>INDEX('xUS TME'!F:F,MATCH(B1512,'xUS TME'!$B:$B,0))</f>
        <v>China</v>
      </c>
      <c r="F1512" s="18" t="str">
        <f>INDEX('xUS TME'!G:G,MATCH(B1512,'xUS TME'!$B:$B,0))</f>
        <v>Information Technology</v>
      </c>
      <c r="G1512" s="58">
        <f>IFERROR(INDEX(CRIMs!G:G,MATCH(C1512,CRIMs!D:D,0)),0)</f>
        <v>0</v>
      </c>
      <c r="H1512" s="58">
        <f>IFERROR(INDEX(CRIMs!I:I,MATCH(C1512,CRIMs!D:D,0)),0)</f>
        <v>0</v>
      </c>
      <c r="I1512" s="13">
        <f>INDEX('xUS TME'!E:E,MATCH($B1512,'xUS TME'!$B:$B,0))</f>
        <v>0</v>
      </c>
      <c r="J1512" s="15">
        <f>INDEX('xUS TME'!H:H,MATCH(B1512,'xUS TME'!$B:$B,0))</f>
        <v>0</v>
      </c>
      <c r="K1512" s="17" t="str">
        <f t="shared" si="23"/>
        <v/>
      </c>
      <c r="L1512" s="15">
        <f>INDEX('xUS TME'!J:J,MATCH('xUS Opp Value'!B1512,'xUS TME'!$B:$B,0))</f>
        <v>0</v>
      </c>
      <c r="M1512" s="15">
        <f>INDEX('xUS TME'!L:L,MATCH('xUS Opp Value'!$B1512,'xUS TME'!$B:$B,0))</f>
        <v>4.3899999999999997</v>
      </c>
      <c r="N1512" s="15">
        <f>INDEX('xUS TME'!K:K,MATCH('xUS Opp Value'!$B1512,'xUS TME'!$B:$B,0))</f>
        <v>0.03</v>
      </c>
      <c r="O1512" s="15">
        <f>INDEX('xUS TME'!I:I,MATCH('xUS Opp Value'!$B1512,'xUS TME'!$B:$B,0))</f>
        <v>0</v>
      </c>
      <c r="P1512" s="15" t="str">
        <f>INDEX('xUS TME'!M:M,MATCH('xUS Opp Value'!$B1512,'xUS TME'!$B:$B,0))</f>
        <v>Yuan Renminbi</v>
      </c>
      <c r="Q1512" s="15">
        <f>INDEX('xUS TME'!N:N,MATCH('xUS Opp Value'!$B1512,'xUS TME'!$B:$B,0))</f>
        <v>0</v>
      </c>
    </row>
    <row r="1513" spans="1:17" hidden="1">
      <c r="A1513" s="10" t="s">
        <v>4663</v>
      </c>
      <c r="B1513" s="10" t="str">
        <f>INDEX('xUS TME'!B:B,MATCH('xUS Opp Value'!A1513,'xUS TME'!A:A,0))</f>
        <v>CNE0000002Y8</v>
      </c>
      <c r="C1513" s="13">
        <f>INDEX('xUS TME'!C:C,MATCH($B1513,'xUS TME'!$B:$B,0))</f>
        <v>513</v>
      </c>
      <c r="D1513" s="13" t="str">
        <f>INDEX('xUS TME'!D:D,MATCH(B1513,'xUS TME'!$B:$B,0))</f>
        <v>0P00007WTC</v>
      </c>
      <c r="E1513" s="13" t="str">
        <f>INDEX('xUS TME'!F:F,MATCH(B1513,'xUS TME'!$B:$B,0))</f>
        <v>China</v>
      </c>
      <c r="F1513" s="18" t="str">
        <f>INDEX('xUS TME'!G:G,MATCH(B1513,'xUS TME'!$B:$B,0))</f>
        <v>Health Care</v>
      </c>
      <c r="G1513" s="58">
        <f>IFERROR(INDEX(CRIMs!G:G,MATCH(C1513,CRIMs!D:D,0)),0)</f>
        <v>0</v>
      </c>
      <c r="H1513" s="58">
        <f>IFERROR(INDEX(CRIMs!I:I,MATCH(C1513,CRIMs!D:D,0)),0)</f>
        <v>0</v>
      </c>
      <c r="I1513" s="13">
        <f>INDEX('xUS TME'!E:E,MATCH($B1513,'xUS TME'!$B:$B,0))</f>
        <v>0</v>
      </c>
      <c r="J1513" s="15">
        <f>INDEX('xUS TME'!H:H,MATCH(B1513,'xUS TME'!$B:$B,0))</f>
        <v>0</v>
      </c>
      <c r="K1513" s="17" t="str">
        <f t="shared" si="23"/>
        <v/>
      </c>
      <c r="L1513" s="15">
        <f>INDEX('xUS TME'!J:J,MATCH('xUS Opp Value'!B1513,'xUS TME'!$B:$B,0))</f>
        <v>0</v>
      </c>
      <c r="M1513" s="15">
        <f>INDEX('xUS TME'!L:L,MATCH('xUS Opp Value'!$B1513,'xUS TME'!$B:$B,0))</f>
        <v>2.2000000000000002</v>
      </c>
      <c r="N1513" s="15">
        <f>INDEX('xUS TME'!K:K,MATCH('xUS Opp Value'!$B1513,'xUS TME'!$B:$B,0))</f>
        <v>0.17</v>
      </c>
      <c r="O1513" s="15">
        <f>INDEX('xUS TME'!I:I,MATCH('xUS Opp Value'!$B1513,'xUS TME'!$B:$B,0))</f>
        <v>0</v>
      </c>
      <c r="P1513" s="15" t="str">
        <f>INDEX('xUS TME'!M:M,MATCH('xUS Opp Value'!$B1513,'xUS TME'!$B:$B,0))</f>
        <v>Yuan Renminbi</v>
      </c>
      <c r="Q1513" s="15">
        <f>INDEX('xUS TME'!N:N,MATCH('xUS Opp Value'!$B1513,'xUS TME'!$B:$B,0))</f>
        <v>0</v>
      </c>
    </row>
    <row r="1514" spans="1:17" hidden="1">
      <c r="A1514" s="10" t="s">
        <v>6522</v>
      </c>
      <c r="B1514" s="10" t="str">
        <f>INDEX('xUS TME'!B:B,MATCH('xUS Opp Value'!A1514,'xUS TME'!A:A,0))</f>
        <v>CNE0000019Y2</v>
      </c>
      <c r="C1514" s="13">
        <f>INDEX('xUS TME'!C:C,MATCH($B1514,'xUS TME'!$B:$B,0))</f>
        <v>600350</v>
      </c>
      <c r="D1514" s="13" t="str">
        <f>INDEX('xUS TME'!D:D,MATCH(B1514,'xUS TME'!$B:$B,0))</f>
        <v>0P00007X7K</v>
      </c>
      <c r="E1514" s="13" t="str">
        <f>INDEX('xUS TME'!F:F,MATCH(B1514,'xUS TME'!$B:$B,0))</f>
        <v>China</v>
      </c>
      <c r="F1514" s="18" t="str">
        <f>INDEX('xUS TME'!G:G,MATCH(B1514,'xUS TME'!$B:$B,0))</f>
        <v>Industrials</v>
      </c>
      <c r="G1514" s="58">
        <f>IFERROR(INDEX(CRIMs!G:G,MATCH(C1514,CRIMs!D:D,0)),0)</f>
        <v>0</v>
      </c>
      <c r="H1514" s="58">
        <f>IFERROR(INDEX(CRIMs!I:I,MATCH(C1514,CRIMs!D:D,0)),0)</f>
        <v>0</v>
      </c>
      <c r="I1514" s="13">
        <f>INDEX('xUS TME'!E:E,MATCH($B1514,'xUS TME'!$B:$B,0))</f>
        <v>0</v>
      </c>
      <c r="J1514" s="15">
        <f>INDEX('xUS TME'!H:H,MATCH(B1514,'xUS TME'!$B:$B,0))</f>
        <v>0</v>
      </c>
      <c r="K1514" s="17" t="str">
        <f t="shared" si="23"/>
        <v/>
      </c>
      <c r="L1514" s="15">
        <f>INDEX('xUS TME'!J:J,MATCH('xUS Opp Value'!B1514,'xUS TME'!$B:$B,0))</f>
        <v>0</v>
      </c>
      <c r="M1514" s="15">
        <f>INDEX('xUS TME'!L:L,MATCH('xUS Opp Value'!$B1514,'xUS TME'!$B:$B,0))</f>
        <v>1.62</v>
      </c>
      <c r="N1514" s="15">
        <f>INDEX('xUS TME'!K:K,MATCH('xUS Opp Value'!$B1514,'xUS TME'!$B:$B,0))</f>
        <v>0.14000000000000001</v>
      </c>
      <c r="O1514" s="15">
        <f>INDEX('xUS TME'!I:I,MATCH('xUS Opp Value'!$B1514,'xUS TME'!$B:$B,0))</f>
        <v>0</v>
      </c>
      <c r="P1514" s="15" t="str">
        <f>INDEX('xUS TME'!M:M,MATCH('xUS Opp Value'!$B1514,'xUS TME'!$B:$B,0))</f>
        <v>Yuan Renminbi</v>
      </c>
      <c r="Q1514" s="15">
        <f>INDEX('xUS TME'!N:N,MATCH('xUS Opp Value'!$B1514,'xUS TME'!$B:$B,0))</f>
        <v>0</v>
      </c>
    </row>
    <row r="1515" spans="1:17" hidden="1">
      <c r="A1515" s="10" t="s">
        <v>3062</v>
      </c>
      <c r="B1515" s="10" t="str">
        <f>INDEX('xUS TME'!B:B,MATCH('xUS Opp Value'!A1515,'xUS TME'!A:A,0))</f>
        <v>CNE000000388</v>
      </c>
      <c r="C1515" s="13">
        <f>INDEX('xUS TME'!C:C,MATCH($B1515,'xUS TME'!$B:$B,0))</f>
        <v>600606</v>
      </c>
      <c r="D1515" s="13" t="str">
        <f>INDEX('xUS TME'!D:D,MATCH(B1515,'xUS TME'!$B:$B,0))</f>
        <v>0P00007XDA</v>
      </c>
      <c r="E1515" s="13" t="str">
        <f>INDEX('xUS TME'!F:F,MATCH(B1515,'xUS TME'!$B:$B,0))</f>
        <v>China</v>
      </c>
      <c r="F1515" s="18" t="str">
        <f>INDEX('xUS TME'!G:G,MATCH(B1515,'xUS TME'!$B:$B,0))</f>
        <v>Real Estate</v>
      </c>
      <c r="G1515" s="58">
        <f>IFERROR(INDEX(CRIMs!G:G,MATCH(C1515,CRIMs!D:D,0)),0)</f>
        <v>0</v>
      </c>
      <c r="H1515" s="58">
        <f>IFERROR(INDEX(CRIMs!I:I,MATCH(C1515,CRIMs!D:D,0)),0)</f>
        <v>0</v>
      </c>
      <c r="I1515" s="13">
        <f>INDEX('xUS TME'!E:E,MATCH($B1515,'xUS TME'!$B:$B,0))</f>
        <v>0</v>
      </c>
      <c r="J1515" s="15">
        <f>INDEX('xUS TME'!H:H,MATCH(B1515,'xUS TME'!$B:$B,0))</f>
        <v>0</v>
      </c>
      <c r="K1515" s="17" t="str">
        <f t="shared" si="23"/>
        <v/>
      </c>
      <c r="L1515" s="15">
        <f>INDEX('xUS TME'!J:J,MATCH('xUS Opp Value'!B1515,'xUS TME'!$B:$B,0))</f>
        <v>0</v>
      </c>
      <c r="M1515" s="15">
        <f>INDEX('xUS TME'!L:L,MATCH('xUS Opp Value'!$B1515,'xUS TME'!$B:$B,0))</f>
        <v>0.36</v>
      </c>
      <c r="N1515" s="15">
        <f>INDEX('xUS TME'!K:K,MATCH('xUS Opp Value'!$B1515,'xUS TME'!$B:$B,0))</f>
        <v>-0.26</v>
      </c>
      <c r="O1515" s="15">
        <f>INDEX('xUS TME'!I:I,MATCH('xUS Opp Value'!$B1515,'xUS TME'!$B:$B,0))</f>
        <v>0</v>
      </c>
      <c r="P1515" s="15" t="str">
        <f>INDEX('xUS TME'!M:M,MATCH('xUS Opp Value'!$B1515,'xUS TME'!$B:$B,0))</f>
        <v>Yuan Renminbi</v>
      </c>
      <c r="Q1515" s="15">
        <f>INDEX('xUS TME'!N:N,MATCH('xUS Opp Value'!$B1515,'xUS TME'!$B:$B,0))</f>
        <v>0</v>
      </c>
    </row>
    <row r="1516" spans="1:17" hidden="1">
      <c r="A1516" s="10" t="s">
        <v>5682</v>
      </c>
      <c r="B1516" s="10" t="str">
        <f>INDEX('xUS TME'!B:B,MATCH('xUS Opp Value'!A1516,'xUS TME'!A:A,0))</f>
        <v>CNE000001PH7</v>
      </c>
      <c r="C1516" s="13">
        <f>INDEX('xUS TME'!C:C,MATCH($B1516,'xUS TME'!$B:$B,0))</f>
        <v>601666</v>
      </c>
      <c r="D1516" s="13" t="str">
        <f>INDEX('xUS TME'!D:D,MATCH(B1516,'xUS TME'!$B:$B,0))</f>
        <v>0P000080NB</v>
      </c>
      <c r="E1516" s="13" t="str">
        <f>INDEX('xUS TME'!F:F,MATCH(B1516,'xUS TME'!$B:$B,0))</f>
        <v>China</v>
      </c>
      <c r="F1516" s="18" t="str">
        <f>INDEX('xUS TME'!G:G,MATCH(B1516,'xUS TME'!$B:$B,0))</f>
        <v>Energy</v>
      </c>
      <c r="G1516" s="58">
        <f>IFERROR(INDEX(CRIMs!G:G,MATCH(C1516,CRIMs!D:D,0)),0)</f>
        <v>0</v>
      </c>
      <c r="H1516" s="58">
        <f>IFERROR(INDEX(CRIMs!I:I,MATCH(C1516,CRIMs!D:D,0)),0)</f>
        <v>0</v>
      </c>
      <c r="I1516" s="13">
        <f>INDEX('xUS TME'!E:E,MATCH($B1516,'xUS TME'!$B:$B,0))</f>
        <v>0</v>
      </c>
      <c r="J1516" s="15">
        <f>INDEX('xUS TME'!H:H,MATCH(B1516,'xUS TME'!$B:$B,0))</f>
        <v>0</v>
      </c>
      <c r="K1516" s="17" t="str">
        <f t="shared" si="23"/>
        <v/>
      </c>
      <c r="L1516" s="15">
        <f>INDEX('xUS TME'!J:J,MATCH('xUS Opp Value'!B1516,'xUS TME'!$B:$B,0))</f>
        <v>0</v>
      </c>
      <c r="M1516" s="15">
        <f>INDEX('xUS TME'!L:L,MATCH('xUS Opp Value'!$B1516,'xUS TME'!$B:$B,0))</f>
        <v>0.84</v>
      </c>
      <c r="N1516" s="15">
        <f>INDEX('xUS TME'!K:K,MATCH('xUS Opp Value'!$B1516,'xUS TME'!$B:$B,0))</f>
        <v>0.1</v>
      </c>
      <c r="O1516" s="15">
        <f>INDEX('xUS TME'!I:I,MATCH('xUS Opp Value'!$B1516,'xUS TME'!$B:$B,0))</f>
        <v>0</v>
      </c>
      <c r="P1516" s="15" t="str">
        <f>INDEX('xUS TME'!M:M,MATCH('xUS Opp Value'!$B1516,'xUS TME'!$B:$B,0))</f>
        <v>Yuan Renminbi</v>
      </c>
      <c r="Q1516" s="15">
        <f>INDEX('xUS TME'!N:N,MATCH('xUS Opp Value'!$B1516,'xUS TME'!$B:$B,0))</f>
        <v>0</v>
      </c>
    </row>
    <row r="1517" spans="1:17" hidden="1">
      <c r="A1517" s="10" t="s">
        <v>729</v>
      </c>
      <c r="B1517" s="10" t="str">
        <f>INDEX('xUS TME'!B:B,MATCH('xUS Opp Value'!A1517,'xUS TME'!A:A,0))</f>
        <v>CNE100002GC4</v>
      </c>
      <c r="C1517" s="13">
        <f>INDEX('xUS TME'!C:C,MATCH($B1517,'xUS TME'!$B:$B,0))</f>
        <v>603658</v>
      </c>
      <c r="D1517" s="13" t="str">
        <f>INDEX('xUS TME'!D:D,MATCH(B1517,'xUS TME'!$B:$B,0))</f>
        <v>0P00018LTI</v>
      </c>
      <c r="E1517" s="13" t="str">
        <f>INDEX('xUS TME'!F:F,MATCH(B1517,'xUS TME'!$B:$B,0))</f>
        <v>China</v>
      </c>
      <c r="F1517" s="18" t="str">
        <f>INDEX('xUS TME'!G:G,MATCH(B1517,'xUS TME'!$B:$B,0))</f>
        <v>Health Care</v>
      </c>
      <c r="G1517" s="58">
        <f>IFERROR(INDEX(CRIMs!G:G,MATCH(C1517,CRIMs!D:D,0)),0)</f>
        <v>0</v>
      </c>
      <c r="H1517" s="58">
        <f>IFERROR(INDEX(CRIMs!I:I,MATCH(C1517,CRIMs!D:D,0)),0)</f>
        <v>0</v>
      </c>
      <c r="I1517" s="13">
        <f>INDEX('xUS TME'!E:E,MATCH($B1517,'xUS TME'!$B:$B,0))</f>
        <v>0</v>
      </c>
      <c r="J1517" s="15">
        <f>INDEX('xUS TME'!H:H,MATCH(B1517,'xUS TME'!$B:$B,0))</f>
        <v>0</v>
      </c>
      <c r="K1517" s="17" t="str">
        <f t="shared" si="23"/>
        <v/>
      </c>
      <c r="L1517" s="15">
        <f>INDEX('xUS TME'!J:J,MATCH('xUS Opp Value'!B1517,'xUS TME'!$B:$B,0))</f>
        <v>0</v>
      </c>
      <c r="M1517" s="15">
        <f>INDEX('xUS TME'!L:L,MATCH('xUS Opp Value'!$B1517,'xUS TME'!$B:$B,0))</f>
        <v>2.2599999999999998</v>
      </c>
      <c r="N1517" s="15">
        <f>INDEX('xUS TME'!K:K,MATCH('xUS Opp Value'!$B1517,'xUS TME'!$B:$B,0))</f>
        <v>0.14000000000000001</v>
      </c>
      <c r="O1517" s="15">
        <f>INDEX('xUS TME'!I:I,MATCH('xUS Opp Value'!$B1517,'xUS TME'!$B:$B,0))</f>
        <v>0</v>
      </c>
      <c r="P1517" s="15" t="str">
        <f>INDEX('xUS TME'!M:M,MATCH('xUS Opp Value'!$B1517,'xUS TME'!$B:$B,0))</f>
        <v>Yuan Renminbi</v>
      </c>
      <c r="Q1517" s="15">
        <f>INDEX('xUS TME'!N:N,MATCH('xUS Opp Value'!$B1517,'xUS TME'!$B:$B,0))</f>
        <v>0</v>
      </c>
    </row>
    <row r="1518" spans="1:17" hidden="1">
      <c r="A1518" s="10" t="s">
        <v>8570</v>
      </c>
      <c r="B1518" s="10" t="str">
        <f>INDEX('xUS TME'!B:B,MATCH('xUS Opp Value'!A1518,'xUS TME'!A:A,0))</f>
        <v>CNE100005QJ1</v>
      </c>
      <c r="C1518" s="13">
        <f>INDEX('xUS TME'!C:C,MATCH($B1518,'xUS TME'!$B:$B,0))</f>
        <v>688349</v>
      </c>
      <c r="D1518" s="13" t="str">
        <f>INDEX('xUS TME'!D:D,MATCH(B1518,'xUS TME'!$B:$B,0))</f>
        <v>0P0001PA9C</v>
      </c>
      <c r="E1518" s="13" t="str">
        <f>INDEX('xUS TME'!F:F,MATCH(B1518,'xUS TME'!$B:$B,0))</f>
        <v>China</v>
      </c>
      <c r="F1518" s="18" t="str">
        <f>INDEX('xUS TME'!G:G,MATCH(B1518,'xUS TME'!$B:$B,0))</f>
        <v>Industrials</v>
      </c>
      <c r="G1518" s="58">
        <f>IFERROR(INDEX(CRIMs!G:G,MATCH(C1518,CRIMs!D:D,0)),0)</f>
        <v>0</v>
      </c>
      <c r="H1518" s="58">
        <f>IFERROR(INDEX(CRIMs!I:I,MATCH(C1518,CRIMs!D:D,0)),0)</f>
        <v>0</v>
      </c>
      <c r="I1518" s="13">
        <f>INDEX('xUS TME'!E:E,MATCH($B1518,'xUS TME'!$B:$B,0))</f>
        <v>0</v>
      </c>
      <c r="J1518" s="15">
        <f>INDEX('xUS TME'!H:H,MATCH(B1518,'xUS TME'!$B:$B,0))</f>
        <v>0</v>
      </c>
      <c r="K1518" s="17" t="str">
        <f t="shared" si="23"/>
        <v/>
      </c>
      <c r="L1518" s="15">
        <f>INDEX('xUS TME'!J:J,MATCH('xUS Opp Value'!B1518,'xUS TME'!$B:$B,0))</f>
        <v>0</v>
      </c>
      <c r="M1518" s="15">
        <f>INDEX('xUS TME'!L:L,MATCH('xUS Opp Value'!$B1518,'xUS TME'!$B:$B,0))</f>
        <v>2.19</v>
      </c>
      <c r="N1518" s="15">
        <f>INDEX('xUS TME'!K:K,MATCH('xUS Opp Value'!$B1518,'xUS TME'!$B:$B,0))</f>
        <v>0.14000000000000001</v>
      </c>
      <c r="O1518" s="15">
        <f>INDEX('xUS TME'!I:I,MATCH('xUS Opp Value'!$B1518,'xUS TME'!$B:$B,0))</f>
        <v>0</v>
      </c>
      <c r="P1518" s="15" t="str">
        <f>INDEX('xUS TME'!M:M,MATCH('xUS Opp Value'!$B1518,'xUS TME'!$B:$B,0))</f>
        <v>Yuan Renminbi</v>
      </c>
      <c r="Q1518" s="15">
        <f>INDEX('xUS TME'!N:N,MATCH('xUS Opp Value'!$B1518,'xUS TME'!$B:$B,0))</f>
        <v>0</v>
      </c>
    </row>
    <row r="1519" spans="1:17" hidden="1">
      <c r="A1519" s="10" t="s">
        <v>6922</v>
      </c>
      <c r="B1519" s="10" t="str">
        <f>INDEX('xUS TME'!B:B,MATCH('xUS Opp Value'!A1519,'xUS TME'!A:A,0))</f>
        <v>CNE000000BB2</v>
      </c>
      <c r="C1519" s="13">
        <f>INDEX('xUS TME'!C:C,MATCH($B1519,'xUS TME'!$B:$B,0))</f>
        <v>600688</v>
      </c>
      <c r="D1519" s="13" t="str">
        <f>INDEX('xUS TME'!D:D,MATCH(B1519,'xUS TME'!$B:$B,0))</f>
        <v>0P00007XFB</v>
      </c>
      <c r="E1519" s="13" t="str">
        <f>INDEX('xUS TME'!F:F,MATCH(B1519,'xUS TME'!$B:$B,0))</f>
        <v>China</v>
      </c>
      <c r="F1519" s="18" t="str">
        <f>INDEX('xUS TME'!G:G,MATCH(B1519,'xUS TME'!$B:$B,0))</f>
        <v>Materials</v>
      </c>
      <c r="G1519" s="58">
        <f>IFERROR(INDEX(CRIMs!G:G,MATCH(C1519,CRIMs!D:D,0)),0)</f>
        <v>0</v>
      </c>
      <c r="H1519" s="58">
        <f>IFERROR(INDEX(CRIMs!I:I,MATCH(C1519,CRIMs!D:D,0)),0)</f>
        <v>0</v>
      </c>
      <c r="I1519" s="13">
        <f>INDEX('xUS TME'!E:E,MATCH($B1519,'xUS TME'!$B:$B,0))</f>
        <v>0</v>
      </c>
      <c r="J1519" s="15">
        <f>INDEX('xUS TME'!H:H,MATCH(B1519,'xUS TME'!$B:$B,0))</f>
        <v>0</v>
      </c>
      <c r="K1519" s="17" t="str">
        <f t="shared" si="23"/>
        <v/>
      </c>
      <c r="L1519" s="15">
        <f>INDEX('xUS TME'!J:J,MATCH('xUS Opp Value'!B1519,'xUS TME'!$B:$B,0))</f>
        <v>14.87</v>
      </c>
      <c r="M1519" s="15">
        <f>INDEX('xUS TME'!L:L,MATCH('xUS Opp Value'!$B1519,'xUS TME'!$B:$B,0))</f>
        <v>1.33</v>
      </c>
      <c r="N1519" s="15">
        <f>INDEX('xUS TME'!K:K,MATCH('xUS Opp Value'!$B1519,'xUS TME'!$B:$B,0))</f>
        <v>-0.06</v>
      </c>
      <c r="O1519" s="15" t="str">
        <f>INDEX('xUS TME'!I:I,MATCH('xUS Opp Value'!$B1519,'xUS TME'!$B:$B,0))</f>
        <v>None</v>
      </c>
      <c r="P1519" s="15" t="str">
        <f>INDEX('xUS TME'!M:M,MATCH('xUS Opp Value'!$B1519,'xUS TME'!$B:$B,0))</f>
        <v>Yuan Renminbi</v>
      </c>
      <c r="Q1519" s="15" t="str">
        <f>INDEX('xUS TME'!N:N,MATCH('xUS Opp Value'!$B1519,'xUS TME'!$B:$B,0))</f>
        <v>Very High</v>
      </c>
    </row>
    <row r="1520" spans="1:17" hidden="1">
      <c r="A1520" s="10" t="s">
        <v>4330</v>
      </c>
      <c r="B1520" s="10" t="str">
        <f>INDEX('xUS TME'!B:B,MATCH('xUS Opp Value'!A1520,'xUS TME'!A:A,0))</f>
        <v>CNE100003P41</v>
      </c>
      <c r="C1520" s="13">
        <f>INDEX('xUS TME'!C:C,MATCH($B1520,'xUS TME'!$B:$B,0))</f>
        <v>603786</v>
      </c>
      <c r="D1520" s="13" t="str">
        <f>INDEX('xUS TME'!D:D,MATCH(B1520,'xUS TME'!$B:$B,0))</f>
        <v>0P0001IL0B</v>
      </c>
      <c r="E1520" s="13" t="str">
        <f>INDEX('xUS TME'!F:F,MATCH(B1520,'xUS TME'!$B:$B,0))</f>
        <v>China</v>
      </c>
      <c r="F1520" s="18" t="str">
        <f>INDEX('xUS TME'!G:G,MATCH(B1520,'xUS TME'!$B:$B,0))</f>
        <v>Consumer Discretionary</v>
      </c>
      <c r="G1520" s="58">
        <f>IFERROR(INDEX(CRIMs!G:G,MATCH(C1520,CRIMs!D:D,0)),0)</f>
        <v>0</v>
      </c>
      <c r="H1520" s="58">
        <f>IFERROR(INDEX(CRIMs!I:I,MATCH(C1520,CRIMs!D:D,0)),0)</f>
        <v>0</v>
      </c>
      <c r="I1520" s="13">
        <f>INDEX('xUS TME'!E:E,MATCH($B1520,'xUS TME'!$B:$B,0))</f>
        <v>0</v>
      </c>
      <c r="J1520" s="15">
        <f>INDEX('xUS TME'!H:H,MATCH(B1520,'xUS TME'!$B:$B,0))</f>
        <v>0</v>
      </c>
      <c r="K1520" s="17" t="str">
        <f t="shared" si="23"/>
        <v/>
      </c>
      <c r="L1520" s="15">
        <f>INDEX('xUS TME'!J:J,MATCH('xUS Opp Value'!B1520,'xUS TME'!$B:$B,0))</f>
        <v>0</v>
      </c>
      <c r="M1520" s="15">
        <f>INDEX('xUS TME'!L:L,MATCH('xUS Opp Value'!$B1520,'xUS TME'!$B:$B,0))</f>
        <v>4.1500000000000004</v>
      </c>
      <c r="N1520" s="15">
        <f>INDEX('xUS TME'!K:K,MATCH('xUS Opp Value'!$B1520,'xUS TME'!$B:$B,0))</f>
        <v>0.16</v>
      </c>
      <c r="O1520" s="15">
        <f>INDEX('xUS TME'!I:I,MATCH('xUS Opp Value'!$B1520,'xUS TME'!$B:$B,0))</f>
        <v>0</v>
      </c>
      <c r="P1520" s="15" t="str">
        <f>INDEX('xUS TME'!M:M,MATCH('xUS Opp Value'!$B1520,'xUS TME'!$B:$B,0))</f>
        <v>Yuan Renminbi</v>
      </c>
      <c r="Q1520" s="15">
        <f>INDEX('xUS TME'!N:N,MATCH('xUS Opp Value'!$B1520,'xUS TME'!$B:$B,0))</f>
        <v>0</v>
      </c>
    </row>
    <row r="1521" spans="1:17" hidden="1">
      <c r="A1521" s="10" t="s">
        <v>3699</v>
      </c>
      <c r="B1521" s="10" t="str">
        <f>INDEX('xUS TME'!B:B,MATCH('xUS Opp Value'!A1521,'xUS TME'!A:A,0))</f>
        <v>CNE1000013B1</v>
      </c>
      <c r="C1521" s="13">
        <f>INDEX('xUS TME'!C:C,MATCH($B1521,'xUS TME'!$B:$B,0))</f>
        <v>2583</v>
      </c>
      <c r="D1521" s="13" t="str">
        <f>INDEX('xUS TME'!D:D,MATCH(B1521,'xUS TME'!$B:$B,0))</f>
        <v>0P0000TGCN</v>
      </c>
      <c r="E1521" s="13" t="str">
        <f>INDEX('xUS TME'!F:F,MATCH(B1521,'xUS TME'!$B:$B,0))</f>
        <v>China</v>
      </c>
      <c r="F1521" s="18" t="str">
        <f>INDEX('xUS TME'!G:G,MATCH(B1521,'xUS TME'!$B:$B,0))</f>
        <v>Information Technology</v>
      </c>
      <c r="G1521" s="58">
        <f>IFERROR(INDEX(CRIMs!G:G,MATCH(C1521,CRIMs!D:D,0)),0)</f>
        <v>0</v>
      </c>
      <c r="H1521" s="58">
        <f>IFERROR(INDEX(CRIMs!I:I,MATCH(C1521,CRIMs!D:D,0)),0)</f>
        <v>0</v>
      </c>
      <c r="I1521" s="13">
        <f>INDEX('xUS TME'!E:E,MATCH($B1521,'xUS TME'!$B:$B,0))</f>
        <v>0</v>
      </c>
      <c r="J1521" s="15">
        <f>INDEX('xUS TME'!H:H,MATCH(B1521,'xUS TME'!$B:$B,0))</f>
        <v>0</v>
      </c>
      <c r="K1521" s="17" t="str">
        <f t="shared" si="23"/>
        <v/>
      </c>
      <c r="L1521" s="15">
        <f>INDEX('xUS TME'!J:J,MATCH('xUS Opp Value'!B1521,'xUS TME'!$B:$B,0))</f>
        <v>0</v>
      </c>
      <c r="M1521" s="15">
        <f>INDEX('xUS TME'!L:L,MATCH('xUS Opp Value'!$B1521,'xUS TME'!$B:$B,0))</f>
        <v>9.17</v>
      </c>
      <c r="N1521" s="15">
        <f>INDEX('xUS TME'!K:K,MATCH('xUS Opp Value'!$B1521,'xUS TME'!$B:$B,0))</f>
        <v>-0.1</v>
      </c>
      <c r="O1521" s="15">
        <f>INDEX('xUS TME'!I:I,MATCH('xUS Opp Value'!$B1521,'xUS TME'!$B:$B,0))</f>
        <v>0</v>
      </c>
      <c r="P1521" s="15" t="str">
        <f>INDEX('xUS TME'!M:M,MATCH('xUS Opp Value'!$B1521,'xUS TME'!$B:$B,0))</f>
        <v>Yuan Renminbi</v>
      </c>
      <c r="Q1521" s="15">
        <f>INDEX('xUS TME'!N:N,MATCH('xUS Opp Value'!$B1521,'xUS TME'!$B:$B,0))</f>
        <v>0</v>
      </c>
    </row>
    <row r="1522" spans="1:17" hidden="1">
      <c r="A1522" s="10" t="s">
        <v>6630</v>
      </c>
      <c r="B1522" s="10" t="str">
        <f>INDEX('xUS TME'!B:B,MATCH('xUS Opp Value'!A1522,'xUS TME'!A:A,0))</f>
        <v>CNE0000009S5</v>
      </c>
      <c r="C1522" s="13">
        <f>INDEX('xUS TME'!C:C,MATCH($B1522,'xUS TME'!$B:$B,0))</f>
        <v>600663</v>
      </c>
      <c r="D1522" s="13" t="str">
        <f>INDEX('xUS TME'!D:D,MATCH(B1522,'xUS TME'!$B:$B,0))</f>
        <v>0P00007XEP</v>
      </c>
      <c r="E1522" s="13" t="str">
        <f>INDEX('xUS TME'!F:F,MATCH(B1522,'xUS TME'!$B:$B,0))</f>
        <v>China</v>
      </c>
      <c r="F1522" s="18" t="str">
        <f>INDEX('xUS TME'!G:G,MATCH(B1522,'xUS TME'!$B:$B,0))</f>
        <v>Real Estate</v>
      </c>
      <c r="G1522" s="58">
        <f>IFERROR(INDEX(CRIMs!G:G,MATCH(C1522,CRIMs!D:D,0)),0)</f>
        <v>0</v>
      </c>
      <c r="H1522" s="58">
        <f>IFERROR(INDEX(CRIMs!I:I,MATCH(C1522,CRIMs!D:D,0)),0)</f>
        <v>0</v>
      </c>
      <c r="I1522" s="13">
        <f>INDEX('xUS TME'!E:E,MATCH($B1522,'xUS TME'!$B:$B,0))</f>
        <v>0</v>
      </c>
      <c r="J1522" s="15">
        <f>INDEX('xUS TME'!H:H,MATCH(B1522,'xUS TME'!$B:$B,0))</f>
        <v>0</v>
      </c>
      <c r="K1522" s="17" t="str">
        <f t="shared" si="23"/>
        <v/>
      </c>
      <c r="L1522" s="15">
        <f>INDEX('xUS TME'!J:J,MATCH('xUS Opp Value'!B1522,'xUS TME'!$B:$B,0))</f>
        <v>9.5</v>
      </c>
      <c r="M1522" s="15">
        <f>INDEX('xUS TME'!L:L,MATCH('xUS Opp Value'!$B1522,'xUS TME'!$B:$B,0))</f>
        <v>1.54</v>
      </c>
      <c r="N1522" s="15">
        <f>INDEX('xUS TME'!K:K,MATCH('xUS Opp Value'!$B1522,'xUS TME'!$B:$B,0))</f>
        <v>7.0000000000000007E-2</v>
      </c>
      <c r="O1522" s="15">
        <f>INDEX('xUS TME'!I:I,MATCH('xUS Opp Value'!$B1522,'xUS TME'!$B:$B,0))</f>
        <v>0</v>
      </c>
      <c r="P1522" s="15" t="str">
        <f>INDEX('xUS TME'!M:M,MATCH('xUS Opp Value'!$B1522,'xUS TME'!$B:$B,0))</f>
        <v>Yuan Renminbi</v>
      </c>
      <c r="Q1522" s="15">
        <f>INDEX('xUS TME'!N:N,MATCH('xUS Opp Value'!$B1522,'xUS TME'!$B:$B,0))</f>
        <v>0</v>
      </c>
    </row>
    <row r="1523" spans="1:17" hidden="1">
      <c r="A1523" s="10" t="s">
        <v>345</v>
      </c>
      <c r="B1523" s="10" t="str">
        <f>INDEX('xUS TME'!B:B,MATCH('xUS Opp Value'!A1523,'xUS TME'!A:A,0))</f>
        <v>CNE1000051B1</v>
      </c>
      <c r="C1523" s="13">
        <f>INDEX('xUS TME'!C:C,MATCH($B1523,'xUS TME'!$B:$B,0))</f>
        <v>603529</v>
      </c>
      <c r="D1523" s="13" t="str">
        <f>INDEX('xUS TME'!D:D,MATCH(B1523,'xUS TME'!$B:$B,0))</f>
        <v>0P0001MOS0</v>
      </c>
      <c r="E1523" s="13" t="str">
        <f>INDEX('xUS TME'!F:F,MATCH(B1523,'xUS TME'!$B:$B,0))</f>
        <v>China</v>
      </c>
      <c r="F1523" s="18" t="str">
        <f>INDEX('xUS TME'!G:G,MATCH(B1523,'xUS TME'!$B:$B,0))</f>
        <v>Consumer Discretionary</v>
      </c>
      <c r="G1523" s="58">
        <f>IFERROR(INDEX(CRIMs!G:G,MATCH(C1523,CRIMs!D:D,0)),0)</f>
        <v>0</v>
      </c>
      <c r="H1523" s="58">
        <f>IFERROR(INDEX(CRIMs!I:I,MATCH(C1523,CRIMs!D:D,0)),0)</f>
        <v>0</v>
      </c>
      <c r="I1523" s="13">
        <f>INDEX('xUS TME'!E:E,MATCH($B1523,'xUS TME'!$B:$B,0))</f>
        <v>0</v>
      </c>
      <c r="J1523" s="15">
        <f>INDEX('xUS TME'!H:H,MATCH(B1523,'xUS TME'!$B:$B,0))</f>
        <v>0</v>
      </c>
      <c r="K1523" s="17" t="str">
        <f t="shared" si="23"/>
        <v/>
      </c>
      <c r="L1523" s="15">
        <f>INDEX('xUS TME'!J:J,MATCH('xUS Opp Value'!B1523,'xUS TME'!$B:$B,0))</f>
        <v>0</v>
      </c>
      <c r="M1523" s="15">
        <f>INDEX('xUS TME'!L:L,MATCH('xUS Opp Value'!$B1523,'xUS TME'!$B:$B,0))</f>
        <v>2.5499999999999998</v>
      </c>
      <c r="N1523" s="15">
        <f>INDEX('xUS TME'!K:K,MATCH('xUS Opp Value'!$B1523,'xUS TME'!$B:$B,0))</f>
        <v>0.24</v>
      </c>
      <c r="O1523" s="15">
        <f>INDEX('xUS TME'!I:I,MATCH('xUS Opp Value'!$B1523,'xUS TME'!$B:$B,0))</f>
        <v>0</v>
      </c>
      <c r="P1523" s="15" t="str">
        <f>INDEX('xUS TME'!M:M,MATCH('xUS Opp Value'!$B1523,'xUS TME'!$B:$B,0))</f>
        <v>Yuan Renminbi</v>
      </c>
      <c r="Q1523" s="15">
        <f>INDEX('xUS TME'!N:N,MATCH('xUS Opp Value'!$B1523,'xUS TME'!$B:$B,0))</f>
        <v>0</v>
      </c>
    </row>
    <row r="1524" spans="1:17" hidden="1">
      <c r="A1524" s="10" t="s">
        <v>2692</v>
      </c>
      <c r="B1524" s="10" t="str">
        <f>INDEX('xUS TME'!B:B,MATCH('xUS Opp Value'!A1524,'xUS TME'!A:A,0))</f>
        <v>CNE000000R85</v>
      </c>
      <c r="C1524" s="13">
        <f>INDEX('xUS TME'!C:C,MATCH($B1524,'xUS TME'!$B:$B,0))</f>
        <v>800</v>
      </c>
      <c r="D1524" s="13" t="str">
        <f>INDEX('xUS TME'!D:D,MATCH(B1524,'xUS TME'!$B:$B,0))</f>
        <v>0P00007XOL</v>
      </c>
      <c r="E1524" s="13" t="str">
        <f>INDEX('xUS TME'!F:F,MATCH(B1524,'xUS TME'!$B:$B,0))</f>
        <v>China</v>
      </c>
      <c r="F1524" s="18" t="str">
        <f>INDEX('xUS TME'!G:G,MATCH(B1524,'xUS TME'!$B:$B,0))</f>
        <v>Industrials</v>
      </c>
      <c r="G1524" s="58">
        <f>IFERROR(INDEX(CRIMs!G:G,MATCH(C1524,CRIMs!D:D,0)),0)</f>
        <v>0</v>
      </c>
      <c r="H1524" s="58">
        <f>IFERROR(INDEX(CRIMs!I:I,MATCH(C1524,CRIMs!D:D,0)),0)</f>
        <v>0</v>
      </c>
      <c r="I1524" s="13">
        <f>INDEX('xUS TME'!E:E,MATCH($B1524,'xUS TME'!$B:$B,0))</f>
        <v>0</v>
      </c>
      <c r="J1524" s="15">
        <f>INDEX('xUS TME'!H:H,MATCH(B1524,'xUS TME'!$B:$B,0))</f>
        <v>0</v>
      </c>
      <c r="K1524" s="17" t="str">
        <f t="shared" si="23"/>
        <v/>
      </c>
      <c r="L1524" s="15">
        <f>INDEX('xUS TME'!J:J,MATCH('xUS Opp Value'!B1524,'xUS TME'!$B:$B,0))</f>
        <v>11.96</v>
      </c>
      <c r="M1524" s="15">
        <f>INDEX('xUS TME'!L:L,MATCH('xUS Opp Value'!$B1524,'xUS TME'!$B:$B,0))</f>
        <v>1.3</v>
      </c>
      <c r="N1524" s="15">
        <f>INDEX('xUS TME'!K:K,MATCH('xUS Opp Value'!$B1524,'xUS TME'!$B:$B,0))</f>
        <v>0.03</v>
      </c>
      <c r="O1524" s="15">
        <f>INDEX('xUS TME'!I:I,MATCH('xUS Opp Value'!$B1524,'xUS TME'!$B:$B,0))</f>
        <v>0</v>
      </c>
      <c r="P1524" s="15" t="str">
        <f>INDEX('xUS TME'!M:M,MATCH('xUS Opp Value'!$B1524,'xUS TME'!$B:$B,0))</f>
        <v>Yuan Renminbi</v>
      </c>
      <c r="Q1524" s="15">
        <f>INDEX('xUS TME'!N:N,MATCH('xUS Opp Value'!$B1524,'xUS TME'!$B:$B,0))</f>
        <v>0</v>
      </c>
    </row>
    <row r="1525" spans="1:17" hidden="1">
      <c r="A1525" s="10" t="s">
        <v>3663</v>
      </c>
      <c r="B1525" s="10" t="str">
        <f>INDEX('xUS TME'!B:B,MATCH('xUS Opp Value'!A1525,'xUS TME'!A:A,0))</f>
        <v>CNE000000750</v>
      </c>
      <c r="C1525" s="13">
        <f>INDEX('xUS TME'!C:C,MATCH($B1525,'xUS TME'!$B:$B,0))</f>
        <v>883</v>
      </c>
      <c r="D1525" s="13" t="str">
        <f>INDEX('xUS TME'!D:D,MATCH(B1525,'xUS TME'!$B:$B,0))</f>
        <v>0P00007XQ0</v>
      </c>
      <c r="E1525" s="13" t="str">
        <f>INDEX('xUS TME'!F:F,MATCH(B1525,'xUS TME'!$B:$B,0))</f>
        <v>China</v>
      </c>
      <c r="F1525" s="18" t="str">
        <f>INDEX('xUS TME'!G:G,MATCH(B1525,'xUS TME'!$B:$B,0))</f>
        <v>Utilities</v>
      </c>
      <c r="G1525" s="58">
        <f>IFERROR(INDEX(CRIMs!G:G,MATCH(C1525,CRIMs!D:D,0)),0)</f>
        <v>0</v>
      </c>
      <c r="H1525" s="58">
        <f>IFERROR(INDEX(CRIMs!I:I,MATCH(C1525,CRIMs!D:D,0)),0)</f>
        <v>0</v>
      </c>
      <c r="I1525" s="13">
        <f>INDEX('xUS TME'!E:E,MATCH($B1525,'xUS TME'!$B:$B,0))</f>
        <v>0</v>
      </c>
      <c r="J1525" s="15">
        <f>INDEX('xUS TME'!H:H,MATCH(B1525,'xUS TME'!$B:$B,0))</f>
        <v>0</v>
      </c>
      <c r="K1525" s="17" t="str">
        <f t="shared" si="23"/>
        <v/>
      </c>
      <c r="L1525" s="15">
        <f>INDEX('xUS TME'!J:J,MATCH('xUS Opp Value'!B1525,'xUS TME'!$B:$B,0))</f>
        <v>0</v>
      </c>
      <c r="M1525" s="15">
        <f>INDEX('xUS TME'!L:L,MATCH('xUS Opp Value'!$B1525,'xUS TME'!$B:$B,0))</f>
        <v>0.85</v>
      </c>
      <c r="N1525" s="15">
        <f>INDEX('xUS TME'!K:K,MATCH('xUS Opp Value'!$B1525,'xUS TME'!$B:$B,0))</f>
        <v>7.0000000000000007E-2</v>
      </c>
      <c r="O1525" s="15">
        <f>INDEX('xUS TME'!I:I,MATCH('xUS Opp Value'!$B1525,'xUS TME'!$B:$B,0))</f>
        <v>0</v>
      </c>
      <c r="P1525" s="15" t="str">
        <f>INDEX('xUS TME'!M:M,MATCH('xUS Opp Value'!$B1525,'xUS TME'!$B:$B,0))</f>
        <v>Yuan Renminbi</v>
      </c>
      <c r="Q1525" s="15">
        <f>INDEX('xUS TME'!N:N,MATCH('xUS Opp Value'!$B1525,'xUS TME'!$B:$B,0))</f>
        <v>0</v>
      </c>
    </row>
    <row r="1526" spans="1:17" hidden="1">
      <c r="A1526" s="10" t="s">
        <v>4142</v>
      </c>
      <c r="B1526" s="10" t="str">
        <f>INDEX('xUS TME'!B:B,MATCH('xUS Opp Value'!A1526,'xUS TME'!A:A,0))</f>
        <v>CNE0000016S0</v>
      </c>
      <c r="C1526" s="13">
        <f>INDEX('xUS TME'!C:C,MATCH($B1526,'xUS TME'!$B:$B,0))</f>
        <v>600377</v>
      </c>
      <c r="D1526" s="13" t="str">
        <f>INDEX('xUS TME'!D:D,MATCH(B1526,'xUS TME'!$B:$B,0))</f>
        <v>0P00007X89</v>
      </c>
      <c r="E1526" s="13" t="str">
        <f>INDEX('xUS TME'!F:F,MATCH(B1526,'xUS TME'!$B:$B,0))</f>
        <v>China</v>
      </c>
      <c r="F1526" s="18" t="str">
        <f>INDEX('xUS TME'!G:G,MATCH(B1526,'xUS TME'!$B:$B,0))</f>
        <v>Industrials</v>
      </c>
      <c r="G1526" s="58">
        <f>IFERROR(INDEX(CRIMs!G:G,MATCH(C1526,CRIMs!D:D,0)),0)</f>
        <v>0</v>
      </c>
      <c r="H1526" s="58">
        <f>IFERROR(INDEX(CRIMs!I:I,MATCH(C1526,CRIMs!D:D,0)),0)</f>
        <v>0</v>
      </c>
      <c r="I1526" s="13">
        <f>INDEX('xUS TME'!E:E,MATCH($B1526,'xUS TME'!$B:$B,0))</f>
        <v>0</v>
      </c>
      <c r="J1526" s="15">
        <f>INDEX('xUS TME'!H:H,MATCH(B1526,'xUS TME'!$B:$B,0))</f>
        <v>0</v>
      </c>
      <c r="K1526" s="17" t="str">
        <f t="shared" si="23"/>
        <v/>
      </c>
      <c r="L1526" s="15">
        <f>INDEX('xUS TME'!J:J,MATCH('xUS Opp Value'!B1526,'xUS TME'!$B:$B,0))</f>
        <v>0</v>
      </c>
      <c r="M1526" s="15">
        <f>INDEX('xUS TME'!L:L,MATCH('xUS Opp Value'!$B1526,'xUS TME'!$B:$B,0))</f>
        <v>1.4</v>
      </c>
      <c r="N1526" s="15">
        <f>INDEX('xUS TME'!K:K,MATCH('xUS Opp Value'!$B1526,'xUS TME'!$B:$B,0))</f>
        <v>0.12</v>
      </c>
      <c r="O1526" s="15" t="str">
        <f>INDEX('xUS TME'!I:I,MATCH('xUS Opp Value'!$B1526,'xUS TME'!$B:$B,0))</f>
        <v>Narrow</v>
      </c>
      <c r="P1526" s="15" t="str">
        <f>INDEX('xUS TME'!M:M,MATCH('xUS Opp Value'!$B1526,'xUS TME'!$B:$B,0))</f>
        <v>Yuan Renminbi</v>
      </c>
      <c r="Q1526" s="15" t="str">
        <f>INDEX('xUS TME'!N:N,MATCH('xUS Opp Value'!$B1526,'xUS TME'!$B:$B,0))</f>
        <v>Low</v>
      </c>
    </row>
    <row r="1527" spans="1:17" hidden="1">
      <c r="A1527" s="10" t="s">
        <v>6694</v>
      </c>
      <c r="B1527" s="10" t="str">
        <f>INDEX('xUS TME'!B:B,MATCH('xUS Opp Value'!A1527,'xUS TME'!A:A,0))</f>
        <v>CNE000000K90</v>
      </c>
      <c r="C1527" s="13">
        <f>INDEX('xUS TME'!C:C,MATCH($B1527,'xUS TME'!$B:$B,0))</f>
        <v>600702</v>
      </c>
      <c r="D1527" s="13" t="str">
        <f>INDEX('xUS TME'!D:D,MATCH(B1527,'xUS TME'!$B:$B,0))</f>
        <v>0P00007XFO</v>
      </c>
      <c r="E1527" s="13" t="str">
        <f>INDEX('xUS TME'!F:F,MATCH(B1527,'xUS TME'!$B:$B,0))</f>
        <v>China</v>
      </c>
      <c r="F1527" s="18" t="str">
        <f>INDEX('xUS TME'!G:G,MATCH(B1527,'xUS TME'!$B:$B,0))</f>
        <v>Consumer Staples</v>
      </c>
      <c r="G1527" s="58">
        <f>IFERROR(INDEX(CRIMs!G:G,MATCH(C1527,CRIMs!D:D,0)),0)</f>
        <v>0</v>
      </c>
      <c r="H1527" s="58">
        <f>IFERROR(INDEX(CRIMs!I:I,MATCH(C1527,CRIMs!D:D,0)),0)</f>
        <v>0</v>
      </c>
      <c r="I1527" s="13">
        <f>INDEX('xUS TME'!E:E,MATCH($B1527,'xUS TME'!$B:$B,0))</f>
        <v>0</v>
      </c>
      <c r="J1527" s="15">
        <f>INDEX('xUS TME'!H:H,MATCH(B1527,'xUS TME'!$B:$B,0))</f>
        <v>0</v>
      </c>
      <c r="K1527" s="17" t="str">
        <f t="shared" si="23"/>
        <v/>
      </c>
      <c r="L1527" s="15">
        <f>INDEX('xUS TME'!J:J,MATCH('xUS Opp Value'!B1527,'xUS TME'!$B:$B,0))</f>
        <v>0</v>
      </c>
      <c r="M1527" s="15">
        <f>INDEX('xUS TME'!L:L,MATCH('xUS Opp Value'!$B1527,'xUS TME'!$B:$B,0))</f>
        <v>2.1800000000000002</v>
      </c>
      <c r="N1527" s="15">
        <f>INDEX('xUS TME'!K:K,MATCH('xUS Opp Value'!$B1527,'xUS TME'!$B:$B,0))</f>
        <v>0.03</v>
      </c>
      <c r="O1527" s="15">
        <f>INDEX('xUS TME'!I:I,MATCH('xUS Opp Value'!$B1527,'xUS TME'!$B:$B,0))</f>
        <v>0</v>
      </c>
      <c r="P1527" s="15" t="str">
        <f>INDEX('xUS TME'!M:M,MATCH('xUS Opp Value'!$B1527,'xUS TME'!$B:$B,0))</f>
        <v>Yuan Renminbi</v>
      </c>
      <c r="Q1527" s="15">
        <f>INDEX('xUS TME'!N:N,MATCH('xUS Opp Value'!$B1527,'xUS TME'!$B:$B,0))</f>
        <v>0</v>
      </c>
    </row>
    <row r="1528" spans="1:17" hidden="1">
      <c r="A1528" s="10" t="s">
        <v>3186</v>
      </c>
      <c r="B1528" s="10" t="str">
        <f>INDEX('xUS TME'!B:B,MATCH('xUS Opp Value'!A1528,'xUS TME'!A:A,0))</f>
        <v>CNE100002RF4</v>
      </c>
      <c r="C1528" s="13">
        <f>INDEX('xUS TME'!C:C,MATCH($B1528,'xUS TME'!$B:$B,0))</f>
        <v>601228</v>
      </c>
      <c r="D1528" s="13" t="str">
        <f>INDEX('xUS TME'!D:D,MATCH(B1528,'xUS TME'!$B:$B,0))</f>
        <v>0P0001A2AC</v>
      </c>
      <c r="E1528" s="13" t="str">
        <f>INDEX('xUS TME'!F:F,MATCH(B1528,'xUS TME'!$B:$B,0))</f>
        <v>China</v>
      </c>
      <c r="F1528" s="18" t="str">
        <f>INDEX('xUS TME'!G:G,MATCH(B1528,'xUS TME'!$B:$B,0))</f>
        <v>Industrials</v>
      </c>
      <c r="G1528" s="58">
        <f>IFERROR(INDEX(CRIMs!G:G,MATCH(C1528,CRIMs!D:D,0)),0)</f>
        <v>0</v>
      </c>
      <c r="H1528" s="58">
        <f>IFERROR(INDEX(CRIMs!I:I,MATCH(C1528,CRIMs!D:D,0)),0)</f>
        <v>0</v>
      </c>
      <c r="I1528" s="13">
        <f>INDEX('xUS TME'!E:E,MATCH($B1528,'xUS TME'!$B:$B,0))</f>
        <v>0</v>
      </c>
      <c r="J1528" s="15">
        <f>INDEX('xUS TME'!H:H,MATCH(B1528,'xUS TME'!$B:$B,0))</f>
        <v>0</v>
      </c>
      <c r="K1528" s="17" t="str">
        <f t="shared" si="23"/>
        <v/>
      </c>
      <c r="L1528" s="15">
        <f>INDEX('xUS TME'!J:J,MATCH('xUS Opp Value'!B1528,'xUS TME'!$B:$B,0))</f>
        <v>0</v>
      </c>
      <c r="M1528" s="15">
        <f>INDEX('xUS TME'!L:L,MATCH('xUS Opp Value'!$B1528,'xUS TME'!$B:$B,0))</f>
        <v>1.21</v>
      </c>
      <c r="N1528" s="15">
        <f>INDEX('xUS TME'!K:K,MATCH('xUS Opp Value'!$B1528,'xUS TME'!$B:$B,0))</f>
        <v>0.05</v>
      </c>
      <c r="O1528" s="15">
        <f>INDEX('xUS TME'!I:I,MATCH('xUS Opp Value'!$B1528,'xUS TME'!$B:$B,0))</f>
        <v>0</v>
      </c>
      <c r="P1528" s="15" t="str">
        <f>INDEX('xUS TME'!M:M,MATCH('xUS Opp Value'!$B1528,'xUS TME'!$B:$B,0))</f>
        <v>Yuan Renminbi</v>
      </c>
      <c r="Q1528" s="15">
        <f>INDEX('xUS TME'!N:N,MATCH('xUS Opp Value'!$B1528,'xUS TME'!$B:$B,0))</f>
        <v>0</v>
      </c>
    </row>
    <row r="1529" spans="1:17" hidden="1">
      <c r="A1529" s="10" t="s">
        <v>4591</v>
      </c>
      <c r="B1529" s="10" t="str">
        <f>INDEX('xUS TME'!B:B,MATCH('xUS Opp Value'!A1529,'xUS TME'!A:A,0))</f>
        <v>CNE100004942</v>
      </c>
      <c r="C1529" s="13">
        <f>INDEX('xUS TME'!C:C,MATCH($B1529,'xUS TME'!$B:$B,0))</f>
        <v>3022</v>
      </c>
      <c r="D1529" s="13" t="str">
        <f>INDEX('xUS TME'!D:D,MATCH(B1529,'xUS TME'!$B:$B,0))</f>
        <v>0P0001LA0W</v>
      </c>
      <c r="E1529" s="13" t="str">
        <f>INDEX('xUS TME'!F:F,MATCH(B1529,'xUS TME'!$B:$B,0))</f>
        <v>China</v>
      </c>
      <c r="F1529" s="18" t="str">
        <f>INDEX('xUS TME'!G:G,MATCH(B1529,'xUS TME'!$B:$B,0))</f>
        <v>Materials</v>
      </c>
      <c r="G1529" s="58">
        <f>IFERROR(INDEX(CRIMs!G:G,MATCH(C1529,CRIMs!D:D,0)),0)</f>
        <v>0</v>
      </c>
      <c r="H1529" s="58">
        <f>IFERROR(INDEX(CRIMs!I:I,MATCH(C1529,CRIMs!D:D,0)),0)</f>
        <v>0</v>
      </c>
      <c r="I1529" s="13">
        <f>INDEX('xUS TME'!E:E,MATCH($B1529,'xUS TME'!$B:$B,0))</f>
        <v>0</v>
      </c>
      <c r="J1529" s="15">
        <f>INDEX('xUS TME'!H:H,MATCH(B1529,'xUS TME'!$B:$B,0))</f>
        <v>0</v>
      </c>
      <c r="K1529" s="17" t="str">
        <f t="shared" si="23"/>
        <v/>
      </c>
      <c r="L1529" s="15">
        <f>INDEX('xUS TME'!J:J,MATCH('xUS Opp Value'!B1529,'xUS TME'!$B:$B,0))</f>
        <v>10.18</v>
      </c>
      <c r="M1529" s="15">
        <f>INDEX('xUS TME'!L:L,MATCH('xUS Opp Value'!$B1529,'xUS TME'!$B:$B,0))</f>
        <v>3.92</v>
      </c>
      <c r="N1529" s="15">
        <f>INDEX('xUS TME'!K:K,MATCH('xUS Opp Value'!$B1529,'xUS TME'!$B:$B,0))</f>
        <v>0.04</v>
      </c>
      <c r="O1529" s="15">
        <f>INDEX('xUS TME'!I:I,MATCH('xUS Opp Value'!$B1529,'xUS TME'!$B:$B,0))</f>
        <v>0</v>
      </c>
      <c r="P1529" s="15" t="str">
        <f>INDEX('xUS TME'!M:M,MATCH('xUS Opp Value'!$B1529,'xUS TME'!$B:$B,0))</f>
        <v>Yuan Renminbi</v>
      </c>
      <c r="Q1529" s="15">
        <f>INDEX('xUS TME'!N:N,MATCH('xUS Opp Value'!$B1529,'xUS TME'!$B:$B,0))</f>
        <v>0</v>
      </c>
    </row>
    <row r="1530" spans="1:17" hidden="1">
      <c r="A1530" s="10" t="s">
        <v>3568</v>
      </c>
      <c r="B1530" s="10" t="str">
        <f>INDEX('xUS TME'!B:B,MATCH('xUS Opp Value'!A1530,'xUS TME'!A:A,0))</f>
        <v>CNE100003PY7</v>
      </c>
      <c r="C1530" s="13">
        <f>INDEX('xUS TME'!C:C,MATCH($B1530,'xUS TME'!$B:$B,0))</f>
        <v>601236</v>
      </c>
      <c r="D1530" s="13" t="str">
        <f>INDEX('xUS TME'!D:D,MATCH(B1530,'xUS TME'!$B:$B,0))</f>
        <v>0P0001HZIK</v>
      </c>
      <c r="E1530" s="13" t="str">
        <f>INDEX('xUS TME'!F:F,MATCH(B1530,'xUS TME'!$B:$B,0))</f>
        <v>China</v>
      </c>
      <c r="F1530" s="18" t="str">
        <f>INDEX('xUS TME'!G:G,MATCH(B1530,'xUS TME'!$B:$B,0))</f>
        <v>Financials</v>
      </c>
      <c r="G1530" s="58">
        <f>IFERROR(INDEX(CRIMs!G:G,MATCH(C1530,CRIMs!D:D,0)),0)</f>
        <v>0</v>
      </c>
      <c r="H1530" s="58">
        <f>IFERROR(INDEX(CRIMs!I:I,MATCH(C1530,CRIMs!D:D,0)),0)</f>
        <v>0</v>
      </c>
      <c r="I1530" s="13">
        <f>INDEX('xUS TME'!E:E,MATCH($B1530,'xUS TME'!$B:$B,0))</f>
        <v>0</v>
      </c>
      <c r="J1530" s="15">
        <f>INDEX('xUS TME'!H:H,MATCH(B1530,'xUS TME'!$B:$B,0))</f>
        <v>0</v>
      </c>
      <c r="K1530" s="17" t="str">
        <f t="shared" si="23"/>
        <v/>
      </c>
      <c r="L1530" s="15">
        <f>INDEX('xUS TME'!J:J,MATCH('xUS Opp Value'!B1530,'xUS TME'!$B:$B,0))</f>
        <v>0</v>
      </c>
      <c r="M1530" s="15">
        <f>INDEX('xUS TME'!L:L,MATCH('xUS Opp Value'!$B1530,'xUS TME'!$B:$B,0))</f>
        <v>1.45</v>
      </c>
      <c r="N1530" s="15">
        <f>INDEX('xUS TME'!K:K,MATCH('xUS Opp Value'!$B1530,'xUS TME'!$B:$B,0))</f>
        <v>0.05</v>
      </c>
      <c r="O1530" s="15">
        <f>INDEX('xUS TME'!I:I,MATCH('xUS Opp Value'!$B1530,'xUS TME'!$B:$B,0))</f>
        <v>0</v>
      </c>
      <c r="P1530" s="15" t="str">
        <f>INDEX('xUS TME'!M:M,MATCH('xUS Opp Value'!$B1530,'xUS TME'!$B:$B,0))</f>
        <v>Yuan Renminbi</v>
      </c>
      <c r="Q1530" s="15">
        <f>INDEX('xUS TME'!N:N,MATCH('xUS Opp Value'!$B1530,'xUS TME'!$B:$B,0))</f>
        <v>0</v>
      </c>
    </row>
    <row r="1531" spans="1:17" hidden="1">
      <c r="A1531" s="10" t="s">
        <v>4154</v>
      </c>
      <c r="B1531" s="10" t="str">
        <f>INDEX('xUS TME'!B:B,MATCH('xUS Opp Value'!A1531,'xUS TME'!A:A,0))</f>
        <v>CNE100001658</v>
      </c>
      <c r="C1531" s="13">
        <f>INDEX('xUS TME'!C:C,MATCH($B1531,'xUS TME'!$B:$B,0))</f>
        <v>2608</v>
      </c>
      <c r="D1531" s="13" t="str">
        <f>INDEX('xUS TME'!D:D,MATCH(B1531,'xUS TME'!$B:$B,0))</f>
        <v>0P0000TVVP</v>
      </c>
      <c r="E1531" s="13" t="str">
        <f>INDEX('xUS TME'!F:F,MATCH(B1531,'xUS TME'!$B:$B,0))</f>
        <v>China</v>
      </c>
      <c r="F1531" s="18" t="str">
        <f>INDEX('xUS TME'!G:G,MATCH(B1531,'xUS TME'!$B:$B,0))</f>
        <v>Utilities</v>
      </c>
      <c r="G1531" s="58">
        <f>IFERROR(INDEX(CRIMs!G:G,MATCH(C1531,CRIMs!D:D,0)),0)</f>
        <v>0</v>
      </c>
      <c r="H1531" s="58">
        <f>IFERROR(INDEX(CRIMs!I:I,MATCH(C1531,CRIMs!D:D,0)),0)</f>
        <v>0</v>
      </c>
      <c r="I1531" s="13">
        <f>INDEX('xUS TME'!E:E,MATCH($B1531,'xUS TME'!$B:$B,0))</f>
        <v>0</v>
      </c>
      <c r="J1531" s="15">
        <f>INDEX('xUS TME'!H:H,MATCH(B1531,'xUS TME'!$B:$B,0))</f>
        <v>0</v>
      </c>
      <c r="K1531" s="17" t="str">
        <f t="shared" ref="K1531:K1594" si="24">IFERROR((1/J1531)-1,"")</f>
        <v/>
      </c>
      <c r="L1531" s="15">
        <f>INDEX('xUS TME'!J:J,MATCH('xUS Opp Value'!B1531,'xUS TME'!$B:$B,0))</f>
        <v>0</v>
      </c>
      <c r="M1531" s="15">
        <f>INDEX('xUS TME'!L:L,MATCH('xUS Opp Value'!$B1531,'xUS TME'!$B:$B,0))</f>
        <v>0.87</v>
      </c>
      <c r="N1531" s="15">
        <f>INDEX('xUS TME'!K:K,MATCH('xUS Opp Value'!$B1531,'xUS TME'!$B:$B,0))</f>
        <v>0.14000000000000001</v>
      </c>
      <c r="O1531" s="15">
        <f>INDEX('xUS TME'!I:I,MATCH('xUS Opp Value'!$B1531,'xUS TME'!$B:$B,0))</f>
        <v>0</v>
      </c>
      <c r="P1531" s="15" t="str">
        <f>INDEX('xUS TME'!M:M,MATCH('xUS Opp Value'!$B1531,'xUS TME'!$B:$B,0))</f>
        <v>Yuan Renminbi</v>
      </c>
      <c r="Q1531" s="15">
        <f>INDEX('xUS TME'!N:N,MATCH('xUS Opp Value'!$B1531,'xUS TME'!$B:$B,0))</f>
        <v>0</v>
      </c>
    </row>
    <row r="1532" spans="1:17" hidden="1">
      <c r="A1532" s="10" t="s">
        <v>7566</v>
      </c>
      <c r="B1532" s="10" t="str">
        <f>INDEX('xUS TME'!B:B,MATCH('xUS Opp Value'!A1532,'xUS TME'!A:A,0))</f>
        <v>CNE100004C29</v>
      </c>
      <c r="C1532" s="13">
        <f>INDEX('xUS TME'!C:C,MATCH($B1532,'xUS TME'!$B:$B,0))</f>
        <v>688819</v>
      </c>
      <c r="D1532" s="13" t="str">
        <f>INDEX('xUS TME'!D:D,MATCH(B1532,'xUS TME'!$B:$B,0))</f>
        <v>0P0001LIZ5</v>
      </c>
      <c r="E1532" s="13" t="str">
        <f>INDEX('xUS TME'!F:F,MATCH(B1532,'xUS TME'!$B:$B,0))</f>
        <v>China</v>
      </c>
      <c r="F1532" s="18" t="str">
        <f>INDEX('xUS TME'!G:G,MATCH(B1532,'xUS TME'!$B:$B,0))</f>
        <v>Consumer Discretionary</v>
      </c>
      <c r="G1532" s="58">
        <f>IFERROR(INDEX(CRIMs!G:G,MATCH(C1532,CRIMs!D:D,0)),0)</f>
        <v>0</v>
      </c>
      <c r="H1532" s="58">
        <f>IFERROR(INDEX(CRIMs!I:I,MATCH(C1532,CRIMs!D:D,0)),0)</f>
        <v>0</v>
      </c>
      <c r="I1532" s="13">
        <f>INDEX('xUS TME'!E:E,MATCH($B1532,'xUS TME'!$B:$B,0))</f>
        <v>0</v>
      </c>
      <c r="J1532" s="15">
        <f>INDEX('xUS TME'!H:H,MATCH(B1532,'xUS TME'!$B:$B,0))</f>
        <v>0</v>
      </c>
      <c r="K1532" s="17" t="str">
        <f t="shared" si="24"/>
        <v/>
      </c>
      <c r="L1532" s="15">
        <f>INDEX('xUS TME'!J:J,MATCH('xUS Opp Value'!B1532,'xUS TME'!$B:$B,0))</f>
        <v>0</v>
      </c>
      <c r="M1532" s="15">
        <f>INDEX('xUS TME'!L:L,MATCH('xUS Opp Value'!$B1532,'xUS TME'!$B:$B,0))</f>
        <v>1.95</v>
      </c>
      <c r="N1532" s="15">
        <f>INDEX('xUS TME'!K:K,MATCH('xUS Opp Value'!$B1532,'xUS TME'!$B:$B,0))</f>
        <v>0.1</v>
      </c>
      <c r="O1532" s="15">
        <f>INDEX('xUS TME'!I:I,MATCH('xUS Opp Value'!$B1532,'xUS TME'!$B:$B,0))</f>
        <v>0</v>
      </c>
      <c r="P1532" s="15" t="str">
        <f>INDEX('xUS TME'!M:M,MATCH('xUS Opp Value'!$B1532,'xUS TME'!$B:$B,0))</f>
        <v>Yuan Renminbi</v>
      </c>
      <c r="Q1532" s="15">
        <f>INDEX('xUS TME'!N:N,MATCH('xUS Opp Value'!$B1532,'xUS TME'!$B:$B,0))</f>
        <v>0</v>
      </c>
    </row>
    <row r="1533" spans="1:17" hidden="1">
      <c r="A1533" s="10" t="s">
        <v>3134</v>
      </c>
      <c r="B1533" s="10" t="str">
        <f>INDEX('xUS TME'!B:B,MATCH('xUS Opp Value'!A1533,'xUS TME'!A:A,0))</f>
        <v>CNE0000006J0</v>
      </c>
      <c r="C1533" s="13">
        <f>INDEX('xUS TME'!C:C,MATCH($B1533,'xUS TME'!$B:$B,0))</f>
        <v>539</v>
      </c>
      <c r="D1533" s="13" t="str">
        <f>INDEX('xUS TME'!D:D,MATCH(B1533,'xUS TME'!$B:$B,0))</f>
        <v>0P00007WU1</v>
      </c>
      <c r="E1533" s="13" t="str">
        <f>INDEX('xUS TME'!F:F,MATCH(B1533,'xUS TME'!$B:$B,0))</f>
        <v>China</v>
      </c>
      <c r="F1533" s="18" t="str">
        <f>INDEX('xUS TME'!G:G,MATCH(B1533,'xUS TME'!$B:$B,0))</f>
        <v>Utilities</v>
      </c>
      <c r="G1533" s="58">
        <f>IFERROR(INDEX(CRIMs!G:G,MATCH(C1533,CRIMs!D:D,0)),0)</f>
        <v>0</v>
      </c>
      <c r="H1533" s="58">
        <f>IFERROR(INDEX(CRIMs!I:I,MATCH(C1533,CRIMs!D:D,0)),0)</f>
        <v>0</v>
      </c>
      <c r="I1533" s="13">
        <f>INDEX('xUS TME'!E:E,MATCH($B1533,'xUS TME'!$B:$B,0))</f>
        <v>0</v>
      </c>
      <c r="J1533" s="15">
        <f>INDEX('xUS TME'!H:H,MATCH(B1533,'xUS TME'!$B:$B,0))</f>
        <v>0</v>
      </c>
      <c r="K1533" s="17" t="str">
        <f t="shared" si="24"/>
        <v/>
      </c>
      <c r="L1533" s="15">
        <f>INDEX('xUS TME'!J:J,MATCH('xUS Opp Value'!B1533,'xUS TME'!$B:$B,0))</f>
        <v>0</v>
      </c>
      <c r="M1533" s="15">
        <f>INDEX('xUS TME'!L:L,MATCH('xUS Opp Value'!$B1533,'xUS TME'!$B:$B,0))</f>
        <v>1.2</v>
      </c>
      <c r="N1533" s="15">
        <f>INDEX('xUS TME'!K:K,MATCH('xUS Opp Value'!$B1533,'xUS TME'!$B:$B,0))</f>
        <v>0.04</v>
      </c>
      <c r="O1533" s="15">
        <f>INDEX('xUS TME'!I:I,MATCH('xUS Opp Value'!$B1533,'xUS TME'!$B:$B,0))</f>
        <v>0</v>
      </c>
      <c r="P1533" s="15" t="str">
        <f>INDEX('xUS TME'!M:M,MATCH('xUS Opp Value'!$B1533,'xUS TME'!$B:$B,0))</f>
        <v>Yuan Renminbi</v>
      </c>
      <c r="Q1533" s="15">
        <f>INDEX('xUS TME'!N:N,MATCH('xUS Opp Value'!$B1533,'xUS TME'!$B:$B,0))</f>
        <v>0</v>
      </c>
    </row>
    <row r="1534" spans="1:17" hidden="1">
      <c r="A1534" s="10" t="s">
        <v>1188</v>
      </c>
      <c r="B1534" s="10" t="str">
        <f>INDEX('xUS TME'!B:B,MATCH('xUS Opp Value'!A1534,'xUS TME'!A:A,0))</f>
        <v>CNE000001253</v>
      </c>
      <c r="C1534" s="13">
        <f>INDEX('xUS TME'!C:C,MATCH($B1534,'xUS TME'!$B:$B,0))</f>
        <v>600299</v>
      </c>
      <c r="D1534" s="13" t="str">
        <f>INDEX('xUS TME'!D:D,MATCH(B1534,'xUS TME'!$B:$B,0))</f>
        <v>0P00007X6E</v>
      </c>
      <c r="E1534" s="13" t="str">
        <f>INDEX('xUS TME'!F:F,MATCH(B1534,'xUS TME'!$B:$B,0))</f>
        <v>China</v>
      </c>
      <c r="F1534" s="18" t="str">
        <f>INDEX('xUS TME'!G:G,MATCH(B1534,'xUS TME'!$B:$B,0))</f>
        <v>Materials</v>
      </c>
      <c r="G1534" s="58">
        <f>IFERROR(INDEX(CRIMs!G:G,MATCH(C1534,CRIMs!D:D,0)),0)</f>
        <v>0</v>
      </c>
      <c r="H1534" s="58">
        <f>IFERROR(INDEX(CRIMs!I:I,MATCH(C1534,CRIMs!D:D,0)),0)</f>
        <v>0</v>
      </c>
      <c r="I1534" s="13">
        <f>INDEX('xUS TME'!E:E,MATCH($B1534,'xUS TME'!$B:$B,0))</f>
        <v>0</v>
      </c>
      <c r="J1534" s="15">
        <f>INDEX('xUS TME'!H:H,MATCH(B1534,'xUS TME'!$B:$B,0))</f>
        <v>0</v>
      </c>
      <c r="K1534" s="17" t="str">
        <f t="shared" si="24"/>
        <v/>
      </c>
      <c r="L1534" s="15">
        <f>INDEX('xUS TME'!J:J,MATCH('xUS Opp Value'!B1534,'xUS TME'!$B:$B,0))</f>
        <v>0</v>
      </c>
      <c r="M1534" s="15">
        <f>INDEX('xUS TME'!L:L,MATCH('xUS Opp Value'!$B1534,'xUS TME'!$B:$B,0))</f>
        <v>2.14</v>
      </c>
      <c r="N1534" s="15">
        <f>INDEX('xUS TME'!K:K,MATCH('xUS Opp Value'!$B1534,'xUS TME'!$B:$B,0))</f>
        <v>7.0000000000000007E-2</v>
      </c>
      <c r="O1534" s="15">
        <f>INDEX('xUS TME'!I:I,MATCH('xUS Opp Value'!$B1534,'xUS TME'!$B:$B,0))</f>
        <v>0</v>
      </c>
      <c r="P1534" s="15" t="str">
        <f>INDEX('xUS TME'!M:M,MATCH('xUS Opp Value'!$B1534,'xUS TME'!$B:$B,0))</f>
        <v>Yuan Renminbi</v>
      </c>
      <c r="Q1534" s="15">
        <f>INDEX('xUS TME'!N:N,MATCH('xUS Opp Value'!$B1534,'xUS TME'!$B:$B,0))</f>
        <v>0</v>
      </c>
    </row>
    <row r="1535" spans="1:17" hidden="1">
      <c r="A1535" s="10" t="s">
        <v>1913</v>
      </c>
      <c r="B1535" s="10" t="str">
        <f>INDEX('xUS TME'!B:B,MATCH('xUS Opp Value'!A1535,'xUS TME'!A:A,0))</f>
        <v>CNE100000MT0</v>
      </c>
      <c r="C1535" s="13">
        <f>INDEX('xUS TME'!C:C,MATCH($B1535,'xUS TME'!$B:$B,0))</f>
        <v>601158</v>
      </c>
      <c r="D1535" s="13" t="str">
        <f>INDEX('xUS TME'!D:D,MATCH(B1535,'xUS TME'!$B:$B,0))</f>
        <v>0P0000NI4D</v>
      </c>
      <c r="E1535" s="13" t="str">
        <f>INDEX('xUS TME'!F:F,MATCH(B1535,'xUS TME'!$B:$B,0))</f>
        <v>China</v>
      </c>
      <c r="F1535" s="18" t="str">
        <f>INDEX('xUS TME'!G:G,MATCH(B1535,'xUS TME'!$B:$B,0))</f>
        <v>Utilities</v>
      </c>
      <c r="G1535" s="58">
        <f>IFERROR(INDEX(CRIMs!G:G,MATCH(C1535,CRIMs!D:D,0)),0)</f>
        <v>0</v>
      </c>
      <c r="H1535" s="58">
        <f>IFERROR(INDEX(CRIMs!I:I,MATCH(C1535,CRIMs!D:D,0)),0)</f>
        <v>0</v>
      </c>
      <c r="I1535" s="13">
        <f>INDEX('xUS TME'!E:E,MATCH($B1535,'xUS TME'!$B:$B,0))</f>
        <v>0</v>
      </c>
      <c r="J1535" s="15">
        <f>INDEX('xUS TME'!H:H,MATCH(B1535,'xUS TME'!$B:$B,0))</f>
        <v>0</v>
      </c>
      <c r="K1535" s="17" t="str">
        <f t="shared" si="24"/>
        <v/>
      </c>
      <c r="L1535" s="15">
        <f>INDEX('xUS TME'!J:J,MATCH('xUS Opp Value'!B1535,'xUS TME'!$B:$B,0))</f>
        <v>0</v>
      </c>
      <c r="M1535" s="15">
        <f>INDEX('xUS TME'!L:L,MATCH('xUS Opp Value'!$B1535,'xUS TME'!$B:$B,0))</f>
        <v>1.22</v>
      </c>
      <c r="N1535" s="15">
        <f>INDEX('xUS TME'!K:K,MATCH('xUS Opp Value'!$B1535,'xUS TME'!$B:$B,0))</f>
        <v>0.05</v>
      </c>
      <c r="O1535" s="15">
        <f>INDEX('xUS TME'!I:I,MATCH('xUS Opp Value'!$B1535,'xUS TME'!$B:$B,0))</f>
        <v>0</v>
      </c>
      <c r="P1535" s="15" t="str">
        <f>INDEX('xUS TME'!M:M,MATCH('xUS Opp Value'!$B1535,'xUS TME'!$B:$B,0))</f>
        <v>Yuan Renminbi</v>
      </c>
      <c r="Q1535" s="15">
        <f>INDEX('xUS TME'!N:N,MATCH('xUS Opp Value'!$B1535,'xUS TME'!$B:$B,0))</f>
        <v>0</v>
      </c>
    </row>
    <row r="1536" spans="1:17" hidden="1">
      <c r="A1536" s="10" t="s">
        <v>1825</v>
      </c>
      <c r="B1536" s="10" t="str">
        <f>INDEX('xUS TME'!B:B,MATCH('xUS Opp Value'!A1536,'xUS TME'!A:A,0))</f>
        <v>CNE100003ZJ7</v>
      </c>
      <c r="C1536" s="13">
        <f>INDEX('xUS TME'!C:C,MATCH($B1536,'xUS TME'!$B:$B,0))</f>
        <v>600956</v>
      </c>
      <c r="D1536" s="13" t="str">
        <f>INDEX('xUS TME'!D:D,MATCH(B1536,'xUS TME'!$B:$B,0))</f>
        <v>0P0001K77W</v>
      </c>
      <c r="E1536" s="13" t="str">
        <f>INDEX('xUS TME'!F:F,MATCH(B1536,'xUS TME'!$B:$B,0))</f>
        <v>China</v>
      </c>
      <c r="F1536" s="18" t="str">
        <f>INDEX('xUS TME'!G:G,MATCH(B1536,'xUS TME'!$B:$B,0))</f>
        <v>Energy</v>
      </c>
      <c r="G1536" s="58">
        <f>IFERROR(INDEX(CRIMs!G:G,MATCH(C1536,CRIMs!D:D,0)),0)</f>
        <v>0</v>
      </c>
      <c r="H1536" s="58">
        <f>IFERROR(INDEX(CRIMs!I:I,MATCH(C1536,CRIMs!D:D,0)),0)</f>
        <v>0</v>
      </c>
      <c r="I1536" s="13">
        <f>INDEX('xUS TME'!E:E,MATCH($B1536,'xUS TME'!$B:$B,0))</f>
        <v>0</v>
      </c>
      <c r="J1536" s="15">
        <f>INDEX('xUS TME'!H:H,MATCH(B1536,'xUS TME'!$B:$B,0))</f>
        <v>0</v>
      </c>
      <c r="K1536" s="17" t="str">
        <f t="shared" si="24"/>
        <v/>
      </c>
      <c r="L1536" s="15">
        <f>INDEX('xUS TME'!J:J,MATCH('xUS Opp Value'!B1536,'xUS TME'!$B:$B,0))</f>
        <v>16.46</v>
      </c>
      <c r="M1536" s="15">
        <f>INDEX('xUS TME'!L:L,MATCH('xUS Opp Value'!$B1536,'xUS TME'!$B:$B,0))</f>
        <v>1.5</v>
      </c>
      <c r="N1536" s="15">
        <f>INDEX('xUS TME'!K:K,MATCH('xUS Opp Value'!$B1536,'xUS TME'!$B:$B,0))</f>
        <v>0.09</v>
      </c>
      <c r="O1536" s="15" t="str">
        <f>INDEX('xUS TME'!I:I,MATCH('xUS Opp Value'!$B1536,'xUS TME'!$B:$B,0))</f>
        <v>None</v>
      </c>
      <c r="P1536" s="15" t="str">
        <f>INDEX('xUS TME'!M:M,MATCH('xUS Opp Value'!$B1536,'xUS TME'!$B:$B,0))</f>
        <v>Yuan Renminbi</v>
      </c>
      <c r="Q1536" s="15" t="str">
        <f>INDEX('xUS TME'!N:N,MATCH('xUS Opp Value'!$B1536,'xUS TME'!$B:$B,0))</f>
        <v>High</v>
      </c>
    </row>
    <row r="1537" spans="1:17" hidden="1">
      <c r="A1537" s="10" t="s">
        <v>8081</v>
      </c>
      <c r="B1537" s="10" t="str">
        <f>INDEX('xUS TME'!B:B,MATCH('xUS Opp Value'!A1537,'xUS TME'!A:A,0))</f>
        <v>AU000000WTC3</v>
      </c>
      <c r="C1537" s="13" t="str">
        <f>INDEX('xUS TME'!C:C,MATCH($B1537,'xUS TME'!$B:$B,0))</f>
        <v>WTC</v>
      </c>
      <c r="D1537" s="13" t="str">
        <f>INDEX('xUS TME'!D:D,MATCH(B1537,'xUS TME'!$B:$B,0))</f>
        <v>0P00017S3Y</v>
      </c>
      <c r="E1537" s="13" t="str">
        <f>INDEX('xUS TME'!F:F,MATCH(B1537,'xUS TME'!$B:$B,0))</f>
        <v>Australia</v>
      </c>
      <c r="F1537" s="18" t="str">
        <f>INDEX('xUS TME'!G:G,MATCH(B1537,'xUS TME'!$B:$B,0))</f>
        <v>Information Technology</v>
      </c>
      <c r="G1537" s="58">
        <f>IFERROR(INDEX(CRIMs!G:G,MATCH(C1537,CRIMs!D:D,0)),0)</f>
        <v>0</v>
      </c>
      <c r="H1537" s="58">
        <f>IFERROR(INDEX(CRIMs!I:I,MATCH(C1537,CRIMs!D:D,0)),0)</f>
        <v>0</v>
      </c>
      <c r="I1537" s="13">
        <f>INDEX('xUS TME'!E:E,MATCH($B1537,'xUS TME'!$B:$B,0))</f>
        <v>0.01</v>
      </c>
      <c r="J1537" s="15">
        <f>INDEX('xUS TME'!H:H,MATCH(B1537,'xUS TME'!$B:$B,0))</f>
        <v>0.27</v>
      </c>
      <c r="K1537" s="17">
        <f t="shared" si="24"/>
        <v>2.7037037037037033</v>
      </c>
      <c r="L1537" s="15">
        <f>INDEX('xUS TME'!J:J,MATCH('xUS Opp Value'!B1537,'xUS TME'!$B:$B,0))</f>
        <v>29.58</v>
      </c>
      <c r="M1537" s="15">
        <f>INDEX('xUS TME'!L:L,MATCH('xUS Opp Value'!$B1537,'xUS TME'!$B:$B,0))</f>
        <v>4.6500000000000004</v>
      </c>
      <c r="N1537" s="15">
        <f>INDEX('xUS TME'!K:K,MATCH('xUS Opp Value'!$B1537,'xUS TME'!$B:$B,0))</f>
        <v>0.13</v>
      </c>
      <c r="O1537" s="15" t="str">
        <f>INDEX('xUS TME'!I:I,MATCH('xUS Opp Value'!$B1537,'xUS TME'!$B:$B,0))</f>
        <v>Wide</v>
      </c>
      <c r="P1537" s="15" t="str">
        <f>INDEX('xUS TME'!M:M,MATCH('xUS Opp Value'!$B1537,'xUS TME'!$B:$B,0))</f>
        <v>Australian Dollar</v>
      </c>
      <c r="Q1537" s="15" t="str">
        <f>INDEX('xUS TME'!N:N,MATCH('xUS Opp Value'!$B1537,'xUS TME'!$B:$B,0))</f>
        <v>High</v>
      </c>
    </row>
    <row r="1538" spans="1:17" hidden="1">
      <c r="A1538" s="371" t="s">
        <v>4338</v>
      </c>
      <c r="B1538" s="429" t="str">
        <f>_xll.MSDP(C1538,"ISIN")</f>
        <v>US65344D2080</v>
      </c>
      <c r="C1538" s="372" t="s">
        <v>4340</v>
      </c>
      <c r="D1538" s="371" t="s">
        <v>8571</v>
      </c>
      <c r="E1538" s="371" t="s">
        <v>54</v>
      </c>
      <c r="F1538" s="374" t="s">
        <v>85</v>
      </c>
      <c r="G1538" s="58">
        <f>IFERROR(INDEX(CRIMs!G:G,MATCH(C1538,CRIMs!D:D,0)),0)</f>
        <v>0.75</v>
      </c>
      <c r="H1538" s="58">
        <f>IFERROR(INDEX(CRIMs!I:I,MATCH(C1538,CRIMs!D:D,0)),0)</f>
        <v>0.52206849364723618</v>
      </c>
      <c r="I1538" s="372">
        <v>0</v>
      </c>
      <c r="J1538" s="13"/>
      <c r="K1538" s="17" t="str">
        <f t="shared" si="24"/>
        <v/>
      </c>
      <c r="L1538" s="371"/>
      <c r="M1538" s="371"/>
      <c r="N1538" s="371"/>
      <c r="O1538" s="371"/>
      <c r="P1538" s="371"/>
      <c r="Q1538" s="15" t="e">
        <f>INDEX('xUS TME'!N:N,MATCH('xUS Opp Value'!$B1538,'xUS TME'!$B:$B,0))</f>
        <v>#N/A</v>
      </c>
    </row>
    <row r="1539" spans="1:17" hidden="1">
      <c r="A1539" s="10" t="s">
        <v>8572</v>
      </c>
      <c r="B1539" s="10" t="str">
        <f>INDEX('xUS TME'!B:B,MATCH('xUS Opp Value'!A1539,'xUS TME'!A:A,0))</f>
        <v>KYG2215N1097</v>
      </c>
      <c r="C1539" s="13">
        <f>INDEX('xUS TME'!C:C,MATCH($B1539,'xUS TME'!$B:$B,0))</f>
        <v>9899</v>
      </c>
      <c r="D1539" s="13" t="str">
        <f>INDEX('xUS TME'!D:D,MATCH(B1539,'xUS TME'!$B:$B,0))</f>
        <v>0P0001NX39</v>
      </c>
      <c r="E1539" s="13" t="str">
        <f>INDEX('xUS TME'!F:F,MATCH(B1539,'xUS TME'!$B:$B,0))</f>
        <v>China</v>
      </c>
      <c r="F1539" s="18" t="str">
        <f>INDEX('xUS TME'!G:G,MATCH(B1539,'xUS TME'!$B:$B,0))</f>
        <v>Communication Services</v>
      </c>
      <c r="G1539" s="58">
        <f>IFERROR(INDEX(CRIMs!G:G,MATCH(C1539,CRIMs!D:D,0)),0)</f>
        <v>0</v>
      </c>
      <c r="H1539" s="58">
        <f>IFERROR(INDEX(CRIMs!I:I,MATCH(C1539,CRIMs!D:D,0)),0)</f>
        <v>0</v>
      </c>
      <c r="I1539" s="13">
        <f>INDEX('xUS TME'!E:E,MATCH($B1539,'xUS TME'!$B:$B,0))</f>
        <v>0</v>
      </c>
      <c r="J1539" s="15">
        <f>INDEX('xUS TME'!H:H,MATCH(B1539,'xUS TME'!$B:$B,0))</f>
        <v>0.36</v>
      </c>
      <c r="K1539" s="17">
        <f t="shared" si="24"/>
        <v>1.7777777777777777</v>
      </c>
      <c r="L1539" s="15">
        <f>INDEX('xUS TME'!J:J,MATCH('xUS Opp Value'!B1598,'xUS TME'!$B:$B,0))</f>
        <v>8.33</v>
      </c>
      <c r="M1539" s="15">
        <f>INDEX('xUS TME'!L:L,MATCH('xUS Opp Value'!$B1598,'xUS TME'!$B:$B,0))</f>
        <v>1.44</v>
      </c>
      <c r="N1539" s="15">
        <f>INDEX('xUS TME'!K:K,MATCH('xUS Opp Value'!$B1598,'xUS TME'!$B:$B,0))</f>
        <v>0.17</v>
      </c>
      <c r="O1539" s="15" t="str">
        <f>INDEX('xUS TME'!I:I,MATCH('xUS Opp Value'!$B1598,'xUS TME'!$B:$B,0))</f>
        <v>Narrow</v>
      </c>
      <c r="P1539" s="15" t="str">
        <f>INDEX('xUS TME'!M:M,MATCH('xUS Opp Value'!$B1598,'xUS TME'!$B:$B,0))</f>
        <v>Hong Kong Dollar</v>
      </c>
      <c r="Q1539" s="15" t="str">
        <f>INDEX('xUS TME'!N:N,MATCH('xUS Opp Value'!$B1539,'xUS TME'!$B:$B,0))</f>
        <v>High</v>
      </c>
    </row>
    <row r="1540" spans="1:17" hidden="1">
      <c r="A1540" s="10" t="s">
        <v>6110</v>
      </c>
      <c r="B1540" s="10" t="str">
        <f>INDEX('xUS TME'!B:B,MATCH('xUS Opp Value'!A1540,'xUS TME'!A:A,0))</f>
        <v>NL0000395903</v>
      </c>
      <c r="C1540" s="13" t="str">
        <f>INDEX('xUS TME'!C:C,MATCH($B1540,'xUS TME'!$B:$B,0))</f>
        <v>WKL</v>
      </c>
      <c r="D1540" s="13" t="str">
        <f>INDEX('xUS TME'!D:D,MATCH(B1540,'xUS TME'!$B:$B,0))</f>
        <v>0P0000A646</v>
      </c>
      <c r="E1540" s="13" t="str">
        <f>INDEX('xUS TME'!F:F,MATCH(B1540,'xUS TME'!$B:$B,0))</f>
        <v>Netherlands</v>
      </c>
      <c r="F1540" s="18" t="str">
        <f>INDEX('xUS TME'!G:G,MATCH(B1540,'xUS TME'!$B:$B,0))</f>
        <v>Industrials</v>
      </c>
      <c r="G1540" s="58">
        <f>IFERROR(INDEX(CRIMs!G:G,MATCH(C1540,CRIMs!D:D,0)),0)</f>
        <v>0.5</v>
      </c>
      <c r="H1540" s="58">
        <f>IFERROR(INDEX(CRIMs!I:I,MATCH(C1540,CRIMs!D:D,0)),0)</f>
        <v>0.36805934167557974</v>
      </c>
      <c r="I1540" s="13">
        <f>INDEX('xUS TME'!E:E,MATCH($B1540,'xUS TME'!$B:$B,0))</f>
        <v>0.05</v>
      </c>
      <c r="J1540" s="15">
        <f>INDEX('xUS TME'!H:H,MATCH(B1540,'xUS TME'!$B:$B,0))</f>
        <v>0.52</v>
      </c>
      <c r="K1540" s="17">
        <f t="shared" si="24"/>
        <v>0.92307692307692291</v>
      </c>
      <c r="L1540" s="15">
        <f>INDEX('xUS TME'!J:J,MATCH('xUS Opp Value'!B378,'xUS TME'!$B:$B,0))</f>
        <v>0</v>
      </c>
      <c r="M1540" s="15">
        <f>INDEX('xUS TME'!L:L,MATCH('xUS Opp Value'!$B378,'xUS TME'!$B:$B,0))</f>
        <v>0.85</v>
      </c>
      <c r="N1540" s="15">
        <f>INDEX('xUS TME'!K:K,MATCH('xUS Opp Value'!$B378,'xUS TME'!$B:$B,0))</f>
        <v>-0.04</v>
      </c>
      <c r="O1540" s="15" t="str">
        <f>INDEX('xUS TME'!I:I,MATCH('xUS Opp Value'!$B378,'xUS TME'!$B:$B,0))</f>
        <v>None</v>
      </c>
      <c r="P1540" s="15" t="str">
        <f>INDEX('xUS TME'!M:M,MATCH('xUS Opp Value'!$B378,'xUS TME'!$B:$B,0))</f>
        <v>Euro</v>
      </c>
      <c r="Q1540" s="15" t="str">
        <f>INDEX('xUS TME'!N:N,MATCH('xUS Opp Value'!$B1540,'xUS TME'!$B:$B,0))</f>
        <v>Medium</v>
      </c>
    </row>
    <row r="1541" spans="1:17" hidden="1">
      <c r="A1541" s="371" t="s">
        <v>8573</v>
      </c>
      <c r="B1541" s="10" t="s">
        <v>9337</v>
      </c>
      <c r="C1541" s="372" t="s">
        <v>8574</v>
      </c>
      <c r="D1541" s="371"/>
      <c r="E1541" s="371" t="s">
        <v>69</v>
      </c>
      <c r="F1541" s="374" t="s">
        <v>81</v>
      </c>
      <c r="G1541" s="58">
        <f>IFERROR(INDEX(CRIMs!G:G,MATCH(C1541,CRIMs!D:D,0)),0)</f>
        <v>0.75</v>
      </c>
      <c r="H1541" s="58">
        <f>IFERROR(INDEX(CRIMs!I:I,MATCH(C1541,CRIMs!D:D,0)),0)</f>
        <v>0.50259544212803964</v>
      </c>
      <c r="I1541" s="372"/>
      <c r="J1541" s="13">
        <f>9.73/28</f>
        <v>0.34750000000000003</v>
      </c>
      <c r="K1541" s="380">
        <f t="shared" si="24"/>
        <v>1.8776978417266186</v>
      </c>
      <c r="L1541" s="371"/>
      <c r="M1541" s="371"/>
      <c r="N1541" s="371"/>
      <c r="O1541" s="371"/>
      <c r="P1541" s="371"/>
      <c r="Q1541" s="15" t="e">
        <f>INDEX('xUS TME'!N:N,MATCH('xUS Opp Value'!$B1541,'xUS TME'!$B:$B,0))</f>
        <v>#N/A</v>
      </c>
    </row>
    <row r="1542" spans="1:17" hidden="1">
      <c r="A1542" s="10" t="s">
        <v>7474</v>
      </c>
      <c r="B1542" s="10" t="str">
        <f>INDEX('xUS TME'!B:B,MATCH('xUS Opp Value'!A1542,'xUS TME'!A:A,0))</f>
        <v>KYG875771134</v>
      </c>
      <c r="C1542" s="13">
        <f>INDEX('xUS TME'!C:C,MATCH($B1542,'xUS TME'!$B:$B,0))</f>
        <v>1698</v>
      </c>
      <c r="D1542" s="13" t="str">
        <f>INDEX('xUS TME'!D:D,MATCH(B1542,'xUS TME'!$B:$B,0))</f>
        <v>0P0001PQUK</v>
      </c>
      <c r="E1542" s="13" t="str">
        <f>INDEX('xUS TME'!F:F,MATCH(B1542,'xUS TME'!$B:$B,0))</f>
        <v>China</v>
      </c>
      <c r="F1542" s="18" t="str">
        <f>INDEX('xUS TME'!G:G,MATCH(B1542,'xUS TME'!$B:$B,0))</f>
        <v>Communication Services</v>
      </c>
      <c r="G1542" s="58">
        <f>IFERROR(INDEX(CRIMs!G:G,MATCH(C1542,CRIMs!D:D,0)),0)</f>
        <v>0</v>
      </c>
      <c r="H1542" s="58">
        <f>IFERROR(INDEX(CRIMs!I:I,MATCH(C1542,CRIMs!D:D,0)),0)</f>
        <v>0</v>
      </c>
      <c r="I1542" s="13">
        <f>INDEX('xUS TME'!E:E,MATCH($B1542,'xUS TME'!$B:$B,0))</f>
        <v>0.02</v>
      </c>
      <c r="J1542" s="15">
        <f>INDEX('xUS TME'!H:H,MATCH(B1542,'xUS TME'!$B:$B,0))</f>
        <v>0.34</v>
      </c>
      <c r="K1542" s="17">
        <f t="shared" si="24"/>
        <v>1.9411764705882351</v>
      </c>
      <c r="L1542" s="15">
        <f>INDEX('xUS TME'!J:J,MATCH('xUS Opp Value'!B715,'xUS TME'!$B:$B,0))</f>
        <v>14.82</v>
      </c>
      <c r="M1542" s="15">
        <f>INDEX('xUS TME'!L:L,MATCH('xUS Opp Value'!$B715,'xUS TME'!$B:$B,0))</f>
        <v>17.079999999999998</v>
      </c>
      <c r="N1542" s="15">
        <f>INDEX('xUS TME'!K:K,MATCH('xUS Opp Value'!$B715,'xUS TME'!$B:$B,0))</f>
        <v>1.41</v>
      </c>
      <c r="O1542" s="15">
        <f>INDEX('xUS TME'!I:I,MATCH('xUS Opp Value'!$B715,'xUS TME'!$B:$B,0))</f>
        <v>0</v>
      </c>
      <c r="P1542" s="15" t="str">
        <f>INDEX('xUS TME'!M:M,MATCH('xUS Opp Value'!$B715,'xUS TME'!$B:$B,0))</f>
        <v>Mexican Peso</v>
      </c>
      <c r="Q1542" s="15" t="str">
        <f>INDEX('xUS TME'!N:N,MATCH('xUS Opp Value'!$B1542,'xUS TME'!$B:$B,0))</f>
        <v>High</v>
      </c>
    </row>
    <row r="1543" spans="1:17" hidden="1">
      <c r="A1543" s="10" t="s">
        <v>7132</v>
      </c>
      <c r="B1543" s="10" t="str">
        <f>INDEX('xUS TME'!B:B,MATCH('xUS Opp Value'!A1543,'xUS TME'!A:A,0))</f>
        <v>NL00150001Q9</v>
      </c>
      <c r="C1543" s="13" t="str">
        <f>INDEX('xUS TME'!C:C,MATCH($B1543,'xUS TME'!$B:$B,0))</f>
        <v>STLAM</v>
      </c>
      <c r="D1543" s="13" t="str">
        <f>INDEX('xUS TME'!D:D,MATCH(B1543,'xUS TME'!$B:$B,0))</f>
        <v>0P00009DK4</v>
      </c>
      <c r="E1543" s="13" t="str">
        <f>INDEX('xUS TME'!F:F,MATCH(B1543,'xUS TME'!$B:$B,0))</f>
        <v>Netherlands</v>
      </c>
      <c r="F1543" s="18" t="str">
        <f>INDEX('xUS TME'!G:G,MATCH(B1543,'xUS TME'!$B:$B,0))</f>
        <v>Consumer Discretionary</v>
      </c>
      <c r="G1543" s="58">
        <f>IFERROR(INDEX(CRIMs!G:G,MATCH(C1543,CRIMs!D:D,0)),0)</f>
        <v>0</v>
      </c>
      <c r="H1543" s="58">
        <f>IFERROR(INDEX(CRIMs!I:I,MATCH(C1543,CRIMs!D:D,0)),0)</f>
        <v>0</v>
      </c>
      <c r="I1543" s="13">
        <f>INDEX('xUS TME'!E:E,MATCH($B1543,'xUS TME'!$B:$B,0))</f>
        <v>0.04</v>
      </c>
      <c r="J1543" s="15">
        <f>INDEX('xUS TME'!H:H,MATCH(B1543,'xUS TME'!$B:$B,0))</f>
        <v>0.56000000000000005</v>
      </c>
      <c r="K1543" s="17">
        <f t="shared" si="24"/>
        <v>0.78571428571428559</v>
      </c>
      <c r="L1543" s="15">
        <f>INDEX('xUS TME'!J:J,MATCH('xUS Opp Value'!B409,'xUS TME'!$B:$B,0))</f>
        <v>0</v>
      </c>
      <c r="M1543" s="15">
        <f>INDEX('xUS TME'!L:L,MATCH('xUS Opp Value'!$B409,'xUS TME'!$B:$B,0))</f>
        <v>7.76</v>
      </c>
      <c r="N1543" s="15">
        <f>INDEX('xUS TME'!K:K,MATCH('xUS Opp Value'!$B409,'xUS TME'!$B:$B,0))</f>
        <v>0.28000000000000003</v>
      </c>
      <c r="O1543" s="15">
        <f>INDEX('xUS TME'!I:I,MATCH('xUS Opp Value'!$B409,'xUS TME'!$B:$B,0))</f>
        <v>0</v>
      </c>
      <c r="P1543" s="15" t="str">
        <f>INDEX('xUS TME'!M:M,MATCH('xUS Opp Value'!$B409,'xUS TME'!$B:$B,0))</f>
        <v>Zloty</v>
      </c>
      <c r="Q1543" s="15" t="str">
        <f>INDEX('xUS TME'!N:N,MATCH('xUS Opp Value'!$B1543,'xUS TME'!$B:$B,0))</f>
        <v>Very High</v>
      </c>
    </row>
    <row r="1544" spans="1:17" hidden="1">
      <c r="A1544" s="10" t="s">
        <v>2045</v>
      </c>
      <c r="B1544" s="10" t="str">
        <f>INDEX('xUS TME'!B:B,MATCH('xUS Opp Value'!A1544,'xUS TME'!A:A,0))</f>
        <v>DK0060252690</v>
      </c>
      <c r="C1544" s="13" t="str">
        <f>INDEX('xUS TME'!C:C,MATCH($B1544,'xUS TME'!$B:$B,0))</f>
        <v>PNDORA</v>
      </c>
      <c r="D1544" s="13" t="str">
        <f>INDEX('xUS TME'!D:D,MATCH(B1544,'xUS TME'!$B:$B,0))</f>
        <v>0P0000Q1VF</v>
      </c>
      <c r="E1544" s="13" t="str">
        <f>INDEX('xUS TME'!F:F,MATCH(B1544,'xUS TME'!$B:$B,0))</f>
        <v>Denmark</v>
      </c>
      <c r="F1544" s="18" t="str">
        <f>INDEX('xUS TME'!G:G,MATCH(B1544,'xUS TME'!$B:$B,0))</f>
        <v>Consumer Discretionary</v>
      </c>
      <c r="G1544" s="58">
        <f>IFERROR(INDEX(CRIMs!G:G,MATCH(C1544,CRIMs!D:D,0)),0)</f>
        <v>0.5</v>
      </c>
      <c r="H1544" s="58">
        <f>IFERROR(INDEX(CRIMs!I:I,MATCH(C1544,CRIMs!D:D,0)),0)</f>
        <v>0.37541951987815281</v>
      </c>
      <c r="I1544" s="13">
        <f>INDEX('xUS TME'!E:E,MATCH($B1544,'xUS TME'!$B:$B,0))</f>
        <v>0.02</v>
      </c>
      <c r="J1544" s="15">
        <f>INDEX('xUS TME'!H:H,MATCH(B1544,'xUS TME'!$B:$B,0))</f>
        <v>0.51</v>
      </c>
      <c r="K1544" s="17">
        <f t="shared" si="24"/>
        <v>0.96078431372549011</v>
      </c>
      <c r="L1544" s="15">
        <f>INDEX('xUS TME'!J:J,MATCH('xUS Opp Value'!B950,'xUS TME'!$B:$B,0))</f>
        <v>6.56</v>
      </c>
      <c r="M1544" s="15">
        <f>INDEX('xUS TME'!L:L,MATCH('xUS Opp Value'!$B950,'xUS TME'!$B:$B,0))</f>
        <v>0.68</v>
      </c>
      <c r="N1544" s="15">
        <f>INDEX('xUS TME'!K:K,MATCH('xUS Opp Value'!$B950,'xUS TME'!$B:$B,0))</f>
        <v>0.04</v>
      </c>
      <c r="O1544" s="15" t="str">
        <f>INDEX('xUS TME'!I:I,MATCH('xUS Opp Value'!$B950,'xUS TME'!$B:$B,0))</f>
        <v>None</v>
      </c>
      <c r="P1544" s="15" t="str">
        <f>INDEX('xUS TME'!M:M,MATCH('xUS Opp Value'!$B950,'xUS TME'!$B:$B,0))</f>
        <v>Yuan Renminbi</v>
      </c>
      <c r="Q1544" s="15" t="str">
        <f>INDEX('xUS TME'!N:N,MATCH('xUS Opp Value'!$B1544,'xUS TME'!$B:$B,0))</f>
        <v>High</v>
      </c>
    </row>
    <row r="1545" spans="1:17" hidden="1">
      <c r="A1545" s="10" t="s">
        <v>5799</v>
      </c>
      <c r="B1545" s="10" t="str">
        <f>INDEX('xUS TME'!B:B,MATCH('xUS Opp Value'!A1545,'xUS TME'!A:A,0))</f>
        <v>NL0013654783</v>
      </c>
      <c r="C1545" s="13" t="str">
        <f>INDEX('xUS TME'!C:C,MATCH($B1545,'xUS TME'!$B:$B,0))</f>
        <v>PRX</v>
      </c>
      <c r="D1545" s="13" t="str">
        <f>INDEX('xUS TME'!D:D,MATCH(B1545,'xUS TME'!$B:$B,0))</f>
        <v>0P0001ICBL</v>
      </c>
      <c r="E1545" s="13" t="str">
        <f>INDEX('xUS TME'!F:F,MATCH(B1545,'xUS TME'!$B:$B,0))</f>
        <v>Netherlands</v>
      </c>
      <c r="F1545" s="18" t="str">
        <f>INDEX('xUS TME'!G:G,MATCH(B1545,'xUS TME'!$B:$B,0))</f>
        <v>Consumer Discretionary</v>
      </c>
      <c r="G1545" s="58">
        <f>IFERROR(INDEX(CRIMs!G:G,MATCH(C1545,CRIMs!D:D,0)),0)</f>
        <v>0</v>
      </c>
      <c r="H1545" s="58">
        <f>IFERROR(INDEX(CRIMs!I:I,MATCH(C1545,CRIMs!D:D,0)),0)</f>
        <v>0</v>
      </c>
      <c r="I1545" s="13">
        <f>INDEX('xUS TME'!E:E,MATCH($B1545,'xUS TME'!$B:$B,0))</f>
        <v>0.15</v>
      </c>
      <c r="J1545" s="15">
        <f>INDEX('xUS TME'!H:H,MATCH(B1545,'xUS TME'!$B:$B,0))</f>
        <v>0.57999999999999996</v>
      </c>
      <c r="K1545" s="17">
        <f t="shared" si="24"/>
        <v>0.72413793103448287</v>
      </c>
      <c r="L1545" s="15">
        <f>INDEX('xUS TME'!J:J,MATCH('xUS Opp Value'!B96,'xUS TME'!$B:$B,0))</f>
        <v>12.41</v>
      </c>
      <c r="M1545" s="15">
        <f>INDEX('xUS TME'!L:L,MATCH('xUS Opp Value'!$B96,'xUS TME'!$B:$B,0))</f>
        <v>1.44</v>
      </c>
      <c r="N1545" s="15">
        <f>INDEX('xUS TME'!K:K,MATCH('xUS Opp Value'!$B96,'xUS TME'!$B:$B,0))</f>
        <v>0.12</v>
      </c>
      <c r="O1545" s="15">
        <f>INDEX('xUS TME'!I:I,MATCH('xUS Opp Value'!$B96,'xUS TME'!$B:$B,0))</f>
        <v>0</v>
      </c>
      <c r="P1545" s="15" t="str">
        <f>INDEX('xUS TME'!M:M,MATCH('xUS Opp Value'!$B96,'xUS TME'!$B:$B,0))</f>
        <v>Malaysian Ringgit</v>
      </c>
      <c r="Q1545" s="15" t="str">
        <f>INDEX('xUS TME'!N:N,MATCH('xUS Opp Value'!$B1545,'xUS TME'!$B:$B,0))</f>
        <v>High</v>
      </c>
    </row>
    <row r="1546" spans="1:17" hidden="1">
      <c r="A1546" s="10" t="s">
        <v>388</v>
      </c>
      <c r="B1546" s="10" t="str">
        <f>INDEX('xUS TME'!B:B,MATCH('xUS Opp Value'!A1546,'xUS TME'!A:A,0))</f>
        <v>AU000000CSL8</v>
      </c>
      <c r="C1546" s="13" t="str">
        <f>INDEX('xUS TME'!C:C,MATCH($B1546,'xUS TME'!$B:$B,0))</f>
        <v>CSL</v>
      </c>
      <c r="D1546" s="13" t="str">
        <f>INDEX('xUS TME'!D:D,MATCH(B1546,'xUS TME'!$B:$B,0))</f>
        <v>0P00006WCJ</v>
      </c>
      <c r="E1546" s="13" t="str">
        <f>INDEX('xUS TME'!F:F,MATCH(B1546,'xUS TME'!$B:$B,0))</f>
        <v>Australia</v>
      </c>
      <c r="F1546" s="18" t="str">
        <f>INDEX('xUS TME'!G:G,MATCH(B1546,'xUS TME'!$B:$B,0))</f>
        <v>Health Care</v>
      </c>
      <c r="G1546" s="58">
        <f>IFERROR(INDEX(CRIMs!G:G,MATCH(C1546,CRIMs!D:D,0)),0)</f>
        <v>0.5</v>
      </c>
      <c r="H1546" s="58">
        <f>IFERROR(INDEX(CRIMs!I:I,MATCH(C1546,CRIMs!D:D,0)),0)</f>
        <v>0.40628184288039698</v>
      </c>
      <c r="I1546" s="13">
        <f>INDEX('xUS TME'!E:E,MATCH($B1546,'xUS TME'!$B:$B,0))</f>
        <v>0.14000000000000001</v>
      </c>
      <c r="J1546" s="15">
        <f>INDEX('xUS TME'!H:H,MATCH(B1546,'xUS TME'!$B:$B,0))</f>
        <v>0.65</v>
      </c>
      <c r="K1546" s="17">
        <f t="shared" si="24"/>
        <v>0.53846153846153832</v>
      </c>
      <c r="L1546" s="15">
        <f>INDEX('xUS TME'!J:J,MATCH('xUS Opp Value'!B123,'xUS TME'!$B:$B,0))</f>
        <v>32.08</v>
      </c>
      <c r="M1546" s="15">
        <f>INDEX('xUS TME'!L:L,MATCH('xUS Opp Value'!$B123,'xUS TME'!$B:$B,0))</f>
        <v>16.52</v>
      </c>
      <c r="N1546" s="15">
        <f>INDEX('xUS TME'!K:K,MATCH('xUS Opp Value'!$B123,'xUS TME'!$B:$B,0))</f>
        <v>0.47</v>
      </c>
      <c r="O1546" s="15">
        <f>INDEX('xUS TME'!I:I,MATCH('xUS Opp Value'!$B123,'xUS TME'!$B:$B,0))</f>
        <v>0</v>
      </c>
      <c r="P1546" s="15" t="str">
        <f>INDEX('xUS TME'!M:M,MATCH('xUS Opp Value'!$B123,'xUS TME'!$B:$B,0))</f>
        <v>Yen</v>
      </c>
      <c r="Q1546" s="15" t="str">
        <f>INDEX('xUS TME'!N:N,MATCH('xUS Opp Value'!$B1546,'xUS TME'!$B:$B,0))</f>
        <v>Medium</v>
      </c>
    </row>
    <row r="1547" spans="1:17" hidden="1">
      <c r="A1547" s="10" t="s">
        <v>4409</v>
      </c>
      <c r="B1547" s="10" t="str">
        <f>INDEX('xUS TME'!B:B,MATCH('xUS Opp Value'!A1547,'xUS TME'!A:A,0))</f>
        <v>JP3475350009</v>
      </c>
      <c r="C1547" s="13" t="str">
        <f>INDEX('xUS TME'!C:C,MATCH($B1547,'xUS TME'!$B:$B,0))</f>
        <v>4568</v>
      </c>
      <c r="D1547" s="13" t="str">
        <f>INDEX('xUS TME'!D:D,MATCH(B1547,'xUS TME'!$B:$B,0))</f>
        <v>0P0000AEU1</v>
      </c>
      <c r="E1547" s="13" t="str">
        <f>INDEX('xUS TME'!F:F,MATCH(B1547,'xUS TME'!$B:$B,0))</f>
        <v>Japan</v>
      </c>
      <c r="F1547" s="18" t="str">
        <f>INDEX('xUS TME'!G:G,MATCH(B1547,'xUS TME'!$B:$B,0))</f>
        <v>Health Care</v>
      </c>
      <c r="G1547" s="58">
        <v>1</v>
      </c>
      <c r="H1547" s="58">
        <v>0.94</v>
      </c>
      <c r="I1547" s="13">
        <f>INDEX('xUS TME'!E:E,MATCH($B1547,'xUS TME'!$B:$B,0))</f>
        <v>0.1</v>
      </c>
      <c r="J1547" s="15">
        <f>INDEX('xUS TME'!H:H,MATCH(B1547,'xUS TME'!$B:$B,0))</f>
        <v>0.52</v>
      </c>
      <c r="K1547" s="17">
        <f t="shared" si="24"/>
        <v>0.92307692307692291</v>
      </c>
      <c r="L1547" s="15">
        <f>INDEX('xUS TME'!J:J,MATCH('xUS Opp Value'!B227,'xUS TME'!$B:$B,0))</f>
        <v>0</v>
      </c>
      <c r="M1547" s="15">
        <f>INDEX('xUS TME'!L:L,MATCH('xUS Opp Value'!$B227,'xUS TME'!$B:$B,0))</f>
        <v>2.02</v>
      </c>
      <c r="N1547" s="15">
        <f>INDEX('xUS TME'!K:K,MATCH('xUS Opp Value'!$B227,'xUS TME'!$B:$B,0))</f>
        <v>0.18</v>
      </c>
      <c r="O1547" s="15">
        <f>INDEX('xUS TME'!I:I,MATCH('xUS Opp Value'!$B227,'xUS TME'!$B:$B,0))</f>
        <v>0</v>
      </c>
      <c r="P1547" s="15" t="str">
        <f>INDEX('xUS TME'!M:M,MATCH('xUS Opp Value'!$B227,'xUS TME'!$B:$B,0))</f>
        <v>Euro</v>
      </c>
      <c r="Q1547" s="15" t="str">
        <f>INDEX('xUS TME'!N:N,MATCH('xUS Opp Value'!$B1547,'xUS TME'!$B:$B,0))</f>
        <v>High</v>
      </c>
    </row>
    <row r="1548" spans="1:17" hidden="1">
      <c r="A1548" s="10" t="s">
        <v>899</v>
      </c>
      <c r="B1548" s="10" t="str">
        <f>INDEX('xUS TME'!B:B,MATCH('xUS Opp Value'!A1548,'xUS TME'!A:A,0))</f>
        <v>KYG017191142</v>
      </c>
      <c r="C1548" s="13">
        <v>9988</v>
      </c>
      <c r="D1548" s="13" t="str">
        <f>INDEX('xUS TME'!D:D,MATCH(B1548,'xUS TME'!$B:$B,0))</f>
        <v>0P0001ITIV</v>
      </c>
      <c r="E1548" s="13" t="str">
        <f>INDEX('xUS TME'!F:F,MATCH(B1548,'xUS TME'!$B:$B,0))</f>
        <v>China</v>
      </c>
      <c r="F1548" s="18" t="str">
        <f>INDEX('xUS TME'!G:G,MATCH(B1548,'xUS TME'!$B:$B,0))</f>
        <v>Consumer Discretionary</v>
      </c>
      <c r="G1548" s="58">
        <f>IFERROR(INDEX(CRIMs!G:G,MATCH(C1548,CRIMs!D:D,0)),0)</f>
        <v>2</v>
      </c>
      <c r="H1548" s="58">
        <f>IFERROR(INDEX(CRIMs!I:I,MATCH(C1548,CRIMs!D:D,0)),0)</f>
        <v>2.025389614757851</v>
      </c>
      <c r="I1548" s="13">
        <f>INDEX('xUS TME'!E:E,MATCH($B1548,'xUS TME'!$B:$B,0))</f>
        <v>0.84</v>
      </c>
      <c r="J1548" s="15">
        <f>INDEX('xUS TME'!H:H,MATCH(B1548,'xUS TME'!$B:$B,0))</f>
        <v>0.49</v>
      </c>
      <c r="K1548" s="17">
        <f t="shared" si="24"/>
        <v>1.0408163265306123</v>
      </c>
      <c r="L1548" s="15">
        <f>INDEX('xUS TME'!J:J,MATCH('xUS Opp Value'!B8,'xUS TME'!$B:$B,0))</f>
        <v>11.95</v>
      </c>
      <c r="M1548" s="15">
        <f>INDEX('xUS TME'!L:L,MATCH('xUS Opp Value'!$B8,'xUS TME'!$B:$B,0))</f>
        <v>2.1800000000000002</v>
      </c>
      <c r="N1548" s="15">
        <f>INDEX('xUS TME'!K:K,MATCH('xUS Opp Value'!$B8,'xUS TME'!$B:$B,0))</f>
        <v>0.08</v>
      </c>
      <c r="O1548" s="15" t="str">
        <f>INDEX('xUS TME'!I:I,MATCH('xUS Opp Value'!$B8,'xUS TME'!$B:$B,0))</f>
        <v>Narrow</v>
      </c>
      <c r="P1548" s="15" t="str">
        <f>INDEX('xUS TME'!M:M,MATCH('xUS Opp Value'!$B8,'xUS TME'!$B:$B,0))</f>
        <v>Canadian Dollar</v>
      </c>
      <c r="Q1548" s="15" t="str">
        <f>INDEX('xUS TME'!N:N,MATCH('xUS Opp Value'!$B1548,'xUS TME'!$B:$B,0))</f>
        <v>High</v>
      </c>
    </row>
    <row r="1549" spans="1:17" hidden="1">
      <c r="A1549" s="10" t="s">
        <v>6754</v>
      </c>
      <c r="B1549" s="10" t="str">
        <f>INDEX('xUS TME'!B:B,MATCH('xUS Opp Value'!A1549,'xUS TME'!A:A,0))</f>
        <v>KYG8087W1015</v>
      </c>
      <c r="C1549" s="13" t="str">
        <f>INDEX('xUS TME'!C:C,MATCH($B1549,'xUS TME'!$B:$B,0))</f>
        <v>02313</v>
      </c>
      <c r="D1549" s="13" t="str">
        <f>INDEX('xUS TME'!D:D,MATCH(B1549,'xUS TME'!$B:$B,0))</f>
        <v>0P00009S94</v>
      </c>
      <c r="E1549" s="13" t="str">
        <f>INDEX('xUS TME'!F:F,MATCH(B1549,'xUS TME'!$B:$B,0))</f>
        <v>Hong Kong</v>
      </c>
      <c r="F1549" s="18" t="str">
        <f>INDEX('xUS TME'!G:G,MATCH(B1549,'xUS TME'!$B:$B,0))</f>
        <v>Consumer Discretionary</v>
      </c>
      <c r="G1549" s="58">
        <f>IFERROR(INDEX(CRIMs!G:G,MATCH(C1549,CRIMs!D:D,0)),0)</f>
        <v>0</v>
      </c>
      <c r="H1549" s="58">
        <f>IFERROR(INDEX(CRIMs!I:I,MATCH(C1549,CRIMs!D:D,0)),0)</f>
        <v>0</v>
      </c>
      <c r="I1549" s="13">
        <f>INDEX('xUS TME'!E:E,MATCH($B1549,'xUS TME'!$B:$B,0))</f>
        <v>0.01</v>
      </c>
      <c r="J1549" s="15">
        <f>INDEX('xUS TME'!H:H,MATCH(B1549,'xUS TME'!$B:$B,0))</f>
        <v>0.51</v>
      </c>
      <c r="K1549" s="17">
        <f t="shared" si="24"/>
        <v>0.96078431372549011</v>
      </c>
      <c r="L1549" s="15">
        <f>INDEX('xUS TME'!J:J,MATCH('xUS Opp Value'!B952,'xUS TME'!$B:$B,0))</f>
        <v>17.53</v>
      </c>
      <c r="M1549" s="15">
        <f>INDEX('xUS TME'!L:L,MATCH('xUS Opp Value'!$B952,'xUS TME'!$B:$B,0))</f>
        <v>2.52</v>
      </c>
      <c r="N1549" s="15">
        <f>INDEX('xUS TME'!K:K,MATCH('xUS Opp Value'!$B952,'xUS TME'!$B:$B,0))</f>
        <v>0.15</v>
      </c>
      <c r="O1549" s="15">
        <f>INDEX('xUS TME'!I:I,MATCH('xUS Opp Value'!$B952,'xUS TME'!$B:$B,0))</f>
        <v>0</v>
      </c>
      <c r="P1549" s="15" t="str">
        <f>INDEX('xUS TME'!M:M,MATCH('xUS Opp Value'!$B952,'xUS TME'!$B:$B,0))</f>
        <v>Yuan Renminbi</v>
      </c>
      <c r="Q1549" s="15" t="str">
        <f>INDEX('xUS TME'!N:N,MATCH('xUS Opp Value'!$B1549,'xUS TME'!$B:$B,0))</f>
        <v>High</v>
      </c>
    </row>
    <row r="1550" spans="1:17" hidden="1">
      <c r="A1550" s="10" t="s">
        <v>4186</v>
      </c>
      <c r="B1550" s="10" t="str">
        <f>INDEX('xUS TME'!B:B,MATCH('xUS Opp Value'!A1550,'xUS TME'!A:A,0))</f>
        <v>CNE100000HB8</v>
      </c>
      <c r="C1550" s="13">
        <f>INDEX('xUS TME'!C:C,MATCH($B1550,'xUS TME'!$B:$B,0))</f>
        <v>2304</v>
      </c>
      <c r="D1550" s="13" t="str">
        <f>INDEX('xUS TME'!D:D,MATCH(B1550,'xUS TME'!$B:$B,0))</f>
        <v>0P0000N44I</v>
      </c>
      <c r="E1550" s="13" t="str">
        <f>INDEX('xUS TME'!F:F,MATCH(B1550,'xUS TME'!$B:$B,0))</f>
        <v>China</v>
      </c>
      <c r="F1550" s="18" t="str">
        <f>INDEX('xUS TME'!G:G,MATCH(B1550,'xUS TME'!$B:$B,0))</f>
        <v>Consumer Staples</v>
      </c>
      <c r="G1550" s="58">
        <f>IFERROR(INDEX(CRIMs!G:G,MATCH(C1550,CRIMs!D:D,0)),0)</f>
        <v>0</v>
      </c>
      <c r="H1550" s="58">
        <f>IFERROR(INDEX(CRIMs!I:I,MATCH(C1550,CRIMs!D:D,0)),0)</f>
        <v>0</v>
      </c>
      <c r="I1550" s="13">
        <f>INDEX('xUS TME'!E:E,MATCH($B1550,'xUS TME'!$B:$B,0))</f>
        <v>0</v>
      </c>
      <c r="J1550" s="15">
        <f>INDEX('xUS TME'!H:H,MATCH(B1550,'xUS TME'!$B:$B,0))</f>
        <v>0.53</v>
      </c>
      <c r="K1550" s="17">
        <f t="shared" si="24"/>
        <v>0.88679245283018848</v>
      </c>
      <c r="L1550" s="15">
        <f>INDEX('xUS TME'!J:J,MATCH('xUS Opp Value'!B1735,'xUS TME'!$B:$B,0))</f>
        <v>13.65</v>
      </c>
      <c r="M1550" s="15">
        <f>INDEX('xUS TME'!L:L,MATCH('xUS Opp Value'!$B1735,'xUS TME'!$B:$B,0))</f>
        <v>2.41</v>
      </c>
      <c r="N1550" s="15">
        <f>INDEX('xUS TME'!K:K,MATCH('xUS Opp Value'!$B1735,'xUS TME'!$B:$B,0))</f>
        <v>0.24</v>
      </c>
      <c r="O1550" s="15" t="str">
        <f>INDEX('xUS TME'!I:I,MATCH('xUS Opp Value'!$B1735,'xUS TME'!$B:$B,0))</f>
        <v>Narrow</v>
      </c>
      <c r="P1550" s="15" t="str">
        <f>INDEX('xUS TME'!M:M,MATCH('xUS Opp Value'!$B1735,'xUS TME'!$B:$B,0))</f>
        <v>Euro</v>
      </c>
      <c r="Q1550" s="15" t="str">
        <f>INDEX('xUS TME'!N:N,MATCH('xUS Opp Value'!$B1550,'xUS TME'!$B:$B,0))</f>
        <v>Medium</v>
      </c>
    </row>
    <row r="1551" spans="1:17" hidden="1">
      <c r="A1551" s="371" t="s">
        <v>7626</v>
      </c>
      <c r="B1551" s="429" t="str">
        <f>_xll.MSDP(C1551,"ISIN")</f>
        <v>GB00BJFFLV09</v>
      </c>
      <c r="C1551" s="396" t="s">
        <v>7628</v>
      </c>
      <c r="D1551" s="371" t="s">
        <v>8575</v>
      </c>
      <c r="E1551" s="371" t="s">
        <v>26</v>
      </c>
      <c r="F1551" s="374" t="s">
        <v>89</v>
      </c>
      <c r="G1551" s="58">
        <f>IFERROR(INDEX(CRIMs!G:G,MATCH(C1551,CRIMs!D:D,0)),0)</f>
        <v>0.75</v>
      </c>
      <c r="H1551" s="58">
        <f>IFERROR(INDEX(CRIMs!I:I,MATCH(C1551,CRIMs!D:D,0)),0)</f>
        <v>0.83488834416546309</v>
      </c>
      <c r="I1551" s="372">
        <v>0</v>
      </c>
      <c r="J1551" s="360">
        <f>_xll.MSDP(B1551,"PRICE_TO_FAIR_VALUE")</f>
        <v>0.5867307692</v>
      </c>
      <c r="K1551" s="17">
        <f t="shared" si="24"/>
        <v>0.70435922657250005</v>
      </c>
      <c r="L1551" s="371"/>
      <c r="M1551" s="371"/>
      <c r="N1551" s="371"/>
      <c r="O1551" s="371"/>
      <c r="P1551" s="371"/>
      <c r="Q1551" s="15" t="e">
        <f>INDEX('xUS TME'!N:N,MATCH('xUS Opp Value'!$B1551,'xUS TME'!$B:$B,0))</f>
        <v>#N/A</v>
      </c>
    </row>
    <row r="1552" spans="1:17" hidden="1">
      <c r="A1552" s="10" t="s">
        <v>7062</v>
      </c>
      <c r="B1552" s="10" t="str">
        <f>INDEX('xUS TME'!B:B,MATCH('xUS Opp Value'!A1552,'xUS TME'!A:A,0))</f>
        <v>CH1216478797</v>
      </c>
      <c r="C1552" s="13" t="str">
        <f>INDEX('xUS TME'!C:C,MATCH($B1552,'xUS TME'!$B:$B,0))</f>
        <v>DSFIR</v>
      </c>
      <c r="D1552" s="13" t="str">
        <f>INDEX('xUS TME'!D:D,MATCH(B1552,'xUS TME'!$B:$B,0))</f>
        <v>0P0001QU3R</v>
      </c>
      <c r="E1552" s="13" t="str">
        <f>INDEX('xUS TME'!F:F,MATCH(B1552,'xUS TME'!$B:$B,0))</f>
        <v>Switzerland</v>
      </c>
      <c r="F1552" s="18" t="str">
        <f>INDEX('xUS TME'!G:G,MATCH(B1552,'xUS TME'!$B:$B,0))</f>
        <v>Materials</v>
      </c>
      <c r="G1552" s="58">
        <f>IFERROR(INDEX(CRIMs!G:G,MATCH(C1552,CRIMs!D:D,0)),0)</f>
        <v>0.5</v>
      </c>
      <c r="H1552" s="58">
        <f>IFERROR(INDEX(CRIMs!I:I,MATCH(C1552,CRIMs!D:D,0)),0)</f>
        <v>0.46438413896439396</v>
      </c>
      <c r="I1552" s="13">
        <f>INDEX('xUS TME'!E:E,MATCH($B1552,'xUS TME'!$B:$B,0))</f>
        <v>0.05</v>
      </c>
      <c r="J1552" s="15">
        <f>INDEX('xUS TME'!H:H,MATCH(B1552,'xUS TME'!$B:$B,0))</f>
        <v>0.61</v>
      </c>
      <c r="K1552" s="17">
        <f t="shared" si="24"/>
        <v>0.63934426229508201</v>
      </c>
      <c r="L1552" s="15">
        <f>INDEX('xUS TME'!J:J,MATCH('xUS Opp Value'!B418,'xUS TME'!$B:$B,0))</f>
        <v>15.78</v>
      </c>
      <c r="M1552" s="15">
        <f>INDEX('xUS TME'!L:L,MATCH('xUS Opp Value'!$B418,'xUS TME'!$B:$B,0))</f>
        <v>3.72</v>
      </c>
      <c r="N1552" s="15">
        <f>INDEX('xUS TME'!K:K,MATCH('xUS Opp Value'!$B418,'xUS TME'!$B:$B,0))</f>
        <v>0.19</v>
      </c>
      <c r="O1552" s="15" t="str">
        <f>INDEX('xUS TME'!I:I,MATCH('xUS Opp Value'!$B418,'xUS TME'!$B:$B,0))</f>
        <v>Narrow</v>
      </c>
      <c r="P1552" s="15" t="str">
        <f>INDEX('xUS TME'!M:M,MATCH('xUS Opp Value'!$B418,'xUS TME'!$B:$B,0))</f>
        <v>Swedish Krona</v>
      </c>
      <c r="Q1552" s="15" t="str">
        <f>INDEX('xUS TME'!N:N,MATCH('xUS Opp Value'!$B1552,'xUS TME'!$B:$B,0))</f>
        <v>Medium</v>
      </c>
    </row>
    <row r="1553" spans="1:17" hidden="1">
      <c r="A1553" s="10" t="s">
        <v>1252</v>
      </c>
      <c r="B1553" s="10" t="str">
        <f>INDEX('xUS TME'!B:B,MATCH('xUS Opp Value'!A1553,'xUS TME'!A:A,0))</f>
        <v>KYG6427A1022</v>
      </c>
      <c r="C1553" s="13">
        <v>9999</v>
      </c>
      <c r="D1553" s="13" t="str">
        <f>INDEX('xUS TME'!D:D,MATCH(B1553,'xUS TME'!$B:$B,0))</f>
        <v>0P0001K417</v>
      </c>
      <c r="E1553" s="13" t="str">
        <f>INDEX('xUS TME'!F:F,MATCH(B1553,'xUS TME'!$B:$B,0))</f>
        <v>China</v>
      </c>
      <c r="F1553" s="18" t="str">
        <f>INDEX('xUS TME'!G:G,MATCH(B1553,'xUS TME'!$B:$B,0))</f>
        <v>Communication Services</v>
      </c>
      <c r="G1553" s="58">
        <f>IFERROR(INDEX(CRIMs!G:G,MATCH(C1553,CRIMs!D:D,0)),0)</f>
        <v>1.5</v>
      </c>
      <c r="H1553" s="58">
        <f>IFERROR(INDEX(CRIMs!I:I,MATCH(C1553,CRIMs!D:D,0)),0)</f>
        <v>1.498687230962289</v>
      </c>
      <c r="I1553" s="13">
        <f>INDEX('xUS TME'!E:E,MATCH($B1553,'xUS TME'!$B:$B,0))</f>
        <v>0.12</v>
      </c>
      <c r="J1553" s="15">
        <f>INDEX('xUS TME'!H:H,MATCH(B1553,'xUS TME'!$B:$B,0))</f>
        <v>0.56999999999999995</v>
      </c>
      <c r="K1553" s="17">
        <f t="shared" si="24"/>
        <v>0.75438596491228083</v>
      </c>
      <c r="L1553" s="15">
        <f>INDEX('xUS TME'!J:J,MATCH('xUS Opp Value'!B171,'xUS TME'!$B:$B,0))</f>
        <v>20.46</v>
      </c>
      <c r="M1553" s="15">
        <f>INDEX('xUS TME'!L:L,MATCH('xUS Opp Value'!$B171,'xUS TME'!$B:$B,0))</f>
        <v>2.66</v>
      </c>
      <c r="N1553" s="15">
        <f>INDEX('xUS TME'!K:K,MATCH('xUS Opp Value'!$B171,'xUS TME'!$B:$B,0))</f>
        <v>0.15</v>
      </c>
      <c r="O1553" s="15">
        <f>INDEX('xUS TME'!I:I,MATCH('xUS Opp Value'!$B171,'xUS TME'!$B:$B,0))</f>
        <v>0</v>
      </c>
      <c r="P1553" s="15" t="str">
        <f>INDEX('xUS TME'!M:M,MATCH('xUS Opp Value'!$B171,'xUS TME'!$B:$B,0))</f>
        <v>Euro</v>
      </c>
      <c r="Q1553" s="15" t="str">
        <f>INDEX('xUS TME'!N:N,MATCH('xUS Opp Value'!$B1553,'xUS TME'!$B:$B,0))</f>
        <v>High</v>
      </c>
    </row>
    <row r="1554" spans="1:17" hidden="1">
      <c r="A1554" s="10" t="s">
        <v>1011</v>
      </c>
      <c r="B1554" s="10" t="str">
        <f>INDEX('xUS TME'!B:B,MATCH('xUS Opp Value'!A1554,'xUS TME'!A:A,0))</f>
        <v>KYG8208B1014</v>
      </c>
      <c r="C1554" s="13">
        <v>9618</v>
      </c>
      <c r="D1554" s="13" t="str">
        <f>INDEX('xUS TME'!D:D,MATCH(B1554,'xUS TME'!$B:$B,0))</f>
        <v>0P0001K5SZ</v>
      </c>
      <c r="E1554" s="13" t="str">
        <f>INDEX('xUS TME'!F:F,MATCH(B1554,'xUS TME'!$B:$B,0))</f>
        <v>China</v>
      </c>
      <c r="F1554" s="18" t="str">
        <f>INDEX('xUS TME'!G:G,MATCH(B1554,'xUS TME'!$B:$B,0))</f>
        <v>Consumer Discretionary</v>
      </c>
      <c r="G1554" s="58">
        <f>IFERROR(INDEX(CRIMs!G:G,MATCH(C1554,CRIMs!D:D,0)),0)</f>
        <v>1</v>
      </c>
      <c r="H1554" s="58">
        <f>IFERROR(INDEX(CRIMs!I:I,MATCH(C1554,CRIMs!D:D,0)),0)</f>
        <v>0.89607310467646084</v>
      </c>
      <c r="I1554" s="13">
        <f>INDEX('xUS TME'!E:E,MATCH($B1554,'xUS TME'!$B:$B,0))</f>
        <v>0.11</v>
      </c>
      <c r="J1554" s="15">
        <f>INDEX('xUS TME'!H:H,MATCH(B1554,'xUS TME'!$B:$B,0))</f>
        <v>0.65</v>
      </c>
      <c r="K1554" s="17">
        <f t="shared" si="24"/>
        <v>0.53846153846153832</v>
      </c>
      <c r="L1554" s="15">
        <f>INDEX('xUS TME'!J:J,MATCH('xUS Opp Value'!B206,'xUS TME'!$B:$B,0))</f>
        <v>36.44</v>
      </c>
      <c r="M1554" s="15">
        <f>INDEX('xUS TME'!L:L,MATCH('xUS Opp Value'!$B206,'xUS TME'!$B:$B,0))</f>
        <v>1.89</v>
      </c>
      <c r="N1554" s="15">
        <f>INDEX('xUS TME'!K:K,MATCH('xUS Opp Value'!$B206,'xUS TME'!$B:$B,0))</f>
        <v>0.05</v>
      </c>
      <c r="O1554" s="15" t="str">
        <f>INDEX('xUS TME'!I:I,MATCH('xUS Opp Value'!$B206,'xUS TME'!$B:$B,0))</f>
        <v>None</v>
      </c>
      <c r="P1554" s="15" t="str">
        <f>INDEX('xUS TME'!M:M,MATCH('xUS Opp Value'!$B206,'xUS TME'!$B:$B,0))</f>
        <v>Won</v>
      </c>
      <c r="Q1554" s="15" t="str">
        <f>INDEX('xUS TME'!N:N,MATCH('xUS Opp Value'!$B1554,'xUS TME'!$B:$B,0))</f>
        <v>High</v>
      </c>
    </row>
    <row r="1555" spans="1:17" hidden="1">
      <c r="A1555" s="10" t="s">
        <v>4861</v>
      </c>
      <c r="B1555" s="10" t="str">
        <f>INDEX('xUS TME'!B:B,MATCH('xUS Opp Value'!A1555,'xUS TME'!A:A,0))</f>
        <v>KYG596691041</v>
      </c>
      <c r="C1555" s="13" t="str">
        <f>INDEX('xUS TME'!C:C,MATCH($B1555,'xUS TME'!$B:$B,0))</f>
        <v>03690</v>
      </c>
      <c r="D1555" s="13" t="str">
        <f>INDEX('xUS TME'!D:D,MATCH(B1555,'xUS TME'!$B:$B,0))</f>
        <v>0P0001EHWO</v>
      </c>
      <c r="E1555" s="13" t="str">
        <f>INDEX('xUS TME'!F:F,MATCH(B1555,'xUS TME'!$B:$B,0))</f>
        <v>China</v>
      </c>
      <c r="F1555" s="18" t="str">
        <f>INDEX('xUS TME'!G:G,MATCH(B1555,'xUS TME'!$B:$B,0))</f>
        <v>Consumer Discretionary</v>
      </c>
      <c r="G1555" s="58">
        <f>IFERROR(INDEX(CRIMs!G:G,MATCH(C1555,CRIMs!D:D,0)),0)</f>
        <v>0</v>
      </c>
      <c r="H1555" s="58">
        <f>IFERROR(INDEX(CRIMs!I:I,MATCH(C1555,CRIMs!D:D,0)),0)</f>
        <v>0</v>
      </c>
      <c r="I1555" s="13">
        <f>INDEX('xUS TME'!E:E,MATCH($B1555,'xUS TME'!$B:$B,0))</f>
        <v>0.17</v>
      </c>
      <c r="J1555" s="15">
        <f>INDEX('xUS TME'!H:H,MATCH(B1555,'xUS TME'!$B:$B,0))</f>
        <v>0.79</v>
      </c>
      <c r="K1555" s="17">
        <f t="shared" si="24"/>
        <v>0.26582278481012644</v>
      </c>
      <c r="L1555" s="15">
        <f>INDEX('xUS TME'!J:J,MATCH('xUS Opp Value'!B110,'xUS TME'!$B:$B,0))</f>
        <v>0</v>
      </c>
      <c r="M1555" s="15">
        <f>INDEX('xUS TME'!L:L,MATCH('xUS Opp Value'!$B110,'xUS TME'!$B:$B,0))</f>
        <v>1.43</v>
      </c>
      <c r="N1555" s="15">
        <f>INDEX('xUS TME'!K:K,MATCH('xUS Opp Value'!$B110,'xUS TME'!$B:$B,0))</f>
        <v>0.19</v>
      </c>
      <c r="O1555" s="15">
        <f>INDEX('xUS TME'!I:I,MATCH('xUS Opp Value'!$B110,'xUS TME'!$B:$B,0))</f>
        <v>0</v>
      </c>
      <c r="P1555" s="15" t="str">
        <f>INDEX('xUS TME'!M:M,MATCH('xUS Opp Value'!$B110,'xUS TME'!$B:$B,0))</f>
        <v>UAE Dirham</v>
      </c>
      <c r="Q1555" s="15" t="str">
        <f>INDEX('xUS TME'!N:N,MATCH('xUS Opp Value'!$B1555,'xUS TME'!$B:$B,0))</f>
        <v>High</v>
      </c>
    </row>
    <row r="1556" spans="1:17" hidden="1">
      <c r="A1556" s="10" t="s">
        <v>5619</v>
      </c>
      <c r="B1556" s="10" t="str">
        <f>INDEX('xUS TME'!B:B,MATCH('xUS Opp Value'!A1556,'xUS TME'!A:A,0))</f>
        <v>NL0012969182</v>
      </c>
      <c r="C1556" s="13" t="str">
        <f>INDEX('xUS TME'!C:C,MATCH($B1556,'xUS TME'!$B:$B,0))</f>
        <v>ADYEN</v>
      </c>
      <c r="D1556" s="13" t="str">
        <f>INDEX('xUS TME'!D:D,MATCH(B1556,'xUS TME'!$B:$B,0))</f>
        <v>0P0001DHJ2</v>
      </c>
      <c r="E1556" s="13" t="str">
        <f>INDEX('xUS TME'!F:F,MATCH(B1556,'xUS TME'!$B:$B,0))</f>
        <v>Netherlands</v>
      </c>
      <c r="F1556" s="18" t="str">
        <f>INDEX('xUS TME'!G:G,MATCH(B1556,'xUS TME'!$B:$B,0))</f>
        <v>Financials</v>
      </c>
      <c r="G1556" s="58">
        <f>IFERROR(INDEX(CRIMs!G:G,MATCH(C1556,CRIMs!D:D,0)),0)</f>
        <v>0.5</v>
      </c>
      <c r="H1556" s="58">
        <f>IFERROR(INDEX(CRIMs!I:I,MATCH(C1556,CRIMs!D:D,0)),0)</f>
        <v>0.30007898030315444</v>
      </c>
      <c r="I1556" s="13">
        <f>INDEX('xUS TME'!E:E,MATCH($B1556,'xUS TME'!$B:$B,0))</f>
        <v>0.09</v>
      </c>
      <c r="J1556" s="15">
        <f>INDEX('xUS TME'!H:H,MATCH(B1556,'xUS TME'!$B:$B,0))</f>
        <v>0.53</v>
      </c>
      <c r="K1556" s="17">
        <f t="shared" si="24"/>
        <v>0.88679245283018848</v>
      </c>
      <c r="L1556" s="15">
        <f>INDEX('xUS TME'!J:J,MATCH('xUS Opp Value'!B174,'xUS TME'!$B:$B,0))</f>
        <v>0</v>
      </c>
      <c r="M1556" s="15">
        <f>INDEX('xUS TME'!L:L,MATCH('xUS Opp Value'!$B174,'xUS TME'!$B:$B,0))</f>
        <v>1.44</v>
      </c>
      <c r="N1556" s="15">
        <f>INDEX('xUS TME'!K:K,MATCH('xUS Opp Value'!$B174,'xUS TME'!$B:$B,0))</f>
        <v>0.08</v>
      </c>
      <c r="O1556" s="15">
        <f>INDEX('xUS TME'!I:I,MATCH('xUS Opp Value'!$B174,'xUS TME'!$B:$B,0))</f>
        <v>0</v>
      </c>
      <c r="P1556" s="15" t="str">
        <f>INDEX('xUS TME'!M:M,MATCH('xUS Opp Value'!$B174,'xUS TME'!$B:$B,0))</f>
        <v>Yen</v>
      </c>
      <c r="Q1556" s="15" t="str">
        <f>INDEX('xUS TME'!N:N,MATCH('xUS Opp Value'!$B1556,'xUS TME'!$B:$B,0))</f>
        <v>High</v>
      </c>
    </row>
    <row r="1557" spans="1:17">
      <c r="A1557" s="10" t="s">
        <v>2156</v>
      </c>
      <c r="B1557" s="10" t="str">
        <f>INDEX('xUS TME'!B:B,MATCH('xUS Opp Value'!A1557,'xUS TME'!A:A,0))</f>
        <v>FR0000125338</v>
      </c>
      <c r="C1557" s="13" t="str">
        <f>INDEX('xUS TME'!C:C,MATCH($B1557,'xUS TME'!$B:$B,0))</f>
        <v>CAP</v>
      </c>
      <c r="D1557" s="13" t="str">
        <f>INDEX('xUS TME'!D:D,MATCH(B1557,'xUS TME'!$B:$B,0))</f>
        <v>0P00009WCN</v>
      </c>
      <c r="E1557" s="13" t="str">
        <f>INDEX('xUS TME'!F:F,MATCH(B1557,'xUS TME'!$B:$B,0))</f>
        <v>France</v>
      </c>
      <c r="F1557" s="18" t="str">
        <f>INDEX('xUS TME'!G:G,MATCH(B1557,'xUS TME'!$B:$B,0))</f>
        <v>Information Technology</v>
      </c>
      <c r="G1557" s="58">
        <f>IFERROR(INDEX(CRIMs!G:G,MATCH(C1557,CRIMs!D:D,0)),0)</f>
        <v>0.75</v>
      </c>
      <c r="H1557" s="58">
        <f>IFERROR(INDEX(CRIMs!I:I,MATCH(C1557,CRIMs!D:D,0)),0)</f>
        <v>0</v>
      </c>
      <c r="I1557" s="13">
        <f>INDEX('xUS TME'!E:E,MATCH($B1557,'xUS TME'!$B:$B,0))</f>
        <v>0.06</v>
      </c>
      <c r="J1557" s="15">
        <f>INDEX('xUS TME'!H:H,MATCH(B1557,'xUS TME'!$B:$B,0))</f>
        <v>0.67</v>
      </c>
      <c r="K1557" s="17">
        <f t="shared" si="24"/>
        <v>0.49253731343283569</v>
      </c>
      <c r="L1557" s="15">
        <f>INDEX('xUS TME'!J:J,MATCH('xUS Opp Value'!B303,'xUS TME'!$B:$B,0))</f>
        <v>13.01</v>
      </c>
      <c r="M1557" s="15">
        <f>INDEX('xUS TME'!L:L,MATCH('xUS Opp Value'!$B303,'xUS TME'!$B:$B,0))</f>
        <v>2.64</v>
      </c>
      <c r="N1557" s="15">
        <f>INDEX('xUS TME'!K:K,MATCH('xUS Opp Value'!$B303,'xUS TME'!$B:$B,0))</f>
        <v>0.11</v>
      </c>
      <c r="O1557" s="15">
        <f>INDEX('xUS TME'!I:I,MATCH('xUS Opp Value'!$B303,'xUS TME'!$B:$B,0))</f>
        <v>0</v>
      </c>
      <c r="P1557" s="15" t="str">
        <f>INDEX('xUS TME'!M:M,MATCH('xUS Opp Value'!$B303,'xUS TME'!$B:$B,0))</f>
        <v>Czech Koruna</v>
      </c>
      <c r="Q1557" s="15" t="str">
        <f>INDEX('xUS TME'!N:N,MATCH('xUS Opp Value'!$B1557,'xUS TME'!$B:$B,0))</f>
        <v>High</v>
      </c>
    </row>
    <row r="1558" spans="1:17" hidden="1">
      <c r="A1558" s="10" t="s">
        <v>2900</v>
      </c>
      <c r="B1558" s="10" t="str">
        <f>INDEX('xUS TME'!B:B,MATCH('xUS Opp Value'!A1558,'xUS TME'!A:A,0))</f>
        <v>KYG3777B1032</v>
      </c>
      <c r="C1558" s="13">
        <f>INDEX('xUS TME'!C:C,MATCH($B1558,'xUS TME'!$B:$B,0))</f>
        <v>175</v>
      </c>
      <c r="D1558" s="13" t="str">
        <f>INDEX('xUS TME'!D:D,MATCH(B1558,'xUS TME'!$B:$B,0))</f>
        <v>0P00009RSU</v>
      </c>
      <c r="E1558" s="13" t="str">
        <f>INDEX('xUS TME'!F:F,MATCH(B1558,'xUS TME'!$B:$B,0))</f>
        <v>China</v>
      </c>
      <c r="F1558" s="18" t="str">
        <f>INDEX('xUS TME'!G:G,MATCH(B1558,'xUS TME'!$B:$B,0))</f>
        <v>Consumer Discretionary</v>
      </c>
      <c r="G1558" s="58">
        <f>IFERROR(INDEX(CRIMs!G:G,MATCH(C1558,CRIMs!D:D,0)),0)</f>
        <v>0</v>
      </c>
      <c r="H1558" s="58">
        <f>IFERROR(INDEX(CRIMs!I:I,MATCH(C1558,CRIMs!D:D,0)),0)</f>
        <v>0</v>
      </c>
      <c r="I1558" s="13">
        <f>INDEX('xUS TME'!E:E,MATCH($B1558,'xUS TME'!$B:$B,0))</f>
        <v>0.05</v>
      </c>
      <c r="J1558" s="15">
        <f>INDEX('xUS TME'!H:H,MATCH(B1558,'xUS TME'!$B:$B,0))</f>
        <v>0.96</v>
      </c>
      <c r="K1558" s="17">
        <f t="shared" si="24"/>
        <v>4.1666666666666741E-2</v>
      </c>
      <c r="L1558" s="15">
        <f>INDEX('xUS TME'!J:J,MATCH('xUS Opp Value'!B573,'xUS TME'!$B:$B,0))</f>
        <v>30.3</v>
      </c>
      <c r="M1558" s="15">
        <f>INDEX('xUS TME'!L:L,MATCH('xUS Opp Value'!$B573,'xUS TME'!$B:$B,0))</f>
        <v>5.39</v>
      </c>
      <c r="N1558" s="15">
        <f>INDEX('xUS TME'!K:K,MATCH('xUS Opp Value'!$B573,'xUS TME'!$B:$B,0))</f>
        <v>0.19</v>
      </c>
      <c r="O1558" s="15">
        <f>INDEX('xUS TME'!I:I,MATCH('xUS Opp Value'!$B573,'xUS TME'!$B:$B,0))</f>
        <v>0</v>
      </c>
      <c r="P1558" s="15" t="str">
        <f>INDEX('xUS TME'!M:M,MATCH('xUS Opp Value'!$B573,'xUS TME'!$B:$B,0))</f>
        <v>Indian Rupee</v>
      </c>
      <c r="Q1558" s="15" t="str">
        <f>INDEX('xUS TME'!N:N,MATCH('xUS Opp Value'!$B1558,'xUS TME'!$B:$B,0))</f>
        <v>High</v>
      </c>
    </row>
    <row r="1559" spans="1:17" hidden="1">
      <c r="A1559" s="10" t="s">
        <v>543</v>
      </c>
      <c r="B1559" s="10" t="str">
        <f>INDEX('xUS TME'!B:B,MATCH('xUS Opp Value'!A1559,'xUS TME'!A:A,0))</f>
        <v>CNE000000MD5</v>
      </c>
      <c r="C1559" s="13">
        <f>INDEX('xUS TME'!C:C,MATCH($B1559,'xUS TME'!$B:$B,0))</f>
        <v>596</v>
      </c>
      <c r="D1559" s="13" t="str">
        <f>INDEX('xUS TME'!D:D,MATCH(B1559,'xUS TME'!$B:$B,0))</f>
        <v>0P00007WVC</v>
      </c>
      <c r="E1559" s="13" t="str">
        <f>INDEX('xUS TME'!F:F,MATCH(B1559,'xUS TME'!$B:$B,0))</f>
        <v>China</v>
      </c>
      <c r="F1559" s="18" t="str">
        <f>INDEX('xUS TME'!G:G,MATCH(B1559,'xUS TME'!$B:$B,0))</f>
        <v>Consumer Staples</v>
      </c>
      <c r="G1559" s="58">
        <f>IFERROR(INDEX(CRIMs!G:G,MATCH(C1559,CRIMs!D:D,0)),0)</f>
        <v>0</v>
      </c>
      <c r="H1559" s="58">
        <f>IFERROR(INDEX(CRIMs!I:I,MATCH(C1559,CRIMs!D:D,0)),0)</f>
        <v>0</v>
      </c>
      <c r="I1559" s="13">
        <f>INDEX('xUS TME'!E:E,MATCH($B1559,'xUS TME'!$B:$B,0))</f>
        <v>0</v>
      </c>
      <c r="J1559" s="15">
        <f>INDEX('xUS TME'!H:H,MATCH(B1559,'xUS TME'!$B:$B,0))</f>
        <v>0.53</v>
      </c>
      <c r="K1559" s="17">
        <f t="shared" si="24"/>
        <v>0.88679245283018848</v>
      </c>
      <c r="L1559" s="15">
        <f>INDEX('xUS TME'!J:J,MATCH('xUS Opp Value'!B1854,'xUS TME'!$B:$B,0))</f>
        <v>11.24</v>
      </c>
      <c r="M1559" s="15">
        <f>INDEX('xUS TME'!L:L,MATCH('xUS Opp Value'!$B1854,'xUS TME'!$B:$B,0))</f>
        <v>1.1100000000000001</v>
      </c>
      <c r="N1559" s="15">
        <f>INDEX('xUS TME'!K:K,MATCH('xUS Opp Value'!$B1854,'xUS TME'!$B:$B,0))</f>
        <v>0.14000000000000001</v>
      </c>
      <c r="O1559" s="15" t="str">
        <f>INDEX('xUS TME'!I:I,MATCH('xUS Opp Value'!$B1854,'xUS TME'!$B:$B,0))</f>
        <v>None</v>
      </c>
      <c r="P1559" s="15" t="str">
        <f>INDEX('xUS TME'!M:M,MATCH('xUS Opp Value'!$B1854,'xUS TME'!$B:$B,0))</f>
        <v>Yen</v>
      </c>
      <c r="Q1559" s="15" t="str">
        <f>INDEX('xUS TME'!N:N,MATCH('xUS Opp Value'!$B1559,'xUS TME'!$B:$B,0))</f>
        <v>High</v>
      </c>
    </row>
    <row r="1560" spans="1:17" hidden="1">
      <c r="A1560" s="10" t="s">
        <v>6494</v>
      </c>
      <c r="B1560" s="10" t="str">
        <f>INDEX('xUS TME'!B:B,MATCH('xUS Opp Value'!A1560,'xUS TME'!A:A,0))</f>
        <v>CNE100006NF4</v>
      </c>
      <c r="C1560" s="13">
        <f>INDEX('xUS TME'!C:C,MATCH($B1560,'xUS TME'!$B:$B,0))</f>
        <v>6936</v>
      </c>
      <c r="D1560" s="13" t="str">
        <f>INDEX('xUS TME'!D:D,MATCH(B1560,'xUS TME'!$B:$B,0))</f>
        <v>0P0001U5L6</v>
      </c>
      <c r="E1560" s="13" t="str">
        <f>INDEX('xUS TME'!F:F,MATCH(B1560,'xUS TME'!$B:$B,0))</f>
        <v>China</v>
      </c>
      <c r="F1560" s="18" t="str">
        <f>INDEX('xUS TME'!G:G,MATCH(B1560,'xUS TME'!$B:$B,0))</f>
        <v>Industrials</v>
      </c>
      <c r="G1560" s="58">
        <f>IFERROR(INDEX(CRIMs!G:G,MATCH(C1560,CRIMs!D:D,0)),0)</f>
        <v>0</v>
      </c>
      <c r="H1560" s="58">
        <f>IFERROR(INDEX(CRIMs!I:I,MATCH(C1560,CRIMs!D:D,0)),0)</f>
        <v>0</v>
      </c>
      <c r="I1560" s="13">
        <f>INDEX('xUS TME'!E:E,MATCH($B1560,'xUS TME'!$B:$B,0))</f>
        <v>0</v>
      </c>
      <c r="J1560" s="15">
        <f>INDEX('xUS TME'!H:H,MATCH(B1560,'xUS TME'!$B:$B,0))</f>
        <v>0.6</v>
      </c>
      <c r="K1560" s="17">
        <f t="shared" si="24"/>
        <v>0.66666666666666674</v>
      </c>
      <c r="L1560" s="15">
        <f>INDEX('xUS TME'!J:J,MATCH('xUS Opp Value'!B1863,'xUS TME'!$B:$B,0))</f>
        <v>6.51</v>
      </c>
      <c r="M1560" s="15">
        <f>INDEX('xUS TME'!L:L,MATCH('xUS Opp Value'!$B1863,'xUS TME'!$B:$B,0))</f>
        <v>1.23</v>
      </c>
      <c r="N1560" s="15">
        <f>INDEX('xUS TME'!K:K,MATCH('xUS Opp Value'!$B1863,'xUS TME'!$B:$B,0))</f>
        <v>0.19</v>
      </c>
      <c r="O1560" s="15" t="str">
        <f>INDEX('xUS TME'!I:I,MATCH('xUS Opp Value'!$B1863,'xUS TME'!$B:$B,0))</f>
        <v>None</v>
      </c>
      <c r="P1560" s="15" t="str">
        <f>INDEX('xUS TME'!M:M,MATCH('xUS Opp Value'!$B1863,'xUS TME'!$B:$B,0))</f>
        <v>Yuan Renminbi</v>
      </c>
      <c r="Q1560" s="15" t="str">
        <f>INDEX('xUS TME'!N:N,MATCH('xUS Opp Value'!$B1560,'xUS TME'!$B:$B,0))</f>
        <v>High</v>
      </c>
    </row>
    <row r="1561" spans="1:17" hidden="1">
      <c r="A1561" s="10" t="s">
        <v>4501</v>
      </c>
      <c r="B1561" s="10" t="str">
        <f>INDEX('xUS TME'!B:B,MATCH('xUS Opp Value'!A1561,'xUS TME'!A:A,0))</f>
        <v>KYG532631028</v>
      </c>
      <c r="C1561" s="13">
        <f>INDEX('xUS TME'!C:C,MATCH($B1561,'xUS TME'!$B:$B,0))</f>
        <v>1024</v>
      </c>
      <c r="D1561" s="13" t="str">
        <f>INDEX('xUS TME'!D:D,MATCH(B1561,'xUS TME'!$B:$B,0))</f>
        <v>0P0001LL6L</v>
      </c>
      <c r="E1561" s="13" t="str">
        <f>INDEX('xUS TME'!F:F,MATCH(B1561,'xUS TME'!$B:$B,0))</f>
        <v>China</v>
      </c>
      <c r="F1561" s="18" t="str">
        <f>INDEX('xUS TME'!G:G,MATCH(B1561,'xUS TME'!$B:$B,0))</f>
        <v>Communication Services</v>
      </c>
      <c r="G1561" s="58">
        <f>IFERROR(INDEX(CRIMs!G:G,MATCH(C1561,CRIMs!D:D,0)),0)</f>
        <v>0</v>
      </c>
      <c r="H1561" s="58">
        <f>IFERROR(INDEX(CRIMs!I:I,MATCH(C1561,CRIMs!D:D,0)),0)</f>
        <v>0</v>
      </c>
      <c r="I1561" s="13">
        <f>INDEX('xUS TME'!E:E,MATCH($B1561,'xUS TME'!$B:$B,0))</f>
        <v>0.05</v>
      </c>
      <c r="J1561" s="15">
        <f>INDEX('xUS TME'!H:H,MATCH(B1561,'xUS TME'!$B:$B,0))</f>
        <v>0.49</v>
      </c>
      <c r="K1561" s="17">
        <f t="shared" si="24"/>
        <v>1.0408163265306123</v>
      </c>
      <c r="L1561" s="15">
        <f>INDEX('xUS TME'!J:J,MATCH('xUS Opp Value'!B271,'xUS TME'!$B:$B,0))</f>
        <v>9.2799999999999994</v>
      </c>
      <c r="M1561" s="15">
        <f>INDEX('xUS TME'!L:L,MATCH('xUS Opp Value'!$B271,'xUS TME'!$B:$B,0))</f>
        <v>1.2</v>
      </c>
      <c r="N1561" s="15">
        <f>INDEX('xUS TME'!K:K,MATCH('xUS Opp Value'!$B271,'xUS TME'!$B:$B,0))</f>
        <v>0</v>
      </c>
      <c r="O1561" s="15">
        <f>INDEX('xUS TME'!I:I,MATCH('xUS Opp Value'!$B271,'xUS TME'!$B:$B,0))</f>
        <v>0</v>
      </c>
      <c r="P1561" s="15" t="str">
        <f>INDEX('xUS TME'!M:M,MATCH('xUS Opp Value'!$B271,'xUS TME'!$B:$B,0))</f>
        <v>Won</v>
      </c>
      <c r="Q1561" s="15" t="str">
        <f>INDEX('xUS TME'!N:N,MATCH('xUS Opp Value'!$B1561,'xUS TME'!$B:$B,0))</f>
        <v>Very High</v>
      </c>
    </row>
    <row r="1562" spans="1:17" hidden="1">
      <c r="A1562" s="10" t="s">
        <v>6098</v>
      </c>
      <c r="B1562" s="10" t="str">
        <f>INDEX('xUS TME'!B:B,MATCH('xUS Opp Value'!A1562,'xUS TME'!A:A,0))</f>
        <v>NL0015000IY2</v>
      </c>
      <c r="C1562" s="13" t="str">
        <f>INDEX('xUS TME'!C:C,MATCH($B1562,'xUS TME'!$B:$B,0))</f>
        <v>UMG</v>
      </c>
      <c r="D1562" s="13" t="str">
        <f>INDEX('xUS TME'!D:D,MATCH(B1562,'xUS TME'!$B:$B,0))</f>
        <v>0P0001NBPU</v>
      </c>
      <c r="E1562" s="13" t="str">
        <f>INDEX('xUS TME'!F:F,MATCH(B1562,'xUS TME'!$B:$B,0))</f>
        <v>Netherlands</v>
      </c>
      <c r="F1562" s="18" t="str">
        <f>INDEX('xUS TME'!G:G,MATCH(B1562,'xUS TME'!$B:$B,0))</f>
        <v>Communication Services</v>
      </c>
      <c r="G1562" s="58">
        <f>IFERROR(INDEX(CRIMs!G:G,MATCH(C1562,CRIMs!D:D,0)),0)</f>
        <v>0.5</v>
      </c>
      <c r="H1562" s="58">
        <f>IFERROR(INDEX(CRIMs!I:I,MATCH(C1562,CRIMs!D:D,0)),0)</f>
        <v>0.45611445939511613</v>
      </c>
      <c r="I1562" s="13">
        <f>INDEX('xUS TME'!E:E,MATCH($B1562,'xUS TME'!$B:$B,0))</f>
        <v>0.06</v>
      </c>
      <c r="J1562" s="15">
        <f>INDEX('xUS TME'!H:H,MATCH(B1562,'xUS TME'!$B:$B,0))</f>
        <v>0.63</v>
      </c>
      <c r="K1562" s="17">
        <f t="shared" si="24"/>
        <v>0.58730158730158721</v>
      </c>
      <c r="L1562" s="15">
        <f>INDEX('xUS TME'!J:J,MATCH('xUS Opp Value'!B348,'xUS TME'!$B:$B,0))</f>
        <v>0</v>
      </c>
      <c r="M1562" s="15">
        <f>INDEX('xUS TME'!L:L,MATCH('xUS Opp Value'!$B348,'xUS TME'!$B:$B,0))</f>
        <v>1.1399999999999999</v>
      </c>
      <c r="N1562" s="15">
        <f>INDEX('xUS TME'!K:K,MATCH('xUS Opp Value'!$B348,'xUS TME'!$B:$B,0))</f>
        <v>0.1</v>
      </c>
      <c r="O1562" s="15">
        <f>INDEX('xUS TME'!I:I,MATCH('xUS Opp Value'!$B348,'xUS TME'!$B:$B,0))</f>
        <v>0</v>
      </c>
      <c r="P1562" s="15" t="str">
        <f>INDEX('xUS TME'!M:M,MATCH('xUS Opp Value'!$B348,'xUS TME'!$B:$B,0))</f>
        <v>Yen</v>
      </c>
      <c r="Q1562" s="15" t="str">
        <f>INDEX('xUS TME'!N:N,MATCH('xUS Opp Value'!$B1562,'xUS TME'!$B:$B,0))</f>
        <v>Medium</v>
      </c>
    </row>
    <row r="1563" spans="1:17" hidden="1">
      <c r="A1563" s="10" t="s">
        <v>1368</v>
      </c>
      <c r="B1563" s="10" t="str">
        <f>INDEX('xUS TME'!B:B,MATCH('xUS Opp Value'!A1563,'xUS TME'!A:A,0))</f>
        <v>DK0060448595</v>
      </c>
      <c r="C1563" s="13" t="str">
        <f>INDEX('xUS TME'!C:C,MATCH($B1563,'xUS TME'!$B:$B,0))</f>
        <v>COLO B</v>
      </c>
      <c r="D1563" s="13" t="str">
        <f>INDEX('xUS TME'!D:D,MATCH(B1563,'xUS TME'!$B:$B,0))</f>
        <v>0P0000A5K4</v>
      </c>
      <c r="E1563" s="13" t="str">
        <f>INDEX('xUS TME'!F:F,MATCH(B1563,'xUS TME'!$B:$B,0))</f>
        <v>Denmark</v>
      </c>
      <c r="F1563" s="18" t="str">
        <f>INDEX('xUS TME'!G:G,MATCH(B1563,'xUS TME'!$B:$B,0))</f>
        <v>Health Care</v>
      </c>
      <c r="G1563" s="58">
        <f>IFERROR(INDEX(CRIMs!G:G,MATCH(C1563,CRIMs!D:D,0)),0)</f>
        <v>0.75</v>
      </c>
      <c r="H1563" s="58">
        <f>IFERROR(INDEX(CRIMs!I:I,MATCH(C1563,CRIMs!D:D,0)),0)</f>
        <v>0.55676721755280845</v>
      </c>
      <c r="I1563" s="13">
        <f>INDEX('xUS TME'!E:E,MATCH($B1563,'xUS TME'!$B:$B,0))</f>
        <v>0.03</v>
      </c>
      <c r="J1563" s="15">
        <f>INDEX('xUS TME'!H:H,MATCH(B1563,'xUS TME'!$B:$B,0))</f>
        <v>0.56000000000000005</v>
      </c>
      <c r="K1563" s="17">
        <f t="shared" si="24"/>
        <v>0.78571428571428559</v>
      </c>
      <c r="L1563" s="15">
        <f>INDEX('xUS TME'!J:J,MATCH('xUS Opp Value'!B601,'xUS TME'!$B:$B,0))</f>
        <v>6.82</v>
      </c>
      <c r="M1563" s="15">
        <f>INDEX('xUS TME'!L:L,MATCH('xUS Opp Value'!$B601,'xUS TME'!$B:$B,0))</f>
        <v>0.92</v>
      </c>
      <c r="N1563" s="15">
        <f>INDEX('xUS TME'!K:K,MATCH('xUS Opp Value'!$B601,'xUS TME'!$B:$B,0))</f>
        <v>0.26</v>
      </c>
      <c r="O1563" s="15">
        <f>INDEX('xUS TME'!I:I,MATCH('xUS Opp Value'!$B601,'xUS TME'!$B:$B,0))</f>
        <v>0</v>
      </c>
      <c r="P1563" s="15" t="str">
        <f>INDEX('xUS TME'!M:M,MATCH('xUS Opp Value'!$B601,'xUS TME'!$B:$B,0))</f>
        <v>Hong Kong Dollar</v>
      </c>
      <c r="Q1563" s="15" t="str">
        <f>INDEX('xUS TME'!N:N,MATCH('xUS Opp Value'!$B1563,'xUS TME'!$B:$B,0))</f>
        <v>Medium</v>
      </c>
    </row>
    <row r="1564" spans="1:17" hidden="1">
      <c r="A1564" s="10" t="s">
        <v>4739</v>
      </c>
      <c r="B1564" s="10" t="str">
        <f>INDEX('xUS TME'!B:B,MATCH('xUS Opp Value'!A1564,'xUS TME'!A:A,0))</f>
        <v>CNE000000GF2</v>
      </c>
      <c r="C1564" s="13">
        <f>INDEX('xUS TME'!C:C,MATCH($B1564,'xUS TME'!$B:$B,0))</f>
        <v>568</v>
      </c>
      <c r="D1564" s="13" t="str">
        <f>INDEX('xUS TME'!D:D,MATCH(B1564,'xUS TME'!$B:$B,0))</f>
        <v>0P00007WUR</v>
      </c>
      <c r="E1564" s="13" t="str">
        <f>INDEX('xUS TME'!F:F,MATCH(B1564,'xUS TME'!$B:$B,0))</f>
        <v>China</v>
      </c>
      <c r="F1564" s="18" t="str">
        <f>INDEX('xUS TME'!G:G,MATCH(B1564,'xUS TME'!$B:$B,0))</f>
        <v>Consumer Staples</v>
      </c>
      <c r="G1564" s="58">
        <f>IFERROR(INDEX(CRIMs!G:G,MATCH(C1564,CRIMs!D:D,0)),0)</f>
        <v>0</v>
      </c>
      <c r="H1564" s="58">
        <f>IFERROR(INDEX(CRIMs!I:I,MATCH(C1564,CRIMs!D:D,0)),0)</f>
        <v>0</v>
      </c>
      <c r="I1564" s="13">
        <f>INDEX('xUS TME'!E:E,MATCH($B1564,'xUS TME'!$B:$B,0))</f>
        <v>0.01</v>
      </c>
      <c r="J1564" s="15">
        <f>INDEX('xUS TME'!H:H,MATCH(B1564,'xUS TME'!$B:$B,0))</f>
        <v>0.57999999999999996</v>
      </c>
      <c r="K1564" s="17">
        <f t="shared" si="24"/>
        <v>0.72413793103448287</v>
      </c>
      <c r="L1564" s="15">
        <f>INDEX('xUS TME'!J:J,MATCH('xUS Opp Value'!B1498,'xUS TME'!$B:$B,0))</f>
        <v>0</v>
      </c>
      <c r="M1564" s="15">
        <f>INDEX('xUS TME'!L:L,MATCH('xUS Opp Value'!$B1498,'xUS TME'!$B:$B,0))</f>
        <v>1.1299999999999999</v>
      </c>
      <c r="N1564" s="15">
        <f>INDEX('xUS TME'!K:K,MATCH('xUS Opp Value'!$B1498,'xUS TME'!$B:$B,0))</f>
        <v>0.11</v>
      </c>
      <c r="O1564" s="15">
        <f>INDEX('xUS TME'!I:I,MATCH('xUS Opp Value'!$B1498,'xUS TME'!$B:$B,0))</f>
        <v>0</v>
      </c>
      <c r="P1564" s="15" t="str">
        <f>INDEX('xUS TME'!M:M,MATCH('xUS Opp Value'!$B1498,'xUS TME'!$B:$B,0))</f>
        <v>Yuan Renminbi</v>
      </c>
      <c r="Q1564" s="15" t="str">
        <f>INDEX('xUS TME'!N:N,MATCH('xUS Opp Value'!$B1564,'xUS TME'!$B:$B,0))</f>
        <v>Medium</v>
      </c>
    </row>
    <row r="1565" spans="1:17" hidden="1">
      <c r="A1565" s="10" t="s">
        <v>6322</v>
      </c>
      <c r="B1565" s="10" t="str">
        <f>INDEX('xUS TME'!B:B,MATCH('xUS Opp Value'!A1565,'xUS TME'!A:A,0))</f>
        <v>DE0007164600</v>
      </c>
      <c r="C1565" s="13" t="str">
        <f>INDEX('xUS TME'!C:C,MATCH($B1565,'xUS TME'!$B:$B,0))</f>
        <v>SAP</v>
      </c>
      <c r="D1565" s="13" t="str">
        <f>INDEX('xUS TME'!D:D,MATCH(B1565,'xUS TME'!$B:$B,0))</f>
        <v>0P00009QRW</v>
      </c>
      <c r="E1565" s="13" t="str">
        <f>INDEX('xUS TME'!F:F,MATCH(B1565,'xUS TME'!$B:$B,0))</f>
        <v>Germany</v>
      </c>
      <c r="F1565" s="18" t="str">
        <f>INDEX('xUS TME'!G:G,MATCH(B1565,'xUS TME'!$B:$B,0))</f>
        <v>Information Technology</v>
      </c>
      <c r="G1565" s="58">
        <f>IFERROR(INDEX(CRIMs!G:G,MATCH(C1565,CRIMs!D:D,0)),0)</f>
        <v>0.5</v>
      </c>
      <c r="H1565" s="58">
        <f>IFERROR(INDEX(CRIMs!I:I,MATCH(C1565,CRIMs!D:D,0)),0)</f>
        <v>0.99460378225262236</v>
      </c>
      <c r="I1565" s="13">
        <f>INDEX('xUS TME'!E:E,MATCH($B1565,'xUS TME'!$B:$B,0))</f>
        <v>0.53</v>
      </c>
      <c r="J1565" s="15">
        <f>INDEX('xUS TME'!H:H,MATCH(B1565,'xUS TME'!$B:$B,0))</f>
        <v>0.53</v>
      </c>
      <c r="K1565" s="17">
        <f t="shared" si="24"/>
        <v>0.88679245283018848</v>
      </c>
      <c r="L1565" s="15">
        <f>INDEX('xUS TME'!J:J,MATCH('xUS Opp Value'!B19,'xUS TME'!$B:$B,0))</f>
        <v>14.93</v>
      </c>
      <c r="M1565" s="15">
        <f>INDEX('xUS TME'!L:L,MATCH('xUS Opp Value'!$B19,'xUS TME'!$B:$B,0))</f>
        <v>2.92</v>
      </c>
      <c r="N1565" s="15">
        <f>INDEX('xUS TME'!K:K,MATCH('xUS Opp Value'!$B19,'xUS TME'!$B:$B,0))</f>
        <v>0.12</v>
      </c>
      <c r="O1565" s="15">
        <f>INDEX('xUS TME'!I:I,MATCH('xUS Opp Value'!$B19,'xUS TME'!$B:$B,0))</f>
        <v>0</v>
      </c>
      <c r="P1565" s="15" t="str">
        <f>INDEX('xUS TME'!M:M,MATCH('xUS Opp Value'!$B19,'xUS TME'!$B:$B,0))</f>
        <v>Yen</v>
      </c>
      <c r="Q1565" s="15" t="str">
        <f>INDEX('xUS TME'!N:N,MATCH('xUS Opp Value'!$B1565,'xUS TME'!$B:$B,0))</f>
        <v>Medium</v>
      </c>
    </row>
    <row r="1566" spans="1:17" hidden="1">
      <c r="A1566" s="10" t="s">
        <v>995</v>
      </c>
      <c r="B1566" s="10" t="str">
        <f>INDEX('xUS TME'!B:B,MATCH('xUS Opp Value'!A1566,'xUS TME'!A:A,0))</f>
        <v>GB0000811801</v>
      </c>
      <c r="C1566" s="13" t="str">
        <f>INDEX('xUS TME'!C:C,MATCH($B1566,'xUS TME'!$B:$B,0))</f>
        <v>BTRW</v>
      </c>
      <c r="D1566" s="13" t="str">
        <f>INDEX('xUS TME'!D:D,MATCH(B1566,'xUS TME'!$B:$B,0))</f>
        <v>0P00007NZR</v>
      </c>
      <c r="E1566" s="13" t="str">
        <f>INDEX('xUS TME'!F:F,MATCH(B1566,'xUS TME'!$B:$B,0))</f>
        <v>United Kingdom</v>
      </c>
      <c r="F1566" s="18" t="str">
        <f>INDEX('xUS TME'!G:G,MATCH(B1566,'xUS TME'!$B:$B,0))</f>
        <v>Consumer Discretionary</v>
      </c>
      <c r="G1566" s="58">
        <f>IFERROR(INDEX(CRIMs!G:G,MATCH(C1566,CRIMs!D:D,0)),0)</f>
        <v>0</v>
      </c>
      <c r="H1566" s="58">
        <f>IFERROR(INDEX(CRIMs!I:I,MATCH(C1566,CRIMs!D:D,0)),0)</f>
        <v>0</v>
      </c>
      <c r="I1566" s="13">
        <f>INDEX('xUS TME'!E:E,MATCH($B1566,'xUS TME'!$B:$B,0))</f>
        <v>0.01</v>
      </c>
      <c r="J1566" s="15">
        <f>INDEX('xUS TME'!H:H,MATCH(B1566,'xUS TME'!$B:$B,0))</f>
        <v>0.5</v>
      </c>
      <c r="K1566" s="17">
        <f t="shared" si="24"/>
        <v>1</v>
      </c>
      <c r="L1566" s="15">
        <f>INDEX('xUS TME'!J:J,MATCH('xUS Opp Value'!B903,'xUS TME'!$B:$B,0))</f>
        <v>0</v>
      </c>
      <c r="M1566" s="15">
        <f>INDEX('xUS TME'!L:L,MATCH('xUS Opp Value'!$B903,'xUS TME'!$B:$B,0))</f>
        <v>3.68</v>
      </c>
      <c r="N1566" s="15">
        <f>INDEX('xUS TME'!K:K,MATCH('xUS Opp Value'!$B903,'xUS TME'!$B:$B,0))</f>
        <v>0.16</v>
      </c>
      <c r="O1566" s="15">
        <f>INDEX('xUS TME'!I:I,MATCH('xUS Opp Value'!$B903,'xUS TME'!$B:$B,0))</f>
        <v>0</v>
      </c>
      <c r="P1566" s="15" t="str">
        <f>INDEX('xUS TME'!M:M,MATCH('xUS Opp Value'!$B903,'xUS TME'!$B:$B,0))</f>
        <v>Hong Kong Dollar</v>
      </c>
      <c r="Q1566" s="15" t="str">
        <f>INDEX('xUS TME'!N:N,MATCH('xUS Opp Value'!$B1566,'xUS TME'!$B:$B,0))</f>
        <v>High</v>
      </c>
    </row>
    <row r="1567" spans="1:17" hidden="1">
      <c r="A1567" s="10" t="s">
        <v>7546</v>
      </c>
      <c r="B1567" s="10" t="str">
        <f>INDEX('xUS TME'!B:B,MATCH('xUS Opp Value'!A1567,'xUS TME'!A:A,0))</f>
        <v>CA8849038085</v>
      </c>
      <c r="C1567" s="13" t="str">
        <f>INDEX('xUS TME'!C:C,MATCH($B1567,'xUS TME'!$B:$B,0))</f>
        <v>TRI</v>
      </c>
      <c r="D1567" s="13" t="str">
        <f>INDEX('xUS TME'!D:D,MATCH(B1567,'xUS TME'!$B:$B,0))</f>
        <v>0P00006896</v>
      </c>
      <c r="E1567" s="13" t="str">
        <f>INDEX('xUS TME'!F:F,MATCH(B1567,'xUS TME'!$B:$B,0))</f>
        <v>Canada</v>
      </c>
      <c r="F1567" s="18" t="str">
        <f>INDEX('xUS TME'!G:G,MATCH(B1567,'xUS TME'!$B:$B,0))</f>
        <v>Industrials</v>
      </c>
      <c r="G1567" s="58">
        <f>IFERROR(INDEX(CRIMs!G:G,MATCH(C1567,CRIMs!D:D,0)),0)</f>
        <v>0</v>
      </c>
      <c r="H1567" s="58">
        <f>IFERROR(INDEX(CRIMs!I:I,MATCH(C1567,CRIMs!D:D,0)),0)</f>
        <v>0</v>
      </c>
      <c r="I1567" s="13">
        <f>INDEX('xUS TME'!E:E,MATCH($B1567,'xUS TME'!$B:$B,0))</f>
        <v>0.04</v>
      </c>
      <c r="J1567" s="15">
        <f>INDEX('xUS TME'!H:H,MATCH(B1567,'xUS TME'!$B:$B,0))</f>
        <v>0.6</v>
      </c>
      <c r="K1567" s="17">
        <f t="shared" si="24"/>
        <v>0.66666666666666674</v>
      </c>
      <c r="L1567" s="15">
        <f>INDEX('xUS TME'!J:J,MATCH('xUS Opp Value'!B501,'xUS TME'!$B:$B,0))</f>
        <v>0</v>
      </c>
      <c r="M1567" s="15">
        <f>INDEX('xUS TME'!L:L,MATCH('xUS Opp Value'!$B501,'xUS TME'!$B:$B,0))</f>
        <v>2.08</v>
      </c>
      <c r="N1567" s="15">
        <f>INDEX('xUS TME'!K:K,MATCH('xUS Opp Value'!$B501,'xUS TME'!$B:$B,0))</f>
        <v>0.12</v>
      </c>
      <c r="O1567" s="15">
        <f>INDEX('xUS TME'!I:I,MATCH('xUS Opp Value'!$B501,'xUS TME'!$B:$B,0))</f>
        <v>0</v>
      </c>
      <c r="P1567" s="15" t="str">
        <f>INDEX('xUS TME'!M:M,MATCH('xUS Opp Value'!$B501,'xUS TME'!$B:$B,0))</f>
        <v>Saudi Riyal</v>
      </c>
      <c r="Q1567" s="15" t="str">
        <f>INDEX('xUS TME'!N:N,MATCH('xUS Opp Value'!$B1567,'xUS TME'!$B:$B,0))</f>
        <v>Medium</v>
      </c>
    </row>
    <row r="1568" spans="1:17" hidden="1">
      <c r="A1568" s="10" t="s">
        <v>4114</v>
      </c>
      <c r="B1568" s="10" t="str">
        <f>INDEX('xUS TME'!B:B,MATCH('xUS Opp Value'!A1568,'xUS TME'!A:A,0))</f>
        <v>KYG5074S1012</v>
      </c>
      <c r="C1568" s="13" t="str">
        <f>INDEX('xUS TME'!C:C,MATCH($B1568,'xUS TME'!$B:$B,0))</f>
        <v>02618</v>
      </c>
      <c r="D1568" s="13" t="str">
        <f>INDEX('xUS TME'!D:D,MATCH(B1568,'xUS TME'!$B:$B,0))</f>
        <v>0P0001MHR7</v>
      </c>
      <c r="E1568" s="13" t="str">
        <f>INDEX('xUS TME'!F:F,MATCH(B1568,'xUS TME'!$B:$B,0))</f>
        <v>China</v>
      </c>
      <c r="F1568" s="18" t="str">
        <f>INDEX('xUS TME'!G:G,MATCH(B1568,'xUS TME'!$B:$B,0))</f>
        <v>Industrials</v>
      </c>
      <c r="G1568" s="58">
        <f>IFERROR(INDEX(CRIMs!G:G,MATCH(C1568,CRIMs!D:D,0)),0)</f>
        <v>0</v>
      </c>
      <c r="H1568" s="58">
        <f>IFERROR(INDEX(CRIMs!I:I,MATCH(C1568,CRIMs!D:D,0)),0)</f>
        <v>0</v>
      </c>
      <c r="I1568" s="13">
        <f>INDEX('xUS TME'!E:E,MATCH($B1568,'xUS TME'!$B:$B,0))</f>
        <v>0.01</v>
      </c>
      <c r="J1568" s="15">
        <f>INDEX('xUS TME'!H:H,MATCH(B1568,'xUS TME'!$B:$B,0))</f>
        <v>0.83</v>
      </c>
      <c r="K1568" s="17">
        <f t="shared" si="24"/>
        <v>0.20481927710843384</v>
      </c>
      <c r="L1568" s="15">
        <f>INDEX('xUS TME'!J:J,MATCH('xUS Opp Value'!B1291,'xUS TME'!$B:$B,0))</f>
        <v>0</v>
      </c>
      <c r="M1568" s="15">
        <f>INDEX('xUS TME'!L:L,MATCH('xUS Opp Value'!$B1291,'xUS TME'!$B:$B,0))</f>
        <v>3.8</v>
      </c>
      <c r="N1568" s="15">
        <f>INDEX('xUS TME'!K:K,MATCH('xUS Opp Value'!$B1291,'xUS TME'!$B:$B,0))</f>
        <v>-0.21</v>
      </c>
      <c r="O1568" s="15" t="str">
        <f>INDEX('xUS TME'!I:I,MATCH('xUS Opp Value'!$B1291,'xUS TME'!$B:$B,0))</f>
        <v>Narrow</v>
      </c>
      <c r="P1568" s="15" t="str">
        <f>INDEX('xUS TME'!M:M,MATCH('xUS Opp Value'!$B1291,'xUS TME'!$B:$B,0))</f>
        <v>Hong Kong Dollar</v>
      </c>
      <c r="Q1568" s="15" t="str">
        <f>INDEX('xUS TME'!N:N,MATCH('xUS Opp Value'!$B1568,'xUS TME'!$B:$B,0))</f>
        <v>High</v>
      </c>
    </row>
    <row r="1569" spans="1:17" hidden="1">
      <c r="A1569" s="10" t="s">
        <v>7458</v>
      </c>
      <c r="B1569" s="10" t="str">
        <f>INDEX('xUS TME'!B:B,MATCH('xUS Opp Value'!A1569,'xUS TME'!A:A,0))</f>
        <v>CA87971M1032</v>
      </c>
      <c r="C1569" s="13" t="str">
        <f>INDEX('xUS TME'!C:C,MATCH($B1569,'xUS TME'!$B:$B,0))</f>
        <v>T</v>
      </c>
      <c r="D1569" s="13" t="str">
        <f>INDEX('xUS TME'!D:D,MATCH(B1569,'xUS TME'!$B:$B,0))</f>
        <v>0P00006893</v>
      </c>
      <c r="E1569" s="13" t="str">
        <f>INDEX('xUS TME'!F:F,MATCH(B1569,'xUS TME'!$B:$B,0))</f>
        <v>Canada</v>
      </c>
      <c r="F1569" s="18" t="str">
        <f>INDEX('xUS TME'!G:G,MATCH(B1569,'xUS TME'!$B:$B,0))</f>
        <v>Communication Services</v>
      </c>
      <c r="G1569" s="58">
        <f>IFERROR(INDEX(CRIMs!G:G,MATCH(C1569,CRIMs!D:D,0)),0)</f>
        <v>0</v>
      </c>
      <c r="H1569" s="58">
        <f>IFERROR(INDEX(CRIMs!I:I,MATCH(C1569,CRIMs!D:D,0)),0)</f>
        <v>0</v>
      </c>
      <c r="I1569" s="13">
        <f>INDEX('xUS TME'!E:E,MATCH($B1569,'xUS TME'!$B:$B,0))</f>
        <v>0.02</v>
      </c>
      <c r="J1569" s="15">
        <f>INDEX('xUS TME'!H:H,MATCH(B1569,'xUS TME'!$B:$B,0))</f>
        <v>0.55000000000000004</v>
      </c>
      <c r="K1569" s="17">
        <f t="shared" si="24"/>
        <v>0.81818181818181812</v>
      </c>
      <c r="L1569" s="15">
        <f>INDEX('xUS TME'!J:J,MATCH('xUS Opp Value'!B879,'xUS TME'!$B:$B,0))</f>
        <v>0</v>
      </c>
      <c r="M1569" s="15">
        <f>INDEX('xUS TME'!L:L,MATCH('xUS Opp Value'!$B879,'xUS TME'!$B:$B,0))</f>
        <v>6</v>
      </c>
      <c r="N1569" s="15">
        <f>INDEX('xUS TME'!K:K,MATCH('xUS Opp Value'!$B879,'xUS TME'!$B:$B,0))</f>
        <v>0.14000000000000001</v>
      </c>
      <c r="O1569" s="15">
        <f>INDEX('xUS TME'!I:I,MATCH('xUS Opp Value'!$B879,'xUS TME'!$B:$B,0))</f>
        <v>0</v>
      </c>
      <c r="P1569" s="15" t="str">
        <f>INDEX('xUS TME'!M:M,MATCH('xUS Opp Value'!$B879,'xUS TME'!$B:$B,0))</f>
        <v>Indian Rupee</v>
      </c>
      <c r="Q1569" s="15" t="str">
        <f>INDEX('xUS TME'!N:N,MATCH('xUS Opp Value'!$B1569,'xUS TME'!$B:$B,0))</f>
        <v>Low</v>
      </c>
    </row>
    <row r="1570" spans="1:17" hidden="1">
      <c r="A1570" s="10" t="s">
        <v>8125</v>
      </c>
      <c r="B1570" s="10" t="str">
        <f>INDEX('xUS TME'!B:B,MATCH('xUS Opp Value'!A1570,'xUS TME'!A:A,0))</f>
        <v>CNE000000VQ8</v>
      </c>
      <c r="C1570" s="13" t="str">
        <f>INDEX('xUS TME'!C:C,MATCH($B1570,'xUS TME'!$B:$B,0))</f>
        <v>000858</v>
      </c>
      <c r="D1570" s="13" t="str">
        <f>INDEX('xUS TME'!D:D,MATCH(B1570,'xUS TME'!$B:$B,0))</f>
        <v>0P00007XPM</v>
      </c>
      <c r="E1570" s="13" t="str">
        <f>INDEX('xUS TME'!F:F,MATCH(B1570,'xUS TME'!$B:$B,0))</f>
        <v>China</v>
      </c>
      <c r="F1570" s="18" t="str">
        <f>INDEX('xUS TME'!G:G,MATCH(B1570,'xUS TME'!$B:$B,0))</f>
        <v>Consumer Staples</v>
      </c>
      <c r="G1570" s="58">
        <f>IFERROR(INDEX(CRIMs!G:G,MATCH(C1570,CRIMs!D:D,0)),0)</f>
        <v>0</v>
      </c>
      <c r="H1570" s="58">
        <f>IFERROR(INDEX(CRIMs!I:I,MATCH(C1570,CRIMs!D:D,0)),0)</f>
        <v>0</v>
      </c>
      <c r="I1570" s="13">
        <f>INDEX('xUS TME'!E:E,MATCH($B1570,'xUS TME'!$B:$B,0))</f>
        <v>0.01</v>
      </c>
      <c r="J1570" s="15">
        <f>INDEX('xUS TME'!H:H,MATCH(B1570,'xUS TME'!$B:$B,0))</f>
        <v>0.63</v>
      </c>
      <c r="K1570" s="17">
        <f t="shared" si="24"/>
        <v>0.58730158730158721</v>
      </c>
      <c r="L1570" s="15">
        <f>INDEX('xUS TME'!J:J,MATCH('xUS Opp Value'!B1152,'xUS TME'!$B:$B,0))</f>
        <v>6.44</v>
      </c>
      <c r="M1570" s="15">
        <f>INDEX('xUS TME'!L:L,MATCH('xUS Opp Value'!$B1152,'xUS TME'!$B:$B,0))</f>
        <v>1.2</v>
      </c>
      <c r="N1570" s="15">
        <f>INDEX('xUS TME'!K:K,MATCH('xUS Opp Value'!$B1152,'xUS TME'!$B:$B,0))</f>
        <v>0.3</v>
      </c>
      <c r="O1570" s="15" t="str">
        <f>INDEX('xUS TME'!I:I,MATCH('xUS Opp Value'!$B1152,'xUS TME'!$B:$B,0))</f>
        <v>None</v>
      </c>
      <c r="P1570" s="15" t="str">
        <f>INDEX('xUS TME'!M:M,MATCH('xUS Opp Value'!$B1152,'xUS TME'!$B:$B,0))</f>
        <v>Hong Kong Dollar</v>
      </c>
      <c r="Q1570" s="15" t="str">
        <f>INDEX('xUS TME'!N:N,MATCH('xUS Opp Value'!$B1570,'xUS TME'!$B:$B,0))</f>
        <v>Medium</v>
      </c>
    </row>
    <row r="1571" spans="1:17" hidden="1">
      <c r="A1571" s="10" t="s">
        <v>7470</v>
      </c>
      <c r="B1571" s="10" t="str">
        <f>INDEX('xUS TME'!B:B,MATCH('xUS Opp Value'!A1571,'xUS TME'!A:A,0))</f>
        <v>KYG875721634</v>
      </c>
      <c r="C1571" s="13">
        <f>INDEX('xUS TME'!C:C,MATCH($B1571,'xUS TME'!$B:$B,0))</f>
        <v>700</v>
      </c>
      <c r="D1571" s="13" t="str">
        <f>INDEX('xUS TME'!D:D,MATCH(B1571,'xUS TME'!$B:$B,0))</f>
        <v>0P00009S22</v>
      </c>
      <c r="E1571" s="13" t="str">
        <f>INDEX('xUS TME'!F:F,MATCH(B1571,'xUS TME'!$B:$B,0))</f>
        <v>China</v>
      </c>
      <c r="F1571" s="18" t="str">
        <f>INDEX('xUS TME'!G:G,MATCH(B1571,'xUS TME'!$B:$B,0))</f>
        <v>Communication Services</v>
      </c>
      <c r="G1571" s="58">
        <f>IFERROR(INDEX(CRIMs!G:G,MATCH(C1571,CRIMs!D:D,0)),0)</f>
        <v>1.75</v>
      </c>
      <c r="H1571" s="58">
        <f>IFERROR(INDEX(CRIMs!I:I,MATCH(C1571,CRIMs!D:D,0)),0)</f>
        <v>1.5565012575165484</v>
      </c>
      <c r="I1571" s="13">
        <f>INDEX('xUS TME'!E:E,MATCH($B1571,'xUS TME'!$B:$B,0))</f>
        <v>1.1499999999999999</v>
      </c>
      <c r="J1571" s="15">
        <f>INDEX('xUS TME'!H:H,MATCH(B1571,'xUS TME'!$B:$B,0))</f>
        <v>0.61</v>
      </c>
      <c r="K1571" s="17">
        <f t="shared" si="24"/>
        <v>0.63934426229508201</v>
      </c>
      <c r="L1571" s="15">
        <f>INDEX('xUS TME'!J:J,MATCH('xUS Opp Value'!B7,'xUS TME'!$B:$B,0))</f>
        <v>45.26</v>
      </c>
      <c r="M1571" s="15">
        <f>INDEX('xUS TME'!L:L,MATCH('xUS Opp Value'!$B7,'xUS TME'!$B:$B,0))</f>
        <v>6.01</v>
      </c>
      <c r="N1571" s="15">
        <f>INDEX('xUS TME'!K:K,MATCH('xUS Opp Value'!$B7,'xUS TME'!$B:$B,0))</f>
        <v>0.11</v>
      </c>
      <c r="O1571" s="15" t="str">
        <f>INDEX('xUS TME'!I:I,MATCH('xUS Opp Value'!$B7,'xUS TME'!$B:$B,0))</f>
        <v>Narrow</v>
      </c>
      <c r="P1571" s="15" t="str">
        <f>INDEX('xUS TME'!M:M,MATCH('xUS Opp Value'!$B7,'xUS TME'!$B:$B,0))</f>
        <v>Yen</v>
      </c>
      <c r="Q1571" s="15" t="str">
        <f>INDEX('xUS TME'!N:N,MATCH('xUS Opp Value'!$B1571,'xUS TME'!$B:$B,0))</f>
        <v>High</v>
      </c>
    </row>
    <row r="1572" spans="1:17" hidden="1">
      <c r="A1572" s="10" t="s">
        <v>3451</v>
      </c>
      <c r="B1572" s="10" t="str">
        <f>INDEX('xUS TME'!B:B,MATCH('xUS Opp Value'!A1572,'xUS TME'!A:A,0))</f>
        <v>DE000SHL1006</v>
      </c>
      <c r="C1572" s="13" t="str">
        <f>INDEX('xUS TME'!C:C,MATCH($B1572,'xUS TME'!$B:$B,0))</f>
        <v>SHL</v>
      </c>
      <c r="D1572" s="13" t="str">
        <f>INDEX('xUS TME'!D:D,MATCH(B1572,'xUS TME'!$B:$B,0))</f>
        <v>0P0001D4IU</v>
      </c>
      <c r="E1572" s="13" t="str">
        <f>INDEX('xUS TME'!F:F,MATCH(B1572,'xUS TME'!$B:$B,0))</f>
        <v>Germany</v>
      </c>
      <c r="F1572" s="18" t="str">
        <f>INDEX('xUS TME'!G:G,MATCH(B1572,'xUS TME'!$B:$B,0))</f>
        <v>Health Care</v>
      </c>
      <c r="G1572" s="58">
        <f>IFERROR(INDEX(CRIMs!G:G,MATCH(C1572,CRIMs!D:D,0)),0)</f>
        <v>1</v>
      </c>
      <c r="H1572" s="58">
        <f>IFERROR(INDEX(CRIMs!I:I,MATCH(C1572,CRIMs!D:D,0)),0)</f>
        <v>0.8514796145193152</v>
      </c>
      <c r="I1572" s="13">
        <f>INDEX('xUS TME'!E:E,MATCH($B1572,'xUS TME'!$B:$B,0))</f>
        <v>0.03</v>
      </c>
      <c r="J1572" s="15">
        <f>INDEX('xUS TME'!H:H,MATCH(B1572,'xUS TME'!$B:$B,0))</f>
        <v>0.6</v>
      </c>
      <c r="K1572" s="17">
        <f t="shared" si="24"/>
        <v>0.66666666666666674</v>
      </c>
      <c r="L1572" s="15">
        <f>INDEX('xUS TME'!J:J,MATCH('xUS Opp Value'!B550,'xUS TME'!$B:$B,0))</f>
        <v>31.04</v>
      </c>
      <c r="M1572" s="15">
        <f>INDEX('xUS TME'!L:L,MATCH('xUS Opp Value'!$B550,'xUS TME'!$B:$B,0))</f>
        <v>0.94</v>
      </c>
      <c r="N1572" s="15">
        <f>INDEX('xUS TME'!K:K,MATCH('xUS Opp Value'!$B550,'xUS TME'!$B:$B,0))</f>
        <v>-0.21</v>
      </c>
      <c r="O1572" s="15">
        <f>INDEX('xUS TME'!I:I,MATCH('xUS Opp Value'!$B550,'xUS TME'!$B:$B,0))</f>
        <v>0</v>
      </c>
      <c r="P1572" s="15" t="str">
        <f>INDEX('xUS TME'!M:M,MATCH('xUS Opp Value'!$B550,'xUS TME'!$B:$B,0))</f>
        <v>Won</v>
      </c>
      <c r="Q1572" s="15" t="str">
        <f>INDEX('xUS TME'!N:N,MATCH('xUS Opp Value'!$B1572,'xUS TME'!$B:$B,0))</f>
        <v>Medium</v>
      </c>
    </row>
    <row r="1573" spans="1:17" hidden="1">
      <c r="A1573" s="10" t="s">
        <v>7970</v>
      </c>
      <c r="B1573" s="10" t="str">
        <f>INDEX('xUS TME'!B:B,MATCH('xUS Opp Value'!A1573,'xUS TME'!A:A,0))</f>
        <v>GB00B2B0DG97</v>
      </c>
      <c r="C1573" s="13" t="str">
        <f>INDEX('xUS TME'!C:C,MATCH($B1573,'xUS TME'!$B:$B,0))</f>
        <v>REL</v>
      </c>
      <c r="D1573" s="13" t="str">
        <f>INDEX('xUS TME'!D:D,MATCH(B1573,'xUS TME'!$B:$B,0))</f>
        <v>0P00007OT5</v>
      </c>
      <c r="E1573" s="13" t="str">
        <f>INDEX('xUS TME'!F:F,MATCH(B1573,'xUS TME'!$B:$B,0))</f>
        <v>United Kingdom</v>
      </c>
      <c r="F1573" s="18" t="str">
        <f>INDEX('xUS TME'!G:G,MATCH(B1573,'xUS TME'!$B:$B,0))</f>
        <v>Industrials</v>
      </c>
      <c r="G1573" s="58">
        <f>IFERROR(INDEX(CRIMs!G:G,MATCH(C1573,CRIMs!D:D,0)),0)</f>
        <v>0.5</v>
      </c>
      <c r="H1573" s="58">
        <f>IFERROR(INDEX(CRIMs!I:I,MATCH(C1573,CRIMs!D:D,0)),0)</f>
        <v>0.45845498783056454</v>
      </c>
      <c r="I1573" s="13">
        <f>INDEX('xUS TME'!E:E,MATCH($B1573,'xUS TME'!$B:$B,0))</f>
        <v>0.18</v>
      </c>
      <c r="J1573" s="15">
        <f>INDEX('xUS TME'!H:H,MATCH(B1573,'xUS TME'!$B:$B,0))</f>
        <v>0.59</v>
      </c>
      <c r="K1573" s="17">
        <f t="shared" si="24"/>
        <v>0.69491525423728828</v>
      </c>
      <c r="L1573" s="15">
        <f>INDEX('xUS TME'!J:J,MATCH('xUS Opp Value'!B115,'xUS TME'!$B:$B,0))</f>
        <v>0</v>
      </c>
      <c r="M1573" s="15">
        <f>INDEX('xUS TME'!L:L,MATCH('xUS Opp Value'!$B115,'xUS TME'!$B:$B,0))</f>
        <v>0.88</v>
      </c>
      <c r="N1573" s="15">
        <f>INDEX('xUS TME'!K:K,MATCH('xUS Opp Value'!$B115,'xUS TME'!$B:$B,0))</f>
        <v>0.15</v>
      </c>
      <c r="O1573" s="15">
        <f>INDEX('xUS TME'!I:I,MATCH('xUS Opp Value'!$B115,'xUS TME'!$B:$B,0))</f>
        <v>0</v>
      </c>
      <c r="P1573" s="15" t="str">
        <f>INDEX('xUS TME'!M:M,MATCH('xUS Opp Value'!$B115,'xUS TME'!$B:$B,0))</f>
        <v>Euro</v>
      </c>
      <c r="Q1573" s="15" t="str">
        <f>INDEX('xUS TME'!N:N,MATCH('xUS Opp Value'!$B1573,'xUS TME'!$B:$B,0))</f>
        <v>Medium</v>
      </c>
    </row>
    <row r="1574" spans="1:17" hidden="1">
      <c r="A1574" s="10" t="s">
        <v>6462</v>
      </c>
      <c r="B1574" s="10" t="str">
        <f>INDEX('xUS TME'!B:B,MATCH('xUS Opp Value'!A1574,'xUS TME'!A:A,0))</f>
        <v>AU000000SEK6</v>
      </c>
      <c r="C1574" s="13" t="str">
        <f>INDEX('xUS TME'!C:C,MATCH($B1574,'xUS TME'!$B:$B,0))</f>
        <v>SEK</v>
      </c>
      <c r="D1574" s="13" t="str">
        <f>INDEX('xUS TME'!D:D,MATCH(B1574,'xUS TME'!$B:$B,0))</f>
        <v>0P00006WWJ</v>
      </c>
      <c r="E1574" s="13" t="str">
        <f>INDEX('xUS TME'!F:F,MATCH(B1574,'xUS TME'!$B:$B,0))</f>
        <v>Australia</v>
      </c>
      <c r="F1574" s="18" t="str">
        <f>INDEX('xUS TME'!G:G,MATCH(B1574,'xUS TME'!$B:$B,0))</f>
        <v>Communication Services</v>
      </c>
      <c r="G1574" s="58">
        <f>IFERROR(INDEX(CRIMs!G:G,MATCH(C1574,CRIMs!D:D,0)),0)</f>
        <v>0</v>
      </c>
      <c r="H1574" s="58">
        <f>IFERROR(INDEX(CRIMs!I:I,MATCH(C1574,CRIMs!D:D,0)),0)</f>
        <v>0</v>
      </c>
      <c r="I1574" s="13">
        <f>INDEX('xUS TME'!E:E,MATCH($B1574,'xUS TME'!$B:$B,0))</f>
        <v>0.01</v>
      </c>
      <c r="J1574" s="15">
        <f>INDEX('xUS TME'!H:H,MATCH(B1574,'xUS TME'!$B:$B,0))</f>
        <v>0.59</v>
      </c>
      <c r="K1574" s="17">
        <f t="shared" si="24"/>
        <v>0.69491525423728828</v>
      </c>
      <c r="L1574" s="15">
        <f>INDEX('xUS TME'!J:J,MATCH('xUS Opp Value'!B1102,'xUS TME'!$B:$B,0))</f>
        <v>18.27</v>
      </c>
      <c r="M1574" s="15">
        <f>INDEX('xUS TME'!L:L,MATCH('xUS Opp Value'!$B1102,'xUS TME'!$B:$B,0))</f>
        <v>1.91</v>
      </c>
      <c r="N1574" s="15">
        <f>INDEX('xUS TME'!K:K,MATCH('xUS Opp Value'!$B1102,'xUS TME'!$B:$B,0))</f>
        <v>0.09</v>
      </c>
      <c r="O1574" s="15" t="str">
        <f>INDEX('xUS TME'!I:I,MATCH('xUS Opp Value'!$B1102,'xUS TME'!$B:$B,0))</f>
        <v>None</v>
      </c>
      <c r="P1574" s="15" t="str">
        <f>INDEX('xUS TME'!M:M,MATCH('xUS Opp Value'!$B1102,'xUS TME'!$B:$B,0))</f>
        <v>Yuan Renminbi</v>
      </c>
      <c r="Q1574" s="15" t="str">
        <f>INDEX('xUS TME'!N:N,MATCH('xUS Opp Value'!$B1574,'xUS TME'!$B:$B,0))</f>
        <v>High</v>
      </c>
    </row>
    <row r="1575" spans="1:17" hidden="1">
      <c r="A1575" s="10" t="s">
        <v>8441</v>
      </c>
      <c r="B1575" s="10" t="str">
        <f>INDEX('xUS TME'!B:B,MATCH('xUS Opp Value'!A1575,'xUS TME'!A:A,0))</f>
        <v>JP3399310006</v>
      </c>
      <c r="C1575" s="13">
        <f>INDEX('xUS TME'!C:C,MATCH($B1575,'xUS TME'!$B:$B,0))</f>
        <v>3092</v>
      </c>
      <c r="D1575" s="13" t="str">
        <f>INDEX('xUS TME'!D:D,MATCH(B1575,'xUS TME'!$B:$B,0))</f>
        <v>0P0000D551</v>
      </c>
      <c r="E1575" s="13" t="str">
        <f>INDEX('xUS TME'!F:F,MATCH(B1575,'xUS TME'!$B:$B,0))</f>
        <v>Japan</v>
      </c>
      <c r="F1575" s="18" t="str">
        <f>INDEX('xUS TME'!G:G,MATCH(B1575,'xUS TME'!$B:$B,0))</f>
        <v>Consumer Discretionary</v>
      </c>
      <c r="G1575" s="58">
        <f>IFERROR(INDEX(CRIMs!G:G,MATCH(C1575,CRIMs!D:D,0)),0)</f>
        <v>0</v>
      </c>
      <c r="H1575" s="58">
        <f>IFERROR(INDEX(CRIMs!I:I,MATCH(C1575,CRIMs!D:D,0)),0)</f>
        <v>0</v>
      </c>
      <c r="I1575" s="13">
        <f>INDEX('xUS TME'!E:E,MATCH($B1575,'xUS TME'!$B:$B,0))</f>
        <v>0.01</v>
      </c>
      <c r="J1575" s="15">
        <f>INDEX('xUS TME'!H:H,MATCH(B1575,'xUS TME'!$B:$B,0))</f>
        <v>0.6</v>
      </c>
      <c r="K1575" s="17">
        <f t="shared" si="24"/>
        <v>0.66666666666666674</v>
      </c>
      <c r="L1575" s="15">
        <f>INDEX('xUS TME'!J:J,MATCH('xUS Opp Value'!B1256,'xUS TME'!$B:$B,0))</f>
        <v>250</v>
      </c>
      <c r="M1575" s="15">
        <f>INDEX('xUS TME'!L:L,MATCH('xUS Opp Value'!$B1256,'xUS TME'!$B:$B,0))</f>
        <v>5.54</v>
      </c>
      <c r="N1575" s="15">
        <f>INDEX('xUS TME'!K:K,MATCH('xUS Opp Value'!$B1256,'xUS TME'!$B:$B,0))</f>
        <v>-0.22</v>
      </c>
      <c r="O1575" s="15">
        <f>INDEX('xUS TME'!I:I,MATCH('xUS Opp Value'!$B1256,'xUS TME'!$B:$B,0))</f>
        <v>0</v>
      </c>
      <c r="P1575" s="15" t="str">
        <f>INDEX('xUS TME'!M:M,MATCH('xUS Opp Value'!$B1256,'xUS TME'!$B:$B,0))</f>
        <v>Yuan Renminbi</v>
      </c>
      <c r="Q1575" s="15" t="str">
        <f>INDEX('xUS TME'!N:N,MATCH('xUS Opp Value'!$B1575,'xUS TME'!$B:$B,0))</f>
        <v>Medium</v>
      </c>
    </row>
    <row r="1576" spans="1:17" hidden="1">
      <c r="A1576" s="10" t="s">
        <v>5571</v>
      </c>
      <c r="B1576" s="10" t="str">
        <f>INDEX('xUS TME'!B:B,MATCH('xUS Opp Value'!A1576,'xUS TME'!A:A,0))</f>
        <v>US7223041028</v>
      </c>
      <c r="C1576" s="13" t="str">
        <f>INDEX('xUS TME'!C:C,MATCH($B1576,'xUS TME'!$B:$B,0))</f>
        <v>PDD</v>
      </c>
      <c r="D1576" s="13" t="str">
        <f>INDEX('xUS TME'!D:D,MATCH(B1576,'xUS TME'!$B:$B,0))</f>
        <v>0P0001DZXT</v>
      </c>
      <c r="E1576" s="13" t="str">
        <f>INDEX('xUS TME'!F:F,MATCH(B1576,'xUS TME'!$B:$B,0))</f>
        <v>China</v>
      </c>
      <c r="F1576" s="18" t="str">
        <f>INDEX('xUS TME'!G:G,MATCH(B1576,'xUS TME'!$B:$B,0))</f>
        <v>Consumer Discretionary</v>
      </c>
      <c r="G1576" s="58">
        <f>IFERROR(INDEX(CRIMs!G:G,MATCH(C1576,CRIMs!D:D,0)),0)</f>
        <v>0</v>
      </c>
      <c r="H1576" s="58">
        <f>IFERROR(INDEX(CRIMs!I:I,MATCH(C1576,CRIMs!D:D,0)),0)</f>
        <v>0</v>
      </c>
      <c r="I1576" s="13">
        <f>INDEX('xUS TME'!E:E,MATCH($B1576,'xUS TME'!$B:$B,0))</f>
        <v>0.24</v>
      </c>
      <c r="J1576" s="15">
        <f>INDEX('xUS TME'!H:H,MATCH(B1576,'xUS TME'!$B:$B,0))</f>
        <v>0.65</v>
      </c>
      <c r="K1576" s="17">
        <f t="shared" si="24"/>
        <v>0.53846153846153832</v>
      </c>
      <c r="L1576" s="15">
        <f>INDEX('xUS TME'!J:J,MATCH('xUS Opp Value'!B92,'xUS TME'!$B:$B,0))</f>
        <v>10.39</v>
      </c>
      <c r="M1576" s="15">
        <f>INDEX('xUS TME'!L:L,MATCH('xUS Opp Value'!$B92,'xUS TME'!$B:$B,0))</f>
        <v>3.56</v>
      </c>
      <c r="N1576" s="15">
        <f>INDEX('xUS TME'!K:K,MATCH('xUS Opp Value'!$B92,'xUS TME'!$B:$B,0))</f>
        <v>0.18</v>
      </c>
      <c r="O1576" s="15" t="str">
        <f>INDEX('xUS TME'!I:I,MATCH('xUS Opp Value'!$B92,'xUS TME'!$B:$B,0))</f>
        <v>None</v>
      </c>
      <c r="P1576" s="15" t="str">
        <f>INDEX('xUS TME'!M:M,MATCH('xUS Opp Value'!$B92,'xUS TME'!$B:$B,0))</f>
        <v>Canadian Dollar</v>
      </c>
      <c r="Q1576" s="15" t="str">
        <f>INDEX('xUS TME'!N:N,MATCH('xUS Opp Value'!$B1576,'xUS TME'!$B:$B,0))</f>
        <v>Very High</v>
      </c>
    </row>
    <row r="1577" spans="1:17" hidden="1">
      <c r="A1577" s="10" t="s">
        <v>7845</v>
      </c>
      <c r="B1577" s="10" t="str">
        <f>INDEX('xUS TME'!B:B,MATCH('xUS Opp Value'!A1577,'xUS TME'!A:A,0))</f>
        <v>GB00BNGDN821</v>
      </c>
      <c r="C1577" s="13" t="str">
        <f>INDEX('xUS TME'!C:C,MATCH($B1577,'xUS TME'!$B:$B,0))</f>
        <v>MRO</v>
      </c>
      <c r="D1577" s="13" t="str">
        <f>INDEX('xUS TME'!D:D,MATCH(B1577,'xUS TME'!$B:$B,0))</f>
        <v>0P00007OLR</v>
      </c>
      <c r="E1577" s="13" t="str">
        <f>INDEX('xUS TME'!F:F,MATCH(B1577,'xUS TME'!$B:$B,0))</f>
        <v>United Kingdom</v>
      </c>
      <c r="F1577" s="18" t="str">
        <f>INDEX('xUS TME'!G:G,MATCH(B1577,'xUS TME'!$B:$B,0))</f>
        <v>Industrials</v>
      </c>
      <c r="G1577" s="58">
        <f>IFERROR(INDEX(CRIMs!G:G,MATCH(C1577,CRIMs!D:D,0)),0)</f>
        <v>0.5</v>
      </c>
      <c r="H1577" s="58">
        <f>IFERROR(INDEX(CRIMs!I:I,MATCH(C1577,CRIMs!D:D,0)),0)</f>
        <v>0.4139596863758796</v>
      </c>
      <c r="I1577" s="13">
        <f>INDEX('xUS TME'!E:E,MATCH($B1577,'xUS TME'!$B:$B,0))</f>
        <v>0.02</v>
      </c>
      <c r="J1577" s="15">
        <f>INDEX('xUS TME'!H:H,MATCH(B1577,'xUS TME'!$B:$B,0))</f>
        <v>0.66</v>
      </c>
      <c r="K1577" s="17">
        <f t="shared" si="24"/>
        <v>0.51515151515151514</v>
      </c>
      <c r="L1577" s="15">
        <f>INDEX('xUS TME'!J:J,MATCH('xUS Opp Value'!B688,'xUS TME'!$B:$B,0))</f>
        <v>9.1</v>
      </c>
      <c r="M1577" s="15">
        <f>INDEX('xUS TME'!L:L,MATCH('xUS Opp Value'!$B688,'xUS TME'!$B:$B,0))</f>
        <v>0.7</v>
      </c>
      <c r="N1577" s="15">
        <f>INDEX('xUS TME'!K:K,MATCH('xUS Opp Value'!$B688,'xUS TME'!$B:$B,0))</f>
        <v>0.14000000000000001</v>
      </c>
      <c r="O1577" s="15" t="str">
        <f>INDEX('xUS TME'!I:I,MATCH('xUS Opp Value'!$B688,'xUS TME'!$B:$B,0))</f>
        <v>Narrow</v>
      </c>
      <c r="P1577" s="15" t="str">
        <f>INDEX('xUS TME'!M:M,MATCH('xUS Opp Value'!$B688,'xUS TME'!$B:$B,0))</f>
        <v>Hong Kong Dollar</v>
      </c>
      <c r="Q1577" s="15" t="str">
        <f>INDEX('xUS TME'!N:N,MATCH('xUS Opp Value'!$B1577,'xUS TME'!$B:$B,0))</f>
        <v>Medium</v>
      </c>
    </row>
    <row r="1578" spans="1:17" hidden="1">
      <c r="A1578" s="10" t="s">
        <v>5339</v>
      </c>
      <c r="B1578" s="10" t="str">
        <f>INDEX('xUS TME'!B:B,MATCH('xUS Opp Value'!A1578,'xUS TME'!A:A,0))</f>
        <v>JP3951600000</v>
      </c>
      <c r="C1578" s="13">
        <v>8113</v>
      </c>
      <c r="D1578" s="13" t="str">
        <f>INDEX('xUS TME'!D:D,MATCH(B1578,'xUS TME'!$B:$B,0))</f>
        <v>0P0000EPXN</v>
      </c>
      <c r="E1578" s="13" t="str">
        <f>INDEX('xUS TME'!F:F,MATCH(B1578,'xUS TME'!$B:$B,0))</f>
        <v>Japan</v>
      </c>
      <c r="F1578" s="18" t="str">
        <f>INDEX('xUS TME'!G:G,MATCH(B1578,'xUS TME'!$B:$B,0))</f>
        <v>Consumer Staples</v>
      </c>
      <c r="G1578" s="58">
        <f>IFERROR(INDEX(CRIMs!G:G,MATCH(C1578,CRIMs!D:D,0)),0)</f>
        <v>0.5</v>
      </c>
      <c r="H1578" s="58">
        <f>IFERROR(INDEX(CRIMs!I:I,MATCH(C1578,CRIMs!D:D,0)),0)</f>
        <v>0.42933693108652643</v>
      </c>
      <c r="I1578" s="13">
        <f>INDEX('xUS TME'!E:E,MATCH($B1578,'xUS TME'!$B:$B,0))</f>
        <v>0.02</v>
      </c>
      <c r="J1578" s="15">
        <f>INDEX('xUS TME'!H:H,MATCH(B1578,'xUS TME'!$B:$B,0))</f>
        <v>0.64</v>
      </c>
      <c r="K1578" s="17">
        <f t="shared" si="24"/>
        <v>0.5625</v>
      </c>
      <c r="L1578" s="15">
        <f>INDEX('xUS TME'!J:J,MATCH('xUS Opp Value'!B890,'xUS TME'!$B:$B,0))</f>
        <v>9.8699999999999992</v>
      </c>
      <c r="M1578" s="15">
        <f>INDEX('xUS TME'!L:L,MATCH('xUS Opp Value'!$B890,'xUS TME'!$B:$B,0))</f>
        <v>3.25</v>
      </c>
      <c r="N1578" s="15">
        <f>INDEX('xUS TME'!K:K,MATCH('xUS Opp Value'!$B890,'xUS TME'!$B:$B,0))</f>
        <v>0.28999999999999998</v>
      </c>
      <c r="O1578" s="15">
        <f>INDEX('xUS TME'!I:I,MATCH('xUS Opp Value'!$B890,'xUS TME'!$B:$B,0))</f>
        <v>0</v>
      </c>
      <c r="P1578" s="15" t="str">
        <f>INDEX('xUS TME'!M:M,MATCH('xUS Opp Value'!$B890,'xUS TME'!$B:$B,0))</f>
        <v>Hong Kong Dollar</v>
      </c>
      <c r="Q1578" s="15" t="str">
        <f>INDEX('xUS TME'!N:N,MATCH('xUS Opp Value'!$B1578,'xUS TME'!$B:$B,0))</f>
        <v>Medium</v>
      </c>
    </row>
    <row r="1579" spans="1:17" hidden="1">
      <c r="A1579" s="10" t="s">
        <v>1713</v>
      </c>
      <c r="B1579" s="10" t="str">
        <f>INDEX('xUS TME'!B:B,MATCH('xUS Opp Value'!A1579,'xUS TME'!A:A,0))</f>
        <v>HK0688002218</v>
      </c>
      <c r="C1579" s="13">
        <f>INDEX('xUS TME'!C:C,MATCH($B1579,'xUS TME'!$B:$B,0))</f>
        <v>688</v>
      </c>
      <c r="D1579" s="13" t="str">
        <f>INDEX('xUS TME'!D:D,MATCH(B1579,'xUS TME'!$B:$B,0))</f>
        <v>0P00009S1U</v>
      </c>
      <c r="E1579" s="13" t="str">
        <f>INDEX('xUS TME'!F:F,MATCH(B1579,'xUS TME'!$B:$B,0))</f>
        <v>China</v>
      </c>
      <c r="F1579" s="18" t="str">
        <f>INDEX('xUS TME'!G:G,MATCH(B1579,'xUS TME'!$B:$B,0))</f>
        <v>Real Estate</v>
      </c>
      <c r="G1579" s="58">
        <f>IFERROR(INDEX(CRIMs!G:G,MATCH(C1579,CRIMs!D:D,0)),0)</f>
        <v>0</v>
      </c>
      <c r="H1579" s="58">
        <f>IFERROR(INDEX(CRIMs!I:I,MATCH(C1579,CRIMs!D:D,0)),0)</f>
        <v>0</v>
      </c>
      <c r="I1579" s="13">
        <f>INDEX('xUS TME'!E:E,MATCH($B1579,'xUS TME'!$B:$B,0))</f>
        <v>0.02</v>
      </c>
      <c r="J1579" s="15">
        <f>INDEX('xUS TME'!H:H,MATCH(B1579,'xUS TME'!$B:$B,0))</f>
        <v>0.63</v>
      </c>
      <c r="K1579" s="17">
        <f t="shared" si="24"/>
        <v>0.58730158730158721</v>
      </c>
      <c r="L1579" s="15">
        <f>INDEX('xUS TME'!J:J,MATCH('xUS Opp Value'!B920,'xUS TME'!$B:$B,0))</f>
        <v>0</v>
      </c>
      <c r="M1579" s="15">
        <f>INDEX('xUS TME'!L:L,MATCH('xUS Opp Value'!$B920,'xUS TME'!$B:$B,0))</f>
        <v>3.63</v>
      </c>
      <c r="N1579" s="15">
        <f>INDEX('xUS TME'!K:K,MATCH('xUS Opp Value'!$B920,'xUS TME'!$B:$B,0))</f>
        <v>0.15</v>
      </c>
      <c r="O1579" s="15">
        <f>INDEX('xUS TME'!I:I,MATCH('xUS Opp Value'!$B920,'xUS TME'!$B:$B,0))</f>
        <v>0</v>
      </c>
      <c r="P1579" s="15" t="str">
        <f>INDEX('xUS TME'!M:M,MATCH('xUS Opp Value'!$B920,'xUS TME'!$B:$B,0))</f>
        <v>Indian Rupee</v>
      </c>
      <c r="Q1579" s="15" t="str">
        <f>INDEX('xUS TME'!N:N,MATCH('xUS Opp Value'!$B1579,'xUS TME'!$B:$B,0))</f>
        <v>High</v>
      </c>
    </row>
    <row r="1580" spans="1:17" hidden="1">
      <c r="A1580" s="10" t="s">
        <v>2180</v>
      </c>
      <c r="B1580" s="10" t="str">
        <f>INDEX('xUS TME'!B:B,MATCH('xUS Opp Value'!A1580,'xUS TME'!A:A,0))</f>
        <v>JE00BRX98089</v>
      </c>
      <c r="C1580" s="13" t="str">
        <f>INDEX('xUS TME'!C:C,MATCH($B1580,'xUS TME'!$B:$B,0))</f>
        <v>CVC</v>
      </c>
      <c r="D1580" s="13" t="str">
        <f>INDEX('xUS TME'!D:D,MATCH(B1580,'xUS TME'!$B:$B,0))</f>
        <v>0P0001SRJC</v>
      </c>
      <c r="E1580" s="13" t="str">
        <f>INDEX('xUS TME'!F:F,MATCH(B1580,'xUS TME'!$B:$B,0))</f>
        <v>Netherlands</v>
      </c>
      <c r="F1580" s="18" t="str">
        <f>INDEX('xUS TME'!G:G,MATCH(B1580,'xUS TME'!$B:$B,0))</f>
        <v>Financials</v>
      </c>
      <c r="G1580" s="58">
        <f>IFERROR(INDEX(CRIMs!G:G,MATCH(C1580,CRIMs!D:D,0)),0)</f>
        <v>0</v>
      </c>
      <c r="H1580" s="58">
        <f>IFERROR(INDEX(CRIMs!I:I,MATCH(C1580,CRIMs!D:D,0)),0)</f>
        <v>0</v>
      </c>
      <c r="I1580" s="13">
        <f>INDEX('xUS TME'!E:E,MATCH($B1580,'xUS TME'!$B:$B,0))</f>
        <v>0.03</v>
      </c>
      <c r="J1580" s="15">
        <f>INDEX('xUS TME'!H:H,MATCH(B1580,'xUS TME'!$B:$B,0))</f>
        <v>0.62</v>
      </c>
      <c r="K1580" s="17">
        <f t="shared" si="24"/>
        <v>0.61290322580645173</v>
      </c>
      <c r="L1580" s="15">
        <f>INDEX('xUS TME'!J:J,MATCH('xUS Opp Value'!B538,'xUS TME'!$B:$B,0))</f>
        <v>20.18</v>
      </c>
      <c r="M1580" s="15">
        <f>INDEX('xUS TME'!L:L,MATCH('xUS Opp Value'!$B538,'xUS TME'!$B:$B,0))</f>
        <v>1.59</v>
      </c>
      <c r="N1580" s="15">
        <f>INDEX('xUS TME'!K:K,MATCH('xUS Opp Value'!$B538,'xUS TME'!$B:$B,0))</f>
        <v>0</v>
      </c>
      <c r="O1580" s="15" t="str">
        <f>INDEX('xUS TME'!I:I,MATCH('xUS Opp Value'!$B538,'xUS TME'!$B:$B,0))</f>
        <v>None</v>
      </c>
      <c r="P1580" s="15" t="str">
        <f>INDEX('xUS TME'!M:M,MATCH('xUS Opp Value'!$B538,'xUS TME'!$B:$B,0))</f>
        <v>Won</v>
      </c>
      <c r="Q1580" s="15" t="str">
        <f>INDEX('xUS TME'!N:N,MATCH('xUS Opp Value'!$B1580,'xUS TME'!$B:$B,0))</f>
        <v>Very High</v>
      </c>
    </row>
    <row r="1581" spans="1:17" hidden="1">
      <c r="A1581" s="10" t="s">
        <v>563</v>
      </c>
      <c r="B1581" s="10" t="str">
        <f>INDEX('xUS TME'!B:B,MATCH('xUS Opp Value'!A1581,'xUS TME'!A:A,0))</f>
        <v>KYG040111059</v>
      </c>
      <c r="C1581" s="13" t="str">
        <f>INDEX('xUS TME'!C:C,MATCH($B1581,'xUS TME'!$B:$B,0))</f>
        <v>02020</v>
      </c>
      <c r="D1581" s="13" t="str">
        <f>INDEX('xUS TME'!D:D,MATCH(B1581,'xUS TME'!$B:$B,0))</f>
        <v>0P00009S8V</v>
      </c>
      <c r="E1581" s="13" t="str">
        <f>INDEX('xUS TME'!F:F,MATCH(B1581,'xUS TME'!$B:$B,0))</f>
        <v>China</v>
      </c>
      <c r="F1581" s="18" t="str">
        <f>INDEX('xUS TME'!G:G,MATCH(B1581,'xUS TME'!$B:$B,0))</f>
        <v>Consumer Discretionary</v>
      </c>
      <c r="G1581" s="58">
        <f>IFERROR(INDEX(CRIMs!G:G,MATCH(C1581,CRIMs!D:D,0)),0)</f>
        <v>0</v>
      </c>
      <c r="H1581" s="58">
        <f>IFERROR(INDEX(CRIMs!I:I,MATCH(C1581,CRIMs!D:D,0)),0)</f>
        <v>0</v>
      </c>
      <c r="I1581" s="13">
        <f>INDEX('xUS TME'!E:E,MATCH($B1581,'xUS TME'!$B:$B,0))</f>
        <v>0.04</v>
      </c>
      <c r="J1581" s="15">
        <f>INDEX('xUS TME'!H:H,MATCH(B1581,'xUS TME'!$B:$B,0))</f>
        <v>0.68</v>
      </c>
      <c r="K1581" s="17">
        <f t="shared" si="24"/>
        <v>0.47058823529411753</v>
      </c>
      <c r="L1581" s="15">
        <f>INDEX('xUS TME'!J:J,MATCH('xUS Opp Value'!B557,'xUS TME'!$B:$B,0))</f>
        <v>38.76</v>
      </c>
      <c r="M1581" s="15">
        <f>INDEX('xUS TME'!L:L,MATCH('xUS Opp Value'!$B557,'xUS TME'!$B:$B,0))</f>
        <v>3.91</v>
      </c>
      <c r="N1581" s="15">
        <f>INDEX('xUS TME'!K:K,MATCH('xUS Opp Value'!$B557,'xUS TME'!$B:$B,0))</f>
        <v>0.05</v>
      </c>
      <c r="O1581" s="15" t="str">
        <f>INDEX('xUS TME'!I:I,MATCH('xUS Opp Value'!$B557,'xUS TME'!$B:$B,0))</f>
        <v>Narrow</v>
      </c>
      <c r="P1581" s="15" t="str">
        <f>INDEX('xUS TME'!M:M,MATCH('xUS Opp Value'!$B557,'xUS TME'!$B:$B,0))</f>
        <v>Indian Rupee</v>
      </c>
      <c r="Q1581" s="15" t="str">
        <f>INDEX('xUS TME'!N:N,MATCH('xUS Opp Value'!$B1581,'xUS TME'!$B:$B,0))</f>
        <v>High</v>
      </c>
    </row>
    <row r="1582" spans="1:17" hidden="1">
      <c r="A1582" s="10" t="s">
        <v>1268</v>
      </c>
      <c r="B1582" s="10" t="str">
        <f>INDEX('xUS TME'!B:B,MATCH('xUS Opp Value'!A1582,'xUS TME'!A:A,0))</f>
        <v>KYG1674K1013</v>
      </c>
      <c r="C1582" s="13">
        <f>INDEX('xUS TME'!C:C,MATCH($B1582,'xUS TME'!$B:$B,0))</f>
        <v>1876</v>
      </c>
      <c r="D1582" s="13" t="str">
        <f>INDEX('xUS TME'!D:D,MATCH(B1582,'xUS TME'!$B:$B,0))</f>
        <v>0P0001HZWV</v>
      </c>
      <c r="E1582" s="13" t="str">
        <f>INDEX('xUS TME'!F:F,MATCH(B1582,'xUS TME'!$B:$B,0))</f>
        <v>Hong Kong</v>
      </c>
      <c r="F1582" s="18" t="str">
        <f>INDEX('xUS TME'!G:G,MATCH(B1582,'xUS TME'!$B:$B,0))</f>
        <v>Consumer Staples</v>
      </c>
      <c r="G1582" s="58">
        <f>IFERROR(INDEX(CRIMs!G:G,MATCH(C1582,CRIMs!D:D,0)),0)</f>
        <v>0</v>
      </c>
      <c r="H1582" s="58">
        <f>IFERROR(INDEX(CRIMs!I:I,MATCH(C1582,CRIMs!D:D,0)),0)</f>
        <v>0</v>
      </c>
      <c r="I1582" s="13">
        <f>INDEX('xUS TME'!E:E,MATCH($B1582,'xUS TME'!$B:$B,0))</f>
        <v>0</v>
      </c>
      <c r="J1582" s="15">
        <f>INDEX('xUS TME'!H:H,MATCH(B1582,'xUS TME'!$B:$B,0))</f>
        <v>0.66</v>
      </c>
      <c r="K1582" s="17">
        <f t="shared" si="24"/>
        <v>0.51515151515151514</v>
      </c>
      <c r="L1582" s="15">
        <f>INDEX('xUS TME'!J:J,MATCH('xUS Opp Value'!B1549,'xUS TME'!$B:$B,0))</f>
        <v>10.67</v>
      </c>
      <c r="M1582" s="15">
        <f>INDEX('xUS TME'!L:L,MATCH('xUS Opp Value'!$B1549,'xUS TME'!$B:$B,0))</f>
        <v>0</v>
      </c>
      <c r="N1582" s="15">
        <f>INDEX('xUS TME'!K:K,MATCH('xUS Opp Value'!$B1549,'xUS TME'!$B:$B,0))</f>
        <v>0.18</v>
      </c>
      <c r="O1582" s="15" t="str">
        <f>INDEX('xUS TME'!I:I,MATCH('xUS Opp Value'!$B1549,'xUS TME'!$B:$B,0))</f>
        <v>Narrow</v>
      </c>
      <c r="P1582" s="15" t="str">
        <f>INDEX('xUS TME'!M:M,MATCH('xUS Opp Value'!$B1549,'xUS TME'!$B:$B,0))</f>
        <v>Hong Kong Dollar</v>
      </c>
      <c r="Q1582" s="15" t="str">
        <f>INDEX('xUS TME'!N:N,MATCH('xUS Opp Value'!$B1582,'xUS TME'!$B:$B,0))</f>
        <v>High</v>
      </c>
    </row>
    <row r="1583" spans="1:17" hidden="1">
      <c r="A1583" s="10" t="s">
        <v>1409</v>
      </c>
      <c r="B1583" s="10" t="str">
        <f>INDEX('xUS TME'!B:B,MATCH('xUS Opp Value'!A1583,'xUS TME'!A:A,0))</f>
        <v>DK0062498333</v>
      </c>
      <c r="C1583" s="13" t="str">
        <f>INDEX('xUS TME'!C:C,MATCH($B1583,'xUS TME'!$B:$B,0))</f>
        <v>NOVO B</v>
      </c>
      <c r="D1583" s="13" t="str">
        <f>INDEX('xUS TME'!D:D,MATCH(B1583,'xUS TME'!$B:$B,0))</f>
        <v>0P0000A5BQ</v>
      </c>
      <c r="E1583" s="13" t="str">
        <f>INDEX('xUS TME'!F:F,MATCH(B1583,'xUS TME'!$B:$B,0))</f>
        <v>Denmark</v>
      </c>
      <c r="F1583" s="18" t="str">
        <f>INDEX('xUS TME'!G:G,MATCH(B1583,'xUS TME'!$B:$B,0))</f>
        <v>Health Care</v>
      </c>
      <c r="G1583" s="58">
        <f>IFERROR(INDEX(CRIMs!G:G,MATCH(C1583,CRIMs!D:D,0)),0)</f>
        <v>1</v>
      </c>
      <c r="H1583" s="58">
        <f>IFERROR(INDEX(CRIMs!I:I,MATCH(C1583,CRIMs!D:D,0)),0)</f>
        <v>0.6612150438989518</v>
      </c>
      <c r="I1583" s="13">
        <f>INDEX('xUS TME'!E:E,MATCH($B1583,'xUS TME'!$B:$B,0))</f>
        <v>0.35</v>
      </c>
      <c r="J1583" s="15">
        <f>INDEX('xUS TME'!H:H,MATCH(B1583,'xUS TME'!$B:$B,0))</f>
        <v>0.69</v>
      </c>
      <c r="K1583" s="17">
        <f t="shared" si="24"/>
        <v>0.4492753623188408</v>
      </c>
      <c r="L1583" s="15">
        <f>INDEX('xUS TME'!J:J,MATCH('xUS Opp Value'!B22,'xUS TME'!$B:$B,0))</f>
        <v>12.54</v>
      </c>
      <c r="M1583" s="15">
        <f>INDEX('xUS TME'!L:L,MATCH('xUS Opp Value'!$B22,'xUS TME'!$B:$B,0))</f>
        <v>1.94</v>
      </c>
      <c r="N1583" s="15">
        <f>INDEX('xUS TME'!K:K,MATCH('xUS Opp Value'!$B22,'xUS TME'!$B:$B,0))</f>
        <v>0.16</v>
      </c>
      <c r="O1583" s="15">
        <f>INDEX('xUS TME'!I:I,MATCH('xUS Opp Value'!$B22,'xUS TME'!$B:$B,0))</f>
        <v>0</v>
      </c>
      <c r="P1583" s="15" t="str">
        <f>INDEX('xUS TME'!M:M,MATCH('xUS Opp Value'!$B22,'xUS TME'!$B:$B,0))</f>
        <v>Euro</v>
      </c>
      <c r="Q1583" s="15" t="str">
        <f>INDEX('xUS TME'!N:N,MATCH('xUS Opp Value'!$B1583,'xUS TME'!$B:$B,0))</f>
        <v>High</v>
      </c>
    </row>
    <row r="1584" spans="1:17" hidden="1">
      <c r="A1584" s="10" t="s">
        <v>5559</v>
      </c>
      <c r="B1584" s="10" t="str">
        <f>INDEX('xUS TME'!B:B,MATCH('xUS Opp Value'!A1584,'xUS TME'!A:A,0))</f>
        <v>CH0024608827</v>
      </c>
      <c r="C1584" s="13" t="str">
        <f>INDEX('xUS TME'!C:C,MATCH($B1584,'xUS TME'!$B:$B,0))</f>
        <v>PGHN</v>
      </c>
      <c r="D1584" s="13" t="str">
        <f>INDEX('xUS TME'!D:D,MATCH(B1584,'xUS TME'!$B:$B,0))</f>
        <v>0P0000A5J7</v>
      </c>
      <c r="E1584" s="13" t="str">
        <f>INDEX('xUS TME'!F:F,MATCH(B1584,'xUS TME'!$B:$B,0))</f>
        <v>Switzerland</v>
      </c>
      <c r="F1584" s="18" t="str">
        <f>INDEX('xUS TME'!G:G,MATCH(B1584,'xUS TME'!$B:$B,0))</f>
        <v>Financials</v>
      </c>
      <c r="G1584" s="58">
        <f>IFERROR(INDEX(CRIMs!G:G,MATCH(C1584,CRIMs!D:D,0)),0)</f>
        <v>0</v>
      </c>
      <c r="H1584" s="58">
        <f>IFERROR(INDEX(CRIMs!I:I,MATCH(C1584,CRIMs!D:D,0)),0)</f>
        <v>0</v>
      </c>
      <c r="I1584" s="13">
        <f>INDEX('xUS TME'!E:E,MATCH($B1584,'xUS TME'!$B:$B,0))</f>
        <v>7.0000000000000007E-2</v>
      </c>
      <c r="J1584" s="15">
        <f>INDEX('xUS TME'!H:H,MATCH(B1584,'xUS TME'!$B:$B,0))</f>
        <v>0.71</v>
      </c>
      <c r="K1584" s="17">
        <f t="shared" si="24"/>
        <v>0.40845070422535223</v>
      </c>
      <c r="L1584" s="15">
        <f>INDEX('xUS TME'!J:J,MATCH('xUS Opp Value'!B273,'xUS TME'!$B:$B,0))</f>
        <v>20.53</v>
      </c>
      <c r="M1584" s="15">
        <f>INDEX('xUS TME'!L:L,MATCH('xUS Opp Value'!$B273,'xUS TME'!$B:$B,0))</f>
        <v>2.35</v>
      </c>
      <c r="N1584" s="15">
        <f>INDEX('xUS TME'!K:K,MATCH('xUS Opp Value'!$B273,'xUS TME'!$B:$B,0))</f>
        <v>0.09</v>
      </c>
      <c r="O1584" s="15">
        <f>INDEX('xUS TME'!I:I,MATCH('xUS Opp Value'!$B273,'xUS TME'!$B:$B,0))</f>
        <v>0</v>
      </c>
      <c r="P1584" s="15" t="str">
        <f>INDEX('xUS TME'!M:M,MATCH('xUS Opp Value'!$B273,'xUS TME'!$B:$B,0))</f>
        <v>Euro</v>
      </c>
      <c r="Q1584" s="15" t="str">
        <f>INDEX('xUS TME'!N:N,MATCH('xUS Opp Value'!$B1584,'xUS TME'!$B:$B,0))</f>
        <v>High</v>
      </c>
    </row>
    <row r="1585" spans="1:17">
      <c r="A1585" s="10" t="s">
        <v>5954</v>
      </c>
      <c r="B1585" s="10" t="str">
        <f>INDEX('xUS TME'!B:B,MATCH('xUS Opp Value'!A1585,'xUS TME'!A:A,0))</f>
        <v>FR0000130577</v>
      </c>
      <c r="C1585" s="13" t="str">
        <f>INDEX('xUS TME'!C:C,MATCH($B1585,'xUS TME'!$B:$B,0))</f>
        <v>PUB</v>
      </c>
      <c r="D1585" s="13" t="str">
        <f>INDEX('xUS TME'!D:D,MATCH(B1585,'xUS TME'!$B:$B,0))</f>
        <v>0P00009WO0</v>
      </c>
      <c r="E1585" s="13" t="str">
        <f>INDEX('xUS TME'!F:F,MATCH(B1585,'xUS TME'!$B:$B,0))</f>
        <v>France</v>
      </c>
      <c r="F1585" s="18" t="str">
        <f>INDEX('xUS TME'!G:G,MATCH(B1585,'xUS TME'!$B:$B,0))</f>
        <v>Communication Services</v>
      </c>
      <c r="G1585" s="58">
        <f>IFERROR(INDEX(CRIMs!G:G,MATCH(C1585,CRIMs!D:D,0)),0)</f>
        <v>0</v>
      </c>
      <c r="H1585" s="58">
        <f>IFERROR(INDEX(CRIMs!I:I,MATCH(C1585,CRIMs!D:D,0)),0)</f>
        <v>0</v>
      </c>
      <c r="I1585" s="13">
        <f>INDEX('xUS TME'!E:E,MATCH($B1585,'xUS TME'!$B:$B,0))</f>
        <v>0.06</v>
      </c>
      <c r="J1585" s="15">
        <f>INDEX('xUS TME'!H:H,MATCH(B1585,'xUS TME'!$B:$B,0))</f>
        <v>0.67</v>
      </c>
      <c r="K1585" s="17">
        <f t="shared" si="24"/>
        <v>0.49253731343283569</v>
      </c>
      <c r="L1585" s="15">
        <f>INDEX('xUS TME'!J:J,MATCH('xUS Opp Value'!B358,'xUS TME'!$B:$B,0))</f>
        <v>17.850000000000001</v>
      </c>
      <c r="M1585" s="15">
        <f>INDEX('xUS TME'!L:L,MATCH('xUS Opp Value'!$B358,'xUS TME'!$B:$B,0))</f>
        <v>1.82</v>
      </c>
      <c r="N1585" s="15">
        <f>INDEX('xUS TME'!K:K,MATCH('xUS Opp Value'!$B358,'xUS TME'!$B:$B,0))</f>
        <v>0.12</v>
      </c>
      <c r="O1585" s="15" t="str">
        <f>INDEX('xUS TME'!I:I,MATCH('xUS Opp Value'!$B358,'xUS TME'!$B:$B,0))</f>
        <v>None</v>
      </c>
      <c r="P1585" s="15" t="str">
        <f>INDEX('xUS TME'!M:M,MATCH('xUS Opp Value'!$B358,'xUS TME'!$B:$B,0))</f>
        <v>Euro</v>
      </c>
      <c r="Q1585" s="15" t="str">
        <f>INDEX('xUS TME'!N:N,MATCH('xUS Opp Value'!$B1585,'xUS TME'!$B:$B,0))</f>
        <v>High</v>
      </c>
    </row>
    <row r="1586" spans="1:17" hidden="1">
      <c r="A1586" s="10" t="s">
        <v>2912</v>
      </c>
      <c r="B1586" s="10" t="str">
        <f>INDEX('xUS TME'!B:B,MATCH('xUS Opp Value'!A1586,'xUS TME'!A:A,0))</f>
        <v>DK0010272202</v>
      </c>
      <c r="C1586" s="13" t="str">
        <f>INDEX('xUS TME'!C:C,MATCH($B1586,'xUS TME'!$B:$B,0))</f>
        <v>GMAB</v>
      </c>
      <c r="D1586" s="13" t="str">
        <f>INDEX('xUS TME'!D:D,MATCH(B1586,'xUS TME'!$B:$B,0))</f>
        <v>0P0000A5QU</v>
      </c>
      <c r="E1586" s="13" t="str">
        <f>INDEX('xUS TME'!F:F,MATCH(B1586,'xUS TME'!$B:$B,0))</f>
        <v>Denmark</v>
      </c>
      <c r="F1586" s="18" t="str">
        <f>INDEX('xUS TME'!G:G,MATCH(B1586,'xUS TME'!$B:$B,0))</f>
        <v>Health Care</v>
      </c>
      <c r="G1586" s="58">
        <f>IFERROR(INDEX(CRIMs!G:G,MATCH(C1586,CRIMs!D:D,0)),0)</f>
        <v>0</v>
      </c>
      <c r="H1586" s="58">
        <f>IFERROR(INDEX(CRIMs!I:I,MATCH(C1586,CRIMs!D:D,0)),0)</f>
        <v>0</v>
      </c>
      <c r="I1586" s="13">
        <f>INDEX('xUS TME'!E:E,MATCH($B1586,'xUS TME'!$B:$B,0))</f>
        <v>0.05</v>
      </c>
      <c r="J1586" s="15">
        <f>INDEX('xUS TME'!H:H,MATCH(B1586,'xUS TME'!$B:$B,0))</f>
        <v>0.68</v>
      </c>
      <c r="K1586" s="17">
        <f t="shared" si="24"/>
        <v>0.47058823529411753</v>
      </c>
      <c r="L1586" s="15">
        <f>INDEX('xUS TME'!J:J,MATCH('xUS Opp Value'!B400,'xUS TME'!$B:$B,0))</f>
        <v>0</v>
      </c>
      <c r="M1586" s="15">
        <f>INDEX('xUS TME'!L:L,MATCH('xUS Opp Value'!$B400,'xUS TME'!$B:$B,0))</f>
        <v>1.07</v>
      </c>
      <c r="N1586" s="15">
        <f>INDEX('xUS TME'!K:K,MATCH('xUS Opp Value'!$B400,'xUS TME'!$B:$B,0))</f>
        <v>0.06</v>
      </c>
      <c r="O1586" s="15">
        <f>INDEX('xUS TME'!I:I,MATCH('xUS Opp Value'!$B400,'xUS TME'!$B:$B,0))</f>
        <v>0</v>
      </c>
      <c r="P1586" s="15" t="str">
        <f>INDEX('xUS TME'!M:M,MATCH('xUS Opp Value'!$B400,'xUS TME'!$B:$B,0))</f>
        <v>Yen</v>
      </c>
      <c r="Q1586" s="15" t="str">
        <f>INDEX('xUS TME'!N:N,MATCH('xUS Opp Value'!$B1586,'xUS TME'!$B:$B,0))</f>
        <v>Medium</v>
      </c>
    </row>
    <row r="1587" spans="1:17" hidden="1">
      <c r="A1587" s="10" t="s">
        <v>5331</v>
      </c>
      <c r="B1587" s="10" t="str">
        <f>INDEX('xUS TME'!B:B,MATCH('xUS Opp Value'!A1587,'xUS TME'!A:A,0))</f>
        <v>JP3762800005</v>
      </c>
      <c r="C1587" s="13" t="str">
        <f>INDEX('xUS TME'!C:C,MATCH($B1587,'xUS TME'!$B:$B,0))</f>
        <v>4307</v>
      </c>
      <c r="D1587" s="13" t="str">
        <f>INDEX('xUS TME'!D:D,MATCH(B1587,'xUS TME'!$B:$B,0))</f>
        <v>0P0000EHTJ</v>
      </c>
      <c r="E1587" s="13" t="str">
        <f>INDEX('xUS TME'!F:F,MATCH(B1587,'xUS TME'!$B:$B,0))</f>
        <v>Japan</v>
      </c>
      <c r="F1587" s="18" t="str">
        <f>INDEX('xUS TME'!G:G,MATCH(B1587,'xUS TME'!$B:$B,0))</f>
        <v>Information Technology</v>
      </c>
      <c r="G1587" s="58">
        <f>IFERROR(INDEX(CRIMs!G:G,MATCH(C1587,CRIMs!D:D,0)),0)</f>
        <v>0</v>
      </c>
      <c r="H1587" s="58">
        <f>IFERROR(INDEX(CRIMs!I:I,MATCH(C1587,CRIMs!D:D,0)),0)</f>
        <v>0</v>
      </c>
      <c r="I1587" s="13">
        <f>INDEX('xUS TME'!E:E,MATCH($B1587,'xUS TME'!$B:$B,0))</f>
        <v>0.03</v>
      </c>
      <c r="J1587" s="15">
        <f>INDEX('xUS TME'!H:H,MATCH(B1587,'xUS TME'!$B:$B,0))</f>
        <v>0.92</v>
      </c>
      <c r="K1587" s="17">
        <f t="shared" si="24"/>
        <v>8.6956521739130377E-2</v>
      </c>
      <c r="L1587" s="15">
        <f>INDEX('xUS TME'!J:J,MATCH('xUS Opp Value'!B582,'xUS TME'!$B:$B,0))</f>
        <v>10.76</v>
      </c>
      <c r="M1587" s="15">
        <f>INDEX('xUS TME'!L:L,MATCH('xUS Opp Value'!$B582,'xUS TME'!$B:$B,0))</f>
        <v>1.04</v>
      </c>
      <c r="N1587" s="15">
        <f>INDEX('xUS TME'!K:K,MATCH('xUS Opp Value'!$B582,'xUS TME'!$B:$B,0))</f>
        <v>0.09</v>
      </c>
      <c r="O1587" s="15" t="str">
        <f>INDEX('xUS TME'!I:I,MATCH('xUS Opp Value'!$B582,'xUS TME'!$B:$B,0))</f>
        <v>None</v>
      </c>
      <c r="P1587" s="15" t="str">
        <f>INDEX('xUS TME'!M:M,MATCH('xUS Opp Value'!$B582,'xUS TME'!$B:$B,0))</f>
        <v>New Taiwan Dollar</v>
      </c>
      <c r="Q1587" s="15" t="str">
        <f>INDEX('xUS TME'!N:N,MATCH('xUS Opp Value'!$B1587,'xUS TME'!$B:$B,0))</f>
        <v>High</v>
      </c>
    </row>
    <row r="1588" spans="1:17" hidden="1">
      <c r="A1588" s="10" t="s">
        <v>4631</v>
      </c>
      <c r="B1588" s="10" t="str">
        <f>INDEX('xUS TME'!B:B,MATCH('xUS Opp Value'!A1588,'xUS TME'!A:A,0))</f>
        <v>KYG5479M1050</v>
      </c>
      <c r="C1588" s="13">
        <f>INDEX('xUS TME'!C:C,MATCH($B1588,'xUS TME'!$B:$B,0))</f>
        <v>2015</v>
      </c>
      <c r="D1588" s="13" t="str">
        <f>INDEX('xUS TME'!D:D,MATCH(B1588,'xUS TME'!$B:$B,0))</f>
        <v>0P0001N1VK</v>
      </c>
      <c r="E1588" s="13" t="str">
        <f>INDEX('xUS TME'!F:F,MATCH(B1588,'xUS TME'!$B:$B,0))</f>
        <v>China</v>
      </c>
      <c r="F1588" s="18" t="str">
        <f>INDEX('xUS TME'!G:G,MATCH(B1588,'xUS TME'!$B:$B,0))</f>
        <v>Consumer Discretionary</v>
      </c>
      <c r="G1588" s="58">
        <f>IFERROR(INDEX(CRIMs!G:G,MATCH(C1588,CRIMs!D:D,0)),0)</f>
        <v>0</v>
      </c>
      <c r="H1588" s="58">
        <f>IFERROR(INDEX(CRIMs!I:I,MATCH(C1588,CRIMs!D:D,0)),0)</f>
        <v>0</v>
      </c>
      <c r="I1588" s="13">
        <f>INDEX('xUS TME'!E:E,MATCH($B1588,'xUS TME'!$B:$B,0))</f>
        <v>0.03</v>
      </c>
      <c r="J1588" s="15">
        <f>INDEX('xUS TME'!H:H,MATCH(B1588,'xUS TME'!$B:$B,0))</f>
        <v>0.76</v>
      </c>
      <c r="K1588" s="17">
        <f t="shared" si="24"/>
        <v>0.31578947368421062</v>
      </c>
      <c r="L1588" s="15">
        <f>INDEX('xUS TME'!J:J,MATCH('xUS Opp Value'!B731,'xUS TME'!$B:$B,0))</f>
        <v>14.4</v>
      </c>
      <c r="M1588" s="15">
        <f>INDEX('xUS TME'!L:L,MATCH('xUS Opp Value'!$B731,'xUS TME'!$B:$B,0))</f>
        <v>2.2000000000000002</v>
      </c>
      <c r="N1588" s="15">
        <f>INDEX('xUS TME'!K:K,MATCH('xUS Opp Value'!$B731,'xUS TME'!$B:$B,0))</f>
        <v>0.06</v>
      </c>
      <c r="O1588" s="15">
        <f>INDEX('xUS TME'!I:I,MATCH('xUS Opp Value'!$B731,'xUS TME'!$B:$B,0))</f>
        <v>0</v>
      </c>
      <c r="P1588" s="15" t="str">
        <f>INDEX('xUS TME'!M:M,MATCH('xUS Opp Value'!$B731,'xUS TME'!$B:$B,0))</f>
        <v>Brazilian Real</v>
      </c>
      <c r="Q1588" s="15" t="str">
        <f>INDEX('xUS TME'!N:N,MATCH('xUS Opp Value'!$B1588,'xUS TME'!$B:$B,0))</f>
        <v>Very High</v>
      </c>
    </row>
    <row r="1589" spans="1:17" hidden="1">
      <c r="A1589" s="10" t="s">
        <v>7927</v>
      </c>
      <c r="B1589" s="10" t="str">
        <f>INDEX('xUS TME'!B:B,MATCH('xUS Opp Value'!A1589,'xUS TME'!A:A,0))</f>
        <v>US92763W1036</v>
      </c>
      <c r="C1589" s="13" t="str">
        <f>INDEX('xUS TME'!C:C,MATCH($B1589,'xUS TME'!$B:$B,0))</f>
        <v>VIPS</v>
      </c>
      <c r="D1589" s="13" t="str">
        <f>INDEX('xUS TME'!D:D,MATCH(B1589,'xUS TME'!$B:$B,0))</f>
        <v>0P0000VPYU</v>
      </c>
      <c r="E1589" s="13" t="str">
        <f>INDEX('xUS TME'!F:F,MATCH(B1589,'xUS TME'!$B:$B,0))</f>
        <v>China</v>
      </c>
      <c r="F1589" s="18" t="str">
        <f>INDEX('xUS TME'!G:G,MATCH(B1589,'xUS TME'!$B:$B,0))</f>
        <v>Consumer Discretionary</v>
      </c>
      <c r="G1589" s="58">
        <f>IFERROR(INDEX(CRIMs!G:G,MATCH(C1589,CRIMs!D:D,0)),0)</f>
        <v>0</v>
      </c>
      <c r="H1589" s="58">
        <f>IFERROR(INDEX(CRIMs!I:I,MATCH(C1589,CRIMs!D:D,0)),0)</f>
        <v>0</v>
      </c>
      <c r="I1589" s="13">
        <f>INDEX('xUS TME'!E:E,MATCH($B1589,'xUS TME'!$B:$B,0))</f>
        <v>0.01</v>
      </c>
      <c r="J1589" s="15">
        <f>INDEX('xUS TME'!H:H,MATCH(B1589,'xUS TME'!$B:$B,0))</f>
        <v>0.65</v>
      </c>
      <c r="K1589" s="17">
        <f t="shared" si="24"/>
        <v>0.53846153846153832</v>
      </c>
      <c r="L1589" s="15">
        <f>INDEX('xUS TME'!J:J,MATCH('xUS Opp Value'!B1054,'xUS TME'!$B:$B,0))</f>
        <v>4.41</v>
      </c>
      <c r="M1589" s="15">
        <f>INDEX('xUS TME'!L:L,MATCH('xUS Opp Value'!$B1054,'xUS TME'!$B:$B,0))</f>
        <v>1.05</v>
      </c>
      <c r="N1589" s="15">
        <f>INDEX('xUS TME'!K:K,MATCH('xUS Opp Value'!$B1054,'xUS TME'!$B:$B,0))</f>
        <v>0.3</v>
      </c>
      <c r="O1589" s="15">
        <f>INDEX('xUS TME'!I:I,MATCH('xUS Opp Value'!$B1054,'xUS TME'!$B:$B,0))</f>
        <v>0</v>
      </c>
      <c r="P1589" s="15" t="str">
        <f>INDEX('xUS TME'!M:M,MATCH('xUS Opp Value'!$B1054,'xUS TME'!$B:$B,0))</f>
        <v>Turkish Lira</v>
      </c>
      <c r="Q1589" s="15" t="str">
        <f>INDEX('xUS TME'!N:N,MATCH('xUS Opp Value'!$B1589,'xUS TME'!$B:$B,0))</f>
        <v>High</v>
      </c>
    </row>
    <row r="1590" spans="1:17" hidden="1">
      <c r="A1590" s="10" t="s">
        <v>7745</v>
      </c>
      <c r="B1590" s="10" t="str">
        <f>INDEX('xUS TME'!B:B,MATCH('xUS Opp Value'!A1590,'xUS TME'!A:A,0))</f>
        <v>CNE1000004K1</v>
      </c>
      <c r="C1590" s="13" t="str">
        <f>INDEX('xUS TME'!C:C,MATCH($B1590,'xUS TME'!$B:$B,0))</f>
        <v>00168</v>
      </c>
      <c r="D1590" s="13" t="str">
        <f>INDEX('xUS TME'!D:D,MATCH(B1590,'xUS TME'!$B:$B,0))</f>
        <v>0P00009RSO</v>
      </c>
      <c r="E1590" s="13" t="str">
        <f>INDEX('xUS TME'!F:F,MATCH(B1590,'xUS TME'!$B:$B,0))</f>
        <v>China</v>
      </c>
      <c r="F1590" s="18" t="str">
        <f>INDEX('xUS TME'!G:G,MATCH(B1590,'xUS TME'!$B:$B,0))</f>
        <v>Consumer Staples</v>
      </c>
      <c r="G1590" s="58">
        <f>IFERROR(INDEX(CRIMs!G:G,MATCH(C1590,CRIMs!D:D,0)),0)</f>
        <v>0</v>
      </c>
      <c r="H1590" s="58">
        <f>IFERROR(INDEX(CRIMs!I:I,MATCH(C1590,CRIMs!D:D,0)),0)</f>
        <v>0</v>
      </c>
      <c r="I1590" s="13">
        <f>INDEX('xUS TME'!E:E,MATCH($B1590,'xUS TME'!$B:$B,0))</f>
        <v>0.01</v>
      </c>
      <c r="J1590" s="15">
        <f>INDEX('xUS TME'!H:H,MATCH(B1590,'xUS TME'!$B:$B,0))</f>
        <v>0.73</v>
      </c>
      <c r="K1590" s="17">
        <f t="shared" si="24"/>
        <v>0.36986301369863006</v>
      </c>
      <c r="L1590" s="15">
        <f>INDEX('xUS TME'!J:J,MATCH('xUS Opp Value'!B1198,'xUS TME'!$B:$B,0))</f>
        <v>12.14</v>
      </c>
      <c r="M1590" s="15">
        <f>INDEX('xUS TME'!L:L,MATCH('xUS Opp Value'!$B1198,'xUS TME'!$B:$B,0))</f>
        <v>2.84</v>
      </c>
      <c r="N1590" s="15">
        <f>INDEX('xUS TME'!K:K,MATCH('xUS Opp Value'!$B1198,'xUS TME'!$B:$B,0))</f>
        <v>0.12</v>
      </c>
      <c r="O1590" s="15" t="str">
        <f>INDEX('xUS TME'!I:I,MATCH('xUS Opp Value'!$B1198,'xUS TME'!$B:$B,0))</f>
        <v>None</v>
      </c>
      <c r="P1590" s="15" t="str">
        <f>INDEX('xUS TME'!M:M,MATCH('xUS Opp Value'!$B1198,'xUS TME'!$B:$B,0))</f>
        <v>Yuan Renminbi</v>
      </c>
      <c r="Q1590" s="15" t="str">
        <f>INDEX('xUS TME'!N:N,MATCH('xUS Opp Value'!$B1590,'xUS TME'!$B:$B,0))</f>
        <v>High</v>
      </c>
    </row>
    <row r="1591" spans="1:17" hidden="1">
      <c r="A1591" s="10" t="s">
        <v>1565</v>
      </c>
      <c r="B1591" s="10" t="str">
        <f>INDEX('xUS TME'!B:B,MATCH('xUS Opp Value'!A1591,'xUS TME'!A:A,0))</f>
        <v>KYG2121Q1055</v>
      </c>
      <c r="C1591" s="13">
        <f>INDEX('xUS TME'!C:C,MATCH($B1591,'xUS TME'!$B:$B,0))</f>
        <v>6186</v>
      </c>
      <c r="D1591" s="13" t="str">
        <f>INDEX('xUS TME'!D:D,MATCH(B1591,'xUS TME'!$B:$B,0))</f>
        <v>0P0001IO05</v>
      </c>
      <c r="E1591" s="13" t="str">
        <f>INDEX('xUS TME'!F:F,MATCH(B1591,'xUS TME'!$B:$B,0))</f>
        <v>China</v>
      </c>
      <c r="F1591" s="18" t="str">
        <f>INDEX('xUS TME'!G:G,MATCH(B1591,'xUS TME'!$B:$B,0))</f>
        <v>Consumer Staples</v>
      </c>
      <c r="G1591" s="58">
        <f>IFERROR(INDEX(CRIMs!G:G,MATCH(C1591,CRIMs!D:D,0)),0)</f>
        <v>0</v>
      </c>
      <c r="H1591" s="58">
        <f>IFERROR(INDEX(CRIMs!I:I,MATCH(C1591,CRIMs!D:D,0)),0)</f>
        <v>0</v>
      </c>
      <c r="I1591" s="13">
        <f>INDEX('xUS TME'!E:E,MATCH($B1591,'xUS TME'!$B:$B,0))</f>
        <v>0.01</v>
      </c>
      <c r="J1591" s="15">
        <f>INDEX('xUS TME'!H:H,MATCH(B1591,'xUS TME'!$B:$B,0))</f>
        <v>0.78</v>
      </c>
      <c r="K1591" s="17">
        <f t="shared" si="24"/>
        <v>0.28205128205128194</v>
      </c>
      <c r="L1591" s="15">
        <f>INDEX('xUS TME'!J:J,MATCH('xUS Opp Value'!B1502,'xUS TME'!$B:$B,0))</f>
        <v>0</v>
      </c>
      <c r="M1591" s="15">
        <f>INDEX('xUS TME'!L:L,MATCH('xUS Opp Value'!$B1502,'xUS TME'!$B:$B,0))</f>
        <v>1.46</v>
      </c>
      <c r="N1591" s="15">
        <f>INDEX('xUS TME'!K:K,MATCH('xUS Opp Value'!$B1502,'xUS TME'!$B:$B,0))</f>
        <v>-0.09</v>
      </c>
      <c r="O1591" s="15">
        <f>INDEX('xUS TME'!I:I,MATCH('xUS Opp Value'!$B1502,'xUS TME'!$B:$B,0))</f>
        <v>0</v>
      </c>
      <c r="P1591" s="15" t="str">
        <f>INDEX('xUS TME'!M:M,MATCH('xUS Opp Value'!$B1502,'xUS TME'!$B:$B,0))</f>
        <v>Yuan Renminbi</v>
      </c>
      <c r="Q1591" s="15" t="str">
        <f>INDEX('xUS TME'!N:N,MATCH('xUS Opp Value'!$B1591,'xUS TME'!$B:$B,0))</f>
        <v>High</v>
      </c>
    </row>
    <row r="1592" spans="1:17" hidden="1">
      <c r="A1592" s="10" t="s">
        <v>555</v>
      </c>
      <c r="B1592" s="10" t="str">
        <f>INDEX('xUS TME'!B:B,MATCH('xUS Opp Value'!A1592,'xUS TME'!A:A,0))</f>
        <v>CNE1000022H9</v>
      </c>
      <c r="C1592" s="13">
        <f>INDEX('xUS TME'!C:C,MATCH($B1592,'xUS TME'!$B:$B,0))</f>
        <v>603198</v>
      </c>
      <c r="D1592" s="13" t="str">
        <f>INDEX('xUS TME'!D:D,MATCH(B1592,'xUS TME'!$B:$B,0))</f>
        <v>0P000163U2</v>
      </c>
      <c r="E1592" s="13" t="str">
        <f>INDEX('xUS TME'!F:F,MATCH(B1592,'xUS TME'!$B:$B,0))</f>
        <v>China</v>
      </c>
      <c r="F1592" s="18" t="str">
        <f>INDEX('xUS TME'!G:G,MATCH(B1592,'xUS TME'!$B:$B,0))</f>
        <v>Consumer Staples</v>
      </c>
      <c r="G1592" s="58">
        <f>IFERROR(INDEX(CRIMs!G:G,MATCH(C1592,CRIMs!D:D,0)),0)</f>
        <v>0</v>
      </c>
      <c r="H1592" s="58">
        <f>IFERROR(INDEX(CRIMs!I:I,MATCH(C1592,CRIMs!D:D,0)),0)</f>
        <v>0</v>
      </c>
      <c r="I1592" s="13">
        <f>INDEX('xUS TME'!E:E,MATCH($B1592,'xUS TME'!$B:$B,0))</f>
        <v>0</v>
      </c>
      <c r="J1592" s="15">
        <f>INDEX('xUS TME'!H:H,MATCH(B1592,'xUS TME'!$B:$B,0))</f>
        <v>0.66</v>
      </c>
      <c r="K1592" s="17">
        <f t="shared" si="24"/>
        <v>0.51515151515151514</v>
      </c>
      <c r="L1592" s="15">
        <f>INDEX('xUS TME'!J:J,MATCH('xUS Opp Value'!B2048,'xUS TME'!$B:$B,0))</f>
        <v>6.96</v>
      </c>
      <c r="M1592" s="15">
        <f>INDEX('xUS TME'!L:L,MATCH('xUS Opp Value'!$B2048,'xUS TME'!$B:$B,0))</f>
        <v>1.53</v>
      </c>
      <c r="N1592" s="15">
        <f>INDEX('xUS TME'!K:K,MATCH('xUS Opp Value'!$B2048,'xUS TME'!$B:$B,0))</f>
        <v>0.28000000000000003</v>
      </c>
      <c r="O1592" s="15" t="str">
        <f>INDEX('xUS TME'!I:I,MATCH('xUS Opp Value'!$B2048,'xUS TME'!$B:$B,0))</f>
        <v>None</v>
      </c>
      <c r="P1592" s="15" t="str">
        <f>INDEX('xUS TME'!M:M,MATCH('xUS Opp Value'!$B2048,'xUS TME'!$B:$B,0))</f>
        <v>Brazilian Real</v>
      </c>
      <c r="Q1592" s="15" t="str">
        <f>INDEX('xUS TME'!N:N,MATCH('xUS Opp Value'!$B1592,'xUS TME'!$B:$B,0))</f>
        <v>High</v>
      </c>
    </row>
    <row r="1593" spans="1:17" hidden="1">
      <c r="A1593" s="10" t="s">
        <v>8292</v>
      </c>
      <c r="B1593" s="10" t="str">
        <f>INDEX('xUS TME'!B:B,MATCH('xUS Opp Value'!A1593,'xUS TME'!A:A,0))</f>
        <v>CNE100000015</v>
      </c>
      <c r="C1593" s="13">
        <f>INDEX('xUS TME'!C:C,MATCH($B1593,'xUS TME'!$B:$B,0))</f>
        <v>2120</v>
      </c>
      <c r="D1593" s="13" t="str">
        <f>INDEX('xUS TME'!D:D,MATCH(B1593,'xUS TME'!$B:$B,0))</f>
        <v>0P00009G1L</v>
      </c>
      <c r="E1593" s="13" t="str">
        <f>INDEX('xUS TME'!F:F,MATCH(B1593,'xUS TME'!$B:$B,0))</f>
        <v>China</v>
      </c>
      <c r="F1593" s="18" t="str">
        <f>INDEX('xUS TME'!G:G,MATCH(B1593,'xUS TME'!$B:$B,0))</f>
        <v>Industrials</v>
      </c>
      <c r="G1593" s="58">
        <f>IFERROR(INDEX(CRIMs!G:G,MATCH(C1593,CRIMs!D:D,0)),0)</f>
        <v>0</v>
      </c>
      <c r="H1593" s="58">
        <f>IFERROR(INDEX(CRIMs!I:I,MATCH(C1593,CRIMs!D:D,0)),0)</f>
        <v>0</v>
      </c>
      <c r="I1593" s="13">
        <f>INDEX('xUS TME'!E:E,MATCH($B1593,'xUS TME'!$B:$B,0))</f>
        <v>0</v>
      </c>
      <c r="J1593" s="15">
        <f>INDEX('xUS TME'!H:H,MATCH(B1593,'xUS TME'!$B:$B,0))</f>
        <v>0.65</v>
      </c>
      <c r="K1593" s="17">
        <f t="shared" si="24"/>
        <v>0.53846153846153832</v>
      </c>
      <c r="L1593" s="15">
        <f>INDEX('xUS TME'!J:J,MATCH('xUS Opp Value'!B2138,'xUS TME'!$B:$B,0))</f>
        <v>27.08</v>
      </c>
      <c r="M1593" s="15">
        <f>INDEX('xUS TME'!L:L,MATCH('xUS Opp Value'!$B2138,'xUS TME'!$B:$B,0))</f>
        <v>6.14</v>
      </c>
      <c r="N1593" s="15">
        <f>INDEX('xUS TME'!K:K,MATCH('xUS Opp Value'!$B2138,'xUS TME'!$B:$B,0))</f>
        <v>0.21</v>
      </c>
      <c r="O1593" s="15" t="str">
        <f>INDEX('xUS TME'!I:I,MATCH('xUS Opp Value'!$B2138,'xUS TME'!$B:$B,0))</f>
        <v>None</v>
      </c>
      <c r="P1593" s="15" t="str">
        <f>INDEX('xUS TME'!M:M,MATCH('xUS Opp Value'!$B2138,'xUS TME'!$B:$B,0))</f>
        <v>Swedish Krona</v>
      </c>
      <c r="Q1593" s="15" t="str">
        <f>INDEX('xUS TME'!N:N,MATCH('xUS Opp Value'!$B1593,'xUS TME'!$B:$B,0))</f>
        <v>High</v>
      </c>
    </row>
    <row r="1594" spans="1:17" hidden="1">
      <c r="A1594" s="10" t="s">
        <v>5063</v>
      </c>
      <c r="B1594" s="10" t="str">
        <f>INDEX('xUS TME'!B:B,MATCH('xUS Opp Value'!A1594,'xUS TME'!A:A,0))</f>
        <v>JP3435000009</v>
      </c>
      <c r="C1594" s="13" t="str">
        <f>INDEX('xUS TME'!C:C,MATCH($B1594,'xUS TME'!$B:$B,0))</f>
        <v>6758</v>
      </c>
      <c r="D1594" s="13" t="str">
        <f>INDEX('xUS TME'!D:D,MATCH(B1594,'xUS TME'!$B:$B,0))</f>
        <v>0P0000AEY2</v>
      </c>
      <c r="E1594" s="13" t="str">
        <f>INDEX('xUS TME'!F:F,MATCH(B1594,'xUS TME'!$B:$B,0))</f>
        <v>Japan</v>
      </c>
      <c r="F1594" s="18" t="str">
        <f>INDEX('xUS TME'!G:G,MATCH(B1594,'xUS TME'!$B:$B,0))</f>
        <v>Consumer Discretionary</v>
      </c>
      <c r="G1594" s="58">
        <v>1.25</v>
      </c>
      <c r="H1594" s="58">
        <v>1.24</v>
      </c>
      <c r="I1594" s="13">
        <f>INDEX('xUS TME'!E:E,MATCH($B1594,'xUS TME'!$B:$B,0))</f>
        <v>0.37</v>
      </c>
      <c r="J1594" s="15">
        <f>INDEX('xUS TME'!H:H,MATCH(B1594,'xUS TME'!$B:$B,0))</f>
        <v>0.65</v>
      </c>
      <c r="K1594" s="17">
        <f t="shared" si="24"/>
        <v>0.53846153846153832</v>
      </c>
      <c r="L1594" s="15">
        <f>INDEX('xUS TME'!J:J,MATCH('xUS Opp Value'!B39,'xUS TME'!$B:$B,0))</f>
        <v>13.66</v>
      </c>
      <c r="M1594" s="15">
        <f>INDEX('xUS TME'!L:L,MATCH('xUS Opp Value'!$B39,'xUS TME'!$B:$B,0))</f>
        <v>2.04</v>
      </c>
      <c r="N1594" s="15">
        <f>INDEX('xUS TME'!K:K,MATCH('xUS Opp Value'!$B39,'xUS TME'!$B:$B,0))</f>
        <v>0.16</v>
      </c>
      <c r="O1594" s="15" t="str">
        <f>INDEX('xUS TME'!I:I,MATCH('xUS Opp Value'!$B39,'xUS TME'!$B:$B,0))</f>
        <v>Narrow</v>
      </c>
      <c r="P1594" s="15" t="str">
        <f>INDEX('xUS TME'!M:M,MATCH('xUS Opp Value'!$B39,'xUS TME'!$B:$B,0))</f>
        <v>Indian Rupee</v>
      </c>
      <c r="Q1594" s="15" t="str">
        <f>INDEX('xUS TME'!N:N,MATCH('xUS Opp Value'!$B1594,'xUS TME'!$B:$B,0))</f>
        <v>Medium</v>
      </c>
    </row>
    <row r="1595" spans="1:17" hidden="1">
      <c r="A1595" s="10" t="s">
        <v>2656</v>
      </c>
      <c r="B1595" s="10" t="str">
        <f>INDEX('xUS TME'!B:B,MATCH('xUS Opp Value'!A1595,'xUS TME'!A:A,0))</f>
        <v>GB00B19NLV48</v>
      </c>
      <c r="C1595" s="13" t="str">
        <f>INDEX('xUS TME'!C:C,MATCH($B1595,'xUS TME'!$B:$B,0))</f>
        <v>EXPN</v>
      </c>
      <c r="D1595" s="13" t="str">
        <f>INDEX('xUS TME'!D:D,MATCH(B1595,'xUS TME'!$B:$B,0))</f>
        <v>0P00007ODZ</v>
      </c>
      <c r="E1595" s="13" t="str">
        <f>INDEX('xUS TME'!F:F,MATCH(B1595,'xUS TME'!$B:$B,0))</f>
        <v>United Kingdom</v>
      </c>
      <c r="F1595" s="18" t="str">
        <f>INDEX('xUS TME'!G:G,MATCH(B1595,'xUS TME'!$B:$B,0))</f>
        <v>Industrials</v>
      </c>
      <c r="G1595" s="58">
        <f>IFERROR(INDEX(CRIMs!G:G,MATCH(C1595,CRIMs!D:D,0)),0)</f>
        <v>0</v>
      </c>
      <c r="H1595" s="58">
        <f>IFERROR(INDEX(CRIMs!I:I,MATCH(C1595,CRIMs!D:D,0)),0)</f>
        <v>0</v>
      </c>
      <c r="I1595" s="13">
        <f>INDEX('xUS TME'!E:E,MATCH($B1595,'xUS TME'!$B:$B,0))</f>
        <v>0.1</v>
      </c>
      <c r="J1595" s="15">
        <f>INDEX('xUS TME'!H:H,MATCH(B1595,'xUS TME'!$B:$B,0))</f>
        <v>0.63</v>
      </c>
      <c r="K1595" s="17">
        <f t="shared" ref="K1595:K1658" si="25">IFERROR((1/J1595)-1,"")</f>
        <v>0.58730158730158721</v>
      </c>
      <c r="L1595" s="15">
        <f>INDEX('xUS TME'!J:J,MATCH('xUS Opp Value'!B225,'xUS TME'!$B:$B,0))</f>
        <v>6.47</v>
      </c>
      <c r="M1595" s="15">
        <f>INDEX('xUS TME'!L:L,MATCH('xUS Opp Value'!$B225,'xUS TME'!$B:$B,0))</f>
        <v>0.98</v>
      </c>
      <c r="N1595" s="15">
        <f>INDEX('xUS TME'!K:K,MATCH('xUS Opp Value'!$B225,'xUS TME'!$B:$B,0))</f>
        <v>0.11</v>
      </c>
      <c r="O1595" s="15">
        <f>INDEX('xUS TME'!I:I,MATCH('xUS Opp Value'!$B225,'xUS TME'!$B:$B,0))</f>
        <v>0</v>
      </c>
      <c r="P1595" s="15" t="str">
        <f>INDEX('xUS TME'!M:M,MATCH('xUS Opp Value'!$B225,'xUS TME'!$B:$B,0))</f>
        <v>Indian Rupee</v>
      </c>
      <c r="Q1595" s="15" t="str">
        <f>INDEX('xUS TME'!N:N,MATCH('xUS Opp Value'!$B1595,'xUS TME'!$B:$B,0))</f>
        <v>Medium</v>
      </c>
    </row>
    <row r="1596" spans="1:17" hidden="1">
      <c r="A1596" s="10" t="s">
        <v>7534</v>
      </c>
      <c r="B1596" s="10" t="str">
        <f>INDEX('xUS TME'!B:B,MATCH('xUS Opp Value'!A1596,'xUS TME'!A:A,0))</f>
        <v>GB00B0744B38</v>
      </c>
      <c r="C1596" s="13" t="str">
        <f>INDEX('xUS TME'!C:C,MATCH($B1596,'xUS TME'!$B:$B,0))</f>
        <v>BNZL</v>
      </c>
      <c r="D1596" s="13" t="str">
        <f>INDEX('xUS TME'!D:D,MATCH(B1596,'xUS TME'!$B:$B,0))</f>
        <v>0P00007O1Y</v>
      </c>
      <c r="E1596" s="13" t="str">
        <f>INDEX('xUS TME'!F:F,MATCH(B1596,'xUS TME'!$B:$B,0))</f>
        <v>United Kingdom</v>
      </c>
      <c r="F1596" s="18" t="str">
        <f>INDEX('xUS TME'!G:G,MATCH(B1596,'xUS TME'!$B:$B,0))</f>
        <v>Industrials</v>
      </c>
      <c r="G1596" s="58">
        <f>IFERROR(INDEX(CRIMs!G:G,MATCH(C1596,CRIMs!D:D,0)),0)</f>
        <v>0.75</v>
      </c>
      <c r="H1596" s="58">
        <f>IFERROR(INDEX(CRIMs!I:I,MATCH(C1596,CRIMs!D:D,0)),0)</f>
        <v>0.84464092552264114</v>
      </c>
      <c r="I1596" s="13">
        <f>INDEX('xUS TME'!E:E,MATCH($B1596,'xUS TME'!$B:$B,0))</f>
        <v>0.03</v>
      </c>
      <c r="J1596" s="15">
        <f>INDEX('xUS TME'!H:H,MATCH(B1596,'xUS TME'!$B:$B,0))</f>
        <v>0.72</v>
      </c>
      <c r="K1596" s="17">
        <f t="shared" si="25"/>
        <v>0.38888888888888884</v>
      </c>
      <c r="L1596" s="15">
        <f>INDEX('xUS TME'!J:J,MATCH('xUS Opp Value'!B755,'xUS TME'!$B:$B,0))</f>
        <v>15.99</v>
      </c>
      <c r="M1596" s="15">
        <f>INDEX('xUS TME'!L:L,MATCH('xUS Opp Value'!$B755,'xUS TME'!$B:$B,0))</f>
        <v>1.58</v>
      </c>
      <c r="N1596" s="15">
        <f>INDEX('xUS TME'!K:K,MATCH('xUS Opp Value'!$B755,'xUS TME'!$B:$B,0))</f>
        <v>0.02</v>
      </c>
      <c r="O1596" s="15">
        <f>INDEX('xUS TME'!I:I,MATCH('xUS Opp Value'!$B755,'xUS TME'!$B:$B,0))</f>
        <v>0</v>
      </c>
      <c r="P1596" s="15" t="str">
        <f>INDEX('xUS TME'!M:M,MATCH('xUS Opp Value'!$B755,'xUS TME'!$B:$B,0))</f>
        <v>Won</v>
      </c>
      <c r="Q1596" s="15" t="str">
        <f>INDEX('xUS TME'!N:N,MATCH('xUS Opp Value'!$B1596,'xUS TME'!$B:$B,0))</f>
        <v>High</v>
      </c>
    </row>
    <row r="1597" spans="1:17" hidden="1">
      <c r="A1597" s="10" t="s">
        <v>4042</v>
      </c>
      <c r="B1597" s="10" t="str">
        <f>INDEX('xUS TME'!B:B,MATCH('xUS Opp Value'!A1597,'xUS TME'!A:A,0))</f>
        <v>KYG4990A1040</v>
      </c>
      <c r="C1597" s="13" t="str">
        <f>INDEX('xUS TME'!C:C,MATCH($B1597,'xUS TME'!$B:$B,0))</f>
        <v>01519</v>
      </c>
      <c r="D1597" s="13" t="str">
        <f>INDEX('xUS TME'!D:D,MATCH(B1597,'xUS TME'!$B:$B,0))</f>
        <v>0P0001RR1A</v>
      </c>
      <c r="E1597" s="13" t="str">
        <f>INDEX('xUS TME'!F:F,MATCH(B1597,'xUS TME'!$B:$B,0))</f>
        <v>China</v>
      </c>
      <c r="F1597" s="18" t="str">
        <f>INDEX('xUS TME'!G:G,MATCH(B1597,'xUS TME'!$B:$B,0))</f>
        <v>Industrials</v>
      </c>
      <c r="G1597" s="58">
        <f>IFERROR(INDEX(CRIMs!G:G,MATCH(C1597,CRIMs!D:D,0)),0)</f>
        <v>0</v>
      </c>
      <c r="H1597" s="58">
        <f>IFERROR(INDEX(CRIMs!I:I,MATCH(C1597,CRIMs!D:D,0)),0)</f>
        <v>0</v>
      </c>
      <c r="I1597" s="13">
        <f>INDEX('xUS TME'!E:E,MATCH($B1597,'xUS TME'!$B:$B,0))</f>
        <v>0.02</v>
      </c>
      <c r="J1597" s="15">
        <f>INDEX('xUS TME'!H:H,MATCH(B1597,'xUS TME'!$B:$B,0))</f>
        <v>0.76</v>
      </c>
      <c r="K1597" s="17">
        <f t="shared" si="25"/>
        <v>0.31578947368421062</v>
      </c>
      <c r="L1597" s="15">
        <f>INDEX('xUS TME'!J:J,MATCH('xUS Opp Value'!B795,'xUS TME'!$B:$B,0))</f>
        <v>31.59</v>
      </c>
      <c r="M1597" s="15">
        <f>INDEX('xUS TME'!L:L,MATCH('xUS Opp Value'!$B795,'xUS TME'!$B:$B,0))</f>
        <v>5.61</v>
      </c>
      <c r="N1597" s="15">
        <f>INDEX('xUS TME'!K:K,MATCH('xUS Opp Value'!$B795,'xUS TME'!$B:$B,0))</f>
        <v>0.18</v>
      </c>
      <c r="O1597" s="15">
        <f>INDEX('xUS TME'!I:I,MATCH('xUS Opp Value'!$B795,'xUS TME'!$B:$B,0))</f>
        <v>0</v>
      </c>
      <c r="P1597" s="15" t="str">
        <f>INDEX('xUS TME'!M:M,MATCH('xUS Opp Value'!$B795,'xUS TME'!$B:$B,0))</f>
        <v>Indian Rupee</v>
      </c>
      <c r="Q1597" s="15" t="str">
        <f>INDEX('xUS TME'!N:N,MATCH('xUS Opp Value'!$B1597,'xUS TME'!$B:$B,0))</f>
        <v>High</v>
      </c>
    </row>
    <row r="1598" spans="1:17" hidden="1">
      <c r="A1598" s="10" t="s">
        <v>3250</v>
      </c>
      <c r="B1598" s="10" t="str">
        <f>INDEX('xUS TME'!B:B,MATCH('xUS Opp Value'!A1598,'xUS TME'!A:A,0))</f>
        <v>CNE1000048K8</v>
      </c>
      <c r="C1598" s="13">
        <f>INDEX('xUS TME'!C:C,MATCH($B1598,'xUS TME'!$B:$B,0))</f>
        <v>6690</v>
      </c>
      <c r="D1598" s="13" t="str">
        <f>INDEX('xUS TME'!D:D,MATCH(B1598,'xUS TME'!$B:$B,0))</f>
        <v>0P0001L64M</v>
      </c>
      <c r="E1598" s="13" t="str">
        <f>INDEX('xUS TME'!F:F,MATCH(B1598,'xUS TME'!$B:$B,0))</f>
        <v>China</v>
      </c>
      <c r="F1598" s="18" t="str">
        <f>INDEX('xUS TME'!G:G,MATCH(B1598,'xUS TME'!$B:$B,0))</f>
        <v>Consumer Discretionary</v>
      </c>
      <c r="G1598" s="58">
        <f>IFERROR(INDEX(CRIMs!G:G,MATCH(C1598,CRIMs!D:D,0)),0)</f>
        <v>0</v>
      </c>
      <c r="H1598" s="58">
        <f>IFERROR(INDEX(CRIMs!I:I,MATCH(C1598,CRIMs!D:D,0)),0)</f>
        <v>0</v>
      </c>
      <c r="I1598" s="13">
        <f>INDEX('xUS TME'!E:E,MATCH($B1598,'xUS TME'!$B:$B,0))</f>
        <v>0.02</v>
      </c>
      <c r="J1598" s="15">
        <f>INDEX('xUS TME'!H:H,MATCH(B1598,'xUS TME'!$B:$B,0))</f>
        <v>0.61</v>
      </c>
      <c r="K1598" s="17">
        <f t="shared" si="25"/>
        <v>0.63934426229508201</v>
      </c>
      <c r="L1598" s="15">
        <f>INDEX('xUS TME'!J:J,MATCH('xUS Opp Value'!B838,'xUS TME'!$B:$B,0))</f>
        <v>38.54</v>
      </c>
      <c r="M1598" s="15">
        <f>INDEX('xUS TME'!L:L,MATCH('xUS Opp Value'!$B838,'xUS TME'!$B:$B,0))</f>
        <v>1.29</v>
      </c>
      <c r="N1598" s="15">
        <f>INDEX('xUS TME'!K:K,MATCH('xUS Opp Value'!$B838,'xUS TME'!$B:$B,0))</f>
        <v>-0.05</v>
      </c>
      <c r="O1598" s="15">
        <f>INDEX('xUS TME'!I:I,MATCH('xUS Opp Value'!$B838,'xUS TME'!$B:$B,0))</f>
        <v>0</v>
      </c>
      <c r="P1598" s="15" t="str">
        <f>INDEX('xUS TME'!M:M,MATCH('xUS Opp Value'!$B838,'xUS TME'!$B:$B,0))</f>
        <v>Malaysian Ringgit</v>
      </c>
      <c r="Q1598" s="15" t="str">
        <f>INDEX('xUS TME'!N:N,MATCH('xUS Opp Value'!$B1598,'xUS TME'!$B:$B,0))</f>
        <v>Medium</v>
      </c>
    </row>
    <row r="1599" spans="1:17" hidden="1">
      <c r="A1599" s="10" t="s">
        <v>5875</v>
      </c>
      <c r="B1599" s="10" t="str">
        <f>INDEX('xUS TME'!B:B,MATCH('xUS Opp Value'!A1599,'xUS TME'!A:A,0))</f>
        <v>ID1000166903</v>
      </c>
      <c r="C1599" s="13" t="str">
        <f>INDEX('xUS TME'!C:C,MATCH($B1599,'xUS TME'!$B:$B,0))</f>
        <v>GOTO</v>
      </c>
      <c r="D1599" s="13" t="str">
        <f>INDEX('xUS TME'!D:D,MATCH(B1599,'xUS TME'!$B:$B,0))</f>
        <v>0P0001ORRX</v>
      </c>
      <c r="E1599" s="13" t="str">
        <f>INDEX('xUS TME'!F:F,MATCH(B1599,'xUS TME'!$B:$B,0))</f>
        <v>Indonesia</v>
      </c>
      <c r="F1599" s="18" t="str">
        <f>INDEX('xUS TME'!G:G,MATCH(B1599,'xUS TME'!$B:$B,0))</f>
        <v>Consumer Discretionary</v>
      </c>
      <c r="G1599" s="58">
        <f>IFERROR(INDEX(CRIMs!G:G,MATCH(C1599,CRIMs!D:D,0)),0)</f>
        <v>0</v>
      </c>
      <c r="H1599" s="58">
        <f>IFERROR(INDEX(CRIMs!I:I,MATCH(C1599,CRIMs!D:D,0)),0)</f>
        <v>0</v>
      </c>
      <c r="I1599" s="13">
        <f>INDEX('xUS TME'!E:E,MATCH($B1599,'xUS TME'!$B:$B,0))</f>
        <v>0.01</v>
      </c>
      <c r="J1599" s="15">
        <f>INDEX('xUS TME'!H:H,MATCH(B1599,'xUS TME'!$B:$B,0))</f>
        <v>0.73</v>
      </c>
      <c r="K1599" s="17">
        <f t="shared" si="25"/>
        <v>0.36986301369863006</v>
      </c>
      <c r="L1599" s="15">
        <f>INDEX('xUS TME'!J:J,MATCH('xUS Opp Value'!B1275,'xUS TME'!$B:$B,0))</f>
        <v>21.7</v>
      </c>
      <c r="M1599" s="15">
        <f>INDEX('xUS TME'!L:L,MATCH('xUS Opp Value'!$B1275,'xUS TME'!$B:$B,0))</f>
        <v>1.1100000000000001</v>
      </c>
      <c r="N1599" s="15">
        <f>INDEX('xUS TME'!K:K,MATCH('xUS Opp Value'!$B1275,'xUS TME'!$B:$B,0))</f>
        <v>-0.08</v>
      </c>
      <c r="O1599" s="15">
        <f>INDEX('xUS TME'!I:I,MATCH('xUS Opp Value'!$B1275,'xUS TME'!$B:$B,0))</f>
        <v>0</v>
      </c>
      <c r="P1599" s="15" t="str">
        <f>INDEX('xUS TME'!M:M,MATCH('xUS Opp Value'!$B1275,'xUS TME'!$B:$B,0))</f>
        <v>Yuan Renminbi</v>
      </c>
      <c r="Q1599" s="15" t="str">
        <f>INDEX('xUS TME'!N:N,MATCH('xUS Opp Value'!$B1599,'xUS TME'!$B:$B,0))</f>
        <v>Very High</v>
      </c>
    </row>
    <row r="1600" spans="1:17" hidden="1">
      <c r="A1600" s="10" t="s">
        <v>1857</v>
      </c>
      <c r="B1600" s="10" t="str">
        <f>INDEX('xUS TME'!B:B,MATCH('xUS Opp Value'!A1600,'xUS TME'!A:A,0))</f>
        <v>CNE100001SR9</v>
      </c>
      <c r="C1600" s="13">
        <f>INDEX('xUS TME'!C:C,MATCH($B1600,'xUS TME'!$B:$B,0))</f>
        <v>2202</v>
      </c>
      <c r="D1600" s="13" t="str">
        <f>INDEX('xUS TME'!D:D,MATCH(B1600,'xUS TME'!$B:$B,0))</f>
        <v>0P00013EES</v>
      </c>
      <c r="E1600" s="13" t="str">
        <f>INDEX('xUS TME'!F:F,MATCH(B1600,'xUS TME'!$B:$B,0))</f>
        <v>China</v>
      </c>
      <c r="F1600" s="18" t="str">
        <f>INDEX('xUS TME'!G:G,MATCH(B1600,'xUS TME'!$B:$B,0))</f>
        <v>Real Estate</v>
      </c>
      <c r="G1600" s="58">
        <f>IFERROR(INDEX(CRIMs!G:G,MATCH(C1600,CRIMs!D:D,0)),0)</f>
        <v>0</v>
      </c>
      <c r="H1600" s="58">
        <f>IFERROR(INDEX(CRIMs!I:I,MATCH(C1600,CRIMs!D:D,0)),0)</f>
        <v>0</v>
      </c>
      <c r="I1600" s="13">
        <f>INDEX('xUS TME'!E:E,MATCH($B1600,'xUS TME'!$B:$B,0))</f>
        <v>0</v>
      </c>
      <c r="J1600" s="15">
        <f>INDEX('xUS TME'!H:H,MATCH(B1600,'xUS TME'!$B:$B,0))</f>
        <v>0.66</v>
      </c>
      <c r="K1600" s="17">
        <f t="shared" si="25"/>
        <v>0.51515151515151514</v>
      </c>
      <c r="L1600" s="15">
        <f>INDEX('xUS TME'!J:J,MATCH('xUS Opp Value'!B1698,'xUS TME'!$B:$B,0))</f>
        <v>18.440000000000001</v>
      </c>
      <c r="M1600" s="15">
        <f>INDEX('xUS TME'!L:L,MATCH('xUS Opp Value'!$B1698,'xUS TME'!$B:$B,0))</f>
        <v>1</v>
      </c>
      <c r="N1600" s="15">
        <f>INDEX('xUS TME'!K:K,MATCH('xUS Opp Value'!$B1698,'xUS TME'!$B:$B,0))</f>
        <v>0.02</v>
      </c>
      <c r="O1600" s="15" t="str">
        <f>INDEX('xUS TME'!I:I,MATCH('xUS Opp Value'!$B1698,'xUS TME'!$B:$B,0))</f>
        <v>None</v>
      </c>
      <c r="P1600" s="15" t="str">
        <f>INDEX('xUS TME'!M:M,MATCH('xUS Opp Value'!$B1698,'xUS TME'!$B:$B,0))</f>
        <v>Hong Kong Dollar</v>
      </c>
      <c r="Q1600" s="15" t="str">
        <f>INDEX('xUS TME'!N:N,MATCH('xUS Opp Value'!$B1600,'xUS TME'!$B:$B,0))</f>
        <v>Very High</v>
      </c>
    </row>
    <row r="1601" spans="1:17" hidden="1">
      <c r="A1601" s="10" t="s">
        <v>1765</v>
      </c>
      <c r="B1601" s="10" t="str">
        <f>INDEX('xUS TME'!B:B,MATCH('xUS Opp Value'!A1601,'xUS TME'!A:A,0))</f>
        <v>KYG2135N1060</v>
      </c>
      <c r="C1601" s="13">
        <f>INDEX('xUS TME'!C:C,MATCH($B1601,'xUS TME'!$B:$B,0))</f>
        <v>2460</v>
      </c>
      <c r="D1601" s="13" t="str">
        <f>INDEX('xUS TME'!D:D,MATCH(B1601,'xUS TME'!$B:$B,0))</f>
        <v>0P0001TY9Y</v>
      </c>
      <c r="E1601" s="13" t="str">
        <f>INDEX('xUS TME'!F:F,MATCH(B1601,'xUS TME'!$B:$B,0))</f>
        <v>China</v>
      </c>
      <c r="F1601" s="18" t="str">
        <f>INDEX('xUS TME'!G:G,MATCH(B1601,'xUS TME'!$B:$B,0))</f>
        <v>Consumer Staples</v>
      </c>
      <c r="G1601" s="58">
        <f>IFERROR(INDEX(CRIMs!G:G,MATCH(C1601,CRIMs!D:D,0)),0)</f>
        <v>0</v>
      </c>
      <c r="H1601" s="58">
        <f>IFERROR(INDEX(CRIMs!I:I,MATCH(C1601,CRIMs!D:D,0)),0)</f>
        <v>0</v>
      </c>
      <c r="I1601" s="13">
        <f>INDEX('xUS TME'!E:E,MATCH($B1601,'xUS TME'!$B:$B,0))</f>
        <v>0</v>
      </c>
      <c r="J1601" s="15">
        <f>INDEX('xUS TME'!H:H,MATCH(B1601,'xUS TME'!$B:$B,0))</f>
        <v>0.76</v>
      </c>
      <c r="K1601" s="17">
        <f t="shared" si="25"/>
        <v>0.31578947368421062</v>
      </c>
      <c r="L1601" s="15">
        <f>INDEX('xUS TME'!J:J,MATCH('xUS Opp Value'!B1896,'xUS TME'!$B:$B,0))</f>
        <v>15.59</v>
      </c>
      <c r="M1601" s="15">
        <f>INDEX('xUS TME'!L:L,MATCH('xUS Opp Value'!$B1896,'xUS TME'!$B:$B,0))</f>
        <v>1.37</v>
      </c>
      <c r="N1601" s="15">
        <f>INDEX('xUS TME'!K:K,MATCH('xUS Opp Value'!$B1896,'xUS TME'!$B:$B,0))</f>
        <v>7.0000000000000007E-2</v>
      </c>
      <c r="O1601" s="15" t="str">
        <f>INDEX('xUS TME'!I:I,MATCH('xUS Opp Value'!$B1896,'xUS TME'!$B:$B,0))</f>
        <v>Narrow</v>
      </c>
      <c r="P1601" s="15" t="str">
        <f>INDEX('xUS TME'!M:M,MATCH('xUS Opp Value'!$B1896,'xUS TME'!$B:$B,0))</f>
        <v>Euro</v>
      </c>
      <c r="Q1601" s="15" t="str">
        <f>INDEX('xUS TME'!N:N,MATCH('xUS Opp Value'!$B1601,'xUS TME'!$B:$B,0))</f>
        <v>High</v>
      </c>
    </row>
    <row r="1602" spans="1:17" hidden="1">
      <c r="A1602" s="371" t="s">
        <v>3580</v>
      </c>
      <c r="B1602" s="429" t="str">
        <f>_xll.MSDP(C1602,"ISIN")</f>
        <v>DE000SYM9999</v>
      </c>
      <c r="C1602" s="372" t="s">
        <v>3581</v>
      </c>
      <c r="D1602" s="371" t="s">
        <v>8576</v>
      </c>
      <c r="E1602" s="371" t="s">
        <v>36</v>
      </c>
      <c r="F1602" s="374" t="s">
        <v>89</v>
      </c>
      <c r="G1602" s="58">
        <f>IFERROR(INDEX(CRIMs!G:G,MATCH(C1602,CRIMs!D:D,0)),0)</f>
        <v>0.5</v>
      </c>
      <c r="H1602" s="58">
        <f>IFERROR(INDEX(CRIMs!I:I,MATCH(C1602,CRIMs!D:D,0)),0)</f>
        <v>0.52689228688720613</v>
      </c>
      <c r="I1602" s="372">
        <v>0</v>
      </c>
      <c r="J1602" s="360">
        <f>_xll.MSDP(B1602,"PRICE_TO_FAIR_VALUE")</f>
        <v>0.72149532709999997</v>
      </c>
      <c r="K1602" s="17">
        <f t="shared" si="25"/>
        <v>0.38601036269968669</v>
      </c>
      <c r="L1602" s="371"/>
      <c r="M1602" s="371"/>
      <c r="N1602" s="371"/>
      <c r="O1602" s="371"/>
      <c r="P1602" s="371"/>
      <c r="Q1602" s="15" t="e">
        <f>INDEX('xUS TME'!N:N,MATCH('xUS Opp Value'!$B1602,'xUS TME'!$B:$B,0))</f>
        <v>#N/A</v>
      </c>
    </row>
    <row r="1603" spans="1:17" hidden="1">
      <c r="A1603" s="10" t="s">
        <v>7295</v>
      </c>
      <c r="B1603" s="10" t="str">
        <f>INDEX('xUS TME'!B:B,MATCH('xUS Opp Value'!A1603,'xUS TME'!A:A,0))</f>
        <v>TW0002330008</v>
      </c>
      <c r="C1603" s="13">
        <f>INDEX('xUS TME'!C:C,MATCH($B1603,'xUS TME'!$B:$B,0))</f>
        <v>2330</v>
      </c>
      <c r="D1603" s="13" t="str">
        <f>INDEX('xUS TME'!D:D,MATCH(B1603,'xUS TME'!$B:$B,0))</f>
        <v>0P0000ASAJ</v>
      </c>
      <c r="E1603" s="13" t="str">
        <f>INDEX('xUS TME'!F:F,MATCH(B1603,'xUS TME'!$B:$B,0))</f>
        <v>Taiwan</v>
      </c>
      <c r="F1603" s="18" t="str">
        <f>INDEX('xUS TME'!G:G,MATCH(B1603,'xUS TME'!$B:$B,0))</f>
        <v>Information Technology</v>
      </c>
      <c r="G1603" s="58">
        <f>IFERROR(INDEX(CRIMs!G:G,MATCH(C1603,CRIMs!D:D,0)),0)</f>
        <v>4.25</v>
      </c>
      <c r="H1603" s="58">
        <f>IFERROR(INDEX(CRIMs!I:I,MATCH(C1603,CRIMs!D:D,0)),0)</f>
        <v>4.6797944448662152</v>
      </c>
      <c r="I1603" s="13">
        <f>INDEX('xUS TME'!E:E,MATCH($B1603,'xUS TME'!$B:$B,0))</f>
        <v>4.08</v>
      </c>
      <c r="J1603" s="15">
        <f>INDEX('xUS TME'!H:H,MATCH(B1603,'xUS TME'!$B:$B,0))</f>
        <v>0.74</v>
      </c>
      <c r="K1603" s="17">
        <f t="shared" si="25"/>
        <v>0.35135135135135132</v>
      </c>
      <c r="L1603" s="15">
        <f>INDEX('xUS TME'!J:J,MATCH('xUS Opp Value'!B4,'xUS TME'!$B:$B,0))</f>
        <v>23.03</v>
      </c>
      <c r="M1603" s="15">
        <f>INDEX('xUS TME'!L:L,MATCH('xUS Opp Value'!$B4,'xUS TME'!$B:$B,0))</f>
        <v>3.41</v>
      </c>
      <c r="N1603" s="15">
        <f>INDEX('xUS TME'!K:K,MATCH('xUS Opp Value'!$B4,'xUS TME'!$B:$B,0))</f>
        <v>0.12</v>
      </c>
      <c r="O1603" s="15" t="str">
        <f>INDEX('xUS TME'!I:I,MATCH('xUS Opp Value'!$B4,'xUS TME'!$B:$B,0))</f>
        <v>None</v>
      </c>
      <c r="P1603" s="15" t="str">
        <f>INDEX('xUS TME'!M:M,MATCH('xUS Opp Value'!$B4,'xUS TME'!$B:$B,0))</f>
        <v>Yen</v>
      </c>
      <c r="Q1603" s="15" t="str">
        <f>INDEX('xUS TME'!N:N,MATCH('xUS Opp Value'!$B1603,'xUS TME'!$B:$B,0))</f>
        <v>Medium</v>
      </c>
    </row>
    <row r="1604" spans="1:17" hidden="1">
      <c r="A1604" s="10" t="s">
        <v>612</v>
      </c>
      <c r="B1604" s="10" t="str">
        <f>INDEX('xUS TME'!B:B,MATCH('xUS Opp Value'!A1604,'xUS TME'!A:A,0))</f>
        <v>AU000000ALL7</v>
      </c>
      <c r="C1604" s="13" t="str">
        <f>INDEX('xUS TME'!C:C,MATCH($B1604,'xUS TME'!$B:$B,0))</f>
        <v>ALL</v>
      </c>
      <c r="D1604" s="13" t="str">
        <f>INDEX('xUS TME'!D:D,MATCH(B1604,'xUS TME'!$B:$B,0))</f>
        <v>0P00006W8X</v>
      </c>
      <c r="E1604" s="13" t="str">
        <f>INDEX('xUS TME'!F:F,MATCH(B1604,'xUS TME'!$B:$B,0))</f>
        <v>Australia</v>
      </c>
      <c r="F1604" s="18" t="str">
        <f>INDEX('xUS TME'!G:G,MATCH(B1604,'xUS TME'!$B:$B,0))</f>
        <v>Consumer Discretionary</v>
      </c>
      <c r="G1604" s="58">
        <f>IFERROR(INDEX(CRIMs!G:G,MATCH(C1604,CRIMs!D:D,0)),0)</f>
        <v>0</v>
      </c>
      <c r="H1604" s="58">
        <f>IFERROR(INDEX(CRIMs!I:I,MATCH(C1604,CRIMs!D:D,0)),0)</f>
        <v>0</v>
      </c>
      <c r="I1604" s="13">
        <f>INDEX('xUS TME'!E:E,MATCH($B1604,'xUS TME'!$B:$B,0))</f>
        <v>0.06</v>
      </c>
      <c r="J1604" s="15">
        <f>INDEX('xUS TME'!H:H,MATCH(B1604,'xUS TME'!$B:$B,0))</f>
        <v>0.7</v>
      </c>
      <c r="K1604" s="17">
        <f t="shared" si="25"/>
        <v>0.4285714285714286</v>
      </c>
      <c r="L1604" s="15">
        <f>INDEX('xUS TME'!J:J,MATCH('xUS Opp Value'!B345,'xUS TME'!$B:$B,0))</f>
        <v>20.51</v>
      </c>
      <c r="M1604" s="15">
        <f>INDEX('xUS TME'!L:L,MATCH('xUS Opp Value'!$B345,'xUS TME'!$B:$B,0))</f>
        <v>2.33</v>
      </c>
      <c r="N1604" s="15">
        <f>INDEX('xUS TME'!K:K,MATCH('xUS Opp Value'!$B345,'xUS TME'!$B:$B,0))</f>
        <v>0.09</v>
      </c>
      <c r="O1604" s="15">
        <f>INDEX('xUS TME'!I:I,MATCH('xUS Opp Value'!$B345,'xUS TME'!$B:$B,0))</f>
        <v>0</v>
      </c>
      <c r="P1604" s="15" t="str">
        <f>INDEX('xUS TME'!M:M,MATCH('xUS Opp Value'!$B345,'xUS TME'!$B:$B,0))</f>
        <v>Swedish Krona</v>
      </c>
      <c r="Q1604" s="15" t="str">
        <f>INDEX('xUS TME'!N:N,MATCH('xUS Opp Value'!$B1604,'xUS TME'!$B:$B,0))</f>
        <v>Medium</v>
      </c>
    </row>
    <row r="1605" spans="1:17">
      <c r="A1605" s="10" t="s">
        <v>2247</v>
      </c>
      <c r="B1605" s="10" t="str">
        <f>INDEX('xUS TME'!B:B,MATCH('xUS Opp Value'!A1605,'xUS TME'!A:A,0))</f>
        <v>FR0014003TT8</v>
      </c>
      <c r="C1605" s="13" t="str">
        <f>INDEX('xUS TME'!C:C,MATCH($B1605,'xUS TME'!$B:$B,0))</f>
        <v>DSY</v>
      </c>
      <c r="D1605" s="13" t="str">
        <f>INDEX('xUS TME'!D:D,MATCH(B1605,'xUS TME'!$B:$B,0))</f>
        <v>0P00009WEN</v>
      </c>
      <c r="E1605" s="13" t="str">
        <f>INDEX('xUS TME'!F:F,MATCH(B1605,'xUS TME'!$B:$B,0))</f>
        <v>France</v>
      </c>
      <c r="F1605" s="18" t="str">
        <f>INDEX('xUS TME'!G:G,MATCH(B1605,'xUS TME'!$B:$B,0))</f>
        <v>Information Technology</v>
      </c>
      <c r="G1605" s="58">
        <f>IFERROR(INDEX(CRIMs!G:G,MATCH(C1605,CRIMs!D:D,0)),0)</f>
        <v>0</v>
      </c>
      <c r="H1605" s="58">
        <f>IFERROR(INDEX(CRIMs!I:I,MATCH(C1605,CRIMs!D:D,0)),0)</f>
        <v>0</v>
      </c>
      <c r="I1605" s="13">
        <f>INDEX('xUS TME'!E:E,MATCH($B1605,'xUS TME'!$B:$B,0))</f>
        <v>0.04</v>
      </c>
      <c r="J1605" s="15">
        <f>INDEX('xUS TME'!H:H,MATCH(B1605,'xUS TME'!$B:$B,0))</f>
        <v>0.63</v>
      </c>
      <c r="K1605" s="17">
        <f t="shared" si="25"/>
        <v>0.58730158730158721</v>
      </c>
      <c r="L1605" s="15">
        <f>INDEX('xUS TME'!J:J,MATCH('xUS Opp Value'!B434,'xUS TME'!$B:$B,0))</f>
        <v>11.89</v>
      </c>
      <c r="M1605" s="15">
        <f>INDEX('xUS TME'!L:L,MATCH('xUS Opp Value'!$B434,'xUS TME'!$B:$B,0))</f>
        <v>2.69</v>
      </c>
      <c r="N1605" s="15">
        <f>INDEX('xUS TME'!K:K,MATCH('xUS Opp Value'!$B434,'xUS TME'!$B:$B,0))</f>
        <v>0.13</v>
      </c>
      <c r="O1605" s="15">
        <f>INDEX('xUS TME'!I:I,MATCH('xUS Opp Value'!$B434,'xUS TME'!$B:$B,0))</f>
        <v>0</v>
      </c>
      <c r="P1605" s="15" t="str">
        <f>INDEX('xUS TME'!M:M,MATCH('xUS Opp Value'!$B434,'xUS TME'!$B:$B,0))</f>
        <v>Turkish Lira</v>
      </c>
      <c r="Q1605" s="15" t="str">
        <f>INDEX('xUS TME'!N:N,MATCH('xUS Opp Value'!$B1605,'xUS TME'!$B:$B,0))</f>
        <v>Medium</v>
      </c>
    </row>
    <row r="1606" spans="1:17">
      <c r="A1606" s="10" t="s">
        <v>5599</v>
      </c>
      <c r="B1606" s="10" t="str">
        <f>INDEX('xUS TME'!B:B,MATCH('xUS Opp Value'!A1606,'xUS TME'!A:A,0))</f>
        <v>FR0000120693</v>
      </c>
      <c r="C1606" s="13" t="str">
        <f>INDEX('xUS TME'!C:C,MATCH($B1606,'xUS TME'!$B:$B,0))</f>
        <v>RI</v>
      </c>
      <c r="D1606" s="13" t="str">
        <f>INDEX('xUS TME'!D:D,MATCH(B1606,'xUS TME'!$B:$B,0))</f>
        <v>0P00009WYZ</v>
      </c>
      <c r="E1606" s="13" t="str">
        <f>INDEX('xUS TME'!F:F,MATCH(B1606,'xUS TME'!$B:$B,0))</f>
        <v>France</v>
      </c>
      <c r="F1606" s="18" t="str">
        <f>INDEX('xUS TME'!G:G,MATCH(B1606,'xUS TME'!$B:$B,0))</f>
        <v>Consumer Staples</v>
      </c>
      <c r="G1606" s="58">
        <f>IFERROR(INDEX(CRIMs!G:G,MATCH(C1606,CRIMs!D:D,0)),0)</f>
        <v>0</v>
      </c>
      <c r="H1606" s="58">
        <f>IFERROR(INDEX(CRIMs!I:I,MATCH(C1606,CRIMs!D:D,0)),0)</f>
        <v>0</v>
      </c>
      <c r="I1606" s="13">
        <f>INDEX('xUS TME'!E:E,MATCH($B1606,'xUS TME'!$B:$B,0))</f>
        <v>0.04</v>
      </c>
      <c r="J1606" s="15">
        <f>INDEX('xUS TME'!H:H,MATCH(B1606,'xUS TME'!$B:$B,0))</f>
        <v>0.6</v>
      </c>
      <c r="K1606" s="17">
        <f t="shared" si="25"/>
        <v>0.66666666666666674</v>
      </c>
      <c r="L1606" s="15">
        <f>INDEX('xUS TME'!J:J,MATCH('xUS Opp Value'!B448,'xUS TME'!$B:$B,0))</f>
        <v>5.35</v>
      </c>
      <c r="M1606" s="15">
        <f>INDEX('xUS TME'!L:L,MATCH('xUS Opp Value'!$B448,'xUS TME'!$B:$B,0))</f>
        <v>0.54</v>
      </c>
      <c r="N1606" s="15">
        <f>INDEX('xUS TME'!K:K,MATCH('xUS Opp Value'!$B448,'xUS TME'!$B:$B,0))</f>
        <v>0.09</v>
      </c>
      <c r="O1606" s="15" t="str">
        <f>INDEX('xUS TME'!I:I,MATCH('xUS Opp Value'!$B448,'xUS TME'!$B:$B,0))</f>
        <v>None</v>
      </c>
      <c r="P1606" s="15" t="str">
        <f>INDEX('xUS TME'!M:M,MATCH('xUS Opp Value'!$B448,'xUS TME'!$B:$B,0))</f>
        <v>Won</v>
      </c>
      <c r="Q1606" s="15" t="str">
        <f>INDEX('xUS TME'!N:N,MATCH('xUS Opp Value'!$B1606,'xUS TME'!$B:$B,0))</f>
        <v>Medium</v>
      </c>
    </row>
    <row r="1607" spans="1:17" hidden="1">
      <c r="A1607" s="10" t="s">
        <v>1284</v>
      </c>
      <c r="B1607" s="10" t="str">
        <f>INDEX('xUS TME'!B:B,MATCH('xUS Opp Value'!A1607,'xUS TME'!A:A,0))</f>
        <v>US98850P1093</v>
      </c>
      <c r="C1607" s="13" t="str">
        <f>INDEX('xUS TME'!C:C,MATCH($B1607,'xUS TME'!$B:$B,0))</f>
        <v>YUMC</v>
      </c>
      <c r="D1607" s="13" t="str">
        <f>INDEX('xUS TME'!D:D,MATCH(B1607,'xUS TME'!$B:$B,0))</f>
        <v>0P00018WBW</v>
      </c>
      <c r="E1607" s="13" t="str">
        <f>INDEX('xUS TME'!F:F,MATCH(B1607,'xUS TME'!$B:$B,0))</f>
        <v>China</v>
      </c>
      <c r="F1607" s="18" t="str">
        <f>INDEX('xUS TME'!G:G,MATCH(B1607,'xUS TME'!$B:$B,0))</f>
        <v>Consumer Discretionary</v>
      </c>
      <c r="G1607" s="58">
        <f>IFERROR(INDEX(CRIMs!G:G,MATCH(C1607,CRIMs!D:D,0)),0)</f>
        <v>1.5</v>
      </c>
      <c r="H1607" s="58">
        <f>IFERROR(INDEX(CRIMs!I:I,MATCH(C1607,CRIMs!D:D,0)),0)</f>
        <v>1.3383101905976931</v>
      </c>
      <c r="I1607" s="13">
        <f>INDEX('xUS TME'!E:E,MATCH($B1607,'xUS TME'!$B:$B,0))</f>
        <v>0.05</v>
      </c>
      <c r="J1607" s="15">
        <f>INDEX('xUS TME'!H:H,MATCH(B1607,'xUS TME'!$B:$B,0))</f>
        <v>0.65</v>
      </c>
      <c r="K1607" s="17">
        <f t="shared" si="25"/>
        <v>0.53846153846153832</v>
      </c>
      <c r="L1607" s="15">
        <f>INDEX('xUS TME'!J:J,MATCH('xUS Opp Value'!B461,'xUS TME'!$B:$B,0))</f>
        <v>23.54</v>
      </c>
      <c r="M1607" s="15">
        <f>INDEX('xUS TME'!L:L,MATCH('xUS Opp Value'!$B461,'xUS TME'!$B:$B,0))</f>
        <v>2.6</v>
      </c>
      <c r="N1607" s="15">
        <f>INDEX('xUS TME'!K:K,MATCH('xUS Opp Value'!$B461,'xUS TME'!$B:$B,0))</f>
        <v>7.0000000000000007E-2</v>
      </c>
      <c r="O1607" s="15">
        <f>INDEX('xUS TME'!I:I,MATCH('xUS Opp Value'!$B461,'xUS TME'!$B:$B,0))</f>
        <v>0</v>
      </c>
      <c r="P1607" s="15" t="str">
        <f>INDEX('xUS TME'!M:M,MATCH('xUS Opp Value'!$B461,'xUS TME'!$B:$B,0))</f>
        <v>Swedish Krona</v>
      </c>
      <c r="Q1607" s="15" t="str">
        <f>INDEX('xUS TME'!N:N,MATCH('xUS Opp Value'!$B1607,'xUS TME'!$B:$B,0))</f>
        <v>Medium</v>
      </c>
    </row>
    <row r="1608" spans="1:17" hidden="1">
      <c r="A1608" s="10" t="s">
        <v>6314</v>
      </c>
      <c r="B1608" s="10" t="str">
        <f>INDEX('xUS TME'!B:B,MATCH('xUS Opp Value'!A1608,'xUS TME'!A:A,0))</f>
        <v>AU000000STO6</v>
      </c>
      <c r="C1608" s="13" t="str">
        <f>INDEX('xUS TME'!C:C,MATCH($B1608,'xUS TME'!$B:$B,0))</f>
        <v>STO</v>
      </c>
      <c r="D1608" s="13" t="str">
        <f>INDEX('xUS TME'!D:D,MATCH(B1608,'xUS TME'!$B:$B,0))</f>
        <v>0P00006WWB</v>
      </c>
      <c r="E1608" s="13" t="str">
        <f>INDEX('xUS TME'!F:F,MATCH(B1608,'xUS TME'!$B:$B,0))</f>
        <v>Australia</v>
      </c>
      <c r="F1608" s="18" t="str">
        <f>INDEX('xUS TME'!G:G,MATCH(B1608,'xUS TME'!$B:$B,0))</f>
        <v>Energy</v>
      </c>
      <c r="G1608" s="58">
        <f>IFERROR(INDEX(CRIMs!G:G,MATCH(C1608,CRIMs!D:D,0)),0)</f>
        <v>0</v>
      </c>
      <c r="H1608" s="58">
        <f>IFERROR(INDEX(CRIMs!I:I,MATCH(C1608,CRIMs!D:D,0)),0)</f>
        <v>0</v>
      </c>
      <c r="I1608" s="13">
        <f>INDEX('xUS TME'!E:E,MATCH($B1608,'xUS TME'!$B:$B,0))</f>
        <v>0.05</v>
      </c>
      <c r="J1608" s="15">
        <f>INDEX('xUS TME'!H:H,MATCH(B1608,'xUS TME'!$B:$B,0))</f>
        <v>0.72</v>
      </c>
      <c r="K1608" s="17">
        <f t="shared" si="25"/>
        <v>0.38888888888888884</v>
      </c>
      <c r="L1608" s="15">
        <f>INDEX('xUS TME'!J:J,MATCH('xUS Opp Value'!B504,'xUS TME'!$B:$B,0))</f>
        <v>22.96</v>
      </c>
      <c r="M1608" s="15">
        <f>INDEX('xUS TME'!L:L,MATCH('xUS Opp Value'!$B504,'xUS TME'!$B:$B,0))</f>
        <v>3.29</v>
      </c>
      <c r="N1608" s="15">
        <f>INDEX('xUS TME'!K:K,MATCH('xUS Opp Value'!$B504,'xUS TME'!$B:$B,0))</f>
        <v>-0.08</v>
      </c>
      <c r="O1608" s="15">
        <f>INDEX('xUS TME'!I:I,MATCH('xUS Opp Value'!$B504,'xUS TME'!$B:$B,0))</f>
        <v>0</v>
      </c>
      <c r="P1608" s="15" t="str">
        <f>INDEX('xUS TME'!M:M,MATCH('xUS Opp Value'!$B504,'xUS TME'!$B:$B,0))</f>
        <v>Won</v>
      </c>
      <c r="Q1608" s="15" t="str">
        <f>INDEX('xUS TME'!N:N,MATCH('xUS Opp Value'!$B1608,'xUS TME'!$B:$B,0))</f>
        <v>High</v>
      </c>
    </row>
    <row r="1609" spans="1:17" hidden="1">
      <c r="A1609" s="10" t="s">
        <v>5271</v>
      </c>
      <c r="B1609" s="10" t="str">
        <f>INDEX('xUS TME'!B:B,MATCH('xUS Opp Value'!A1609,'xUS TME'!A:A,0))</f>
        <v>JP3756600007</v>
      </c>
      <c r="C1609" s="13" t="str">
        <f>INDEX('xUS TME'!C:C,MATCH($B1609,'xUS TME'!$B:$B,0))</f>
        <v>7974</v>
      </c>
      <c r="D1609" s="13" t="str">
        <f>INDEX('xUS TME'!D:D,MATCH(B1609,'xUS TME'!$B:$B,0))</f>
        <v>0P0000EBYW</v>
      </c>
      <c r="E1609" s="13" t="str">
        <f>INDEX('xUS TME'!F:F,MATCH(B1609,'xUS TME'!$B:$B,0))</f>
        <v>Japan</v>
      </c>
      <c r="F1609" s="18" t="str">
        <f>INDEX('xUS TME'!G:G,MATCH(B1609,'xUS TME'!$B:$B,0))</f>
        <v>Communication Services</v>
      </c>
      <c r="G1609" s="58">
        <f>IFERROR(INDEX(CRIMs!G:G,MATCH(C1609,CRIMs!D:D,0)),0)</f>
        <v>0</v>
      </c>
      <c r="H1609" s="58">
        <f>IFERROR(INDEX(CRIMs!I:I,MATCH(C1609,CRIMs!D:D,0)),0)</f>
        <v>0</v>
      </c>
      <c r="I1609" s="13">
        <f>INDEX('xUS TME'!E:E,MATCH($B1609,'xUS TME'!$B:$B,0))</f>
        <v>0.2</v>
      </c>
      <c r="J1609" s="15">
        <f>INDEX('xUS TME'!H:H,MATCH(B1609,'xUS TME'!$B:$B,0))</f>
        <v>0.66</v>
      </c>
      <c r="K1609" s="17">
        <f t="shared" si="25"/>
        <v>0.51515151515151514</v>
      </c>
      <c r="L1609" s="15">
        <f>INDEX('xUS TME'!J:J,MATCH('xUS Opp Value'!B95,'xUS TME'!$B:$B,0))</f>
        <v>17.07</v>
      </c>
      <c r="M1609" s="15">
        <f>INDEX('xUS TME'!L:L,MATCH('xUS Opp Value'!$B95,'xUS TME'!$B:$B,0))</f>
        <v>4.37</v>
      </c>
      <c r="N1609" s="15">
        <f>INDEX('xUS TME'!K:K,MATCH('xUS Opp Value'!$B95,'xUS TME'!$B:$B,0))</f>
        <v>0.26</v>
      </c>
      <c r="O1609" s="15" t="str">
        <f>INDEX('xUS TME'!I:I,MATCH('xUS Opp Value'!$B95,'xUS TME'!$B:$B,0))</f>
        <v>Narrow</v>
      </c>
      <c r="P1609" s="15" t="str">
        <f>INDEX('xUS TME'!M:M,MATCH('xUS Opp Value'!$B95,'xUS TME'!$B:$B,0))</f>
        <v>Euro</v>
      </c>
      <c r="Q1609" s="15" t="str">
        <f>INDEX('xUS TME'!N:N,MATCH('xUS Opp Value'!$B1609,'xUS TME'!$B:$B,0))</f>
        <v>Medium</v>
      </c>
    </row>
    <row r="1610" spans="1:17" hidden="1">
      <c r="A1610" s="10" t="s">
        <v>7721</v>
      </c>
      <c r="B1610" s="10" t="str">
        <f>INDEX('xUS TME'!B:B,MATCH('xUS Opp Value'!A1610,'xUS TME'!A:A,0))</f>
        <v>KYG9066F1019</v>
      </c>
      <c r="C1610" s="13" t="str">
        <f>INDEX('xUS TME'!C:C,MATCH($B1610,'xUS TME'!$B:$B,0))</f>
        <v>09961</v>
      </c>
      <c r="D1610" s="13" t="str">
        <f>INDEX('xUS TME'!D:D,MATCH(B1610,'xUS TME'!$B:$B,0))</f>
        <v>0P0001M3OU</v>
      </c>
      <c r="E1610" s="13" t="str">
        <f>INDEX('xUS TME'!F:F,MATCH(B1610,'xUS TME'!$B:$B,0))</f>
        <v>China</v>
      </c>
      <c r="F1610" s="18" t="str">
        <f>INDEX('xUS TME'!G:G,MATCH(B1610,'xUS TME'!$B:$B,0))</f>
        <v>Consumer Discretionary</v>
      </c>
      <c r="G1610" s="58">
        <f>IFERROR(INDEX(CRIMs!G:G,MATCH(C1610,CRIMs!D:D,0)),0)</f>
        <v>0</v>
      </c>
      <c r="H1610" s="58">
        <f>IFERROR(INDEX(CRIMs!I:I,MATCH(C1610,CRIMs!D:D,0)),0)</f>
        <v>0</v>
      </c>
      <c r="I1610" s="13">
        <f>INDEX('xUS TME'!E:E,MATCH($B1610,'xUS TME'!$B:$B,0))</f>
        <v>0.09</v>
      </c>
      <c r="J1610" s="15">
        <f>INDEX('xUS TME'!H:H,MATCH(B1610,'xUS TME'!$B:$B,0))</f>
        <v>0.71</v>
      </c>
      <c r="K1610" s="17">
        <f t="shared" si="25"/>
        <v>0.40845070422535223</v>
      </c>
      <c r="L1610" s="15">
        <f>INDEX('xUS TME'!J:J,MATCH('xUS Opp Value'!B217,'xUS TME'!$B:$B,0))</f>
        <v>18.79</v>
      </c>
      <c r="M1610" s="15">
        <f>INDEX('xUS TME'!L:L,MATCH('xUS Opp Value'!$B217,'xUS TME'!$B:$B,0))</f>
        <v>5.34</v>
      </c>
      <c r="N1610" s="15">
        <f>INDEX('xUS TME'!K:K,MATCH('xUS Opp Value'!$B217,'xUS TME'!$B:$B,0))</f>
        <v>0.21</v>
      </c>
      <c r="O1610" s="15">
        <f>INDEX('xUS TME'!I:I,MATCH('xUS Opp Value'!$B217,'xUS TME'!$B:$B,0))</f>
        <v>0</v>
      </c>
      <c r="P1610" s="15" t="str">
        <f>INDEX('xUS TME'!M:M,MATCH('xUS Opp Value'!$B217,'xUS TME'!$B:$B,0))</f>
        <v>Won</v>
      </c>
      <c r="Q1610" s="15" t="str">
        <f>INDEX('xUS TME'!N:N,MATCH('xUS Opp Value'!$B1610,'xUS TME'!$B:$B,0))</f>
        <v>High</v>
      </c>
    </row>
    <row r="1611" spans="1:17" hidden="1">
      <c r="A1611" s="10" t="s">
        <v>5183</v>
      </c>
      <c r="B1611" s="10" t="str">
        <f>INDEX('xUS TME'!B:B,MATCH('xUS Opp Value'!A1611,'xUS TME'!A:A,0))</f>
        <v>JP3538800008</v>
      </c>
      <c r="C1611" s="13" t="str">
        <f>INDEX('xUS TME'!C:C,MATCH($B1611,'xUS TME'!$B:$B,0))</f>
        <v>6762</v>
      </c>
      <c r="D1611" s="13" t="str">
        <f>INDEX('xUS TME'!D:D,MATCH(B1611,'xUS TME'!$B:$B,0))</f>
        <v>0P0000AEYE</v>
      </c>
      <c r="E1611" s="13" t="str">
        <f>INDEX('xUS TME'!F:F,MATCH(B1611,'xUS TME'!$B:$B,0))</f>
        <v>Japan</v>
      </c>
      <c r="F1611" s="18" t="str">
        <f>INDEX('xUS TME'!G:G,MATCH(B1611,'xUS TME'!$B:$B,0))</f>
        <v>Information Technology</v>
      </c>
      <c r="G1611" s="58">
        <v>0.5</v>
      </c>
      <c r="H1611" s="58">
        <v>0.49</v>
      </c>
      <c r="I1611" s="13">
        <f>INDEX('xUS TME'!E:E,MATCH($B1611,'xUS TME'!$B:$B,0))</f>
        <v>7.0000000000000007E-2</v>
      </c>
      <c r="J1611" s="15">
        <f>INDEX('xUS TME'!H:H,MATCH(B1611,'xUS TME'!$B:$B,0))</f>
        <v>0.76</v>
      </c>
      <c r="K1611" s="17">
        <f t="shared" si="25"/>
        <v>0.31578947368421062</v>
      </c>
      <c r="L1611" s="15">
        <f>INDEX('xUS TME'!J:J,MATCH('xUS Opp Value'!B335,'xUS TME'!$B:$B,0))</f>
        <v>0</v>
      </c>
      <c r="M1611" s="15">
        <f>INDEX('xUS TME'!L:L,MATCH('xUS Opp Value'!$B335,'xUS TME'!$B:$B,0))</f>
        <v>10.65</v>
      </c>
      <c r="N1611" s="15">
        <f>INDEX('xUS TME'!K:K,MATCH('xUS Opp Value'!$B335,'xUS TME'!$B:$B,0))</f>
        <v>0.11</v>
      </c>
      <c r="O1611" s="15">
        <f>INDEX('xUS TME'!I:I,MATCH('xUS Opp Value'!$B335,'xUS TME'!$B:$B,0))</f>
        <v>0</v>
      </c>
      <c r="P1611" s="15" t="str">
        <f>INDEX('xUS TME'!M:M,MATCH('xUS Opp Value'!$B335,'xUS TME'!$B:$B,0))</f>
        <v>Won</v>
      </c>
      <c r="Q1611" s="15" t="str">
        <f>INDEX('xUS TME'!N:N,MATCH('xUS Opp Value'!$B1611,'xUS TME'!$B:$B,0))</f>
        <v>High</v>
      </c>
    </row>
    <row r="1612" spans="1:17" hidden="1">
      <c r="A1612" s="10" t="s">
        <v>5479</v>
      </c>
      <c r="B1612" s="10" t="str">
        <f>INDEX('xUS TME'!B:B,MATCH('xUS Opp Value'!A1612,'xUS TME'!A:A,0))</f>
        <v>JP3198900007</v>
      </c>
      <c r="C1612" s="13">
        <f>INDEX('xUS TME'!C:C,MATCH($B1612,'xUS TME'!$B:$B,0))</f>
        <v>4661</v>
      </c>
      <c r="D1612" s="13" t="str">
        <f>INDEX('xUS TME'!D:D,MATCH(B1612,'xUS TME'!$B:$B,0))</f>
        <v>0P0000E9KK</v>
      </c>
      <c r="E1612" s="13" t="str">
        <f>INDEX('xUS TME'!F:F,MATCH(B1612,'xUS TME'!$B:$B,0))</f>
        <v>Japan</v>
      </c>
      <c r="F1612" s="18" t="str">
        <f>INDEX('xUS TME'!G:G,MATCH(B1612,'xUS TME'!$B:$B,0))</f>
        <v>Consumer Discretionary</v>
      </c>
      <c r="G1612" s="58">
        <f>IFERROR(INDEX(CRIMs!G:G,MATCH(C1612,CRIMs!D:D,0)),0)</f>
        <v>0</v>
      </c>
      <c r="H1612" s="58">
        <f>IFERROR(INDEX(CRIMs!I:I,MATCH(C1612,CRIMs!D:D,0)),0)</f>
        <v>0</v>
      </c>
      <c r="I1612" s="13">
        <f>INDEX('xUS TME'!E:E,MATCH($B1612,'xUS TME'!$B:$B,0))</f>
        <v>0.06</v>
      </c>
      <c r="J1612" s="15">
        <f>INDEX('xUS TME'!H:H,MATCH(B1612,'xUS TME'!$B:$B,0))</f>
        <v>0.65</v>
      </c>
      <c r="K1612" s="17">
        <f t="shared" si="25"/>
        <v>0.53846153846153832</v>
      </c>
      <c r="L1612" s="15">
        <f>INDEX('xUS TME'!J:J,MATCH('xUS Opp Value'!B407,'xUS TME'!$B:$B,0))</f>
        <v>0</v>
      </c>
      <c r="M1612" s="15">
        <f>INDEX('xUS TME'!L:L,MATCH('xUS Opp Value'!$B407,'xUS TME'!$B:$B,0))</f>
        <v>0.82</v>
      </c>
      <c r="N1612" s="15">
        <f>INDEX('xUS TME'!K:K,MATCH('xUS Opp Value'!$B407,'xUS TME'!$B:$B,0))</f>
        <v>-0.03</v>
      </c>
      <c r="O1612" s="15">
        <f>INDEX('xUS TME'!I:I,MATCH('xUS Opp Value'!$B407,'xUS TME'!$B:$B,0))</f>
        <v>0</v>
      </c>
      <c r="P1612" s="15" t="str">
        <f>INDEX('xUS TME'!M:M,MATCH('xUS Opp Value'!$B407,'xUS TME'!$B:$B,0))</f>
        <v>New Taiwan Dollar</v>
      </c>
      <c r="Q1612" s="15" t="str">
        <f>INDEX('xUS TME'!N:N,MATCH('xUS Opp Value'!$B1612,'xUS TME'!$B:$B,0))</f>
        <v>Medium</v>
      </c>
    </row>
    <row r="1613" spans="1:17" hidden="1">
      <c r="A1613" s="10" t="s">
        <v>6770</v>
      </c>
      <c r="B1613" s="10" t="str">
        <f>INDEX('xUS TME'!B:B,MATCH('xUS Opp Value'!A1613,'xUS TME'!A:A,0))</f>
        <v>ES0105066007</v>
      </c>
      <c r="C1613" s="13" t="str">
        <f>INDEX('xUS TME'!C:C,MATCH($B1613,'xUS TME'!$B:$B,0))</f>
        <v>CLNX</v>
      </c>
      <c r="D1613" s="13" t="str">
        <f>INDEX('xUS TME'!D:D,MATCH(B1613,'xUS TME'!$B:$B,0))</f>
        <v>0P00015ZES</v>
      </c>
      <c r="E1613" s="13" t="str">
        <f>INDEX('xUS TME'!F:F,MATCH(B1613,'xUS TME'!$B:$B,0))</f>
        <v>Spain</v>
      </c>
      <c r="F1613" s="18" t="str">
        <f>INDEX('xUS TME'!G:G,MATCH(B1613,'xUS TME'!$B:$B,0))</f>
        <v>Communication Services</v>
      </c>
      <c r="G1613" s="58">
        <f>IFERROR(INDEX(CRIMs!G:G,MATCH(C1613,CRIMs!D:D,0)),0)</f>
        <v>0.5</v>
      </c>
      <c r="H1613" s="58">
        <f>IFERROR(INDEX(CRIMs!I:I,MATCH(C1613,CRIMs!D:D,0)),0)</f>
        <v>0.57608908741460252</v>
      </c>
      <c r="I1613" s="13">
        <f>INDEX('xUS TME'!E:E,MATCH($B1613,'xUS TME'!$B:$B,0))</f>
        <v>0.06</v>
      </c>
      <c r="J1613" s="15">
        <f>INDEX('xUS TME'!H:H,MATCH(B1613,'xUS TME'!$B:$B,0))</f>
        <v>0.69</v>
      </c>
      <c r="K1613" s="17">
        <f t="shared" si="25"/>
        <v>0.4492753623188408</v>
      </c>
      <c r="L1613" s="15">
        <f>INDEX('xUS TME'!J:J,MATCH('xUS Opp Value'!B446,'xUS TME'!$B:$B,0))</f>
        <v>0</v>
      </c>
      <c r="M1613" s="15">
        <f>INDEX('xUS TME'!L:L,MATCH('xUS Opp Value'!$B446,'xUS TME'!$B:$B,0))</f>
        <v>1.23</v>
      </c>
      <c r="N1613" s="15">
        <f>INDEX('xUS TME'!K:K,MATCH('xUS Opp Value'!$B446,'xUS TME'!$B:$B,0))</f>
        <v>0.1</v>
      </c>
      <c r="O1613" s="15">
        <f>INDEX('xUS TME'!I:I,MATCH('xUS Opp Value'!$B446,'xUS TME'!$B:$B,0))</f>
        <v>0</v>
      </c>
      <c r="P1613" s="15" t="str">
        <f>INDEX('xUS TME'!M:M,MATCH('xUS Opp Value'!$B446,'xUS TME'!$B:$B,0))</f>
        <v>Yen</v>
      </c>
      <c r="Q1613" s="15" t="str">
        <f>INDEX('xUS TME'!N:N,MATCH('xUS Opp Value'!$B1613,'xUS TME'!$B:$B,0))</f>
        <v>Medium</v>
      </c>
    </row>
    <row r="1614" spans="1:17" hidden="1">
      <c r="A1614" s="10" t="s">
        <v>1459</v>
      </c>
      <c r="B1614" s="10" t="str">
        <f>INDEX('xUS TME'!B:B,MATCH('xUS Opp Value'!A1614,'xUS TME'!A:A,0))</f>
        <v>CA12532H1047</v>
      </c>
      <c r="C1614" s="13" t="str">
        <f>INDEX('xUS TME'!C:C,MATCH($B1614,'xUS TME'!$B:$B,0))</f>
        <v>GIB.A</v>
      </c>
      <c r="D1614" s="13" t="str">
        <f>INDEX('xUS TME'!D:D,MATCH(B1614,'xUS TME'!$B:$B,0))</f>
        <v>0P00006590</v>
      </c>
      <c r="E1614" s="13" t="str">
        <f>INDEX('xUS TME'!F:F,MATCH(B1614,'xUS TME'!$B:$B,0))</f>
        <v>Canada</v>
      </c>
      <c r="F1614" s="18" t="str">
        <f>INDEX('xUS TME'!G:G,MATCH(B1614,'xUS TME'!$B:$B,0))</f>
        <v>Information Technology</v>
      </c>
      <c r="G1614" s="58">
        <f>IFERROR(INDEX(CRIMs!G:G,MATCH(C1614,CRIMs!D:D,0)),0)</f>
        <v>0</v>
      </c>
      <c r="H1614" s="58">
        <f>IFERROR(INDEX(CRIMs!I:I,MATCH(C1614,CRIMs!D:D,0)),0)</f>
        <v>0</v>
      </c>
      <c r="I1614" s="13">
        <f>INDEX('xUS TME'!E:E,MATCH($B1614,'xUS TME'!$B:$B,0))</f>
        <v>0.04</v>
      </c>
      <c r="J1614" s="15">
        <f>INDEX('xUS TME'!H:H,MATCH(B1614,'xUS TME'!$B:$B,0))</f>
        <v>0.67</v>
      </c>
      <c r="K1614" s="17">
        <f t="shared" si="25"/>
        <v>0.49253731343283569</v>
      </c>
      <c r="L1614" s="15">
        <f>INDEX('xUS TME'!J:J,MATCH('xUS Opp Value'!B460,'xUS TME'!$B:$B,0))</f>
        <v>10.82</v>
      </c>
      <c r="M1614" s="15">
        <f>INDEX('xUS TME'!L:L,MATCH('xUS Opp Value'!$B460,'xUS TME'!$B:$B,0))</f>
        <v>2.56</v>
      </c>
      <c r="N1614" s="15">
        <f>INDEX('xUS TME'!K:K,MATCH('xUS Opp Value'!$B460,'xUS TME'!$B:$B,0))</f>
        <v>0.3</v>
      </c>
      <c r="O1614" s="15" t="str">
        <f>INDEX('xUS TME'!I:I,MATCH('xUS Opp Value'!$B460,'xUS TME'!$B:$B,0))</f>
        <v>None</v>
      </c>
      <c r="P1614" s="15" t="str">
        <f>INDEX('xUS TME'!M:M,MATCH('xUS Opp Value'!$B460,'xUS TME'!$B:$B,0))</f>
        <v>Hong Kong Dollar</v>
      </c>
      <c r="Q1614" s="15" t="str">
        <f>INDEX('xUS TME'!N:N,MATCH('xUS Opp Value'!$B1614,'xUS TME'!$B:$B,0))</f>
        <v>Medium</v>
      </c>
    </row>
    <row r="1615" spans="1:17" hidden="1">
      <c r="A1615" s="10" t="s">
        <v>6690</v>
      </c>
      <c r="B1615" s="10" t="str">
        <f>INDEX('xUS TME'!B:B,MATCH('xUS Opp Value'!A1615,'xUS TME'!A:A,0))</f>
        <v>CNE000000DH5</v>
      </c>
      <c r="C1615" s="13" t="str">
        <f>INDEX('xUS TME'!C:C,MATCH($B1615,'xUS TME'!$B:$B,0))</f>
        <v>600809</v>
      </c>
      <c r="D1615" s="13" t="str">
        <f>INDEX('xUS TME'!D:D,MATCH(B1615,'xUS TME'!$B:$B,0))</f>
        <v>0P00007XII</v>
      </c>
      <c r="E1615" s="13" t="str">
        <f>INDEX('xUS TME'!F:F,MATCH(B1615,'xUS TME'!$B:$B,0))</f>
        <v>China</v>
      </c>
      <c r="F1615" s="18" t="str">
        <f>INDEX('xUS TME'!G:G,MATCH(B1615,'xUS TME'!$B:$B,0))</f>
        <v>Consumer Staples</v>
      </c>
      <c r="G1615" s="58">
        <f>IFERROR(INDEX(CRIMs!G:G,MATCH(C1615,CRIMs!D:D,0)),0)</f>
        <v>0</v>
      </c>
      <c r="H1615" s="58">
        <f>IFERROR(INDEX(CRIMs!I:I,MATCH(C1615,CRIMs!D:D,0)),0)</f>
        <v>0</v>
      </c>
      <c r="I1615" s="13">
        <f>INDEX('xUS TME'!E:E,MATCH($B1615,'xUS TME'!$B:$B,0))</f>
        <v>0.01</v>
      </c>
      <c r="J1615" s="15">
        <f>INDEX('xUS TME'!H:H,MATCH(B1615,'xUS TME'!$B:$B,0))</f>
        <v>0.59</v>
      </c>
      <c r="K1615" s="17">
        <f t="shared" si="25"/>
        <v>0.69491525423728828</v>
      </c>
      <c r="L1615" s="15">
        <f>INDEX('xUS TME'!J:J,MATCH('xUS Opp Value'!B1426,'xUS TME'!$B:$B,0))</f>
        <v>0</v>
      </c>
      <c r="M1615" s="15">
        <f>INDEX('xUS TME'!L:L,MATCH('xUS Opp Value'!$B1426,'xUS TME'!$B:$B,0))</f>
        <v>4.2</v>
      </c>
      <c r="N1615" s="15">
        <f>INDEX('xUS TME'!K:K,MATCH('xUS Opp Value'!$B1426,'xUS TME'!$B:$B,0))</f>
        <v>0.39</v>
      </c>
      <c r="O1615" s="15">
        <f>INDEX('xUS TME'!I:I,MATCH('xUS Opp Value'!$B1426,'xUS TME'!$B:$B,0))</f>
        <v>0</v>
      </c>
      <c r="P1615" s="15" t="str">
        <f>INDEX('xUS TME'!M:M,MATCH('xUS Opp Value'!$B1426,'xUS TME'!$B:$B,0))</f>
        <v>Rupiah</v>
      </c>
      <c r="Q1615" s="15" t="str">
        <f>INDEX('xUS TME'!N:N,MATCH('xUS Opp Value'!$B1615,'xUS TME'!$B:$B,0))</f>
        <v>Medium</v>
      </c>
    </row>
    <row r="1616" spans="1:17" hidden="1">
      <c r="A1616" s="10" t="s">
        <v>6490</v>
      </c>
      <c r="B1616" s="10" t="str">
        <f>INDEX('xUS TME'!B:B,MATCH('xUS Opp Value'!A1616,'xUS TME'!A:A,0))</f>
        <v>CNE100000L63</v>
      </c>
      <c r="C1616" s="13" t="str">
        <f>INDEX('xUS TME'!C:C,MATCH($B1616,'xUS TME'!$B:$B,0))</f>
        <v>002352</v>
      </c>
      <c r="D1616" s="13" t="str">
        <f>INDEX('xUS TME'!D:D,MATCH(B1616,'xUS TME'!$B:$B,0))</f>
        <v>0P0000NHEB</v>
      </c>
      <c r="E1616" s="13" t="str">
        <f>INDEX('xUS TME'!F:F,MATCH(B1616,'xUS TME'!$B:$B,0))</f>
        <v>China</v>
      </c>
      <c r="F1616" s="18" t="str">
        <f>INDEX('xUS TME'!G:G,MATCH(B1616,'xUS TME'!$B:$B,0))</f>
        <v>Industrials</v>
      </c>
      <c r="G1616" s="58">
        <f>IFERROR(INDEX(CRIMs!G:G,MATCH(C1616,CRIMs!D:D,0)),0)</f>
        <v>0</v>
      </c>
      <c r="H1616" s="58">
        <f>IFERROR(INDEX(CRIMs!I:I,MATCH(C1616,CRIMs!D:D,0)),0)</f>
        <v>0</v>
      </c>
      <c r="I1616" s="13">
        <f>INDEX('xUS TME'!E:E,MATCH($B1616,'xUS TME'!$B:$B,0))</f>
        <v>0.01</v>
      </c>
      <c r="J1616" s="15">
        <f>INDEX('xUS TME'!H:H,MATCH(B1616,'xUS TME'!$B:$B,0))</f>
        <v>0.7</v>
      </c>
      <c r="K1616" s="17">
        <f t="shared" si="25"/>
        <v>0.4285714285714286</v>
      </c>
      <c r="L1616" s="15">
        <f>INDEX('xUS TME'!J:J,MATCH('xUS Opp Value'!B1491,'xUS TME'!$B:$B,0))</f>
        <v>0</v>
      </c>
      <c r="M1616" s="15">
        <f>INDEX('xUS TME'!L:L,MATCH('xUS Opp Value'!$B1491,'xUS TME'!$B:$B,0))</f>
        <v>1.08</v>
      </c>
      <c r="N1616" s="15">
        <f>INDEX('xUS TME'!K:K,MATCH('xUS Opp Value'!$B1491,'xUS TME'!$B:$B,0))</f>
        <v>0.09</v>
      </c>
      <c r="O1616" s="15">
        <f>INDEX('xUS TME'!I:I,MATCH('xUS Opp Value'!$B1491,'xUS TME'!$B:$B,0))</f>
        <v>0</v>
      </c>
      <c r="P1616" s="15" t="str">
        <f>INDEX('xUS TME'!M:M,MATCH('xUS Opp Value'!$B1491,'xUS TME'!$B:$B,0))</f>
        <v>Yuan Renminbi</v>
      </c>
      <c r="Q1616" s="15" t="str">
        <f>INDEX('xUS TME'!N:N,MATCH('xUS Opp Value'!$B1616,'xUS TME'!$B:$B,0))</f>
        <v>High</v>
      </c>
    </row>
    <row r="1617" spans="1:70" hidden="1">
      <c r="A1617" s="10" t="s">
        <v>6130</v>
      </c>
      <c r="B1617" s="10" t="str">
        <f>INDEX('xUS TME'!B:B,MATCH('xUS Opp Value'!A1617,'xUS TME'!A:A,0))</f>
        <v>DE0007030009</v>
      </c>
      <c r="C1617" s="13" t="str">
        <f>INDEX('xUS TME'!C:C,MATCH($B1617,'xUS TME'!$B:$B,0))</f>
        <v>RHM</v>
      </c>
      <c r="D1617" s="13" t="str">
        <f>INDEX('xUS TME'!D:D,MATCH(B1617,'xUS TME'!$B:$B,0))</f>
        <v>0P00009QRR</v>
      </c>
      <c r="E1617" s="13" t="str">
        <f>INDEX('xUS TME'!F:F,MATCH(B1617,'xUS TME'!$B:$B,0))</f>
        <v>Germany</v>
      </c>
      <c r="F1617" s="18" t="str">
        <f>INDEX('xUS TME'!G:G,MATCH(B1617,'xUS TME'!$B:$B,0))</f>
        <v>Industrials</v>
      </c>
      <c r="G1617" s="58">
        <f>IFERROR(INDEX(CRIMs!G:G,MATCH(C1617,CRIMs!D:D,0)),0)</f>
        <v>0</v>
      </c>
      <c r="H1617" s="58">
        <f>IFERROR(INDEX(CRIMs!I:I,MATCH(C1617,CRIMs!D:D,0)),0)</f>
        <v>0</v>
      </c>
      <c r="I1617" s="13">
        <f>INDEX('xUS TME'!E:E,MATCH($B1617,'xUS TME'!$B:$B,0))</f>
        <v>0.23</v>
      </c>
      <c r="J1617" s="15">
        <f>INDEX('xUS TME'!H:H,MATCH(B1617,'xUS TME'!$B:$B,0))</f>
        <v>0.62</v>
      </c>
      <c r="K1617" s="17">
        <f t="shared" si="25"/>
        <v>0.61290322580645173</v>
      </c>
      <c r="L1617" s="15">
        <f>INDEX('xUS TME'!J:J,MATCH('xUS Opp Value'!B70,'xUS TME'!$B:$B,0))</f>
        <v>0</v>
      </c>
      <c r="M1617" s="15">
        <f>INDEX('xUS TME'!L:L,MATCH('xUS Opp Value'!$B70,'xUS TME'!$B:$B,0))</f>
        <v>4.4000000000000004</v>
      </c>
      <c r="N1617" s="15">
        <f>INDEX('xUS TME'!K:K,MATCH('xUS Opp Value'!$B70,'xUS TME'!$B:$B,0))</f>
        <v>0.17</v>
      </c>
      <c r="O1617" s="15">
        <f>INDEX('xUS TME'!I:I,MATCH('xUS Opp Value'!$B70,'xUS TME'!$B:$B,0))</f>
        <v>0</v>
      </c>
      <c r="P1617" s="15" t="str">
        <f>INDEX('xUS TME'!M:M,MATCH('xUS Opp Value'!$B70,'xUS TME'!$B:$B,0))</f>
        <v>Saudi Riyal</v>
      </c>
      <c r="Q1617" s="15" t="str">
        <f>INDEX('xUS TME'!N:N,MATCH('xUS Opp Value'!$B1617,'xUS TME'!$B:$B,0))</f>
        <v>Medium</v>
      </c>
    </row>
    <row r="1618" spans="1:70" hidden="1">
      <c r="A1618" s="10" t="s">
        <v>2087</v>
      </c>
      <c r="B1618" s="10" t="str">
        <f>INDEX('xUS TME'!B:B,MATCH('xUS Opp Value'!A1618,'xUS TME'!A:A,0))</f>
        <v>CA21037X1006</v>
      </c>
      <c r="C1618" s="13" t="str">
        <f>INDEX('xUS TME'!C:C,MATCH($B1618,'xUS TME'!$B:$B,0))</f>
        <v>CSU</v>
      </c>
      <c r="D1618" s="13" t="str">
        <f>INDEX('xUS TME'!D:D,MATCH(B1618,'xUS TME'!$B:$B,0))</f>
        <v>0P00006SX1</v>
      </c>
      <c r="E1618" s="13" t="str">
        <f>INDEX('xUS TME'!F:F,MATCH(B1618,'xUS TME'!$B:$B,0))</f>
        <v>Canada</v>
      </c>
      <c r="F1618" s="18" t="str">
        <f>INDEX('xUS TME'!G:G,MATCH(B1618,'xUS TME'!$B:$B,0))</f>
        <v>Information Technology</v>
      </c>
      <c r="G1618" s="58">
        <f>IFERROR(INDEX(CRIMs!G:G,MATCH(C1618,CRIMs!D:D,0)),0)</f>
        <v>0</v>
      </c>
      <c r="H1618" s="58">
        <f>IFERROR(INDEX(CRIMs!I:I,MATCH(C1618,CRIMs!D:D,0)),0)</f>
        <v>0</v>
      </c>
      <c r="I1618" s="13">
        <f>INDEX('xUS TME'!E:E,MATCH($B1618,'xUS TME'!$B:$B,0))</f>
        <v>0.11</v>
      </c>
      <c r="J1618" s="15">
        <f>INDEX('xUS TME'!H:H,MATCH(B1618,'xUS TME'!$B:$B,0))</f>
        <v>0.64</v>
      </c>
      <c r="K1618" s="17">
        <f t="shared" si="25"/>
        <v>0.5625</v>
      </c>
      <c r="L1618" s="15">
        <f>INDEX('xUS TME'!J:J,MATCH('xUS Opp Value'!B197,'xUS TME'!$B:$B,0))</f>
        <v>20.99</v>
      </c>
      <c r="M1618" s="15">
        <f>INDEX('xUS TME'!L:L,MATCH('xUS Opp Value'!$B197,'xUS TME'!$B:$B,0))</f>
        <v>2.23</v>
      </c>
      <c r="N1618" s="15">
        <f>INDEX('xUS TME'!K:K,MATCH('xUS Opp Value'!$B197,'xUS TME'!$B:$B,0))</f>
        <v>0.16</v>
      </c>
      <c r="O1618" s="15" t="str">
        <f>INDEX('xUS TME'!I:I,MATCH('xUS Opp Value'!$B197,'xUS TME'!$B:$B,0))</f>
        <v>Narrow</v>
      </c>
      <c r="P1618" s="15" t="str">
        <f>INDEX('xUS TME'!M:M,MATCH('xUS Opp Value'!$B197,'xUS TME'!$B:$B,0))</f>
        <v>Yen</v>
      </c>
      <c r="Q1618" s="15" t="str">
        <f>INDEX('xUS TME'!N:N,MATCH('xUS Opp Value'!$B1618,'xUS TME'!$B:$B,0))</f>
        <v>Medium</v>
      </c>
    </row>
    <row r="1619" spans="1:70">
      <c r="A1619" s="10" t="s">
        <v>2160</v>
      </c>
      <c r="B1619" s="10" t="str">
        <f>INDEX('xUS TME'!B:B,MATCH('xUS Opp Value'!A1619,'xUS TME'!A:A,0))</f>
        <v>FR0000121485</v>
      </c>
      <c r="C1619" s="13" t="str">
        <f>INDEX('xUS TME'!C:C,MATCH($B1619,'xUS TME'!$B:$B,0))</f>
        <v>KER</v>
      </c>
      <c r="D1619" s="13" t="str">
        <f>INDEX('xUS TME'!D:D,MATCH(B1619,'xUS TME'!$B:$B,0))</f>
        <v>0P00009WNR</v>
      </c>
      <c r="E1619" s="13" t="str">
        <f>INDEX('xUS TME'!F:F,MATCH(B1619,'xUS TME'!$B:$B,0))</f>
        <v>France</v>
      </c>
      <c r="F1619" s="18" t="str">
        <f>INDEX('xUS TME'!G:G,MATCH(B1619,'xUS TME'!$B:$B,0))</f>
        <v>Consumer Discretionary</v>
      </c>
      <c r="G1619" s="58">
        <f>IFERROR(INDEX(CRIMs!G:G,MATCH(C1619,CRIMs!D:D,0)),0)</f>
        <v>0.5</v>
      </c>
      <c r="H1619" s="58">
        <f>IFERROR(INDEX(CRIMs!I:I,MATCH(C1619,CRIMs!D:D,0)),0)</f>
        <v>0.46505996125176041</v>
      </c>
      <c r="I1619" s="13">
        <f>INDEX('xUS TME'!E:E,MATCH($B1619,'xUS TME'!$B:$B,0))</f>
        <v>0.06</v>
      </c>
      <c r="J1619" s="15">
        <f>INDEX('xUS TME'!H:H,MATCH(B1619,'xUS TME'!$B:$B,0))</f>
        <v>0.77</v>
      </c>
      <c r="K1619" s="17">
        <f t="shared" si="25"/>
        <v>0.29870129870129869</v>
      </c>
      <c r="L1619" s="15">
        <f>INDEX('xUS TME'!J:J,MATCH('xUS Opp Value'!B369,'xUS TME'!$B:$B,0))</f>
        <v>0</v>
      </c>
      <c r="M1619" s="15">
        <f>INDEX('xUS TME'!L:L,MATCH('xUS Opp Value'!$B369,'xUS TME'!$B:$B,0))</f>
        <v>0.83</v>
      </c>
      <c r="N1619" s="15">
        <f>INDEX('xUS TME'!K:K,MATCH('xUS Opp Value'!$B369,'xUS TME'!$B:$B,0))</f>
        <v>0.06</v>
      </c>
      <c r="O1619" s="15">
        <f>INDEX('xUS TME'!I:I,MATCH('xUS Opp Value'!$B369,'xUS TME'!$B:$B,0))</f>
        <v>0</v>
      </c>
      <c r="P1619" s="15" t="str">
        <f>INDEX('xUS TME'!M:M,MATCH('xUS Opp Value'!$B369,'xUS TME'!$B:$B,0))</f>
        <v>Yen</v>
      </c>
      <c r="Q1619" s="15" t="str">
        <f>INDEX('xUS TME'!N:N,MATCH('xUS Opp Value'!$B1619,'xUS TME'!$B:$B,0))</f>
        <v>Medium</v>
      </c>
    </row>
    <row r="1620" spans="1:70" hidden="1">
      <c r="A1620" s="10" t="s">
        <v>4054</v>
      </c>
      <c r="B1620" s="10" t="str">
        <f>INDEX('xUS TME'!B:B,MATCH('xUS Opp Value'!A1620,'xUS TME'!A:A,0))</f>
        <v>IE0004906560</v>
      </c>
      <c r="C1620" s="13" t="str">
        <f>INDEX('xUS TME'!C:C,MATCH($B1620,'xUS TME'!$B:$B,0))</f>
        <v>KRZ</v>
      </c>
      <c r="D1620" s="13" t="str">
        <f>INDEX('xUS TME'!D:D,MATCH(B1620,'xUS TME'!$B:$B,0))</f>
        <v>0P0000ALIG</v>
      </c>
      <c r="E1620" s="13" t="str">
        <f>INDEX('xUS TME'!F:F,MATCH(B1620,'xUS TME'!$B:$B,0))</f>
        <v>Ireland</v>
      </c>
      <c r="F1620" s="18" t="str">
        <f>INDEX('xUS TME'!G:G,MATCH(B1620,'xUS TME'!$B:$B,0))</f>
        <v>Consumer Staples</v>
      </c>
      <c r="G1620" s="58">
        <f>IFERROR(INDEX(CRIMs!G:G,MATCH(C1620,CRIMs!D:D,0)),0)</f>
        <v>0.5</v>
      </c>
      <c r="H1620" s="58">
        <f>IFERROR(INDEX(CRIMs!I:I,MATCH(C1620,CRIMs!D:D,0)),0)</f>
        <v>0.40206679089821434</v>
      </c>
      <c r="I1620" s="13">
        <f>INDEX('xUS TME'!E:E,MATCH($B1620,'xUS TME'!$B:$B,0))</f>
        <v>0.04</v>
      </c>
      <c r="J1620" s="15">
        <f>INDEX('xUS TME'!H:H,MATCH(B1620,'xUS TME'!$B:$B,0))</f>
        <v>0.68</v>
      </c>
      <c r="K1620" s="17">
        <f t="shared" si="25"/>
        <v>0.47058823529411753</v>
      </c>
      <c r="L1620" s="15">
        <f>INDEX('xUS TME'!J:J,MATCH('xUS Opp Value'!B566,'xUS TME'!$B:$B,0))</f>
        <v>7.02</v>
      </c>
      <c r="M1620" s="15">
        <f>INDEX('xUS TME'!L:L,MATCH('xUS Opp Value'!$B566,'xUS TME'!$B:$B,0))</f>
        <v>1.05</v>
      </c>
      <c r="N1620" s="15">
        <f>INDEX('xUS TME'!K:K,MATCH('xUS Opp Value'!$B566,'xUS TME'!$B:$B,0))</f>
        <v>0.15</v>
      </c>
      <c r="O1620" s="15">
        <f>INDEX('xUS TME'!I:I,MATCH('xUS Opp Value'!$B566,'xUS TME'!$B:$B,0))</f>
        <v>0</v>
      </c>
      <c r="P1620" s="15" t="str">
        <f>INDEX('xUS TME'!M:M,MATCH('xUS Opp Value'!$B566,'xUS TME'!$B:$B,0))</f>
        <v>Philippine Peso</v>
      </c>
      <c r="Q1620" s="15" t="str">
        <f>INDEX('xUS TME'!N:N,MATCH('xUS Opp Value'!$B1620,'xUS TME'!$B:$B,0))</f>
        <v>Medium</v>
      </c>
    </row>
    <row r="1621" spans="1:70" hidden="1">
      <c r="A1621" s="10" t="s">
        <v>2961</v>
      </c>
      <c r="B1621" s="10" t="str">
        <f>INDEX('xUS TME'!B:B,MATCH('xUS Opp Value'!A1621,'xUS TME'!A:A,0))</f>
        <v>CA3759161035</v>
      </c>
      <c r="C1621" s="13" t="str">
        <f>INDEX('xUS TME'!C:C,MATCH($B1621,'xUS TME'!$B:$B,0))</f>
        <v>GIL</v>
      </c>
      <c r="D1621" s="13" t="str">
        <f>INDEX('xUS TME'!D:D,MATCH(B1621,'xUS TME'!$B:$B,0))</f>
        <v>0P0000682L</v>
      </c>
      <c r="E1621" s="13" t="str">
        <f>INDEX('xUS TME'!F:F,MATCH(B1621,'xUS TME'!$B:$B,0))</f>
        <v>Canada</v>
      </c>
      <c r="F1621" s="18" t="str">
        <f>INDEX('xUS TME'!G:G,MATCH(B1621,'xUS TME'!$B:$B,0))</f>
        <v>Consumer Discretionary</v>
      </c>
      <c r="G1621" s="58">
        <f>IFERROR(INDEX(CRIMs!G:G,MATCH(C1621,CRIMs!D:D,0)),0)</f>
        <v>0</v>
      </c>
      <c r="H1621" s="58">
        <f>IFERROR(INDEX(CRIMs!I:I,MATCH(C1621,CRIMs!D:D,0)),0)</f>
        <v>0</v>
      </c>
      <c r="I1621" s="13">
        <f>INDEX('xUS TME'!E:E,MATCH($B1621,'xUS TME'!$B:$B,0))</f>
        <v>0.03</v>
      </c>
      <c r="J1621" s="15">
        <f>INDEX('xUS TME'!H:H,MATCH(B1621,'xUS TME'!$B:$B,0))</f>
        <v>0.63</v>
      </c>
      <c r="K1621" s="17">
        <f t="shared" si="25"/>
        <v>0.58730158730158721</v>
      </c>
      <c r="L1621" s="15">
        <f>INDEX('xUS TME'!J:J,MATCH('xUS Opp Value'!B613,'xUS TME'!$B:$B,0))</f>
        <v>14.04</v>
      </c>
      <c r="M1621" s="15">
        <f>INDEX('xUS TME'!L:L,MATCH('xUS Opp Value'!$B613,'xUS TME'!$B:$B,0))</f>
        <v>4.03</v>
      </c>
      <c r="N1621" s="15">
        <f>INDEX('xUS TME'!K:K,MATCH('xUS Opp Value'!$B613,'xUS TME'!$B:$B,0))</f>
        <v>0.2</v>
      </c>
      <c r="O1621" s="15">
        <f>INDEX('xUS TME'!I:I,MATCH('xUS Opp Value'!$B613,'xUS TME'!$B:$B,0))</f>
        <v>0</v>
      </c>
      <c r="P1621" s="15" t="str">
        <f>INDEX('xUS TME'!M:M,MATCH('xUS Opp Value'!$B613,'xUS TME'!$B:$B,0))</f>
        <v>Indian Rupee</v>
      </c>
      <c r="Q1621" s="15" t="str">
        <f>INDEX('xUS TME'!N:N,MATCH('xUS Opp Value'!$B1621,'xUS TME'!$B:$B,0))</f>
        <v>Medium</v>
      </c>
    </row>
    <row r="1622" spans="1:70" hidden="1">
      <c r="A1622" s="10" t="s">
        <v>1773</v>
      </c>
      <c r="B1622" s="10" t="str">
        <f>INDEX('xUS TME'!B:B,MATCH('xUS Opp Value'!A1622,'xUS TME'!A:A,0))</f>
        <v>KYG2108Y1052</v>
      </c>
      <c r="C1622" s="13" t="str">
        <f>INDEX('xUS TME'!C:C,MATCH($B1622,'xUS TME'!$B:$B,0))</f>
        <v>01109</v>
      </c>
      <c r="D1622" s="13" t="str">
        <f>INDEX('xUS TME'!D:D,MATCH(B1622,'xUS TME'!$B:$B,0))</f>
        <v>0P00009S6A</v>
      </c>
      <c r="E1622" s="13" t="str">
        <f>INDEX('xUS TME'!F:F,MATCH(B1622,'xUS TME'!$B:$B,0))</f>
        <v>China</v>
      </c>
      <c r="F1622" s="18" t="str">
        <f>INDEX('xUS TME'!G:G,MATCH(B1622,'xUS TME'!$B:$B,0))</f>
        <v>Real Estate</v>
      </c>
      <c r="G1622" s="58">
        <f>IFERROR(INDEX(CRIMs!G:G,MATCH(C1622,CRIMs!D:D,0)),0)</f>
        <v>0</v>
      </c>
      <c r="H1622" s="58">
        <f>IFERROR(INDEX(CRIMs!I:I,MATCH(C1622,CRIMs!D:D,0)),0)</f>
        <v>0</v>
      </c>
      <c r="I1622" s="13">
        <f>INDEX('xUS TME'!E:E,MATCH($B1622,'xUS TME'!$B:$B,0))</f>
        <v>0.03</v>
      </c>
      <c r="J1622" s="15">
        <f>INDEX('xUS TME'!H:H,MATCH(B1622,'xUS TME'!$B:$B,0))</f>
        <v>0.69</v>
      </c>
      <c r="K1622" s="17">
        <f t="shared" si="25"/>
        <v>0.4492753623188408</v>
      </c>
      <c r="L1622" s="15">
        <f>INDEX('xUS TME'!J:J,MATCH('xUS Opp Value'!B640,'xUS TME'!$B:$B,0))</f>
        <v>18.28</v>
      </c>
      <c r="M1622" s="15">
        <f>INDEX('xUS TME'!L:L,MATCH('xUS Opp Value'!$B640,'xUS TME'!$B:$B,0))</f>
        <v>6.61</v>
      </c>
      <c r="N1622" s="15">
        <f>INDEX('xUS TME'!K:K,MATCH('xUS Opp Value'!$B640,'xUS TME'!$B:$B,0))</f>
        <v>0.22</v>
      </c>
      <c r="O1622" s="15">
        <f>INDEX('xUS TME'!I:I,MATCH('xUS Opp Value'!$B640,'xUS TME'!$B:$B,0))</f>
        <v>0</v>
      </c>
      <c r="P1622" s="15" t="str">
        <f>INDEX('xUS TME'!M:M,MATCH('xUS Opp Value'!$B640,'xUS TME'!$B:$B,0))</f>
        <v>New Taiwan Dollar</v>
      </c>
      <c r="Q1622" s="15" t="str">
        <f>INDEX('xUS TME'!N:N,MATCH('xUS Opp Value'!$B1622,'xUS TME'!$B:$B,0))</f>
        <v>High</v>
      </c>
    </row>
    <row r="1623" spans="1:70" hidden="1">
      <c r="A1623" s="10" t="s">
        <v>6049</v>
      </c>
      <c r="B1623" s="10" t="str">
        <f>INDEX('xUS TME'!B:B,MATCH('xUS Opp Value'!A1623,'xUS TME'!A:A,0))</f>
        <v>JP3967200001</v>
      </c>
      <c r="C1623" s="13">
        <f>INDEX('xUS TME'!C:C,MATCH($B1623,'xUS TME'!$B:$B,0))</f>
        <v>4755</v>
      </c>
      <c r="D1623" s="13" t="str">
        <f>INDEX('xUS TME'!D:D,MATCH(B1623,'xUS TME'!$B:$B,0))</f>
        <v>0P0000EGGL</v>
      </c>
      <c r="E1623" s="13" t="str">
        <f>INDEX('xUS TME'!F:F,MATCH(B1623,'xUS TME'!$B:$B,0))</f>
        <v>Japan</v>
      </c>
      <c r="F1623" s="18" t="str">
        <f>INDEX('xUS TME'!G:G,MATCH(B1623,'xUS TME'!$B:$B,0))</f>
        <v>Consumer Discretionary</v>
      </c>
      <c r="G1623" s="58">
        <f>IFERROR(INDEX(CRIMs!G:G,MATCH(C1623,CRIMs!D:D,0)),0)</f>
        <v>0</v>
      </c>
      <c r="H1623" s="58">
        <f>IFERROR(INDEX(CRIMs!I:I,MATCH(C1623,CRIMs!D:D,0)),0)</f>
        <v>0</v>
      </c>
      <c r="I1623" s="13">
        <f>INDEX('xUS TME'!E:E,MATCH($B1623,'xUS TME'!$B:$B,0))</f>
        <v>0.02</v>
      </c>
      <c r="J1623" s="15">
        <f>INDEX('xUS TME'!H:H,MATCH(B1623,'xUS TME'!$B:$B,0))</f>
        <v>0.69</v>
      </c>
      <c r="K1623" s="17">
        <f t="shared" si="25"/>
        <v>0.4492753623188408</v>
      </c>
      <c r="L1623" s="15">
        <f>INDEX('xUS TME'!J:J,MATCH('xUS Opp Value'!B750,'xUS TME'!$B:$B,0))</f>
        <v>18.149999999999999</v>
      </c>
      <c r="M1623" s="15">
        <f>INDEX('xUS TME'!L:L,MATCH('xUS Opp Value'!$B750,'xUS TME'!$B:$B,0))</f>
        <v>2.79</v>
      </c>
      <c r="N1623" s="15">
        <f>INDEX('xUS TME'!K:K,MATCH('xUS Opp Value'!$B750,'xUS TME'!$B:$B,0))</f>
        <v>0.16</v>
      </c>
      <c r="O1623" s="15">
        <f>INDEX('xUS TME'!I:I,MATCH('xUS Opp Value'!$B750,'xUS TME'!$B:$B,0))</f>
        <v>0</v>
      </c>
      <c r="P1623" s="15" t="str">
        <f>INDEX('xUS TME'!M:M,MATCH('xUS Opp Value'!$B750,'xUS TME'!$B:$B,0))</f>
        <v>Baht</v>
      </c>
      <c r="Q1623" s="15" t="str">
        <f>INDEX('xUS TME'!N:N,MATCH('xUS Opp Value'!$B1623,'xUS TME'!$B:$B,0))</f>
        <v>High</v>
      </c>
    </row>
    <row r="1624" spans="1:70" hidden="1">
      <c r="A1624" s="10" t="s">
        <v>1649</v>
      </c>
      <c r="B1624" s="10" t="str">
        <f>INDEX('xUS TME'!B:B,MATCH('xUS Opp Value'!A1624,'xUS TME'!A:A,0))</f>
        <v>CNE000001B33</v>
      </c>
      <c r="C1624" s="13" t="str">
        <f>INDEX('xUS TME'!C:C,MATCH($B1624,'xUS TME'!$B:$B,0))</f>
        <v>600036</v>
      </c>
      <c r="D1624" s="13" t="str">
        <f>INDEX('xUS TME'!D:D,MATCH(B1624,'xUS TME'!$B:$B,0))</f>
        <v>0P00007WZY</v>
      </c>
      <c r="E1624" s="13" t="str">
        <f>INDEX('xUS TME'!F:F,MATCH(B1624,'xUS TME'!$B:$B,0))</f>
        <v>China</v>
      </c>
      <c r="F1624" s="18" t="str">
        <f>INDEX('xUS TME'!G:G,MATCH(B1624,'xUS TME'!$B:$B,0))</f>
        <v>Financials</v>
      </c>
      <c r="G1624" s="58">
        <f>IFERROR(INDEX(CRIMs!G:G,MATCH(C1624,CRIMs!D:D,0)),0)</f>
        <v>0</v>
      </c>
      <c r="H1624" s="58">
        <f>IFERROR(INDEX(CRIMs!I:I,MATCH(C1624,CRIMs!D:D,0)),0)</f>
        <v>0</v>
      </c>
      <c r="I1624" s="13">
        <f>INDEX('xUS TME'!E:E,MATCH($B1624,'xUS TME'!$B:$B,0))</f>
        <v>0.03</v>
      </c>
      <c r="J1624" s="15">
        <f>INDEX('xUS TME'!H:H,MATCH(B1624,'xUS TME'!$B:$B,0))</f>
        <v>0.71</v>
      </c>
      <c r="K1624" s="17">
        <f t="shared" si="25"/>
        <v>0.40845070422535223</v>
      </c>
      <c r="L1624" s="15">
        <f>INDEX('xUS TME'!J:J,MATCH('xUS Opp Value'!B762,'xUS TME'!$B:$B,0))</f>
        <v>0</v>
      </c>
      <c r="M1624" s="15">
        <f>INDEX('xUS TME'!L:L,MATCH('xUS Opp Value'!$B762,'xUS TME'!$B:$B,0))</f>
        <v>2.93</v>
      </c>
      <c r="N1624" s="15">
        <f>INDEX('xUS TME'!K:K,MATCH('xUS Opp Value'!$B762,'xUS TME'!$B:$B,0))</f>
        <v>0.08</v>
      </c>
      <c r="O1624" s="15">
        <f>INDEX('xUS TME'!I:I,MATCH('xUS Opp Value'!$B762,'xUS TME'!$B:$B,0))</f>
        <v>0</v>
      </c>
      <c r="P1624" s="15" t="str">
        <f>INDEX('xUS TME'!M:M,MATCH('xUS Opp Value'!$B762,'xUS TME'!$B:$B,0))</f>
        <v>Indian Rupee</v>
      </c>
      <c r="Q1624" s="15" t="str">
        <f>INDEX('xUS TME'!N:N,MATCH('xUS Opp Value'!$B1624,'xUS TME'!$B:$B,0))</f>
        <v>Medium</v>
      </c>
    </row>
    <row r="1625" spans="1:70" customFormat="1" hidden="1">
      <c r="A1625" s="10" t="s">
        <v>7637</v>
      </c>
      <c r="B1625" s="10" t="str">
        <f>INDEX('xUS TME'!B:B,MATCH('xUS Opp Value'!A1625,'xUS TME'!A:A,0))</f>
        <v>KYG8918W1069</v>
      </c>
      <c r="C1625" s="13">
        <f>INDEX('xUS TME'!C:C,MATCH($B1625,'xUS TME'!$B:$B,0))</f>
        <v>780</v>
      </c>
      <c r="D1625" s="13" t="str">
        <f>INDEX('xUS TME'!D:D,MATCH(B1625,'xUS TME'!$B:$B,0))</f>
        <v>0P0001F33M</v>
      </c>
      <c r="E1625" s="13" t="str">
        <f>INDEX('xUS TME'!F:F,MATCH(B1625,'xUS TME'!$B:$B,0))</f>
        <v>China</v>
      </c>
      <c r="F1625" s="18" t="str">
        <f>INDEX('xUS TME'!G:G,MATCH(B1625,'xUS TME'!$B:$B,0))</f>
        <v>Consumer Discretionary</v>
      </c>
      <c r="G1625" s="58">
        <f>IFERROR(INDEX(CRIMs!G:G,MATCH(C1625,CRIMs!D:D,0)),0)</f>
        <v>0</v>
      </c>
      <c r="H1625" s="58">
        <f>IFERROR(INDEX(CRIMs!I:I,MATCH(C1625,CRIMs!D:D,0)),0)</f>
        <v>0</v>
      </c>
      <c r="I1625" s="13">
        <f>INDEX('xUS TME'!E:E,MATCH($B1625,'xUS TME'!$B:$B,0))</f>
        <v>0.01</v>
      </c>
      <c r="J1625" s="15">
        <f>INDEX('xUS TME'!H:H,MATCH(B1625,'xUS TME'!$B:$B,0))</f>
        <v>0.68</v>
      </c>
      <c r="K1625" s="17">
        <f t="shared" si="25"/>
        <v>0.47058823529411753</v>
      </c>
      <c r="L1625" s="15">
        <f>INDEX('xUS TME'!J:J,MATCH('xUS Opp Value'!B1210,'xUS TME'!$B:$B,0))</f>
        <v>0</v>
      </c>
      <c r="M1625" s="15">
        <f>INDEX('xUS TME'!L:L,MATCH('xUS Opp Value'!$B1210,'xUS TME'!$B:$B,0))</f>
        <v>4.1900000000000004</v>
      </c>
      <c r="N1625" s="15">
        <f>INDEX('xUS TME'!K:K,MATCH('xUS Opp Value'!$B1210,'xUS TME'!$B:$B,0))</f>
        <v>7.0000000000000007E-2</v>
      </c>
      <c r="O1625" s="15">
        <f>INDEX('xUS TME'!I:I,MATCH('xUS Opp Value'!$B1210,'xUS TME'!$B:$B,0))</f>
        <v>0</v>
      </c>
      <c r="P1625" s="15" t="str">
        <f>INDEX('xUS TME'!M:M,MATCH('xUS Opp Value'!$B1210,'xUS TME'!$B:$B,0))</f>
        <v>Yuan Renminbi</v>
      </c>
      <c r="Q1625" s="15" t="str">
        <f>INDEX('xUS TME'!N:N,MATCH('xUS Opp Value'!$B1625,'xUS TME'!$B:$B,0))</f>
        <v>Very High</v>
      </c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  <c r="AY1625" s="7"/>
      <c r="AZ1625" s="7"/>
      <c r="BA1625" s="7"/>
      <c r="BB1625" s="7"/>
      <c r="BC1625" s="7"/>
      <c r="BD1625" s="7"/>
      <c r="BE1625" s="7"/>
      <c r="BF1625" s="7"/>
      <c r="BG1625" s="7"/>
      <c r="BH1625" s="7"/>
      <c r="BI1625" s="7"/>
      <c r="BJ1625" s="7"/>
      <c r="BK1625" s="7"/>
      <c r="BL1625" s="7"/>
      <c r="BM1625" s="7"/>
      <c r="BN1625" s="7"/>
      <c r="BO1625" s="7"/>
      <c r="BP1625" s="7"/>
      <c r="BQ1625" s="7"/>
      <c r="BR1625" s="7"/>
    </row>
    <row r="1626" spans="1:70" hidden="1">
      <c r="A1626" s="10" t="s">
        <v>8577</v>
      </c>
      <c r="B1626" s="10" t="str">
        <f>INDEX('xUS TME'!B:B,MATCH('xUS Opp Value'!A1626,'xUS TME'!A:A,0))</f>
        <v>CNE100006Z53</v>
      </c>
      <c r="C1626" s="13">
        <f>INDEX('xUS TME'!C:C,MATCH($B1626,'xUS TME'!$B:$B,0))</f>
        <v>3288</v>
      </c>
      <c r="D1626" s="13" t="str">
        <f>INDEX('xUS TME'!D:D,MATCH(B1626,'xUS TME'!$B:$B,0))</f>
        <v>0P0001VQKI</v>
      </c>
      <c r="E1626" s="13" t="str">
        <f>INDEX('xUS TME'!F:F,MATCH(B1626,'xUS TME'!$B:$B,0))</f>
        <v>China</v>
      </c>
      <c r="F1626" s="18" t="str">
        <f>INDEX('xUS TME'!G:G,MATCH(B1626,'xUS TME'!$B:$B,0))</f>
        <v>Consumer Staples</v>
      </c>
      <c r="G1626" s="58">
        <f>IFERROR(INDEX(CRIMs!G:G,MATCH(C1626,CRIMs!D:D,0)),0)</f>
        <v>0</v>
      </c>
      <c r="H1626" s="58">
        <f>IFERROR(INDEX(CRIMs!I:I,MATCH(C1626,CRIMs!D:D,0)),0)</f>
        <v>0</v>
      </c>
      <c r="I1626" s="13">
        <f>INDEX('xUS TME'!E:E,MATCH($B1626,'xUS TME'!$B:$B,0))</f>
        <v>0</v>
      </c>
      <c r="J1626" s="15">
        <f>INDEX('xUS TME'!H:H,MATCH(B1626,'xUS TME'!$B:$B,0))</f>
        <v>0.74</v>
      </c>
      <c r="K1626" s="17">
        <f t="shared" si="25"/>
        <v>0.35135135135135132</v>
      </c>
      <c r="L1626" s="15">
        <f>INDEX('xUS TME'!J:J,MATCH('xUS Opp Value'!B1946,'xUS TME'!$B:$B,0))</f>
        <v>27.62</v>
      </c>
      <c r="M1626" s="15">
        <f>INDEX('xUS TME'!L:L,MATCH('xUS Opp Value'!$B1946,'xUS TME'!$B:$B,0))</f>
        <v>8.6999999999999993</v>
      </c>
      <c r="N1626" s="15">
        <f>INDEX('xUS TME'!K:K,MATCH('xUS Opp Value'!$B1946,'xUS TME'!$B:$B,0))</f>
        <v>0.32</v>
      </c>
      <c r="O1626" s="15" t="str">
        <f>INDEX('xUS TME'!I:I,MATCH('xUS Opp Value'!$B1946,'xUS TME'!$B:$B,0))</f>
        <v>Wide</v>
      </c>
      <c r="P1626" s="15" t="str">
        <f>INDEX('xUS TME'!M:M,MATCH('xUS Opp Value'!$B1946,'xUS TME'!$B:$B,0))</f>
        <v>Hong Kong Dollar</v>
      </c>
      <c r="Q1626" s="15" t="str">
        <f>INDEX('xUS TME'!N:N,MATCH('xUS Opp Value'!$B1626,'xUS TME'!$B:$B,0))</f>
        <v>Medium</v>
      </c>
    </row>
    <row r="1627" spans="1:70" hidden="1">
      <c r="A1627" s="10" t="s">
        <v>7673</v>
      </c>
      <c r="B1627" s="10" t="str">
        <f>INDEX('xUS TME'!B:B,MATCH('xUS Opp Value'!A1627,'xUS TME'!A:A,0))</f>
        <v>GB0002374006</v>
      </c>
      <c r="C1627" s="13" t="str">
        <f>INDEX('xUS TME'!C:C,MATCH($B1627,'xUS TME'!$B:$B,0))</f>
        <v>DGE</v>
      </c>
      <c r="D1627" s="13" t="str">
        <f>INDEX('xUS TME'!D:D,MATCH(B1627,'xUS TME'!$B:$B,0))</f>
        <v>0P00007O7R</v>
      </c>
      <c r="E1627" s="13" t="str">
        <f>INDEX('xUS TME'!F:F,MATCH(B1627,'xUS TME'!$B:$B,0))</f>
        <v>United Kingdom</v>
      </c>
      <c r="F1627" s="18" t="str">
        <f>INDEX('xUS TME'!G:G,MATCH(B1627,'xUS TME'!$B:$B,0))</f>
        <v>Consumer Staples</v>
      </c>
      <c r="G1627" s="58">
        <f>IFERROR(INDEX(CRIMs!G:G,MATCH(C1627,CRIMs!D:D,0)),0)</f>
        <v>1.5</v>
      </c>
      <c r="H1627" s="58">
        <f>IFERROR(INDEX(CRIMs!I:I,MATCH(C1627,CRIMs!D:D,0)),0)</f>
        <v>1.2758031048901914</v>
      </c>
      <c r="I1627" s="13">
        <f>INDEX('xUS TME'!E:E,MATCH($B1627,'xUS TME'!$B:$B,0))</f>
        <v>0.13</v>
      </c>
      <c r="J1627" s="15">
        <f>INDEX('xUS TME'!H:H,MATCH(B1627,'xUS TME'!$B:$B,0))</f>
        <v>0.67</v>
      </c>
      <c r="K1627" s="17">
        <f t="shared" si="25"/>
        <v>0.49253731343283569</v>
      </c>
      <c r="L1627" s="15">
        <f>INDEX('xUS TME'!J:J,MATCH('xUS Opp Value'!B147,'xUS TME'!$B:$B,0))</f>
        <v>11.62</v>
      </c>
      <c r="M1627" s="15">
        <f>INDEX('xUS TME'!L:L,MATCH('xUS Opp Value'!$B147,'xUS TME'!$B:$B,0))</f>
        <v>1.3</v>
      </c>
      <c r="N1627" s="15">
        <f>INDEX('xUS TME'!K:K,MATCH('xUS Opp Value'!$B147,'xUS TME'!$B:$B,0))</f>
        <v>0.12</v>
      </c>
      <c r="O1627" s="15">
        <f>INDEX('xUS TME'!I:I,MATCH('xUS Opp Value'!$B147,'xUS TME'!$B:$B,0))</f>
        <v>0</v>
      </c>
      <c r="P1627" s="15" t="str">
        <f>INDEX('xUS TME'!M:M,MATCH('xUS Opp Value'!$B147,'xUS TME'!$B:$B,0))</f>
        <v>New Taiwan Dollar</v>
      </c>
      <c r="Q1627" s="15" t="str">
        <f>INDEX('xUS TME'!N:N,MATCH('xUS Opp Value'!$B1627,'xUS TME'!$B:$B,0))</f>
        <v>Medium</v>
      </c>
    </row>
    <row r="1628" spans="1:70" hidden="1">
      <c r="A1628" s="10" t="s">
        <v>6194</v>
      </c>
      <c r="B1628" s="10" t="str">
        <f>INDEX('xUS TME'!B:B,MATCH('xUS Opp Value'!A1628,'xUS TME'!A:A,0))</f>
        <v>KR7035420009</v>
      </c>
      <c r="C1628" s="13">
        <v>35420</v>
      </c>
      <c r="D1628" s="13" t="str">
        <f>INDEX('xUS TME'!D:D,MATCH(B1628,'xUS TME'!$B:$B,0))</f>
        <v>0P0000B3R9</v>
      </c>
      <c r="E1628" s="13" t="str">
        <f>INDEX('xUS TME'!F:F,MATCH(B1628,'xUS TME'!$B:$B,0))</f>
        <v>South Korea</v>
      </c>
      <c r="F1628" s="18" t="str">
        <f>INDEX('xUS TME'!G:G,MATCH(B1628,'xUS TME'!$B:$B,0))</f>
        <v>Communication Services</v>
      </c>
      <c r="G1628" s="58">
        <f>IFERROR(INDEX(CRIMs!G:G,MATCH(C1628,CRIMs!D:D,0)),0)</f>
        <v>0.5</v>
      </c>
      <c r="H1628" s="58">
        <f>IFERROR(INDEX(CRIMs!I:I,MATCH(C1628,CRIMs!D:D,0)),0)</f>
        <v>0.38719637463643086</v>
      </c>
      <c r="I1628" s="13">
        <f>INDEX('xUS TME'!E:E,MATCH($B1628,'xUS TME'!$B:$B,0))</f>
        <v>0.06</v>
      </c>
      <c r="J1628" s="15">
        <f>INDEX('xUS TME'!H:H,MATCH(B1628,'xUS TME'!$B:$B,0))</f>
        <v>0.75</v>
      </c>
      <c r="K1628" s="17">
        <f t="shared" si="25"/>
        <v>0.33333333333333326</v>
      </c>
      <c r="L1628" s="15">
        <f>INDEX('xUS TME'!J:J,MATCH('xUS Opp Value'!B289,'xUS TME'!$B:$B,0))</f>
        <v>28.04</v>
      </c>
      <c r="M1628" s="15">
        <f>INDEX('xUS TME'!L:L,MATCH('xUS Opp Value'!$B289,'xUS TME'!$B:$B,0))</f>
        <v>3.01</v>
      </c>
      <c r="N1628" s="15">
        <f>INDEX('xUS TME'!K:K,MATCH('xUS Opp Value'!$B289,'xUS TME'!$B:$B,0))</f>
        <v>0</v>
      </c>
      <c r="O1628" s="15" t="str">
        <f>INDEX('xUS TME'!I:I,MATCH('xUS Opp Value'!$B289,'xUS TME'!$B:$B,0))</f>
        <v>Narrow</v>
      </c>
      <c r="P1628" s="15" t="str">
        <f>INDEX('xUS TME'!M:M,MATCH('xUS Opp Value'!$B289,'xUS TME'!$B:$B,0))</f>
        <v>Chilean Peso</v>
      </c>
      <c r="Q1628" s="15" t="str">
        <f>INDEX('xUS TME'!N:N,MATCH('xUS Opp Value'!$B1628,'xUS TME'!$B:$B,0))</f>
        <v>High</v>
      </c>
    </row>
    <row r="1629" spans="1:70" hidden="1">
      <c r="A1629" s="10" t="s">
        <v>5663</v>
      </c>
      <c r="B1629" s="10" t="str">
        <f>INDEX('xUS TME'!B:B,MATCH('xUS Opp Value'!A1629,'xUS TME'!A:A,0))</f>
        <v>CNE100000593</v>
      </c>
      <c r="C1629" s="13" t="str">
        <f>INDEX('xUS TME'!C:C,MATCH($B1629,'xUS TME'!$B:$B,0))</f>
        <v>02328</v>
      </c>
      <c r="D1629" s="13" t="str">
        <f>INDEX('xUS TME'!D:D,MATCH(B1629,'xUS TME'!$B:$B,0))</f>
        <v>0P00009S9D</v>
      </c>
      <c r="E1629" s="13" t="str">
        <f>INDEX('xUS TME'!F:F,MATCH(B1629,'xUS TME'!$B:$B,0))</f>
        <v>China</v>
      </c>
      <c r="F1629" s="18" t="str">
        <f>INDEX('xUS TME'!G:G,MATCH(B1629,'xUS TME'!$B:$B,0))</f>
        <v>Financials</v>
      </c>
      <c r="G1629" s="58">
        <f>IFERROR(INDEX(CRIMs!G:G,MATCH(C1629,CRIMs!D:D,0)),0)</f>
        <v>0</v>
      </c>
      <c r="H1629" s="58">
        <f>IFERROR(INDEX(CRIMs!I:I,MATCH(C1629,CRIMs!D:D,0)),0)</f>
        <v>0</v>
      </c>
      <c r="I1629" s="13">
        <f>INDEX('xUS TME'!E:E,MATCH($B1629,'xUS TME'!$B:$B,0))</f>
        <v>0.04</v>
      </c>
      <c r="J1629" s="15">
        <f>INDEX('xUS TME'!H:H,MATCH(B1629,'xUS TME'!$B:$B,0))</f>
        <v>0.73</v>
      </c>
      <c r="K1629" s="17">
        <f t="shared" si="25"/>
        <v>0.36986301369863006</v>
      </c>
      <c r="L1629" s="15">
        <f>INDEX('xUS TME'!J:J,MATCH('xUS Opp Value'!B547,'xUS TME'!$B:$B,0))</f>
        <v>25.94</v>
      </c>
      <c r="M1629" s="15">
        <f>INDEX('xUS TME'!L:L,MATCH('xUS Opp Value'!$B547,'xUS TME'!$B:$B,0))</f>
        <v>2.77</v>
      </c>
      <c r="N1629" s="15">
        <f>INDEX('xUS TME'!K:K,MATCH('xUS Opp Value'!$B547,'xUS TME'!$B:$B,0))</f>
        <v>0.16</v>
      </c>
      <c r="O1629" s="15" t="str">
        <f>INDEX('xUS TME'!I:I,MATCH('xUS Opp Value'!$B547,'xUS TME'!$B:$B,0))</f>
        <v>Wide</v>
      </c>
      <c r="P1629" s="15" t="str">
        <f>INDEX('xUS TME'!M:M,MATCH('xUS Opp Value'!$B547,'xUS TME'!$B:$B,0))</f>
        <v>Zloty</v>
      </c>
      <c r="Q1629" s="15" t="str">
        <f>INDEX('xUS TME'!N:N,MATCH('xUS Opp Value'!$B1629,'xUS TME'!$B:$B,0))</f>
        <v>High</v>
      </c>
    </row>
    <row r="1630" spans="1:70" hidden="1">
      <c r="A1630" s="10" t="s">
        <v>412</v>
      </c>
      <c r="B1630" s="10" t="str">
        <f>INDEX('xUS TME'!B:B,MATCH('xUS Opp Value'!A1630,'xUS TME'!A:A,0))</f>
        <v>AU000000SHL7</v>
      </c>
      <c r="C1630" s="375" t="s">
        <v>8578</v>
      </c>
      <c r="D1630" s="13" t="str">
        <f>INDEX('xUS TME'!D:D,MATCH(B1630,'xUS TME'!$B:$B,0))</f>
        <v>0P00006WXE</v>
      </c>
      <c r="E1630" s="13" t="str">
        <f>INDEX('xUS TME'!F:F,MATCH(B1630,'xUS TME'!$B:$B,0))</f>
        <v>Australia</v>
      </c>
      <c r="F1630" s="18" t="str">
        <f>INDEX('xUS TME'!G:G,MATCH(B1630,'xUS TME'!$B:$B,0))</f>
        <v>Health Care</v>
      </c>
      <c r="G1630" s="58">
        <f>IFERROR(INDEX(CRIMs!G:G,MATCH(C1630,CRIMs!D:D,0)),0)</f>
        <v>0.5</v>
      </c>
      <c r="H1630" s="58">
        <f>IFERROR(INDEX(CRIMs!I:I,MATCH(C1630,CRIMs!D:D,0)),0)</f>
        <v>0.4449616392799311</v>
      </c>
      <c r="I1630" s="13">
        <f>INDEX('xUS TME'!E:E,MATCH($B1630,'xUS TME'!$B:$B,0))</f>
        <v>0.02</v>
      </c>
      <c r="J1630" s="15">
        <f>INDEX('xUS TME'!H:H,MATCH(B1630,'xUS TME'!$B:$B,0))</f>
        <v>0.62</v>
      </c>
      <c r="K1630" s="17">
        <f t="shared" si="25"/>
        <v>0.61290322580645173</v>
      </c>
      <c r="L1630" s="15">
        <f>INDEX('xUS TME'!J:J,MATCH('xUS Opp Value'!B855,'xUS TME'!$B:$B,0))</f>
        <v>9.59</v>
      </c>
      <c r="M1630" s="15">
        <f>INDEX('xUS TME'!L:L,MATCH('xUS Opp Value'!$B855,'xUS TME'!$B:$B,0))</f>
        <v>1.1000000000000001</v>
      </c>
      <c r="N1630" s="15">
        <f>INDEX('xUS TME'!K:K,MATCH('xUS Opp Value'!$B855,'xUS TME'!$B:$B,0))</f>
        <v>0.1</v>
      </c>
      <c r="O1630" s="15">
        <f>INDEX('xUS TME'!I:I,MATCH('xUS Opp Value'!$B855,'xUS TME'!$B:$B,0))</f>
        <v>0</v>
      </c>
      <c r="P1630" s="15" t="str">
        <f>INDEX('xUS TME'!M:M,MATCH('xUS Opp Value'!$B855,'xUS TME'!$B:$B,0))</f>
        <v>Hong Kong Dollar</v>
      </c>
      <c r="Q1630" s="15" t="str">
        <f>INDEX('xUS TME'!N:N,MATCH('xUS Opp Value'!$B1630,'xUS TME'!$B:$B,0))</f>
        <v>Medium</v>
      </c>
    </row>
    <row r="1631" spans="1:70" hidden="1">
      <c r="A1631" s="10" t="s">
        <v>4635</v>
      </c>
      <c r="B1631" s="10" t="str">
        <f>INDEX('xUS TME'!B:B,MATCH('xUS Opp Value'!A1631,'xUS TME'!A:A,0))</f>
        <v>KYG5496K1242</v>
      </c>
      <c r="C1631" s="13">
        <f>INDEX('xUS TME'!C:C,MATCH($B1631,'xUS TME'!$B:$B,0))</f>
        <v>2331</v>
      </c>
      <c r="D1631" s="13" t="str">
        <f>INDEX('xUS TME'!D:D,MATCH(B1631,'xUS TME'!$B:$B,0))</f>
        <v>0P00009S9F</v>
      </c>
      <c r="E1631" s="13" t="str">
        <f>INDEX('xUS TME'!F:F,MATCH(B1631,'xUS TME'!$B:$B,0))</f>
        <v>China</v>
      </c>
      <c r="F1631" s="18" t="str">
        <f>INDEX('xUS TME'!G:G,MATCH(B1631,'xUS TME'!$B:$B,0))</f>
        <v>Consumer Discretionary</v>
      </c>
      <c r="G1631" s="58">
        <f>IFERROR(INDEX(CRIMs!G:G,MATCH(C1631,CRIMs!D:D,0)),0)</f>
        <v>0</v>
      </c>
      <c r="H1631" s="58">
        <f>IFERROR(INDEX(CRIMs!I:I,MATCH(C1631,CRIMs!D:D,0)),0)</f>
        <v>0</v>
      </c>
      <c r="I1631" s="13">
        <f>INDEX('xUS TME'!E:E,MATCH($B1631,'xUS TME'!$B:$B,0))</f>
        <v>0.02</v>
      </c>
      <c r="J1631" s="15">
        <f>INDEX('xUS TME'!H:H,MATCH(B1631,'xUS TME'!$B:$B,0))</f>
        <v>0.77</v>
      </c>
      <c r="K1631" s="17">
        <f t="shared" si="25"/>
        <v>0.29870129870129869</v>
      </c>
      <c r="L1631" s="15">
        <f>INDEX('xUS TME'!J:J,MATCH('xUS Opp Value'!B972,'xUS TME'!$B:$B,0))</f>
        <v>10.38</v>
      </c>
      <c r="M1631" s="15">
        <f>INDEX('xUS TME'!L:L,MATCH('xUS Opp Value'!$B972,'xUS TME'!$B:$B,0))</f>
        <v>0.79</v>
      </c>
      <c r="N1631" s="15">
        <f>INDEX('xUS TME'!K:K,MATCH('xUS Opp Value'!$B972,'xUS TME'!$B:$B,0))</f>
        <v>0.13</v>
      </c>
      <c r="O1631" s="15">
        <f>INDEX('xUS TME'!I:I,MATCH('xUS Opp Value'!$B972,'xUS TME'!$B:$B,0))</f>
        <v>0</v>
      </c>
      <c r="P1631" s="15" t="str">
        <f>INDEX('xUS TME'!M:M,MATCH('xUS Opp Value'!$B972,'xUS TME'!$B:$B,0))</f>
        <v>Malaysian Ringgit</v>
      </c>
      <c r="Q1631" s="15" t="str">
        <f>INDEX('xUS TME'!N:N,MATCH('xUS Opp Value'!$B1631,'xUS TME'!$B:$B,0))</f>
        <v>High</v>
      </c>
    </row>
    <row r="1632" spans="1:70" hidden="1">
      <c r="A1632" s="10" t="s">
        <v>1761</v>
      </c>
      <c r="B1632" s="10" t="str">
        <f>INDEX('xUS TME'!B:B,MATCH('xUS Opp Value'!A1632,'xUS TME'!A:A,0))</f>
        <v>HK0291001490</v>
      </c>
      <c r="C1632" s="13">
        <f>INDEX('xUS TME'!C:C,MATCH($B1632,'xUS TME'!$B:$B,0))</f>
        <v>291</v>
      </c>
      <c r="D1632" s="13" t="str">
        <f>INDEX('xUS TME'!D:D,MATCH(B1632,'xUS TME'!$B:$B,0))</f>
        <v>0P00009RVB</v>
      </c>
      <c r="E1632" s="13" t="str">
        <f>INDEX('xUS TME'!F:F,MATCH(B1632,'xUS TME'!$B:$B,0))</f>
        <v>China</v>
      </c>
      <c r="F1632" s="18" t="str">
        <f>INDEX('xUS TME'!G:G,MATCH(B1632,'xUS TME'!$B:$B,0))</f>
        <v>Consumer Staples</v>
      </c>
      <c r="G1632" s="58">
        <f>IFERROR(INDEX(CRIMs!G:G,MATCH(C1632,CRIMs!D:D,0)),0)</f>
        <v>0</v>
      </c>
      <c r="H1632" s="58">
        <f>IFERROR(INDEX(CRIMs!I:I,MATCH(C1632,CRIMs!D:D,0)),0)</f>
        <v>0</v>
      </c>
      <c r="I1632" s="13">
        <f>INDEX('xUS TME'!E:E,MATCH($B1632,'xUS TME'!$B:$B,0))</f>
        <v>0.02</v>
      </c>
      <c r="J1632" s="15">
        <f>INDEX('xUS TME'!H:H,MATCH(B1632,'xUS TME'!$B:$B,0))</f>
        <v>0.76</v>
      </c>
      <c r="K1632" s="17">
        <f t="shared" si="25"/>
        <v>0.31578947368421062</v>
      </c>
      <c r="L1632" s="15">
        <f>INDEX('xUS TME'!J:J,MATCH('xUS Opp Value'!B1057,'xUS TME'!$B:$B,0))</f>
        <v>0</v>
      </c>
      <c r="M1632" s="15">
        <f>INDEX('xUS TME'!L:L,MATCH('xUS Opp Value'!$B1057,'xUS TME'!$B:$B,0))</f>
        <v>2.2799999999999998</v>
      </c>
      <c r="N1632" s="15">
        <f>INDEX('xUS TME'!K:K,MATCH('xUS Opp Value'!$B1057,'xUS TME'!$B:$B,0))</f>
        <v>0.06</v>
      </c>
      <c r="O1632" s="15" t="str">
        <f>INDEX('xUS TME'!I:I,MATCH('xUS Opp Value'!$B1057,'xUS TME'!$B:$B,0))</f>
        <v>None</v>
      </c>
      <c r="P1632" s="15" t="str">
        <f>INDEX('xUS TME'!M:M,MATCH('xUS Opp Value'!$B1057,'xUS TME'!$B:$B,0))</f>
        <v>Yuan Renminbi</v>
      </c>
      <c r="Q1632" s="15" t="str">
        <f>INDEX('xUS TME'!N:N,MATCH('xUS Opp Value'!$B1632,'xUS TME'!$B:$B,0))</f>
        <v>High</v>
      </c>
    </row>
    <row r="1633" spans="1:17" hidden="1">
      <c r="A1633" s="10" t="s">
        <v>7805</v>
      </c>
      <c r="B1633" s="10" t="str">
        <f>INDEX('xUS TME'!B:B,MATCH('xUS Opp Value'!A1633,'xUS TME'!A:A,0))</f>
        <v>GB00B0SWJX34</v>
      </c>
      <c r="C1633" s="13" t="str">
        <f>INDEX('xUS TME'!C:C,MATCH($B1633,'xUS TME'!$B:$B,0))</f>
        <v>LSEG</v>
      </c>
      <c r="D1633" s="13" t="str">
        <f>INDEX('xUS TME'!D:D,MATCH(B1633,'xUS TME'!$B:$B,0))</f>
        <v>0P000090TO</v>
      </c>
      <c r="E1633" s="13" t="str">
        <f>INDEX('xUS TME'!F:F,MATCH(B1633,'xUS TME'!$B:$B,0))</f>
        <v>United Kingdom</v>
      </c>
      <c r="F1633" s="18" t="str">
        <f>INDEX('xUS TME'!G:G,MATCH(B1633,'xUS TME'!$B:$B,0))</f>
        <v>Financials</v>
      </c>
      <c r="G1633" s="58">
        <f>IFERROR(INDEX(CRIMs!G:G,MATCH(C1633,CRIMs!D:D,0)),0)</f>
        <v>0.75</v>
      </c>
      <c r="H1633" s="58">
        <f>IFERROR(INDEX(CRIMs!I:I,MATCH(C1633,CRIMs!D:D,0)),0)</f>
        <v>0.83604355417085241</v>
      </c>
      <c r="I1633" s="13">
        <f>INDEX('xUS TME'!E:E,MATCH($B1633,'xUS TME'!$B:$B,0))</f>
        <v>0.16</v>
      </c>
      <c r="J1633" s="15">
        <f>INDEX('xUS TME'!H:H,MATCH(B1633,'xUS TME'!$B:$B,0))</f>
        <v>0.75</v>
      </c>
      <c r="K1633" s="17">
        <f t="shared" si="25"/>
        <v>0.33333333333333326</v>
      </c>
      <c r="L1633" s="15">
        <f>INDEX('xUS TME'!J:J,MATCH('xUS Opp Value'!B144,'xUS TME'!$B:$B,0))</f>
        <v>33.049999999999997</v>
      </c>
      <c r="M1633" s="15">
        <f>INDEX('xUS TME'!L:L,MATCH('xUS Opp Value'!$B144,'xUS TME'!$B:$B,0))</f>
        <v>4.7300000000000004</v>
      </c>
      <c r="N1633" s="15">
        <f>INDEX('xUS TME'!K:K,MATCH('xUS Opp Value'!$B144,'xUS TME'!$B:$B,0))</f>
        <v>0.09</v>
      </c>
      <c r="O1633" s="15" t="str">
        <f>INDEX('xUS TME'!I:I,MATCH('xUS Opp Value'!$B144,'xUS TME'!$B:$B,0))</f>
        <v>Narrow</v>
      </c>
      <c r="P1633" s="15" t="str">
        <f>INDEX('xUS TME'!M:M,MATCH('xUS Opp Value'!$B144,'xUS TME'!$B:$B,0))</f>
        <v>Indian Rupee</v>
      </c>
      <c r="Q1633" s="15" t="str">
        <f>INDEX('xUS TME'!N:N,MATCH('xUS Opp Value'!$B1633,'xUS TME'!$B:$B,0))</f>
        <v>High</v>
      </c>
    </row>
    <row r="1634" spans="1:17" hidden="1">
      <c r="A1634" s="10" t="s">
        <v>487</v>
      </c>
      <c r="B1634" s="10" t="str">
        <f>INDEX('xUS TME'!B:B,MATCH('xUS Opp Value'!A1634,'xUS TME'!A:A,0))</f>
        <v>AU0000224040</v>
      </c>
      <c r="C1634" s="13" t="str">
        <f>INDEX('xUS TME'!C:C,MATCH($B1634,'xUS TME'!$B:$B,0))</f>
        <v>WDS</v>
      </c>
      <c r="D1634" s="13" t="str">
        <f>INDEX('xUS TME'!D:D,MATCH(B1634,'xUS TME'!$B:$B,0))</f>
        <v>0P00006X25</v>
      </c>
      <c r="E1634" s="13" t="str">
        <f>INDEX('xUS TME'!F:F,MATCH(B1634,'xUS TME'!$B:$B,0))</f>
        <v>Australia</v>
      </c>
      <c r="F1634" s="18" t="str">
        <f>INDEX('xUS TME'!G:G,MATCH(B1634,'xUS TME'!$B:$B,0))</f>
        <v>Energy</v>
      </c>
      <c r="G1634" s="58">
        <f>IFERROR(INDEX(CRIMs!G:G,MATCH(C1634,CRIMs!D:D,0)),0)</f>
        <v>0.5</v>
      </c>
      <c r="H1634" s="58">
        <f>IFERROR(INDEX(CRIMs!I:I,MATCH(C1634,CRIMs!D:D,0)),0)</f>
        <v>0.69003433255972491</v>
      </c>
      <c r="I1634" s="13">
        <f>INDEX('xUS TME'!E:E,MATCH($B1634,'xUS TME'!$B:$B,0))</f>
        <v>0.14000000000000001</v>
      </c>
      <c r="J1634" s="15">
        <f>INDEX('xUS TME'!H:H,MATCH(B1634,'xUS TME'!$B:$B,0))</f>
        <v>0.78</v>
      </c>
      <c r="K1634" s="17">
        <f t="shared" si="25"/>
        <v>0.28205128205128194</v>
      </c>
      <c r="L1634" s="15">
        <f>INDEX('xUS TME'!J:J,MATCH('xUS Opp Value'!B237,'xUS TME'!$B:$B,0))</f>
        <v>0</v>
      </c>
      <c r="M1634" s="15">
        <f>INDEX('xUS TME'!L:L,MATCH('xUS Opp Value'!$B237,'xUS TME'!$B:$B,0))</f>
        <v>7.44</v>
      </c>
      <c r="N1634" s="15">
        <f>INDEX('xUS TME'!K:K,MATCH('xUS Opp Value'!$B237,'xUS TME'!$B:$B,0))</f>
        <v>0.3</v>
      </c>
      <c r="O1634" s="15">
        <f>INDEX('xUS TME'!I:I,MATCH('xUS Opp Value'!$B237,'xUS TME'!$B:$B,0))</f>
        <v>0</v>
      </c>
      <c r="P1634" s="15" t="str">
        <f>INDEX('xUS TME'!M:M,MATCH('xUS Opp Value'!$B237,'xUS TME'!$B:$B,0))</f>
        <v>Won</v>
      </c>
      <c r="Q1634" s="15" t="str">
        <f>INDEX('xUS TME'!N:N,MATCH('xUS Opp Value'!$B1634,'xUS TME'!$B:$B,0))</f>
        <v>Medium</v>
      </c>
    </row>
    <row r="1635" spans="1:17" hidden="1">
      <c r="A1635" s="10" t="s">
        <v>6073</v>
      </c>
      <c r="B1635" s="10" t="str">
        <f>INDEX('xUS TME'!B:B,MATCH('xUS Opp Value'!A1635,'xUS TME'!A:A,0))</f>
        <v>NL0000009538</v>
      </c>
      <c r="C1635" s="13" t="str">
        <f>INDEX('xUS TME'!C:C,MATCH($B1635,'xUS TME'!$B:$B,0))</f>
        <v>PHIA</v>
      </c>
      <c r="D1635" s="13" t="str">
        <f>INDEX('xUS TME'!D:D,MATCH(B1635,'xUS TME'!$B:$B,0))</f>
        <v>0P0000A63V</v>
      </c>
      <c r="E1635" s="13" t="str">
        <f>INDEX('xUS TME'!F:F,MATCH(B1635,'xUS TME'!$B:$B,0))</f>
        <v>Netherlands</v>
      </c>
      <c r="F1635" s="18" t="str">
        <f>INDEX('xUS TME'!G:G,MATCH(B1635,'xUS TME'!$B:$B,0))</f>
        <v>Health Care</v>
      </c>
      <c r="G1635" s="58">
        <f>IFERROR(INDEX(CRIMs!G:G,MATCH(C1635,CRIMs!D:D,0)),0)</f>
        <v>1</v>
      </c>
      <c r="H1635" s="58">
        <f>IFERROR(INDEX(CRIMs!I:I,MATCH(C1635,CRIMs!D:D,0)),0)</f>
        <v>1.0370452793740403</v>
      </c>
      <c r="I1635" s="13">
        <f>INDEX('xUS TME'!E:E,MATCH($B1635,'xUS TME'!$B:$B,0))</f>
        <v>7.0000000000000007E-2</v>
      </c>
      <c r="J1635" s="15">
        <f>INDEX('xUS TME'!H:H,MATCH(B1635,'xUS TME'!$B:$B,0))</f>
        <v>0.69</v>
      </c>
      <c r="K1635" s="17">
        <f t="shared" si="25"/>
        <v>0.4492753623188408</v>
      </c>
      <c r="L1635" s="15">
        <f>INDEX('xUS TME'!J:J,MATCH('xUS Opp Value'!B360,'xUS TME'!$B:$B,0))</f>
        <v>0</v>
      </c>
      <c r="M1635" s="15">
        <f>INDEX('xUS TME'!L:L,MATCH('xUS Opp Value'!$B360,'xUS TME'!$B:$B,0))</f>
        <v>72.8</v>
      </c>
      <c r="N1635" s="15">
        <f>INDEX('xUS TME'!K:K,MATCH('xUS Opp Value'!$B360,'xUS TME'!$B:$B,0))</f>
        <v>0.28999999999999998</v>
      </c>
      <c r="O1635" s="15">
        <f>INDEX('xUS TME'!I:I,MATCH('xUS Opp Value'!$B360,'xUS TME'!$B:$B,0))</f>
        <v>0</v>
      </c>
      <c r="P1635" s="15" t="str">
        <f>INDEX('xUS TME'!M:M,MATCH('xUS Opp Value'!$B360,'xUS TME'!$B:$B,0))</f>
        <v>Rupiah</v>
      </c>
      <c r="Q1635" s="15" t="str">
        <f>INDEX('xUS TME'!N:N,MATCH('xUS Opp Value'!$B1635,'xUS TME'!$B:$B,0))</f>
        <v>High</v>
      </c>
    </row>
    <row r="1636" spans="1:17" hidden="1">
      <c r="A1636" s="10" t="s">
        <v>4747</v>
      </c>
      <c r="B1636" s="10" t="str">
        <f>INDEX('xUS TME'!B:B,MATCH('xUS Opp Value'!A1636,'xUS TME'!A:A,0))</f>
        <v>JP3933800009</v>
      </c>
      <c r="C1636" s="13">
        <f>INDEX('xUS TME'!C:C,MATCH($B1636,'xUS TME'!$B:$B,0))</f>
        <v>4689</v>
      </c>
      <c r="D1636" s="13" t="str">
        <f>INDEX('xUS TME'!D:D,MATCH(B1636,'xUS TME'!$B:$B,0))</f>
        <v>0P0000AEZJ</v>
      </c>
      <c r="E1636" s="13" t="str">
        <f>INDEX('xUS TME'!F:F,MATCH(B1636,'xUS TME'!$B:$B,0))</f>
        <v>Japan</v>
      </c>
      <c r="F1636" s="18" t="str">
        <f>INDEX('xUS TME'!G:G,MATCH(B1636,'xUS TME'!$B:$B,0))</f>
        <v>Communication Services</v>
      </c>
      <c r="G1636" s="58">
        <f>IFERROR(INDEX(CRIMs!G:G,MATCH(C1636,CRIMs!D:D,0)),0)</f>
        <v>0</v>
      </c>
      <c r="H1636" s="58">
        <f>IFERROR(INDEX(CRIMs!I:I,MATCH(C1636,CRIMs!D:D,0)),0)</f>
        <v>0</v>
      </c>
      <c r="I1636" s="13">
        <f>INDEX('xUS TME'!E:E,MATCH($B1636,'xUS TME'!$B:$B,0))</f>
        <v>0.02</v>
      </c>
      <c r="J1636" s="15">
        <f>INDEX('xUS TME'!H:H,MATCH(B1636,'xUS TME'!$B:$B,0))</f>
        <v>0.84</v>
      </c>
      <c r="K1636" s="17">
        <f t="shared" si="25"/>
        <v>0.19047619047619047</v>
      </c>
      <c r="L1636" s="15">
        <f>INDEX('xUS TME'!J:J,MATCH('xUS Opp Value'!B880,'xUS TME'!$B:$B,0))</f>
        <v>13.39</v>
      </c>
      <c r="M1636" s="15">
        <f>INDEX('xUS TME'!L:L,MATCH('xUS Opp Value'!$B880,'xUS TME'!$B:$B,0))</f>
        <v>2.5299999999999998</v>
      </c>
      <c r="N1636" s="15">
        <f>INDEX('xUS TME'!K:K,MATCH('xUS Opp Value'!$B880,'xUS TME'!$B:$B,0))</f>
        <v>0.24</v>
      </c>
      <c r="O1636" s="15">
        <f>INDEX('xUS TME'!I:I,MATCH('xUS Opp Value'!$B880,'xUS TME'!$B:$B,0))</f>
        <v>0</v>
      </c>
      <c r="P1636" s="15" t="str">
        <f>INDEX('xUS TME'!M:M,MATCH('xUS Opp Value'!$B880,'xUS TME'!$B:$B,0))</f>
        <v>Rupiah</v>
      </c>
      <c r="Q1636" s="15" t="str">
        <f>INDEX('xUS TME'!N:N,MATCH('xUS Opp Value'!$B1636,'xUS TME'!$B:$B,0))</f>
        <v>High</v>
      </c>
    </row>
    <row r="1637" spans="1:17" hidden="1">
      <c r="A1637" s="10" t="s">
        <v>7207</v>
      </c>
      <c r="B1637" s="10" t="str">
        <f>INDEX('xUS TME'!B:B,MATCH('xUS Opp Value'!A1637,'xUS TME'!A:A,0))</f>
        <v>KYG8586D1097</v>
      </c>
      <c r="C1637" s="13">
        <f>INDEX('xUS TME'!C:C,MATCH($B1637,'xUS TME'!$B:$B,0))</f>
        <v>2382</v>
      </c>
      <c r="D1637" s="13" t="str">
        <f>INDEX('xUS TME'!D:D,MATCH(B1637,'xUS TME'!$B:$B,0))</f>
        <v>0P00009S9Z</v>
      </c>
      <c r="E1637" s="13" t="str">
        <f>INDEX('xUS TME'!F:F,MATCH(B1637,'xUS TME'!$B:$B,0))</f>
        <v>China</v>
      </c>
      <c r="F1637" s="18" t="str">
        <f>INDEX('xUS TME'!G:G,MATCH(B1637,'xUS TME'!$B:$B,0))</f>
        <v>Information Technology</v>
      </c>
      <c r="G1637" s="58">
        <f>IFERROR(INDEX(CRIMs!G:G,MATCH(C1637,CRIMs!D:D,0)),0)</f>
        <v>0</v>
      </c>
      <c r="H1637" s="58">
        <f>IFERROR(INDEX(CRIMs!I:I,MATCH(C1637,CRIMs!D:D,0)),0)</f>
        <v>0</v>
      </c>
      <c r="I1637" s="13">
        <f>INDEX('xUS TME'!E:E,MATCH($B1637,'xUS TME'!$B:$B,0))</f>
        <v>0.01</v>
      </c>
      <c r="J1637" s="15">
        <f>INDEX('xUS TME'!H:H,MATCH(B1637,'xUS TME'!$B:$B,0))</f>
        <v>0.85</v>
      </c>
      <c r="K1637" s="17">
        <f t="shared" si="25"/>
        <v>0.17647058823529416</v>
      </c>
      <c r="L1637" s="15">
        <f>INDEX('xUS TME'!J:J,MATCH('xUS Opp Value'!B1033,'xUS TME'!$B:$B,0))</f>
        <v>34.979999999999997</v>
      </c>
      <c r="M1637" s="15">
        <f>INDEX('xUS TME'!L:L,MATCH('xUS Opp Value'!$B1033,'xUS TME'!$B:$B,0))</f>
        <v>10.54</v>
      </c>
      <c r="N1637" s="15">
        <f>INDEX('xUS TME'!K:K,MATCH('xUS Opp Value'!$B1033,'xUS TME'!$B:$B,0))</f>
        <v>-0.17</v>
      </c>
      <c r="O1637" s="15">
        <f>INDEX('xUS TME'!I:I,MATCH('xUS Opp Value'!$B1033,'xUS TME'!$B:$B,0))</f>
        <v>0</v>
      </c>
      <c r="P1637" s="15" t="str">
        <f>INDEX('xUS TME'!M:M,MATCH('xUS Opp Value'!$B1033,'xUS TME'!$B:$B,0))</f>
        <v>Yuan Renminbi</v>
      </c>
      <c r="Q1637" s="15" t="str">
        <f>INDEX('xUS TME'!N:N,MATCH('xUS Opp Value'!$B1637,'xUS TME'!$B:$B,0))</f>
        <v>Very High</v>
      </c>
    </row>
    <row r="1638" spans="1:17" hidden="1">
      <c r="A1638" s="10" t="s">
        <v>5523</v>
      </c>
      <c r="B1638" s="10" t="str">
        <f>INDEX('xUS TME'!B:B,MATCH('xUS Opp Value'!A1638,'xUS TME'!A:A,0))</f>
        <v>JP3188200004</v>
      </c>
      <c r="C1638" s="13">
        <f>INDEX('xUS TME'!C:C,MATCH($B1638,'xUS TME'!$B:$B,0))</f>
        <v>4768</v>
      </c>
      <c r="D1638" s="13" t="str">
        <f>INDEX('xUS TME'!D:D,MATCH(B1638,'xUS TME'!$B:$B,0))</f>
        <v>0P0000EHSH</v>
      </c>
      <c r="E1638" s="13" t="str">
        <f>INDEX('xUS TME'!F:F,MATCH(B1638,'xUS TME'!$B:$B,0))</f>
        <v>Japan</v>
      </c>
      <c r="F1638" s="18" t="str">
        <f>INDEX('xUS TME'!G:G,MATCH(B1638,'xUS TME'!$B:$B,0))</f>
        <v>Information Technology</v>
      </c>
      <c r="G1638" s="58">
        <f>IFERROR(INDEX(CRIMs!G:G,MATCH(C1638,CRIMs!D:D,0)),0)</f>
        <v>0</v>
      </c>
      <c r="H1638" s="58">
        <f>IFERROR(INDEX(CRIMs!I:I,MATCH(C1638,CRIMs!D:D,0)),0)</f>
        <v>0</v>
      </c>
      <c r="I1638" s="13">
        <f>INDEX('xUS TME'!E:E,MATCH($B1638,'xUS TME'!$B:$B,0))</f>
        <v>0.01</v>
      </c>
      <c r="J1638" s="15">
        <f>INDEX('xUS TME'!H:H,MATCH(B1638,'xUS TME'!$B:$B,0))</f>
        <v>0.93</v>
      </c>
      <c r="K1638" s="17">
        <f t="shared" si="25"/>
        <v>7.5268817204301008E-2</v>
      </c>
      <c r="L1638" s="15">
        <f>INDEX('xUS TME'!J:J,MATCH('xUS Opp Value'!B1099,'xUS TME'!$B:$B,0))</f>
        <v>4.63</v>
      </c>
      <c r="M1638" s="15">
        <f>INDEX('xUS TME'!L:L,MATCH('xUS Opp Value'!$B1099,'xUS TME'!$B:$B,0))</f>
        <v>0.4</v>
      </c>
      <c r="N1638" s="15">
        <f>INDEX('xUS TME'!K:K,MATCH('xUS Opp Value'!$B1099,'xUS TME'!$B:$B,0))</f>
        <v>7.0000000000000007E-2</v>
      </c>
      <c r="O1638" s="15">
        <f>INDEX('xUS TME'!I:I,MATCH('xUS Opp Value'!$B1099,'xUS TME'!$B:$B,0))</f>
        <v>0</v>
      </c>
      <c r="P1638" s="15" t="str">
        <f>INDEX('xUS TME'!M:M,MATCH('xUS Opp Value'!$B1099,'xUS TME'!$B:$B,0))</f>
        <v>Hong Kong Dollar</v>
      </c>
      <c r="Q1638" s="15" t="str">
        <f>INDEX('xUS TME'!N:N,MATCH('xUS Opp Value'!$B1638,'xUS TME'!$B:$B,0))</f>
        <v>Medium</v>
      </c>
    </row>
    <row r="1639" spans="1:17" hidden="1">
      <c r="A1639" s="10" t="s">
        <v>1003</v>
      </c>
      <c r="B1639" s="10" t="str">
        <f>INDEX('xUS TME'!B:B,MATCH('xUS Opp Value'!A1639,'xUS TME'!A:A,0))</f>
        <v>DE000BASF111</v>
      </c>
      <c r="C1639" s="13" t="str">
        <f>INDEX('xUS TME'!C:C,MATCH($B1639,'xUS TME'!$B:$B,0))</f>
        <v>BAS</v>
      </c>
      <c r="D1639" s="13" t="str">
        <f>INDEX('xUS TME'!D:D,MATCH(B1639,'xUS TME'!$B:$B,0))</f>
        <v>0P00009QNZ</v>
      </c>
      <c r="E1639" s="13" t="str">
        <f>INDEX('xUS TME'!F:F,MATCH(B1639,'xUS TME'!$B:$B,0))</f>
        <v>Germany</v>
      </c>
      <c r="F1639" s="18" t="str">
        <f>INDEX('xUS TME'!G:G,MATCH(B1639,'xUS TME'!$B:$B,0))</f>
        <v>Materials</v>
      </c>
      <c r="G1639" s="58">
        <f>IFERROR(INDEX(CRIMs!G:G,MATCH(C1639,CRIMs!D:D,0)),0)</f>
        <v>0</v>
      </c>
      <c r="H1639" s="58">
        <f>IFERROR(INDEX(CRIMs!I:I,MATCH(C1639,CRIMs!D:D,0)),0)</f>
        <v>0</v>
      </c>
      <c r="I1639" s="13">
        <f>INDEX('xUS TME'!E:E,MATCH($B1639,'xUS TME'!$B:$B,0))</f>
        <v>0.16</v>
      </c>
      <c r="J1639" s="15">
        <f>INDEX('xUS TME'!H:H,MATCH(B1639,'xUS TME'!$B:$B,0))</f>
        <v>0.9</v>
      </c>
      <c r="K1639" s="17">
        <f t="shared" si="25"/>
        <v>0.11111111111111116</v>
      </c>
      <c r="L1639" s="15">
        <f>INDEX('xUS TME'!J:J,MATCH('xUS Opp Value'!B154,'xUS TME'!$B:$B,0))</f>
        <v>22.07</v>
      </c>
      <c r="M1639" s="15">
        <f>INDEX('xUS TME'!L:L,MATCH('xUS Opp Value'!$B154,'xUS TME'!$B:$B,0))</f>
        <v>2.82</v>
      </c>
      <c r="N1639" s="15">
        <f>INDEX('xUS TME'!K:K,MATCH('xUS Opp Value'!$B154,'xUS TME'!$B:$B,0))</f>
        <v>0.1</v>
      </c>
      <c r="O1639" s="15" t="str">
        <f>INDEX('xUS TME'!I:I,MATCH('xUS Opp Value'!$B154,'xUS TME'!$B:$B,0))</f>
        <v>Narrow</v>
      </c>
      <c r="P1639" s="15" t="str">
        <f>INDEX('xUS TME'!M:M,MATCH('xUS Opp Value'!$B154,'xUS TME'!$B:$B,0))</f>
        <v>Hong Kong Dollar</v>
      </c>
      <c r="Q1639" s="15" t="str">
        <f>INDEX('xUS TME'!N:N,MATCH('xUS Opp Value'!$B1639,'xUS TME'!$B:$B,0))</f>
        <v>Medium</v>
      </c>
    </row>
    <row r="1640" spans="1:17" hidden="1">
      <c r="A1640" s="10" t="s">
        <v>2378</v>
      </c>
      <c r="B1640" s="10" t="str">
        <f>INDEX('xUS TME'!B:B,MATCH('xUS Opp Value'!A1640,'xUS TME'!A:A,0))</f>
        <v>DE000BAY0017</v>
      </c>
      <c r="C1640" s="13" t="str">
        <f>INDEX('xUS TME'!C:C,MATCH($B1640,'xUS TME'!$B:$B,0))</f>
        <v>BAYN</v>
      </c>
      <c r="D1640" s="13" t="str">
        <f>INDEX('xUS TME'!D:D,MATCH(B1640,'xUS TME'!$B:$B,0))</f>
        <v>0P00009QO3</v>
      </c>
      <c r="E1640" s="13" t="str">
        <f>INDEX('xUS TME'!F:F,MATCH(B1640,'xUS TME'!$B:$B,0))</f>
        <v>Germany</v>
      </c>
      <c r="F1640" s="18" t="str">
        <f>INDEX('xUS TME'!G:G,MATCH(B1640,'xUS TME'!$B:$B,0))</f>
        <v>Health Care</v>
      </c>
      <c r="G1640" s="58">
        <f>IFERROR(INDEX(CRIMs!G:G,MATCH(C1640,CRIMs!D:D,0)),0)</f>
        <v>0.5</v>
      </c>
      <c r="H1640" s="58">
        <f>IFERROR(INDEX(CRIMs!I:I,MATCH(C1640,CRIMs!D:D,0)),0)</f>
        <v>0.46918021289314404</v>
      </c>
      <c r="I1640" s="13">
        <f>INDEX('xUS TME'!E:E,MATCH($B1640,'xUS TME'!$B:$B,0))</f>
        <v>0.13</v>
      </c>
      <c r="J1640" s="15">
        <f>INDEX('xUS TME'!H:H,MATCH(B1640,'xUS TME'!$B:$B,0))</f>
        <v>0.77</v>
      </c>
      <c r="K1640" s="17">
        <f t="shared" si="25"/>
        <v>0.29870129870129869</v>
      </c>
      <c r="L1640" s="15">
        <f>INDEX('xUS TME'!J:J,MATCH('xUS Opp Value'!B156,'xUS TME'!$B:$B,0))</f>
        <v>0</v>
      </c>
      <c r="M1640" s="15">
        <f>INDEX('xUS TME'!L:L,MATCH('xUS Opp Value'!$B156,'xUS TME'!$B:$B,0))</f>
        <v>0.86</v>
      </c>
      <c r="N1640" s="15">
        <f>INDEX('xUS TME'!K:K,MATCH('xUS Opp Value'!$B156,'xUS TME'!$B:$B,0))</f>
        <v>0.17</v>
      </c>
      <c r="O1640" s="15">
        <f>INDEX('xUS TME'!I:I,MATCH('xUS Opp Value'!$B156,'xUS TME'!$B:$B,0))</f>
        <v>0</v>
      </c>
      <c r="P1640" s="15" t="str">
        <f>INDEX('xUS TME'!M:M,MATCH('xUS Opp Value'!$B156,'xUS TME'!$B:$B,0))</f>
        <v>Yen</v>
      </c>
      <c r="Q1640" s="15" t="str">
        <f>INDEX('xUS TME'!N:N,MATCH('xUS Opp Value'!$B1640,'xUS TME'!$B:$B,0))</f>
        <v>High</v>
      </c>
    </row>
    <row r="1641" spans="1:17" hidden="1">
      <c r="A1641" s="10" t="s">
        <v>3118</v>
      </c>
      <c r="B1641" s="10" t="str">
        <f>INDEX('xUS TME'!B:B,MATCH('xUS Opp Value'!A1641,'xUS TME'!A:A,0))</f>
        <v>DE0007100000</v>
      </c>
      <c r="C1641" s="13" t="str">
        <f>INDEX('xUS TME'!C:C,MATCH($B1641,'xUS TME'!$B:$B,0))</f>
        <v>MBG</v>
      </c>
      <c r="D1641" s="13" t="str">
        <f>INDEX('xUS TME'!D:D,MATCH(B1641,'xUS TME'!$B:$B,0))</f>
        <v>0P00009QOM</v>
      </c>
      <c r="E1641" s="13" t="str">
        <f>INDEX('xUS TME'!F:F,MATCH(B1641,'xUS TME'!$B:$B,0))</f>
        <v>Germany</v>
      </c>
      <c r="F1641" s="18" t="str">
        <f>INDEX('xUS TME'!G:G,MATCH(B1641,'xUS TME'!$B:$B,0))</f>
        <v>Consumer Discretionary</v>
      </c>
      <c r="G1641" s="58">
        <f>IFERROR(INDEX(CRIMs!G:G,MATCH(C1641,CRIMs!D:D,0)),0)</f>
        <v>0.5</v>
      </c>
      <c r="H1641" s="58">
        <f>IFERROR(INDEX(CRIMs!I:I,MATCH(C1641,CRIMs!D:D,0)),0)</f>
        <v>0.4927358390680957</v>
      </c>
      <c r="I1641" s="13">
        <f>INDEX('xUS TME'!E:E,MATCH($B1641,'xUS TME'!$B:$B,0))</f>
        <v>0.12</v>
      </c>
      <c r="J1641" s="15">
        <f>INDEX('xUS TME'!H:H,MATCH(B1641,'xUS TME'!$B:$B,0))</f>
        <v>0.72</v>
      </c>
      <c r="K1641" s="17">
        <f t="shared" si="25"/>
        <v>0.38888888888888884</v>
      </c>
      <c r="L1641" s="15">
        <f>INDEX('xUS TME'!J:J,MATCH('xUS Opp Value'!B158,'xUS TME'!$B:$B,0))</f>
        <v>17.47</v>
      </c>
      <c r="M1641" s="15">
        <f>INDEX('xUS TME'!L:L,MATCH('xUS Opp Value'!$B158,'xUS TME'!$B:$B,0))</f>
        <v>1.62</v>
      </c>
      <c r="N1641" s="15">
        <f>INDEX('xUS TME'!K:K,MATCH('xUS Opp Value'!$B158,'xUS TME'!$B:$B,0))</f>
        <v>0.08</v>
      </c>
      <c r="O1641" s="15">
        <f>INDEX('xUS TME'!I:I,MATCH('xUS Opp Value'!$B158,'xUS TME'!$B:$B,0))</f>
        <v>0</v>
      </c>
      <c r="P1641" s="15" t="str">
        <f>INDEX('xUS TME'!M:M,MATCH('xUS Opp Value'!$B158,'xUS TME'!$B:$B,0))</f>
        <v>Malaysian Ringgit</v>
      </c>
      <c r="Q1641" s="15" t="str">
        <f>INDEX('xUS TME'!N:N,MATCH('xUS Opp Value'!$B1641,'xUS TME'!$B:$B,0))</f>
        <v>Very High</v>
      </c>
    </row>
    <row r="1642" spans="1:17" hidden="1">
      <c r="A1642" s="10" t="s">
        <v>483</v>
      </c>
      <c r="B1642" s="10" t="str">
        <f>INDEX('xUS TME'!B:B,MATCH('xUS Opp Value'!A1642,'xUS TME'!A:A,0))</f>
        <v>ES0109067019</v>
      </c>
      <c r="C1642" s="13" t="str">
        <f>INDEX('xUS TME'!C:C,MATCH($B1642,'xUS TME'!$B:$B,0))</f>
        <v>AMS</v>
      </c>
      <c r="D1642" s="13" t="str">
        <f>INDEX('xUS TME'!D:D,MATCH(B1642,'xUS TME'!$B:$B,0))</f>
        <v>0P0000P5MC</v>
      </c>
      <c r="E1642" s="13" t="str">
        <f>INDEX('xUS TME'!F:F,MATCH(B1642,'xUS TME'!$B:$B,0))</f>
        <v>Spain</v>
      </c>
      <c r="F1642" s="18" t="str">
        <f>INDEX('xUS TME'!G:G,MATCH(B1642,'xUS TME'!$B:$B,0))</f>
        <v>Consumer Discretionary</v>
      </c>
      <c r="G1642" s="58">
        <f>IFERROR(INDEX(CRIMs!G:G,MATCH(C1642,CRIMs!D:D,0)),0)</f>
        <v>0</v>
      </c>
      <c r="H1642" s="58">
        <f>IFERROR(INDEX(CRIMs!I:I,MATCH(C1642,CRIMs!D:D,0)),0)</f>
        <v>0</v>
      </c>
      <c r="I1642" s="13">
        <f>INDEX('xUS TME'!E:E,MATCH($B1642,'xUS TME'!$B:$B,0))</f>
        <v>7.0000000000000007E-2</v>
      </c>
      <c r="J1642" s="15">
        <f>INDEX('xUS TME'!H:H,MATCH(B1642,'xUS TME'!$B:$B,0))</f>
        <v>0.7</v>
      </c>
      <c r="K1642" s="17">
        <f t="shared" si="25"/>
        <v>0.4285714285714286</v>
      </c>
      <c r="L1642" s="15">
        <f>INDEX('xUS TME'!J:J,MATCH('xUS Opp Value'!B274,'xUS TME'!$B:$B,0))</f>
        <v>13.57</v>
      </c>
      <c r="M1642" s="15">
        <f>INDEX('xUS TME'!L:L,MATCH('xUS Opp Value'!$B274,'xUS TME'!$B:$B,0))</f>
        <v>1.41</v>
      </c>
      <c r="N1642" s="15">
        <f>INDEX('xUS TME'!K:K,MATCH('xUS Opp Value'!$B274,'xUS TME'!$B:$B,0))</f>
        <v>0.1</v>
      </c>
      <c r="O1642" s="15">
        <f>INDEX('xUS TME'!I:I,MATCH('xUS Opp Value'!$B274,'xUS TME'!$B:$B,0))</f>
        <v>0</v>
      </c>
      <c r="P1642" s="15" t="str">
        <f>INDEX('xUS TME'!M:M,MATCH('xUS Opp Value'!$B274,'xUS TME'!$B:$B,0))</f>
        <v>New Taiwan Dollar</v>
      </c>
      <c r="Q1642" s="15" t="str">
        <f>INDEX('xUS TME'!N:N,MATCH('xUS Opp Value'!$B1642,'xUS TME'!$B:$B,0))</f>
        <v>Medium</v>
      </c>
    </row>
    <row r="1643" spans="1:17" hidden="1">
      <c r="A1643" s="10" t="s">
        <v>616</v>
      </c>
      <c r="B1643" s="10" t="str">
        <f>INDEX('xUS TME'!B:B,MATCH('xUS Opp Value'!A1643,'xUS TME'!A:A,0))</f>
        <v>JP3116000005</v>
      </c>
      <c r="C1643" s="13">
        <f>INDEX('xUS TME'!C:C,MATCH($B1643,'xUS TME'!$B:$B,0))</f>
        <v>2502</v>
      </c>
      <c r="D1643" s="13" t="str">
        <f>INDEX('xUS TME'!D:D,MATCH(B1643,'xUS TME'!$B:$B,0))</f>
        <v>0P0000AETJ</v>
      </c>
      <c r="E1643" s="13" t="str">
        <f>INDEX('xUS TME'!F:F,MATCH(B1643,'xUS TME'!$B:$B,0))</f>
        <v>Japan</v>
      </c>
      <c r="F1643" s="18" t="str">
        <f>INDEX('xUS TME'!G:G,MATCH(B1643,'xUS TME'!$B:$B,0))</f>
        <v>Consumer Staples</v>
      </c>
      <c r="G1643" s="58">
        <f>IFERROR(INDEX(CRIMs!G:G,MATCH(C1643,CRIMs!D:D,0)),0)</f>
        <v>0</v>
      </c>
      <c r="H1643" s="58">
        <f>IFERROR(INDEX(CRIMs!I:I,MATCH(C1643,CRIMs!D:D,0)),0)</f>
        <v>0</v>
      </c>
      <c r="I1643" s="13">
        <f>INDEX('xUS TME'!E:E,MATCH($B1643,'xUS TME'!$B:$B,0))</f>
        <v>0.05</v>
      </c>
      <c r="J1643" s="15">
        <f>INDEX('xUS TME'!H:H,MATCH(B1643,'xUS TME'!$B:$B,0))</f>
        <v>0.72</v>
      </c>
      <c r="K1643" s="17">
        <f t="shared" si="25"/>
        <v>0.38888888888888884</v>
      </c>
      <c r="L1643" s="15">
        <f>INDEX('xUS TME'!J:J,MATCH('xUS Opp Value'!B494,'xUS TME'!$B:$B,0))</f>
        <v>0</v>
      </c>
      <c r="M1643" s="15">
        <f>INDEX('xUS TME'!L:L,MATCH('xUS Opp Value'!$B494,'xUS TME'!$B:$B,0))</f>
        <v>3.59</v>
      </c>
      <c r="N1643" s="15">
        <f>INDEX('xUS TME'!K:K,MATCH('xUS Opp Value'!$B494,'xUS TME'!$B:$B,0))</f>
        <v>0.15</v>
      </c>
      <c r="O1643" s="15">
        <f>INDEX('xUS TME'!I:I,MATCH('xUS Opp Value'!$B494,'xUS TME'!$B:$B,0))</f>
        <v>0</v>
      </c>
      <c r="P1643" s="15" t="str">
        <f>INDEX('xUS TME'!M:M,MATCH('xUS Opp Value'!$B494,'xUS TME'!$B:$B,0))</f>
        <v>Indian Rupee</v>
      </c>
      <c r="Q1643" s="15" t="str">
        <f>INDEX('xUS TME'!N:N,MATCH('xUS Opp Value'!$B1643,'xUS TME'!$B:$B,0))</f>
        <v>Medium</v>
      </c>
    </row>
    <row r="1644" spans="1:17" hidden="1">
      <c r="A1644" s="10" t="s">
        <v>3933</v>
      </c>
      <c r="B1644" s="10" t="str">
        <f>INDEX('xUS TME'!B:B,MATCH('xUS Opp Value'!A1644,'xUS TME'!A:A,0))</f>
        <v>KYG4818G1010</v>
      </c>
      <c r="C1644" s="13" t="str">
        <f>INDEX('xUS TME'!C:C,MATCH($B1644,'xUS TME'!$B:$B,0))</f>
        <v>01801</v>
      </c>
      <c r="D1644" s="13" t="str">
        <f>INDEX('xUS TME'!D:D,MATCH(B1644,'xUS TME'!$B:$B,0))</f>
        <v>0P0001EV4S</v>
      </c>
      <c r="E1644" s="13" t="str">
        <f>INDEX('xUS TME'!F:F,MATCH(B1644,'xUS TME'!$B:$B,0))</f>
        <v>China</v>
      </c>
      <c r="F1644" s="18" t="str">
        <f>INDEX('xUS TME'!G:G,MATCH(B1644,'xUS TME'!$B:$B,0))</f>
        <v>Health Care</v>
      </c>
      <c r="G1644" s="58">
        <f>IFERROR(INDEX(CRIMs!G:G,MATCH(C1644,CRIMs!D:D,0)),0)</f>
        <v>0</v>
      </c>
      <c r="H1644" s="58">
        <f>IFERROR(INDEX(CRIMs!I:I,MATCH(C1644,CRIMs!D:D,0)),0)</f>
        <v>0</v>
      </c>
      <c r="I1644" s="13">
        <f>INDEX('xUS TME'!E:E,MATCH($B1644,'xUS TME'!$B:$B,0))</f>
        <v>0.05</v>
      </c>
      <c r="J1644" s="15">
        <f>INDEX('xUS TME'!H:H,MATCH(B1644,'xUS TME'!$B:$B,0))</f>
        <v>0.8</v>
      </c>
      <c r="K1644" s="17">
        <f t="shared" si="25"/>
        <v>0.25</v>
      </c>
      <c r="L1644" s="15">
        <f>INDEX('xUS TME'!J:J,MATCH('xUS Opp Value'!B500,'xUS TME'!$B:$B,0))</f>
        <v>0</v>
      </c>
      <c r="M1644" s="15">
        <f>INDEX('xUS TME'!L:L,MATCH('xUS Opp Value'!$B500,'xUS TME'!$B:$B,0))</f>
        <v>1.61</v>
      </c>
      <c r="N1644" s="15">
        <f>INDEX('xUS TME'!K:K,MATCH('xUS Opp Value'!$B500,'xUS TME'!$B:$B,0))</f>
        <v>7.0000000000000007E-2</v>
      </c>
      <c r="O1644" s="15">
        <f>INDEX('xUS TME'!I:I,MATCH('xUS Opp Value'!$B500,'xUS TME'!$B:$B,0))</f>
        <v>0</v>
      </c>
      <c r="P1644" s="15" t="str">
        <f>INDEX('xUS TME'!M:M,MATCH('xUS Opp Value'!$B500,'xUS TME'!$B:$B,0))</f>
        <v>Yen</v>
      </c>
      <c r="Q1644" s="15" t="str">
        <f>INDEX('xUS TME'!N:N,MATCH('xUS Opp Value'!$B1644,'xUS TME'!$B:$B,0))</f>
        <v>Very High</v>
      </c>
    </row>
    <row r="1645" spans="1:17" hidden="1">
      <c r="A1645" s="10" t="s">
        <v>8288</v>
      </c>
      <c r="B1645" s="10" t="str">
        <f>INDEX('xUS TME'!B:B,MATCH('xUS Opp Value'!A1645,'xUS TME'!A:A,0))</f>
        <v>AU000000JHX1</v>
      </c>
      <c r="C1645" s="13" t="str">
        <f>INDEX('xUS TME'!C:C,MATCH($B1645,'xUS TME'!$B:$B,0))</f>
        <v>JHX</v>
      </c>
      <c r="D1645" s="13" t="str">
        <f>INDEX('xUS TME'!D:D,MATCH(B1645,'xUS TME'!$B:$B,0))</f>
        <v>0P00006WMI</v>
      </c>
      <c r="E1645" s="13" t="str">
        <f>INDEX('xUS TME'!F:F,MATCH(B1645,'xUS TME'!$B:$B,0))</f>
        <v>United States</v>
      </c>
      <c r="F1645" s="18" t="str">
        <f>INDEX('xUS TME'!G:G,MATCH(B1645,'xUS TME'!$B:$B,0))</f>
        <v>Materials</v>
      </c>
      <c r="G1645" s="58">
        <f>IFERROR(INDEX(CRIMs!G:G,MATCH(C1645,CRIMs!D:D,0)),0)</f>
        <v>0.75</v>
      </c>
      <c r="H1645" s="58">
        <f>IFERROR(INDEX(CRIMs!I:I,MATCH(C1645,CRIMs!D:D,0)),0)</f>
        <v>0.66394168175610235</v>
      </c>
      <c r="I1645" s="13">
        <f>INDEX('xUS TME'!E:E,MATCH($B1645,'xUS TME'!$B:$B,0))</f>
        <v>0.03</v>
      </c>
      <c r="J1645" s="15">
        <f>INDEX('xUS TME'!H:H,MATCH(B1645,'xUS TME'!$B:$B,0))</f>
        <v>0.68</v>
      </c>
      <c r="K1645" s="17">
        <f t="shared" si="25"/>
        <v>0.47058823529411753</v>
      </c>
      <c r="L1645" s="15">
        <f>INDEX('xUS TME'!J:J,MATCH('xUS Opp Value'!B553,'xUS TME'!$B:$B,0))</f>
        <v>15.56</v>
      </c>
      <c r="M1645" s="15">
        <f>INDEX('xUS TME'!L:L,MATCH('xUS Opp Value'!$B553,'xUS TME'!$B:$B,0))</f>
        <v>3.77</v>
      </c>
      <c r="N1645" s="15">
        <f>INDEX('xUS TME'!K:K,MATCH('xUS Opp Value'!$B553,'xUS TME'!$B:$B,0))</f>
        <v>0.12</v>
      </c>
      <c r="O1645" s="15">
        <f>INDEX('xUS TME'!I:I,MATCH('xUS Opp Value'!$B553,'xUS TME'!$B:$B,0))</f>
        <v>0</v>
      </c>
      <c r="P1645" s="15" t="str">
        <f>INDEX('xUS TME'!M:M,MATCH('xUS Opp Value'!$B553,'xUS TME'!$B:$B,0))</f>
        <v>New Taiwan Dollar</v>
      </c>
      <c r="Q1645" s="15" t="str">
        <f>INDEX('xUS TME'!N:N,MATCH('xUS Opp Value'!$B1645,'xUS TME'!$B:$B,0))</f>
        <v>High</v>
      </c>
    </row>
    <row r="1646" spans="1:17" hidden="1">
      <c r="A1646" s="10" t="s">
        <v>4583</v>
      </c>
      <c r="B1646" s="10" t="str">
        <f>INDEX('xUS TME'!B:B,MATCH('xUS Opp Value'!A1646,'xUS TME'!A:A,0))</f>
        <v>HK0992009065</v>
      </c>
      <c r="C1646" s="13">
        <f>INDEX('xUS TME'!C:C,MATCH($B1646,'xUS TME'!$B:$B,0))</f>
        <v>992</v>
      </c>
      <c r="D1646" s="13" t="str">
        <f>INDEX('xUS TME'!D:D,MATCH(B1646,'xUS TME'!$B:$B,0))</f>
        <v>0P00009S53</v>
      </c>
      <c r="E1646" s="13" t="str">
        <f>INDEX('xUS TME'!F:F,MATCH(B1646,'xUS TME'!$B:$B,0))</f>
        <v>China</v>
      </c>
      <c r="F1646" s="18" t="str">
        <f>INDEX('xUS TME'!G:G,MATCH(B1646,'xUS TME'!$B:$B,0))</f>
        <v>Information Technology</v>
      </c>
      <c r="G1646" s="58">
        <f>IFERROR(INDEX(CRIMs!G:G,MATCH(C1646,CRIMs!D:D,0)),0)</f>
        <v>0</v>
      </c>
      <c r="H1646" s="58">
        <f>IFERROR(INDEX(CRIMs!I:I,MATCH(C1646,CRIMs!D:D,0)),0)</f>
        <v>0</v>
      </c>
      <c r="I1646" s="13">
        <f>INDEX('xUS TME'!E:E,MATCH($B1646,'xUS TME'!$B:$B,0))</f>
        <v>0.02</v>
      </c>
      <c r="J1646" s="15">
        <f>INDEX('xUS TME'!H:H,MATCH(B1646,'xUS TME'!$B:$B,0))</f>
        <v>0.8</v>
      </c>
      <c r="K1646" s="17">
        <f t="shared" si="25"/>
        <v>0.25</v>
      </c>
      <c r="L1646" s="15">
        <f>INDEX('xUS TME'!J:J,MATCH('xUS Opp Value'!B895,'xUS TME'!$B:$B,0))</f>
        <v>12.86</v>
      </c>
      <c r="M1646" s="15">
        <f>INDEX('xUS TME'!L:L,MATCH('xUS Opp Value'!$B895,'xUS TME'!$B:$B,0))</f>
        <v>2.19</v>
      </c>
      <c r="N1646" s="15">
        <f>INDEX('xUS TME'!K:K,MATCH('xUS Opp Value'!$B895,'xUS TME'!$B:$B,0))</f>
        <v>0.17</v>
      </c>
      <c r="O1646" s="15">
        <f>INDEX('xUS TME'!I:I,MATCH('xUS Opp Value'!$B895,'xUS TME'!$B:$B,0))</f>
        <v>0</v>
      </c>
      <c r="P1646" s="15" t="str">
        <f>INDEX('xUS TME'!M:M,MATCH('xUS Opp Value'!$B895,'xUS TME'!$B:$B,0))</f>
        <v>Baht</v>
      </c>
      <c r="Q1646" s="15" t="str">
        <f>INDEX('xUS TME'!N:N,MATCH('xUS Opp Value'!$B1646,'xUS TME'!$B:$B,0))</f>
        <v>High</v>
      </c>
    </row>
    <row r="1647" spans="1:17" hidden="1">
      <c r="A1647" s="10" t="s">
        <v>1645</v>
      </c>
      <c r="B1647" s="10" t="str">
        <f>INDEX('xUS TME'!B:B,MATCH('xUS Opp Value'!A1647,'xUS TME'!A:A,0))</f>
        <v>KYG210961051</v>
      </c>
      <c r="C1647" s="13" t="str">
        <f>INDEX('xUS TME'!C:C,MATCH($B1647,'xUS TME'!$B:$B,0))</f>
        <v>02319</v>
      </c>
      <c r="D1647" s="13" t="str">
        <f>INDEX('xUS TME'!D:D,MATCH(B1647,'xUS TME'!$B:$B,0))</f>
        <v>0P00009S98</v>
      </c>
      <c r="E1647" s="13" t="str">
        <f>INDEX('xUS TME'!F:F,MATCH(B1647,'xUS TME'!$B:$B,0))</f>
        <v>Hong Kong</v>
      </c>
      <c r="F1647" s="18" t="str">
        <f>INDEX('xUS TME'!G:G,MATCH(B1647,'xUS TME'!$B:$B,0))</f>
        <v>Consumer Staples</v>
      </c>
      <c r="G1647" s="58">
        <f>IFERROR(INDEX(CRIMs!G:G,MATCH(C1647,CRIMs!D:D,0)),0)</f>
        <v>0</v>
      </c>
      <c r="H1647" s="58">
        <f>IFERROR(INDEX(CRIMs!I:I,MATCH(C1647,CRIMs!D:D,0)),0)</f>
        <v>0</v>
      </c>
      <c r="I1647" s="13">
        <f>INDEX('xUS TME'!E:E,MATCH($B1647,'xUS TME'!$B:$B,0))</f>
        <v>0.02</v>
      </c>
      <c r="J1647" s="15">
        <f>INDEX('xUS TME'!H:H,MATCH(B1647,'xUS TME'!$B:$B,0))</f>
        <v>0.74</v>
      </c>
      <c r="K1647" s="17">
        <f t="shared" si="25"/>
        <v>0.35135135135135132</v>
      </c>
      <c r="L1647" s="15">
        <f>INDEX('xUS TME'!J:J,MATCH('xUS Opp Value'!B962,'xUS TME'!$B:$B,0))</f>
        <v>62.51</v>
      </c>
      <c r="M1647" s="15">
        <f>INDEX('xUS TME'!L:L,MATCH('xUS Opp Value'!$B962,'xUS TME'!$B:$B,0))</f>
        <v>8.5</v>
      </c>
      <c r="N1647" s="15">
        <f>INDEX('xUS TME'!K:K,MATCH('xUS Opp Value'!$B962,'xUS TME'!$B:$B,0))</f>
        <v>0.15</v>
      </c>
      <c r="O1647" s="15">
        <f>INDEX('xUS TME'!I:I,MATCH('xUS Opp Value'!$B962,'xUS TME'!$B:$B,0))</f>
        <v>0</v>
      </c>
      <c r="P1647" s="15" t="str">
        <f>INDEX('xUS TME'!M:M,MATCH('xUS Opp Value'!$B962,'xUS TME'!$B:$B,0))</f>
        <v>Yuan Renminbi</v>
      </c>
      <c r="Q1647" s="15" t="str">
        <f>INDEX('xUS TME'!N:N,MATCH('xUS Opp Value'!$B1647,'xUS TME'!$B:$B,0))</f>
        <v>High</v>
      </c>
    </row>
    <row r="1648" spans="1:17" hidden="1">
      <c r="A1648" s="371" t="s">
        <v>5679</v>
      </c>
      <c r="B1648" s="429" t="str">
        <f>_xll.MSDP(C1648,"ISIN")</f>
        <v>NL0013267909</v>
      </c>
      <c r="C1648" s="372" t="s">
        <v>5681</v>
      </c>
      <c r="D1648" s="371" t="s">
        <v>8579</v>
      </c>
      <c r="E1648" s="371" t="s">
        <v>56</v>
      </c>
      <c r="F1648" s="374" t="s">
        <v>89</v>
      </c>
      <c r="G1648" s="58">
        <f>IFERROR(INDEX(CRIMs!G:G,MATCH(C1648,CRIMs!D:D,0)),0)</f>
        <v>0.5</v>
      </c>
      <c r="H1648" s="58">
        <f>IFERROR(INDEX(CRIMs!I:I,MATCH(C1648,CRIMs!D:D,0)),0)</f>
        <v>0.40511210373285145</v>
      </c>
      <c r="I1648" s="372">
        <v>0</v>
      </c>
      <c r="J1648" s="360">
        <f>_xll.MSDP(B1648,"PRICE_TO_FAIR_VALUE")</f>
        <v>0.72533333330000005</v>
      </c>
      <c r="K1648" s="17">
        <f t="shared" si="25"/>
        <v>0.37867647065159349</v>
      </c>
      <c r="L1648" s="371"/>
      <c r="M1648" s="371"/>
      <c r="N1648" s="371"/>
      <c r="O1648" s="371"/>
      <c r="P1648" s="371"/>
      <c r="Q1648" s="15" t="e">
        <f>INDEX('xUS TME'!N:N,MATCH('xUS Opp Value'!$B1648,'xUS TME'!$B:$B,0))</f>
        <v>#N/A</v>
      </c>
    </row>
    <row r="1649" spans="1:17">
      <c r="A1649" s="10" t="s">
        <v>6307</v>
      </c>
      <c r="B1649" s="10" t="str">
        <f>INDEX('xUS TME'!B:B,MATCH('xUS Opp Value'!A1649,'xUS TME'!A:A,0))</f>
        <v>FR0000120578</v>
      </c>
      <c r="C1649" s="13" t="str">
        <f>INDEX('xUS TME'!C:C,MATCH($B1649,'xUS TME'!$B:$B,0))</f>
        <v>SAN</v>
      </c>
      <c r="D1649" s="13" t="str">
        <f>INDEX('xUS TME'!D:D,MATCH(B1649,'xUS TME'!$B:$B,0))</f>
        <v>0P00009WOZ</v>
      </c>
      <c r="E1649" s="13" t="str">
        <f>INDEX('xUS TME'!F:F,MATCH(B1649,'xUS TME'!$B:$B,0))</f>
        <v>France</v>
      </c>
      <c r="F1649" s="18" t="str">
        <f>INDEX('xUS TME'!G:G,MATCH(B1649,'xUS TME'!$B:$B,0))</f>
        <v>Health Care</v>
      </c>
      <c r="G1649" s="58">
        <f>IFERROR(INDEX(CRIMs!G:G,MATCH(C1649,CRIMs!D:D,0)),0)</f>
        <v>0</v>
      </c>
      <c r="H1649" s="58">
        <f>IFERROR(INDEX(CRIMs!I:I,MATCH(C1649,CRIMs!D:D,0)),0)</f>
        <v>0</v>
      </c>
      <c r="I1649" s="13">
        <f>INDEX('xUS TME'!E:E,MATCH($B1649,'xUS TME'!$B:$B,0))</f>
        <v>0.33</v>
      </c>
      <c r="J1649" s="15">
        <f>INDEX('xUS TME'!H:H,MATCH(B1649,'xUS TME'!$B:$B,0))</f>
        <v>0.75</v>
      </c>
      <c r="K1649" s="17">
        <f t="shared" si="25"/>
        <v>0.33333333333333326</v>
      </c>
      <c r="L1649" s="15">
        <f>INDEX('xUS TME'!J:J,MATCH('xUS Opp Value'!B57,'xUS TME'!$B:$B,0))</f>
        <v>28.32</v>
      </c>
      <c r="M1649" s="15">
        <f>INDEX('xUS TME'!L:L,MATCH('xUS Opp Value'!$B57,'xUS TME'!$B:$B,0))</f>
        <v>5.37</v>
      </c>
      <c r="N1649" s="15">
        <f>INDEX('xUS TME'!K:K,MATCH('xUS Opp Value'!$B57,'xUS TME'!$B:$B,0))</f>
        <v>0.19</v>
      </c>
      <c r="O1649" s="15" t="str">
        <f>INDEX('xUS TME'!I:I,MATCH('xUS Opp Value'!$B57,'xUS TME'!$B:$B,0))</f>
        <v>None</v>
      </c>
      <c r="P1649" s="15" t="str">
        <f>INDEX('xUS TME'!M:M,MATCH('xUS Opp Value'!$B57,'xUS TME'!$B:$B,0))</f>
        <v>Indian Rupee</v>
      </c>
      <c r="Q1649" s="15" t="str">
        <f>INDEX('xUS TME'!N:N,MATCH('xUS Opp Value'!$B1649,'xUS TME'!$B:$B,0))</f>
        <v>Medium</v>
      </c>
    </row>
    <row r="1650" spans="1:17" hidden="1">
      <c r="A1650" s="10" t="s">
        <v>7946</v>
      </c>
      <c r="B1650" s="10" t="str">
        <f>INDEX('xUS TME'!B:B,MATCH('xUS Opp Value'!A1650,'xUS TME'!A:A,0))</f>
        <v>DE0007664039</v>
      </c>
      <c r="C1650" s="13" t="str">
        <f>INDEX('xUS TME'!C:C,MATCH($B1650,'xUS TME'!$B:$B,0))</f>
        <v>VOW3</v>
      </c>
      <c r="D1650" s="13" t="str">
        <f>INDEX('xUS TME'!D:D,MATCH(B1650,'xUS TME'!$B:$B,0))</f>
        <v>0P0000CM6M</v>
      </c>
      <c r="E1650" s="13" t="str">
        <f>INDEX('xUS TME'!F:F,MATCH(B1650,'xUS TME'!$B:$B,0))</f>
        <v>Germany</v>
      </c>
      <c r="F1650" s="18" t="str">
        <f>INDEX('xUS TME'!G:G,MATCH(B1650,'xUS TME'!$B:$B,0))</f>
        <v>Consumer Discretionary</v>
      </c>
      <c r="G1650" s="58">
        <f>IFERROR(INDEX(CRIMs!G:G,MATCH(C1650,CRIMs!D:D,0)),0)</f>
        <v>0</v>
      </c>
      <c r="H1650" s="58">
        <f>IFERROR(INDEX(CRIMs!I:I,MATCH(C1650,CRIMs!D:D,0)),0)</f>
        <v>0</v>
      </c>
      <c r="I1650" s="13">
        <f>INDEX('xUS TME'!E:E,MATCH($B1650,'xUS TME'!$B:$B,0))</f>
        <v>0.06</v>
      </c>
      <c r="J1650" s="15">
        <f>INDEX('xUS TME'!H:H,MATCH(B1650,'xUS TME'!$B:$B,0))</f>
        <v>0.72</v>
      </c>
      <c r="K1650" s="17">
        <f t="shared" si="25"/>
        <v>0.38888888888888884</v>
      </c>
      <c r="L1650" s="15">
        <f>INDEX('xUS TME'!J:J,MATCH('xUS Opp Value'!B323,'xUS TME'!$B:$B,0))</f>
        <v>13.12</v>
      </c>
      <c r="M1650" s="15">
        <f>INDEX('xUS TME'!L:L,MATCH('xUS Opp Value'!$B323,'xUS TME'!$B:$B,0))</f>
        <v>2.46</v>
      </c>
      <c r="N1650" s="15">
        <f>INDEX('xUS TME'!K:K,MATCH('xUS Opp Value'!$B323,'xUS TME'!$B:$B,0))</f>
        <v>0.13</v>
      </c>
      <c r="O1650" s="15" t="str">
        <f>INDEX('xUS TME'!I:I,MATCH('xUS Opp Value'!$B323,'xUS TME'!$B:$B,0))</f>
        <v>None</v>
      </c>
      <c r="P1650" s="15" t="str">
        <f>INDEX('xUS TME'!M:M,MATCH('xUS Opp Value'!$B323,'xUS TME'!$B:$B,0))</f>
        <v>Swedish Krona</v>
      </c>
      <c r="Q1650" s="15" t="str">
        <f>INDEX('xUS TME'!N:N,MATCH('xUS Opp Value'!$B1650,'xUS TME'!$B:$B,0))</f>
        <v>Very High</v>
      </c>
    </row>
    <row r="1651" spans="1:17" hidden="1">
      <c r="A1651" s="10" t="s">
        <v>875</v>
      </c>
      <c r="B1651" s="10" t="str">
        <f>INDEX('xUS TME'!B:B,MATCH('xUS Opp Value'!A1651,'xUS TME'!A:A,0))</f>
        <v>JP3778630008</v>
      </c>
      <c r="C1651" s="13">
        <f>INDEX('xUS TME'!C:C,MATCH($B1651,'xUS TME'!$B:$B,0))</f>
        <v>7832</v>
      </c>
      <c r="D1651" s="13" t="str">
        <f>INDEX('xUS TME'!D:D,MATCH(B1651,'xUS TME'!$B:$B,0))</f>
        <v>0P0000ELOS</v>
      </c>
      <c r="E1651" s="13" t="str">
        <f>INDEX('xUS TME'!F:F,MATCH(B1651,'xUS TME'!$B:$B,0))</f>
        <v>Japan</v>
      </c>
      <c r="F1651" s="18" t="str">
        <f>INDEX('xUS TME'!G:G,MATCH(B1651,'xUS TME'!$B:$B,0))</f>
        <v>Consumer Discretionary</v>
      </c>
      <c r="G1651" s="58">
        <f>IFERROR(INDEX(CRIMs!G:G,MATCH(C1651,CRIMs!D:D,0)),0)</f>
        <v>0</v>
      </c>
      <c r="H1651" s="58">
        <f>IFERROR(INDEX(CRIMs!I:I,MATCH(C1651,CRIMs!D:D,0)),0)</f>
        <v>0</v>
      </c>
      <c r="I1651" s="13">
        <f>INDEX('xUS TME'!E:E,MATCH($B1651,'xUS TME'!$B:$B,0))</f>
        <v>0.05</v>
      </c>
      <c r="J1651" s="15">
        <f>INDEX('xUS TME'!H:H,MATCH(B1651,'xUS TME'!$B:$B,0))</f>
        <v>0.69</v>
      </c>
      <c r="K1651" s="17">
        <f t="shared" si="25"/>
        <v>0.4492753623188408</v>
      </c>
      <c r="L1651" s="15">
        <f>INDEX('xUS TME'!J:J,MATCH('xUS Opp Value'!B471,'xUS TME'!$B:$B,0))</f>
        <v>0</v>
      </c>
      <c r="M1651" s="15">
        <f>INDEX('xUS TME'!L:L,MATCH('xUS Opp Value'!$B471,'xUS TME'!$B:$B,0))</f>
        <v>1.18</v>
      </c>
      <c r="N1651" s="15">
        <f>INDEX('xUS TME'!K:K,MATCH('xUS Opp Value'!$B471,'xUS TME'!$B:$B,0))</f>
        <v>0.19</v>
      </c>
      <c r="O1651" s="15">
        <f>INDEX('xUS TME'!I:I,MATCH('xUS Opp Value'!$B471,'xUS TME'!$B:$B,0))</f>
        <v>0</v>
      </c>
      <c r="P1651" s="15" t="str">
        <f>INDEX('xUS TME'!M:M,MATCH('xUS Opp Value'!$B471,'xUS TME'!$B:$B,0))</f>
        <v>Won</v>
      </c>
      <c r="Q1651" s="15" t="str">
        <f>INDEX('xUS TME'!N:N,MATCH('xUS Opp Value'!$B1651,'xUS TME'!$B:$B,0))</f>
        <v>Medium</v>
      </c>
    </row>
    <row r="1652" spans="1:17" hidden="1">
      <c r="A1652" s="10" t="s">
        <v>1721</v>
      </c>
      <c r="B1652" s="10" t="str">
        <f>INDEX('xUS TME'!B:B,MATCH('xUS Opp Value'!A1652,'xUS TME'!A:A,0))</f>
        <v>CNE1000009Q7</v>
      </c>
      <c r="C1652" s="13" t="str">
        <f>INDEX('xUS TME'!C:C,MATCH($B1652,'xUS TME'!$B:$B,0))</f>
        <v>02601</v>
      </c>
      <c r="D1652" s="13" t="str">
        <f>INDEX('xUS TME'!D:D,MATCH(B1652,'xUS TME'!$B:$B,0))</f>
        <v>0P0000NK48</v>
      </c>
      <c r="E1652" s="13" t="str">
        <f>INDEX('xUS TME'!F:F,MATCH(B1652,'xUS TME'!$B:$B,0))</f>
        <v>China</v>
      </c>
      <c r="F1652" s="18" t="str">
        <f>INDEX('xUS TME'!G:G,MATCH(B1652,'xUS TME'!$B:$B,0))</f>
        <v>Financials</v>
      </c>
      <c r="G1652" s="58">
        <f>IFERROR(INDEX(CRIMs!G:G,MATCH(C1652,CRIMs!D:D,0)),0)</f>
        <v>0</v>
      </c>
      <c r="H1652" s="58">
        <f>IFERROR(INDEX(CRIMs!I:I,MATCH(C1652,CRIMs!D:D,0)),0)</f>
        <v>0</v>
      </c>
      <c r="I1652" s="13">
        <f>INDEX('xUS TME'!E:E,MATCH($B1652,'xUS TME'!$B:$B,0))</f>
        <v>0.03</v>
      </c>
      <c r="J1652" s="15">
        <f>INDEX('xUS TME'!H:H,MATCH(B1652,'xUS TME'!$B:$B,0))</f>
        <v>0.73</v>
      </c>
      <c r="K1652" s="17">
        <f t="shared" si="25"/>
        <v>0.36986301369863006</v>
      </c>
      <c r="L1652" s="15">
        <f>INDEX('xUS TME'!J:J,MATCH('xUS Opp Value'!B572,'xUS TME'!$B:$B,0))</f>
        <v>9.11</v>
      </c>
      <c r="M1652" s="15">
        <f>INDEX('xUS TME'!L:L,MATCH('xUS Opp Value'!$B572,'xUS TME'!$B:$B,0))</f>
        <v>0.96</v>
      </c>
      <c r="N1652" s="15">
        <f>INDEX('xUS TME'!K:K,MATCH('xUS Opp Value'!$B572,'xUS TME'!$B:$B,0))</f>
        <v>0.1</v>
      </c>
      <c r="O1652" s="15">
        <f>INDEX('xUS TME'!I:I,MATCH('xUS Opp Value'!$B572,'xUS TME'!$B:$B,0))</f>
        <v>0</v>
      </c>
      <c r="P1652" s="15" t="str">
        <f>INDEX('xUS TME'!M:M,MATCH('xUS Opp Value'!$B572,'xUS TME'!$B:$B,0))</f>
        <v>Malaysian Ringgit</v>
      </c>
      <c r="Q1652" s="15" t="str">
        <f>INDEX('xUS TME'!N:N,MATCH('xUS Opp Value'!$B1652,'xUS TME'!$B:$B,0))</f>
        <v>High</v>
      </c>
    </row>
    <row r="1653" spans="1:17" hidden="1">
      <c r="A1653" s="10" t="s">
        <v>341</v>
      </c>
      <c r="B1653" s="10" t="str">
        <f>INDEX('xUS TME'!B:B,MATCH('xUS Opp Value'!A1653,'xUS TME'!A:A,0))</f>
        <v>AU000000ASX7</v>
      </c>
      <c r="C1653" s="13" t="str">
        <f>INDEX('xUS TME'!C:C,MATCH($B1653,'xUS TME'!$B:$B,0))</f>
        <v>ASX</v>
      </c>
      <c r="D1653" s="13" t="str">
        <f>INDEX('xUS TME'!D:D,MATCH(B1653,'xUS TME'!$B:$B,0))</f>
        <v>0P00006W9V</v>
      </c>
      <c r="E1653" s="13" t="str">
        <f>INDEX('xUS TME'!F:F,MATCH(B1653,'xUS TME'!$B:$B,0))</f>
        <v>Australia</v>
      </c>
      <c r="F1653" s="18" t="str">
        <f>INDEX('xUS TME'!G:G,MATCH(B1653,'xUS TME'!$B:$B,0))</f>
        <v>Financials</v>
      </c>
      <c r="G1653" s="58">
        <f>IFERROR(INDEX(CRIMs!G:G,MATCH(C1653,CRIMs!D:D,0)),0)</f>
        <v>0.5</v>
      </c>
      <c r="H1653" s="58">
        <f>IFERROR(INDEX(CRIMs!I:I,MATCH(C1653,CRIMs!D:D,0)),0)</f>
        <v>0.61128466742289711</v>
      </c>
      <c r="I1653" s="13">
        <f>INDEX('xUS TME'!E:E,MATCH($B1653,'xUS TME'!$B:$B,0))</f>
        <v>0.02</v>
      </c>
      <c r="J1653" s="15">
        <f>INDEX('xUS TME'!H:H,MATCH(B1653,'xUS TME'!$B:$B,0))</f>
        <v>0.83</v>
      </c>
      <c r="K1653" s="17">
        <f t="shared" si="25"/>
        <v>0.20481927710843384</v>
      </c>
      <c r="L1653" s="15">
        <f>INDEX('xUS TME'!J:J,MATCH('xUS Opp Value'!B831,'xUS TME'!$B:$B,0))</f>
        <v>8.32</v>
      </c>
      <c r="M1653" s="15">
        <f>INDEX('xUS TME'!L:L,MATCH('xUS Opp Value'!$B831,'xUS TME'!$B:$B,0))</f>
        <v>0</v>
      </c>
      <c r="N1653" s="15">
        <f>INDEX('xUS TME'!K:K,MATCH('xUS Opp Value'!$B831,'xUS TME'!$B:$B,0))</f>
        <v>0.12</v>
      </c>
      <c r="O1653" s="15" t="str">
        <f>INDEX('xUS TME'!I:I,MATCH('xUS Opp Value'!$B831,'xUS TME'!$B:$B,0))</f>
        <v>None</v>
      </c>
      <c r="P1653" s="15" t="str">
        <f>INDEX('xUS TME'!M:M,MATCH('xUS Opp Value'!$B831,'xUS TME'!$B:$B,0))</f>
        <v>Euro</v>
      </c>
      <c r="Q1653" s="15" t="str">
        <f>INDEX('xUS TME'!N:N,MATCH('xUS Opp Value'!$B1653,'xUS TME'!$B:$B,0))</f>
        <v>Low</v>
      </c>
    </row>
    <row r="1654" spans="1:17" hidden="1">
      <c r="A1654" s="10" t="s">
        <v>1222</v>
      </c>
      <c r="B1654" s="10" t="str">
        <f>INDEX('xUS TME'!B:B,MATCH('xUS Opp Value'!A1654,'xUS TME'!A:A,0))</f>
        <v>KYG126521064</v>
      </c>
      <c r="C1654" s="13" t="str">
        <f>INDEX('xUS TME'!C:C,MATCH($B1654,'xUS TME'!$B:$B,0))</f>
        <v>03998</v>
      </c>
      <c r="D1654" s="13" t="str">
        <f>INDEX('xUS TME'!D:D,MATCH(B1654,'xUS TME'!$B:$B,0))</f>
        <v>0P0000BJHZ</v>
      </c>
      <c r="E1654" s="13" t="str">
        <f>INDEX('xUS TME'!F:F,MATCH(B1654,'xUS TME'!$B:$B,0))</f>
        <v>China</v>
      </c>
      <c r="F1654" s="18" t="str">
        <f>INDEX('xUS TME'!G:G,MATCH(B1654,'xUS TME'!$B:$B,0))</f>
        <v>Consumer Discretionary</v>
      </c>
      <c r="G1654" s="58">
        <f>IFERROR(INDEX(CRIMs!G:G,MATCH(C1654,CRIMs!D:D,0)),0)</f>
        <v>0</v>
      </c>
      <c r="H1654" s="58">
        <f>IFERROR(INDEX(CRIMs!I:I,MATCH(C1654,CRIMs!D:D,0)),0)</f>
        <v>0</v>
      </c>
      <c r="I1654" s="13">
        <f>INDEX('xUS TME'!E:E,MATCH($B1654,'xUS TME'!$B:$B,0))</f>
        <v>0.01</v>
      </c>
      <c r="J1654" s="15">
        <f>INDEX('xUS TME'!H:H,MATCH(B1654,'xUS TME'!$B:$B,0))</f>
        <v>0.66</v>
      </c>
      <c r="K1654" s="17">
        <f t="shared" si="25"/>
        <v>0.51515151515151514</v>
      </c>
      <c r="L1654" s="15">
        <f>INDEX('xUS TME'!J:J,MATCH('xUS Opp Value'!B1334,'xUS TME'!$B:$B,0))</f>
        <v>0</v>
      </c>
      <c r="M1654" s="15">
        <f>INDEX('xUS TME'!L:L,MATCH('xUS Opp Value'!$B1334,'xUS TME'!$B:$B,0))</f>
        <v>1.57</v>
      </c>
      <c r="N1654" s="15">
        <f>INDEX('xUS TME'!K:K,MATCH('xUS Opp Value'!$B1334,'xUS TME'!$B:$B,0))</f>
        <v>0.05</v>
      </c>
      <c r="O1654" s="15">
        <f>INDEX('xUS TME'!I:I,MATCH('xUS Opp Value'!$B1334,'xUS TME'!$B:$B,0))</f>
        <v>0</v>
      </c>
      <c r="P1654" s="15" t="str">
        <f>INDEX('xUS TME'!M:M,MATCH('xUS Opp Value'!$B1334,'xUS TME'!$B:$B,0))</f>
        <v>Yuan Renminbi</v>
      </c>
      <c r="Q1654" s="15" t="str">
        <f>INDEX('xUS TME'!N:N,MATCH('xUS Opp Value'!$B1654,'xUS TME'!$B:$B,0))</f>
        <v>High</v>
      </c>
    </row>
    <row r="1655" spans="1:17" hidden="1">
      <c r="A1655" s="10" t="s">
        <v>7989</v>
      </c>
      <c r="B1655" s="10" t="str">
        <f>INDEX('xUS TME'!B:B,MATCH('xUS Opp Value'!A1655,'xUS TME'!A:A,0))</f>
        <v>KYG9431R1039</v>
      </c>
      <c r="C1655" s="13" t="str">
        <f>INDEX('xUS TME'!C:C,MATCH($B1655,'xUS TME'!$B:$B,0))</f>
        <v>00151</v>
      </c>
      <c r="D1655" s="13" t="str">
        <f>INDEX('xUS TME'!D:D,MATCH(B1655,'xUS TME'!$B:$B,0))</f>
        <v>0P0000D6KM</v>
      </c>
      <c r="E1655" s="13" t="str">
        <f>INDEX('xUS TME'!F:F,MATCH(B1655,'xUS TME'!$B:$B,0))</f>
        <v>China</v>
      </c>
      <c r="F1655" s="18" t="str">
        <f>INDEX('xUS TME'!G:G,MATCH(B1655,'xUS TME'!$B:$B,0))</f>
        <v>Consumer Staples</v>
      </c>
      <c r="G1655" s="58">
        <f>IFERROR(INDEX(CRIMs!G:G,MATCH(C1655,CRIMs!D:D,0)),0)</f>
        <v>0</v>
      </c>
      <c r="H1655" s="58">
        <f>IFERROR(INDEX(CRIMs!I:I,MATCH(C1655,CRIMs!D:D,0)),0)</f>
        <v>0</v>
      </c>
      <c r="I1655" s="13">
        <f>INDEX('xUS TME'!E:E,MATCH($B1655,'xUS TME'!$B:$B,0))</f>
        <v>0.01</v>
      </c>
      <c r="J1655" s="15">
        <f>INDEX('xUS TME'!H:H,MATCH(B1655,'xUS TME'!$B:$B,0))</f>
        <v>0.69</v>
      </c>
      <c r="K1655" s="17">
        <f t="shared" si="25"/>
        <v>0.4492753623188408</v>
      </c>
      <c r="L1655" s="15">
        <f>INDEX('xUS TME'!J:J,MATCH('xUS Opp Value'!B1373,'xUS TME'!$B:$B,0))</f>
        <v>0</v>
      </c>
      <c r="M1655" s="15">
        <f>INDEX('xUS TME'!L:L,MATCH('xUS Opp Value'!$B1373,'xUS TME'!$B:$B,0))</f>
        <v>1.28</v>
      </c>
      <c r="N1655" s="15">
        <f>INDEX('xUS TME'!K:K,MATCH('xUS Opp Value'!$B1373,'xUS TME'!$B:$B,0))</f>
        <v>0.1</v>
      </c>
      <c r="O1655" s="15">
        <f>INDEX('xUS TME'!I:I,MATCH('xUS Opp Value'!$B1373,'xUS TME'!$B:$B,0))</f>
        <v>0</v>
      </c>
      <c r="P1655" s="15" t="str">
        <f>INDEX('xUS TME'!M:M,MATCH('xUS Opp Value'!$B1373,'xUS TME'!$B:$B,0))</f>
        <v>Yuan Renminbi</v>
      </c>
      <c r="Q1655" s="15" t="str">
        <f>INDEX('xUS TME'!N:N,MATCH('xUS Opp Value'!$B1655,'xUS TME'!$B:$B,0))</f>
        <v>Medium</v>
      </c>
    </row>
    <row r="1656" spans="1:17" hidden="1">
      <c r="A1656" s="10" t="s">
        <v>5671</v>
      </c>
      <c r="B1656" s="10" t="str">
        <f>INDEX('xUS TME'!B:B,MATCH('xUS Opp Value'!A1656,'xUS TME'!A:A,0))</f>
        <v>CNE000000040</v>
      </c>
      <c r="C1656" s="13" t="str">
        <f>INDEX('xUS TME'!C:C,MATCH($B1656,'xUS TME'!$B:$B,0))</f>
        <v>000001</v>
      </c>
      <c r="D1656" s="13" t="str">
        <f>INDEX('xUS TME'!D:D,MATCH(B1656,'xUS TME'!$B:$B,0))</f>
        <v>0P000080EA</v>
      </c>
      <c r="E1656" s="13" t="str">
        <f>INDEX('xUS TME'!F:F,MATCH(B1656,'xUS TME'!$B:$B,0))</f>
        <v>China</v>
      </c>
      <c r="F1656" s="18" t="str">
        <f>INDEX('xUS TME'!G:G,MATCH(B1656,'xUS TME'!$B:$B,0))</f>
        <v>Financials</v>
      </c>
      <c r="G1656" s="58">
        <f>IFERROR(INDEX(CRIMs!G:G,MATCH(C1656,CRIMs!D:D,0)),0)</f>
        <v>0</v>
      </c>
      <c r="H1656" s="58">
        <f>IFERROR(INDEX(CRIMs!I:I,MATCH(C1656,CRIMs!D:D,0)),0)</f>
        <v>0</v>
      </c>
      <c r="I1656" s="13">
        <f>INDEX('xUS TME'!E:E,MATCH($B1656,'xUS TME'!$B:$B,0))</f>
        <v>0.01</v>
      </c>
      <c r="J1656" s="15">
        <f>INDEX('xUS TME'!H:H,MATCH(B1656,'xUS TME'!$B:$B,0))</f>
        <v>0.76</v>
      </c>
      <c r="K1656" s="17">
        <f t="shared" si="25"/>
        <v>0.31578947368421062</v>
      </c>
      <c r="L1656" s="15">
        <f>INDEX('xUS TME'!J:J,MATCH('xUS Opp Value'!B1422,'xUS TME'!$B:$B,0))</f>
        <v>25.84</v>
      </c>
      <c r="M1656" s="15">
        <f>INDEX('xUS TME'!L:L,MATCH('xUS Opp Value'!$B1422,'xUS TME'!$B:$B,0))</f>
        <v>3.48</v>
      </c>
      <c r="N1656" s="15">
        <f>INDEX('xUS TME'!K:K,MATCH('xUS Opp Value'!$B1422,'xUS TME'!$B:$B,0))</f>
        <v>0.18</v>
      </c>
      <c r="O1656" s="15">
        <f>INDEX('xUS TME'!I:I,MATCH('xUS Opp Value'!$B1422,'xUS TME'!$B:$B,0))</f>
        <v>0</v>
      </c>
      <c r="P1656" s="15" t="str">
        <f>INDEX('xUS TME'!M:M,MATCH('xUS Opp Value'!$B1422,'xUS TME'!$B:$B,0))</f>
        <v>Yuan Renminbi</v>
      </c>
      <c r="Q1656" s="15" t="str">
        <f>INDEX('xUS TME'!N:N,MATCH('xUS Opp Value'!$B1656,'xUS TME'!$B:$B,0))</f>
        <v>High</v>
      </c>
    </row>
    <row r="1657" spans="1:17" hidden="1">
      <c r="A1657" s="10" t="s">
        <v>3246</v>
      </c>
      <c r="B1657" s="10" t="str">
        <f>INDEX('xUS TME'!B:B,MATCH('xUS Opp Value'!A1657,'xUS TME'!A:A,0))</f>
        <v>CNE000000CG9</v>
      </c>
      <c r="C1657" s="13">
        <f>INDEX('xUS TME'!C:C,MATCH($B1657,'xUS TME'!$B:$B,0))</f>
        <v>600690</v>
      </c>
      <c r="D1657" s="13" t="str">
        <f>INDEX('xUS TME'!D:D,MATCH(B1657,'xUS TME'!$B:$B,0))</f>
        <v>0P00007XFD</v>
      </c>
      <c r="E1657" s="13" t="str">
        <f>INDEX('xUS TME'!F:F,MATCH(B1657,'xUS TME'!$B:$B,0))</f>
        <v>China</v>
      </c>
      <c r="F1657" s="18" t="str">
        <f>INDEX('xUS TME'!G:G,MATCH(B1657,'xUS TME'!$B:$B,0))</f>
        <v>Consumer Discretionary</v>
      </c>
      <c r="G1657" s="58">
        <f>IFERROR(INDEX(CRIMs!G:G,MATCH(C1657,CRIMs!D:D,0)),0)</f>
        <v>0</v>
      </c>
      <c r="H1657" s="58">
        <f>IFERROR(INDEX(CRIMs!I:I,MATCH(C1657,CRIMs!D:D,0)),0)</f>
        <v>0</v>
      </c>
      <c r="I1657" s="13">
        <f>INDEX('xUS TME'!E:E,MATCH($B1657,'xUS TME'!$B:$B,0))</f>
        <v>0</v>
      </c>
      <c r="J1657" s="15">
        <f>INDEX('xUS TME'!H:H,MATCH(B1657,'xUS TME'!$B:$B,0))</f>
        <v>0.68</v>
      </c>
      <c r="K1657" s="17">
        <f t="shared" si="25"/>
        <v>0.47058823529411753</v>
      </c>
      <c r="L1657" s="15">
        <f>INDEX('xUS TME'!J:J,MATCH('xUS Opp Value'!B1540,'xUS TME'!$B:$B,0))</f>
        <v>11</v>
      </c>
      <c r="M1657" s="15">
        <f>INDEX('xUS TME'!L:L,MATCH('xUS Opp Value'!$B1540,'xUS TME'!$B:$B,0))</f>
        <v>17.77</v>
      </c>
      <c r="N1657" s="15">
        <f>INDEX('xUS TME'!K:K,MATCH('xUS Opp Value'!$B1540,'xUS TME'!$B:$B,0))</f>
        <v>1.21</v>
      </c>
      <c r="O1657" s="15" t="str">
        <f>INDEX('xUS TME'!I:I,MATCH('xUS Opp Value'!$B1540,'xUS TME'!$B:$B,0))</f>
        <v>Narrow</v>
      </c>
      <c r="P1657" s="15" t="str">
        <f>INDEX('xUS TME'!M:M,MATCH('xUS Opp Value'!$B1540,'xUS TME'!$B:$B,0))</f>
        <v>Euro</v>
      </c>
      <c r="Q1657" s="15" t="str">
        <f>INDEX('xUS TME'!N:N,MATCH('xUS Opp Value'!$B1657,'xUS TME'!$B:$B,0))</f>
        <v>Medium</v>
      </c>
    </row>
    <row r="1658" spans="1:17" hidden="1">
      <c r="A1658" s="10" t="s">
        <v>4046</v>
      </c>
      <c r="B1658" s="10" t="str">
        <f>INDEX('xUS TME'!B:B,MATCH('xUS Opp Value'!A1658,'xUS TME'!A:A,0))</f>
        <v>CNE100000SD1</v>
      </c>
      <c r="C1658" s="13">
        <f>INDEX('xUS TME'!C:C,MATCH($B1658,'xUS TME'!$B:$B,0))</f>
        <v>2459</v>
      </c>
      <c r="D1658" s="13" t="str">
        <f>INDEX('xUS TME'!D:D,MATCH(B1658,'xUS TME'!$B:$B,0))</f>
        <v>0P0000PUDK</v>
      </c>
      <c r="E1658" s="13" t="str">
        <f>INDEX('xUS TME'!F:F,MATCH(B1658,'xUS TME'!$B:$B,0))</f>
        <v>China</v>
      </c>
      <c r="F1658" s="18" t="str">
        <f>INDEX('xUS TME'!G:G,MATCH(B1658,'xUS TME'!$B:$B,0))</f>
        <v>Information Technology</v>
      </c>
      <c r="G1658" s="58">
        <f>IFERROR(INDEX(CRIMs!G:G,MATCH(C1658,CRIMs!D:D,0)),0)</f>
        <v>0</v>
      </c>
      <c r="H1658" s="58">
        <f>IFERROR(INDEX(CRIMs!I:I,MATCH(C1658,CRIMs!D:D,0)),0)</f>
        <v>0</v>
      </c>
      <c r="I1658" s="13">
        <f>INDEX('xUS TME'!E:E,MATCH($B1658,'xUS TME'!$B:$B,0))</f>
        <v>0</v>
      </c>
      <c r="J1658" s="15">
        <f>INDEX('xUS TME'!H:H,MATCH(B1658,'xUS TME'!$B:$B,0))</f>
        <v>0.7</v>
      </c>
      <c r="K1658" s="17">
        <f t="shared" si="25"/>
        <v>0.4285714285714286</v>
      </c>
      <c r="L1658" s="15">
        <f>INDEX('xUS TME'!J:J,MATCH('xUS Opp Value'!B1969,'xUS TME'!$B:$B,0))</f>
        <v>36.26</v>
      </c>
      <c r="M1658" s="15">
        <f>INDEX('xUS TME'!L:L,MATCH('xUS Opp Value'!$B1969,'xUS TME'!$B:$B,0))</f>
        <v>9.25</v>
      </c>
      <c r="N1658" s="15">
        <f>INDEX('xUS TME'!K:K,MATCH('xUS Opp Value'!$B1969,'xUS TME'!$B:$B,0))</f>
        <v>0.19</v>
      </c>
      <c r="O1658" s="15" t="str">
        <f>INDEX('xUS TME'!I:I,MATCH('xUS Opp Value'!$B1969,'xUS TME'!$B:$B,0))</f>
        <v>Wide</v>
      </c>
      <c r="P1658" s="15" t="str">
        <f>INDEX('xUS TME'!M:M,MATCH('xUS Opp Value'!$B1969,'xUS TME'!$B:$B,0))</f>
        <v>Euro</v>
      </c>
      <c r="Q1658" s="15" t="str">
        <f>INDEX('xUS TME'!N:N,MATCH('xUS Opp Value'!$B1658,'xUS TME'!$B:$B,0))</f>
        <v>High</v>
      </c>
    </row>
    <row r="1659" spans="1:17" hidden="1">
      <c r="A1659" s="10" t="s">
        <v>801</v>
      </c>
      <c r="B1659" s="10" t="str">
        <f>INDEX('xUS TME'!B:B,MATCH('xUS Opp Value'!A1659,'xUS TME'!A:A,0))</f>
        <v>CA82509L1076</v>
      </c>
      <c r="C1659" s="13" t="str">
        <f>INDEX('xUS TME'!C:C,MATCH($B1659,'xUS TME'!$B:$B,0))</f>
        <v>SHOP</v>
      </c>
      <c r="D1659" s="13" t="str">
        <f>INDEX('xUS TME'!D:D,MATCH(B1659,'xUS TME'!$B:$B,0))</f>
        <v>0P00015ZGZ</v>
      </c>
      <c r="E1659" s="13" t="str">
        <f>INDEX('xUS TME'!F:F,MATCH(B1659,'xUS TME'!$B:$B,0))</f>
        <v>Canada</v>
      </c>
      <c r="F1659" s="18" t="str">
        <f>INDEX('xUS TME'!G:G,MATCH(B1659,'xUS TME'!$B:$B,0))</f>
        <v>Information Technology</v>
      </c>
      <c r="G1659" s="58">
        <f>IFERROR(INDEX(CRIMs!G:G,MATCH(C1659,CRIMs!D:D,0)),0)</f>
        <v>0</v>
      </c>
      <c r="H1659" s="58">
        <f>IFERROR(INDEX(CRIMs!I:I,MATCH(C1659,CRIMs!D:D,0)),0)</f>
        <v>0</v>
      </c>
      <c r="I1659" s="13">
        <f>INDEX('xUS TME'!E:E,MATCH($B1659,'xUS TME'!$B:$B,0))</f>
        <v>0.44</v>
      </c>
      <c r="J1659" s="15">
        <f>INDEX('xUS TME'!H:H,MATCH(B1659,'xUS TME'!$B:$B,0))</f>
        <v>0.92</v>
      </c>
      <c r="K1659" s="17">
        <f t="shared" ref="K1659:K1722" si="26">IFERROR((1/J1659)-1,"")</f>
        <v>8.6956521739130377E-2</v>
      </c>
      <c r="L1659" s="15">
        <f>INDEX('xUS TME'!J:J,MATCH('xUS Opp Value'!B1659,'xUS TME'!$B:$B,0))</f>
        <v>58.77</v>
      </c>
      <c r="M1659" s="15">
        <f>INDEX('xUS TME'!L:L,MATCH('xUS Opp Value'!$B28,'xUS TME'!$B:$B,0))</f>
        <v>4.3899999999999997</v>
      </c>
      <c r="N1659" s="15">
        <f>INDEX('xUS TME'!K:K,MATCH('xUS Opp Value'!$B28,'xUS TME'!$B:$B,0))</f>
        <v>0.21</v>
      </c>
      <c r="O1659" s="15" t="str">
        <f>INDEX('xUS TME'!I:I,MATCH('xUS Opp Value'!$B28,'xUS TME'!$B:$B,0))</f>
        <v>None</v>
      </c>
      <c r="P1659" s="15" t="str">
        <f>INDEX('xUS TME'!M:M,MATCH('xUS Opp Value'!$B28,'xUS TME'!$B:$B,0))</f>
        <v>New Israeli Sheqel</v>
      </c>
      <c r="Q1659" s="15" t="str">
        <f>INDEX('xUS TME'!N:N,MATCH('xUS Opp Value'!$B1659,'xUS TME'!$B:$B,0))</f>
        <v>Very High</v>
      </c>
    </row>
    <row r="1660" spans="1:17" hidden="1">
      <c r="A1660" s="10" t="s">
        <v>6482</v>
      </c>
      <c r="B1660" s="10" t="str">
        <f>INDEX('xUS TME'!B:B,MATCH('xUS Opp Value'!A1660,'xUS TME'!A:A,0))</f>
        <v>JP3422950000</v>
      </c>
      <c r="C1660" s="13">
        <f>INDEX('xUS TME'!C:C,MATCH($B1660,'xUS TME'!$B:$B,0))</f>
        <v>3382</v>
      </c>
      <c r="D1660" s="13" t="str">
        <f>INDEX('xUS TME'!D:D,MATCH(B1660,'xUS TME'!$B:$B,0))</f>
        <v>0P0000AEXP</v>
      </c>
      <c r="E1660" s="13" t="str">
        <f>INDEX('xUS TME'!F:F,MATCH(B1660,'xUS TME'!$B:$B,0))</f>
        <v>Japan</v>
      </c>
      <c r="F1660" s="18" t="str">
        <f>INDEX('xUS TME'!G:G,MATCH(B1660,'xUS TME'!$B:$B,0))</f>
        <v>Consumer Staples</v>
      </c>
      <c r="G1660" s="58">
        <f>IFERROR(INDEX(CRIMs!G:G,MATCH(C1660,CRIMs!D:D,0)),0)</f>
        <v>0</v>
      </c>
      <c r="H1660" s="58">
        <f>IFERROR(INDEX(CRIMs!I:I,MATCH(C1660,CRIMs!D:D,0)),0)</f>
        <v>0</v>
      </c>
      <c r="I1660" s="13">
        <f>INDEX('xUS TME'!E:E,MATCH($B1660,'xUS TME'!$B:$B,0))</f>
        <v>0.09</v>
      </c>
      <c r="J1660" s="15">
        <f>INDEX('xUS TME'!H:H,MATCH(B1660,'xUS TME'!$B:$B,0))</f>
        <v>0.8</v>
      </c>
      <c r="K1660" s="17">
        <f t="shared" si="26"/>
        <v>0.25</v>
      </c>
      <c r="L1660" s="15">
        <f>INDEX('xUS TME'!J:J,MATCH('xUS Opp Value'!B257,'xUS TME'!$B:$B,0))</f>
        <v>5.34</v>
      </c>
      <c r="M1660" s="15">
        <f>INDEX('xUS TME'!L:L,MATCH('xUS Opp Value'!$B257,'xUS TME'!$B:$B,0))</f>
        <v>2.54</v>
      </c>
      <c r="N1660" s="15">
        <f>INDEX('xUS TME'!K:K,MATCH('xUS Opp Value'!$B257,'xUS TME'!$B:$B,0))</f>
        <v>0.38</v>
      </c>
      <c r="O1660" s="15" t="str">
        <f>INDEX('xUS TME'!I:I,MATCH('xUS Opp Value'!$B257,'xUS TME'!$B:$B,0))</f>
        <v>Narrow</v>
      </c>
      <c r="P1660" s="15" t="str">
        <f>INDEX('xUS TME'!M:M,MATCH('xUS Opp Value'!$B257,'xUS TME'!$B:$B,0))</f>
        <v>Indian Rupee</v>
      </c>
      <c r="Q1660" s="15" t="str">
        <f>INDEX('xUS TME'!N:N,MATCH('xUS Opp Value'!$B1660,'xUS TME'!$B:$B,0))</f>
        <v>Medium</v>
      </c>
    </row>
    <row r="1661" spans="1:17" hidden="1">
      <c r="A1661" s="10" t="s">
        <v>5707</v>
      </c>
      <c r="B1661" s="10" t="str">
        <f>INDEX('xUS TME'!B:B,MATCH('xUS Opp Value'!A1661,'xUS TME'!A:A,0))</f>
        <v>KYG7170M1033</v>
      </c>
      <c r="C1661" s="13" t="str">
        <f>INDEX('xUS TME'!C:C,MATCH($B1661,'xUS TME'!$B:$B,0))</f>
        <v>09992</v>
      </c>
      <c r="D1661" s="13" t="str">
        <f>INDEX('xUS TME'!D:D,MATCH(B1661,'xUS TME'!$B:$B,0))</f>
        <v>0P0001L8KX</v>
      </c>
      <c r="E1661" s="13" t="str">
        <f>INDEX('xUS TME'!F:F,MATCH(B1661,'xUS TME'!$B:$B,0))</f>
        <v>China</v>
      </c>
      <c r="F1661" s="18" t="str">
        <f>INDEX('xUS TME'!G:G,MATCH(B1661,'xUS TME'!$B:$B,0))</f>
        <v>Consumer Discretionary</v>
      </c>
      <c r="G1661" s="58">
        <f>IFERROR(INDEX(CRIMs!G:G,MATCH(C1661,CRIMs!D:D,0)),0)</f>
        <v>0</v>
      </c>
      <c r="H1661" s="58">
        <f>IFERROR(INDEX(CRIMs!I:I,MATCH(C1661,CRIMs!D:D,0)),0)</f>
        <v>0</v>
      </c>
      <c r="I1661" s="13">
        <f>INDEX('xUS TME'!E:E,MATCH($B1661,'xUS TME'!$B:$B,0))</f>
        <v>0.04</v>
      </c>
      <c r="J1661" s="15">
        <f>INDEX('xUS TME'!H:H,MATCH(B1661,'xUS TME'!$B:$B,0))</f>
        <v>0.56999999999999995</v>
      </c>
      <c r="K1661" s="17">
        <f t="shared" si="26"/>
        <v>0.75438596491228083</v>
      </c>
      <c r="L1661" s="15">
        <f>INDEX('xUS TME'!J:J,MATCH('xUS Opp Value'!B431,'xUS TME'!$B:$B,0))</f>
        <v>10.5</v>
      </c>
      <c r="M1661" s="15">
        <f>INDEX('xUS TME'!L:L,MATCH('xUS Opp Value'!$B431,'xUS TME'!$B:$B,0))</f>
        <v>6.73</v>
      </c>
      <c r="N1661" s="15">
        <f>INDEX('xUS TME'!K:K,MATCH('xUS Opp Value'!$B431,'xUS TME'!$B:$B,0))</f>
        <v>0.22</v>
      </c>
      <c r="O1661" s="15">
        <f>INDEX('xUS TME'!I:I,MATCH('xUS Opp Value'!$B431,'xUS TME'!$B:$B,0))</f>
        <v>0</v>
      </c>
      <c r="P1661" s="15" t="str">
        <f>INDEX('xUS TME'!M:M,MATCH('xUS Opp Value'!$B431,'xUS TME'!$B:$B,0))</f>
        <v>Yuan Renminbi</v>
      </c>
      <c r="Q1661" s="15" t="str">
        <f>INDEX('xUS TME'!N:N,MATCH('xUS Opp Value'!$B1661,'xUS TME'!$B:$B,0))</f>
        <v>Very High</v>
      </c>
    </row>
    <row r="1662" spans="1:17" hidden="1">
      <c r="A1662" s="10" t="s">
        <v>3960</v>
      </c>
      <c r="B1662" s="10" t="str">
        <f>INDEX('xUS TME'!B:B,MATCH('xUS Opp Value'!A1662,'xUS TME'!A:A,0))</f>
        <v>ES0177542018</v>
      </c>
      <c r="C1662" s="13" t="str">
        <f>INDEX('xUS TME'!C:C,MATCH($B1662,'xUS TME'!$B:$B,0))</f>
        <v>IAG</v>
      </c>
      <c r="D1662" s="13" t="str">
        <f>INDEX('xUS TME'!D:D,MATCH(B1662,'xUS TME'!$B:$B,0))</f>
        <v>0P0000SC72</v>
      </c>
      <c r="E1662" s="13" t="str">
        <f>INDEX('xUS TME'!F:F,MATCH(B1662,'xUS TME'!$B:$B,0))</f>
        <v>United Kingdom</v>
      </c>
      <c r="F1662" s="18" t="str">
        <f>INDEX('xUS TME'!G:G,MATCH(B1662,'xUS TME'!$B:$B,0))</f>
        <v>Industrials</v>
      </c>
      <c r="G1662" s="58">
        <f>IFERROR(INDEX(CRIMs!G:G,MATCH(C1662,CRIMs!D:D,0)),0)</f>
        <v>0</v>
      </c>
      <c r="H1662" s="58">
        <f>IFERROR(INDEX(CRIMs!I:I,MATCH(C1662,CRIMs!D:D,0)),0)</f>
        <v>0</v>
      </c>
      <c r="I1662" s="13">
        <f>INDEX('xUS TME'!E:E,MATCH($B1662,'xUS TME'!$B:$B,0))</f>
        <v>0.05</v>
      </c>
      <c r="J1662" s="15">
        <f>INDEX('xUS TME'!H:H,MATCH(B1662,'xUS TME'!$B:$B,0))</f>
        <v>0.8</v>
      </c>
      <c r="K1662" s="17">
        <f t="shared" si="26"/>
        <v>0.25</v>
      </c>
      <c r="L1662" s="15">
        <f>INDEX('xUS TME'!J:J,MATCH('xUS Opp Value'!B425,'xUS TME'!$B:$B,0))</f>
        <v>7.2</v>
      </c>
      <c r="M1662" s="15">
        <f>INDEX('xUS TME'!L:L,MATCH('xUS Opp Value'!$B425,'xUS TME'!$B:$B,0))</f>
        <v>1.02</v>
      </c>
      <c r="N1662" s="15">
        <f>INDEX('xUS TME'!K:K,MATCH('xUS Opp Value'!$B425,'xUS TME'!$B:$B,0))</f>
        <v>0.08</v>
      </c>
      <c r="O1662" s="15">
        <f>INDEX('xUS TME'!I:I,MATCH('xUS Opp Value'!$B425,'xUS TME'!$B:$B,0))</f>
        <v>0</v>
      </c>
      <c r="P1662" s="15" t="str">
        <f>INDEX('xUS TME'!M:M,MATCH('xUS Opp Value'!$B425,'xUS TME'!$B:$B,0))</f>
        <v>Indian Rupee</v>
      </c>
      <c r="Q1662" s="15" t="str">
        <f>INDEX('xUS TME'!N:N,MATCH('xUS Opp Value'!$B1662,'xUS TME'!$B:$B,0))</f>
        <v>High</v>
      </c>
    </row>
    <row r="1663" spans="1:17" hidden="1">
      <c r="A1663" s="10" t="s">
        <v>8181</v>
      </c>
      <c r="B1663" s="10" t="str">
        <f>INDEX('xUS TME'!B:B,MATCH('xUS Opp Value'!A1663,'xUS TME'!A:A,0))</f>
        <v>KYG982AW1003</v>
      </c>
      <c r="C1663" s="13">
        <f>INDEX('xUS TME'!C:C,MATCH($B1663,'xUS TME'!$B:$B,0))</f>
        <v>9868</v>
      </c>
      <c r="D1663" s="13" t="str">
        <f>INDEX('xUS TME'!D:D,MATCH(B1663,'xUS TME'!$B:$B,0))</f>
        <v>0P0001MSDF</v>
      </c>
      <c r="E1663" s="13" t="str">
        <f>INDEX('xUS TME'!F:F,MATCH(B1663,'xUS TME'!$B:$B,0))</f>
        <v>China</v>
      </c>
      <c r="F1663" s="18" t="str">
        <f>INDEX('xUS TME'!G:G,MATCH(B1663,'xUS TME'!$B:$B,0))</f>
        <v>Consumer Discretionary</v>
      </c>
      <c r="G1663" s="58">
        <f>IFERROR(INDEX(CRIMs!G:G,MATCH(C1663,CRIMs!D:D,0)),0)</f>
        <v>0</v>
      </c>
      <c r="H1663" s="58">
        <f>IFERROR(INDEX(CRIMs!I:I,MATCH(C1663,CRIMs!D:D,0)),0)</f>
        <v>0</v>
      </c>
      <c r="I1663" s="13">
        <f>INDEX('xUS TME'!E:E,MATCH($B1663,'xUS TME'!$B:$B,0))</f>
        <v>0.03</v>
      </c>
      <c r="J1663" s="15">
        <f>INDEX('xUS TME'!H:H,MATCH(B1663,'xUS TME'!$B:$B,0))</f>
        <v>0.87</v>
      </c>
      <c r="K1663" s="17">
        <f t="shared" si="26"/>
        <v>0.14942528735632177</v>
      </c>
      <c r="L1663" s="15">
        <f>INDEX('xUS TME'!J:J,MATCH('xUS Opp Value'!B641,'xUS TME'!$B:$B,0))</f>
        <v>37.049999999999997</v>
      </c>
      <c r="M1663" s="15">
        <f>INDEX('xUS TME'!L:L,MATCH('xUS Opp Value'!$B641,'xUS TME'!$B:$B,0))</f>
        <v>1.71</v>
      </c>
      <c r="N1663" s="15">
        <f>INDEX('xUS TME'!K:K,MATCH('xUS Opp Value'!$B641,'xUS TME'!$B:$B,0))</f>
        <v>0.03</v>
      </c>
      <c r="O1663" s="15">
        <f>INDEX('xUS TME'!I:I,MATCH('xUS Opp Value'!$B641,'xUS TME'!$B:$B,0))</f>
        <v>0</v>
      </c>
      <c r="P1663" s="15" t="str">
        <f>INDEX('xUS TME'!M:M,MATCH('xUS Opp Value'!$B641,'xUS TME'!$B:$B,0))</f>
        <v>Indian Rupee</v>
      </c>
      <c r="Q1663" s="15" t="str">
        <f>INDEX('xUS TME'!N:N,MATCH('xUS Opp Value'!$B1663,'xUS TME'!$B:$B,0))</f>
        <v>Very High</v>
      </c>
    </row>
    <row r="1664" spans="1:17" hidden="1">
      <c r="A1664" s="10" t="s">
        <v>1160</v>
      </c>
      <c r="B1664" s="10" t="str">
        <f>INDEX('xUS TME'!B:B,MATCH('xUS Opp Value'!A1664,'xUS TME'!A:A,0))</f>
        <v>KYG1098A1013</v>
      </c>
      <c r="C1664" s="13" t="str">
        <f>INDEX('xUS TME'!C:C,MATCH($B1664,'xUS TME'!$B:$B,0))</f>
        <v>09626</v>
      </c>
      <c r="D1664" s="13" t="str">
        <f>INDEX('xUS TME'!D:D,MATCH(B1664,'xUS TME'!$B:$B,0))</f>
        <v>0P0001LYUK</v>
      </c>
      <c r="E1664" s="13" t="str">
        <f>INDEX('xUS TME'!F:F,MATCH(B1664,'xUS TME'!$B:$B,0))</f>
        <v>China</v>
      </c>
      <c r="F1664" s="18" t="str">
        <f>INDEX('xUS TME'!G:G,MATCH(B1664,'xUS TME'!$B:$B,0))</f>
        <v>Communication Services</v>
      </c>
      <c r="G1664" s="58">
        <f>IFERROR(INDEX(CRIMs!G:G,MATCH(C1664,CRIMs!D:D,0)),0)</f>
        <v>0</v>
      </c>
      <c r="H1664" s="58">
        <f>IFERROR(INDEX(CRIMs!I:I,MATCH(C1664,CRIMs!D:D,0)),0)</f>
        <v>0</v>
      </c>
      <c r="I1664" s="13">
        <f>INDEX('xUS TME'!E:E,MATCH($B1664,'xUS TME'!$B:$B,0))</f>
        <v>0.02</v>
      </c>
      <c r="J1664" s="15">
        <f>INDEX('xUS TME'!H:H,MATCH(B1664,'xUS TME'!$B:$B,0))</f>
        <v>0.67</v>
      </c>
      <c r="K1664" s="17">
        <f t="shared" si="26"/>
        <v>0.49253731343283569</v>
      </c>
      <c r="L1664" s="15">
        <f>INDEX('xUS TME'!J:J,MATCH('xUS Opp Value'!B771,'xUS TME'!$B:$B,0))</f>
        <v>14.8</v>
      </c>
      <c r="M1664" s="15">
        <f>INDEX('xUS TME'!L:L,MATCH('xUS Opp Value'!$B771,'xUS TME'!$B:$B,0))</f>
        <v>0</v>
      </c>
      <c r="N1664" s="15">
        <f>INDEX('xUS TME'!K:K,MATCH('xUS Opp Value'!$B771,'xUS TME'!$B:$B,0))</f>
        <v>20.23</v>
      </c>
      <c r="O1664" s="15">
        <f>INDEX('xUS TME'!I:I,MATCH('xUS Opp Value'!$B771,'xUS TME'!$B:$B,0))</f>
        <v>0</v>
      </c>
      <c r="P1664" s="15" t="str">
        <f>INDEX('xUS TME'!M:M,MATCH('xUS Opp Value'!$B771,'xUS TME'!$B:$B,0))</f>
        <v>Norwegian Krone</v>
      </c>
      <c r="Q1664" s="15" t="str">
        <f>INDEX('xUS TME'!N:N,MATCH('xUS Opp Value'!$B1664,'xUS TME'!$B:$B,0))</f>
        <v>Very High</v>
      </c>
    </row>
    <row r="1665" spans="1:17" hidden="1">
      <c r="A1665" s="10" t="s">
        <v>6294</v>
      </c>
      <c r="B1665" s="10" t="str">
        <f>INDEX('xUS TME'!B:B,MATCH('xUS Opp Value'!A1665,'xUS TME'!A:A,0))</f>
        <v>KYG7800X1079</v>
      </c>
      <c r="C1665" s="13">
        <f>INDEX('xUS TME'!C:C,MATCH($B1665,'xUS TME'!$B:$B,0))</f>
        <v>1928</v>
      </c>
      <c r="D1665" s="13" t="str">
        <f>INDEX('xUS TME'!D:D,MATCH(B1665,'xUS TME'!$B:$B,0))</f>
        <v>0P0000N8VY</v>
      </c>
      <c r="E1665" s="13" t="str">
        <f>INDEX('xUS TME'!F:F,MATCH(B1665,'xUS TME'!$B:$B,0))</f>
        <v>Macao</v>
      </c>
      <c r="F1665" s="18" t="str">
        <f>INDEX('xUS TME'!G:G,MATCH(B1665,'xUS TME'!$B:$B,0))</f>
        <v>Consumer Discretionary</v>
      </c>
      <c r="G1665" s="58">
        <f>IFERROR(INDEX(CRIMs!G:G,MATCH(C1665,CRIMs!D:D,0)),0)</f>
        <v>0</v>
      </c>
      <c r="H1665" s="58">
        <f>IFERROR(INDEX(CRIMs!I:I,MATCH(C1665,CRIMs!D:D,0)),0)</f>
        <v>0</v>
      </c>
      <c r="I1665" s="13">
        <f>INDEX('xUS TME'!E:E,MATCH($B1665,'xUS TME'!$B:$B,0))</f>
        <v>0.01</v>
      </c>
      <c r="J1665" s="15">
        <f>INDEX('xUS TME'!H:H,MATCH(B1665,'xUS TME'!$B:$B,0))</f>
        <v>0.74</v>
      </c>
      <c r="K1665" s="17">
        <f t="shared" si="26"/>
        <v>0.35135135135135132</v>
      </c>
      <c r="L1665" s="15">
        <f>INDEX('xUS TME'!J:J,MATCH('xUS Opp Value'!B1090,'xUS TME'!$B:$B,0))</f>
        <v>0</v>
      </c>
      <c r="M1665" s="15">
        <f>INDEX('xUS TME'!L:L,MATCH('xUS Opp Value'!$B1090,'xUS TME'!$B:$B,0))</f>
        <v>0.68</v>
      </c>
      <c r="N1665" s="15">
        <f>INDEX('xUS TME'!K:K,MATCH('xUS Opp Value'!$B1090,'xUS TME'!$B:$B,0))</f>
        <v>0.12</v>
      </c>
      <c r="O1665" s="15">
        <f>INDEX('xUS TME'!I:I,MATCH('xUS Opp Value'!$B1090,'xUS TME'!$B:$B,0))</f>
        <v>0</v>
      </c>
      <c r="P1665" s="15" t="str">
        <f>INDEX('xUS TME'!M:M,MATCH('xUS Opp Value'!$B1090,'xUS TME'!$B:$B,0))</f>
        <v>Yuan Renminbi</v>
      </c>
      <c r="Q1665" s="15" t="str">
        <f>INDEX('xUS TME'!N:N,MATCH('xUS Opp Value'!$B1665,'xUS TME'!$B:$B,0))</f>
        <v>High</v>
      </c>
    </row>
    <row r="1666" spans="1:17" hidden="1">
      <c r="A1666" s="10" t="s">
        <v>3921</v>
      </c>
      <c r="B1666" s="10" t="str">
        <f>INDEX('xUS TME'!B:B,MATCH('xUS Opp Value'!A1666,'xUS TME'!A:A,0))</f>
        <v>CNE000000JP5</v>
      </c>
      <c r="C1666" s="13" t="str">
        <f>INDEX('xUS TME'!C:C,MATCH($B1666,'xUS TME'!$B:$B,0))</f>
        <v>600887</v>
      </c>
      <c r="D1666" s="13" t="str">
        <f>INDEX('xUS TME'!D:D,MATCH(B1666,'xUS TME'!$B:$B,0))</f>
        <v>0P00007XKK</v>
      </c>
      <c r="E1666" s="13" t="str">
        <f>INDEX('xUS TME'!F:F,MATCH(B1666,'xUS TME'!$B:$B,0))</f>
        <v>China</v>
      </c>
      <c r="F1666" s="18" t="str">
        <f>INDEX('xUS TME'!G:G,MATCH(B1666,'xUS TME'!$B:$B,0))</f>
        <v>Consumer Staples</v>
      </c>
      <c r="G1666" s="58">
        <f>IFERROR(INDEX(CRIMs!G:G,MATCH(C1666,CRIMs!D:D,0)),0)</f>
        <v>0</v>
      </c>
      <c r="H1666" s="58">
        <f>IFERROR(INDEX(CRIMs!I:I,MATCH(C1666,CRIMs!D:D,0)),0)</f>
        <v>0</v>
      </c>
      <c r="I1666" s="13">
        <f>INDEX('xUS TME'!E:E,MATCH($B1666,'xUS TME'!$B:$B,0))</f>
        <v>0.01</v>
      </c>
      <c r="J1666" s="15">
        <f>INDEX('xUS TME'!H:H,MATCH(B1666,'xUS TME'!$B:$B,0))</f>
        <v>0.76</v>
      </c>
      <c r="K1666" s="17">
        <f t="shared" si="26"/>
        <v>0.31578947368421062</v>
      </c>
      <c r="L1666" s="15">
        <f>INDEX('xUS TME'!J:J,MATCH('xUS Opp Value'!B1522,'xUS TME'!$B:$B,0))</f>
        <v>9.5</v>
      </c>
      <c r="M1666" s="15">
        <f>INDEX('xUS TME'!L:L,MATCH('xUS Opp Value'!$B1522,'xUS TME'!$B:$B,0))</f>
        <v>1.54</v>
      </c>
      <c r="N1666" s="15">
        <f>INDEX('xUS TME'!K:K,MATCH('xUS Opp Value'!$B1522,'xUS TME'!$B:$B,0))</f>
        <v>7.0000000000000007E-2</v>
      </c>
      <c r="O1666" s="15">
        <f>INDEX('xUS TME'!I:I,MATCH('xUS Opp Value'!$B1522,'xUS TME'!$B:$B,0))</f>
        <v>0</v>
      </c>
      <c r="P1666" s="15" t="str">
        <f>INDEX('xUS TME'!M:M,MATCH('xUS Opp Value'!$B1522,'xUS TME'!$B:$B,0))</f>
        <v>Yuan Renminbi</v>
      </c>
      <c r="Q1666" s="15" t="str">
        <f>INDEX('xUS TME'!N:N,MATCH('xUS Opp Value'!$B1666,'xUS TME'!$B:$B,0))</f>
        <v>Medium</v>
      </c>
    </row>
    <row r="1667" spans="1:17" hidden="1">
      <c r="A1667" s="10" t="s">
        <v>6081</v>
      </c>
      <c r="B1667" s="10" t="str">
        <f>INDEX('xUS TME'!B:B,MATCH('xUS Opp Value'!A1667,'xUS TME'!A:A,0))</f>
        <v>JP3970300004</v>
      </c>
      <c r="C1667" s="13">
        <f>INDEX('xUS TME'!C:C,MATCH($B1667,'xUS TME'!$B:$B,0))</f>
        <v>6098</v>
      </c>
      <c r="D1667" s="13" t="str">
        <f>INDEX('xUS TME'!D:D,MATCH(B1667,'xUS TME'!$B:$B,0))</f>
        <v>0P00014GKB</v>
      </c>
      <c r="E1667" s="13" t="str">
        <f>INDEX('xUS TME'!F:F,MATCH(B1667,'xUS TME'!$B:$B,0))</f>
        <v>Japan</v>
      </c>
      <c r="F1667" s="18" t="str">
        <f>INDEX('xUS TME'!G:G,MATCH(B1667,'xUS TME'!$B:$B,0))</f>
        <v>Industrials</v>
      </c>
      <c r="G1667" s="58">
        <f>IFERROR(INDEX(CRIMs!G:G,MATCH(C1667,CRIMs!D:D,0)),0)</f>
        <v>0</v>
      </c>
      <c r="H1667" s="58">
        <f>IFERROR(INDEX(CRIMs!I:I,MATCH(C1667,CRIMs!D:D,0)),0)</f>
        <v>0</v>
      </c>
      <c r="I1667" s="13">
        <f>INDEX('xUS TME'!E:E,MATCH($B1667,'xUS TME'!$B:$B,0))</f>
        <v>0.18</v>
      </c>
      <c r="J1667" s="15">
        <f>INDEX('xUS TME'!H:H,MATCH(B1667,'xUS TME'!$B:$B,0))</f>
        <v>0.8</v>
      </c>
      <c r="K1667" s="17">
        <f t="shared" si="26"/>
        <v>0.25</v>
      </c>
      <c r="L1667" s="15">
        <f>INDEX('xUS TME'!J:J,MATCH('xUS Opp Value'!B97,'xUS TME'!$B:$B,0))</f>
        <v>0</v>
      </c>
      <c r="M1667" s="15">
        <f>INDEX('xUS TME'!L:L,MATCH('xUS Opp Value'!$B97,'xUS TME'!$B:$B,0))</f>
        <v>1.2</v>
      </c>
      <c r="N1667" s="15">
        <f>INDEX('xUS TME'!K:K,MATCH('xUS Opp Value'!$B97,'xUS TME'!$B:$B,0))</f>
        <v>0.02</v>
      </c>
      <c r="O1667" s="15">
        <f>INDEX('xUS TME'!I:I,MATCH('xUS Opp Value'!$B97,'xUS TME'!$B:$B,0))</f>
        <v>0</v>
      </c>
      <c r="P1667" s="15" t="str">
        <f>INDEX('xUS TME'!M:M,MATCH('xUS Opp Value'!$B97,'xUS TME'!$B:$B,0))</f>
        <v>Yen</v>
      </c>
      <c r="Q1667" s="15" t="str">
        <f>INDEX('xUS TME'!N:N,MATCH('xUS Opp Value'!$B1667,'xUS TME'!$B:$B,0))</f>
        <v>High</v>
      </c>
    </row>
    <row r="1668" spans="1:17" hidden="1">
      <c r="A1668" s="10" t="s">
        <v>5075</v>
      </c>
      <c r="B1668" s="10" t="str">
        <f>INDEX('xUS TME'!B:B,MATCH('xUS Opp Value'!A1668,'xUS TME'!A:A,0))</f>
        <v>DE000A0D9PT0</v>
      </c>
      <c r="C1668" s="13" t="str">
        <f>INDEX('xUS TME'!C:C,MATCH($B1668,'xUS TME'!$B:$B,0))</f>
        <v>MTX</v>
      </c>
      <c r="D1668" s="13" t="str">
        <f>INDEX('xUS TME'!D:D,MATCH(B1668,'xUS TME'!$B:$B,0))</f>
        <v>0P00009QR7</v>
      </c>
      <c r="E1668" s="13" t="str">
        <f>INDEX('xUS TME'!F:F,MATCH(B1668,'xUS TME'!$B:$B,0))</f>
        <v>Germany</v>
      </c>
      <c r="F1668" s="18" t="str">
        <f>INDEX('xUS TME'!G:G,MATCH(B1668,'xUS TME'!$B:$B,0))</f>
        <v>Industrials</v>
      </c>
      <c r="G1668" s="58">
        <f>IFERROR(INDEX(CRIMs!G:G,MATCH(C1668,CRIMs!D:D,0)),0)</f>
        <v>0</v>
      </c>
      <c r="H1668" s="58">
        <f>IFERROR(INDEX(CRIMs!I:I,MATCH(C1668,CRIMs!D:D,0)),0)</f>
        <v>0</v>
      </c>
      <c r="I1668" s="13">
        <f>INDEX('xUS TME'!E:E,MATCH($B1668,'xUS TME'!$B:$B,0))</f>
        <v>0.06</v>
      </c>
      <c r="J1668" s="15">
        <f>INDEX('xUS TME'!H:H,MATCH(B1668,'xUS TME'!$B:$B,0))</f>
        <v>0.73</v>
      </c>
      <c r="K1668" s="17">
        <f t="shared" si="26"/>
        <v>0.36986301369863006</v>
      </c>
      <c r="L1668" s="15">
        <f>INDEX('xUS TME'!J:J,MATCH('xUS Opp Value'!B363,'xUS TME'!$B:$B,0))</f>
        <v>0</v>
      </c>
      <c r="M1668" s="15">
        <f>INDEX('xUS TME'!L:L,MATCH('xUS Opp Value'!$B363,'xUS TME'!$B:$B,0))</f>
        <v>0.42</v>
      </c>
      <c r="N1668" s="15">
        <f>INDEX('xUS TME'!K:K,MATCH('xUS Opp Value'!$B363,'xUS TME'!$B:$B,0))</f>
        <v>0.15</v>
      </c>
      <c r="O1668" s="15">
        <f>INDEX('xUS TME'!I:I,MATCH('xUS Opp Value'!$B363,'xUS TME'!$B:$B,0))</f>
        <v>0</v>
      </c>
      <c r="P1668" s="15" t="str">
        <f>INDEX('xUS TME'!M:M,MATCH('xUS Opp Value'!$B363,'xUS TME'!$B:$B,0))</f>
        <v>Hong Kong Dollar</v>
      </c>
      <c r="Q1668" s="15" t="str">
        <f>INDEX('xUS TME'!N:N,MATCH('xUS Opp Value'!$B1668,'xUS TME'!$B:$B,0))</f>
        <v>Medium</v>
      </c>
    </row>
    <row r="1669" spans="1:17" hidden="1">
      <c r="A1669" s="10" t="s">
        <v>6333</v>
      </c>
      <c r="B1669" s="10" t="str">
        <f>INDEX('xUS TME'!B:B,MATCH('xUS Opp Value'!A1669,'xUS TME'!A:A,0))</f>
        <v>FR0013154002</v>
      </c>
      <c r="C1669" s="13" t="str">
        <f>INDEX('xUS TME'!C:C,MATCH($B1669,'xUS TME'!$B:$B,0))</f>
        <v>DIM</v>
      </c>
      <c r="D1669" s="13" t="str">
        <f>INDEX('xUS TME'!D:D,MATCH(B1669,'xUS TME'!$B:$B,0))</f>
        <v>0P0000A0L8</v>
      </c>
      <c r="E1669" s="13" t="str">
        <f>INDEX('xUS TME'!F:F,MATCH(B1669,'xUS TME'!$B:$B,0))</f>
        <v>United States</v>
      </c>
      <c r="F1669" s="18" t="str">
        <f>INDEX('xUS TME'!G:G,MATCH(B1669,'xUS TME'!$B:$B,0))</f>
        <v>Health Care</v>
      </c>
      <c r="G1669" s="58">
        <f>IFERROR(INDEX(CRIMs!G:G,MATCH(C1669,CRIMs!D:D,0)),0)</f>
        <v>0</v>
      </c>
      <c r="H1669" s="58">
        <f>IFERROR(INDEX(CRIMs!I:I,MATCH(C1669,CRIMs!D:D,0)),0)</f>
        <v>0</v>
      </c>
      <c r="I1669" s="13">
        <f>INDEX('xUS TME'!E:E,MATCH($B1669,'xUS TME'!$B:$B,0))</f>
        <v>0.02</v>
      </c>
      <c r="J1669" s="15">
        <f>INDEX('xUS TME'!H:H,MATCH(B1669,'xUS TME'!$B:$B,0))</f>
        <v>0.78</v>
      </c>
      <c r="K1669" s="17">
        <f t="shared" si="26"/>
        <v>0.28205128205128194</v>
      </c>
      <c r="L1669" s="15">
        <f>INDEX('xUS TME'!J:J,MATCH('xUS Opp Value'!B1001,'xUS TME'!$B:$B,0))</f>
        <v>0</v>
      </c>
      <c r="M1669" s="15">
        <f>INDEX('xUS TME'!L:L,MATCH('xUS Opp Value'!$B1001,'xUS TME'!$B:$B,0))</f>
        <v>2.41</v>
      </c>
      <c r="N1669" s="15">
        <f>INDEX('xUS TME'!K:K,MATCH('xUS Opp Value'!$B1001,'xUS TME'!$B:$B,0))</f>
        <v>0.18</v>
      </c>
      <c r="O1669" s="15">
        <f>INDEX('xUS TME'!I:I,MATCH('xUS Opp Value'!$B1001,'xUS TME'!$B:$B,0))</f>
        <v>0</v>
      </c>
      <c r="P1669" s="15" t="str">
        <f>INDEX('xUS TME'!M:M,MATCH('xUS Opp Value'!$B1001,'xUS TME'!$B:$B,0))</f>
        <v>Yuan Renminbi</v>
      </c>
      <c r="Q1669" s="15" t="str">
        <f>INDEX('xUS TME'!N:N,MATCH('xUS Opp Value'!$B1669,'xUS TME'!$B:$B,0))</f>
        <v>High</v>
      </c>
    </row>
    <row r="1670" spans="1:17" hidden="1">
      <c r="A1670" s="10" t="s">
        <v>2924</v>
      </c>
      <c r="B1670" s="10" t="str">
        <f>INDEX('xUS TME'!B:B,MATCH('xUS Opp Value'!A1670,'xUS TME'!A:A,0))</f>
        <v>SGXE21576413</v>
      </c>
      <c r="C1670" s="13" t="str">
        <f>INDEX('xUS TME'!C:C,MATCH($B1670,'xUS TME'!$B:$B,0))</f>
        <v>G13</v>
      </c>
      <c r="D1670" s="13" t="str">
        <f>INDEX('xUS TME'!D:D,MATCH(B1670,'xUS TME'!$B:$B,0))</f>
        <v>0P0000A6FU</v>
      </c>
      <c r="E1670" s="13" t="str">
        <f>INDEX('xUS TME'!F:F,MATCH(B1670,'xUS TME'!$B:$B,0))</f>
        <v>Singapore</v>
      </c>
      <c r="F1670" s="18" t="str">
        <f>INDEX('xUS TME'!G:G,MATCH(B1670,'xUS TME'!$B:$B,0))</f>
        <v>Consumer Discretionary</v>
      </c>
      <c r="G1670" s="58">
        <f>IFERROR(INDEX(CRIMs!G:G,MATCH(C1670,CRIMs!D:D,0)),0)</f>
        <v>0</v>
      </c>
      <c r="H1670" s="58">
        <f>IFERROR(INDEX(CRIMs!I:I,MATCH(C1670,CRIMs!D:D,0)),0)</f>
        <v>0</v>
      </c>
      <c r="I1670" s="13">
        <f>INDEX('xUS TME'!E:E,MATCH($B1670,'xUS TME'!$B:$B,0))</f>
        <v>0.01</v>
      </c>
      <c r="J1670" s="15">
        <f>INDEX('xUS TME'!H:H,MATCH(B1670,'xUS TME'!$B:$B,0))</f>
        <v>0.77</v>
      </c>
      <c r="K1670" s="17">
        <f t="shared" si="26"/>
        <v>0.29870129870129869</v>
      </c>
      <c r="L1670" s="15">
        <f>INDEX('xUS TME'!J:J,MATCH('xUS Opp Value'!B1266,'xUS TME'!$B:$B,0))</f>
        <v>0</v>
      </c>
      <c r="M1670" s="15">
        <f>INDEX('xUS TME'!L:L,MATCH('xUS Opp Value'!$B1266,'xUS TME'!$B:$B,0))</f>
        <v>0.66</v>
      </c>
      <c r="N1670" s="15">
        <f>INDEX('xUS TME'!K:K,MATCH('xUS Opp Value'!$B1266,'xUS TME'!$B:$B,0))</f>
        <v>0.08</v>
      </c>
      <c r="O1670" s="15">
        <f>INDEX('xUS TME'!I:I,MATCH('xUS Opp Value'!$B1266,'xUS TME'!$B:$B,0))</f>
        <v>0</v>
      </c>
      <c r="P1670" s="15" t="str">
        <f>INDEX('xUS TME'!M:M,MATCH('xUS Opp Value'!$B1266,'xUS TME'!$B:$B,0))</f>
        <v>Hong Kong Dollar</v>
      </c>
      <c r="Q1670" s="15" t="str">
        <f>INDEX('xUS TME'!N:N,MATCH('xUS Opp Value'!$B1670,'xUS TME'!$B:$B,0))</f>
        <v>Medium</v>
      </c>
    </row>
    <row r="1671" spans="1:17" hidden="1">
      <c r="A1671" s="10" t="s">
        <v>3883</v>
      </c>
      <c r="B1671" s="10" t="str">
        <f>INDEX('xUS TME'!B:B,MATCH('xUS Opp Value'!A1671,'xUS TME'!A:A,0))</f>
        <v>INE009A01021</v>
      </c>
      <c r="C1671" s="13" t="str">
        <f>INDEX('xUS TME'!C:C,MATCH($B1671,'xUS TME'!$B:$B,0))</f>
        <v>INFY</v>
      </c>
      <c r="D1671" s="13" t="str">
        <f>INDEX('xUS TME'!D:D,MATCH(B1671,'xUS TME'!$B:$B,0))</f>
        <v>0P0000AKOJ</v>
      </c>
      <c r="E1671" s="13" t="str">
        <f>INDEX('xUS TME'!F:F,MATCH(B1671,'xUS TME'!$B:$B,0))</f>
        <v>India</v>
      </c>
      <c r="F1671" s="18" t="str">
        <f>INDEX('xUS TME'!G:G,MATCH(B1671,'xUS TME'!$B:$B,0))</f>
        <v>Information Technology</v>
      </c>
      <c r="G1671" s="58">
        <f>IFERROR(INDEX(CRIMs!G:G,MATCH(C1671,CRIMs!D:D,0)),0)</f>
        <v>0.5</v>
      </c>
      <c r="H1671" s="58">
        <f>IFERROR(INDEX(CRIMs!I:I,MATCH(C1671,CRIMs!D:D,0)),0)</f>
        <v>0</v>
      </c>
      <c r="I1671" s="13">
        <f>INDEX('xUS TME'!E:E,MATCH($B1671,'xUS TME'!$B:$B,0))</f>
        <v>0.16</v>
      </c>
      <c r="J1671" s="15">
        <f>INDEX('xUS TME'!H:H,MATCH(B1671,'xUS TME'!$B:$B,0))</f>
        <v>0.83</v>
      </c>
      <c r="K1671" s="17">
        <f t="shared" si="26"/>
        <v>0.20481927710843384</v>
      </c>
      <c r="L1671" s="15">
        <f>INDEX('xUS TME'!J:J,MATCH('xUS Opp Value'!B99,'xUS TME'!$B:$B,0))</f>
        <v>9.73</v>
      </c>
      <c r="M1671" s="15">
        <f>INDEX('xUS TME'!L:L,MATCH('xUS Opp Value'!$B99,'xUS TME'!$B:$B,0))</f>
        <v>1.17</v>
      </c>
      <c r="N1671" s="15">
        <f>INDEX('xUS TME'!K:K,MATCH('xUS Opp Value'!$B99,'xUS TME'!$B:$B,0))</f>
        <v>0.13</v>
      </c>
      <c r="O1671" s="15">
        <f>INDEX('xUS TME'!I:I,MATCH('xUS Opp Value'!$B99,'xUS TME'!$B:$B,0))</f>
        <v>0</v>
      </c>
      <c r="P1671" s="15" t="str">
        <f>INDEX('xUS TME'!M:M,MATCH('xUS Opp Value'!$B99,'xUS TME'!$B:$B,0))</f>
        <v>New Taiwan Dollar</v>
      </c>
      <c r="Q1671" s="15" t="str">
        <f>INDEX('xUS TME'!N:N,MATCH('xUS Opp Value'!$B1671,'xUS TME'!$B:$B,0))</f>
        <v>Medium</v>
      </c>
    </row>
    <row r="1672" spans="1:17" hidden="1">
      <c r="A1672" s="10" t="s">
        <v>4943</v>
      </c>
      <c r="B1672" s="10" t="str">
        <f>INDEX('xUS TME'!B:B,MATCH('xUS Opp Value'!A1672,'xUS TME'!A:A,0))</f>
        <v>AU000000MGR9</v>
      </c>
      <c r="C1672" s="13" t="str">
        <f>INDEX('xUS TME'!C:C,MATCH($B1672,'xUS TME'!$B:$B,0))</f>
        <v>MGR</v>
      </c>
      <c r="D1672" s="13" t="str">
        <f>INDEX('xUS TME'!D:D,MATCH(B1672,'xUS TME'!$B:$B,0))</f>
        <v>0P00009Y17</v>
      </c>
      <c r="E1672" s="13" t="str">
        <f>INDEX('xUS TME'!F:F,MATCH(B1672,'xUS TME'!$B:$B,0))</f>
        <v>Australia</v>
      </c>
      <c r="F1672" s="18" t="str">
        <f>INDEX('xUS TME'!G:G,MATCH(B1672,'xUS TME'!$B:$B,0))</f>
        <v>Real Estate</v>
      </c>
      <c r="G1672" s="58">
        <f>IFERROR(INDEX(CRIMs!G:G,MATCH(C1672,CRIMs!D:D,0)),0)</f>
        <v>0</v>
      </c>
      <c r="H1672" s="58">
        <f>IFERROR(INDEX(CRIMs!I:I,MATCH(C1672,CRIMs!D:D,0)),0)</f>
        <v>0</v>
      </c>
      <c r="I1672" s="13">
        <f>INDEX('xUS TME'!E:E,MATCH($B1672,'xUS TME'!$B:$B,0))</f>
        <v>0.01</v>
      </c>
      <c r="J1672" s="15">
        <f>INDEX('xUS TME'!H:H,MATCH(B1672,'xUS TME'!$B:$B,0))</f>
        <v>0.69</v>
      </c>
      <c r="K1672" s="17">
        <f t="shared" si="26"/>
        <v>0.4492753623188408</v>
      </c>
      <c r="L1672" s="15">
        <f>INDEX('xUS TME'!J:J,MATCH('xUS Opp Value'!B1022,'xUS TME'!$B:$B,0))</f>
        <v>22.9</v>
      </c>
      <c r="M1672" s="15">
        <f>INDEX('xUS TME'!L:L,MATCH('xUS Opp Value'!$B1022,'xUS TME'!$B:$B,0))</f>
        <v>4.3600000000000003</v>
      </c>
      <c r="N1672" s="15">
        <f>INDEX('xUS TME'!K:K,MATCH('xUS Opp Value'!$B1022,'xUS TME'!$B:$B,0))</f>
        <v>0.12</v>
      </c>
      <c r="O1672" s="15">
        <f>INDEX('xUS TME'!I:I,MATCH('xUS Opp Value'!$B1022,'xUS TME'!$B:$B,0))</f>
        <v>0</v>
      </c>
      <c r="P1672" s="15" t="str">
        <f>INDEX('xUS TME'!M:M,MATCH('xUS Opp Value'!$B1022,'xUS TME'!$B:$B,0))</f>
        <v>Yuan Renminbi</v>
      </c>
      <c r="Q1672" s="15" t="str">
        <f>INDEX('xUS TME'!N:N,MATCH('xUS Opp Value'!$B1672,'xUS TME'!$B:$B,0))</f>
        <v>Medium</v>
      </c>
    </row>
    <row r="1673" spans="1:17" hidden="1">
      <c r="A1673" s="10" t="s">
        <v>3887</v>
      </c>
      <c r="B1673" s="10" t="str">
        <f>INDEX('xUS TME'!B:B,MATCH('xUS Opp Value'!A1673,'xUS TME'!A:A,0))</f>
        <v>IT0005090300</v>
      </c>
      <c r="C1673" s="13" t="str">
        <f>INDEX('xUS TME'!C:C,MATCH($B1673,'xUS TME'!$B:$B,0))</f>
        <v>INW</v>
      </c>
      <c r="D1673" s="13" t="str">
        <f>INDEX('xUS TME'!D:D,MATCH(B1673,'xUS TME'!$B:$B,0))</f>
        <v>0P000169C4</v>
      </c>
      <c r="E1673" s="13" t="str">
        <f>INDEX('xUS TME'!F:F,MATCH(B1673,'xUS TME'!$B:$B,0))</f>
        <v>Italy</v>
      </c>
      <c r="F1673" s="18" t="str">
        <f>INDEX('xUS TME'!G:G,MATCH(B1673,'xUS TME'!$B:$B,0))</f>
        <v>Communication Services</v>
      </c>
      <c r="G1673" s="58">
        <f>IFERROR(INDEX(CRIMs!G:G,MATCH(C1673,CRIMs!D:D,0)),0)</f>
        <v>0</v>
      </c>
      <c r="H1673" s="58">
        <f>IFERROR(INDEX(CRIMs!I:I,MATCH(C1673,CRIMs!D:D,0)),0)</f>
        <v>0</v>
      </c>
      <c r="I1673" s="13">
        <f>INDEX('xUS TME'!E:E,MATCH($B1673,'xUS TME'!$B:$B,0))</f>
        <v>0.01</v>
      </c>
      <c r="J1673" s="15">
        <f>INDEX('xUS TME'!H:H,MATCH(B1673,'xUS TME'!$B:$B,0))</f>
        <v>0.87</v>
      </c>
      <c r="K1673" s="17">
        <f t="shared" si="26"/>
        <v>0.14942528735632177</v>
      </c>
      <c r="L1673" s="15">
        <f>INDEX('xUS TME'!J:J,MATCH('xUS Opp Value'!B1352,'xUS TME'!$B:$B,0))</f>
        <v>0</v>
      </c>
      <c r="M1673" s="15">
        <f>INDEX('xUS TME'!L:L,MATCH('xUS Opp Value'!$B1352,'xUS TME'!$B:$B,0))</f>
        <v>1.9</v>
      </c>
      <c r="N1673" s="15">
        <f>INDEX('xUS TME'!K:K,MATCH('xUS Opp Value'!$B1352,'xUS TME'!$B:$B,0))</f>
        <v>0.05</v>
      </c>
      <c r="O1673" s="15">
        <f>INDEX('xUS TME'!I:I,MATCH('xUS Opp Value'!$B1352,'xUS TME'!$B:$B,0))</f>
        <v>0</v>
      </c>
      <c r="P1673" s="15" t="str">
        <f>INDEX('xUS TME'!M:M,MATCH('xUS Opp Value'!$B1352,'xUS TME'!$B:$B,0))</f>
        <v>Yuan Renminbi</v>
      </c>
      <c r="Q1673" s="15" t="str">
        <f>INDEX('xUS TME'!N:N,MATCH('xUS Opp Value'!$B1673,'xUS TME'!$B:$B,0))</f>
        <v>Very High</v>
      </c>
    </row>
    <row r="1674" spans="1:17" hidden="1">
      <c r="A1674" s="10" t="s">
        <v>7717</v>
      </c>
      <c r="B1674" s="10" t="str">
        <f>INDEX('xUS TME'!B:B,MATCH('xUS Opp Value'!A1674,'xUS TME'!A:A,0))</f>
        <v>CNE100003ZR0</v>
      </c>
      <c r="C1674" s="13">
        <f>INDEX('xUS TME'!C:C,MATCH($B1674,'xUS TME'!$B:$B,0))</f>
        <v>688599</v>
      </c>
      <c r="D1674" s="13" t="str">
        <f>INDEX('xUS TME'!D:D,MATCH(B1674,'xUS TME'!$B:$B,0))</f>
        <v>0P0001K2W3</v>
      </c>
      <c r="E1674" s="13" t="str">
        <f>INDEX('xUS TME'!F:F,MATCH(B1674,'xUS TME'!$B:$B,0))</f>
        <v>China</v>
      </c>
      <c r="F1674" s="18" t="str">
        <f>INDEX('xUS TME'!G:G,MATCH(B1674,'xUS TME'!$B:$B,0))</f>
        <v>Information Technology</v>
      </c>
      <c r="G1674" s="58">
        <f>IFERROR(INDEX(CRIMs!G:G,MATCH(C1674,CRIMs!D:D,0)),0)</f>
        <v>0</v>
      </c>
      <c r="H1674" s="58">
        <f>IFERROR(INDEX(CRIMs!I:I,MATCH(C1674,CRIMs!D:D,0)),0)</f>
        <v>0</v>
      </c>
      <c r="I1674" s="13">
        <f>INDEX('xUS TME'!E:E,MATCH($B1674,'xUS TME'!$B:$B,0))</f>
        <v>0</v>
      </c>
      <c r="J1674" s="15">
        <f>INDEX('xUS TME'!H:H,MATCH(B1674,'xUS TME'!$B:$B,0))</f>
        <v>0.72</v>
      </c>
      <c r="K1674" s="17">
        <f t="shared" si="26"/>
        <v>0.38888888888888884</v>
      </c>
      <c r="L1674" s="15">
        <f>INDEX('xUS TME'!J:J,MATCH('xUS Opp Value'!B1945,'xUS TME'!$B:$B,0))</f>
        <v>10.46</v>
      </c>
      <c r="M1674" s="15">
        <f>INDEX('xUS TME'!L:L,MATCH('xUS Opp Value'!$B1945,'xUS TME'!$B:$B,0))</f>
        <v>1.24</v>
      </c>
      <c r="N1674" s="15">
        <f>INDEX('xUS TME'!K:K,MATCH('xUS Opp Value'!$B1945,'xUS TME'!$B:$B,0))</f>
        <v>0.1</v>
      </c>
      <c r="O1674" s="15" t="str">
        <f>INDEX('xUS TME'!I:I,MATCH('xUS Opp Value'!$B1945,'xUS TME'!$B:$B,0))</f>
        <v>Narrow</v>
      </c>
      <c r="P1674" s="15" t="str">
        <f>INDEX('xUS TME'!M:M,MATCH('xUS Opp Value'!$B1945,'xUS TME'!$B:$B,0))</f>
        <v>Pound Sterling</v>
      </c>
      <c r="Q1674" s="15" t="str">
        <f>INDEX('xUS TME'!N:N,MATCH('xUS Opp Value'!$B1674,'xUS TME'!$B:$B,0))</f>
        <v>High</v>
      </c>
    </row>
    <row r="1675" spans="1:17" hidden="1">
      <c r="A1675" s="371" t="s">
        <v>8580</v>
      </c>
      <c r="B1675" s="429" t="str">
        <f>_xll.MSDP(C1675,"ISIN")</f>
        <v>TW0006465008</v>
      </c>
      <c r="C1675" s="372">
        <v>6465</v>
      </c>
      <c r="D1675" s="371" t="s">
        <v>8581</v>
      </c>
      <c r="E1675" s="371" t="s">
        <v>24</v>
      </c>
      <c r="F1675" s="374" t="s">
        <v>87</v>
      </c>
      <c r="G1675" s="58">
        <f>IFERROR(INDEX(CRIMs!G:G,MATCH(C1675,CRIMs!D:D,0)),0)</f>
        <v>0.5</v>
      </c>
      <c r="H1675" s="58">
        <f>IFERROR(INDEX(CRIMs!I:I,MATCH(C1675,CRIMs!D:D,0)),0)</f>
        <v>0.5152529026186774</v>
      </c>
      <c r="I1675" s="372">
        <v>0</v>
      </c>
      <c r="J1675" s="426"/>
      <c r="K1675" s="17" t="str">
        <f>IFERROR((1/J1675)-1,"")</f>
        <v/>
      </c>
      <c r="L1675" s="371"/>
      <c r="M1675" s="371"/>
      <c r="N1675" s="371"/>
      <c r="O1675" s="371"/>
      <c r="P1675" s="371"/>
      <c r="Q1675" s="15" t="e">
        <f>INDEX('xUS TME'!N:N,MATCH('xUS Opp Value'!$B1675,'xUS TME'!$B:$B,0))</f>
        <v>#N/A</v>
      </c>
    </row>
    <row r="1676" spans="1:17" hidden="1">
      <c r="A1676" s="10" t="s">
        <v>1276</v>
      </c>
      <c r="B1676" s="10" t="str">
        <f>INDEX('xUS TME'!B:B,MATCH('xUS Opp Value'!A1676,'xUS TME'!A:A,0))</f>
        <v>CNE1000003X6</v>
      </c>
      <c r="C1676" s="13">
        <v>2318</v>
      </c>
      <c r="D1676" s="13" t="str">
        <f>INDEX('xUS TME'!D:D,MATCH(B1676,'xUS TME'!$B:$B,0))</f>
        <v>0P00009S97</v>
      </c>
      <c r="E1676" s="13" t="str">
        <f>INDEX('xUS TME'!F:F,MATCH(B1676,'xUS TME'!$B:$B,0))</f>
        <v>China</v>
      </c>
      <c r="F1676" s="18" t="str">
        <f>INDEX('xUS TME'!G:G,MATCH(B1676,'xUS TME'!$B:$B,0))</f>
        <v>Financials</v>
      </c>
      <c r="G1676" s="58">
        <f>IFERROR(INDEX(CRIMs!G:G,MATCH(C1676,CRIMs!D:D,0)),0)</f>
        <v>1</v>
      </c>
      <c r="H1676" s="58">
        <f>IFERROR(INDEX(CRIMs!I:I,MATCH(C1676,CRIMs!D:D,0)),0)</f>
        <v>0.98581755752531219</v>
      </c>
      <c r="I1676" s="13">
        <f>INDEX('xUS TME'!E:E,MATCH($B1676,'xUS TME'!$B:$B,0))</f>
        <v>0.14000000000000001</v>
      </c>
      <c r="J1676" s="15">
        <f>INDEX('xUS TME'!H:H,MATCH(B1676,'xUS TME'!$B:$B,0))</f>
        <v>0.73</v>
      </c>
      <c r="K1676" s="17">
        <f t="shared" si="26"/>
        <v>0.36986301369863006</v>
      </c>
      <c r="L1676" s="15">
        <f>INDEX('xUS TME'!J:J,MATCH('xUS Opp Value'!B129,'xUS TME'!$B:$B,0))</f>
        <v>7.39</v>
      </c>
      <c r="M1676" s="15">
        <f>INDEX('xUS TME'!L:L,MATCH('xUS Opp Value'!$B129,'xUS TME'!$B:$B,0))</f>
        <v>1.97</v>
      </c>
      <c r="N1676" s="15">
        <f>INDEX('xUS TME'!K:K,MATCH('xUS Opp Value'!$B129,'xUS TME'!$B:$B,0))</f>
        <v>0.15</v>
      </c>
      <c r="O1676" s="15" t="str">
        <f>INDEX('xUS TME'!I:I,MATCH('xUS Opp Value'!$B129,'xUS TME'!$B:$B,0))</f>
        <v>None</v>
      </c>
      <c r="P1676" s="15" t="str">
        <f>INDEX('xUS TME'!M:M,MATCH('xUS Opp Value'!$B129,'xUS TME'!$B:$B,0))</f>
        <v>Hong Kong Dollar</v>
      </c>
      <c r="Q1676" s="15" t="str">
        <f>INDEX('xUS TME'!N:N,MATCH('xUS Opp Value'!$B1676,'xUS TME'!$B:$B,0))</f>
        <v>High</v>
      </c>
    </row>
    <row r="1677" spans="1:17" hidden="1">
      <c r="A1677" s="10" t="s">
        <v>337</v>
      </c>
      <c r="B1677" s="10" t="str">
        <f>INDEX('xUS TME'!B:B,MATCH('xUS Opp Value'!A1677,'xUS TME'!A:A,0))</f>
        <v>CNE100000Q43</v>
      </c>
      <c r="C1677" s="13" t="str">
        <f>INDEX('xUS TME'!C:C,MATCH($B1677,'xUS TME'!$B:$B,0))</f>
        <v>01288</v>
      </c>
      <c r="D1677" s="13" t="str">
        <f>INDEX('xUS TME'!D:D,MATCH(B1677,'xUS TME'!$B:$B,0))</f>
        <v>0P0000P60C</v>
      </c>
      <c r="E1677" s="13" t="str">
        <f>INDEX('xUS TME'!F:F,MATCH(B1677,'xUS TME'!$B:$B,0))</f>
        <v>China</v>
      </c>
      <c r="F1677" s="18" t="str">
        <f>INDEX('xUS TME'!G:G,MATCH(B1677,'xUS TME'!$B:$B,0))</f>
        <v>Financials</v>
      </c>
      <c r="G1677" s="58">
        <f>IFERROR(INDEX(CRIMs!G:G,MATCH(C1677,CRIMs!D:D,0)),0)</f>
        <v>0</v>
      </c>
      <c r="H1677" s="58">
        <f>IFERROR(INDEX(CRIMs!I:I,MATCH(C1677,CRIMs!D:D,0)),0)</f>
        <v>0</v>
      </c>
      <c r="I1677" s="13">
        <f>INDEX('xUS TME'!E:E,MATCH($B1677,'xUS TME'!$B:$B,0))</f>
        <v>0.06</v>
      </c>
      <c r="J1677" s="15">
        <f>INDEX('xUS TME'!H:H,MATCH(B1677,'xUS TME'!$B:$B,0))</f>
        <v>0.88</v>
      </c>
      <c r="K1677" s="17">
        <f t="shared" si="26"/>
        <v>0.13636363636363646</v>
      </c>
      <c r="L1677" s="15">
        <f>INDEX('xUS TME'!J:J,MATCH('xUS Opp Value'!B404,'xUS TME'!$B:$B,0))</f>
        <v>13.01</v>
      </c>
      <c r="M1677" s="15">
        <f>INDEX('xUS TME'!L:L,MATCH('xUS Opp Value'!$B404,'xUS TME'!$B:$B,0))</f>
        <v>1.9</v>
      </c>
      <c r="N1677" s="15">
        <f>INDEX('xUS TME'!K:K,MATCH('xUS Opp Value'!$B404,'xUS TME'!$B:$B,0))</f>
        <v>0.2</v>
      </c>
      <c r="O1677" s="15">
        <f>INDEX('xUS TME'!I:I,MATCH('xUS Opp Value'!$B404,'xUS TME'!$B:$B,0))</f>
        <v>0</v>
      </c>
      <c r="P1677" s="15" t="str">
        <f>INDEX('xUS TME'!M:M,MATCH('xUS Opp Value'!$B404,'xUS TME'!$B:$B,0))</f>
        <v>Pound Sterling</v>
      </c>
      <c r="Q1677" s="15" t="str">
        <f>INDEX('xUS TME'!N:N,MATCH('xUS Opp Value'!$B1677,'xUS TME'!$B:$B,0))</f>
        <v>Medium</v>
      </c>
    </row>
    <row r="1678" spans="1:17" hidden="1">
      <c r="A1678" s="10" t="s">
        <v>793</v>
      </c>
      <c r="B1678" s="10" t="str">
        <f>INDEX('xUS TME'!B:B,MATCH('xUS Opp Value'!A1678,'xUS TME'!A:A,0))</f>
        <v>CA7751092007</v>
      </c>
      <c r="C1678" s="13" t="str">
        <f>INDEX('xUS TME'!C:C,MATCH($B1678,'xUS TME'!$B:$B,0))</f>
        <v>RCI.B</v>
      </c>
      <c r="D1678" s="13" t="str">
        <f>INDEX('xUS TME'!D:D,MATCH(B1678,'xUS TME'!$B:$B,0))</f>
        <v>0P0000687M</v>
      </c>
      <c r="E1678" s="13" t="str">
        <f>INDEX('xUS TME'!F:F,MATCH(B1678,'xUS TME'!$B:$B,0))</f>
        <v>Canada</v>
      </c>
      <c r="F1678" s="18" t="str">
        <f>INDEX('xUS TME'!G:G,MATCH(B1678,'xUS TME'!$B:$B,0))</f>
        <v>Communication Services</v>
      </c>
      <c r="G1678" s="58">
        <f>IFERROR(INDEX(CRIMs!G:G,MATCH(C1678,CRIMs!D:D,0)),0)</f>
        <v>1</v>
      </c>
      <c r="H1678" s="58">
        <f>IFERROR(INDEX(CRIMs!I:I,MATCH(C1678,CRIMs!D:D,0)),0)</f>
        <v>0.85843919413315406</v>
      </c>
      <c r="I1678" s="13">
        <f>INDEX('xUS TME'!E:E,MATCH($B1678,'xUS TME'!$B:$B,0))</f>
        <v>0.04</v>
      </c>
      <c r="J1678" s="15">
        <f>INDEX('xUS TME'!H:H,MATCH(B1678,'xUS TME'!$B:$B,0))</f>
        <v>0.64</v>
      </c>
      <c r="K1678" s="17">
        <f t="shared" si="26"/>
        <v>0.5625</v>
      </c>
      <c r="L1678" s="15">
        <f>INDEX('xUS TME'!J:J,MATCH('xUS Opp Value'!B1678,'xUS TME'!$B:$B,0))</f>
        <v>9.14</v>
      </c>
      <c r="M1678" s="15">
        <f>INDEX('xUS TME'!L:L,MATCH('xUS Opp Value'!$B522,'xUS TME'!$B:$B,0))</f>
        <v>1.04</v>
      </c>
      <c r="N1678" s="15">
        <f>INDEX('xUS TME'!K:K,MATCH('xUS Opp Value'!$B522,'xUS TME'!$B:$B,0))</f>
        <v>0.13</v>
      </c>
      <c r="O1678" s="15">
        <f>INDEX('xUS TME'!I:I,MATCH('xUS Opp Value'!$B522,'xUS TME'!$B:$B,0))</f>
        <v>0</v>
      </c>
      <c r="P1678" s="15" t="str">
        <f>INDEX('xUS TME'!M:M,MATCH('xUS Opp Value'!$B522,'xUS TME'!$B:$B,0))</f>
        <v>Saudi Riyal</v>
      </c>
      <c r="Q1678" s="15" t="str">
        <f>INDEX('xUS TME'!N:N,MATCH('xUS Opp Value'!$B1678,'xUS TME'!$B:$B,0))</f>
        <v>Low</v>
      </c>
    </row>
    <row r="1679" spans="1:17" hidden="1">
      <c r="A1679" s="10" t="s">
        <v>1039</v>
      </c>
      <c r="B1679" s="10" t="str">
        <f>INDEX('xUS TME'!B:B,MATCH('xUS Opp Value'!A1679,'xUS TME'!A:A,0))</f>
        <v>DE0005200000</v>
      </c>
      <c r="C1679" s="13" t="str">
        <f>INDEX('xUS TME'!C:C,MATCH($B1679,'xUS TME'!$B:$B,0))</f>
        <v>BEI</v>
      </c>
      <c r="D1679" s="13" t="str">
        <f>INDEX('xUS TME'!D:D,MATCH(B1679,'xUS TME'!$B:$B,0))</f>
        <v>0P00009QO6</v>
      </c>
      <c r="E1679" s="13" t="str">
        <f>INDEX('xUS TME'!F:F,MATCH(B1679,'xUS TME'!$B:$B,0))</f>
        <v>Germany</v>
      </c>
      <c r="F1679" s="18" t="str">
        <f>INDEX('xUS TME'!G:G,MATCH(B1679,'xUS TME'!$B:$B,0))</f>
        <v>Consumer Staples</v>
      </c>
      <c r="G1679" s="58">
        <f>IFERROR(INDEX(CRIMs!G:G,MATCH(C1679,CRIMs!D:D,0)),0)</f>
        <v>0</v>
      </c>
      <c r="H1679" s="58">
        <f>IFERROR(INDEX(CRIMs!I:I,MATCH(C1679,CRIMs!D:D,0)),0)</f>
        <v>0</v>
      </c>
      <c r="I1679" s="13">
        <f>INDEX('xUS TME'!E:E,MATCH($B1679,'xUS TME'!$B:$B,0))</f>
        <v>0.03</v>
      </c>
      <c r="J1679" s="15">
        <f>INDEX('xUS TME'!H:H,MATCH(B1679,'xUS TME'!$B:$B,0))</f>
        <v>0.71</v>
      </c>
      <c r="K1679" s="17">
        <f t="shared" si="26"/>
        <v>0.40845070422535223</v>
      </c>
      <c r="L1679" s="15">
        <f>INDEX('xUS TME'!J:J,MATCH('xUS Opp Value'!B630,'xUS TME'!$B:$B,0))</f>
        <v>20.58</v>
      </c>
      <c r="M1679" s="15">
        <f>INDEX('xUS TME'!L:L,MATCH('xUS Opp Value'!$B630,'xUS TME'!$B:$B,0))</f>
        <v>4.6100000000000003</v>
      </c>
      <c r="N1679" s="15">
        <f>INDEX('xUS TME'!K:K,MATCH('xUS Opp Value'!$B630,'xUS TME'!$B:$B,0))</f>
        <v>0.24</v>
      </c>
      <c r="O1679" s="15">
        <f>INDEX('xUS TME'!I:I,MATCH('xUS Opp Value'!$B630,'xUS TME'!$B:$B,0))</f>
        <v>0</v>
      </c>
      <c r="P1679" s="15" t="str">
        <f>INDEX('xUS TME'!M:M,MATCH('xUS Opp Value'!$B630,'xUS TME'!$B:$B,0))</f>
        <v>Hong Kong Dollar</v>
      </c>
      <c r="Q1679" s="15" t="str">
        <f>INDEX('xUS TME'!N:N,MATCH('xUS Opp Value'!$B1679,'xUS TME'!$B:$B,0))</f>
        <v>Low</v>
      </c>
    </row>
    <row r="1680" spans="1:17">
      <c r="A1680" s="10" t="s">
        <v>2095</v>
      </c>
      <c r="B1680" s="10" t="str">
        <f>INDEX('xUS TME'!B:B,MATCH('xUS Opp Value'!A1680,'xUS TME'!A:A,0))</f>
        <v>FR0006174348</v>
      </c>
      <c r="C1680" s="13" t="str">
        <f>INDEX('xUS TME'!C:C,MATCH($B1680,'xUS TME'!$B:$B,0))</f>
        <v>BVI</v>
      </c>
      <c r="D1680" s="13" t="str">
        <f>INDEX('xUS TME'!D:D,MATCH(B1680,'xUS TME'!$B:$B,0))</f>
        <v>0P0000D50A</v>
      </c>
      <c r="E1680" s="13" t="str">
        <f>INDEX('xUS TME'!F:F,MATCH(B1680,'xUS TME'!$B:$B,0))</f>
        <v>France</v>
      </c>
      <c r="F1680" s="18" t="str">
        <f>INDEX('xUS TME'!G:G,MATCH(B1680,'xUS TME'!$B:$B,0))</f>
        <v>Industrials</v>
      </c>
      <c r="G1680" s="58">
        <f>IFERROR(INDEX(CRIMs!G:G,MATCH(C1680,CRIMs!D:D,0)),0)</f>
        <v>0.75</v>
      </c>
      <c r="H1680" s="58">
        <f>IFERROR(INDEX(CRIMs!I:I,MATCH(C1680,CRIMs!D:D,0)),0)</f>
        <v>0.73159929680004809</v>
      </c>
      <c r="I1680" s="13">
        <f>INDEX('xUS TME'!E:E,MATCH($B1680,'xUS TME'!$B:$B,0))</f>
        <v>0.03</v>
      </c>
      <c r="J1680" s="15">
        <f>INDEX('xUS TME'!H:H,MATCH(B1680,'xUS TME'!$B:$B,0))</f>
        <v>0.76</v>
      </c>
      <c r="K1680" s="17">
        <f t="shared" si="26"/>
        <v>0.31578947368421062</v>
      </c>
      <c r="L1680" s="15">
        <f>INDEX('xUS TME'!J:J,MATCH('xUS Opp Value'!B694,'xUS TME'!$B:$B,0))</f>
        <v>10.87</v>
      </c>
      <c r="M1680" s="15">
        <f>INDEX('xUS TME'!L:L,MATCH('xUS Opp Value'!$B694,'xUS TME'!$B:$B,0))</f>
        <v>3.42</v>
      </c>
      <c r="N1680" s="15">
        <f>INDEX('xUS TME'!K:K,MATCH('xUS Opp Value'!$B694,'xUS TME'!$B:$B,0))</f>
        <v>0.36</v>
      </c>
      <c r="O1680" s="15">
        <f>INDEX('xUS TME'!I:I,MATCH('xUS Opp Value'!$B694,'xUS TME'!$B:$B,0))</f>
        <v>0</v>
      </c>
      <c r="P1680" s="15" t="str">
        <f>INDEX('xUS TME'!M:M,MATCH('xUS Opp Value'!$B694,'xUS TME'!$B:$B,0))</f>
        <v>Euro</v>
      </c>
      <c r="Q1680" s="15" t="str">
        <f>INDEX('xUS TME'!N:N,MATCH('xUS Opp Value'!$B1680,'xUS TME'!$B:$B,0))</f>
        <v>Medium</v>
      </c>
    </row>
    <row r="1681" spans="1:17" hidden="1">
      <c r="A1681" s="10" t="s">
        <v>1364</v>
      </c>
      <c r="B1681" s="10" t="str">
        <f>INDEX('xUS TME'!B:B,MATCH('xUS Opp Value'!A1681,'xUS TME'!A:A,0))</f>
        <v>JP3218900003</v>
      </c>
      <c r="C1681" s="13">
        <f>INDEX('xUS TME'!C:C,MATCH($B1681,'xUS TME'!$B:$B,0))</f>
        <v>9697</v>
      </c>
      <c r="D1681" s="13" t="str">
        <f>INDEX('xUS TME'!D:D,MATCH(B1681,'xUS TME'!$B:$B,0))</f>
        <v>0P0000E63O</v>
      </c>
      <c r="E1681" s="13" t="str">
        <f>INDEX('xUS TME'!F:F,MATCH(B1681,'xUS TME'!$B:$B,0))</f>
        <v>Japan</v>
      </c>
      <c r="F1681" s="18" t="str">
        <f>INDEX('xUS TME'!G:G,MATCH(B1681,'xUS TME'!$B:$B,0))</f>
        <v>Communication Services</v>
      </c>
      <c r="G1681" s="58">
        <f>IFERROR(INDEX(CRIMs!G:G,MATCH(C1681,CRIMs!D:D,0)),0)</f>
        <v>0</v>
      </c>
      <c r="H1681" s="58">
        <f>IFERROR(INDEX(CRIMs!I:I,MATCH(C1681,CRIMs!D:D,0)),0)</f>
        <v>0</v>
      </c>
      <c r="I1681" s="13">
        <f>INDEX('xUS TME'!E:E,MATCH($B1681,'xUS TME'!$B:$B,0))</f>
        <v>0.02</v>
      </c>
      <c r="J1681" s="15">
        <f>INDEX('xUS TME'!H:H,MATCH(B1681,'xUS TME'!$B:$B,0))</f>
        <v>0.76</v>
      </c>
      <c r="K1681" s="17">
        <f t="shared" si="26"/>
        <v>0.31578947368421062</v>
      </c>
      <c r="L1681" s="15">
        <f>INDEX('xUS TME'!J:J,MATCH('xUS Opp Value'!B769,'xUS TME'!$B:$B,0))</f>
        <v>0</v>
      </c>
      <c r="M1681" s="15">
        <f>INDEX('xUS TME'!L:L,MATCH('xUS Opp Value'!$B769,'xUS TME'!$B:$B,0))</f>
        <v>0.55000000000000004</v>
      </c>
      <c r="N1681" s="15">
        <f>INDEX('xUS TME'!K:K,MATCH('xUS Opp Value'!$B769,'xUS TME'!$B:$B,0))</f>
        <v>0.05</v>
      </c>
      <c r="O1681" s="15">
        <f>INDEX('xUS TME'!I:I,MATCH('xUS Opp Value'!$B769,'xUS TME'!$B:$B,0))</f>
        <v>0</v>
      </c>
      <c r="P1681" s="15" t="str">
        <f>INDEX('xUS TME'!M:M,MATCH('xUS Opp Value'!$B769,'xUS TME'!$B:$B,0))</f>
        <v>New Taiwan Dollar</v>
      </c>
      <c r="Q1681" s="15" t="str">
        <f>INDEX('xUS TME'!N:N,MATCH('xUS Opp Value'!$B1681,'xUS TME'!$B:$B,0))</f>
        <v>High</v>
      </c>
    </row>
    <row r="1682" spans="1:17" hidden="1">
      <c r="A1682" s="371" t="s">
        <v>401</v>
      </c>
      <c r="B1682" s="429" t="str">
        <f>_xll.MSDP(C1682,"ISIN")</f>
        <v>AU000000RHC8</v>
      </c>
      <c r="C1682" s="372" t="s">
        <v>402</v>
      </c>
      <c r="D1682" s="371" t="s">
        <v>8582</v>
      </c>
      <c r="E1682" s="371" t="s">
        <v>34</v>
      </c>
      <c r="F1682" s="374" t="s">
        <v>86</v>
      </c>
      <c r="G1682" s="58">
        <f>IFERROR(INDEX(CRIMs!G:G,MATCH(C1682,CRIMs!D:D,0)),0)</f>
        <v>0.5</v>
      </c>
      <c r="H1682" s="58">
        <f>IFERROR(INDEX(CRIMs!I:I,MATCH(C1682,CRIMs!D:D,0)),0)</f>
        <v>0.46679840205594431</v>
      </c>
      <c r="I1682" s="372">
        <v>0</v>
      </c>
      <c r="J1682" s="360">
        <f>_xll.MSDP(B1682,"PRICE_TO_FAIR_VALUE")</f>
        <v>0.76833333329999998</v>
      </c>
      <c r="K1682" s="17">
        <f t="shared" si="26"/>
        <v>0.30151843823433921</v>
      </c>
      <c r="L1682" s="371"/>
      <c r="M1682" s="371"/>
      <c r="N1682" s="371"/>
      <c r="O1682" s="371"/>
      <c r="P1682" s="371"/>
      <c r="Q1682" s="15" t="e">
        <f>INDEX('xUS TME'!N:N,MATCH('xUS Opp Value'!$B1682,'xUS TME'!$B:$B,0))</f>
        <v>#N/A</v>
      </c>
    </row>
    <row r="1683" spans="1:17" hidden="1">
      <c r="A1683" s="10" t="s">
        <v>259</v>
      </c>
      <c r="B1683" s="10" t="str">
        <f>INDEX('xUS TME'!B:B,MATCH('xUS Opp Value'!A1683,'xUS TME'!A:A,0))</f>
        <v>DE000A1EWWW0</v>
      </c>
      <c r="C1683" s="13" t="str">
        <f>INDEX('xUS TME'!C:C,MATCH($B1683,'xUS TME'!$B:$B,0))</f>
        <v>ADS</v>
      </c>
      <c r="D1683" s="13" t="str">
        <f>INDEX('xUS TME'!D:D,MATCH(B1683,'xUS TME'!$B:$B,0))</f>
        <v>0P00009QNK</v>
      </c>
      <c r="E1683" s="13" t="str">
        <f>INDEX('xUS TME'!F:F,MATCH(B1683,'xUS TME'!$B:$B,0))</f>
        <v>Germany</v>
      </c>
      <c r="F1683" s="18" t="str">
        <f>INDEX('xUS TME'!G:G,MATCH(B1683,'xUS TME'!$B:$B,0))</f>
        <v>Consumer Discretionary</v>
      </c>
      <c r="G1683" s="58">
        <f>IFERROR(INDEX(CRIMs!G:G,MATCH(C1683,CRIMs!D:D,0)),0)</f>
        <v>0</v>
      </c>
      <c r="H1683" s="58">
        <f>IFERROR(INDEX(CRIMs!I:I,MATCH(C1683,CRIMs!D:D,0)),0)</f>
        <v>0</v>
      </c>
      <c r="I1683" s="13">
        <f>INDEX('xUS TME'!E:E,MATCH($B1683,'xUS TME'!$B:$B,0))</f>
        <v>0.09</v>
      </c>
      <c r="J1683" s="15">
        <f>INDEX('xUS TME'!H:H,MATCH(B1683,'xUS TME'!$B:$B,0))</f>
        <v>0.74</v>
      </c>
      <c r="K1683" s="17">
        <f t="shared" si="26"/>
        <v>0.35135135135135132</v>
      </c>
      <c r="L1683" s="15">
        <f>INDEX('xUS TME'!J:J,MATCH('xUS Opp Value'!B254,'xUS TME'!$B:$B,0))</f>
        <v>0</v>
      </c>
      <c r="M1683" s="15">
        <f>INDEX('xUS TME'!L:L,MATCH('xUS Opp Value'!$B254,'xUS TME'!$B:$B,0))</f>
        <v>0.99</v>
      </c>
      <c r="N1683" s="15">
        <f>INDEX('xUS TME'!K:K,MATCH('xUS Opp Value'!$B254,'xUS TME'!$B:$B,0))</f>
        <v>0.05</v>
      </c>
      <c r="O1683" s="15">
        <f>INDEX('xUS TME'!I:I,MATCH('xUS Opp Value'!$B254,'xUS TME'!$B:$B,0))</f>
        <v>0</v>
      </c>
      <c r="P1683" s="15" t="str">
        <f>INDEX('xUS TME'!M:M,MATCH('xUS Opp Value'!$B254,'xUS TME'!$B:$B,0))</f>
        <v>Yen</v>
      </c>
      <c r="Q1683" s="15" t="str">
        <f>INDEX('xUS TME'!N:N,MATCH('xUS Opp Value'!$B1683,'xUS TME'!$B:$B,0))</f>
        <v>Medium</v>
      </c>
    </row>
    <row r="1684" spans="1:17" hidden="1">
      <c r="A1684" s="10" t="s">
        <v>2564</v>
      </c>
      <c r="B1684" s="10" t="str">
        <f>INDEX('xUS TME'!B:B,MATCH('xUS Opp Value'!A1684,'xUS TME'!A:A,0))</f>
        <v>DE0005190003</v>
      </c>
      <c r="C1684" s="13" t="str">
        <f>INDEX('xUS TME'!C:C,MATCH($B1684,'xUS TME'!$B:$B,0))</f>
        <v>BMW</v>
      </c>
      <c r="D1684" s="13" t="str">
        <f>INDEX('xUS TME'!D:D,MATCH(B1684,'xUS TME'!$B:$B,0))</f>
        <v>0P00009RC9</v>
      </c>
      <c r="E1684" s="13" t="str">
        <f>INDEX('xUS TME'!F:F,MATCH(B1684,'xUS TME'!$B:$B,0))</f>
        <v>Germany</v>
      </c>
      <c r="F1684" s="18" t="str">
        <f>INDEX('xUS TME'!G:G,MATCH(B1684,'xUS TME'!$B:$B,0))</f>
        <v>Consumer Discretionary</v>
      </c>
      <c r="G1684" s="58">
        <f>IFERROR(INDEX(CRIMs!G:G,MATCH(C1684,CRIMs!D:D,0)),0)</f>
        <v>0.5</v>
      </c>
      <c r="H1684" s="58">
        <f>IFERROR(INDEX(CRIMs!I:I,MATCH(C1684,CRIMs!D:D,0)),0)</f>
        <v>0.47188219632792822</v>
      </c>
      <c r="I1684" s="13">
        <f>INDEX('xUS TME'!E:E,MATCH($B1684,'xUS TME'!$B:$B,0))</f>
        <v>0.08</v>
      </c>
      <c r="J1684" s="15">
        <f>INDEX('xUS TME'!H:H,MATCH(B1684,'xUS TME'!$B:$B,0))</f>
        <v>0.81</v>
      </c>
      <c r="K1684" s="17">
        <f t="shared" si="26"/>
        <v>0.23456790123456783</v>
      </c>
      <c r="L1684" s="15">
        <f>INDEX('xUS TME'!J:J,MATCH('xUS Opp Value'!B269,'xUS TME'!$B:$B,0))</f>
        <v>71.010000000000005</v>
      </c>
      <c r="M1684" s="15">
        <f>INDEX('xUS TME'!L:L,MATCH('xUS Opp Value'!$B269,'xUS TME'!$B:$B,0))</f>
        <v>54.33</v>
      </c>
      <c r="N1684" s="15">
        <f>INDEX('xUS TME'!K:K,MATCH('xUS Opp Value'!$B269,'xUS TME'!$B:$B,0))</f>
        <v>0.86</v>
      </c>
      <c r="O1684" s="15">
        <f>INDEX('xUS TME'!I:I,MATCH('xUS Opp Value'!$B269,'xUS TME'!$B:$B,0))</f>
        <v>0</v>
      </c>
      <c r="P1684" s="15" t="str">
        <f>INDEX('xUS TME'!M:M,MATCH('xUS Opp Value'!$B269,'xUS TME'!$B:$B,0))</f>
        <v>Indian Rupee</v>
      </c>
      <c r="Q1684" s="15" t="str">
        <f>INDEX('xUS TME'!N:N,MATCH('xUS Opp Value'!$B1684,'xUS TME'!$B:$B,0))</f>
        <v>Very High</v>
      </c>
    </row>
    <row r="1685" spans="1:17" hidden="1">
      <c r="A1685" s="10" t="s">
        <v>1653</v>
      </c>
      <c r="B1685" s="10" t="str">
        <f>INDEX('xUS TME'!B:B,MATCH('xUS Opp Value'!A1685,'xUS TME'!A:A,0))</f>
        <v>CNE1000002M1</v>
      </c>
      <c r="C1685" s="13" t="str">
        <f>INDEX('xUS TME'!C:C,MATCH($B1685,'xUS TME'!$B:$B,0))</f>
        <v>03968</v>
      </c>
      <c r="D1685" s="13" t="str">
        <f>INDEX('xUS TME'!D:D,MATCH(B1685,'xUS TME'!$B:$B,0))</f>
        <v>0P00009SB6</v>
      </c>
      <c r="E1685" s="13" t="str">
        <f>INDEX('xUS TME'!F:F,MATCH(B1685,'xUS TME'!$B:$B,0))</f>
        <v>China</v>
      </c>
      <c r="F1685" s="18" t="str">
        <f>INDEX('xUS TME'!G:G,MATCH(B1685,'xUS TME'!$B:$B,0))</f>
        <v>Financials</v>
      </c>
      <c r="G1685" s="58">
        <f>IFERROR(INDEX(CRIMs!G:G,MATCH(C1685,CRIMs!D:D,0)),0)</f>
        <v>0</v>
      </c>
      <c r="H1685" s="58">
        <f>IFERROR(INDEX(CRIMs!I:I,MATCH(C1685,CRIMs!D:D,0)),0)</f>
        <v>0</v>
      </c>
      <c r="I1685" s="13">
        <f>INDEX('xUS TME'!E:E,MATCH($B1685,'xUS TME'!$B:$B,0))</f>
        <v>7.0000000000000007E-2</v>
      </c>
      <c r="J1685" s="15">
        <f>INDEX('xUS TME'!H:H,MATCH(B1685,'xUS TME'!$B:$B,0))</f>
        <v>0.83</v>
      </c>
      <c r="K1685" s="17">
        <f t="shared" si="26"/>
        <v>0.20481927710843384</v>
      </c>
      <c r="L1685" s="15">
        <f>INDEX('xUS TME'!J:J,MATCH('xUS Opp Value'!B352,'xUS TME'!$B:$B,0))</f>
        <v>11.42</v>
      </c>
      <c r="M1685" s="15">
        <f>INDEX('xUS TME'!L:L,MATCH('xUS Opp Value'!$B352,'xUS TME'!$B:$B,0))</f>
        <v>1.1399999999999999</v>
      </c>
      <c r="N1685" s="15">
        <f>INDEX('xUS TME'!K:K,MATCH('xUS Opp Value'!$B352,'xUS TME'!$B:$B,0))</f>
        <v>0.23</v>
      </c>
      <c r="O1685" s="15" t="str">
        <f>INDEX('xUS TME'!I:I,MATCH('xUS Opp Value'!$B352,'xUS TME'!$B:$B,0))</f>
        <v>None</v>
      </c>
      <c r="P1685" s="15" t="str">
        <f>INDEX('xUS TME'!M:M,MATCH('xUS Opp Value'!$B352,'xUS TME'!$B:$B,0))</f>
        <v>Indian Rupee</v>
      </c>
      <c r="Q1685" s="15" t="str">
        <f>INDEX('xUS TME'!N:N,MATCH('xUS Opp Value'!$B1685,'xUS TME'!$B:$B,0))</f>
        <v>Medium</v>
      </c>
    </row>
    <row r="1686" spans="1:17" hidden="1">
      <c r="A1686" s="10" t="s">
        <v>1015</v>
      </c>
      <c r="B1686" s="10" t="str">
        <f>INDEX('xUS TME'!B:B,MATCH('xUS Opp Value'!A1686,'xUS TME'!A:A,0))</f>
        <v>CNE0000018R8</v>
      </c>
      <c r="C1686" s="13" t="str">
        <f>INDEX('xUS TME'!C:C,MATCH($B1686,'xUS TME'!$B:$B,0))</f>
        <v>600519</v>
      </c>
      <c r="D1686" s="13" t="str">
        <f>INDEX('xUS TME'!D:D,MATCH(B1686,'xUS TME'!$B:$B,0))</f>
        <v>0P00007XB5</v>
      </c>
      <c r="E1686" s="13" t="str">
        <f>INDEX('xUS TME'!F:F,MATCH(B1686,'xUS TME'!$B:$B,0))</f>
        <v>China</v>
      </c>
      <c r="F1686" s="18" t="str">
        <f>INDEX('xUS TME'!G:G,MATCH(B1686,'xUS TME'!$B:$B,0))</f>
        <v>Consumer Staples</v>
      </c>
      <c r="G1686" s="58">
        <v>0.5</v>
      </c>
      <c r="H1686" s="58">
        <v>0.48</v>
      </c>
      <c r="I1686" s="13">
        <f>INDEX('xUS TME'!E:E,MATCH($B1686,'xUS TME'!$B:$B,0))</f>
        <v>0.06</v>
      </c>
      <c r="J1686" s="15">
        <f>INDEX('xUS TME'!H:H,MATCH(B1686,'xUS TME'!$B:$B,0))</f>
        <v>0.81</v>
      </c>
      <c r="K1686" s="17">
        <f t="shared" si="26"/>
        <v>0.23456790123456783</v>
      </c>
      <c r="L1686" s="15">
        <f>INDEX('xUS TME'!J:J,MATCH('xUS Opp Value'!B422,'xUS TME'!$B:$B,0))</f>
        <v>0</v>
      </c>
      <c r="M1686" s="15">
        <f>INDEX('xUS TME'!L:L,MATCH('xUS Opp Value'!$B422,'xUS TME'!$B:$B,0))</f>
        <v>2.83</v>
      </c>
      <c r="N1686" s="15">
        <f>INDEX('xUS TME'!K:K,MATCH('xUS Opp Value'!$B422,'xUS TME'!$B:$B,0))</f>
        <v>0.15</v>
      </c>
      <c r="O1686" s="15">
        <f>INDEX('xUS TME'!I:I,MATCH('xUS Opp Value'!$B422,'xUS TME'!$B:$B,0))</f>
        <v>0</v>
      </c>
      <c r="P1686" s="15" t="str">
        <f>INDEX('xUS TME'!M:M,MATCH('xUS Opp Value'!$B422,'xUS TME'!$B:$B,0))</f>
        <v>Euro</v>
      </c>
      <c r="Q1686" s="15" t="str">
        <f>INDEX('xUS TME'!N:N,MATCH('xUS Opp Value'!$B1686,'xUS TME'!$B:$B,0))</f>
        <v>Low</v>
      </c>
    </row>
    <row r="1687" spans="1:17" hidden="1">
      <c r="A1687" s="10" t="s">
        <v>6198</v>
      </c>
      <c r="B1687" s="10" t="str">
        <f>INDEX('xUS TME'!B:B,MATCH('xUS Opp Value'!A1687,'xUS TME'!A:A,0))</f>
        <v>GB00B8C3BL03</v>
      </c>
      <c r="C1687" s="13" t="str">
        <f>INDEX('xUS TME'!C:C,MATCH($B1687,'xUS TME'!$B:$B,0))</f>
        <v>SGE</v>
      </c>
      <c r="D1687" s="13" t="str">
        <f>INDEX('xUS TME'!D:D,MATCH(B1687,'xUS TME'!$B:$B,0))</f>
        <v>0P00007OUD</v>
      </c>
      <c r="E1687" s="13" t="str">
        <f>INDEX('xUS TME'!F:F,MATCH(B1687,'xUS TME'!$B:$B,0))</f>
        <v>United Kingdom</v>
      </c>
      <c r="F1687" s="18" t="str">
        <f>INDEX('xUS TME'!G:G,MATCH(B1687,'xUS TME'!$B:$B,0))</f>
        <v>Information Technology</v>
      </c>
      <c r="G1687" s="58">
        <f>IFERROR(INDEX(CRIMs!G:G,MATCH(C1687,CRIMs!D:D,0)),0)</f>
        <v>0</v>
      </c>
      <c r="H1687" s="58">
        <f>IFERROR(INDEX(CRIMs!I:I,MATCH(C1687,CRIMs!D:D,0)),0)</f>
        <v>0</v>
      </c>
      <c r="I1687" s="13">
        <f>INDEX('xUS TME'!E:E,MATCH($B1687,'xUS TME'!$B:$B,0))</f>
        <v>0.03</v>
      </c>
      <c r="J1687" s="15">
        <f>INDEX('xUS TME'!H:H,MATCH(B1687,'xUS TME'!$B:$B,0))</f>
        <v>0.78</v>
      </c>
      <c r="K1687" s="17">
        <f t="shared" si="26"/>
        <v>0.28205128205128194</v>
      </c>
      <c r="L1687" s="15">
        <f>INDEX('xUS TME'!J:J,MATCH('xUS Opp Value'!B584,'xUS TME'!$B:$B,0))</f>
        <v>0</v>
      </c>
      <c r="M1687" s="15">
        <f>INDEX('xUS TME'!L:L,MATCH('xUS Opp Value'!$B584,'xUS TME'!$B:$B,0))</f>
        <v>18.059999999999999</v>
      </c>
      <c r="N1687" s="15">
        <f>INDEX('xUS TME'!K:K,MATCH('xUS Opp Value'!$B584,'xUS TME'!$B:$B,0))</f>
        <v>-0.51</v>
      </c>
      <c r="O1687" s="15">
        <f>INDEX('xUS TME'!I:I,MATCH('xUS Opp Value'!$B584,'xUS TME'!$B:$B,0))</f>
        <v>0</v>
      </c>
      <c r="P1687" s="15" t="str">
        <f>INDEX('xUS TME'!M:M,MATCH('xUS Opp Value'!$B584,'xUS TME'!$B:$B,0))</f>
        <v>Won</v>
      </c>
      <c r="Q1687" s="15" t="str">
        <f>INDEX('xUS TME'!N:N,MATCH('xUS Opp Value'!$B1687,'xUS TME'!$B:$B,0))</f>
        <v>Medium</v>
      </c>
    </row>
    <row r="1688" spans="1:17" hidden="1">
      <c r="A1688" s="10" t="s">
        <v>3447</v>
      </c>
      <c r="B1688" s="10" t="str">
        <f>INDEX('xUS TME'!B:B,MATCH('xUS Opp Value'!A1688,'xUS TME'!A:A,0))</f>
        <v>DE0006048408</v>
      </c>
      <c r="C1688" s="13" t="str">
        <f>INDEX('xUS TME'!C:C,MATCH($B1688,'xUS TME'!$B:$B,0))</f>
        <v>HEN</v>
      </c>
      <c r="D1688" s="13" t="str">
        <f>INDEX('xUS TME'!D:D,MATCH(B1688,'xUS TME'!$B:$B,0))</f>
        <v>0P00009QQ7</v>
      </c>
      <c r="E1688" s="13" t="str">
        <f>INDEX('xUS TME'!F:F,MATCH(B1688,'xUS TME'!$B:$B,0))</f>
        <v>Germany</v>
      </c>
      <c r="F1688" s="18" t="str">
        <f>INDEX('xUS TME'!G:G,MATCH(B1688,'xUS TME'!$B:$B,0))</f>
        <v>Consumer Staples</v>
      </c>
      <c r="G1688" s="58">
        <f>IFERROR(INDEX(CRIMs!G:G,MATCH(C1688,CRIMs!D:D,0)),0)</f>
        <v>0</v>
      </c>
      <c r="H1688" s="58">
        <f>IFERROR(INDEX(CRIMs!I:I,MATCH(C1688,CRIMs!D:D,0)),0)</f>
        <v>0</v>
      </c>
      <c r="I1688" s="13">
        <f>INDEX('xUS TME'!E:E,MATCH($B1688,'xUS TME'!$B:$B,0))</f>
        <v>0.02</v>
      </c>
      <c r="J1688" s="15">
        <f>INDEX('xUS TME'!H:H,MATCH(B1688,'xUS TME'!$B:$B,0))</f>
        <v>0.71</v>
      </c>
      <c r="K1688" s="17">
        <f t="shared" si="26"/>
        <v>0.40845070422535223</v>
      </c>
      <c r="L1688" s="15">
        <f>INDEX('xUS TME'!J:J,MATCH('xUS Opp Value'!B807,'xUS TME'!$B:$B,0))</f>
        <v>0</v>
      </c>
      <c r="M1688" s="15">
        <f>INDEX('xUS TME'!L:L,MATCH('xUS Opp Value'!$B807,'xUS TME'!$B:$B,0))</f>
        <v>17.489999999999998</v>
      </c>
      <c r="N1688" s="15">
        <f>INDEX('xUS TME'!K:K,MATCH('xUS Opp Value'!$B807,'xUS TME'!$B:$B,0))</f>
        <v>1.01</v>
      </c>
      <c r="O1688" s="15">
        <f>INDEX('xUS TME'!I:I,MATCH('xUS Opp Value'!$B807,'xUS TME'!$B:$B,0))</f>
        <v>0</v>
      </c>
      <c r="P1688" s="15" t="str">
        <f>INDEX('xUS TME'!M:M,MATCH('xUS Opp Value'!$B807,'xUS TME'!$B:$B,0))</f>
        <v>Yuan Renminbi</v>
      </c>
      <c r="Q1688" s="15" t="str">
        <f>INDEX('xUS TME'!N:N,MATCH('xUS Opp Value'!$B1688,'xUS TME'!$B:$B,0))</f>
        <v>Medium</v>
      </c>
    </row>
    <row r="1689" spans="1:17" hidden="1">
      <c r="A1689" s="10" t="s">
        <v>1027</v>
      </c>
      <c r="B1689" s="10" t="str">
        <f>INDEX('xUS TME'!B:B,MATCH('xUS Opp Value'!A1689,'xUS TME'!A:A,0))</f>
        <v>CA05534B7604</v>
      </c>
      <c r="C1689" s="13" t="str">
        <f>INDEX('xUS TME'!C:C,MATCH($B1689,'xUS TME'!$B:$B,0))</f>
        <v>BCE</v>
      </c>
      <c r="D1689" s="13" t="str">
        <f>INDEX('xUS TME'!D:D,MATCH(B1689,'xUS TME'!$B:$B,0))</f>
        <v>0P000067XW</v>
      </c>
      <c r="E1689" s="13" t="str">
        <f>INDEX('xUS TME'!F:F,MATCH(B1689,'xUS TME'!$B:$B,0))</f>
        <v>Canada</v>
      </c>
      <c r="F1689" s="18" t="str">
        <f>INDEX('xUS TME'!G:G,MATCH(B1689,'xUS TME'!$B:$B,0))</f>
        <v>Communication Services</v>
      </c>
      <c r="G1689" s="58">
        <f>IFERROR(INDEX(CRIMs!G:G,MATCH(C1689,CRIMs!D:D,0)),0)</f>
        <v>0</v>
      </c>
      <c r="H1689" s="58">
        <f>IFERROR(INDEX(CRIMs!I:I,MATCH(C1689,CRIMs!D:D,0)),0)</f>
        <v>0</v>
      </c>
      <c r="I1689" s="13">
        <f>INDEX('xUS TME'!E:E,MATCH($B1689,'xUS TME'!$B:$B,0))</f>
        <v>0.02</v>
      </c>
      <c r="J1689" s="15">
        <f>INDEX('xUS TME'!H:H,MATCH(B1689,'xUS TME'!$B:$B,0))</f>
        <v>0.72</v>
      </c>
      <c r="K1689" s="17">
        <f t="shared" si="26"/>
        <v>0.38888888888888884</v>
      </c>
      <c r="L1689" s="15">
        <f>INDEX('xUS TME'!J:J,MATCH('xUS Opp Value'!B808,'xUS TME'!$B:$B,0))</f>
        <v>8.5500000000000007</v>
      </c>
      <c r="M1689" s="15">
        <f>INDEX('xUS TME'!L:L,MATCH('xUS Opp Value'!$B808,'xUS TME'!$B:$B,0))</f>
        <v>1.3</v>
      </c>
      <c r="N1689" s="15">
        <f>INDEX('xUS TME'!K:K,MATCH('xUS Opp Value'!$B808,'xUS TME'!$B:$B,0))</f>
        <v>0.11</v>
      </c>
      <c r="O1689" s="15">
        <f>INDEX('xUS TME'!I:I,MATCH('xUS Opp Value'!$B808,'xUS TME'!$B:$B,0))</f>
        <v>0</v>
      </c>
      <c r="P1689" s="15" t="str">
        <f>INDEX('xUS TME'!M:M,MATCH('xUS Opp Value'!$B808,'xUS TME'!$B:$B,0))</f>
        <v>Hong Kong Dollar</v>
      </c>
      <c r="Q1689" s="15" t="str">
        <f>INDEX('xUS TME'!N:N,MATCH('xUS Opp Value'!$B1689,'xUS TME'!$B:$B,0))</f>
        <v>Low</v>
      </c>
    </row>
    <row r="1690" spans="1:17">
      <c r="A1690" s="10" t="s">
        <v>2196</v>
      </c>
      <c r="B1690" s="10" t="str">
        <f>INDEX('xUS TME'!B:B,MATCH('xUS Opp Value'!A1690,'xUS TME'!A:A,0))</f>
        <v>FR0000121014</v>
      </c>
      <c r="C1690" s="13" t="str">
        <f>INDEX('xUS TME'!C:C,MATCH($B1690,'xUS TME'!$B:$B,0))</f>
        <v>MC</v>
      </c>
      <c r="D1690" s="13" t="str">
        <f>INDEX('xUS TME'!D:D,MATCH(B1690,'xUS TME'!$B:$B,0))</f>
        <v>0P00009WL3</v>
      </c>
      <c r="E1690" s="13" t="str">
        <f>INDEX('xUS TME'!F:F,MATCH(B1690,'xUS TME'!$B:$B,0))</f>
        <v>France</v>
      </c>
      <c r="F1690" s="18" t="str">
        <f>INDEX('xUS TME'!G:G,MATCH(B1690,'xUS TME'!$B:$B,0))</f>
        <v>Consumer Discretionary</v>
      </c>
      <c r="G1690" s="58">
        <f>IFERROR(INDEX(CRIMs!G:G,MATCH(C1690,CRIMs!D:D,0)),0)</f>
        <v>1.5</v>
      </c>
      <c r="H1690" s="58">
        <f>IFERROR(INDEX(CRIMs!I:I,MATCH(C1690,CRIMs!D:D,0)),0)</f>
        <v>1.3314306402349103</v>
      </c>
      <c r="I1690" s="13">
        <f>INDEX('xUS TME'!E:E,MATCH($B1690,'xUS TME'!$B:$B,0))</f>
        <v>0.42</v>
      </c>
      <c r="J1690" s="15">
        <f>INDEX('xUS TME'!H:H,MATCH(B1690,'xUS TME'!$B:$B,0))</f>
        <v>0.78</v>
      </c>
      <c r="K1690" s="17">
        <f t="shared" si="26"/>
        <v>0.28205128205128194</v>
      </c>
      <c r="L1690" s="15">
        <f>INDEX('xUS TME'!J:J,MATCH('xUS Opp Value'!B26,'xUS TME'!$B:$B,0))</f>
        <v>44.19</v>
      </c>
      <c r="M1690" s="15">
        <f>INDEX('xUS TME'!L:L,MATCH('xUS Opp Value'!$B26,'xUS TME'!$B:$B,0))</f>
        <v>13.37</v>
      </c>
      <c r="N1690" s="15">
        <f>INDEX('xUS TME'!K:K,MATCH('xUS Opp Value'!$B26,'xUS TME'!$B:$B,0))</f>
        <v>0.28000000000000003</v>
      </c>
      <c r="O1690" s="15" t="str">
        <f>INDEX('xUS TME'!I:I,MATCH('xUS Opp Value'!$B26,'xUS TME'!$B:$B,0))</f>
        <v>Wide</v>
      </c>
      <c r="P1690" s="15" t="str">
        <f>INDEX('xUS TME'!M:M,MATCH('xUS Opp Value'!$B26,'xUS TME'!$B:$B,0))</f>
        <v>Yen</v>
      </c>
      <c r="Q1690" s="15" t="str">
        <f>INDEX('xUS TME'!N:N,MATCH('xUS Opp Value'!$B1690,'xUS TME'!$B:$B,0))</f>
        <v>Medium</v>
      </c>
    </row>
    <row r="1691" spans="1:17" hidden="1">
      <c r="A1691" s="10" t="s">
        <v>4865</v>
      </c>
      <c r="B1691" s="10" t="str">
        <f>INDEX('xUS TME'!B:B,MATCH('xUS Opp Value'!A1691,'xUS TME'!A:A,0))</f>
        <v>JP3914400001</v>
      </c>
      <c r="C1691" s="13" t="str">
        <f>INDEX('xUS TME'!C:C,MATCH($B1691,'xUS TME'!$B:$B,0))</f>
        <v>6981</v>
      </c>
      <c r="D1691" s="13" t="str">
        <f>INDEX('xUS TME'!D:D,MATCH(B1691,'xUS TME'!$B:$B,0))</f>
        <v>0P0000ECSS</v>
      </c>
      <c r="E1691" s="13" t="str">
        <f>INDEX('xUS TME'!F:F,MATCH(B1691,'xUS TME'!$B:$B,0))</f>
        <v>Japan</v>
      </c>
      <c r="F1691" s="18" t="str">
        <f>INDEX('xUS TME'!G:G,MATCH(B1691,'xUS TME'!$B:$B,0))</f>
        <v>Information Technology</v>
      </c>
      <c r="G1691" s="58">
        <v>0.5</v>
      </c>
      <c r="H1691" s="58">
        <v>0.54</v>
      </c>
      <c r="I1691" s="13">
        <f>INDEX('xUS TME'!E:E,MATCH($B1691,'xUS TME'!$B:$B,0))</f>
        <v>0.12</v>
      </c>
      <c r="J1691" s="15">
        <f>INDEX('xUS TME'!H:H,MATCH(B1691,'xUS TME'!$B:$B,0))</f>
        <v>0.93</v>
      </c>
      <c r="K1691" s="17">
        <f t="shared" si="26"/>
        <v>7.5268817204301008E-2</v>
      </c>
      <c r="L1691" s="15">
        <f>INDEX('xUS TME'!J:J,MATCH('xUS Opp Value'!B207,'xUS TME'!$B:$B,0))</f>
        <v>9.52</v>
      </c>
      <c r="M1691" s="15">
        <f>INDEX('xUS TME'!L:L,MATCH('xUS Opp Value'!$B207,'xUS TME'!$B:$B,0))</f>
        <v>1.32</v>
      </c>
      <c r="N1691" s="15">
        <f>INDEX('xUS TME'!K:K,MATCH('xUS Opp Value'!$B207,'xUS TME'!$B:$B,0))</f>
        <v>0.16</v>
      </c>
      <c r="O1691" s="15">
        <f>INDEX('xUS TME'!I:I,MATCH('xUS Opp Value'!$B207,'xUS TME'!$B:$B,0))</f>
        <v>0</v>
      </c>
      <c r="P1691" s="15" t="str">
        <f>INDEX('xUS TME'!M:M,MATCH('xUS Opp Value'!$B207,'xUS TME'!$B:$B,0))</f>
        <v>UAE Dirham</v>
      </c>
      <c r="Q1691" s="15" t="str">
        <f>INDEX('xUS TME'!N:N,MATCH('xUS Opp Value'!$B1691,'xUS TME'!$B:$B,0))</f>
        <v>Medium</v>
      </c>
    </row>
    <row r="1692" spans="1:17">
      <c r="A1692" s="10" t="s">
        <v>2204</v>
      </c>
      <c r="B1692" s="10" t="str">
        <f>INDEX('xUS TME'!B:B,MATCH('xUS Opp Value'!A1692,'xUS TME'!A:A,0))</f>
        <v>FR0000121329</v>
      </c>
      <c r="C1692" s="13" t="str">
        <f>INDEX('xUS TME'!C:C,MATCH($B1692,'xUS TME'!$B:$B,0))</f>
        <v>HO</v>
      </c>
      <c r="D1692" s="13" t="str">
        <f>INDEX('xUS TME'!D:D,MATCH(B1692,'xUS TME'!$B:$B,0))</f>
        <v>0P00009WR9</v>
      </c>
      <c r="E1692" s="13" t="str">
        <f>INDEX('xUS TME'!F:F,MATCH(B1692,'xUS TME'!$B:$B,0))</f>
        <v>France</v>
      </c>
      <c r="F1692" s="18" t="str">
        <f>INDEX('xUS TME'!G:G,MATCH(B1692,'xUS TME'!$B:$B,0))</f>
        <v>Industrials</v>
      </c>
      <c r="G1692" s="58">
        <f>IFERROR(INDEX(CRIMs!G:G,MATCH(C1692,CRIMs!D:D,0)),0)</f>
        <v>0.5</v>
      </c>
      <c r="H1692" s="58">
        <f>IFERROR(INDEX(CRIMs!I:I,MATCH(C1692,CRIMs!D:D,0)),0)</f>
        <v>0.50563598748574035</v>
      </c>
      <c r="I1692" s="13">
        <f>INDEX('xUS TME'!E:E,MATCH($B1692,'xUS TME'!$B:$B,0))</f>
        <v>0.09</v>
      </c>
      <c r="J1692" s="15">
        <f>INDEX('xUS TME'!H:H,MATCH(B1692,'xUS TME'!$B:$B,0))</f>
        <v>0.84</v>
      </c>
      <c r="K1692" s="17">
        <f t="shared" si="26"/>
        <v>0.19047619047619047</v>
      </c>
      <c r="L1692" s="15">
        <f>INDEX('xUS TME'!J:J,MATCH('xUS Opp Value'!B275,'xUS TME'!$B:$B,0))</f>
        <v>13.31</v>
      </c>
      <c r="M1692" s="15">
        <f>INDEX('xUS TME'!L:L,MATCH('xUS Opp Value'!$B275,'xUS TME'!$B:$B,0))</f>
        <v>2.29</v>
      </c>
      <c r="N1692" s="15">
        <f>INDEX('xUS TME'!K:K,MATCH('xUS Opp Value'!$B275,'xUS TME'!$B:$B,0))</f>
        <v>0.12</v>
      </c>
      <c r="O1692" s="15" t="str">
        <f>INDEX('xUS TME'!I:I,MATCH('xUS Opp Value'!$B275,'xUS TME'!$B:$B,0))</f>
        <v>Narrow</v>
      </c>
      <c r="P1692" s="15" t="str">
        <f>INDEX('xUS TME'!M:M,MATCH('xUS Opp Value'!$B275,'xUS TME'!$B:$B,0))</f>
        <v>Hong Kong Dollar</v>
      </c>
      <c r="Q1692" s="15" t="str">
        <f>INDEX('xUS TME'!N:N,MATCH('xUS Opp Value'!$B1692,'xUS TME'!$B:$B,0))</f>
        <v>Medium</v>
      </c>
    </row>
    <row r="1693" spans="1:17" hidden="1">
      <c r="A1693" s="10" t="s">
        <v>7152</v>
      </c>
      <c r="B1693" s="10" t="str">
        <f>INDEX('xUS TME'!B:B,MATCH('xUS Opp Value'!A1693,'xUS TME'!A:A,0))</f>
        <v>CH1175448666</v>
      </c>
      <c r="C1693" s="13" t="str">
        <f>INDEX('xUS TME'!C:C,MATCH($B1693,'xUS TME'!$B:$B,0))</f>
        <v>STMN</v>
      </c>
      <c r="D1693" s="13" t="str">
        <f>INDEX('xUS TME'!D:D,MATCH(B1693,'xUS TME'!$B:$B,0))</f>
        <v>0P0000A5G6</v>
      </c>
      <c r="E1693" s="13" t="str">
        <f>INDEX('xUS TME'!F:F,MATCH(B1693,'xUS TME'!$B:$B,0))</f>
        <v>Switzerland</v>
      </c>
      <c r="F1693" s="18" t="str">
        <f>INDEX('xUS TME'!G:G,MATCH(B1693,'xUS TME'!$B:$B,0))</f>
        <v>Health Care</v>
      </c>
      <c r="G1693" s="58">
        <f>IFERROR(INDEX(CRIMs!G:G,MATCH(C1693,CRIMs!D:D,0)),0)</f>
        <v>0</v>
      </c>
      <c r="H1693" s="58">
        <f>IFERROR(INDEX(CRIMs!I:I,MATCH(C1693,CRIMs!D:D,0)),0)</f>
        <v>0</v>
      </c>
      <c r="I1693" s="13">
        <f>INDEX('xUS TME'!E:E,MATCH($B1693,'xUS TME'!$B:$B,0))</f>
        <v>0.03</v>
      </c>
      <c r="J1693" s="15">
        <f>INDEX('xUS TME'!H:H,MATCH(B1693,'xUS TME'!$B:$B,0))</f>
        <v>0.77</v>
      </c>
      <c r="K1693" s="17">
        <f t="shared" si="26"/>
        <v>0.29870129870129869</v>
      </c>
      <c r="L1693" s="15">
        <f>INDEX('xUS TME'!J:J,MATCH('xUS Opp Value'!B569,'xUS TME'!$B:$B,0))</f>
        <v>12.78</v>
      </c>
      <c r="M1693" s="15">
        <f>INDEX('xUS TME'!L:L,MATCH('xUS Opp Value'!$B569,'xUS TME'!$B:$B,0))</f>
        <v>0.86</v>
      </c>
      <c r="N1693" s="15">
        <f>INDEX('xUS TME'!K:K,MATCH('xUS Opp Value'!$B569,'xUS TME'!$B:$B,0))</f>
        <v>7.0000000000000007E-2</v>
      </c>
      <c r="O1693" s="15" t="str">
        <f>INDEX('xUS TME'!I:I,MATCH('xUS Opp Value'!$B569,'xUS TME'!$B:$B,0))</f>
        <v>None</v>
      </c>
      <c r="P1693" s="15" t="str">
        <f>INDEX('xUS TME'!M:M,MATCH('xUS Opp Value'!$B569,'xUS TME'!$B:$B,0))</f>
        <v>Singapore Dollar</v>
      </c>
      <c r="Q1693" s="15" t="str">
        <f>INDEX('xUS TME'!N:N,MATCH('xUS Opp Value'!$B1693,'xUS TME'!$B:$B,0))</f>
        <v>High</v>
      </c>
    </row>
    <row r="1694" spans="1:17" hidden="1">
      <c r="A1694" s="10" t="s">
        <v>7899</v>
      </c>
      <c r="B1694" s="10" t="str">
        <f>INDEX('xUS TME'!B:B,MATCH('xUS Opp Value'!A1694,'xUS TME'!A:A,0))</f>
        <v>GB00BSZBP530</v>
      </c>
      <c r="C1694" s="13" t="str">
        <f>INDEX('xUS TME'!C:C,MATCH($B1694,'xUS TME'!$B:$B,0))</f>
        <v>RKT</v>
      </c>
      <c r="D1694" s="13" t="str">
        <f>INDEX('xUS TME'!D:D,MATCH(B1694,'xUS TME'!$B:$B,0))</f>
        <v>0P000090MG</v>
      </c>
      <c r="E1694" s="13" t="str">
        <f>INDEX('xUS TME'!F:F,MATCH(B1694,'xUS TME'!$B:$B,0))</f>
        <v>United Kingdom</v>
      </c>
      <c r="F1694" s="18" t="str">
        <f>INDEX('xUS TME'!G:G,MATCH(B1694,'xUS TME'!$B:$B,0))</f>
        <v>Consumer Staples</v>
      </c>
      <c r="G1694" s="58">
        <f>IFERROR(INDEX(CRIMs!G:G,MATCH(C1694,CRIMs!D:D,0)),0)</f>
        <v>1</v>
      </c>
      <c r="H1694" s="58">
        <f>IFERROR(INDEX(CRIMs!I:I,MATCH(C1694,CRIMs!D:D,0)),0)</f>
        <v>0.81296045089632152</v>
      </c>
      <c r="I1694" s="13">
        <f>INDEX('xUS TME'!E:E,MATCH($B1694,'xUS TME'!$B:$B,0))</f>
        <v>0.13</v>
      </c>
      <c r="J1694" s="15">
        <f>INDEX('xUS TME'!H:H,MATCH(B1694,'xUS TME'!$B:$B,0))</f>
        <v>0.76</v>
      </c>
      <c r="K1694" s="17">
        <f t="shared" si="26"/>
        <v>0.31578947368421062</v>
      </c>
      <c r="L1694" s="15">
        <f>INDEX('xUS TME'!J:J,MATCH('xUS Opp Value'!B131,'xUS TME'!$B:$B,0))</f>
        <v>5.97</v>
      </c>
      <c r="M1694" s="15">
        <f>INDEX('xUS TME'!L:L,MATCH('xUS Opp Value'!$B131,'xUS TME'!$B:$B,0))</f>
        <v>1.45</v>
      </c>
      <c r="N1694" s="15">
        <f>INDEX('xUS TME'!K:K,MATCH('xUS Opp Value'!$B131,'xUS TME'!$B:$B,0))</f>
        <v>0.14000000000000001</v>
      </c>
      <c r="O1694" s="15">
        <f>INDEX('xUS TME'!I:I,MATCH('xUS Opp Value'!$B131,'xUS TME'!$B:$B,0))</f>
        <v>0</v>
      </c>
      <c r="P1694" s="15" t="str">
        <f>INDEX('xUS TME'!M:M,MATCH('xUS Opp Value'!$B131,'xUS TME'!$B:$B,0))</f>
        <v>Euro</v>
      </c>
      <c r="Q1694" s="15" t="str">
        <f>INDEX('xUS TME'!N:N,MATCH('xUS Opp Value'!$B1694,'xUS TME'!$B:$B,0))</f>
        <v>Medium</v>
      </c>
    </row>
    <row r="1695" spans="1:17" hidden="1">
      <c r="A1695" s="10" t="s">
        <v>3054</v>
      </c>
      <c r="B1695" s="10" t="str">
        <f>INDEX('xUS TME'!B:B,MATCH('xUS Opp Value'!A1695,'xUS TME'!A:A,0))</f>
        <v>CNE0000001D4</v>
      </c>
      <c r="C1695" s="13" t="str">
        <f>INDEX('xUS TME'!C:C,MATCH($B1695,'xUS TME'!$B:$B,0))</f>
        <v>000651</v>
      </c>
      <c r="D1695" s="13" t="str">
        <f>INDEX('xUS TME'!D:D,MATCH(B1695,'xUS TME'!$B:$B,0))</f>
        <v>0P00007WWE</v>
      </c>
      <c r="E1695" s="13" t="str">
        <f>INDEX('xUS TME'!F:F,MATCH(B1695,'xUS TME'!$B:$B,0))</f>
        <v>China</v>
      </c>
      <c r="F1695" s="18" t="str">
        <f>INDEX('xUS TME'!G:G,MATCH(B1695,'xUS TME'!$B:$B,0))</f>
        <v>Consumer Discretionary</v>
      </c>
      <c r="G1695" s="58">
        <f>IFERROR(INDEX(CRIMs!G:G,MATCH(C1695,CRIMs!D:D,0)),0)</f>
        <v>0</v>
      </c>
      <c r="H1695" s="58">
        <f>IFERROR(INDEX(CRIMs!I:I,MATCH(C1695,CRIMs!D:D,0)),0)</f>
        <v>0</v>
      </c>
      <c r="I1695" s="13">
        <f>INDEX('xUS TME'!E:E,MATCH($B1695,'xUS TME'!$B:$B,0))</f>
        <v>0.01</v>
      </c>
      <c r="J1695" s="15">
        <f>INDEX('xUS TME'!H:H,MATCH(B1695,'xUS TME'!$B:$B,0))</f>
        <v>0.81</v>
      </c>
      <c r="K1695" s="17">
        <f t="shared" si="26"/>
        <v>0.23456790123456783</v>
      </c>
      <c r="L1695" s="15">
        <f>INDEX('xUS TME'!J:J,MATCH('xUS Opp Value'!B1408,'xUS TME'!$B:$B,0))</f>
        <v>0</v>
      </c>
      <c r="M1695" s="15">
        <f>INDEX('xUS TME'!L:L,MATCH('xUS Opp Value'!$B1408,'xUS TME'!$B:$B,0))</f>
        <v>7.84</v>
      </c>
      <c r="N1695" s="15">
        <f>INDEX('xUS TME'!K:K,MATCH('xUS Opp Value'!$B1408,'xUS TME'!$B:$B,0))</f>
        <v>0.04</v>
      </c>
      <c r="O1695" s="15">
        <f>INDEX('xUS TME'!I:I,MATCH('xUS Opp Value'!$B1408,'xUS TME'!$B:$B,0))</f>
        <v>0</v>
      </c>
      <c r="P1695" s="15" t="str">
        <f>INDEX('xUS TME'!M:M,MATCH('xUS Opp Value'!$B1408,'xUS TME'!$B:$B,0))</f>
        <v>Yuan Renminbi</v>
      </c>
      <c r="Q1695" s="15" t="str">
        <f>INDEX('xUS TME'!N:N,MATCH('xUS Opp Value'!$B1695,'xUS TME'!$B:$B,0))</f>
        <v>Medium</v>
      </c>
    </row>
    <row r="1696" spans="1:17" hidden="1">
      <c r="A1696" s="10" t="s">
        <v>3587</v>
      </c>
      <c r="B1696" s="10" t="str">
        <f>INDEX('xUS TME'!B:B,MATCH('xUS Opp Value'!A1696,'xUS TME'!A:A,0))</f>
        <v>HK0000069689</v>
      </c>
      <c r="C1696" s="13">
        <v>1299</v>
      </c>
      <c r="D1696" s="13" t="str">
        <f>INDEX('xUS TME'!D:D,MATCH(B1696,'xUS TME'!$B:$B,0))</f>
        <v>0P0000Q79U</v>
      </c>
      <c r="E1696" s="13" t="str">
        <f>INDEX('xUS TME'!F:F,MATCH(B1696,'xUS TME'!$B:$B,0))</f>
        <v>Hong Kong</v>
      </c>
      <c r="F1696" s="18" t="str">
        <f>INDEX('xUS TME'!G:G,MATCH(B1696,'xUS TME'!$B:$B,0))</f>
        <v>Financials</v>
      </c>
      <c r="G1696" s="58">
        <f>IFERROR(INDEX(CRIMs!G:G,MATCH(C1696,CRIMs!D:D,0)),0)</f>
        <v>1.25</v>
      </c>
      <c r="H1696" s="58">
        <f>IFERROR(INDEX(CRIMs!I:I,MATCH(C1696,CRIMs!D:D,0)),0)</f>
        <v>1.2737968519070324</v>
      </c>
      <c r="I1696" s="13">
        <f>INDEX('xUS TME'!E:E,MATCH($B1696,'xUS TME'!$B:$B,0))</f>
        <v>0.35</v>
      </c>
      <c r="J1696" s="15">
        <f>INDEX('xUS TME'!H:H,MATCH(B1696,'xUS TME'!$B:$B,0))</f>
        <v>0.84</v>
      </c>
      <c r="K1696" s="17">
        <f t="shared" si="26"/>
        <v>0.19047619047619047</v>
      </c>
      <c r="L1696" s="15">
        <f>INDEX('xUS TME'!J:J,MATCH('xUS Opp Value'!B43,'xUS TME'!$B:$B,0))</f>
        <v>0</v>
      </c>
      <c r="M1696" s="15">
        <f>INDEX('xUS TME'!L:L,MATCH('xUS Opp Value'!$B43,'xUS TME'!$B:$B,0))</f>
        <v>18.38</v>
      </c>
      <c r="N1696" s="15">
        <f>INDEX('xUS TME'!K:K,MATCH('xUS Opp Value'!$B43,'xUS TME'!$B:$B,0))</f>
        <v>0.26</v>
      </c>
      <c r="O1696" s="15">
        <f>INDEX('xUS TME'!I:I,MATCH('xUS Opp Value'!$B43,'xUS TME'!$B:$B,0))</f>
        <v>0</v>
      </c>
      <c r="P1696" s="15" t="str">
        <f>INDEX('xUS TME'!M:M,MATCH('xUS Opp Value'!$B43,'xUS TME'!$B:$B,0))</f>
        <v>Yen</v>
      </c>
      <c r="Q1696" s="15" t="str">
        <f>INDEX('xUS TME'!N:N,MATCH('xUS Opp Value'!$B1696,'xUS TME'!$B:$B,0))</f>
        <v>High</v>
      </c>
    </row>
    <row r="1697" spans="1:17" hidden="1">
      <c r="A1697" s="10" t="s">
        <v>2696</v>
      </c>
      <c r="B1697" s="10" t="str">
        <f>INDEX('xUS TME'!B:B,MATCH('xUS Opp Value'!A1697,'xUS TME'!A:A,0))</f>
        <v>NL0011585146</v>
      </c>
      <c r="C1697" s="13" t="str">
        <f>INDEX('xUS TME'!C:C,MATCH($B1697,'xUS TME'!$B:$B,0))</f>
        <v>RACE</v>
      </c>
      <c r="D1697" s="13" t="str">
        <f>INDEX('xUS TME'!D:D,MATCH(B1697,'xUS TME'!$B:$B,0))</f>
        <v>0P000178FF</v>
      </c>
      <c r="E1697" s="13" t="str">
        <f>INDEX('xUS TME'!F:F,MATCH(B1697,'xUS TME'!$B:$B,0))</f>
        <v>United States</v>
      </c>
      <c r="F1697" s="18" t="str">
        <f>INDEX('xUS TME'!G:G,MATCH(B1697,'xUS TME'!$B:$B,0))</f>
        <v>Consumer Discretionary</v>
      </c>
      <c r="G1697" s="58">
        <f>IFERROR(INDEX(CRIMs!G:G,MATCH(C1697,CRIMs!D:D,0)),0)</f>
        <v>0</v>
      </c>
      <c r="H1697" s="58">
        <f>IFERROR(INDEX(CRIMs!I:I,MATCH(C1697,CRIMs!D:D,0)),0)</f>
        <v>0</v>
      </c>
      <c r="I1697" s="13">
        <f>INDEX('xUS TME'!E:E,MATCH($B1697,'xUS TME'!$B:$B,0))</f>
        <v>0.13</v>
      </c>
      <c r="J1697" s="15">
        <f>INDEX('xUS TME'!H:H,MATCH(B1697,'xUS TME'!$B:$B,0))</f>
        <v>0.82</v>
      </c>
      <c r="K1697" s="17">
        <f t="shared" si="26"/>
        <v>0.21951219512195119</v>
      </c>
      <c r="L1697" s="15">
        <f>INDEX('xUS TME'!J:J,MATCH('xUS Opp Value'!B181,'xUS TME'!$B:$B,0))</f>
        <v>7.56</v>
      </c>
      <c r="M1697" s="15">
        <f>INDEX('xUS TME'!L:L,MATCH('xUS Opp Value'!$B181,'xUS TME'!$B:$B,0))</f>
        <v>0.75</v>
      </c>
      <c r="N1697" s="15">
        <f>INDEX('xUS TME'!K:K,MATCH('xUS Opp Value'!$B181,'xUS TME'!$B:$B,0))</f>
        <v>0</v>
      </c>
      <c r="O1697" s="15">
        <f>INDEX('xUS TME'!I:I,MATCH('xUS Opp Value'!$B181,'xUS TME'!$B:$B,0))</f>
        <v>0</v>
      </c>
      <c r="P1697" s="15" t="str">
        <f>INDEX('xUS TME'!M:M,MATCH('xUS Opp Value'!$B181,'xUS TME'!$B:$B,0))</f>
        <v>US Dollar</v>
      </c>
      <c r="Q1697" s="15" t="str">
        <f>INDEX('xUS TME'!N:N,MATCH('xUS Opp Value'!$B1697,'xUS TME'!$B:$B,0))</f>
        <v>Medium</v>
      </c>
    </row>
    <row r="1698" spans="1:17" hidden="1">
      <c r="A1698" s="10" t="s">
        <v>951</v>
      </c>
      <c r="B1698" s="10" t="str">
        <f>INDEX('xUS TME'!B:B,MATCH('xUS Opp Value'!A1698,'xUS TME'!A:A,0))</f>
        <v>KYG070341048</v>
      </c>
      <c r="C1698" s="13">
        <f>INDEX('xUS TME'!C:C,MATCH($B1698,'xUS TME'!$B:$B,0))</f>
        <v>9888</v>
      </c>
      <c r="D1698" s="13" t="str">
        <f>INDEX('xUS TME'!D:D,MATCH(B1698,'xUS TME'!$B:$B,0))</f>
        <v>0P0001LXGO</v>
      </c>
      <c r="E1698" s="13" t="str">
        <f>INDEX('xUS TME'!F:F,MATCH(B1698,'xUS TME'!$B:$B,0))</f>
        <v>China</v>
      </c>
      <c r="F1698" s="18" t="str">
        <f>INDEX('xUS TME'!G:G,MATCH(B1698,'xUS TME'!$B:$B,0))</f>
        <v>Communication Services</v>
      </c>
      <c r="G1698" s="58">
        <f>IFERROR(INDEX(CRIMs!G:G,MATCH(C1698,CRIMs!D:D,0)),0)</f>
        <v>0</v>
      </c>
      <c r="H1698" s="58">
        <f>IFERROR(INDEX(CRIMs!I:I,MATCH(C1698,CRIMs!D:D,0)),0)</f>
        <v>0</v>
      </c>
      <c r="I1698" s="13">
        <f>INDEX('xUS TME'!E:E,MATCH($B1698,'xUS TME'!$B:$B,0))</f>
        <v>0.09</v>
      </c>
      <c r="J1698" s="15">
        <f>INDEX('xUS TME'!H:H,MATCH(B1698,'xUS TME'!$B:$B,0))</f>
        <v>0.86</v>
      </c>
      <c r="K1698" s="17">
        <f t="shared" si="26"/>
        <v>0.16279069767441867</v>
      </c>
      <c r="L1698" s="15">
        <f>INDEX('xUS TME'!J:J,MATCH('xUS Opp Value'!B184,'xUS TME'!$B:$B,0))</f>
        <v>11.31</v>
      </c>
      <c r="M1698" s="15">
        <f>INDEX('xUS TME'!L:L,MATCH('xUS Opp Value'!$B184,'xUS TME'!$B:$B,0))</f>
        <v>3.19</v>
      </c>
      <c r="N1698" s="15">
        <f>INDEX('xUS TME'!K:K,MATCH('xUS Opp Value'!$B184,'xUS TME'!$B:$B,0))</f>
        <v>0.18</v>
      </c>
      <c r="O1698" s="15">
        <f>INDEX('xUS TME'!I:I,MATCH('xUS Opp Value'!$B184,'xUS TME'!$B:$B,0))</f>
        <v>0</v>
      </c>
      <c r="P1698" s="15" t="str">
        <f>INDEX('xUS TME'!M:M,MATCH('xUS Opp Value'!$B184,'xUS TME'!$B:$B,0))</f>
        <v>Indian Rupee</v>
      </c>
      <c r="Q1698" s="15" t="str">
        <f>INDEX('xUS TME'!N:N,MATCH('xUS Opp Value'!$B1698,'xUS TME'!$B:$B,0))</f>
        <v>High</v>
      </c>
    </row>
    <row r="1699" spans="1:17" hidden="1">
      <c r="A1699" s="10" t="s">
        <v>4461</v>
      </c>
      <c r="B1699" s="10" t="str">
        <f>INDEX('xUS TME'!B:B,MATCH('xUS Opp Value'!A1699,'xUS TME'!A:A,0))</f>
        <v>JP3481800005</v>
      </c>
      <c r="C1699" s="13">
        <f>INDEX('xUS TME'!C:C,MATCH($B1699,'xUS TME'!$B:$B,0))</f>
        <v>6367</v>
      </c>
      <c r="D1699" s="13" t="str">
        <f>INDEX('xUS TME'!D:D,MATCH(B1699,'xUS TME'!$B:$B,0))</f>
        <v>0P0000AEU2</v>
      </c>
      <c r="E1699" s="13" t="str">
        <f>INDEX('xUS TME'!F:F,MATCH(B1699,'xUS TME'!$B:$B,0))</f>
        <v>Japan</v>
      </c>
      <c r="F1699" s="18" t="str">
        <f>INDEX('xUS TME'!G:G,MATCH(B1699,'xUS TME'!$B:$B,0))</f>
        <v>Industrials</v>
      </c>
      <c r="G1699" s="58">
        <v>0.75</v>
      </c>
      <c r="H1699" s="58">
        <v>0.73</v>
      </c>
      <c r="I1699" s="13">
        <f>INDEX('xUS TME'!E:E,MATCH($B1699,'xUS TME'!$B:$B,0))</f>
        <v>0.11</v>
      </c>
      <c r="J1699" s="15">
        <f>INDEX('xUS TME'!H:H,MATCH(B1699,'xUS TME'!$B:$B,0))</f>
        <v>0.88</v>
      </c>
      <c r="K1699" s="17">
        <f t="shared" si="26"/>
        <v>0.13636363636363646</v>
      </c>
      <c r="L1699" s="15">
        <f>INDEX('xUS TME'!J:J,MATCH('xUS Opp Value'!B220,'xUS TME'!$B:$B,0))</f>
        <v>0</v>
      </c>
      <c r="M1699" s="15">
        <f>INDEX('xUS TME'!L:L,MATCH('xUS Opp Value'!$B220,'xUS TME'!$B:$B,0))</f>
        <v>3.29</v>
      </c>
      <c r="N1699" s="15">
        <f>INDEX('xUS TME'!K:K,MATCH('xUS Opp Value'!$B220,'xUS TME'!$B:$B,0))</f>
        <v>0.32</v>
      </c>
      <c r="O1699" s="15" t="str">
        <f>INDEX('xUS TME'!I:I,MATCH('xUS Opp Value'!$B220,'xUS TME'!$B:$B,0))</f>
        <v>None</v>
      </c>
      <c r="P1699" s="15" t="str">
        <f>INDEX('xUS TME'!M:M,MATCH('xUS Opp Value'!$B220,'xUS TME'!$B:$B,0))</f>
        <v>Rand</v>
      </c>
      <c r="Q1699" s="15" t="str">
        <f>INDEX('xUS TME'!N:N,MATCH('xUS Opp Value'!$B1699,'xUS TME'!$B:$B,0))</f>
        <v>Medium</v>
      </c>
    </row>
    <row r="1700" spans="1:17" hidden="1">
      <c r="A1700" s="10" t="s">
        <v>1256</v>
      </c>
      <c r="B1700" s="10" t="str">
        <f>INDEX('xUS TME'!B:B,MATCH('xUS Opp Value'!A1700,'xUS TME'!A:A,0))</f>
        <v>CA1130041058</v>
      </c>
      <c r="C1700" s="13" t="str">
        <f>INDEX('xUS TME'!C:C,MATCH($B1700,'xUS TME'!$B:$B,0))</f>
        <v>BAM</v>
      </c>
      <c r="D1700" s="13" t="str">
        <f>INDEX('xUS TME'!D:D,MATCH(B1700,'xUS TME'!$B:$B,0))</f>
        <v>0P0001Q6H4</v>
      </c>
      <c r="E1700" s="13" t="str">
        <f>INDEX('xUS TME'!F:F,MATCH(B1700,'xUS TME'!$B:$B,0))</f>
        <v>Canada</v>
      </c>
      <c r="F1700" s="18" t="str">
        <f>INDEX('xUS TME'!G:G,MATCH(B1700,'xUS TME'!$B:$B,0))</f>
        <v>Financials</v>
      </c>
      <c r="G1700" s="58">
        <f>IFERROR(INDEX(CRIMs!G:G,MATCH(C1700,CRIMs!D:D,0)),0)</f>
        <v>0</v>
      </c>
      <c r="H1700" s="58">
        <f>IFERROR(INDEX(CRIMs!I:I,MATCH(C1700,CRIMs!D:D,0)),0)</f>
        <v>0</v>
      </c>
      <c r="I1700" s="13">
        <f>INDEX('xUS TME'!E:E,MATCH($B1700,'xUS TME'!$B:$B,0))</f>
        <v>0.05</v>
      </c>
      <c r="J1700" s="15">
        <f>INDEX('xUS TME'!H:H,MATCH(B1700,'xUS TME'!$B:$B,0))</f>
        <v>0.89</v>
      </c>
      <c r="K1700" s="17">
        <f t="shared" si="26"/>
        <v>0.12359550561797761</v>
      </c>
      <c r="L1700" s="15">
        <f>INDEX('xUS TME'!J:J,MATCH('xUS Opp Value'!B419,'xUS TME'!$B:$B,0))</f>
        <v>10.050000000000001</v>
      </c>
      <c r="M1700" s="15">
        <f>INDEX('xUS TME'!L:L,MATCH('xUS Opp Value'!$B419,'xUS TME'!$B:$B,0))</f>
        <v>0.78</v>
      </c>
      <c r="N1700" s="15">
        <f>INDEX('xUS TME'!K:K,MATCH('xUS Opp Value'!$B419,'xUS TME'!$B:$B,0))</f>
        <v>0.1</v>
      </c>
      <c r="O1700" s="15">
        <f>INDEX('xUS TME'!I:I,MATCH('xUS Opp Value'!$B419,'xUS TME'!$B:$B,0))</f>
        <v>0</v>
      </c>
      <c r="P1700" s="15" t="str">
        <f>INDEX('xUS TME'!M:M,MATCH('xUS Opp Value'!$B419,'xUS TME'!$B:$B,0))</f>
        <v>Baht</v>
      </c>
      <c r="Q1700" s="15" t="str">
        <f>INDEX('xUS TME'!N:N,MATCH('xUS Opp Value'!$B1700,'xUS TME'!$B:$B,0))</f>
        <v>High</v>
      </c>
    </row>
    <row r="1701" spans="1:17" hidden="1">
      <c r="A1701" s="10" t="s">
        <v>5311</v>
      </c>
      <c r="B1701" s="10" t="str">
        <f>INDEX('xUS TME'!B:B,MATCH('xUS Opp Value'!A1701,'xUS TME'!A:A,0))</f>
        <v>JP3684000007</v>
      </c>
      <c r="C1701" s="13">
        <f>INDEX('xUS TME'!C:C,MATCH($B1701,'xUS TME'!$B:$B,0))</f>
        <v>6988</v>
      </c>
      <c r="D1701" s="13" t="str">
        <f>INDEX('xUS TME'!D:D,MATCH(B1701,'xUS TME'!$B:$B,0))</f>
        <v>0P0000EC3F</v>
      </c>
      <c r="E1701" s="13" t="str">
        <f>INDEX('xUS TME'!F:F,MATCH(B1701,'xUS TME'!$B:$B,0))</f>
        <v>Japan</v>
      </c>
      <c r="F1701" s="18" t="str">
        <f>INDEX('xUS TME'!G:G,MATCH(B1701,'xUS TME'!$B:$B,0))</f>
        <v>Materials</v>
      </c>
      <c r="G1701" s="58">
        <f>IFERROR(INDEX(CRIMs!G:G,MATCH(C1701,CRIMs!D:D,0)),0)</f>
        <v>0</v>
      </c>
      <c r="H1701" s="58">
        <f>IFERROR(INDEX(CRIMs!I:I,MATCH(C1701,CRIMs!D:D,0)),0)</f>
        <v>0</v>
      </c>
      <c r="I1701" s="13">
        <f>INDEX('xUS TME'!E:E,MATCH($B1701,'xUS TME'!$B:$B,0))</f>
        <v>0.04</v>
      </c>
      <c r="J1701" s="15">
        <f>INDEX('xUS TME'!H:H,MATCH(B1701,'xUS TME'!$B:$B,0))</f>
        <v>0.81</v>
      </c>
      <c r="K1701" s="17">
        <f t="shared" si="26"/>
        <v>0.23456790123456783</v>
      </c>
      <c r="L1701" s="15">
        <f>INDEX('xUS TME'!J:J,MATCH('xUS Opp Value'!B528,'xUS TME'!$B:$B,0))</f>
        <v>13.5</v>
      </c>
      <c r="M1701" s="15">
        <f>INDEX('xUS TME'!L:L,MATCH('xUS Opp Value'!$B528,'xUS TME'!$B:$B,0))</f>
        <v>2.54</v>
      </c>
      <c r="N1701" s="15">
        <f>INDEX('xUS TME'!K:K,MATCH('xUS Opp Value'!$B528,'xUS TME'!$B:$B,0))</f>
        <v>0.15</v>
      </c>
      <c r="O1701" s="15">
        <f>INDEX('xUS TME'!I:I,MATCH('xUS Opp Value'!$B528,'xUS TME'!$B:$B,0))</f>
        <v>0</v>
      </c>
      <c r="P1701" s="15" t="str">
        <f>INDEX('xUS TME'!M:M,MATCH('xUS Opp Value'!$B528,'xUS TME'!$B:$B,0))</f>
        <v>Hong Kong Dollar</v>
      </c>
      <c r="Q1701" s="15" t="str">
        <f>INDEX('xUS TME'!N:N,MATCH('xUS Opp Value'!$B1701,'xUS TME'!$B:$B,0))</f>
        <v>Medium</v>
      </c>
    </row>
    <row r="1702" spans="1:17" hidden="1">
      <c r="A1702" s="10" t="s">
        <v>495</v>
      </c>
      <c r="B1702" s="10" t="str">
        <f>INDEX('xUS TME'!B:B,MATCH('xUS Opp Value'!A1702,'xUS TME'!A:A,0))</f>
        <v>BRABEVACNOR1</v>
      </c>
      <c r="C1702" s="13" t="str">
        <f>INDEX('xUS TME'!C:C,MATCH($B1702,'xUS TME'!$B:$B,0))</f>
        <v>ABEV3</v>
      </c>
      <c r="D1702" s="13" t="str">
        <f>INDEX('xUS TME'!D:D,MATCH(B1702,'xUS TME'!$B:$B,0))</f>
        <v>0P0000BNIX</v>
      </c>
      <c r="E1702" s="13" t="str">
        <f>INDEX('xUS TME'!F:F,MATCH(B1702,'xUS TME'!$B:$B,0))</f>
        <v>Brazil</v>
      </c>
      <c r="F1702" s="18" t="str">
        <f>INDEX('xUS TME'!G:G,MATCH(B1702,'xUS TME'!$B:$B,0))</f>
        <v>Consumer Staples</v>
      </c>
      <c r="G1702" s="58">
        <f>IFERROR(INDEX(CRIMs!G:G,MATCH(C1702,CRIMs!D:D,0)),0)</f>
        <v>1.25</v>
      </c>
      <c r="H1702" s="58">
        <f>IFERROR(INDEX(CRIMs!I:I,MATCH(C1702,CRIMs!D:D,0)),0)</f>
        <v>1.4736183019869853</v>
      </c>
      <c r="I1702" s="13">
        <f>INDEX('xUS TME'!E:E,MATCH($B1702,'xUS TME'!$B:$B,0))</f>
        <v>0.04</v>
      </c>
      <c r="J1702" s="15">
        <f>INDEX('xUS TME'!H:H,MATCH(B1702,'xUS TME'!$B:$B,0))</f>
        <v>0.85</v>
      </c>
      <c r="K1702" s="17">
        <f t="shared" si="26"/>
        <v>0.17647058823529416</v>
      </c>
      <c r="L1702" s="15">
        <f>INDEX('xUS TME'!J:J,MATCH('xUS Opp Value'!B594,'xUS TME'!$B:$B,0))</f>
        <v>16.489999999999998</v>
      </c>
      <c r="M1702" s="15">
        <f>INDEX('xUS TME'!L:L,MATCH('xUS Opp Value'!$B594,'xUS TME'!$B:$B,0))</f>
        <v>4.92</v>
      </c>
      <c r="N1702" s="15">
        <f>INDEX('xUS TME'!K:K,MATCH('xUS Opp Value'!$B594,'xUS TME'!$B:$B,0))</f>
        <v>0.32</v>
      </c>
      <c r="O1702" s="15">
        <f>INDEX('xUS TME'!I:I,MATCH('xUS Opp Value'!$B594,'xUS TME'!$B:$B,0))</f>
        <v>0</v>
      </c>
      <c r="P1702" s="15" t="str">
        <f>INDEX('xUS TME'!M:M,MATCH('xUS Opp Value'!$B594,'xUS TME'!$B:$B,0))</f>
        <v>Yuan Renminbi</v>
      </c>
      <c r="Q1702" s="15" t="str">
        <f>INDEX('xUS TME'!N:N,MATCH('xUS Opp Value'!$B1702,'xUS TME'!$B:$B,0))</f>
        <v>Medium</v>
      </c>
    </row>
    <row r="1703" spans="1:17" hidden="1">
      <c r="A1703" s="371" t="s">
        <v>7857</v>
      </c>
      <c r="B1703" s="429" t="str">
        <f>_xll.MSDP(C1703,"ISIN")</f>
        <v>US70202L1026</v>
      </c>
      <c r="C1703" s="396" t="s">
        <v>7859</v>
      </c>
      <c r="D1703" s="371" t="s">
        <v>8583</v>
      </c>
      <c r="E1703" s="371" t="s">
        <v>26</v>
      </c>
      <c r="F1703" s="374" t="s">
        <v>82</v>
      </c>
      <c r="G1703" s="58">
        <f>IFERROR(INDEX(CRIMs!G:G,MATCH(C1703,CRIMs!D:D,0)),0)</f>
        <v>0.5</v>
      </c>
      <c r="H1703" s="58">
        <f>IFERROR(INDEX(CRIMs!I:I,MATCH(C1703,CRIMs!D:D,0)),0)</f>
        <v>0.39555188367932503</v>
      </c>
      <c r="I1703" s="372">
        <v>0</v>
      </c>
      <c r="J1703" s="13"/>
      <c r="K1703" s="17" t="str">
        <f t="shared" si="26"/>
        <v/>
      </c>
      <c r="L1703" s="371"/>
      <c r="M1703" s="371"/>
      <c r="N1703" s="371"/>
      <c r="O1703" s="371"/>
      <c r="P1703" s="371"/>
      <c r="Q1703" s="15" t="e">
        <f>INDEX('xUS TME'!N:N,MATCH('xUS Opp Value'!$B1703,'xUS TME'!$B:$B,0))</f>
        <v>#N/A</v>
      </c>
    </row>
    <row r="1704" spans="1:17" hidden="1">
      <c r="A1704" s="10" t="s">
        <v>515</v>
      </c>
      <c r="B1704" s="10" t="str">
        <f>INDEX('xUS TME'!B:B,MATCH('xUS Opp Value'!A1704,'xUS TME'!A:A,0))</f>
        <v>JP3429800000</v>
      </c>
      <c r="C1704" s="13">
        <f>INDEX('xUS TME'!C:C,MATCH($B1704,'xUS TME'!$B:$B,0))</f>
        <v>9202</v>
      </c>
      <c r="D1704" s="13" t="str">
        <f>INDEX('xUS TME'!D:D,MATCH(B1704,'xUS TME'!$B:$B,0))</f>
        <v>0P0000AETH</v>
      </c>
      <c r="E1704" s="13" t="str">
        <f>INDEX('xUS TME'!F:F,MATCH(B1704,'xUS TME'!$B:$B,0))</f>
        <v>Japan</v>
      </c>
      <c r="F1704" s="18" t="str">
        <f>INDEX('xUS TME'!G:G,MATCH(B1704,'xUS TME'!$B:$B,0))</f>
        <v>Industrials</v>
      </c>
      <c r="G1704" s="58">
        <f>IFERROR(INDEX(CRIMs!G:G,MATCH(C1704,CRIMs!D:D,0)),0)</f>
        <v>0</v>
      </c>
      <c r="H1704" s="58">
        <f>IFERROR(INDEX(CRIMs!I:I,MATCH(C1704,CRIMs!D:D,0)),0)</f>
        <v>0</v>
      </c>
      <c r="I1704" s="13">
        <f>INDEX('xUS TME'!E:E,MATCH($B1704,'xUS TME'!$B:$B,0))</f>
        <v>0.01</v>
      </c>
      <c r="J1704" s="15">
        <f>INDEX('xUS TME'!H:H,MATCH(B1704,'xUS TME'!$B:$B,0))</f>
        <v>0.76</v>
      </c>
      <c r="K1704" s="17">
        <f t="shared" si="26"/>
        <v>0.31578947368421062</v>
      </c>
      <c r="L1704" s="15">
        <f>INDEX('xUS TME'!J:J,MATCH('xUS Opp Value'!B1312,'xUS TME'!$B:$B,0))</f>
        <v>0</v>
      </c>
      <c r="M1704" s="15">
        <f>INDEX('xUS TME'!L:L,MATCH('xUS Opp Value'!$B1312,'xUS TME'!$B:$B,0))</f>
        <v>1.08</v>
      </c>
      <c r="N1704" s="15">
        <f>INDEX('xUS TME'!K:K,MATCH('xUS Opp Value'!$B1312,'xUS TME'!$B:$B,0))</f>
        <v>0.04</v>
      </c>
      <c r="O1704" s="15">
        <f>INDEX('xUS TME'!I:I,MATCH('xUS Opp Value'!$B1312,'xUS TME'!$B:$B,0))</f>
        <v>0</v>
      </c>
      <c r="P1704" s="15" t="str">
        <f>INDEX('xUS TME'!M:M,MATCH('xUS Opp Value'!$B1312,'xUS TME'!$B:$B,0))</f>
        <v>Yuan Renminbi</v>
      </c>
      <c r="Q1704" s="15" t="str">
        <f>INDEX('xUS TME'!N:N,MATCH('xUS Opp Value'!$B1704,'xUS TME'!$B:$B,0))</f>
        <v>Medium</v>
      </c>
    </row>
    <row r="1705" spans="1:17" hidden="1">
      <c r="A1705" s="10" t="s">
        <v>8093</v>
      </c>
      <c r="B1705" s="10" t="str">
        <f>INDEX('xUS TME'!B:B,MATCH('xUS Opp Value'!A1705,'xUS TME'!A:A,0))</f>
        <v>GB00B082RF11</v>
      </c>
      <c r="C1705" s="13" t="str">
        <f>INDEX('xUS TME'!C:C,MATCH($B1705,'xUS TME'!$B:$B,0))</f>
        <v>RTO</v>
      </c>
      <c r="D1705" s="13" t="str">
        <f>INDEX('xUS TME'!D:D,MATCH(B1705,'xUS TME'!$B:$B,0))</f>
        <v>0P00007OTH</v>
      </c>
      <c r="E1705" s="13" t="str">
        <f>INDEX('xUS TME'!F:F,MATCH(B1705,'xUS TME'!$B:$B,0))</f>
        <v>United Kingdom</v>
      </c>
      <c r="F1705" s="18" t="str">
        <f>INDEX('xUS TME'!G:G,MATCH(B1705,'xUS TME'!$B:$B,0))</f>
        <v>Industrials</v>
      </c>
      <c r="G1705" s="58">
        <f>IFERROR(INDEX(CRIMs!G:G,MATCH(C1705,CRIMs!D:D,0)),0)</f>
        <v>0.5</v>
      </c>
      <c r="H1705" s="58">
        <f>IFERROR(INDEX(CRIMs!I:I,MATCH(C1705,CRIMs!D:D,0)),0)</f>
        <v>0.62336094869383474</v>
      </c>
      <c r="I1705" s="13">
        <f>INDEX('xUS TME'!E:E,MATCH($B1705,'xUS TME'!$B:$B,0))</f>
        <v>0.04</v>
      </c>
      <c r="J1705" s="15">
        <f>INDEX('xUS TME'!H:H,MATCH(B1705,'xUS TME'!$B:$B,0))</f>
        <v>0.89</v>
      </c>
      <c r="K1705" s="17">
        <f t="shared" si="26"/>
        <v>0.12359550561797761</v>
      </c>
      <c r="L1705" s="15">
        <f>INDEX('xUS TME'!J:J,MATCH('xUS Opp Value'!B514,'xUS TME'!$B:$B,0))</f>
        <v>14.28</v>
      </c>
      <c r="M1705" s="15">
        <f>INDEX('xUS TME'!L:L,MATCH('xUS Opp Value'!$B514,'xUS TME'!$B:$B,0))</f>
        <v>2.82</v>
      </c>
      <c r="N1705" s="15">
        <f>INDEX('xUS TME'!K:K,MATCH('xUS Opp Value'!$B514,'xUS TME'!$B:$B,0))</f>
        <v>0.13</v>
      </c>
      <c r="O1705" s="15">
        <f>INDEX('xUS TME'!I:I,MATCH('xUS Opp Value'!$B514,'xUS TME'!$B:$B,0))</f>
        <v>0</v>
      </c>
      <c r="P1705" s="15" t="str">
        <f>INDEX('xUS TME'!M:M,MATCH('xUS Opp Value'!$B514,'xUS TME'!$B:$B,0))</f>
        <v>New Taiwan Dollar</v>
      </c>
      <c r="Q1705" s="15" t="str">
        <f>INDEX('xUS TME'!N:N,MATCH('xUS Opp Value'!$B1705,'xUS TME'!$B:$B,0))</f>
        <v>High</v>
      </c>
    </row>
    <row r="1706" spans="1:17" hidden="1">
      <c r="A1706" s="10" t="s">
        <v>7054</v>
      </c>
      <c r="B1706" s="10" t="str">
        <f>INDEX('xUS TME'!B:B,MATCH('xUS Opp Value'!A1706,'xUS TME'!A:A,0))</f>
        <v>CH0210483332</v>
      </c>
      <c r="C1706" s="13" t="str">
        <f>INDEX('xUS TME'!C:C,MATCH($B1706,'xUS TME'!$B:$B,0))</f>
        <v>CFR</v>
      </c>
      <c r="D1706" s="13" t="str">
        <f>INDEX('xUS TME'!D:D,MATCH(B1706,'xUS TME'!$B:$B,0))</f>
        <v>0P0000JQIF</v>
      </c>
      <c r="E1706" s="13" t="str">
        <f>INDEX('xUS TME'!F:F,MATCH(B1706,'xUS TME'!$B:$B,0))</f>
        <v>Switzerland</v>
      </c>
      <c r="F1706" s="18" t="str">
        <f>INDEX('xUS TME'!G:G,MATCH(B1706,'xUS TME'!$B:$B,0))</f>
        <v>Consumer Discretionary</v>
      </c>
      <c r="G1706" s="58">
        <f>IFERROR(INDEX(CRIMs!G:G,MATCH(C1706,CRIMs!D:D,0)),0)</f>
        <v>0.5</v>
      </c>
      <c r="H1706" s="58">
        <f>IFERROR(INDEX(CRIMs!I:I,MATCH(C1706,CRIMs!D:D,0)),0)</f>
        <v>0.49339741183139507</v>
      </c>
      <c r="I1706" s="13">
        <f>INDEX('xUS TME'!E:E,MATCH($B1706,'xUS TME'!$B:$B,0))</f>
        <v>0.28000000000000003</v>
      </c>
      <c r="J1706" s="15">
        <f>INDEX('xUS TME'!H:H,MATCH(B1706,'xUS TME'!$B:$B,0))</f>
        <v>0.89</v>
      </c>
      <c r="K1706" s="17">
        <f t="shared" si="26"/>
        <v>0.12359550561797761</v>
      </c>
      <c r="L1706" s="15">
        <f>INDEX('xUS TME'!J:J,MATCH('xUS Opp Value'!B59,'xUS TME'!$B:$B,0))</f>
        <v>32.33</v>
      </c>
      <c r="M1706" s="15">
        <f>INDEX('xUS TME'!L:L,MATCH('xUS Opp Value'!$B59,'xUS TME'!$B:$B,0))</f>
        <v>5.57</v>
      </c>
      <c r="N1706" s="15">
        <f>INDEX('xUS TME'!K:K,MATCH('xUS Opp Value'!$B59,'xUS TME'!$B:$B,0))</f>
        <v>0.19</v>
      </c>
      <c r="O1706" s="15">
        <f>INDEX('xUS TME'!I:I,MATCH('xUS Opp Value'!$B59,'xUS TME'!$B:$B,0))</f>
        <v>0</v>
      </c>
      <c r="P1706" s="15" t="str">
        <f>INDEX('xUS TME'!M:M,MATCH('xUS Opp Value'!$B59,'xUS TME'!$B:$B,0))</f>
        <v>Indian Rupee</v>
      </c>
      <c r="Q1706" s="15" t="str">
        <f>INDEX('xUS TME'!N:N,MATCH('xUS Opp Value'!$B1706,'xUS TME'!$B:$B,0))</f>
        <v>Medium</v>
      </c>
    </row>
    <row r="1707" spans="1:17" hidden="1">
      <c r="A1707" s="10" t="s">
        <v>927</v>
      </c>
      <c r="B1707" s="10" t="str">
        <f>INDEX('xUS TME'!B:B,MATCH('xUS Opp Value'!A1707,'xUS TME'!A:A,0))</f>
        <v>CNE1000001Z5</v>
      </c>
      <c r="C1707" s="13" t="str">
        <f>INDEX('xUS TME'!C:C,MATCH($B1707,'xUS TME'!$B:$B,0))</f>
        <v>03988</v>
      </c>
      <c r="D1707" s="13" t="str">
        <f>INDEX('xUS TME'!D:D,MATCH(B1707,'xUS TME'!$B:$B,0))</f>
        <v>0P00009T31</v>
      </c>
      <c r="E1707" s="13" t="str">
        <f>INDEX('xUS TME'!F:F,MATCH(B1707,'xUS TME'!$B:$B,0))</f>
        <v>China</v>
      </c>
      <c r="F1707" s="18" t="str">
        <f>INDEX('xUS TME'!G:G,MATCH(B1707,'xUS TME'!$B:$B,0))</f>
        <v>Financials</v>
      </c>
      <c r="G1707" s="58">
        <f>IFERROR(INDEX(CRIMs!G:G,MATCH(C1707,CRIMs!D:D,0)),0)</f>
        <v>0</v>
      </c>
      <c r="H1707" s="58">
        <f>IFERROR(INDEX(CRIMs!I:I,MATCH(C1707,CRIMs!D:D,0)),0)</f>
        <v>0</v>
      </c>
      <c r="I1707" s="13">
        <f>INDEX('xUS TME'!E:E,MATCH($B1707,'xUS TME'!$B:$B,0))</f>
        <v>0.15</v>
      </c>
      <c r="J1707" s="15">
        <f>INDEX('xUS TME'!H:H,MATCH(B1707,'xUS TME'!$B:$B,0))</f>
        <v>0.92</v>
      </c>
      <c r="K1707" s="17">
        <f t="shared" si="26"/>
        <v>8.6956521739130377E-2</v>
      </c>
      <c r="L1707" s="15">
        <f>INDEX('xUS TME'!J:J,MATCH('xUS Opp Value'!B161,'xUS TME'!$B:$B,0))</f>
        <v>26.27</v>
      </c>
      <c r="M1707" s="15">
        <f>INDEX('xUS TME'!L:L,MATCH('xUS Opp Value'!$B161,'xUS TME'!$B:$B,0))</f>
        <v>2.72</v>
      </c>
      <c r="N1707" s="15">
        <f>INDEX('xUS TME'!K:K,MATCH('xUS Opp Value'!$B161,'xUS TME'!$B:$B,0))</f>
        <v>0.11</v>
      </c>
      <c r="O1707" s="15" t="str">
        <f>INDEX('xUS TME'!I:I,MATCH('xUS Opp Value'!$B161,'xUS TME'!$B:$B,0))</f>
        <v>Narrow</v>
      </c>
      <c r="P1707" s="15" t="str">
        <f>INDEX('xUS TME'!M:M,MATCH('xUS Opp Value'!$B161,'xUS TME'!$B:$B,0))</f>
        <v>New Taiwan Dollar</v>
      </c>
      <c r="Q1707" s="15" t="str">
        <f>INDEX('xUS TME'!N:N,MATCH('xUS Opp Value'!$B1707,'xUS TME'!$B:$B,0))</f>
        <v>Medium</v>
      </c>
    </row>
    <row r="1708" spans="1:17" hidden="1">
      <c r="A1708" s="10" t="s">
        <v>3130</v>
      </c>
      <c r="B1708" s="10" t="str">
        <f>INDEX('xUS TME'!B:B,MATCH('xUS Opp Value'!A1708,'xUS TME'!A:A,0))</f>
        <v>DE0006599905</v>
      </c>
      <c r="C1708" s="13" t="str">
        <f>INDEX('xUS TME'!C:C,MATCH($B1708,'xUS TME'!$B:$B,0))</f>
        <v>MRK</v>
      </c>
      <c r="D1708" s="13" t="str">
        <f>INDEX('xUS TME'!D:D,MATCH(B1708,'xUS TME'!$B:$B,0))</f>
        <v>0P00009QR3</v>
      </c>
      <c r="E1708" s="13" t="str">
        <f>INDEX('xUS TME'!F:F,MATCH(B1708,'xUS TME'!$B:$B,0))</f>
        <v>Germany</v>
      </c>
      <c r="F1708" s="18" t="str">
        <f>INDEX('xUS TME'!G:G,MATCH(B1708,'xUS TME'!$B:$B,0))</f>
        <v>Health Care</v>
      </c>
      <c r="G1708" s="58">
        <f>IFERROR(INDEX(CRIMs!G:G,MATCH(C1708,CRIMs!D:D,0)),0)</f>
        <v>0.5</v>
      </c>
      <c r="H1708" s="58">
        <f>IFERROR(INDEX(CRIMs!I:I,MATCH(C1708,CRIMs!D:D,0)),0)</f>
        <v>0.49439042783929205</v>
      </c>
      <c r="I1708" s="13">
        <f>INDEX('xUS TME'!E:E,MATCH($B1708,'xUS TME'!$B:$B,0))</f>
        <v>0.05</v>
      </c>
      <c r="J1708" s="15">
        <f>INDEX('xUS TME'!H:H,MATCH(B1708,'xUS TME'!$B:$B,0))</f>
        <v>0.76</v>
      </c>
      <c r="K1708" s="17">
        <f t="shared" si="26"/>
        <v>0.31578947368421062</v>
      </c>
      <c r="L1708" s="15">
        <f>INDEX('xUS TME'!J:J,MATCH('xUS Opp Value'!B417,'xUS TME'!$B:$B,0))</f>
        <v>25.5</v>
      </c>
      <c r="M1708" s="15">
        <f>INDEX('xUS TME'!L:L,MATCH('xUS Opp Value'!$B417,'xUS TME'!$B:$B,0))</f>
        <v>3.39</v>
      </c>
      <c r="N1708" s="15">
        <f>INDEX('xUS TME'!K:K,MATCH('xUS Opp Value'!$B417,'xUS TME'!$B:$B,0))</f>
        <v>0.14000000000000001</v>
      </c>
      <c r="O1708" s="15">
        <f>INDEX('xUS TME'!I:I,MATCH('xUS Opp Value'!$B417,'xUS TME'!$B:$B,0))</f>
        <v>0</v>
      </c>
      <c r="P1708" s="15" t="str">
        <f>INDEX('xUS TME'!M:M,MATCH('xUS Opp Value'!$B417,'xUS TME'!$B:$B,0))</f>
        <v>Indian Rupee</v>
      </c>
      <c r="Q1708" s="15" t="str">
        <f>INDEX('xUS TME'!N:N,MATCH('xUS Opp Value'!$B1708,'xUS TME'!$B:$B,0))</f>
        <v>Medium</v>
      </c>
    </row>
    <row r="1709" spans="1:17" hidden="1">
      <c r="A1709" s="10" t="s">
        <v>2025</v>
      </c>
      <c r="B1709" s="10" t="str">
        <f>INDEX('xUS TME'!B:B,MATCH('xUS Opp Value'!A1709,'xUS TME'!A:A,0))</f>
        <v>AU000000COH5</v>
      </c>
      <c r="C1709" s="13" t="str">
        <f>INDEX('xUS TME'!C:C,MATCH($B1709,'xUS TME'!$B:$B,0))</f>
        <v>COH</v>
      </c>
      <c r="D1709" s="13" t="str">
        <f>INDEX('xUS TME'!D:D,MATCH(B1709,'xUS TME'!$B:$B,0))</f>
        <v>0P00006WE9</v>
      </c>
      <c r="E1709" s="13" t="str">
        <f>INDEX('xUS TME'!F:F,MATCH(B1709,'xUS TME'!$B:$B,0))</f>
        <v>Australia</v>
      </c>
      <c r="F1709" s="18" t="str">
        <f>INDEX('xUS TME'!G:G,MATCH(B1709,'xUS TME'!$B:$B,0))</f>
        <v>Health Care</v>
      </c>
      <c r="G1709" s="58">
        <f>IFERROR(INDEX(CRIMs!G:G,MATCH(C1709,CRIMs!D:D,0)),0)</f>
        <v>0</v>
      </c>
      <c r="H1709" s="58">
        <f>IFERROR(INDEX(CRIMs!I:I,MATCH(C1709,CRIMs!D:D,0)),0)</f>
        <v>0</v>
      </c>
      <c r="I1709" s="13">
        <f>INDEX('xUS TME'!E:E,MATCH($B1709,'xUS TME'!$B:$B,0))</f>
        <v>0.02</v>
      </c>
      <c r="J1709" s="15">
        <f>INDEX('xUS TME'!H:H,MATCH(B1709,'xUS TME'!$B:$B,0))</f>
        <v>0.77</v>
      </c>
      <c r="K1709" s="17">
        <f t="shared" si="26"/>
        <v>0.29870129870129869</v>
      </c>
      <c r="L1709" s="15">
        <f>INDEX('xUS TME'!J:J,MATCH('xUS Opp Value'!B620,'xUS TME'!$B:$B,0))</f>
        <v>0</v>
      </c>
      <c r="M1709" s="15">
        <f>INDEX('xUS TME'!L:L,MATCH('xUS Opp Value'!$B620,'xUS TME'!$B:$B,0))</f>
        <v>2.98</v>
      </c>
      <c r="N1709" s="15">
        <f>INDEX('xUS TME'!K:K,MATCH('xUS Opp Value'!$B620,'xUS TME'!$B:$B,0))</f>
        <v>0.11</v>
      </c>
      <c r="O1709" s="15">
        <f>INDEX('xUS TME'!I:I,MATCH('xUS Opp Value'!$B620,'xUS TME'!$B:$B,0))</f>
        <v>0</v>
      </c>
      <c r="P1709" s="15" t="str">
        <f>INDEX('xUS TME'!M:M,MATCH('xUS Opp Value'!$B620,'xUS TME'!$B:$B,0))</f>
        <v>Indian Rupee</v>
      </c>
      <c r="Q1709" s="15" t="str">
        <f>INDEX('xUS TME'!N:N,MATCH('xUS Opp Value'!$B1709,'xUS TME'!$B:$B,0))</f>
        <v>Medium</v>
      </c>
    </row>
    <row r="1710" spans="1:17" hidden="1">
      <c r="A1710" s="10" t="s">
        <v>5399</v>
      </c>
      <c r="B1710" s="10" t="str">
        <f>INDEX('xUS TME'!B:B,MATCH('xUS Opp Value'!A1710,'xUS TME'!A:A,0))</f>
        <v>JP3173400007</v>
      </c>
      <c r="C1710" s="13">
        <f>INDEX('xUS TME'!C:C,MATCH($B1710,'xUS TME'!$B:$B,0))</f>
        <v>4684</v>
      </c>
      <c r="D1710" s="13" t="str">
        <f>INDEX('xUS TME'!D:D,MATCH(B1710,'xUS TME'!$B:$B,0))</f>
        <v>0P0000EPKP</v>
      </c>
      <c r="E1710" s="13" t="str">
        <f>INDEX('xUS TME'!F:F,MATCH(B1710,'xUS TME'!$B:$B,0))</f>
        <v>Japan</v>
      </c>
      <c r="F1710" s="18" t="str">
        <f>INDEX('xUS TME'!G:G,MATCH(B1710,'xUS TME'!$B:$B,0))</f>
        <v>Information Technology</v>
      </c>
      <c r="G1710" s="58">
        <f>IFERROR(INDEX(CRIMs!G:G,MATCH(C1710,CRIMs!D:D,0)),0)</f>
        <v>0</v>
      </c>
      <c r="H1710" s="58">
        <f>IFERROR(INDEX(CRIMs!I:I,MATCH(C1710,CRIMs!D:D,0)),0)</f>
        <v>0</v>
      </c>
      <c r="I1710" s="13">
        <f>INDEX('xUS TME'!E:E,MATCH($B1710,'xUS TME'!$B:$B,0))</f>
        <v>0.02</v>
      </c>
      <c r="J1710" s="15">
        <f>INDEX('xUS TME'!H:H,MATCH(B1710,'xUS TME'!$B:$B,0))</f>
        <v>1</v>
      </c>
      <c r="K1710" s="17">
        <f t="shared" si="26"/>
        <v>0</v>
      </c>
      <c r="L1710" s="15">
        <f>INDEX('xUS TME'!J:J,MATCH('xUS Opp Value'!B735,'xUS TME'!$B:$B,0))</f>
        <v>0</v>
      </c>
      <c r="M1710" s="15">
        <f>INDEX('xUS TME'!L:L,MATCH('xUS Opp Value'!$B735,'xUS TME'!$B:$B,0))</f>
        <v>2.78</v>
      </c>
      <c r="N1710" s="15">
        <f>INDEX('xUS TME'!K:K,MATCH('xUS Opp Value'!$B735,'xUS TME'!$B:$B,0))</f>
        <v>0.02</v>
      </c>
      <c r="O1710" s="15">
        <f>INDEX('xUS TME'!I:I,MATCH('xUS Opp Value'!$B735,'xUS TME'!$B:$B,0))</f>
        <v>0</v>
      </c>
      <c r="P1710" s="15" t="str">
        <f>INDEX('xUS TME'!M:M,MATCH('xUS Opp Value'!$B735,'xUS TME'!$B:$B,0))</f>
        <v>Yuan Renminbi</v>
      </c>
      <c r="Q1710" s="15" t="str">
        <f>INDEX('xUS TME'!N:N,MATCH('xUS Opp Value'!$B1710,'xUS TME'!$B:$B,0))</f>
        <v>Medium</v>
      </c>
    </row>
    <row r="1711" spans="1:17" hidden="1">
      <c r="A1711" s="10" t="s">
        <v>3034</v>
      </c>
      <c r="B1711" s="10" t="str">
        <f>INDEX('xUS TME'!B:B,MATCH('xUS Opp Value'!A1711,'xUS TME'!A:A,0))</f>
        <v>AU000000GPT8</v>
      </c>
      <c r="C1711" s="13" t="str">
        <f>INDEX('xUS TME'!C:C,MATCH($B1711,'xUS TME'!$B:$B,0))</f>
        <v>GPT</v>
      </c>
      <c r="D1711" s="13" t="str">
        <f>INDEX('xUS TME'!D:D,MATCH(B1711,'xUS TME'!$B:$B,0))</f>
        <v>0P00009Y0S</v>
      </c>
      <c r="E1711" s="13" t="str">
        <f>INDEX('xUS TME'!F:F,MATCH(B1711,'xUS TME'!$B:$B,0))</f>
        <v>Australia</v>
      </c>
      <c r="F1711" s="18" t="str">
        <f>INDEX('xUS TME'!G:G,MATCH(B1711,'xUS TME'!$B:$B,0))</f>
        <v>Real Estate</v>
      </c>
      <c r="G1711" s="58">
        <f>IFERROR(INDEX(CRIMs!G:G,MATCH(C1711,CRIMs!D:D,0)),0)</f>
        <v>0</v>
      </c>
      <c r="H1711" s="58">
        <f>IFERROR(INDEX(CRIMs!I:I,MATCH(C1711,CRIMs!D:D,0)),0)</f>
        <v>0</v>
      </c>
      <c r="I1711" s="13">
        <f>INDEX('xUS TME'!E:E,MATCH($B1711,'xUS TME'!$B:$B,0))</f>
        <v>0.02</v>
      </c>
      <c r="J1711" s="15">
        <f>INDEX('xUS TME'!H:H,MATCH(B1711,'xUS TME'!$B:$B,0))</f>
        <v>0.78</v>
      </c>
      <c r="K1711" s="17">
        <f t="shared" si="26"/>
        <v>0.28205128205128194</v>
      </c>
      <c r="L1711" s="15">
        <f>INDEX('xUS TME'!J:J,MATCH('xUS Opp Value'!B882,'xUS TME'!$B:$B,0))</f>
        <v>0</v>
      </c>
      <c r="M1711" s="15">
        <f>INDEX('xUS TME'!L:L,MATCH('xUS Opp Value'!$B882,'xUS TME'!$B:$B,0))</f>
        <v>10.1</v>
      </c>
      <c r="N1711" s="15">
        <f>INDEX('xUS TME'!K:K,MATCH('xUS Opp Value'!$B882,'xUS TME'!$B:$B,0))</f>
        <v>0.08</v>
      </c>
      <c r="O1711" s="15">
        <f>INDEX('xUS TME'!I:I,MATCH('xUS Opp Value'!$B882,'xUS TME'!$B:$B,0))</f>
        <v>0</v>
      </c>
      <c r="P1711" s="15" t="str">
        <f>INDEX('xUS TME'!M:M,MATCH('xUS Opp Value'!$B882,'xUS TME'!$B:$B,0))</f>
        <v>Yuan Renminbi</v>
      </c>
      <c r="Q1711" s="15" t="str">
        <f>INDEX('xUS TME'!N:N,MATCH('xUS Opp Value'!$B1711,'xUS TME'!$B:$B,0))</f>
        <v>Medium</v>
      </c>
    </row>
    <row r="1712" spans="1:17" hidden="1">
      <c r="A1712" s="10" t="s">
        <v>4627</v>
      </c>
      <c r="B1712" s="10" t="str">
        <f>INDEX('xUS TME'!B:B,MATCH('xUS Opp Value'!A1712,'xUS TME'!A:A,0))</f>
        <v>KR7032640005</v>
      </c>
      <c r="C1712" s="13">
        <f>INDEX('xUS TME'!C:C,MATCH($B1712,'xUS TME'!$B:$B,0))</f>
        <v>32640</v>
      </c>
      <c r="D1712" s="13" t="str">
        <f>INDEX('xUS TME'!D:D,MATCH(B1712,'xUS TME'!$B:$B,0))</f>
        <v>0P0000BEN7</v>
      </c>
      <c r="E1712" s="13" t="str">
        <f>INDEX('xUS TME'!F:F,MATCH(B1712,'xUS TME'!$B:$B,0))</f>
        <v>South Korea</v>
      </c>
      <c r="F1712" s="18" t="str">
        <f>INDEX('xUS TME'!G:G,MATCH(B1712,'xUS TME'!$B:$B,0))</f>
        <v>Communication Services</v>
      </c>
      <c r="G1712" s="58">
        <f>IFERROR(INDEX(CRIMs!G:G,MATCH(C1712,CRIMs!D:D,0)),0)</f>
        <v>0</v>
      </c>
      <c r="H1712" s="58">
        <f>IFERROR(INDEX(CRIMs!I:I,MATCH(C1712,CRIMs!D:D,0)),0)</f>
        <v>0</v>
      </c>
      <c r="I1712" s="13">
        <f>INDEX('xUS TME'!E:E,MATCH($B1712,'xUS TME'!$B:$B,0))</f>
        <v>0.01</v>
      </c>
      <c r="J1712" s="15">
        <f>INDEX('xUS TME'!H:H,MATCH(B1712,'xUS TME'!$B:$B,0))</f>
        <v>0.99</v>
      </c>
      <c r="K1712" s="17">
        <f t="shared" si="26"/>
        <v>1.0101010101010166E-2</v>
      </c>
      <c r="L1712" s="15">
        <f>INDEX('xUS TME'!J:J,MATCH('xUS Opp Value'!B1409,'xUS TME'!$B:$B,0))</f>
        <v>0</v>
      </c>
      <c r="M1712" s="15">
        <f>INDEX('xUS TME'!L:L,MATCH('xUS Opp Value'!$B1409,'xUS TME'!$B:$B,0))</f>
        <v>5.19</v>
      </c>
      <c r="N1712" s="15">
        <f>INDEX('xUS TME'!K:K,MATCH('xUS Opp Value'!$B1409,'xUS TME'!$B:$B,0))</f>
        <v>0.01</v>
      </c>
      <c r="O1712" s="15">
        <f>INDEX('xUS TME'!I:I,MATCH('xUS Opp Value'!$B1409,'xUS TME'!$B:$B,0))</f>
        <v>0</v>
      </c>
      <c r="P1712" s="15" t="str">
        <f>INDEX('xUS TME'!M:M,MATCH('xUS Opp Value'!$B1409,'xUS TME'!$B:$B,0))</f>
        <v>Yuan Renminbi</v>
      </c>
      <c r="Q1712" s="15" t="str">
        <f>INDEX('xUS TME'!N:N,MATCH('xUS Opp Value'!$B1712,'xUS TME'!$B:$B,0))</f>
        <v>Low</v>
      </c>
    </row>
    <row r="1713" spans="1:17" hidden="1">
      <c r="A1713" s="10" t="s">
        <v>1893</v>
      </c>
      <c r="B1713" s="10" t="str">
        <f>INDEX('xUS TME'!B:B,MATCH('xUS Opp Value'!A1713,'xUS TME'!A:A,0))</f>
        <v>CNE000000TL3</v>
      </c>
      <c r="C1713" s="13">
        <f>INDEX('xUS TME'!C:C,MATCH($B1713,'xUS TME'!$B:$B,0))</f>
        <v>600132</v>
      </c>
      <c r="D1713" s="13" t="str">
        <f>INDEX('xUS TME'!D:D,MATCH(B1713,'xUS TME'!$B:$B,0))</f>
        <v>0P00007X29</v>
      </c>
      <c r="E1713" s="13" t="str">
        <f>INDEX('xUS TME'!F:F,MATCH(B1713,'xUS TME'!$B:$B,0))</f>
        <v>China</v>
      </c>
      <c r="F1713" s="18" t="str">
        <f>INDEX('xUS TME'!G:G,MATCH(B1713,'xUS TME'!$B:$B,0))</f>
        <v>Consumer Staples</v>
      </c>
      <c r="G1713" s="58">
        <f>IFERROR(INDEX(CRIMs!G:G,MATCH(C1713,CRIMs!D:D,0)),0)</f>
        <v>0</v>
      </c>
      <c r="H1713" s="58">
        <f>IFERROR(INDEX(CRIMs!I:I,MATCH(C1713,CRIMs!D:D,0)),0)</f>
        <v>0</v>
      </c>
      <c r="I1713" s="13">
        <f>INDEX('xUS TME'!E:E,MATCH($B1713,'xUS TME'!$B:$B,0))</f>
        <v>0</v>
      </c>
      <c r="J1713" s="15">
        <f>INDEX('xUS TME'!H:H,MATCH(B1713,'xUS TME'!$B:$B,0))</f>
        <v>0.82</v>
      </c>
      <c r="K1713" s="17">
        <f t="shared" si="26"/>
        <v>0.21951219512195119</v>
      </c>
      <c r="L1713" s="15">
        <f>INDEX('xUS TME'!J:J,MATCH('xUS Opp Value'!B2090,'xUS TME'!$B:$B,0))</f>
        <v>11.85</v>
      </c>
      <c r="M1713" s="15">
        <f>INDEX('xUS TME'!L:L,MATCH('xUS Opp Value'!$B2090,'xUS TME'!$B:$B,0))</f>
        <v>0.84</v>
      </c>
      <c r="N1713" s="15">
        <f>INDEX('xUS TME'!K:K,MATCH('xUS Opp Value'!$B2090,'xUS TME'!$B:$B,0))</f>
        <v>0.04</v>
      </c>
      <c r="O1713" s="15" t="str">
        <f>INDEX('xUS TME'!I:I,MATCH('xUS Opp Value'!$B2090,'xUS TME'!$B:$B,0))</f>
        <v>None</v>
      </c>
      <c r="P1713" s="15" t="str">
        <f>INDEX('xUS TME'!M:M,MATCH('xUS Opp Value'!$B2090,'xUS TME'!$B:$B,0))</f>
        <v>Pound Sterling</v>
      </c>
      <c r="Q1713" s="15" t="str">
        <f>INDEX('xUS TME'!N:N,MATCH('xUS Opp Value'!$B1713,'xUS TME'!$B:$B,0))</f>
        <v>High</v>
      </c>
    </row>
    <row r="1714" spans="1:17" hidden="1">
      <c r="A1714" s="10" t="s">
        <v>290</v>
      </c>
      <c r="B1714" s="10" t="str">
        <f>INDEX('xUS TME'!B:B,MATCH('xUS Opp Value'!A1714,'xUS TME'!A:A,0))</f>
        <v>JP3122400009</v>
      </c>
      <c r="C1714" s="13" t="str">
        <f>INDEX('xUS TME'!C:C,MATCH($B1714,'xUS TME'!$B:$B,0))</f>
        <v>6857</v>
      </c>
      <c r="D1714" s="13" t="str">
        <f>INDEX('xUS TME'!D:D,MATCH(B1714,'xUS TME'!$B:$B,0))</f>
        <v>0P0000AETE</v>
      </c>
      <c r="E1714" s="13" t="str">
        <f>INDEX('xUS TME'!F:F,MATCH(B1714,'xUS TME'!$B:$B,0))</f>
        <v>Japan</v>
      </c>
      <c r="F1714" s="18" t="str">
        <f>INDEX('xUS TME'!G:G,MATCH(B1714,'xUS TME'!$B:$B,0))</f>
        <v>Information Technology</v>
      </c>
      <c r="G1714" s="58">
        <f>IFERROR(INDEX(CRIMs!G:G,MATCH(C1714,CRIMs!D:D,0)),0)</f>
        <v>0</v>
      </c>
      <c r="H1714" s="58">
        <f>IFERROR(INDEX(CRIMs!I:I,MATCH(C1714,CRIMs!D:D,0)),0)</f>
        <v>0</v>
      </c>
      <c r="I1714" s="13">
        <f>INDEX('xUS TME'!E:E,MATCH($B1714,'xUS TME'!$B:$B,0))</f>
        <v>0.27</v>
      </c>
      <c r="J1714" s="15">
        <f>INDEX('xUS TME'!H:H,MATCH(B1714,'xUS TME'!$B:$B,0))</f>
        <v>0.86</v>
      </c>
      <c r="K1714" s="17">
        <f t="shared" si="26"/>
        <v>0.16279069767441867</v>
      </c>
      <c r="L1714" s="15">
        <f>INDEX('xUS TME'!J:J,MATCH('xUS Opp Value'!B48,'xUS TME'!$B:$B,0))</f>
        <v>8.84</v>
      </c>
      <c r="M1714" s="15">
        <f>INDEX('xUS TME'!L:L,MATCH('xUS Opp Value'!$B48,'xUS TME'!$B:$B,0))</f>
        <v>2.2200000000000002</v>
      </c>
      <c r="N1714" s="15">
        <f>INDEX('xUS TME'!K:K,MATCH('xUS Opp Value'!$B48,'xUS TME'!$B:$B,0))</f>
        <v>0.24</v>
      </c>
      <c r="O1714" s="15">
        <f>INDEX('xUS TME'!I:I,MATCH('xUS Opp Value'!$B48,'xUS TME'!$B:$B,0))</f>
        <v>0</v>
      </c>
      <c r="P1714" s="15" t="str">
        <f>INDEX('xUS TME'!M:M,MATCH('xUS Opp Value'!$B48,'xUS TME'!$B:$B,0))</f>
        <v>Mexican Peso</v>
      </c>
      <c r="Q1714" s="15" t="str">
        <f>INDEX('xUS TME'!N:N,MATCH('xUS Opp Value'!$B1714,'xUS TME'!$B:$B,0))</f>
        <v>High</v>
      </c>
    </row>
    <row r="1715" spans="1:17" hidden="1">
      <c r="A1715" s="10" t="s">
        <v>3548</v>
      </c>
      <c r="B1715" s="10" t="str">
        <f>INDEX('xUS TME'!B:B,MATCH('xUS Opp Value'!A1715,'xUS TME'!A:A,0))</f>
        <v>JP3854600008</v>
      </c>
      <c r="C1715" s="13" t="str">
        <f>INDEX('xUS TME'!C:C,MATCH($B1715,'xUS TME'!$B:$B,0))</f>
        <v>7267</v>
      </c>
      <c r="D1715" s="13" t="str">
        <f>INDEX('xUS TME'!D:D,MATCH(B1715,'xUS TME'!$B:$B,0))</f>
        <v>0P0000AEUQ</v>
      </c>
      <c r="E1715" s="13" t="str">
        <f>INDEX('xUS TME'!F:F,MATCH(B1715,'xUS TME'!$B:$B,0))</f>
        <v>Japan</v>
      </c>
      <c r="F1715" s="18" t="str">
        <f>INDEX('xUS TME'!G:G,MATCH(B1715,'xUS TME'!$B:$B,0))</f>
        <v>Consumer Discretionary</v>
      </c>
      <c r="G1715" s="58">
        <f>IFERROR(INDEX(CRIMs!G:G,MATCH(C1715,CRIMs!D:D,0)),0)</f>
        <v>0</v>
      </c>
      <c r="H1715" s="58">
        <f>IFERROR(INDEX(CRIMs!I:I,MATCH(C1715,CRIMs!D:D,0)),0)</f>
        <v>0</v>
      </c>
      <c r="I1715" s="13">
        <f>INDEX('xUS TME'!E:E,MATCH($B1715,'xUS TME'!$B:$B,0))</f>
        <v>0.09</v>
      </c>
      <c r="J1715" s="15">
        <f>INDEX('xUS TME'!H:H,MATCH(B1715,'xUS TME'!$B:$B,0))</f>
        <v>0.81</v>
      </c>
      <c r="K1715" s="17">
        <f t="shared" si="26"/>
        <v>0.23456790123456783</v>
      </c>
      <c r="L1715" s="15">
        <f>INDEX('xUS TME'!J:J,MATCH('xUS Opp Value'!B190,'xUS TME'!$B:$B,0))</f>
        <v>0</v>
      </c>
      <c r="M1715" s="15">
        <f>INDEX('xUS TME'!L:L,MATCH('xUS Opp Value'!$B190,'xUS TME'!$B:$B,0))</f>
        <v>2.63</v>
      </c>
      <c r="N1715" s="15">
        <f>INDEX('xUS TME'!K:K,MATCH('xUS Opp Value'!$B190,'xUS TME'!$B:$B,0))</f>
        <v>0.09</v>
      </c>
      <c r="O1715" s="15">
        <f>INDEX('xUS TME'!I:I,MATCH('xUS Opp Value'!$B190,'xUS TME'!$B:$B,0))</f>
        <v>0</v>
      </c>
      <c r="P1715" s="15" t="str">
        <f>INDEX('xUS TME'!M:M,MATCH('xUS Opp Value'!$B190,'xUS TME'!$B:$B,0))</f>
        <v>Won</v>
      </c>
      <c r="Q1715" s="15" t="str">
        <f>INDEX('xUS TME'!N:N,MATCH('xUS Opp Value'!$B1715,'xUS TME'!$B:$B,0))</f>
        <v>High</v>
      </c>
    </row>
    <row r="1716" spans="1:17" hidden="1">
      <c r="A1716" s="10" t="s">
        <v>6230</v>
      </c>
      <c r="B1716" s="10" t="str">
        <f>INDEX('xUS TME'!B:B,MATCH('xUS Opp Value'!A1716,'xUS TME'!A:A,0))</f>
        <v>FI4000552500</v>
      </c>
      <c r="C1716" s="13" t="str">
        <f>INDEX('xUS TME'!C:C,MATCH($B1716,'xUS TME'!$B:$B,0))</f>
        <v>SAMPO</v>
      </c>
      <c r="D1716" s="13" t="str">
        <f>INDEX('xUS TME'!D:D,MATCH(B1716,'xUS TME'!$B:$B,0))</f>
        <v>0P0000A6NH</v>
      </c>
      <c r="E1716" s="13" t="str">
        <f>INDEX('xUS TME'!F:F,MATCH(B1716,'xUS TME'!$B:$B,0))</f>
        <v>Finland</v>
      </c>
      <c r="F1716" s="18" t="str">
        <f>INDEX('xUS TME'!G:G,MATCH(B1716,'xUS TME'!$B:$B,0))</f>
        <v>Financials</v>
      </c>
      <c r="G1716" s="58">
        <f>IFERROR(INDEX(CRIMs!G:G,MATCH(C1716,CRIMs!D:D,0)),0)</f>
        <v>0</v>
      </c>
      <c r="H1716" s="58">
        <f>IFERROR(INDEX(CRIMs!I:I,MATCH(C1716,CRIMs!D:D,0)),0)</f>
        <v>0</v>
      </c>
      <c r="I1716" s="13">
        <f>INDEX('xUS TME'!E:E,MATCH($B1716,'xUS TME'!$B:$B,0))</f>
        <v>0.08</v>
      </c>
      <c r="J1716" s="15">
        <f>INDEX('xUS TME'!H:H,MATCH(B1716,'xUS TME'!$B:$B,0))</f>
        <v>0.87</v>
      </c>
      <c r="K1716" s="17">
        <f t="shared" si="26"/>
        <v>0.14942528735632177</v>
      </c>
      <c r="L1716" s="15">
        <f>INDEX('xUS TME'!J:J,MATCH('xUS Opp Value'!B283,'xUS TME'!$B:$B,0))</f>
        <v>0</v>
      </c>
      <c r="M1716" s="15">
        <f>INDEX('xUS TME'!L:L,MATCH('xUS Opp Value'!$B283,'xUS TME'!$B:$B,0))</f>
        <v>2.1800000000000002</v>
      </c>
      <c r="N1716" s="15">
        <f>INDEX('xUS TME'!K:K,MATCH('xUS Opp Value'!$B283,'xUS TME'!$B:$B,0))</f>
        <v>0.08</v>
      </c>
      <c r="O1716" s="15">
        <f>INDEX('xUS TME'!I:I,MATCH('xUS Opp Value'!$B283,'xUS TME'!$B:$B,0))</f>
        <v>0</v>
      </c>
      <c r="P1716" s="15" t="str">
        <f>INDEX('xUS TME'!M:M,MATCH('xUS Opp Value'!$B283,'xUS TME'!$B:$B,0))</f>
        <v>Yen</v>
      </c>
      <c r="Q1716" s="15" t="str">
        <f>INDEX('xUS TME'!N:N,MATCH('xUS Opp Value'!$B1716,'xUS TME'!$B:$B,0))</f>
        <v>Medium</v>
      </c>
    </row>
    <row r="1717" spans="1:17" hidden="1">
      <c r="A1717" s="10" t="s">
        <v>2592</v>
      </c>
      <c r="B1717" s="10" t="str">
        <f>INDEX('xUS TME'!B:B,MATCH('xUS Opp Value'!A1717,'xUS TME'!A:A,0))</f>
        <v>SE0012853455</v>
      </c>
      <c r="C1717" s="13" t="str">
        <f>INDEX('xUS TME'!C:C,MATCH($B1717,'xUS TME'!$B:$B,0))</f>
        <v>EQT</v>
      </c>
      <c r="D1717" s="13" t="str">
        <f>INDEX('xUS TME'!D:D,MATCH(B1717,'xUS TME'!$B:$B,0))</f>
        <v>0P0001IGZN</v>
      </c>
      <c r="E1717" s="13" t="str">
        <f>INDEX('xUS TME'!F:F,MATCH(B1717,'xUS TME'!$B:$B,0))</f>
        <v>Sweden</v>
      </c>
      <c r="F1717" s="18" t="str">
        <f>INDEX('xUS TME'!G:G,MATCH(B1717,'xUS TME'!$B:$B,0))</f>
        <v>Financials</v>
      </c>
      <c r="G1717" s="58">
        <f>IFERROR(INDEX(CRIMs!G:G,MATCH(C1717,CRIMs!D:D,0)),0)</f>
        <v>0</v>
      </c>
      <c r="H1717" s="58">
        <f>IFERROR(INDEX(CRIMs!I:I,MATCH(C1717,CRIMs!D:D,0)),0)</f>
        <v>0</v>
      </c>
      <c r="I1717" s="13">
        <f>INDEX('xUS TME'!E:E,MATCH($B1717,'xUS TME'!$B:$B,0))</f>
        <v>0.06</v>
      </c>
      <c r="J1717" s="15">
        <f>INDEX('xUS TME'!H:H,MATCH(B1717,'xUS TME'!$B:$B,0))</f>
        <v>0.9</v>
      </c>
      <c r="K1717" s="17">
        <f t="shared" si="26"/>
        <v>0.11111111111111116</v>
      </c>
      <c r="L1717" s="15">
        <f>INDEX('xUS TME'!J:J,MATCH('xUS Opp Value'!B301,'xUS TME'!$B:$B,0))</f>
        <v>0</v>
      </c>
      <c r="M1717" s="15">
        <f>INDEX('xUS TME'!L:L,MATCH('xUS Opp Value'!$B301,'xUS TME'!$B:$B,0))</f>
        <v>0.72</v>
      </c>
      <c r="N1717" s="15">
        <f>INDEX('xUS TME'!K:K,MATCH('xUS Opp Value'!$B301,'xUS TME'!$B:$B,0))</f>
        <v>0.06</v>
      </c>
      <c r="O1717" s="15">
        <f>INDEX('xUS TME'!I:I,MATCH('xUS Opp Value'!$B301,'xUS TME'!$B:$B,0))</f>
        <v>0</v>
      </c>
      <c r="P1717" s="15" t="str">
        <f>INDEX('xUS TME'!M:M,MATCH('xUS Opp Value'!$B301,'xUS TME'!$B:$B,0))</f>
        <v>Yen</v>
      </c>
      <c r="Q1717" s="15" t="str">
        <f>INDEX('xUS TME'!N:N,MATCH('xUS Opp Value'!$B1717,'xUS TME'!$B:$B,0))</f>
        <v>High</v>
      </c>
    </row>
    <row r="1718" spans="1:17" hidden="1">
      <c r="A1718" s="10" t="s">
        <v>1973</v>
      </c>
      <c r="B1718" s="10" t="str">
        <f>INDEX('xUS TME'!B:B,MATCH('xUS Opp Value'!A1718,'xUS TME'!A:A,0))</f>
        <v>KYG217651051</v>
      </c>
      <c r="C1718" s="13">
        <f>INDEX('xUS TME'!C:C,MATCH($B1718,'xUS TME'!$B:$B,0))</f>
        <v>1</v>
      </c>
      <c r="D1718" s="13" t="str">
        <f>INDEX('xUS TME'!D:D,MATCH(B1718,'xUS TME'!$B:$B,0))</f>
        <v>0P00009ROZ</v>
      </c>
      <c r="E1718" s="13" t="str">
        <f>INDEX('xUS TME'!F:F,MATCH(B1718,'xUS TME'!$B:$B,0))</f>
        <v>Hong Kong</v>
      </c>
      <c r="F1718" s="18" t="str">
        <f>INDEX('xUS TME'!G:G,MATCH(B1718,'xUS TME'!$B:$B,0))</f>
        <v>Industrials</v>
      </c>
      <c r="G1718" s="58">
        <f>IFERROR(INDEX(CRIMs!G:G,MATCH(C1718,CRIMs!D:D,0)),0)</f>
        <v>0</v>
      </c>
      <c r="H1718" s="58">
        <f>IFERROR(INDEX(CRIMs!I:I,MATCH(C1718,CRIMs!D:D,0)),0)</f>
        <v>0</v>
      </c>
      <c r="I1718" s="13">
        <f>INDEX('xUS TME'!E:E,MATCH($B1718,'xUS TME'!$B:$B,0))</f>
        <v>0.06</v>
      </c>
      <c r="J1718" s="15">
        <f>INDEX('xUS TME'!H:H,MATCH(B1718,'xUS TME'!$B:$B,0))</f>
        <v>0.81</v>
      </c>
      <c r="K1718" s="17">
        <f t="shared" si="26"/>
        <v>0.23456790123456783</v>
      </c>
      <c r="L1718" s="15">
        <f>INDEX('xUS TME'!J:J,MATCH('xUS Opp Value'!B376,'xUS TME'!$B:$B,0))</f>
        <v>0</v>
      </c>
      <c r="M1718" s="15">
        <f>INDEX('xUS TME'!L:L,MATCH('xUS Opp Value'!$B376,'xUS TME'!$B:$B,0))</f>
        <v>7.5</v>
      </c>
      <c r="N1718" s="15">
        <f>INDEX('xUS TME'!K:K,MATCH('xUS Opp Value'!$B376,'xUS TME'!$B:$B,0))</f>
        <v>0.17</v>
      </c>
      <c r="O1718" s="15">
        <f>INDEX('xUS TME'!I:I,MATCH('xUS Opp Value'!$B376,'xUS TME'!$B:$B,0))</f>
        <v>0</v>
      </c>
      <c r="P1718" s="15" t="str">
        <f>INDEX('xUS TME'!M:M,MATCH('xUS Opp Value'!$B376,'xUS TME'!$B:$B,0))</f>
        <v>New Taiwan Dollar</v>
      </c>
      <c r="Q1718" s="15" t="str">
        <f>INDEX('xUS TME'!N:N,MATCH('xUS Opp Value'!$B1718,'xUS TME'!$B:$B,0))</f>
        <v>Medium</v>
      </c>
    </row>
    <row r="1719" spans="1:17" hidden="1">
      <c r="A1719" s="10" t="s">
        <v>4441</v>
      </c>
      <c r="B1719" s="10" t="str">
        <f>INDEX('xUS TME'!B:B,MATCH('xUS Opp Value'!A1719,'xUS TME'!A:A,0))</f>
        <v>JP3300200007</v>
      </c>
      <c r="C1719" s="13" t="str">
        <f>INDEX('xUS TME'!C:C,MATCH($B1719,'xUS TME'!$B:$B,0))</f>
        <v>9766</v>
      </c>
      <c r="D1719" s="13" t="str">
        <f>INDEX('xUS TME'!D:D,MATCH(B1719,'xUS TME'!$B:$B,0))</f>
        <v>0P0000AEVD</v>
      </c>
      <c r="E1719" s="13" t="str">
        <f>INDEX('xUS TME'!F:F,MATCH(B1719,'xUS TME'!$B:$B,0))</f>
        <v>Japan</v>
      </c>
      <c r="F1719" s="18" t="str">
        <f>INDEX('xUS TME'!G:G,MATCH(B1719,'xUS TME'!$B:$B,0))</f>
        <v>Communication Services</v>
      </c>
      <c r="G1719" s="58">
        <f>IFERROR(INDEX(CRIMs!G:G,MATCH(C1719,CRIMs!D:D,0)),0)</f>
        <v>0</v>
      </c>
      <c r="H1719" s="58">
        <f>IFERROR(INDEX(CRIMs!I:I,MATCH(C1719,CRIMs!D:D,0)),0)</f>
        <v>0</v>
      </c>
      <c r="I1719" s="13">
        <f>INDEX('xUS TME'!E:E,MATCH($B1719,'xUS TME'!$B:$B,0))</f>
        <v>0.03</v>
      </c>
      <c r="J1719" s="15">
        <f>INDEX('xUS TME'!H:H,MATCH(B1719,'xUS TME'!$B:$B,0))</f>
        <v>0.86</v>
      </c>
      <c r="K1719" s="17">
        <f t="shared" si="26"/>
        <v>0.16279069767441867</v>
      </c>
      <c r="L1719" s="15">
        <f>INDEX('xUS TME'!J:J,MATCH('xUS Opp Value'!B562,'xUS TME'!$B:$B,0))</f>
        <v>7.31</v>
      </c>
      <c r="M1719" s="15">
        <f>INDEX('xUS TME'!L:L,MATCH('xUS Opp Value'!$B562,'xUS TME'!$B:$B,0))</f>
        <v>0.48</v>
      </c>
      <c r="N1719" s="15">
        <f>INDEX('xUS TME'!K:K,MATCH('xUS Opp Value'!$B562,'xUS TME'!$B:$B,0))</f>
        <v>0.15</v>
      </c>
      <c r="O1719" s="15">
        <f>INDEX('xUS TME'!I:I,MATCH('xUS Opp Value'!$B562,'xUS TME'!$B:$B,0))</f>
        <v>0</v>
      </c>
      <c r="P1719" s="15" t="str">
        <f>INDEX('xUS TME'!M:M,MATCH('xUS Opp Value'!$B562,'xUS TME'!$B:$B,0))</f>
        <v>Turkish Lira</v>
      </c>
      <c r="Q1719" s="15" t="str">
        <f>INDEX('xUS TME'!N:N,MATCH('xUS Opp Value'!$B1719,'xUS TME'!$B:$B,0))</f>
        <v>High</v>
      </c>
    </row>
    <row r="1720" spans="1:17" hidden="1">
      <c r="A1720" s="10" t="s">
        <v>7335</v>
      </c>
      <c r="B1720" s="10" t="str">
        <f>INDEX('xUS TME'!B:B,MATCH('xUS Opp Value'!A1720,'xUS TME'!A:A,0))</f>
        <v>US8740801043</v>
      </c>
      <c r="C1720" s="13" t="str">
        <f>INDEX('xUS TME'!C:C,MATCH($B1720,'xUS TME'!$B:$B,0))</f>
        <v>TAL</v>
      </c>
      <c r="D1720" s="13" t="str">
        <f>INDEX('xUS TME'!D:D,MATCH(B1720,'xUS TME'!$B:$B,0))</f>
        <v>0P0000Q52L</v>
      </c>
      <c r="E1720" s="13" t="str">
        <f>INDEX('xUS TME'!F:F,MATCH(B1720,'xUS TME'!$B:$B,0))</f>
        <v>China</v>
      </c>
      <c r="F1720" s="18" t="str">
        <f>INDEX('xUS TME'!G:G,MATCH(B1720,'xUS TME'!$B:$B,0))</f>
        <v>Consumer Discretionary</v>
      </c>
      <c r="G1720" s="58">
        <f>IFERROR(INDEX(CRIMs!G:G,MATCH(C1720,CRIMs!D:D,0)),0)</f>
        <v>0</v>
      </c>
      <c r="H1720" s="58">
        <f>IFERROR(INDEX(CRIMs!I:I,MATCH(C1720,CRIMs!D:D,0)),0)</f>
        <v>0</v>
      </c>
      <c r="I1720" s="13">
        <f>INDEX('xUS TME'!E:E,MATCH($B1720,'xUS TME'!$B:$B,0))</f>
        <v>0.02</v>
      </c>
      <c r="J1720" s="15">
        <f>INDEX('xUS TME'!H:H,MATCH(B1720,'xUS TME'!$B:$B,0))</f>
        <v>0.88</v>
      </c>
      <c r="K1720" s="17">
        <f t="shared" si="26"/>
        <v>0.13636363636363646</v>
      </c>
      <c r="L1720" s="15">
        <f>INDEX('xUS TME'!J:J,MATCH('xUS Opp Value'!B1011,'xUS TME'!$B:$B,0))</f>
        <v>3.65</v>
      </c>
      <c r="M1720" s="15">
        <f>INDEX('xUS TME'!L:L,MATCH('xUS Opp Value'!$B1011,'xUS TME'!$B:$B,0))</f>
        <v>0.74</v>
      </c>
      <c r="N1720" s="15">
        <f>INDEX('xUS TME'!K:K,MATCH('xUS Opp Value'!$B1011,'xUS TME'!$B:$B,0))</f>
        <v>0.14000000000000001</v>
      </c>
      <c r="O1720" s="15">
        <f>INDEX('xUS TME'!I:I,MATCH('xUS Opp Value'!$B1011,'xUS TME'!$B:$B,0))</f>
        <v>0</v>
      </c>
      <c r="P1720" s="15" t="str">
        <f>INDEX('xUS TME'!M:M,MATCH('xUS Opp Value'!$B1011,'xUS TME'!$B:$B,0))</f>
        <v>Yuan Renminbi</v>
      </c>
      <c r="Q1720" s="15" t="str">
        <f>INDEX('xUS TME'!N:N,MATCH('xUS Opp Value'!$B1720,'xUS TME'!$B:$B,0))</f>
        <v>Very High</v>
      </c>
    </row>
    <row r="1721" spans="1:17" hidden="1">
      <c r="A1721" s="10" t="s">
        <v>2748</v>
      </c>
      <c r="B1721" s="10" t="str">
        <f>INDEX('xUS TME'!B:B,MATCH('xUS Opp Value'!A1721,'xUS TME'!A:A,0))</f>
        <v>DE000PAG9113</v>
      </c>
      <c r="C1721" s="13" t="str">
        <f>INDEX('xUS TME'!C:C,MATCH($B1721,'xUS TME'!$B:$B,0))</f>
        <v>P911</v>
      </c>
      <c r="D1721" s="13" t="str">
        <f>INDEX('xUS TME'!D:D,MATCH(B1721,'xUS TME'!$B:$B,0))</f>
        <v>0P0001PTTG</v>
      </c>
      <c r="E1721" s="13" t="str">
        <f>INDEX('xUS TME'!F:F,MATCH(B1721,'xUS TME'!$B:$B,0))</f>
        <v>Germany</v>
      </c>
      <c r="F1721" s="18" t="str">
        <f>INDEX('xUS TME'!G:G,MATCH(B1721,'xUS TME'!$B:$B,0))</f>
        <v>Consumer Discretionary</v>
      </c>
      <c r="G1721" s="58">
        <f>IFERROR(INDEX(CRIMs!G:G,MATCH(C1721,CRIMs!D:D,0)),0)</f>
        <v>0.5</v>
      </c>
      <c r="H1721" s="58">
        <f>IFERROR(INDEX(CRIMs!I:I,MATCH(C1721,CRIMs!D:D,0)),0)</f>
        <v>0.45132907025833746</v>
      </c>
      <c r="I1721" s="13">
        <f>INDEX('xUS TME'!E:E,MATCH($B1721,'xUS TME'!$B:$B,0))</f>
        <v>0.02</v>
      </c>
      <c r="J1721" s="15">
        <f>INDEX('xUS TME'!H:H,MATCH(B1721,'xUS TME'!$B:$B,0))</f>
        <v>0.95</v>
      </c>
      <c r="K1721" s="17">
        <f t="shared" si="26"/>
        <v>5.2631578947368363E-2</v>
      </c>
      <c r="L1721" s="15">
        <f>INDEX('xUS TME'!J:J,MATCH('xUS Opp Value'!B1032,'xUS TME'!$B:$B,0))</f>
        <v>11.88</v>
      </c>
      <c r="M1721" s="15">
        <f>INDEX('xUS TME'!L:L,MATCH('xUS Opp Value'!$B1032,'xUS TME'!$B:$B,0))</f>
        <v>1.91</v>
      </c>
      <c r="N1721" s="15">
        <f>INDEX('xUS TME'!K:K,MATCH('xUS Opp Value'!$B1032,'xUS TME'!$B:$B,0))</f>
        <v>0.16</v>
      </c>
      <c r="O1721" s="15">
        <f>INDEX('xUS TME'!I:I,MATCH('xUS Opp Value'!$B1032,'xUS TME'!$B:$B,0))</f>
        <v>0</v>
      </c>
      <c r="P1721" s="15" t="str">
        <f>INDEX('xUS TME'!M:M,MATCH('xUS Opp Value'!$B1032,'xUS TME'!$B:$B,0))</f>
        <v>Rupiah</v>
      </c>
      <c r="Q1721" s="15" t="str">
        <f>INDEX('xUS TME'!N:N,MATCH('xUS Opp Value'!$B1721,'xUS TME'!$B:$B,0))</f>
        <v>Very High</v>
      </c>
    </row>
    <row r="1722" spans="1:17" hidden="1">
      <c r="A1722" s="10" t="s">
        <v>286</v>
      </c>
      <c r="B1722" s="10" t="str">
        <f>INDEX('xUS TME'!B:B,MATCH('xUS Opp Value'!A1722,'xUS TME'!A:A,0))</f>
        <v>TW0002395001</v>
      </c>
      <c r="C1722" s="13">
        <f>INDEX('xUS TME'!C:C,MATCH($B1722,'xUS TME'!$B:$B,0))</f>
        <v>2395</v>
      </c>
      <c r="D1722" s="13" t="str">
        <f>INDEX('xUS TME'!D:D,MATCH(B1722,'xUS TME'!$B:$B,0))</f>
        <v>0P0000C217</v>
      </c>
      <c r="E1722" s="13" t="str">
        <f>INDEX('xUS TME'!F:F,MATCH(B1722,'xUS TME'!$B:$B,0))</f>
        <v>Taiwan</v>
      </c>
      <c r="F1722" s="18" t="str">
        <f>INDEX('xUS TME'!G:G,MATCH(B1722,'xUS TME'!$B:$B,0))</f>
        <v>Information Technology</v>
      </c>
      <c r="G1722" s="58">
        <f>IFERROR(INDEX(CRIMs!G:G,MATCH(C1722,CRIMs!D:D,0)),0)</f>
        <v>0</v>
      </c>
      <c r="H1722" s="58">
        <f>IFERROR(INDEX(CRIMs!I:I,MATCH(C1722,CRIMs!D:D,0)),0)</f>
        <v>0</v>
      </c>
      <c r="I1722" s="13">
        <f>INDEX('xUS TME'!E:E,MATCH($B1722,'xUS TME'!$B:$B,0))</f>
        <v>0.02</v>
      </c>
      <c r="J1722" s="15">
        <f>INDEX('xUS TME'!H:H,MATCH(B1722,'xUS TME'!$B:$B,0))</f>
        <v>0.93</v>
      </c>
      <c r="K1722" s="17">
        <f t="shared" si="26"/>
        <v>7.5268817204301008E-2</v>
      </c>
      <c r="L1722" s="15">
        <f>INDEX('xUS TME'!J:J,MATCH('xUS Opp Value'!B1089,'xUS TME'!$B:$B,0))</f>
        <v>0</v>
      </c>
      <c r="M1722" s="15">
        <f>INDEX('xUS TME'!L:L,MATCH('xUS Opp Value'!$B1089,'xUS TME'!$B:$B,0))</f>
        <v>5.42</v>
      </c>
      <c r="N1722" s="15">
        <f>INDEX('xUS TME'!K:K,MATCH('xUS Opp Value'!$B1089,'xUS TME'!$B:$B,0))</f>
        <v>0.18</v>
      </c>
      <c r="O1722" s="15">
        <f>INDEX('xUS TME'!I:I,MATCH('xUS Opp Value'!$B1089,'xUS TME'!$B:$B,0))</f>
        <v>0</v>
      </c>
      <c r="P1722" s="15" t="str">
        <f>INDEX('xUS TME'!M:M,MATCH('xUS Opp Value'!$B1089,'xUS TME'!$B:$B,0))</f>
        <v>Indian Rupee</v>
      </c>
      <c r="Q1722" s="15" t="str">
        <f>INDEX('xUS TME'!N:N,MATCH('xUS Opp Value'!$B1722,'xUS TME'!$B:$B,0))</f>
        <v>Medium</v>
      </c>
    </row>
    <row r="1723" spans="1:17" hidden="1">
      <c r="A1723" s="10" t="s">
        <v>3847</v>
      </c>
      <c r="B1723" s="10" t="str">
        <f>INDEX('xUS TME'!B:B,MATCH('xUS Opp Value'!A1723,'xUS TME'!A:A,0))</f>
        <v>CNE000001QZ7</v>
      </c>
      <c r="C1723" s="13" t="str">
        <f>INDEX('xUS TME'!C:C,MATCH($B1723,'xUS TME'!$B:$B,0))</f>
        <v>601166</v>
      </c>
      <c r="D1723" s="13" t="str">
        <f>INDEX('xUS TME'!D:D,MATCH(B1723,'xUS TME'!$B:$B,0))</f>
        <v>0P00009G1R</v>
      </c>
      <c r="E1723" s="13" t="str">
        <f>INDEX('xUS TME'!F:F,MATCH(B1723,'xUS TME'!$B:$B,0))</f>
        <v>China</v>
      </c>
      <c r="F1723" s="18" t="str">
        <f>INDEX('xUS TME'!G:G,MATCH(B1723,'xUS TME'!$B:$B,0))</f>
        <v>Financials</v>
      </c>
      <c r="G1723" s="58">
        <f>IFERROR(INDEX(CRIMs!G:G,MATCH(C1723,CRIMs!D:D,0)),0)</f>
        <v>0</v>
      </c>
      <c r="H1723" s="58">
        <f>IFERROR(INDEX(CRIMs!I:I,MATCH(C1723,CRIMs!D:D,0)),0)</f>
        <v>0</v>
      </c>
      <c r="I1723" s="13">
        <f>INDEX('xUS TME'!E:E,MATCH($B1723,'xUS TME'!$B:$B,0))</f>
        <v>0.01</v>
      </c>
      <c r="J1723" s="15">
        <f>INDEX('xUS TME'!H:H,MATCH(B1723,'xUS TME'!$B:$B,0))</f>
        <v>0.84</v>
      </c>
      <c r="K1723" s="17">
        <f t="shared" ref="K1723:K1786" si="27">IFERROR((1/J1723)-1,"")</f>
        <v>0.19047619047619047</v>
      </c>
      <c r="L1723" s="15">
        <f>INDEX('xUS TME'!J:J,MATCH('xUS Opp Value'!B1162,'xUS TME'!$B:$B,0))</f>
        <v>0</v>
      </c>
      <c r="M1723" s="15">
        <f>INDEX('xUS TME'!L:L,MATCH('xUS Opp Value'!$B1162,'xUS TME'!$B:$B,0))</f>
        <v>0.46</v>
      </c>
      <c r="N1723" s="15">
        <f>INDEX('xUS TME'!K:K,MATCH('xUS Opp Value'!$B1162,'xUS TME'!$B:$B,0))</f>
        <v>0.11</v>
      </c>
      <c r="O1723" s="15">
        <f>INDEX('xUS TME'!I:I,MATCH('xUS Opp Value'!$B1162,'xUS TME'!$B:$B,0))</f>
        <v>0</v>
      </c>
      <c r="P1723" s="15" t="str">
        <f>INDEX('xUS TME'!M:M,MATCH('xUS Opp Value'!$B1162,'xUS TME'!$B:$B,0))</f>
        <v>Hong Kong Dollar</v>
      </c>
      <c r="Q1723" s="15" t="str">
        <f>INDEX('xUS TME'!N:N,MATCH('xUS Opp Value'!$B1723,'xUS TME'!$B:$B,0))</f>
        <v>High</v>
      </c>
    </row>
    <row r="1724" spans="1:17" hidden="1">
      <c r="A1724" s="10" t="s">
        <v>539</v>
      </c>
      <c r="B1724" s="10" t="str">
        <f>INDEX('xUS TME'!B:B,MATCH('xUS Opp Value'!A1724,'xUS TME'!A:A,0))</f>
        <v>CNE1000001W2</v>
      </c>
      <c r="C1724" s="13">
        <f>INDEX('xUS TME'!C:C,MATCH($B1724,'xUS TME'!$B:$B,0))</f>
        <v>914</v>
      </c>
      <c r="D1724" s="13" t="str">
        <f>INDEX('xUS TME'!D:D,MATCH(B1724,'xUS TME'!$B:$B,0))</f>
        <v>0P00009S48</v>
      </c>
      <c r="E1724" s="13" t="str">
        <f>INDEX('xUS TME'!F:F,MATCH(B1724,'xUS TME'!$B:$B,0))</f>
        <v>China</v>
      </c>
      <c r="F1724" s="18" t="str">
        <f>INDEX('xUS TME'!G:G,MATCH(B1724,'xUS TME'!$B:$B,0))</f>
        <v>Materials</v>
      </c>
      <c r="G1724" s="58">
        <f>IFERROR(INDEX(CRIMs!G:G,MATCH(C1724,CRIMs!D:D,0)),0)</f>
        <v>0</v>
      </c>
      <c r="H1724" s="58">
        <f>IFERROR(INDEX(CRIMs!I:I,MATCH(C1724,CRIMs!D:D,0)),0)</f>
        <v>0</v>
      </c>
      <c r="I1724" s="13">
        <f>INDEX('xUS TME'!E:E,MATCH($B1724,'xUS TME'!$B:$B,0))</f>
        <v>0.01</v>
      </c>
      <c r="J1724" s="15">
        <f>INDEX('xUS TME'!H:H,MATCH(B1724,'xUS TME'!$B:$B,0))</f>
        <v>0.75</v>
      </c>
      <c r="K1724" s="17">
        <f t="shared" si="27"/>
        <v>0.33333333333333326</v>
      </c>
      <c r="L1724" s="15">
        <f>INDEX('xUS TME'!J:J,MATCH('xUS Opp Value'!B1214,'xUS TME'!$B:$B,0))</f>
        <v>12.62</v>
      </c>
      <c r="M1724" s="15">
        <f>INDEX('xUS TME'!L:L,MATCH('xUS Opp Value'!$B1214,'xUS TME'!$B:$B,0))</f>
        <v>4.08</v>
      </c>
      <c r="N1724" s="15">
        <f>INDEX('xUS TME'!K:K,MATCH('xUS Opp Value'!$B1214,'xUS TME'!$B:$B,0))</f>
        <v>0.18</v>
      </c>
      <c r="O1724" s="15">
        <f>INDEX('xUS TME'!I:I,MATCH('xUS Opp Value'!$B1214,'xUS TME'!$B:$B,0))</f>
        <v>0</v>
      </c>
      <c r="P1724" s="15" t="str">
        <f>INDEX('xUS TME'!M:M,MATCH('xUS Opp Value'!$B1214,'xUS TME'!$B:$B,0))</f>
        <v>Brazilian Real</v>
      </c>
      <c r="Q1724" s="15" t="str">
        <f>INDEX('xUS TME'!N:N,MATCH('xUS Opp Value'!$B1724,'xUS TME'!$B:$B,0))</f>
        <v>High</v>
      </c>
    </row>
    <row r="1725" spans="1:17" hidden="1">
      <c r="A1725" s="10" t="s">
        <v>7391</v>
      </c>
      <c r="B1725" s="10" t="str">
        <f>INDEX('xUS TME'!B:B,MATCH('xUS Opp Value'!A1725,'xUS TME'!A:A,0))</f>
        <v>GB0002634946</v>
      </c>
      <c r="C1725" s="13" t="str">
        <f>INDEX('xUS TME'!C:C,MATCH($B1725,'xUS TME'!$B:$B,0))</f>
        <v>BA.</v>
      </c>
      <c r="D1725" s="13" t="str">
        <f>INDEX('xUS TME'!D:D,MATCH(B1725,'xUS TME'!$B:$B,0))</f>
        <v>0P000094GI</v>
      </c>
      <c r="E1725" s="13" t="str">
        <f>INDEX('xUS TME'!F:F,MATCH(B1725,'xUS TME'!$B:$B,0))</f>
        <v>United Kingdom</v>
      </c>
      <c r="F1725" s="18" t="str">
        <f>INDEX('xUS TME'!G:G,MATCH(B1725,'xUS TME'!$B:$B,0))</f>
        <v>Industrials</v>
      </c>
      <c r="G1725" s="58">
        <f>IFERROR(INDEX(CRIMs!G:G,MATCH(C1725,CRIMs!D:D,0)),0)</f>
        <v>1.25</v>
      </c>
      <c r="H1725" s="58">
        <f>IFERROR(INDEX(CRIMs!I:I,MATCH(C1725,CRIMs!D:D,0)),0)</f>
        <v>1.2770010523493358</v>
      </c>
      <c r="I1725" s="13">
        <f>INDEX('xUS TME'!E:E,MATCH($B1725,'xUS TME'!$B:$B,0))</f>
        <v>0.26</v>
      </c>
      <c r="J1725" s="15">
        <f>INDEX('xUS TME'!H:H,MATCH(B1725,'xUS TME'!$B:$B,0))</f>
        <v>0.84</v>
      </c>
      <c r="K1725" s="17">
        <f t="shared" si="27"/>
        <v>0.19047619047619047</v>
      </c>
      <c r="L1725" s="15">
        <f>INDEX('xUS TME'!J:J,MATCH('xUS Opp Value'!B87,'xUS TME'!$B:$B,0))</f>
        <v>11.98</v>
      </c>
      <c r="M1725" s="15">
        <f>INDEX('xUS TME'!L:L,MATCH('xUS Opp Value'!$B87,'xUS TME'!$B:$B,0))</f>
        <v>0.75</v>
      </c>
      <c r="N1725" s="15">
        <f>INDEX('xUS TME'!K:K,MATCH('xUS Opp Value'!$B87,'xUS TME'!$B:$B,0))</f>
        <v>0</v>
      </c>
      <c r="O1725" s="15">
        <f>INDEX('xUS TME'!I:I,MATCH('xUS Opp Value'!$B87,'xUS TME'!$B:$B,0))</f>
        <v>0</v>
      </c>
      <c r="P1725" s="15" t="str">
        <f>INDEX('xUS TME'!M:M,MATCH('xUS Opp Value'!$B87,'xUS TME'!$B:$B,0))</f>
        <v>Euro</v>
      </c>
      <c r="Q1725" s="15" t="str">
        <f>INDEX('xUS TME'!N:N,MATCH('xUS Opp Value'!$B1725,'xUS TME'!$B:$B,0))</f>
        <v>Medium</v>
      </c>
    </row>
    <row r="1726" spans="1:17" hidden="1">
      <c r="A1726" s="10" t="s">
        <v>2965</v>
      </c>
      <c r="B1726" s="10" t="str">
        <f>INDEX('xUS TME'!B:B,MATCH('xUS Opp Value'!A1726,'xUS TME'!A:A,0))</f>
        <v>CH0010645932</v>
      </c>
      <c r="C1726" s="13" t="str">
        <f>INDEX('xUS TME'!C:C,MATCH($B1726,'xUS TME'!$B:$B,0))</f>
        <v>GIVN</v>
      </c>
      <c r="D1726" s="13" t="str">
        <f>INDEX('xUS TME'!D:D,MATCH(B1726,'xUS TME'!$B:$B,0))</f>
        <v>0P0000A5H5</v>
      </c>
      <c r="E1726" s="13" t="str">
        <f>INDEX('xUS TME'!F:F,MATCH(B1726,'xUS TME'!$B:$B,0))</f>
        <v>Switzerland</v>
      </c>
      <c r="F1726" s="18" t="str">
        <f>INDEX('xUS TME'!G:G,MATCH(B1726,'xUS TME'!$B:$B,0))</f>
        <v>Materials</v>
      </c>
      <c r="G1726" s="58">
        <f>IFERROR(INDEX(CRIMs!G:G,MATCH(C1726,CRIMs!D:D,0)),0)</f>
        <v>0</v>
      </c>
      <c r="H1726" s="58">
        <f>IFERROR(INDEX(CRIMs!I:I,MATCH(C1726,CRIMs!D:D,0)),0)</f>
        <v>0</v>
      </c>
      <c r="I1726" s="13">
        <f>INDEX('xUS TME'!E:E,MATCH($B1726,'xUS TME'!$B:$B,0))</f>
        <v>0.08</v>
      </c>
      <c r="J1726" s="15">
        <f>INDEX('xUS TME'!H:H,MATCH(B1726,'xUS TME'!$B:$B,0))</f>
        <v>0.8</v>
      </c>
      <c r="K1726" s="17">
        <f t="shared" si="27"/>
        <v>0.25</v>
      </c>
      <c r="L1726" s="15">
        <f>INDEX('xUS TME'!J:J,MATCH('xUS Opp Value'!B258,'xUS TME'!$B:$B,0))</f>
        <v>0</v>
      </c>
      <c r="M1726" s="15">
        <f>INDEX('xUS TME'!L:L,MATCH('xUS Opp Value'!$B258,'xUS TME'!$B:$B,0))</f>
        <v>10.01</v>
      </c>
      <c r="N1726" s="15">
        <f>INDEX('xUS TME'!K:K,MATCH('xUS Opp Value'!$B258,'xUS TME'!$B:$B,0))</f>
        <v>-0.06</v>
      </c>
      <c r="O1726" s="15">
        <f>INDEX('xUS TME'!I:I,MATCH('xUS Opp Value'!$B258,'xUS TME'!$B:$B,0))</f>
        <v>0</v>
      </c>
      <c r="P1726" s="15" t="str">
        <f>INDEX('xUS TME'!M:M,MATCH('xUS Opp Value'!$B258,'xUS TME'!$B:$B,0))</f>
        <v>Won</v>
      </c>
      <c r="Q1726" s="15" t="str">
        <f>INDEX('xUS TME'!N:N,MATCH('xUS Opp Value'!$B1726,'xUS TME'!$B:$B,0))</f>
        <v>Low</v>
      </c>
    </row>
    <row r="1727" spans="1:17" hidden="1">
      <c r="A1727" s="10" t="s">
        <v>7435</v>
      </c>
      <c r="B1727" s="10" t="str">
        <f>INDEX('xUS TME'!B:B,MATCH('xUS Opp Value'!A1727,'xUS TME'!A:A,0))</f>
        <v>ES0178430E18</v>
      </c>
      <c r="C1727" s="13" t="str">
        <f>INDEX('xUS TME'!C:C,MATCH($B1727,'xUS TME'!$B:$B,0))</f>
        <v>TEF</v>
      </c>
      <c r="D1727" s="13" t="str">
        <f>INDEX('xUS TME'!D:D,MATCH(B1727,'xUS TME'!$B:$B,0))</f>
        <v>0P0000A5SI</v>
      </c>
      <c r="E1727" s="13" t="str">
        <f>INDEX('xUS TME'!F:F,MATCH(B1727,'xUS TME'!$B:$B,0))</f>
        <v>Spain</v>
      </c>
      <c r="F1727" s="18" t="str">
        <f>INDEX('xUS TME'!G:G,MATCH(B1727,'xUS TME'!$B:$B,0))</f>
        <v>Communication Services</v>
      </c>
      <c r="G1727" s="58">
        <f>IFERROR(INDEX(CRIMs!G:G,MATCH(C1727,CRIMs!D:D,0)),0)</f>
        <v>0</v>
      </c>
      <c r="H1727" s="58">
        <f>IFERROR(INDEX(CRIMs!I:I,MATCH(C1727,CRIMs!D:D,0)),0)</f>
        <v>0</v>
      </c>
      <c r="I1727" s="13">
        <f>INDEX('xUS TME'!E:E,MATCH($B1727,'xUS TME'!$B:$B,0))</f>
        <v>0.06</v>
      </c>
      <c r="J1727" s="15">
        <f>INDEX('xUS TME'!H:H,MATCH(B1727,'xUS TME'!$B:$B,0))</f>
        <v>0.9</v>
      </c>
      <c r="K1727" s="17">
        <f t="shared" si="27"/>
        <v>0.11111111111111116</v>
      </c>
      <c r="L1727" s="15">
        <f>INDEX('xUS TME'!J:J,MATCH('xUS Opp Value'!B437,'xUS TME'!$B:$B,0))</f>
        <v>0</v>
      </c>
      <c r="M1727" s="15">
        <f>INDEX('xUS TME'!L:L,MATCH('xUS Opp Value'!$B437,'xUS TME'!$B:$B,0))</f>
        <v>22.93</v>
      </c>
      <c r="N1727" s="15">
        <f>INDEX('xUS TME'!K:K,MATCH('xUS Opp Value'!$B437,'xUS TME'!$B:$B,0))</f>
        <v>0.17</v>
      </c>
      <c r="O1727" s="15">
        <f>INDEX('xUS TME'!I:I,MATCH('xUS Opp Value'!$B437,'xUS TME'!$B:$B,0))</f>
        <v>0</v>
      </c>
      <c r="P1727" s="15" t="str">
        <f>INDEX('xUS TME'!M:M,MATCH('xUS Opp Value'!$B437,'xUS TME'!$B:$B,0))</f>
        <v>Yuan Renminbi</v>
      </c>
      <c r="Q1727" s="15" t="str">
        <f>INDEX('xUS TME'!N:N,MATCH('xUS Opp Value'!$B1727,'xUS TME'!$B:$B,0))</f>
        <v>High</v>
      </c>
    </row>
    <row r="1728" spans="1:17" hidden="1">
      <c r="A1728" s="10" t="s">
        <v>7058</v>
      </c>
      <c r="B1728" s="10" t="str">
        <f>INDEX('xUS TME'!B:B,MATCH('xUS Opp Value'!A1728,'xUS TME'!A:A,0))</f>
        <v>CH0012549785</v>
      </c>
      <c r="C1728" s="13" t="str">
        <f>INDEX('xUS TME'!C:C,MATCH($B1728,'xUS TME'!$B:$B,0))</f>
        <v>SOON</v>
      </c>
      <c r="D1728" s="13" t="str">
        <f>INDEX('xUS TME'!D:D,MATCH(B1728,'xUS TME'!$B:$B,0))</f>
        <v>0P0000A5FB</v>
      </c>
      <c r="E1728" s="13" t="str">
        <f>INDEX('xUS TME'!F:F,MATCH(B1728,'xUS TME'!$B:$B,0))</f>
        <v>Switzerland</v>
      </c>
      <c r="F1728" s="18" t="str">
        <f>INDEX('xUS TME'!G:G,MATCH(B1728,'xUS TME'!$B:$B,0))</f>
        <v>Health Care</v>
      </c>
      <c r="G1728" s="58">
        <f>IFERROR(INDEX(CRIMs!G:G,MATCH(C1728,CRIMs!D:D,0)),0)</f>
        <v>0</v>
      </c>
      <c r="H1728" s="58">
        <f>IFERROR(INDEX(CRIMs!I:I,MATCH(C1728,CRIMs!D:D,0)),0)</f>
        <v>0</v>
      </c>
      <c r="I1728" s="13">
        <f>INDEX('xUS TME'!E:E,MATCH($B1728,'xUS TME'!$B:$B,0))</f>
        <v>0.03</v>
      </c>
      <c r="J1728" s="15">
        <f>INDEX('xUS TME'!H:H,MATCH(B1728,'xUS TME'!$B:$B,0))</f>
        <v>0.77</v>
      </c>
      <c r="K1728" s="17">
        <f t="shared" si="27"/>
        <v>0.29870129870129869</v>
      </c>
      <c r="L1728" s="15">
        <f>INDEX('xUS TME'!J:J,MATCH('xUS Opp Value'!B555,'xUS TME'!$B:$B,0))</f>
        <v>15.03</v>
      </c>
      <c r="M1728" s="15">
        <f>INDEX('xUS TME'!L:L,MATCH('xUS Opp Value'!$B555,'xUS TME'!$B:$B,0))</f>
        <v>1.1299999999999999</v>
      </c>
      <c r="N1728" s="15">
        <f>INDEX('xUS TME'!K:K,MATCH('xUS Opp Value'!$B555,'xUS TME'!$B:$B,0))</f>
        <v>7.0000000000000007E-2</v>
      </c>
      <c r="O1728" s="15">
        <f>INDEX('xUS TME'!I:I,MATCH('xUS Opp Value'!$B555,'xUS TME'!$B:$B,0))</f>
        <v>0</v>
      </c>
      <c r="P1728" s="15" t="str">
        <f>INDEX('xUS TME'!M:M,MATCH('xUS Opp Value'!$B555,'xUS TME'!$B:$B,0))</f>
        <v>Euro</v>
      </c>
      <c r="Q1728" s="15" t="str">
        <f>INDEX('xUS TME'!N:N,MATCH('xUS Opp Value'!$B1728,'xUS TME'!$B:$B,0))</f>
        <v>Medium</v>
      </c>
    </row>
    <row r="1729" spans="1:17">
      <c r="A1729" s="10" t="s">
        <v>1232</v>
      </c>
      <c r="B1729" s="10" t="str">
        <f>INDEX('xUS TME'!B:B,MATCH('xUS Opp Value'!A1729,'xUS TME'!A:A,0))</f>
        <v>FR0000120503</v>
      </c>
      <c r="C1729" s="13" t="str">
        <f>INDEX('xUS TME'!C:C,MATCH($B1729,'xUS TME'!$B:$B,0))</f>
        <v>EN</v>
      </c>
      <c r="D1729" s="13" t="str">
        <f>INDEX('xUS TME'!D:D,MATCH(B1729,'xUS TME'!$B:$B,0))</f>
        <v>0P00009WC9</v>
      </c>
      <c r="E1729" s="13" t="str">
        <f>INDEX('xUS TME'!F:F,MATCH(B1729,'xUS TME'!$B:$B,0))</f>
        <v>France</v>
      </c>
      <c r="F1729" s="18" t="str">
        <f>INDEX('xUS TME'!G:G,MATCH(B1729,'xUS TME'!$B:$B,0))</f>
        <v>Industrials</v>
      </c>
      <c r="G1729" s="58">
        <f>IFERROR(INDEX(CRIMs!G:G,MATCH(C1729,CRIMs!D:D,0)),0)</f>
        <v>0</v>
      </c>
      <c r="H1729" s="58">
        <f>IFERROR(INDEX(CRIMs!I:I,MATCH(C1729,CRIMs!D:D,0)),0)</f>
        <v>0</v>
      </c>
      <c r="I1729" s="13">
        <f>INDEX('xUS TME'!E:E,MATCH($B1729,'xUS TME'!$B:$B,0))</f>
        <v>0.03</v>
      </c>
      <c r="J1729" s="15">
        <f>INDEX('xUS TME'!H:H,MATCH(B1729,'xUS TME'!$B:$B,0))</f>
        <v>0.88</v>
      </c>
      <c r="K1729" s="17">
        <f t="shared" si="27"/>
        <v>0.13636363636363646</v>
      </c>
      <c r="L1729" s="15">
        <f>INDEX('xUS TME'!J:J,MATCH('xUS Opp Value'!B692,'xUS TME'!$B:$B,0))</f>
        <v>0</v>
      </c>
      <c r="M1729" s="15">
        <f>INDEX('xUS TME'!L:L,MATCH('xUS Opp Value'!$B692,'xUS TME'!$B:$B,0))</f>
        <v>4.4000000000000004</v>
      </c>
      <c r="N1729" s="15">
        <f>INDEX('xUS TME'!K:K,MATCH('xUS Opp Value'!$B692,'xUS TME'!$B:$B,0))</f>
        <v>0.06</v>
      </c>
      <c r="O1729" s="15">
        <f>INDEX('xUS TME'!I:I,MATCH('xUS Opp Value'!$B692,'xUS TME'!$B:$B,0))</f>
        <v>0</v>
      </c>
      <c r="P1729" s="15" t="str">
        <f>INDEX('xUS TME'!M:M,MATCH('xUS Opp Value'!$B692,'xUS TME'!$B:$B,0))</f>
        <v>Rupiah</v>
      </c>
      <c r="Q1729" s="15" t="str">
        <f>INDEX('xUS TME'!N:N,MATCH('xUS Opp Value'!$B1729,'xUS TME'!$B:$B,0))</f>
        <v>Medium</v>
      </c>
    </row>
    <row r="1730" spans="1:17" hidden="1">
      <c r="A1730" s="10" t="s">
        <v>6850</v>
      </c>
      <c r="B1730" s="10" t="str">
        <f>INDEX('xUS TME'!B:B,MATCH('xUS Opp Value'!A1730,'xUS TME'!A:A,0))</f>
        <v>SE0000108227</v>
      </c>
      <c r="C1730" s="13" t="str">
        <f>INDEX('xUS TME'!C:C,MATCH($B1730,'xUS TME'!$B:$B,0))</f>
        <v>SKF B</v>
      </c>
      <c r="D1730" s="13" t="str">
        <f>INDEX('xUS TME'!D:D,MATCH(B1730,'xUS TME'!$B:$B,0))</f>
        <v>0P0000A6GV</v>
      </c>
      <c r="E1730" s="13" t="str">
        <f>INDEX('xUS TME'!F:F,MATCH(B1730,'xUS TME'!$B:$B,0))</f>
        <v>Sweden</v>
      </c>
      <c r="F1730" s="18" t="str">
        <f>INDEX('xUS TME'!G:G,MATCH(B1730,'xUS TME'!$B:$B,0))</f>
        <v>Industrials</v>
      </c>
      <c r="G1730" s="58">
        <f>IFERROR(INDEX(CRIMs!G:G,MATCH(C1730,CRIMs!D:D,0)),0)</f>
        <v>0.75</v>
      </c>
      <c r="H1730" s="58">
        <f>IFERROR(INDEX(CRIMs!I:I,MATCH(C1730,CRIMs!D:D,0)),0)</f>
        <v>0.73689122200174906</v>
      </c>
      <c r="I1730" s="13">
        <f>INDEX('xUS TME'!E:E,MATCH($B1730,'xUS TME'!$B:$B,0))</f>
        <v>0.03</v>
      </c>
      <c r="J1730" s="15">
        <f>INDEX('xUS TME'!H:H,MATCH(B1730,'xUS TME'!$B:$B,0))</f>
        <v>0.84</v>
      </c>
      <c r="K1730" s="17">
        <f t="shared" si="27"/>
        <v>0.19047619047619047</v>
      </c>
      <c r="L1730" s="15">
        <f>INDEX('xUS TME'!J:J,MATCH('xUS Opp Value'!B718,'xUS TME'!$B:$B,0))</f>
        <v>5.15</v>
      </c>
      <c r="M1730" s="15">
        <f>INDEX('xUS TME'!L:L,MATCH('xUS Opp Value'!$B718,'xUS TME'!$B:$B,0))</f>
        <v>0.66</v>
      </c>
      <c r="N1730" s="15">
        <f>INDEX('xUS TME'!K:K,MATCH('xUS Opp Value'!$B718,'xUS TME'!$B:$B,0))</f>
        <v>0.09</v>
      </c>
      <c r="O1730" s="15">
        <f>INDEX('xUS TME'!I:I,MATCH('xUS Opp Value'!$B718,'xUS TME'!$B:$B,0))</f>
        <v>0</v>
      </c>
      <c r="P1730" s="15" t="str">
        <f>INDEX('xUS TME'!M:M,MATCH('xUS Opp Value'!$B718,'xUS TME'!$B:$B,0))</f>
        <v>Won</v>
      </c>
      <c r="Q1730" s="15" t="str">
        <f>INDEX('xUS TME'!N:N,MATCH('xUS Opp Value'!$B1730,'xUS TME'!$B:$B,0))</f>
        <v>Medium</v>
      </c>
    </row>
    <row r="1731" spans="1:17" hidden="1">
      <c r="A1731" s="10" t="s">
        <v>4911</v>
      </c>
      <c r="B1731" s="10" t="str">
        <f>INDEX('xUS TME'!B:B,MATCH('xUS Opp Value'!A1731,'xUS TME'!A:A,0))</f>
        <v>JP3358000002</v>
      </c>
      <c r="C1731" s="13" t="str">
        <f>INDEX('xUS TME'!C:C,MATCH($B1731,'xUS TME'!$B:$B,0))</f>
        <v>7309</v>
      </c>
      <c r="D1731" s="13" t="str">
        <f>INDEX('xUS TME'!D:D,MATCH(B1731,'xUS TME'!$B:$B,0))</f>
        <v>0P0000EDK6</v>
      </c>
      <c r="E1731" s="13" t="str">
        <f>INDEX('xUS TME'!F:F,MATCH(B1731,'xUS TME'!$B:$B,0))</f>
        <v>Japan</v>
      </c>
      <c r="F1731" s="18" t="str">
        <f>INDEX('xUS TME'!G:G,MATCH(B1731,'xUS TME'!$B:$B,0))</f>
        <v>Consumer Discretionary</v>
      </c>
      <c r="G1731" s="58">
        <v>0.5</v>
      </c>
      <c r="H1731" s="58">
        <v>0.46</v>
      </c>
      <c r="I1731" s="13">
        <f>INDEX('xUS TME'!E:E,MATCH($B1731,'xUS TME'!$B:$B,0))</f>
        <v>0.03</v>
      </c>
      <c r="J1731" s="15">
        <f>INDEX('xUS TME'!H:H,MATCH(B1731,'xUS TME'!$B:$B,0))</f>
        <v>0.87</v>
      </c>
      <c r="K1731" s="17">
        <f t="shared" si="27"/>
        <v>0.14942528735632177</v>
      </c>
      <c r="L1731" s="15">
        <f>INDEX('xUS TME'!J:J,MATCH('xUS Opp Value'!B728,'xUS TME'!$B:$B,0))</f>
        <v>0</v>
      </c>
      <c r="M1731" s="15">
        <f>INDEX('xUS TME'!L:L,MATCH('xUS Opp Value'!$B728,'xUS TME'!$B:$B,0))</f>
        <v>5.95</v>
      </c>
      <c r="N1731" s="15">
        <f>INDEX('xUS TME'!K:K,MATCH('xUS Opp Value'!$B728,'xUS TME'!$B:$B,0))</f>
        <v>0.05</v>
      </c>
      <c r="O1731" s="15">
        <f>INDEX('xUS TME'!I:I,MATCH('xUS Opp Value'!$B728,'xUS TME'!$B:$B,0))</f>
        <v>0</v>
      </c>
      <c r="P1731" s="15" t="str">
        <f>INDEX('xUS TME'!M:M,MATCH('xUS Opp Value'!$B728,'xUS TME'!$B:$B,0))</f>
        <v>Indian Rupee</v>
      </c>
      <c r="Q1731" s="15" t="str">
        <f>INDEX('xUS TME'!N:N,MATCH('xUS Opp Value'!$B1731,'xUS TME'!$B:$B,0))</f>
        <v>Medium</v>
      </c>
    </row>
    <row r="1732" spans="1:17" hidden="1">
      <c r="A1732" s="10" t="s">
        <v>5675</v>
      </c>
      <c r="B1732" s="10" t="str">
        <f>INDEX('xUS TME'!B:B,MATCH('xUS Opp Value'!A1732,'xUS TME'!A:A,0))</f>
        <v>CNE000001R84</v>
      </c>
      <c r="C1732" s="13" t="str">
        <f>INDEX('xUS TME'!C:C,MATCH($B1732,'xUS TME'!$B:$B,0))</f>
        <v>601318</v>
      </c>
      <c r="D1732" s="13" t="str">
        <f>INDEX('xUS TME'!D:D,MATCH(B1732,'xUS TME'!$B:$B,0))</f>
        <v>0P00009G1T</v>
      </c>
      <c r="E1732" s="13" t="str">
        <f>INDEX('xUS TME'!F:F,MATCH(B1732,'xUS TME'!$B:$B,0))</f>
        <v>China</v>
      </c>
      <c r="F1732" s="18" t="str">
        <f>INDEX('xUS TME'!G:G,MATCH(B1732,'xUS TME'!$B:$B,0))</f>
        <v>Financials</v>
      </c>
      <c r="G1732" s="58">
        <f>IFERROR(INDEX(CRIMs!G:G,MATCH(C1732,CRIMs!D:D,0)),0)</f>
        <v>0</v>
      </c>
      <c r="H1732" s="58">
        <f>IFERROR(INDEX(CRIMs!I:I,MATCH(C1732,CRIMs!D:D,0)),0)</f>
        <v>0</v>
      </c>
      <c r="I1732" s="13">
        <f>INDEX('xUS TME'!E:E,MATCH($B1732,'xUS TME'!$B:$B,0))</f>
        <v>0.02</v>
      </c>
      <c r="J1732" s="15">
        <f>INDEX('xUS TME'!H:H,MATCH(B1732,'xUS TME'!$B:$B,0))</f>
        <v>0.78</v>
      </c>
      <c r="K1732" s="17">
        <f t="shared" si="27"/>
        <v>0.28205128205128194</v>
      </c>
      <c r="L1732" s="15">
        <f>INDEX('xUS TME'!J:J,MATCH('xUS Opp Value'!B832,'xUS TME'!$B:$B,0))</f>
        <v>0</v>
      </c>
      <c r="M1732" s="15">
        <f>INDEX('xUS TME'!L:L,MATCH('xUS Opp Value'!$B832,'xUS TME'!$B:$B,0))</f>
        <v>1.19</v>
      </c>
      <c r="N1732" s="15">
        <f>INDEX('xUS TME'!K:K,MATCH('xUS Opp Value'!$B832,'xUS TME'!$B:$B,0))</f>
        <v>0.16</v>
      </c>
      <c r="O1732" s="15">
        <f>INDEX('xUS TME'!I:I,MATCH('xUS Opp Value'!$B832,'xUS TME'!$B:$B,0))</f>
        <v>0</v>
      </c>
      <c r="P1732" s="15" t="str">
        <f>INDEX('xUS TME'!M:M,MATCH('xUS Opp Value'!$B832,'xUS TME'!$B:$B,0))</f>
        <v>Kuwaiti Dinar</v>
      </c>
      <c r="Q1732" s="15" t="str">
        <f>INDEX('xUS TME'!N:N,MATCH('xUS Opp Value'!$B1732,'xUS TME'!$B:$B,0))</f>
        <v>High</v>
      </c>
    </row>
    <row r="1733" spans="1:17">
      <c r="A1733" s="10" t="s">
        <v>1172</v>
      </c>
      <c r="B1733" s="10" t="str">
        <f>INDEX('xUS TME'!B:B,MATCH('xUS Opp Value'!A1733,'xUS TME'!A:A,0))</f>
        <v>FR0013280286</v>
      </c>
      <c r="C1733" s="13" t="str">
        <f>INDEX('xUS TME'!C:C,MATCH($B1733,'xUS TME'!$B:$B,0))</f>
        <v>BIM</v>
      </c>
      <c r="D1733" s="13" t="str">
        <f>INDEX('xUS TME'!D:D,MATCH(B1733,'xUS TME'!$B:$B,0))</f>
        <v>0P00009WBY</v>
      </c>
      <c r="E1733" s="13" t="str">
        <f>INDEX('xUS TME'!F:F,MATCH(B1733,'xUS TME'!$B:$B,0))</f>
        <v>France</v>
      </c>
      <c r="F1733" s="18" t="str">
        <f>INDEX('xUS TME'!G:G,MATCH(B1733,'xUS TME'!$B:$B,0))</f>
        <v>Health Care</v>
      </c>
      <c r="G1733" s="58">
        <f>IFERROR(INDEX(CRIMs!G:G,MATCH(C1733,CRIMs!D:D,0)),0)</f>
        <v>0</v>
      </c>
      <c r="H1733" s="58">
        <f>IFERROR(INDEX(CRIMs!I:I,MATCH(C1733,CRIMs!D:D,0)),0)</f>
        <v>0</v>
      </c>
      <c r="I1733" s="13">
        <f>INDEX('xUS TME'!E:E,MATCH($B1733,'xUS TME'!$B:$B,0))</f>
        <v>0.01</v>
      </c>
      <c r="J1733" s="15">
        <f>INDEX('xUS TME'!H:H,MATCH(B1733,'xUS TME'!$B:$B,0))</f>
        <v>0.78</v>
      </c>
      <c r="K1733" s="17">
        <f t="shared" si="27"/>
        <v>0.28205128205128194</v>
      </c>
      <c r="L1733" s="15">
        <f>INDEX('xUS TME'!J:J,MATCH('xUS Opp Value'!B1058,'xUS TME'!$B:$B,0))</f>
        <v>1.65</v>
      </c>
      <c r="M1733" s="15">
        <f>INDEX('xUS TME'!L:L,MATCH('xUS Opp Value'!$B1058,'xUS TME'!$B:$B,0))</f>
        <v>0.19</v>
      </c>
      <c r="N1733" s="15">
        <f>INDEX('xUS TME'!K:K,MATCH('xUS Opp Value'!$B1058,'xUS TME'!$B:$B,0))</f>
        <v>0.01</v>
      </c>
      <c r="O1733" s="15" t="str">
        <f>INDEX('xUS TME'!I:I,MATCH('xUS Opp Value'!$B1058,'xUS TME'!$B:$B,0))</f>
        <v>Narrow</v>
      </c>
      <c r="P1733" s="15" t="str">
        <f>INDEX('xUS TME'!M:M,MATCH('xUS Opp Value'!$B1058,'xUS TME'!$B:$B,0))</f>
        <v>Hong Kong Dollar</v>
      </c>
      <c r="Q1733" s="15" t="str">
        <f>INDEX('xUS TME'!N:N,MATCH('xUS Opp Value'!$B1733,'xUS TME'!$B:$B,0))</f>
        <v>Medium</v>
      </c>
    </row>
    <row r="1734" spans="1:17" hidden="1">
      <c r="A1734" s="10" t="s">
        <v>6166</v>
      </c>
      <c r="B1734" s="10" t="str">
        <f>INDEX('xUS TME'!B:B,MATCH('xUS Opp Value'!A1734,'xUS TME'!A:A,0))</f>
        <v>GB00B63H8491</v>
      </c>
      <c r="C1734" s="13" t="str">
        <f>INDEX('xUS TME'!C:C,MATCH($B1734,'xUS TME'!$B:$B,0))</f>
        <v>RR.</v>
      </c>
      <c r="D1734" s="13" t="str">
        <f>INDEX('xUS TME'!D:D,MATCH(B1734,'xUS TME'!$B:$B,0))</f>
        <v>0P00007OU0</v>
      </c>
      <c r="E1734" s="13" t="str">
        <f>INDEX('xUS TME'!F:F,MATCH(B1734,'xUS TME'!$B:$B,0))</f>
        <v>United Kingdom</v>
      </c>
      <c r="F1734" s="18" t="str">
        <f>INDEX('xUS TME'!G:G,MATCH(B1734,'xUS TME'!$B:$B,0))</f>
        <v>Industrials</v>
      </c>
      <c r="G1734" s="58">
        <f>IFERROR(INDEX(CRIMs!G:G,MATCH(C1734,CRIMs!D:D,0)),0)</f>
        <v>0</v>
      </c>
      <c r="H1734" s="58">
        <f>IFERROR(INDEX(CRIMs!I:I,MATCH(C1734,CRIMs!D:D,0)),0)</f>
        <v>0</v>
      </c>
      <c r="I1734" s="13">
        <f>INDEX('xUS TME'!E:E,MATCH($B1734,'xUS TME'!$B:$B,0))</f>
        <v>0.38</v>
      </c>
      <c r="J1734" s="15">
        <f>INDEX('xUS TME'!H:H,MATCH(B1734,'xUS TME'!$B:$B,0))</f>
        <v>0.83</v>
      </c>
      <c r="K1734" s="17">
        <f t="shared" si="27"/>
        <v>0.20481927710843384</v>
      </c>
      <c r="L1734" s="15">
        <f>INDEX('xUS TME'!J:J,MATCH('xUS Opp Value'!B35,'xUS TME'!$B:$B,0))</f>
        <v>8.9</v>
      </c>
      <c r="M1734" s="15">
        <f>INDEX('xUS TME'!L:L,MATCH('xUS Opp Value'!$B35,'xUS TME'!$B:$B,0))</f>
        <v>1.37</v>
      </c>
      <c r="N1734" s="15">
        <f>INDEX('xUS TME'!K:K,MATCH('xUS Opp Value'!$B35,'xUS TME'!$B:$B,0))</f>
        <v>0.14000000000000001</v>
      </c>
      <c r="O1734" s="15">
        <f>INDEX('xUS TME'!I:I,MATCH('xUS Opp Value'!$B35,'xUS TME'!$B:$B,0))</f>
        <v>0</v>
      </c>
      <c r="P1734" s="15" t="str">
        <f>INDEX('xUS TME'!M:M,MATCH('xUS Opp Value'!$B35,'xUS TME'!$B:$B,0))</f>
        <v>Saudi Riyal</v>
      </c>
      <c r="Q1734" s="15" t="str">
        <f>INDEX('xUS TME'!N:N,MATCH('xUS Opp Value'!$B1734,'xUS TME'!$B:$B,0))</f>
        <v>High</v>
      </c>
    </row>
    <row r="1735" spans="1:17" hidden="1">
      <c r="A1735" s="10" t="s">
        <v>2295</v>
      </c>
      <c r="B1735" s="10" t="str">
        <f>INDEX('xUS TME'!B:B,MATCH('xUS Opp Value'!A1735,'xUS TME'!A:A,0))</f>
        <v>DE0005557508</v>
      </c>
      <c r="C1735" s="13" t="str">
        <f>INDEX('xUS TME'!C:C,MATCH($B1735,'xUS TME'!$B:$B,0))</f>
        <v>DTE</v>
      </c>
      <c r="D1735" s="13" t="str">
        <f>INDEX('xUS TME'!D:D,MATCH(B1735,'xUS TME'!$B:$B,0))</f>
        <v>0P00009QP1</v>
      </c>
      <c r="E1735" s="13" t="str">
        <f>INDEX('xUS TME'!F:F,MATCH(B1735,'xUS TME'!$B:$B,0))</f>
        <v>Germany</v>
      </c>
      <c r="F1735" s="18" t="str">
        <f>INDEX('xUS TME'!G:G,MATCH(B1735,'xUS TME'!$B:$B,0))</f>
        <v>Communication Services</v>
      </c>
      <c r="G1735" s="58">
        <f>IFERROR(INDEX(CRIMs!G:G,MATCH(C1735,CRIMs!D:D,0)),0)</f>
        <v>0</v>
      </c>
      <c r="H1735" s="58">
        <f>IFERROR(INDEX(CRIMs!I:I,MATCH(C1735,CRIMs!D:D,0)),0)</f>
        <v>0</v>
      </c>
      <c r="I1735" s="13">
        <f>INDEX('xUS TME'!E:E,MATCH($B1735,'xUS TME'!$B:$B,0))</f>
        <v>0.37</v>
      </c>
      <c r="J1735" s="15">
        <f>INDEX('xUS TME'!H:H,MATCH(B1735,'xUS TME'!$B:$B,0))</f>
        <v>0.82</v>
      </c>
      <c r="K1735" s="17">
        <f t="shared" si="27"/>
        <v>0.21951219512195119</v>
      </c>
      <c r="L1735" s="15">
        <f>INDEX('xUS TME'!J:J,MATCH('xUS Opp Value'!B49,'xUS TME'!$B:$B,0))</f>
        <v>13.42</v>
      </c>
      <c r="M1735" s="15">
        <f>INDEX('xUS TME'!L:L,MATCH('xUS Opp Value'!$B49,'xUS TME'!$B:$B,0))</f>
        <v>1.48</v>
      </c>
      <c r="N1735" s="15">
        <f>INDEX('xUS TME'!K:K,MATCH('xUS Opp Value'!$B49,'xUS TME'!$B:$B,0))</f>
        <v>0.08</v>
      </c>
      <c r="O1735" s="15" t="str">
        <f>INDEX('xUS TME'!I:I,MATCH('xUS Opp Value'!$B49,'xUS TME'!$B:$B,0))</f>
        <v>None</v>
      </c>
      <c r="P1735" s="15" t="str">
        <f>INDEX('xUS TME'!M:M,MATCH('xUS Opp Value'!$B49,'xUS TME'!$B:$B,0))</f>
        <v>Yen</v>
      </c>
      <c r="Q1735" s="15" t="str">
        <f>INDEX('xUS TME'!N:N,MATCH('xUS Opp Value'!$B1735,'xUS TME'!$B:$B,0))</f>
        <v>Medium</v>
      </c>
    </row>
    <row r="1736" spans="1:17">
      <c r="A1736" s="10" t="s">
        <v>757</v>
      </c>
      <c r="B1736" s="10" t="str">
        <f>INDEX('xUS TME'!B:B,MATCH('xUS Opp Value'!A1736,'xUS TME'!A:A,0))</f>
        <v>FR0000120628</v>
      </c>
      <c r="C1736" s="13" t="str">
        <f>INDEX('xUS TME'!C:C,MATCH($B1736,'xUS TME'!$B:$B,0))</f>
        <v>CS</v>
      </c>
      <c r="D1736" s="13" t="str">
        <f>INDEX('xUS TME'!D:D,MATCH(B1736,'xUS TME'!$B:$B,0))</f>
        <v>0P00009WBE</v>
      </c>
      <c r="E1736" s="13" t="str">
        <f>INDEX('xUS TME'!F:F,MATCH(B1736,'xUS TME'!$B:$B,0))</f>
        <v>France</v>
      </c>
      <c r="F1736" s="18" t="str">
        <f>INDEX('xUS TME'!G:G,MATCH(B1736,'xUS TME'!$B:$B,0))</f>
        <v>Financials</v>
      </c>
      <c r="G1736" s="58">
        <f>IFERROR(INDEX(CRIMs!G:G,MATCH(C1736,CRIMs!D:D,0)),0)</f>
        <v>0</v>
      </c>
      <c r="H1736" s="58">
        <f>IFERROR(INDEX(CRIMs!I:I,MATCH(C1736,CRIMs!D:D,0)),0)</f>
        <v>0</v>
      </c>
      <c r="I1736" s="13">
        <f>INDEX('xUS TME'!E:E,MATCH($B1736,'xUS TME'!$B:$B,0))</f>
        <v>0.23</v>
      </c>
      <c r="J1736" s="15">
        <f>INDEX('xUS TME'!H:H,MATCH(B1736,'xUS TME'!$B:$B,0))</f>
        <v>0.9</v>
      </c>
      <c r="K1736" s="17">
        <f t="shared" si="27"/>
        <v>0.11111111111111116</v>
      </c>
      <c r="L1736" s="15">
        <f>INDEX('xUS TME'!J:J,MATCH('xUS Opp Value'!B90,'xUS TME'!$B:$B,0))</f>
        <v>34.619999999999997</v>
      </c>
      <c r="M1736" s="15">
        <f>INDEX('xUS TME'!L:L,MATCH('xUS Opp Value'!$B90,'xUS TME'!$B:$B,0))</f>
        <v>2.57</v>
      </c>
      <c r="N1736" s="15">
        <f>INDEX('xUS TME'!K:K,MATCH('xUS Opp Value'!$B90,'xUS TME'!$B:$B,0))</f>
        <v>0.06</v>
      </c>
      <c r="O1736" s="15" t="str">
        <f>INDEX('xUS TME'!I:I,MATCH('xUS Opp Value'!$B90,'xUS TME'!$B:$B,0))</f>
        <v>None</v>
      </c>
      <c r="P1736" s="15" t="str">
        <f>INDEX('xUS TME'!M:M,MATCH('xUS Opp Value'!$B90,'xUS TME'!$B:$B,0))</f>
        <v>Won</v>
      </c>
      <c r="Q1736" s="15" t="str">
        <f>INDEX('xUS TME'!N:N,MATCH('xUS Opp Value'!$B1736,'xUS TME'!$B:$B,0))</f>
        <v>Medium</v>
      </c>
    </row>
    <row r="1737" spans="1:17" hidden="1">
      <c r="A1737" s="10" t="s">
        <v>3843</v>
      </c>
      <c r="B1737" s="10" t="str">
        <f>INDEX('xUS TME'!B:B,MATCH('xUS Opp Value'!A1737,'xUS TME'!A:A,0))</f>
        <v>CNE1000003G1</v>
      </c>
      <c r="C1737" s="13" t="str">
        <f>INDEX('xUS TME'!C:C,MATCH($B1737,'xUS TME'!$B:$B,0))</f>
        <v>01398</v>
      </c>
      <c r="D1737" s="13" t="str">
        <f>INDEX('xUS TME'!D:D,MATCH(B1737,'xUS TME'!$B:$B,0))</f>
        <v>0P00009S86</v>
      </c>
      <c r="E1737" s="13" t="str">
        <f>INDEX('xUS TME'!F:F,MATCH(B1737,'xUS TME'!$B:$B,0))</f>
        <v>China</v>
      </c>
      <c r="F1737" s="18" t="str">
        <f>INDEX('xUS TME'!G:G,MATCH(B1737,'xUS TME'!$B:$B,0))</f>
        <v>Financials</v>
      </c>
      <c r="G1737" s="58">
        <f>IFERROR(INDEX(CRIMs!G:G,MATCH(C1737,CRIMs!D:D,0)),0)</f>
        <v>0</v>
      </c>
      <c r="H1737" s="58">
        <f>IFERROR(INDEX(CRIMs!I:I,MATCH(C1737,CRIMs!D:D,0)),0)</f>
        <v>0</v>
      </c>
      <c r="I1737" s="13">
        <f>INDEX('xUS TME'!E:E,MATCH($B1737,'xUS TME'!$B:$B,0))</f>
        <v>0.2</v>
      </c>
      <c r="J1737" s="15">
        <f>INDEX('xUS TME'!H:H,MATCH(B1737,'xUS TME'!$B:$B,0))</f>
        <v>0.93</v>
      </c>
      <c r="K1737" s="17">
        <f t="shared" si="27"/>
        <v>7.5268817204301008E-2</v>
      </c>
      <c r="L1737" s="15">
        <f>INDEX('xUS TME'!J:J,MATCH('xUS Opp Value'!B120,'xUS TME'!$B:$B,0))</f>
        <v>3.31</v>
      </c>
      <c r="M1737" s="15">
        <f>INDEX('xUS TME'!L:L,MATCH('xUS Opp Value'!$B120,'xUS TME'!$B:$B,0))</f>
        <v>0.73</v>
      </c>
      <c r="N1737" s="15">
        <f>INDEX('xUS TME'!K:K,MATCH('xUS Opp Value'!$B120,'xUS TME'!$B:$B,0))</f>
        <v>0.09</v>
      </c>
      <c r="O1737" s="15" t="str">
        <f>INDEX('xUS TME'!I:I,MATCH('xUS Opp Value'!$B120,'xUS TME'!$B:$B,0))</f>
        <v>None</v>
      </c>
      <c r="P1737" s="15" t="str">
        <f>INDEX('xUS TME'!M:M,MATCH('xUS Opp Value'!$B120,'xUS TME'!$B:$B,0))</f>
        <v>Won</v>
      </c>
      <c r="Q1737" s="15" t="str">
        <f>INDEX('xUS TME'!N:N,MATCH('xUS Opp Value'!$B1737,'xUS TME'!$B:$B,0))</f>
        <v>Medium</v>
      </c>
    </row>
    <row r="1738" spans="1:17" hidden="1">
      <c r="A1738" s="10" t="s">
        <v>1629</v>
      </c>
      <c r="B1738" s="10" t="str">
        <f>INDEX('xUS TME'!B:B,MATCH('xUS Opp Value'!A1738,'xUS TME'!A:A,0))</f>
        <v>CNE1000002L3</v>
      </c>
      <c r="C1738" s="13" t="str">
        <f>INDEX('xUS TME'!C:C,MATCH($B1738,'xUS TME'!$B:$B,0))</f>
        <v>02628</v>
      </c>
      <c r="D1738" s="13" t="str">
        <f>INDEX('xUS TME'!D:D,MATCH(B1738,'xUS TME'!$B:$B,0))</f>
        <v>0P00009S91</v>
      </c>
      <c r="E1738" s="13" t="str">
        <f>INDEX('xUS TME'!F:F,MATCH(B1738,'xUS TME'!$B:$B,0))</f>
        <v>China</v>
      </c>
      <c r="F1738" s="18" t="str">
        <f>INDEX('xUS TME'!G:G,MATCH(B1738,'xUS TME'!$B:$B,0))</f>
        <v>Financials</v>
      </c>
      <c r="G1738" s="58">
        <f>IFERROR(INDEX(CRIMs!G:G,MATCH(C1738,CRIMs!D:D,0)),0)</f>
        <v>0</v>
      </c>
      <c r="H1738" s="58">
        <f>IFERROR(INDEX(CRIMs!I:I,MATCH(C1738,CRIMs!D:D,0)),0)</f>
        <v>0</v>
      </c>
      <c r="I1738" s="13">
        <f>INDEX('xUS TME'!E:E,MATCH($B1738,'xUS TME'!$B:$B,0))</f>
        <v>7.0000000000000007E-2</v>
      </c>
      <c r="J1738" s="15">
        <f>INDEX('xUS TME'!H:H,MATCH(B1738,'xUS TME'!$B:$B,0))</f>
        <v>0.77</v>
      </c>
      <c r="K1738" s="17">
        <f t="shared" si="27"/>
        <v>0.29870129870129869</v>
      </c>
      <c r="L1738" s="15">
        <f>INDEX('xUS TME'!J:J,MATCH('xUS Opp Value'!B239,'xUS TME'!$B:$B,0))</f>
        <v>13.34</v>
      </c>
      <c r="M1738" s="15">
        <f>INDEX('xUS TME'!L:L,MATCH('xUS Opp Value'!$B239,'xUS TME'!$B:$B,0))</f>
        <v>1.87</v>
      </c>
      <c r="N1738" s="15">
        <f>INDEX('xUS TME'!K:K,MATCH('xUS Opp Value'!$B239,'xUS TME'!$B:$B,0))</f>
        <v>0.12</v>
      </c>
      <c r="O1738" s="15">
        <f>INDEX('xUS TME'!I:I,MATCH('xUS Opp Value'!$B239,'xUS TME'!$B:$B,0))</f>
        <v>0</v>
      </c>
      <c r="P1738" s="15" t="str">
        <f>INDEX('xUS TME'!M:M,MATCH('xUS Opp Value'!$B239,'xUS TME'!$B:$B,0))</f>
        <v>Won</v>
      </c>
      <c r="Q1738" s="15" t="str">
        <f>INDEX('xUS TME'!N:N,MATCH('xUS Opp Value'!$B1738,'xUS TME'!$B:$B,0))</f>
        <v>High</v>
      </c>
    </row>
    <row r="1739" spans="1:17" hidden="1">
      <c r="A1739" s="10" t="s">
        <v>7841</v>
      </c>
      <c r="B1739" s="10" t="str">
        <f>INDEX('xUS TME'!B:B,MATCH('xUS Opp Value'!A1739,'xUS TME'!A:A,0))</f>
        <v>TW0002303005</v>
      </c>
      <c r="C1739" s="13" t="str">
        <f>INDEX('xUS TME'!C:C,MATCH($B1739,'xUS TME'!$B:$B,0))</f>
        <v>2303</v>
      </c>
      <c r="D1739" s="13" t="str">
        <f>INDEX('xUS TME'!D:D,MATCH(B1739,'xUS TME'!$B:$B,0))</f>
        <v>0P0000CFPM</v>
      </c>
      <c r="E1739" s="13" t="str">
        <f>INDEX('xUS TME'!F:F,MATCH(B1739,'xUS TME'!$B:$B,0))</f>
        <v>Taiwan</v>
      </c>
      <c r="F1739" s="18" t="str">
        <f>INDEX('xUS TME'!G:G,MATCH(B1739,'xUS TME'!$B:$B,0))</f>
        <v>Information Technology</v>
      </c>
      <c r="G1739" s="58">
        <f>IFERROR(INDEX(CRIMs!G:G,MATCH(C1739,CRIMs!D:D,0)),0)</f>
        <v>0</v>
      </c>
      <c r="H1739" s="58">
        <f>IFERROR(INDEX(CRIMs!I:I,MATCH(C1739,CRIMs!D:D,0)),0)</f>
        <v>0</v>
      </c>
      <c r="I1739" s="13">
        <f>INDEX('xUS TME'!E:E,MATCH($B1739,'xUS TME'!$B:$B,0))</f>
        <v>7.0000000000000007E-2</v>
      </c>
      <c r="J1739" s="15">
        <f>INDEX('xUS TME'!H:H,MATCH(B1739,'xUS TME'!$B:$B,0))</f>
        <v>0.86</v>
      </c>
      <c r="K1739" s="17">
        <f t="shared" si="27"/>
        <v>0.16279069767441867</v>
      </c>
      <c r="L1739" s="15">
        <f>INDEX('xUS TME'!J:J,MATCH('xUS Opp Value'!B341,'xUS TME'!$B:$B,0))</f>
        <v>25.03</v>
      </c>
      <c r="M1739" s="15">
        <f>INDEX('xUS TME'!L:L,MATCH('xUS Opp Value'!$B341,'xUS TME'!$B:$B,0))</f>
        <v>3.79</v>
      </c>
      <c r="N1739" s="15">
        <f>INDEX('xUS TME'!K:K,MATCH('xUS Opp Value'!$B341,'xUS TME'!$B:$B,0))</f>
        <v>0.12</v>
      </c>
      <c r="O1739" s="15">
        <f>INDEX('xUS TME'!I:I,MATCH('xUS Opp Value'!$B341,'xUS TME'!$B:$B,0))</f>
        <v>0</v>
      </c>
      <c r="P1739" s="15" t="str">
        <f>INDEX('xUS TME'!M:M,MATCH('xUS Opp Value'!$B341,'xUS TME'!$B:$B,0))</f>
        <v>Canadian Dollar</v>
      </c>
      <c r="Q1739" s="15" t="str">
        <f>INDEX('xUS TME'!N:N,MATCH('xUS Opp Value'!$B1739,'xUS TME'!$B:$B,0))</f>
        <v>High</v>
      </c>
    </row>
    <row r="1740" spans="1:17" hidden="1">
      <c r="A1740" s="10" t="s">
        <v>3407</v>
      </c>
      <c r="B1740" s="10" t="str">
        <f>INDEX('xUS TME'!B:B,MATCH('xUS Opp Value'!A1740,'xUS TME'!A:A,0))</f>
        <v>NL0000009165</v>
      </c>
      <c r="C1740" s="13" t="str">
        <f>INDEX('xUS TME'!C:C,MATCH($B1740,'xUS TME'!$B:$B,0))</f>
        <v>HEIA</v>
      </c>
      <c r="D1740" s="13" t="str">
        <f>INDEX('xUS TME'!D:D,MATCH(B1740,'xUS TME'!$B:$B,0))</f>
        <v>0P0000A63C</v>
      </c>
      <c r="E1740" s="13" t="str">
        <f>INDEX('xUS TME'!F:F,MATCH(B1740,'xUS TME'!$B:$B,0))</f>
        <v>Netherlands</v>
      </c>
      <c r="F1740" s="18" t="str">
        <f>INDEX('xUS TME'!G:G,MATCH(B1740,'xUS TME'!$B:$B,0))</f>
        <v>Consumer Staples</v>
      </c>
      <c r="G1740" s="58">
        <f>IFERROR(INDEX(CRIMs!G:G,MATCH(C1740,CRIMs!D:D,0)),0)</f>
        <v>0</v>
      </c>
      <c r="H1740" s="58">
        <f>IFERROR(INDEX(CRIMs!I:I,MATCH(C1740,CRIMs!D:D,0)),0)</f>
        <v>0</v>
      </c>
      <c r="I1740" s="13">
        <f>INDEX('xUS TME'!E:E,MATCH($B1740,'xUS TME'!$B:$B,0))</f>
        <v>7.0000000000000007E-2</v>
      </c>
      <c r="J1740" s="15">
        <f>INDEX('xUS TME'!H:H,MATCH(B1740,'xUS TME'!$B:$B,0))</f>
        <v>0.79</v>
      </c>
      <c r="K1740" s="17">
        <f t="shared" si="27"/>
        <v>0.26582278481012644</v>
      </c>
      <c r="L1740" s="15">
        <f>INDEX('xUS TME'!J:J,MATCH('xUS Opp Value'!B351,'xUS TME'!$B:$B,0))</f>
        <v>28.04</v>
      </c>
      <c r="M1740" s="15">
        <f>INDEX('xUS TME'!L:L,MATCH('xUS Opp Value'!$B351,'xUS TME'!$B:$B,0))</f>
        <v>3.11</v>
      </c>
      <c r="N1740" s="15">
        <f>INDEX('xUS TME'!K:K,MATCH('xUS Opp Value'!$B351,'xUS TME'!$B:$B,0))</f>
        <v>0.15</v>
      </c>
      <c r="O1740" s="15" t="str">
        <f>INDEX('xUS TME'!I:I,MATCH('xUS Opp Value'!$B351,'xUS TME'!$B:$B,0))</f>
        <v>None</v>
      </c>
      <c r="P1740" s="15" t="str">
        <f>INDEX('xUS TME'!M:M,MATCH('xUS Opp Value'!$B351,'xUS TME'!$B:$B,0))</f>
        <v>Hong Kong Dollar</v>
      </c>
      <c r="Q1740" s="15" t="str">
        <f>INDEX('xUS TME'!N:N,MATCH('xUS Opp Value'!$B1740,'xUS TME'!$B:$B,0))</f>
        <v>Medium</v>
      </c>
    </row>
    <row r="1741" spans="1:17" hidden="1">
      <c r="A1741" s="10" t="s">
        <v>4655</v>
      </c>
      <c r="B1741" s="10" t="str">
        <f>INDEX('xUS TME'!B:B,MATCH('xUS Opp Value'!A1741,'xUS TME'!A:A,0))</f>
        <v>HK0823032773</v>
      </c>
      <c r="C1741" s="13" t="str">
        <f>INDEX('xUS TME'!C:C,MATCH($B1741,'xUS TME'!$B:$B,0))</f>
        <v>00823</v>
      </c>
      <c r="D1741" s="13" t="str">
        <f>INDEX('xUS TME'!D:D,MATCH(B1741,'xUS TME'!$B:$B,0))</f>
        <v>0P0000CMHW</v>
      </c>
      <c r="E1741" s="13" t="str">
        <f>INDEX('xUS TME'!F:F,MATCH(B1741,'xUS TME'!$B:$B,0))</f>
        <v>Hong Kong</v>
      </c>
      <c r="F1741" s="18" t="str">
        <f>INDEX('xUS TME'!G:G,MATCH(B1741,'xUS TME'!$B:$B,0))</f>
        <v>Real Estate</v>
      </c>
      <c r="G1741" s="58">
        <f>IFERROR(INDEX(CRIMs!G:G,MATCH(C1741,CRIMs!D:D,0)),0)</f>
        <v>0</v>
      </c>
      <c r="H1741" s="58">
        <f>IFERROR(INDEX(CRIMs!I:I,MATCH(C1741,CRIMs!D:D,0)),0)</f>
        <v>0</v>
      </c>
      <c r="I1741" s="13">
        <f>INDEX('xUS TME'!E:E,MATCH($B1741,'xUS TME'!$B:$B,0))</f>
        <v>0.04</v>
      </c>
      <c r="J1741" s="15">
        <f>INDEX('xUS TME'!H:H,MATCH(B1741,'xUS TME'!$B:$B,0))</f>
        <v>0.85</v>
      </c>
      <c r="K1741" s="17">
        <f t="shared" si="27"/>
        <v>0.17647058823529416</v>
      </c>
      <c r="L1741" s="15">
        <f>INDEX('xUS TME'!J:J,MATCH('xUS Opp Value'!B618,'xUS TME'!$B:$B,0))</f>
        <v>41.35</v>
      </c>
      <c r="M1741" s="15">
        <f>INDEX('xUS TME'!L:L,MATCH('xUS Opp Value'!$B618,'xUS TME'!$B:$B,0))</f>
        <v>9.18</v>
      </c>
      <c r="N1741" s="15">
        <f>INDEX('xUS TME'!K:K,MATCH('xUS Opp Value'!$B618,'xUS TME'!$B:$B,0))</f>
        <v>0.12</v>
      </c>
      <c r="O1741" s="15">
        <f>INDEX('xUS TME'!I:I,MATCH('xUS Opp Value'!$B618,'xUS TME'!$B:$B,0))</f>
        <v>0</v>
      </c>
      <c r="P1741" s="15" t="str">
        <f>INDEX('xUS TME'!M:M,MATCH('xUS Opp Value'!$B618,'xUS TME'!$B:$B,0))</f>
        <v>Indian Rupee</v>
      </c>
      <c r="Q1741" s="15" t="str">
        <f>INDEX('xUS TME'!N:N,MATCH('xUS Opp Value'!$B1741,'xUS TME'!$B:$B,0))</f>
        <v>Medium</v>
      </c>
    </row>
    <row r="1742" spans="1:17" hidden="1">
      <c r="A1742" s="10" t="s">
        <v>2860</v>
      </c>
      <c r="B1742" s="10" t="str">
        <f>INDEX('xUS TME'!B:B,MATCH('xUS Opp Value'!A1742,'xUS TME'!A:A,0))</f>
        <v>HK0027032686</v>
      </c>
      <c r="C1742" s="13">
        <f>INDEX('xUS TME'!C:C,MATCH($B1742,'xUS TME'!$B:$B,0))</f>
        <v>27</v>
      </c>
      <c r="D1742" s="13" t="str">
        <f>INDEX('xUS TME'!D:D,MATCH(B1742,'xUS TME'!$B:$B,0))</f>
        <v>0P00009RPN</v>
      </c>
      <c r="E1742" s="13" t="str">
        <f>INDEX('xUS TME'!F:F,MATCH(B1742,'xUS TME'!$B:$B,0))</f>
        <v>Hong Kong</v>
      </c>
      <c r="F1742" s="18" t="str">
        <f>INDEX('xUS TME'!G:G,MATCH(B1742,'xUS TME'!$B:$B,0))</f>
        <v>Consumer Discretionary</v>
      </c>
      <c r="G1742" s="58">
        <f>IFERROR(INDEX(CRIMs!G:G,MATCH(C1742,CRIMs!D:D,0)),0)</f>
        <v>0</v>
      </c>
      <c r="H1742" s="58">
        <f>IFERROR(INDEX(CRIMs!I:I,MATCH(C1742,CRIMs!D:D,0)),0)</f>
        <v>0</v>
      </c>
      <c r="I1742" s="13">
        <f>INDEX('xUS TME'!E:E,MATCH($B1742,'xUS TME'!$B:$B,0))</f>
        <v>0.03</v>
      </c>
      <c r="J1742" s="15">
        <f>INDEX('xUS TME'!H:H,MATCH(B1742,'xUS TME'!$B:$B,0))</f>
        <v>0.75</v>
      </c>
      <c r="K1742" s="17">
        <f t="shared" si="27"/>
        <v>0.33333333333333326</v>
      </c>
      <c r="L1742" s="15">
        <f>INDEX('xUS TME'!J:J,MATCH('xUS Opp Value'!B634,'xUS TME'!$B:$B,0))</f>
        <v>0</v>
      </c>
      <c r="M1742" s="15">
        <f>INDEX('xUS TME'!L:L,MATCH('xUS Opp Value'!$B634,'xUS TME'!$B:$B,0))</f>
        <v>1.1299999999999999</v>
      </c>
      <c r="N1742" s="15">
        <f>INDEX('xUS TME'!K:K,MATCH('xUS Opp Value'!$B634,'xUS TME'!$B:$B,0))</f>
        <v>0.09</v>
      </c>
      <c r="O1742" s="15">
        <f>INDEX('xUS TME'!I:I,MATCH('xUS Opp Value'!$B634,'xUS TME'!$B:$B,0))</f>
        <v>0</v>
      </c>
      <c r="P1742" s="15" t="str">
        <f>INDEX('xUS TME'!M:M,MATCH('xUS Opp Value'!$B634,'xUS TME'!$B:$B,0))</f>
        <v>New Taiwan Dollar</v>
      </c>
      <c r="Q1742" s="15" t="str">
        <f>INDEX('xUS TME'!N:N,MATCH('xUS Opp Value'!$B1742,'xUS TME'!$B:$B,0))</f>
        <v>High</v>
      </c>
    </row>
    <row r="1743" spans="1:17" hidden="1">
      <c r="A1743" s="10" t="s">
        <v>2668</v>
      </c>
      <c r="B1743" s="10" t="str">
        <f>INDEX('xUS TME'!B:B,MATCH('xUS Opp Value'!A1743,'xUS TME'!A:A,0))</f>
        <v>DE0005439004</v>
      </c>
      <c r="C1743" s="13" t="str">
        <f>INDEX('xUS TME'!C:C,MATCH($B1743,'xUS TME'!$B:$B,0))</f>
        <v>CON</v>
      </c>
      <c r="D1743" s="13" t="str">
        <f>INDEX('xUS TME'!D:D,MATCH(B1743,'xUS TME'!$B:$B,0))</f>
        <v>0P00009QOJ</v>
      </c>
      <c r="E1743" s="13" t="str">
        <f>INDEX('xUS TME'!F:F,MATCH(B1743,'xUS TME'!$B:$B,0))</f>
        <v>Germany</v>
      </c>
      <c r="F1743" s="18" t="str">
        <f>INDEX('xUS TME'!G:G,MATCH(B1743,'xUS TME'!$B:$B,0))</f>
        <v>Consumer Discretionary</v>
      </c>
      <c r="G1743" s="58">
        <f>IFERROR(INDEX(CRIMs!G:G,MATCH(C1743,CRIMs!D:D,0)),0)</f>
        <v>0.5</v>
      </c>
      <c r="H1743" s="58">
        <f>IFERROR(INDEX(CRIMs!I:I,MATCH(C1743,CRIMs!D:D,0)),0)</f>
        <v>0.55697683588643199</v>
      </c>
      <c r="I1743" s="13">
        <f>INDEX('xUS TME'!E:E,MATCH($B1743,'xUS TME'!$B:$B,0))</f>
        <v>0.02</v>
      </c>
      <c r="J1743" s="15">
        <f>INDEX('xUS TME'!H:H,MATCH(B1743,'xUS TME'!$B:$B,0))</f>
        <v>0.84</v>
      </c>
      <c r="K1743" s="17">
        <f t="shared" si="27"/>
        <v>0.19047619047619047</v>
      </c>
      <c r="L1743" s="15">
        <f>INDEX('xUS TME'!J:J,MATCH('xUS Opp Value'!B766,'xUS TME'!$B:$B,0))</f>
        <v>8.69</v>
      </c>
      <c r="M1743" s="15">
        <f>INDEX('xUS TME'!L:L,MATCH('xUS Opp Value'!$B766,'xUS TME'!$B:$B,0))</f>
        <v>2.65</v>
      </c>
      <c r="N1743" s="15">
        <f>INDEX('xUS TME'!K:K,MATCH('xUS Opp Value'!$B766,'xUS TME'!$B:$B,0))</f>
        <v>0.16</v>
      </c>
      <c r="O1743" s="15">
        <f>INDEX('xUS TME'!I:I,MATCH('xUS Opp Value'!$B766,'xUS TME'!$B:$B,0))</f>
        <v>0</v>
      </c>
      <c r="P1743" s="15" t="str">
        <f>INDEX('xUS TME'!M:M,MATCH('xUS Opp Value'!$B766,'xUS TME'!$B:$B,0))</f>
        <v>Yuan Renminbi</v>
      </c>
      <c r="Q1743" s="15" t="str">
        <f>INDEX('xUS TME'!N:N,MATCH('xUS Opp Value'!$B1743,'xUS TME'!$B:$B,0))</f>
        <v>Medium</v>
      </c>
    </row>
    <row r="1744" spans="1:17" hidden="1">
      <c r="A1744" s="10" t="s">
        <v>1192</v>
      </c>
      <c r="B1744" s="10" t="str">
        <f>INDEX('xUS TME'!B:B,MATCH('xUS Opp Value'!A1744,'xUS TME'!A:A,0))</f>
        <v>CNE100001QQ5</v>
      </c>
      <c r="C1744" s="13">
        <v>333</v>
      </c>
      <c r="D1744" s="13" t="str">
        <f>INDEX('xUS TME'!D:D,MATCH(B1744,'xUS TME'!$B:$B,0))</f>
        <v>0P00011OUW</v>
      </c>
      <c r="E1744" s="13" t="str">
        <f>INDEX('xUS TME'!F:F,MATCH(B1744,'xUS TME'!$B:$B,0))</f>
        <v>China</v>
      </c>
      <c r="F1744" s="18" t="str">
        <f>INDEX('xUS TME'!G:G,MATCH(B1744,'xUS TME'!$B:$B,0))</f>
        <v>Consumer Discretionary</v>
      </c>
      <c r="G1744" s="58">
        <f>IFERROR(INDEX(CRIMs!G:G,MATCH(C1744,CRIMs!D:D,0)),0)</f>
        <v>0.5</v>
      </c>
      <c r="H1744" s="58">
        <f>IFERROR(INDEX(CRIMs!I:I,MATCH(C1744,CRIMs!D:D,0)),0)</f>
        <v>0.46752472475648693</v>
      </c>
      <c r="I1744" s="13">
        <f>INDEX('xUS TME'!E:E,MATCH($B1744,'xUS TME'!$B:$B,0))</f>
        <v>0.02</v>
      </c>
      <c r="J1744" s="15">
        <f>INDEX('xUS TME'!H:H,MATCH(B1744,'xUS TME'!$B:$B,0))</f>
        <v>0.85</v>
      </c>
      <c r="K1744" s="17">
        <f t="shared" si="27"/>
        <v>0.17647058823529416</v>
      </c>
      <c r="L1744" s="15">
        <f>INDEX('xUS TME'!J:J,MATCH('xUS Opp Value'!B987,'xUS TME'!$B:$B,0))</f>
        <v>0</v>
      </c>
      <c r="M1744" s="15">
        <f>INDEX('xUS TME'!L:L,MATCH('xUS Opp Value'!$B987,'xUS TME'!$B:$B,0))</f>
        <v>4.2699999999999996</v>
      </c>
      <c r="N1744" s="15">
        <f>INDEX('xUS TME'!K:K,MATCH('xUS Opp Value'!$B987,'xUS TME'!$B:$B,0))</f>
        <v>0.09</v>
      </c>
      <c r="O1744" s="15">
        <f>INDEX('xUS TME'!I:I,MATCH('xUS Opp Value'!$B987,'xUS TME'!$B:$B,0))</f>
        <v>0</v>
      </c>
      <c r="P1744" s="15" t="str">
        <f>INDEX('xUS TME'!M:M,MATCH('xUS Opp Value'!$B987,'xUS TME'!$B:$B,0))</f>
        <v>Hong Kong Dollar</v>
      </c>
      <c r="Q1744" s="15" t="str">
        <f>INDEX('xUS TME'!N:N,MATCH('xUS Opp Value'!$B1744,'xUS TME'!$B:$B,0))</f>
        <v>Medium</v>
      </c>
    </row>
    <row r="1745" spans="1:17" hidden="1">
      <c r="A1745" s="10" t="s">
        <v>5143</v>
      </c>
      <c r="B1745" s="10" t="str">
        <f>INDEX('xUS TME'!B:B,MATCH('xUS Opp Value'!A1745,'xUS TME'!A:A,0))</f>
        <v>ES0116870314</v>
      </c>
      <c r="C1745" s="13" t="str">
        <f>INDEX('xUS TME'!C:C,MATCH($B1745,'xUS TME'!$B:$B,0))</f>
        <v>NTGY</v>
      </c>
      <c r="D1745" s="13" t="str">
        <f>INDEX('xUS TME'!D:D,MATCH(B1745,'xUS TME'!$B:$B,0))</f>
        <v>0P0000A5SA</v>
      </c>
      <c r="E1745" s="13" t="str">
        <f>INDEX('xUS TME'!F:F,MATCH(B1745,'xUS TME'!$B:$B,0))</f>
        <v>Spain</v>
      </c>
      <c r="F1745" s="18" t="str">
        <f>INDEX('xUS TME'!G:G,MATCH(B1745,'xUS TME'!$B:$B,0))</f>
        <v>Utilities</v>
      </c>
      <c r="G1745" s="58">
        <f>IFERROR(INDEX(CRIMs!G:G,MATCH(C1745,CRIMs!D:D,0)),0)</f>
        <v>0</v>
      </c>
      <c r="H1745" s="58">
        <f>IFERROR(INDEX(CRIMs!I:I,MATCH(C1745,CRIMs!D:D,0)),0)</f>
        <v>0</v>
      </c>
      <c r="I1745" s="13">
        <f>INDEX('xUS TME'!E:E,MATCH($B1745,'xUS TME'!$B:$B,0))</f>
        <v>0.01</v>
      </c>
      <c r="J1745" s="15">
        <f>INDEX('xUS TME'!H:H,MATCH(B1745,'xUS TME'!$B:$B,0))</f>
        <v>0.93</v>
      </c>
      <c r="K1745" s="17">
        <f t="shared" si="27"/>
        <v>7.5268817204301008E-2</v>
      </c>
      <c r="L1745" s="15">
        <f>INDEX('xUS TME'!J:J,MATCH('xUS Opp Value'!B1264,'xUS TME'!$B:$B,0))</f>
        <v>11.86</v>
      </c>
      <c r="M1745" s="15">
        <f>INDEX('xUS TME'!L:L,MATCH('xUS Opp Value'!$B1264,'xUS TME'!$B:$B,0))</f>
        <v>2.61</v>
      </c>
      <c r="N1745" s="15">
        <f>INDEX('xUS TME'!K:K,MATCH('xUS Opp Value'!$B1264,'xUS TME'!$B:$B,0))</f>
        <v>-0.03</v>
      </c>
      <c r="O1745" s="15">
        <f>INDEX('xUS TME'!I:I,MATCH('xUS Opp Value'!$B1264,'xUS TME'!$B:$B,0))</f>
        <v>0</v>
      </c>
      <c r="P1745" s="15" t="str">
        <f>INDEX('xUS TME'!M:M,MATCH('xUS Opp Value'!$B1264,'xUS TME'!$B:$B,0))</f>
        <v>Yuan Renminbi</v>
      </c>
      <c r="Q1745" s="15" t="str">
        <f>INDEX('xUS TME'!N:N,MATCH('xUS Opp Value'!$B1745,'xUS TME'!$B:$B,0))</f>
        <v>Medium</v>
      </c>
    </row>
    <row r="1746" spans="1:17" hidden="1">
      <c r="A1746" s="10" t="s">
        <v>8584</v>
      </c>
      <c r="B1746" s="10" t="str">
        <f>INDEX('xUS TME'!B:B,MATCH('xUS Opp Value'!A1746,'xUS TME'!A:A,0))</f>
        <v>CNE100006KH6</v>
      </c>
      <c r="C1746" s="13" t="str">
        <f>INDEX('xUS TME'!C:C,MATCH($B1746,'xUS TME'!$B:$B,0))</f>
        <v>688472</v>
      </c>
      <c r="D1746" s="13" t="str">
        <f>INDEX('xUS TME'!D:D,MATCH(B1746,'xUS TME'!$B:$B,0))</f>
        <v>0P0001R5M0</v>
      </c>
      <c r="E1746" s="13" t="str">
        <f>INDEX('xUS TME'!F:F,MATCH(B1746,'xUS TME'!$B:$B,0))</f>
        <v>China</v>
      </c>
      <c r="F1746" s="18" t="str">
        <f>INDEX('xUS TME'!G:G,MATCH(B1746,'xUS TME'!$B:$B,0))</f>
        <v>Information Technology</v>
      </c>
      <c r="G1746" s="58">
        <f>IFERROR(INDEX(CRIMs!G:G,MATCH(C1746,CRIMs!D:D,0)),0)</f>
        <v>0</v>
      </c>
      <c r="H1746" s="58">
        <f>IFERROR(INDEX(CRIMs!I:I,MATCH(C1746,CRIMs!D:D,0)),0)</f>
        <v>0</v>
      </c>
      <c r="I1746" s="13">
        <f>INDEX('xUS TME'!E:E,MATCH($B1746,'xUS TME'!$B:$B,0))</f>
        <v>0.01</v>
      </c>
      <c r="J1746" s="15">
        <f>INDEX('xUS TME'!H:H,MATCH(B1746,'xUS TME'!$B:$B,0))</f>
        <v>0.83</v>
      </c>
      <c r="K1746" s="17">
        <f t="shared" si="27"/>
        <v>0.20481927710843384</v>
      </c>
      <c r="L1746" s="15">
        <f>INDEX('xUS TME'!J:J,MATCH('xUS Opp Value'!B1392,'xUS TME'!$B:$B,0))</f>
        <v>0</v>
      </c>
      <c r="M1746" s="15">
        <f>INDEX('xUS TME'!L:L,MATCH('xUS Opp Value'!$B1392,'xUS TME'!$B:$B,0))</f>
        <v>2.0499999999999998</v>
      </c>
      <c r="N1746" s="15">
        <f>INDEX('xUS TME'!K:K,MATCH('xUS Opp Value'!$B1392,'xUS TME'!$B:$B,0))</f>
        <v>7.0000000000000007E-2</v>
      </c>
      <c r="O1746" s="15">
        <f>INDEX('xUS TME'!I:I,MATCH('xUS Opp Value'!$B1392,'xUS TME'!$B:$B,0))</f>
        <v>0</v>
      </c>
      <c r="P1746" s="15" t="str">
        <f>INDEX('xUS TME'!M:M,MATCH('xUS Opp Value'!$B1392,'xUS TME'!$B:$B,0))</f>
        <v>Yuan Renminbi</v>
      </c>
      <c r="Q1746" s="15" t="str">
        <f>INDEX('xUS TME'!N:N,MATCH('xUS Opp Value'!$B1746,'xUS TME'!$B:$B,0))</f>
        <v>High</v>
      </c>
    </row>
    <row r="1747" spans="1:17" hidden="1">
      <c r="A1747" s="10" t="s">
        <v>2784</v>
      </c>
      <c r="B1747" s="10" t="str">
        <f>INDEX('xUS TME'!B:B,MATCH('xUS Opp Value'!A1747,'xUS TME'!A:A,0))</f>
        <v>CNE100001SL2</v>
      </c>
      <c r="C1747" s="13" t="str">
        <f>INDEX('xUS TME'!C:C,MATCH($B1747,'xUS TME'!$B:$B,0))</f>
        <v>603288</v>
      </c>
      <c r="D1747" s="13" t="str">
        <f>INDEX('xUS TME'!D:D,MATCH(B1747,'xUS TME'!$B:$B,0))</f>
        <v>0P00011X4L</v>
      </c>
      <c r="E1747" s="13" t="str">
        <f>INDEX('xUS TME'!F:F,MATCH(B1747,'xUS TME'!$B:$B,0))</f>
        <v>China</v>
      </c>
      <c r="F1747" s="18" t="str">
        <f>INDEX('xUS TME'!G:G,MATCH(B1747,'xUS TME'!$B:$B,0))</f>
        <v>Consumer Staples</v>
      </c>
      <c r="G1747" s="58">
        <f>IFERROR(INDEX(CRIMs!G:G,MATCH(C1747,CRIMs!D:D,0)),0)</f>
        <v>0</v>
      </c>
      <c r="H1747" s="58">
        <f>IFERROR(INDEX(CRIMs!I:I,MATCH(C1747,CRIMs!D:D,0)),0)</f>
        <v>0</v>
      </c>
      <c r="I1747" s="13">
        <f>INDEX('xUS TME'!E:E,MATCH($B1747,'xUS TME'!$B:$B,0))</f>
        <v>0.01</v>
      </c>
      <c r="J1747" s="15">
        <f>INDEX('xUS TME'!H:H,MATCH(B1747,'xUS TME'!$B:$B,0))</f>
        <v>0.92</v>
      </c>
      <c r="K1747" s="17">
        <f t="shared" si="27"/>
        <v>8.6956521739130377E-2</v>
      </c>
      <c r="L1747" s="15">
        <f>INDEX('xUS TME'!J:J,MATCH('xUS Opp Value'!B1487,'xUS TME'!$B:$B,0))</f>
        <v>0</v>
      </c>
      <c r="M1747" s="15">
        <f>INDEX('xUS TME'!L:L,MATCH('xUS Opp Value'!$B1487,'xUS TME'!$B:$B,0))</f>
        <v>2.84</v>
      </c>
      <c r="N1747" s="15">
        <f>INDEX('xUS TME'!K:K,MATCH('xUS Opp Value'!$B1487,'xUS TME'!$B:$B,0))</f>
        <v>0.17</v>
      </c>
      <c r="O1747" s="15">
        <f>INDEX('xUS TME'!I:I,MATCH('xUS Opp Value'!$B1487,'xUS TME'!$B:$B,0))</f>
        <v>0</v>
      </c>
      <c r="P1747" s="15" t="str">
        <f>INDEX('xUS TME'!M:M,MATCH('xUS Opp Value'!$B1487,'xUS TME'!$B:$B,0))</f>
        <v>Yuan Renminbi</v>
      </c>
      <c r="Q1747" s="15" t="str">
        <f>INDEX('xUS TME'!N:N,MATCH('xUS Opp Value'!$B1747,'xUS TME'!$B:$B,0))</f>
        <v>Medium</v>
      </c>
    </row>
    <row r="1748" spans="1:17" hidden="1">
      <c r="A1748" s="10" t="s">
        <v>7697</v>
      </c>
      <c r="B1748" s="10" t="str">
        <f>INDEX('xUS TME'!B:B,MATCH('xUS Opp Value'!A1748,'xUS TME'!A:A,0))</f>
        <v>AU0000090128</v>
      </c>
      <c r="C1748" s="13" t="str">
        <f>INDEX('xUS TME'!C:C,MATCH($B1748,'xUS TME'!$B:$B,0))</f>
        <v>TPG</v>
      </c>
      <c r="D1748" s="13" t="str">
        <f>INDEX('xUS TME'!D:D,MATCH(B1748,'xUS TME'!$B:$B,0))</f>
        <v>0P00006WVZ</v>
      </c>
      <c r="E1748" s="13" t="str">
        <f>INDEX('xUS TME'!F:F,MATCH(B1748,'xUS TME'!$B:$B,0))</f>
        <v>Australia</v>
      </c>
      <c r="F1748" s="18" t="str">
        <f>INDEX('xUS TME'!G:G,MATCH(B1748,'xUS TME'!$B:$B,0))</f>
        <v>Communication Services</v>
      </c>
      <c r="G1748" s="58">
        <f>IFERROR(INDEX(CRIMs!G:G,MATCH(C1748,CRIMs!D:D,0)),0)</f>
        <v>0</v>
      </c>
      <c r="H1748" s="58">
        <f>IFERROR(INDEX(CRIMs!I:I,MATCH(C1748,CRIMs!D:D,0)),0)</f>
        <v>0</v>
      </c>
      <c r="I1748" s="13">
        <f>INDEX('xUS TME'!E:E,MATCH($B1748,'xUS TME'!$B:$B,0))</f>
        <v>0</v>
      </c>
      <c r="J1748" s="15">
        <f>INDEX('xUS TME'!H:H,MATCH(B1748,'xUS TME'!$B:$B,0))</f>
        <v>0.91</v>
      </c>
      <c r="K1748" s="17">
        <f t="shared" si="27"/>
        <v>9.8901098901098772E-2</v>
      </c>
      <c r="L1748" s="15">
        <f>INDEX('xUS TME'!J:J,MATCH('xUS Opp Value'!B1658,'xUS TME'!$B:$B,0))</f>
        <v>0</v>
      </c>
      <c r="M1748" s="15">
        <f>INDEX('xUS TME'!L:L,MATCH('xUS Opp Value'!$B1658,'xUS TME'!$B:$B,0))</f>
        <v>1.54</v>
      </c>
      <c r="N1748" s="15">
        <f>INDEX('xUS TME'!K:K,MATCH('xUS Opp Value'!$B1658,'xUS TME'!$B:$B,0))</f>
        <v>-0.16</v>
      </c>
      <c r="O1748" s="15" t="str">
        <f>INDEX('xUS TME'!I:I,MATCH('xUS Opp Value'!$B1658,'xUS TME'!$B:$B,0))</f>
        <v>None</v>
      </c>
      <c r="P1748" s="15" t="str">
        <f>INDEX('xUS TME'!M:M,MATCH('xUS Opp Value'!$B1658,'xUS TME'!$B:$B,0))</f>
        <v>Yuan Renminbi</v>
      </c>
      <c r="Q1748" s="15" t="str">
        <f>INDEX('xUS TME'!N:N,MATCH('xUS Opp Value'!$B1748,'xUS TME'!$B:$B,0))</f>
        <v>Medium</v>
      </c>
    </row>
    <row r="1749" spans="1:17">
      <c r="A1749" s="10" t="s">
        <v>4707</v>
      </c>
      <c r="B1749" s="10" t="str">
        <f>INDEX('xUS TME'!B:B,MATCH('xUS Opp Value'!A1749,'xUS TME'!A:A,0))</f>
        <v>FR0000120321</v>
      </c>
      <c r="C1749" s="13" t="str">
        <f>INDEX('xUS TME'!C:C,MATCH($B1749,'xUS TME'!$B:$B,0))</f>
        <v>OR</v>
      </c>
      <c r="D1749" s="13" t="str">
        <f>INDEX('xUS TME'!D:D,MATCH(B1749,'xUS TME'!$B:$B,0))</f>
        <v>0P00009WL0</v>
      </c>
      <c r="E1749" s="13" t="str">
        <f>INDEX('xUS TME'!F:F,MATCH(B1749,'xUS TME'!$B:$B,0))</f>
        <v>France</v>
      </c>
      <c r="F1749" s="18" t="str">
        <f>INDEX('xUS TME'!G:G,MATCH(B1749,'xUS TME'!$B:$B,0))</f>
        <v>Consumer Staples</v>
      </c>
      <c r="G1749" s="58">
        <f>IFERROR(INDEX(CRIMs!G:G,MATCH(C1749,CRIMs!D:D,0)),0)</f>
        <v>0</v>
      </c>
      <c r="H1749" s="58">
        <f>IFERROR(INDEX(CRIMs!I:I,MATCH(C1749,CRIMs!D:D,0)),0)</f>
        <v>0</v>
      </c>
      <c r="I1749" s="13">
        <f>INDEX('xUS TME'!E:E,MATCH($B1749,'xUS TME'!$B:$B,0))</f>
        <v>0.3</v>
      </c>
      <c r="J1749" s="15">
        <f>INDEX('xUS TME'!H:H,MATCH(B1749,'xUS TME'!$B:$B,0))</f>
        <v>0.86</v>
      </c>
      <c r="K1749" s="17">
        <f t="shared" si="27"/>
        <v>0.16279069767441867</v>
      </c>
      <c r="L1749" s="15">
        <f>INDEX('xUS TME'!J:J,MATCH('xUS Opp Value'!B50,'xUS TME'!$B:$B,0))</f>
        <v>11.41</v>
      </c>
      <c r="M1749" s="15">
        <f>INDEX('xUS TME'!L:L,MATCH('xUS Opp Value'!$B50,'xUS TME'!$B:$B,0))</f>
        <v>5.0199999999999996</v>
      </c>
      <c r="N1749" s="15">
        <f>INDEX('xUS TME'!K:K,MATCH('xUS Opp Value'!$B50,'xUS TME'!$B:$B,0))</f>
        <v>0.13</v>
      </c>
      <c r="O1749" s="15" t="str">
        <f>INDEX('xUS TME'!I:I,MATCH('xUS Opp Value'!$B50,'xUS TME'!$B:$B,0))</f>
        <v>None</v>
      </c>
      <c r="P1749" s="15" t="str">
        <f>INDEX('xUS TME'!M:M,MATCH('xUS Opp Value'!$B50,'xUS TME'!$B:$B,0))</f>
        <v>New Taiwan Dollar</v>
      </c>
      <c r="Q1749" s="15" t="str">
        <f>INDEX('xUS TME'!N:N,MATCH('xUS Opp Value'!$B1749,'xUS TME'!$B:$B,0))</f>
        <v>Medium</v>
      </c>
    </row>
    <row r="1750" spans="1:17" hidden="1">
      <c r="A1750" s="10" t="s">
        <v>7355</v>
      </c>
      <c r="B1750" s="10" t="str">
        <f>INDEX('xUS TME'!B:B,MATCH('xUS Opp Value'!A1750,'xUS TME'!A:A,0))</f>
        <v>INE467B01029</v>
      </c>
      <c r="C1750" s="13" t="str">
        <f>INDEX('xUS TME'!C:C,MATCH($B1750,'xUS TME'!$B:$B,0))</f>
        <v>TCS</v>
      </c>
      <c r="D1750" s="13" t="str">
        <f>INDEX('xUS TME'!D:D,MATCH(B1750,'xUS TME'!$B:$B,0))</f>
        <v>0P0000BEC4</v>
      </c>
      <c r="E1750" s="13" t="str">
        <f>INDEX('xUS TME'!F:F,MATCH(B1750,'xUS TME'!$B:$B,0))</f>
        <v>India</v>
      </c>
      <c r="F1750" s="18" t="str">
        <f>INDEX('xUS TME'!G:G,MATCH(B1750,'xUS TME'!$B:$B,0))</f>
        <v>Information Technology</v>
      </c>
      <c r="G1750" s="58">
        <f>IFERROR(INDEX(CRIMs!G:G,MATCH(C1750,CRIMs!D:D,0)),0)</f>
        <v>0</v>
      </c>
      <c r="H1750" s="58">
        <f>IFERROR(INDEX(CRIMs!I:I,MATCH(C1750,CRIMs!D:D,0)),0)</f>
        <v>0</v>
      </c>
      <c r="I1750" s="13">
        <f>INDEX('xUS TME'!E:E,MATCH($B1750,'xUS TME'!$B:$B,0))</f>
        <v>0.08</v>
      </c>
      <c r="J1750" s="15">
        <f>INDEX('xUS TME'!H:H,MATCH(B1750,'xUS TME'!$B:$B,0))</f>
        <v>0.88</v>
      </c>
      <c r="K1750" s="17">
        <f t="shared" si="27"/>
        <v>0.13636363636363646</v>
      </c>
      <c r="L1750" s="15">
        <f>INDEX('xUS TME'!J:J,MATCH('xUS Opp Value'!B229,'xUS TME'!$B:$B,0))</f>
        <v>18.21</v>
      </c>
      <c r="M1750" s="15">
        <f>INDEX('xUS TME'!L:L,MATCH('xUS Opp Value'!$B229,'xUS TME'!$B:$B,0))</f>
        <v>23.71</v>
      </c>
      <c r="N1750" s="15">
        <f>INDEX('xUS TME'!K:K,MATCH('xUS Opp Value'!$B229,'xUS TME'!$B:$B,0))</f>
        <v>0.45</v>
      </c>
      <c r="O1750" s="15">
        <f>INDEX('xUS TME'!I:I,MATCH('xUS Opp Value'!$B229,'xUS TME'!$B:$B,0))</f>
        <v>0</v>
      </c>
      <c r="P1750" s="15" t="str">
        <f>INDEX('xUS TME'!M:M,MATCH('xUS Opp Value'!$B229,'xUS TME'!$B:$B,0))</f>
        <v>New Taiwan Dollar</v>
      </c>
      <c r="Q1750" s="15" t="str">
        <f>INDEX('xUS TME'!N:N,MATCH('xUS Opp Value'!$B1750,'xUS TME'!$B:$B,0))</f>
        <v>Medium</v>
      </c>
    </row>
    <row r="1751" spans="1:17" hidden="1">
      <c r="A1751" s="10" t="s">
        <v>5371</v>
      </c>
      <c r="B1751" s="10" t="str">
        <f>INDEX('xUS TME'!B:B,MATCH('xUS Opp Value'!A1751,'xUS TME'!A:A,0))</f>
        <v>DK0060336014</v>
      </c>
      <c r="C1751" s="13" t="str">
        <f>INDEX('xUS TME'!C:C,MATCH($B1751,'xUS TME'!$B:$B,0))</f>
        <v>NSIS B</v>
      </c>
      <c r="D1751" s="13" t="str">
        <f>INDEX('xUS TME'!D:D,MATCH(B1751,'xUS TME'!$B:$B,0))</f>
        <v>0P0000A5QX</v>
      </c>
      <c r="E1751" s="13" t="str">
        <f>INDEX('xUS TME'!F:F,MATCH(B1751,'xUS TME'!$B:$B,0))</f>
        <v>Denmark</v>
      </c>
      <c r="F1751" s="18" t="str">
        <f>INDEX('xUS TME'!G:G,MATCH(B1751,'xUS TME'!$B:$B,0))</f>
        <v>Materials</v>
      </c>
      <c r="G1751" s="58">
        <f>IFERROR(INDEX(CRIMs!G:G,MATCH(C1751,CRIMs!D:D,0)),0)</f>
        <v>0</v>
      </c>
      <c r="H1751" s="58">
        <f>IFERROR(INDEX(CRIMs!I:I,MATCH(C1751,CRIMs!D:D,0)),0)</f>
        <v>0</v>
      </c>
      <c r="I1751" s="13">
        <f>INDEX('xUS TME'!E:E,MATCH($B1751,'xUS TME'!$B:$B,0))</f>
        <v>0.06</v>
      </c>
      <c r="J1751" s="15">
        <f>INDEX('xUS TME'!H:H,MATCH(B1751,'xUS TME'!$B:$B,0))</f>
        <v>0.91</v>
      </c>
      <c r="K1751" s="17">
        <f t="shared" si="27"/>
        <v>9.8901098901098772E-2</v>
      </c>
      <c r="L1751" s="15">
        <f>INDEX('xUS TME'!J:J,MATCH('xUS Opp Value'!B382,'xUS TME'!$B:$B,0))</f>
        <v>0</v>
      </c>
      <c r="M1751" s="15">
        <f>INDEX('xUS TME'!L:L,MATCH('xUS Opp Value'!$B382,'xUS TME'!$B:$B,0))</f>
        <v>11.41</v>
      </c>
      <c r="N1751" s="15">
        <f>INDEX('xUS TME'!K:K,MATCH('xUS Opp Value'!$B382,'xUS TME'!$B:$B,0))</f>
        <v>0.41</v>
      </c>
      <c r="O1751" s="15">
        <f>INDEX('xUS TME'!I:I,MATCH('xUS Opp Value'!$B382,'xUS TME'!$B:$B,0))</f>
        <v>0</v>
      </c>
      <c r="P1751" s="15" t="str">
        <f>INDEX('xUS TME'!M:M,MATCH('xUS Opp Value'!$B382,'xUS TME'!$B:$B,0))</f>
        <v>New Taiwan Dollar</v>
      </c>
      <c r="Q1751" s="15" t="str">
        <f>INDEX('xUS TME'!N:N,MATCH('xUS Opp Value'!$B1751,'xUS TME'!$B:$B,0))</f>
        <v>Medium</v>
      </c>
    </row>
    <row r="1752" spans="1:17" hidden="1">
      <c r="A1752" s="10" t="s">
        <v>4298</v>
      </c>
      <c r="B1752" s="10" t="str">
        <f>INDEX('xUS TME'!B:B,MATCH('xUS Opp Value'!A1752,'xUS TME'!A:A,0))</f>
        <v>JP3205800000</v>
      </c>
      <c r="C1752" s="13">
        <f>INDEX('xUS TME'!C:C,MATCH($B1752,'xUS TME'!$B:$B,0))</f>
        <v>4452</v>
      </c>
      <c r="D1752" s="13" t="str">
        <f>INDEX('xUS TME'!D:D,MATCH(B1752,'xUS TME'!$B:$B,0))</f>
        <v>0P0000AEV4</v>
      </c>
      <c r="E1752" s="13" t="str">
        <f>INDEX('xUS TME'!F:F,MATCH(B1752,'xUS TME'!$B:$B,0))</f>
        <v>Japan</v>
      </c>
      <c r="F1752" s="18" t="str">
        <f>INDEX('xUS TME'!G:G,MATCH(B1752,'xUS TME'!$B:$B,0))</f>
        <v>Consumer Staples</v>
      </c>
      <c r="G1752" s="58">
        <f>IFERROR(INDEX(CRIMs!G:G,MATCH(C1752,CRIMs!D:D,0)),0)</f>
        <v>0</v>
      </c>
      <c r="H1752" s="58">
        <f>IFERROR(INDEX(CRIMs!I:I,MATCH(C1752,CRIMs!D:D,0)),0)</f>
        <v>0</v>
      </c>
      <c r="I1752" s="13">
        <f>INDEX('xUS TME'!E:E,MATCH($B1752,'xUS TME'!$B:$B,0))</f>
        <v>0.05</v>
      </c>
      <c r="J1752" s="15">
        <f>INDEX('xUS TME'!H:H,MATCH(B1752,'xUS TME'!$B:$B,0))</f>
        <v>0.83</v>
      </c>
      <c r="K1752" s="17">
        <f t="shared" si="27"/>
        <v>0.20481927710843384</v>
      </c>
      <c r="L1752" s="15">
        <f>INDEX('xUS TME'!J:J,MATCH('xUS Opp Value'!B428,'xUS TME'!$B:$B,0))</f>
        <v>9.3000000000000007</v>
      </c>
      <c r="M1752" s="15">
        <f>INDEX('xUS TME'!L:L,MATCH('xUS Opp Value'!$B428,'xUS TME'!$B:$B,0))</f>
        <v>1.54</v>
      </c>
      <c r="N1752" s="15">
        <f>INDEX('xUS TME'!K:K,MATCH('xUS Opp Value'!$B428,'xUS TME'!$B:$B,0))</f>
        <v>0.16</v>
      </c>
      <c r="O1752" s="15" t="str">
        <f>INDEX('xUS TME'!I:I,MATCH('xUS Opp Value'!$B428,'xUS TME'!$B:$B,0))</f>
        <v>None</v>
      </c>
      <c r="P1752" s="15" t="str">
        <f>INDEX('xUS TME'!M:M,MATCH('xUS Opp Value'!$B428,'xUS TME'!$B:$B,0))</f>
        <v>New Israeli Sheqel</v>
      </c>
      <c r="Q1752" s="15" t="str">
        <f>INDEX('xUS TME'!N:N,MATCH('xUS Opp Value'!$B1752,'xUS TME'!$B:$B,0))</f>
        <v>Medium</v>
      </c>
    </row>
    <row r="1753" spans="1:17" hidden="1">
      <c r="A1753" s="10" t="s">
        <v>2973</v>
      </c>
      <c r="B1753" s="10" t="str">
        <f>INDEX('xUS TME'!B:B,MATCH('xUS Opp Value'!A1753,'xUS TME'!A:A,0))</f>
        <v>DE0006048432</v>
      </c>
      <c r="C1753" s="13" t="str">
        <f>INDEX('xUS TME'!C:C,MATCH($B1753,'xUS TME'!$B:$B,0))</f>
        <v>HEN3</v>
      </c>
      <c r="D1753" s="13" t="str">
        <f>INDEX('xUS TME'!D:D,MATCH(B1753,'xUS TME'!$B:$B,0))</f>
        <v>0P0000AYAO</v>
      </c>
      <c r="E1753" s="13" t="str">
        <f>INDEX('xUS TME'!F:F,MATCH(B1753,'xUS TME'!$B:$B,0))</f>
        <v>Germany</v>
      </c>
      <c r="F1753" s="18" t="str">
        <f>INDEX('xUS TME'!G:G,MATCH(B1753,'xUS TME'!$B:$B,0))</f>
        <v>Consumer Staples</v>
      </c>
      <c r="G1753" s="58">
        <f>IFERROR(INDEX(CRIMs!G:G,MATCH(C1753,CRIMs!D:D,0)),0)</f>
        <v>0.5</v>
      </c>
      <c r="H1753" s="58">
        <f>IFERROR(INDEX(CRIMs!I:I,MATCH(C1753,CRIMs!D:D,0)),0)</f>
        <v>0.42892400859716245</v>
      </c>
      <c r="I1753" s="13">
        <f>INDEX('xUS TME'!E:E,MATCH($B1753,'xUS TME'!$B:$B,0))</f>
        <v>0.04</v>
      </c>
      <c r="J1753" s="15">
        <f>INDEX('xUS TME'!H:H,MATCH(B1753,'xUS TME'!$B:$B,0))</f>
        <v>0.75</v>
      </c>
      <c r="K1753" s="17">
        <f t="shared" si="27"/>
        <v>0.33333333333333326</v>
      </c>
      <c r="L1753" s="15">
        <f>INDEX('xUS TME'!J:J,MATCH('xUS Opp Value'!B525,'xUS TME'!$B:$B,0))</f>
        <v>0</v>
      </c>
      <c r="M1753" s="15">
        <f>INDEX('xUS TME'!L:L,MATCH('xUS Opp Value'!$B525,'xUS TME'!$B:$B,0))</f>
        <v>0.97</v>
      </c>
      <c r="N1753" s="15">
        <f>INDEX('xUS TME'!K:K,MATCH('xUS Opp Value'!$B525,'xUS TME'!$B:$B,0))</f>
        <v>0.19</v>
      </c>
      <c r="O1753" s="15">
        <f>INDEX('xUS TME'!I:I,MATCH('xUS Opp Value'!$B525,'xUS TME'!$B:$B,0))</f>
        <v>0</v>
      </c>
      <c r="P1753" s="15" t="str">
        <f>INDEX('xUS TME'!M:M,MATCH('xUS Opp Value'!$B525,'xUS TME'!$B:$B,0))</f>
        <v>Yen</v>
      </c>
      <c r="Q1753" s="15" t="str">
        <f>INDEX('xUS TME'!N:N,MATCH('xUS Opp Value'!$B1753,'xUS TME'!$B:$B,0))</f>
        <v>Medium</v>
      </c>
    </row>
    <row r="1754" spans="1:17" hidden="1">
      <c r="A1754" s="10" t="s">
        <v>7199</v>
      </c>
      <c r="B1754" s="10" t="str">
        <f>INDEX('xUS TME'!B:B,MATCH('xUS Opp Value'!A1754,'xUS TME'!A:A,0))</f>
        <v>AU000000SUN6</v>
      </c>
      <c r="C1754" s="13" t="str">
        <f>INDEX('xUS TME'!C:C,MATCH($B1754,'xUS TME'!$B:$B,0))</f>
        <v>SUN</v>
      </c>
      <c r="D1754" s="13" t="str">
        <f>INDEX('xUS TME'!D:D,MATCH(B1754,'xUS TME'!$B:$B,0))</f>
        <v>0P00006WY9</v>
      </c>
      <c r="E1754" s="13" t="str">
        <f>INDEX('xUS TME'!F:F,MATCH(B1754,'xUS TME'!$B:$B,0))</f>
        <v>Australia</v>
      </c>
      <c r="F1754" s="18" t="str">
        <f>INDEX('xUS TME'!G:G,MATCH(B1754,'xUS TME'!$B:$B,0))</f>
        <v>Financials</v>
      </c>
      <c r="G1754" s="58">
        <f>IFERROR(INDEX(CRIMs!G:G,MATCH(C1754,CRIMs!D:D,0)),0)</f>
        <v>0</v>
      </c>
      <c r="H1754" s="58">
        <f>IFERROR(INDEX(CRIMs!I:I,MATCH(C1754,CRIMs!D:D,0)),0)</f>
        <v>0</v>
      </c>
      <c r="I1754" s="13">
        <f>INDEX('xUS TME'!E:E,MATCH($B1754,'xUS TME'!$B:$B,0))</f>
        <v>0.04</v>
      </c>
      <c r="J1754" s="15">
        <f>INDEX('xUS TME'!H:H,MATCH(B1754,'xUS TME'!$B:$B,0))</f>
        <v>1.02</v>
      </c>
      <c r="K1754" s="17">
        <f t="shared" si="27"/>
        <v>-1.9607843137254943E-2</v>
      </c>
      <c r="L1754" s="15">
        <f>INDEX('xUS TME'!J:J,MATCH('xUS Opp Value'!B576,'xUS TME'!$B:$B,0))</f>
        <v>15.08</v>
      </c>
      <c r="M1754" s="15">
        <f>INDEX('xUS TME'!L:L,MATCH('xUS Opp Value'!$B576,'xUS TME'!$B:$B,0))</f>
        <v>1.1599999999999999</v>
      </c>
      <c r="N1754" s="15">
        <f>INDEX('xUS TME'!K:K,MATCH('xUS Opp Value'!$B576,'xUS TME'!$B:$B,0))</f>
        <v>0.08</v>
      </c>
      <c r="O1754" s="15">
        <f>INDEX('xUS TME'!I:I,MATCH('xUS Opp Value'!$B576,'xUS TME'!$B:$B,0))</f>
        <v>0</v>
      </c>
      <c r="P1754" s="15" t="str">
        <f>INDEX('xUS TME'!M:M,MATCH('xUS Opp Value'!$B576,'xUS TME'!$B:$B,0))</f>
        <v>Won</v>
      </c>
      <c r="Q1754" s="15" t="str">
        <f>INDEX('xUS TME'!N:N,MATCH('xUS Opp Value'!$B1754,'xUS TME'!$B:$B,0))</f>
        <v>Medium</v>
      </c>
    </row>
    <row r="1755" spans="1:17" hidden="1">
      <c r="A1755" s="10" t="s">
        <v>2083</v>
      </c>
      <c r="B1755" s="10" t="str">
        <f>INDEX('xUS TME'!B:B,MATCH('xUS Opp Value'!A1755,'xUS TME'!A:A,0))</f>
        <v>AU000000CPU5</v>
      </c>
      <c r="C1755" s="13" t="str">
        <f>INDEX('xUS TME'!C:C,MATCH($B1755,'xUS TME'!$B:$B,0))</f>
        <v>CPU</v>
      </c>
      <c r="D1755" s="13" t="str">
        <f>INDEX('xUS TME'!D:D,MATCH(B1755,'xUS TME'!$B:$B,0))</f>
        <v>0P00006WEP</v>
      </c>
      <c r="E1755" s="13" t="str">
        <f>INDEX('xUS TME'!F:F,MATCH(B1755,'xUS TME'!$B:$B,0))</f>
        <v>Australia</v>
      </c>
      <c r="F1755" s="18" t="str">
        <f>INDEX('xUS TME'!G:G,MATCH(B1755,'xUS TME'!$B:$B,0))</f>
        <v>Industrials</v>
      </c>
      <c r="G1755" s="58">
        <f>IFERROR(INDEX(CRIMs!G:G,MATCH(C1755,CRIMs!D:D,0)),0)</f>
        <v>0</v>
      </c>
      <c r="H1755" s="58">
        <f>IFERROR(INDEX(CRIMs!I:I,MATCH(C1755,CRIMs!D:D,0)),0)</f>
        <v>0</v>
      </c>
      <c r="I1755" s="13">
        <f>INDEX('xUS TME'!E:E,MATCH($B1755,'xUS TME'!$B:$B,0))</f>
        <v>0.03</v>
      </c>
      <c r="J1755" s="15">
        <f>INDEX('xUS TME'!H:H,MATCH(B1755,'xUS TME'!$B:$B,0))</f>
        <v>0.85</v>
      </c>
      <c r="K1755" s="17">
        <f t="shared" si="27"/>
        <v>0.17647058823529416</v>
      </c>
      <c r="L1755" s="15">
        <f>INDEX('xUS TME'!J:J,MATCH('xUS Opp Value'!B587,'xUS TME'!$B:$B,0))</f>
        <v>13</v>
      </c>
      <c r="M1755" s="15">
        <f>INDEX('xUS TME'!L:L,MATCH('xUS Opp Value'!$B587,'xUS TME'!$B:$B,0))</f>
        <v>1.77</v>
      </c>
      <c r="N1755" s="15">
        <f>INDEX('xUS TME'!K:K,MATCH('xUS Opp Value'!$B587,'xUS TME'!$B:$B,0))</f>
        <v>0.13</v>
      </c>
      <c r="O1755" s="15">
        <f>INDEX('xUS TME'!I:I,MATCH('xUS Opp Value'!$B587,'xUS TME'!$B:$B,0))</f>
        <v>0</v>
      </c>
      <c r="P1755" s="15" t="str">
        <f>INDEX('xUS TME'!M:M,MATCH('xUS Opp Value'!$B587,'xUS TME'!$B:$B,0))</f>
        <v>Qatari Rial</v>
      </c>
      <c r="Q1755" s="15" t="str">
        <f>INDEX('xUS TME'!N:N,MATCH('xUS Opp Value'!$B1755,'xUS TME'!$B:$B,0))</f>
        <v>Medium</v>
      </c>
    </row>
    <row r="1756" spans="1:17" hidden="1">
      <c r="A1756" s="10" t="s">
        <v>7729</v>
      </c>
      <c r="B1756" s="10" t="str">
        <f>INDEX('xUS TME'!B:B,MATCH('xUS Opp Value'!A1756,'xUS TME'!A:A,0))</f>
        <v>DK0060636678</v>
      </c>
      <c r="C1756" s="13" t="str">
        <f>INDEX('xUS TME'!C:C,MATCH($B1756,'xUS TME'!$B:$B,0))</f>
        <v>TRYG</v>
      </c>
      <c r="D1756" s="13" t="str">
        <f>INDEX('xUS TME'!D:D,MATCH(B1756,'xUS TME'!$B:$B,0))</f>
        <v>0P0000A5RI</v>
      </c>
      <c r="E1756" s="13" t="str">
        <f>INDEX('xUS TME'!F:F,MATCH(B1756,'xUS TME'!$B:$B,0))</f>
        <v>Denmark</v>
      </c>
      <c r="F1756" s="18" t="str">
        <f>INDEX('xUS TME'!G:G,MATCH(B1756,'xUS TME'!$B:$B,0))</f>
        <v>Financials</v>
      </c>
      <c r="G1756" s="58">
        <f>IFERROR(INDEX(CRIMs!G:G,MATCH(C1756,CRIMs!D:D,0)),0)</f>
        <v>0</v>
      </c>
      <c r="H1756" s="58">
        <f>IFERROR(INDEX(CRIMs!I:I,MATCH(C1756,CRIMs!D:D,0)),0)</f>
        <v>0</v>
      </c>
      <c r="I1756" s="13">
        <f>INDEX('xUS TME'!E:E,MATCH($B1756,'xUS TME'!$B:$B,0))</f>
        <v>0.02</v>
      </c>
      <c r="J1756" s="15">
        <f>INDEX('xUS TME'!H:H,MATCH(B1756,'xUS TME'!$B:$B,0))</f>
        <v>0.88</v>
      </c>
      <c r="K1756" s="17">
        <f t="shared" si="27"/>
        <v>0.13636363636363646</v>
      </c>
      <c r="L1756" s="15">
        <f>INDEX('xUS TME'!J:J,MATCH('xUS Opp Value'!B852,'xUS TME'!$B:$B,0))</f>
        <v>12.77</v>
      </c>
      <c r="M1756" s="15">
        <f>INDEX('xUS TME'!L:L,MATCH('xUS Opp Value'!$B852,'xUS TME'!$B:$B,0))</f>
        <v>3.23</v>
      </c>
      <c r="N1756" s="15">
        <f>INDEX('xUS TME'!K:K,MATCH('xUS Opp Value'!$B852,'xUS TME'!$B:$B,0))</f>
        <v>0.24</v>
      </c>
      <c r="O1756" s="15">
        <f>INDEX('xUS TME'!I:I,MATCH('xUS Opp Value'!$B852,'xUS TME'!$B:$B,0))</f>
        <v>0</v>
      </c>
      <c r="P1756" s="15" t="str">
        <f>INDEX('xUS TME'!M:M,MATCH('xUS Opp Value'!$B852,'xUS TME'!$B:$B,0))</f>
        <v>Brazilian Real</v>
      </c>
      <c r="Q1756" s="15" t="str">
        <f>INDEX('xUS TME'!N:N,MATCH('xUS Opp Value'!$B1756,'xUS TME'!$B:$B,0))</f>
        <v>Medium</v>
      </c>
    </row>
    <row r="1757" spans="1:17" hidden="1">
      <c r="A1757" s="10" t="s">
        <v>5283</v>
      </c>
      <c r="B1757" s="10" t="str">
        <f>INDEX('xUS TME'!B:B,MATCH('xUS Opp Value'!A1757,'xUS TME'!A:A,0))</f>
        <v>JP3749400002</v>
      </c>
      <c r="C1757" s="13">
        <f>INDEX('xUS TME'!C:C,MATCH($B1757,'xUS TME'!$B:$B,0))</f>
        <v>4612</v>
      </c>
      <c r="D1757" s="13" t="str">
        <f>INDEX('xUS TME'!D:D,MATCH(B1757,'xUS TME'!$B:$B,0))</f>
        <v>0P0000EC4N</v>
      </c>
      <c r="E1757" s="13" t="str">
        <f>INDEX('xUS TME'!F:F,MATCH(B1757,'xUS TME'!$B:$B,0))</f>
        <v>Japan</v>
      </c>
      <c r="F1757" s="18" t="str">
        <f>INDEX('xUS TME'!G:G,MATCH(B1757,'xUS TME'!$B:$B,0))</f>
        <v>Materials</v>
      </c>
      <c r="G1757" s="58">
        <f>IFERROR(INDEX(CRIMs!G:G,MATCH(C1757,CRIMs!D:D,0)),0)</f>
        <v>0</v>
      </c>
      <c r="H1757" s="58">
        <f>IFERROR(INDEX(CRIMs!I:I,MATCH(C1757,CRIMs!D:D,0)),0)</f>
        <v>0</v>
      </c>
      <c r="I1757" s="13">
        <f>INDEX('xUS TME'!E:E,MATCH($B1757,'xUS TME'!$B:$B,0))</f>
        <v>0.02</v>
      </c>
      <c r="J1757" s="15">
        <f>INDEX('xUS TME'!H:H,MATCH(B1757,'xUS TME'!$B:$B,0))</f>
        <v>0.85</v>
      </c>
      <c r="K1757" s="17">
        <f t="shared" si="27"/>
        <v>0.17647058823529416</v>
      </c>
      <c r="L1757" s="15">
        <f>INDEX('xUS TME'!J:J,MATCH('xUS Opp Value'!B936,'xUS TME'!$B:$B,0))</f>
        <v>0</v>
      </c>
      <c r="M1757" s="15">
        <f>INDEX('xUS TME'!L:L,MATCH('xUS Opp Value'!$B936,'xUS TME'!$B:$B,0))</f>
        <v>0.93</v>
      </c>
      <c r="N1757" s="15">
        <f>INDEX('xUS TME'!K:K,MATCH('xUS Opp Value'!$B936,'xUS TME'!$B:$B,0))</f>
        <v>0.14000000000000001</v>
      </c>
      <c r="O1757" s="15">
        <f>INDEX('xUS TME'!I:I,MATCH('xUS Opp Value'!$B936,'xUS TME'!$B:$B,0))</f>
        <v>0</v>
      </c>
      <c r="P1757" s="15" t="str">
        <f>INDEX('xUS TME'!M:M,MATCH('xUS Opp Value'!$B936,'xUS TME'!$B:$B,0))</f>
        <v>US Dollar</v>
      </c>
      <c r="Q1757" s="15" t="str">
        <f>INDEX('xUS TME'!N:N,MATCH('xUS Opp Value'!$B1757,'xUS TME'!$B:$B,0))</f>
        <v>Medium</v>
      </c>
    </row>
    <row r="1758" spans="1:17" hidden="1">
      <c r="A1758" s="10" t="s">
        <v>8585</v>
      </c>
      <c r="B1758" s="10" t="str">
        <f>INDEX('xUS TME'!B:B,MATCH('xUS Opp Value'!A1758,'xUS TME'!A:A,0))</f>
        <v>KYG5224V1032</v>
      </c>
      <c r="C1758" s="13" t="str">
        <f>INDEX('xUS TME'!C:C,MATCH($B1758,'xUS TME'!$B:$B,0))</f>
        <v>02076</v>
      </c>
      <c r="D1758" s="13" t="str">
        <f>INDEX('xUS TME'!D:D,MATCH(B1758,'xUS TME'!$B:$B,0))</f>
        <v>0P0001Q9O2</v>
      </c>
      <c r="E1758" s="13" t="str">
        <f>INDEX('xUS TME'!F:F,MATCH(B1758,'xUS TME'!$B:$B,0))</f>
        <v>China</v>
      </c>
      <c r="F1758" s="18" t="str">
        <f>INDEX('xUS TME'!G:G,MATCH(B1758,'xUS TME'!$B:$B,0))</f>
        <v>Industrials</v>
      </c>
      <c r="G1758" s="58">
        <f>IFERROR(INDEX(CRIMs!G:G,MATCH(C1758,CRIMs!D:D,0)),0)</f>
        <v>0</v>
      </c>
      <c r="H1758" s="58">
        <f>IFERROR(INDEX(CRIMs!I:I,MATCH(C1758,CRIMs!D:D,0)),0)</f>
        <v>0</v>
      </c>
      <c r="I1758" s="13">
        <f>INDEX('xUS TME'!E:E,MATCH($B1758,'xUS TME'!$B:$B,0))</f>
        <v>0.01</v>
      </c>
      <c r="J1758" s="15">
        <f>INDEX('xUS TME'!H:H,MATCH(B1758,'xUS TME'!$B:$B,0))</f>
        <v>0.7</v>
      </c>
      <c r="K1758" s="17">
        <f t="shared" si="27"/>
        <v>0.4285714285714286</v>
      </c>
      <c r="L1758" s="15">
        <f>INDEX('xUS TME'!J:J,MATCH('xUS Opp Value'!B1009,'xUS TME'!$B:$B,0))</f>
        <v>0</v>
      </c>
      <c r="M1758" s="15">
        <f>INDEX('xUS TME'!L:L,MATCH('xUS Opp Value'!$B1009,'xUS TME'!$B:$B,0))</f>
        <v>1.01</v>
      </c>
      <c r="N1758" s="15">
        <f>INDEX('xUS TME'!K:K,MATCH('xUS Opp Value'!$B1009,'xUS TME'!$B:$B,0))</f>
        <v>0.06</v>
      </c>
      <c r="O1758" s="15" t="str">
        <f>INDEX('xUS TME'!I:I,MATCH('xUS Opp Value'!$B1009,'xUS TME'!$B:$B,0))</f>
        <v>None</v>
      </c>
      <c r="P1758" s="15" t="str">
        <f>INDEX('xUS TME'!M:M,MATCH('xUS Opp Value'!$B1009,'xUS TME'!$B:$B,0))</f>
        <v>Hong Kong Dollar</v>
      </c>
      <c r="Q1758" s="15" t="str">
        <f>INDEX('xUS TME'!N:N,MATCH('xUS Opp Value'!$B1758,'xUS TME'!$B:$B,0))</f>
        <v>Very High</v>
      </c>
    </row>
    <row r="1759" spans="1:17" hidden="1">
      <c r="A1759" s="10" t="s">
        <v>8586</v>
      </c>
      <c r="B1759" s="10" t="str">
        <f>INDEX('xUS TME'!B:B,MATCH('xUS Opp Value'!A1759,'xUS TME'!A:A,0))</f>
        <v>CNE100006M58</v>
      </c>
      <c r="C1759" s="13" t="str">
        <f>INDEX('xUS TME'!C:C,MATCH($B1759,'xUS TME'!$B:$B,0))</f>
        <v>00300</v>
      </c>
      <c r="D1759" s="13" t="str">
        <f>INDEX('xUS TME'!D:D,MATCH(B1759,'xUS TME'!$B:$B,0))</f>
        <v>0P0001TPB9</v>
      </c>
      <c r="E1759" s="13" t="str">
        <f>INDEX('xUS TME'!F:F,MATCH(B1759,'xUS TME'!$B:$B,0))</f>
        <v>China</v>
      </c>
      <c r="F1759" s="18" t="str">
        <f>INDEX('xUS TME'!G:G,MATCH(B1759,'xUS TME'!$B:$B,0))</f>
        <v>Consumer Discretionary</v>
      </c>
      <c r="G1759" s="58">
        <f>IFERROR(INDEX(CRIMs!G:G,MATCH(C1759,CRIMs!D:D,0)),0)</f>
        <v>0</v>
      </c>
      <c r="H1759" s="58">
        <f>IFERROR(INDEX(CRIMs!I:I,MATCH(C1759,CRIMs!D:D,0)),0)</f>
        <v>0</v>
      </c>
      <c r="I1759" s="13">
        <f>INDEX('xUS TME'!E:E,MATCH($B1759,'xUS TME'!$B:$B,0))</f>
        <v>0.01</v>
      </c>
      <c r="J1759" s="15">
        <f>INDEX('xUS TME'!H:H,MATCH(B1759,'xUS TME'!$B:$B,0))</f>
        <v>0.85</v>
      </c>
      <c r="K1759" s="17">
        <f t="shared" si="27"/>
        <v>0.17647058823529416</v>
      </c>
      <c r="L1759" s="15">
        <f>INDEX('xUS TME'!J:J,MATCH('xUS Opp Value'!B1093,'xUS TME'!$B:$B,0))</f>
        <v>10.050000000000001</v>
      </c>
      <c r="M1759" s="15">
        <f>INDEX('xUS TME'!L:L,MATCH('xUS Opp Value'!$B1093,'xUS TME'!$B:$B,0))</f>
        <v>0.8</v>
      </c>
      <c r="N1759" s="15">
        <f>INDEX('xUS TME'!K:K,MATCH('xUS Opp Value'!$B1093,'xUS TME'!$B:$B,0))</f>
        <v>0.08</v>
      </c>
      <c r="O1759" s="15">
        <f>INDEX('xUS TME'!I:I,MATCH('xUS Opp Value'!$B1093,'xUS TME'!$B:$B,0))</f>
        <v>0</v>
      </c>
      <c r="P1759" s="15" t="str">
        <f>INDEX('xUS TME'!M:M,MATCH('xUS Opp Value'!$B1093,'xUS TME'!$B:$B,0))</f>
        <v>Baht</v>
      </c>
      <c r="Q1759" s="15" t="str">
        <f>INDEX('xUS TME'!N:N,MATCH('xUS Opp Value'!$B1759,'xUS TME'!$B:$B,0))</f>
        <v>Medium</v>
      </c>
    </row>
    <row r="1760" spans="1:17">
      <c r="A1760" s="10" t="s">
        <v>2200</v>
      </c>
      <c r="B1760" s="10" t="str">
        <f>INDEX('xUS TME'!B:B,MATCH('xUS Opp Value'!A1760,'xUS TME'!A:A,0))</f>
        <v>FR0000073272</v>
      </c>
      <c r="C1760" s="13" t="str">
        <f>INDEX('xUS TME'!C:C,MATCH($B1760,'xUS TME'!$B:$B,0))</f>
        <v>SAF</v>
      </c>
      <c r="D1760" s="13" t="str">
        <f>INDEX('xUS TME'!D:D,MATCH(B1760,'xUS TME'!$B:$B,0))</f>
        <v>0P00009WOR</v>
      </c>
      <c r="E1760" s="13" t="str">
        <f>INDEX('xUS TME'!F:F,MATCH(B1760,'xUS TME'!$B:$B,0))</f>
        <v>France</v>
      </c>
      <c r="F1760" s="18" t="str">
        <f>INDEX('xUS TME'!G:G,MATCH(B1760,'xUS TME'!$B:$B,0))</f>
        <v>Industrials</v>
      </c>
      <c r="G1760" s="58">
        <f>IFERROR(INDEX(CRIMs!G:G,MATCH(C1760,CRIMs!D:D,0)),0)</f>
        <v>1</v>
      </c>
      <c r="H1760" s="58">
        <f>IFERROR(INDEX(CRIMs!I:I,MATCH(C1760,CRIMs!D:D,0)),0)</f>
        <v>1.0444514263777205</v>
      </c>
      <c r="I1760" s="13">
        <f>INDEX('xUS TME'!E:E,MATCH($B1760,'xUS TME'!$B:$B,0))</f>
        <v>0.34</v>
      </c>
      <c r="J1760" s="15">
        <f>INDEX('xUS TME'!H:H,MATCH(B1760,'xUS TME'!$B:$B,0))</f>
        <v>0.85</v>
      </c>
      <c r="K1760" s="17">
        <f t="shared" si="27"/>
        <v>0.17647058823529416</v>
      </c>
      <c r="L1760" s="15">
        <f>INDEX('xUS TME'!J:J,MATCH('xUS Opp Value'!B42,'xUS TME'!$B:$B,0))</f>
        <v>0</v>
      </c>
      <c r="M1760" s="15">
        <f>INDEX('xUS TME'!L:L,MATCH('xUS Opp Value'!$B42,'xUS TME'!$B:$B,0))</f>
        <v>2.71</v>
      </c>
      <c r="N1760" s="15">
        <f>INDEX('xUS TME'!K:K,MATCH('xUS Opp Value'!$B42,'xUS TME'!$B:$B,0))</f>
        <v>0.39</v>
      </c>
      <c r="O1760" s="15">
        <f>INDEX('xUS TME'!I:I,MATCH('xUS Opp Value'!$B42,'xUS TME'!$B:$B,0))</f>
        <v>0</v>
      </c>
      <c r="P1760" s="15" t="str">
        <f>INDEX('xUS TME'!M:M,MATCH('xUS Opp Value'!$B42,'xUS TME'!$B:$B,0))</f>
        <v>Won</v>
      </c>
      <c r="Q1760" s="15" t="str">
        <f>INDEX('xUS TME'!N:N,MATCH('xUS Opp Value'!$B1760,'xUS TME'!$B:$B,0))</f>
        <v>Medium</v>
      </c>
    </row>
    <row r="1761" spans="1:17" hidden="1">
      <c r="A1761" s="10" t="s">
        <v>1529</v>
      </c>
      <c r="B1761" s="10" t="str">
        <f>INDEX('xUS TME'!B:B,MATCH('xUS Opp Value'!A1761,'xUS TME'!A:A,0))</f>
        <v>CNE1000002H1</v>
      </c>
      <c r="C1761" s="13" t="str">
        <f>INDEX('xUS TME'!C:C,MATCH($B1761,'xUS TME'!$B:$B,0))</f>
        <v>00939</v>
      </c>
      <c r="D1761" s="13" t="str">
        <f>INDEX('xUS TME'!D:D,MATCH(B1761,'xUS TME'!$B:$B,0))</f>
        <v>0P00009S4K</v>
      </c>
      <c r="E1761" s="13" t="str">
        <f>INDEX('xUS TME'!F:F,MATCH(B1761,'xUS TME'!$B:$B,0))</f>
        <v>Hong Kong</v>
      </c>
      <c r="F1761" s="18" t="str">
        <f>INDEX('xUS TME'!G:G,MATCH(B1761,'xUS TME'!$B:$B,0))</f>
        <v>Financials</v>
      </c>
      <c r="G1761" s="58">
        <f>IFERROR(INDEX(CRIMs!G:G,MATCH(C1761,CRIMs!D:D,0)),0)</f>
        <v>0</v>
      </c>
      <c r="H1761" s="58">
        <f>IFERROR(INDEX(CRIMs!I:I,MATCH(C1761,CRIMs!D:D,0)),0)</f>
        <v>0</v>
      </c>
      <c r="I1761" s="13">
        <f>INDEX('xUS TME'!E:E,MATCH($B1761,'xUS TME'!$B:$B,0))</f>
        <v>0.32</v>
      </c>
      <c r="J1761" s="15">
        <f>INDEX('xUS TME'!H:H,MATCH(B1761,'xUS TME'!$B:$B,0))</f>
        <v>0.94</v>
      </c>
      <c r="K1761" s="17">
        <f t="shared" si="27"/>
        <v>6.3829787234042534E-2</v>
      </c>
      <c r="L1761" s="15">
        <f>INDEX('xUS TME'!J:J,MATCH('xUS Opp Value'!B63,'xUS TME'!$B:$B,0))</f>
        <v>14.58</v>
      </c>
      <c r="M1761" s="15">
        <f>INDEX('xUS TME'!L:L,MATCH('xUS Opp Value'!$B63,'xUS TME'!$B:$B,0))</f>
        <v>1.85</v>
      </c>
      <c r="N1761" s="15">
        <f>INDEX('xUS TME'!K:K,MATCH('xUS Opp Value'!$B63,'xUS TME'!$B:$B,0))</f>
        <v>0.13</v>
      </c>
      <c r="O1761" s="15">
        <f>INDEX('xUS TME'!I:I,MATCH('xUS Opp Value'!$B63,'xUS TME'!$B:$B,0))</f>
        <v>0</v>
      </c>
      <c r="P1761" s="15" t="str">
        <f>INDEX('xUS TME'!M:M,MATCH('xUS Opp Value'!$B63,'xUS TME'!$B:$B,0))</f>
        <v>Yen</v>
      </c>
      <c r="Q1761" s="15" t="str">
        <f>INDEX('xUS TME'!N:N,MATCH('xUS Opp Value'!$B1761,'xUS TME'!$B:$B,0))</f>
        <v>Medium</v>
      </c>
    </row>
    <row r="1762" spans="1:17" hidden="1">
      <c r="A1762" s="10" t="s">
        <v>8165</v>
      </c>
      <c r="B1762" s="10" t="str">
        <f>INDEX('xUS TME'!B:B,MATCH('xUS Opp Value'!A1762,'xUS TME'!A:A,0))</f>
        <v>KYG9830T1067</v>
      </c>
      <c r="C1762" s="13">
        <f>INDEX('xUS TME'!C:C,MATCH($B1762,'xUS TME'!$B:$B,0))</f>
        <v>1810</v>
      </c>
      <c r="D1762" s="13" t="str">
        <f>INDEX('xUS TME'!D:D,MATCH(B1762,'xUS TME'!$B:$B,0))</f>
        <v>0P0001DXNO</v>
      </c>
      <c r="E1762" s="13" t="str">
        <f>INDEX('xUS TME'!F:F,MATCH(B1762,'xUS TME'!$B:$B,0))</f>
        <v>China</v>
      </c>
      <c r="F1762" s="18" t="str">
        <f>INDEX('xUS TME'!G:G,MATCH(B1762,'xUS TME'!$B:$B,0))</f>
        <v>Information Technology</v>
      </c>
      <c r="G1762" s="58">
        <f>IFERROR(INDEX(CRIMs!G:G,MATCH(C1762,CRIMs!D:D,0)),0)</f>
        <v>0</v>
      </c>
      <c r="H1762" s="58">
        <f>IFERROR(INDEX(CRIMs!I:I,MATCH(C1762,CRIMs!D:D,0)),0)</f>
        <v>0</v>
      </c>
      <c r="I1762" s="13">
        <f>INDEX('xUS TME'!E:E,MATCH($B1762,'xUS TME'!$B:$B,0))</f>
        <v>0.21</v>
      </c>
      <c r="J1762" s="15">
        <f>INDEX('xUS TME'!H:H,MATCH(B1762,'xUS TME'!$B:$B,0))</f>
        <v>0.93</v>
      </c>
      <c r="K1762" s="17">
        <f t="shared" si="27"/>
        <v>7.5268817204301008E-2</v>
      </c>
      <c r="L1762" s="15">
        <f>INDEX('xUS TME'!J:J,MATCH('xUS Opp Value'!B93,'xUS TME'!$B:$B,0))</f>
        <v>46.5</v>
      </c>
      <c r="M1762" s="15">
        <f>INDEX('xUS TME'!L:L,MATCH('xUS Opp Value'!$B93,'xUS TME'!$B:$B,0))</f>
        <v>10.4</v>
      </c>
      <c r="N1762" s="15">
        <f>INDEX('xUS TME'!K:K,MATCH('xUS Opp Value'!$B93,'xUS TME'!$B:$B,0))</f>
        <v>0.21</v>
      </c>
      <c r="O1762" s="15" t="str">
        <f>INDEX('xUS TME'!I:I,MATCH('xUS Opp Value'!$B93,'xUS TME'!$B:$B,0))</f>
        <v>Narrow</v>
      </c>
      <c r="P1762" s="15" t="str">
        <f>INDEX('xUS TME'!M:M,MATCH('xUS Opp Value'!$B93,'xUS TME'!$B:$B,0))</f>
        <v>Indian Rupee</v>
      </c>
      <c r="Q1762" s="15" t="str">
        <f>INDEX('xUS TME'!N:N,MATCH('xUS Opp Value'!$B1762,'xUS TME'!$B:$B,0))</f>
        <v>High</v>
      </c>
    </row>
    <row r="1763" spans="1:17" hidden="1">
      <c r="A1763" s="10" t="s">
        <v>6106</v>
      </c>
      <c r="B1763" s="10" t="str">
        <f>INDEX('xUS TME'!B:B,MATCH('xUS Opp Value'!A1763,'xUS TME'!A:A,0))</f>
        <v>JP3164720009</v>
      </c>
      <c r="C1763" s="13" t="str">
        <f>INDEX('xUS TME'!C:C,MATCH($B1763,'xUS TME'!$B:$B,0))</f>
        <v>6723</v>
      </c>
      <c r="D1763" s="13" t="str">
        <f>INDEX('xUS TME'!D:D,MATCH(B1763,'xUS TME'!$B:$B,0))</f>
        <v>0P0000EJ2Y</v>
      </c>
      <c r="E1763" s="13" t="str">
        <f>INDEX('xUS TME'!F:F,MATCH(B1763,'xUS TME'!$B:$B,0))</f>
        <v>Japan</v>
      </c>
      <c r="F1763" s="18" t="str">
        <f>INDEX('xUS TME'!G:G,MATCH(B1763,'xUS TME'!$B:$B,0))</f>
        <v>Information Technology</v>
      </c>
      <c r="G1763" s="58">
        <f>IFERROR(INDEX(CRIMs!G:G,MATCH(C1763,CRIMs!D:D,0)),0)</f>
        <v>0</v>
      </c>
      <c r="H1763" s="58">
        <f>IFERROR(INDEX(CRIMs!I:I,MATCH(C1763,CRIMs!D:D,0)),0)</f>
        <v>0</v>
      </c>
      <c r="I1763" s="13">
        <f>INDEX('xUS TME'!E:E,MATCH($B1763,'xUS TME'!$B:$B,0))</f>
        <v>7.0000000000000007E-2</v>
      </c>
      <c r="J1763" s="15">
        <f>INDEX('xUS TME'!H:H,MATCH(B1763,'xUS TME'!$B:$B,0))</f>
        <v>0.84</v>
      </c>
      <c r="K1763" s="17">
        <f t="shared" si="27"/>
        <v>0.19047619047619047</v>
      </c>
      <c r="L1763" s="15">
        <f>INDEX('xUS TME'!J:J,MATCH('xUS Opp Value'!B306,'xUS TME'!$B:$B,0))</f>
        <v>10.73</v>
      </c>
      <c r="M1763" s="15">
        <f>INDEX('xUS TME'!L:L,MATCH('xUS Opp Value'!$B306,'xUS TME'!$B:$B,0))</f>
        <v>0.87</v>
      </c>
      <c r="N1763" s="15">
        <f>INDEX('xUS TME'!K:K,MATCH('xUS Opp Value'!$B306,'xUS TME'!$B:$B,0))</f>
        <v>0.1</v>
      </c>
      <c r="O1763" s="15">
        <f>INDEX('xUS TME'!I:I,MATCH('xUS Opp Value'!$B306,'xUS TME'!$B:$B,0))</f>
        <v>0</v>
      </c>
      <c r="P1763" s="15" t="str">
        <f>INDEX('xUS TME'!M:M,MATCH('xUS Opp Value'!$B306,'xUS TME'!$B:$B,0))</f>
        <v>Baht</v>
      </c>
      <c r="Q1763" s="15" t="str">
        <f>INDEX('xUS TME'!N:N,MATCH('xUS Opp Value'!$B1763,'xUS TME'!$B:$B,0))</f>
        <v>High</v>
      </c>
    </row>
    <row r="1764" spans="1:17" hidden="1">
      <c r="A1764" s="10" t="s">
        <v>2279</v>
      </c>
      <c r="B1764" s="10" t="str">
        <f>INDEX('xUS TME'!B:B,MATCH('xUS Opp Value'!A1764,'xUS TME'!A:A,0))</f>
        <v>JP3551500006</v>
      </c>
      <c r="C1764" s="13" t="str">
        <f>INDEX('xUS TME'!C:C,MATCH($B1764,'xUS TME'!$B:$B,0))</f>
        <v>6902</v>
      </c>
      <c r="D1764" s="13" t="str">
        <f>INDEX('xUS TME'!D:D,MATCH(B1764,'xUS TME'!$B:$B,0))</f>
        <v>0P0000AEU7</v>
      </c>
      <c r="E1764" s="13" t="str">
        <f>INDEX('xUS TME'!F:F,MATCH(B1764,'xUS TME'!$B:$B,0))</f>
        <v>Japan</v>
      </c>
      <c r="F1764" s="18" t="str">
        <f>INDEX('xUS TME'!G:G,MATCH(B1764,'xUS TME'!$B:$B,0))</f>
        <v>Consumer Discretionary</v>
      </c>
      <c r="G1764" s="58">
        <f>IFERROR(INDEX(CRIMs!G:G,MATCH(C1764,CRIMs!D:D,0)),0)</f>
        <v>0</v>
      </c>
      <c r="H1764" s="58">
        <f>IFERROR(INDEX(CRIMs!I:I,MATCH(C1764,CRIMs!D:D,0)),0)</f>
        <v>0</v>
      </c>
      <c r="I1764" s="13">
        <f>INDEX('xUS TME'!E:E,MATCH($B1764,'xUS TME'!$B:$B,0))</f>
        <v>7.0000000000000007E-2</v>
      </c>
      <c r="J1764" s="15">
        <f>INDEX('xUS TME'!H:H,MATCH(B1764,'xUS TME'!$B:$B,0))</f>
        <v>0.81</v>
      </c>
      <c r="K1764" s="17">
        <f t="shared" si="27"/>
        <v>0.23456790123456783</v>
      </c>
      <c r="L1764" s="15">
        <f>INDEX('xUS TME'!J:J,MATCH('xUS Opp Value'!B322,'xUS TME'!$B:$B,0))</f>
        <v>0</v>
      </c>
      <c r="M1764" s="15">
        <f>INDEX('xUS TME'!L:L,MATCH('xUS Opp Value'!$B322,'xUS TME'!$B:$B,0))</f>
        <v>3.59</v>
      </c>
      <c r="N1764" s="15">
        <f>INDEX('xUS TME'!K:K,MATCH('xUS Opp Value'!$B322,'xUS TME'!$B:$B,0))</f>
        <v>0.05</v>
      </c>
      <c r="O1764" s="15">
        <f>INDEX('xUS TME'!I:I,MATCH('xUS Opp Value'!$B322,'xUS TME'!$B:$B,0))</f>
        <v>0</v>
      </c>
      <c r="P1764" s="15" t="str">
        <f>INDEX('xUS TME'!M:M,MATCH('xUS Opp Value'!$B322,'xUS TME'!$B:$B,0))</f>
        <v>Rand</v>
      </c>
      <c r="Q1764" s="15" t="str">
        <f>INDEX('xUS TME'!N:N,MATCH('xUS Opp Value'!$B1764,'xUS TME'!$B:$B,0))</f>
        <v>High</v>
      </c>
    </row>
    <row r="1765" spans="1:17" hidden="1">
      <c r="A1765" s="10" t="s">
        <v>4417</v>
      </c>
      <c r="B1765" s="10" t="str">
        <f>INDEX('xUS TME'!B:B,MATCH('xUS Opp Value'!A1765,'xUS TME'!A:A,0))</f>
        <v>JP3258000003</v>
      </c>
      <c r="C1765" s="13">
        <f>INDEX('xUS TME'!C:C,MATCH($B1765,'xUS TME'!$B:$B,0))</f>
        <v>2503</v>
      </c>
      <c r="D1765" s="13" t="str">
        <f>INDEX('xUS TME'!D:D,MATCH(B1765,'xUS TME'!$B:$B,0))</f>
        <v>0P0000AEVA</v>
      </c>
      <c r="E1765" s="13" t="str">
        <f>INDEX('xUS TME'!F:F,MATCH(B1765,'xUS TME'!$B:$B,0))</f>
        <v>Japan</v>
      </c>
      <c r="F1765" s="18" t="str">
        <f>INDEX('xUS TME'!G:G,MATCH(B1765,'xUS TME'!$B:$B,0))</f>
        <v>Consumer Staples</v>
      </c>
      <c r="G1765" s="58">
        <f>IFERROR(INDEX(CRIMs!G:G,MATCH(C1765,CRIMs!D:D,0)),0)</f>
        <v>0</v>
      </c>
      <c r="H1765" s="58">
        <f>IFERROR(INDEX(CRIMs!I:I,MATCH(C1765,CRIMs!D:D,0)),0)</f>
        <v>0</v>
      </c>
      <c r="I1765" s="13">
        <f>INDEX('xUS TME'!E:E,MATCH($B1765,'xUS TME'!$B:$B,0))</f>
        <v>0.04</v>
      </c>
      <c r="J1765" s="15">
        <f>INDEX('xUS TME'!H:H,MATCH(B1765,'xUS TME'!$B:$B,0))</f>
        <v>0.88</v>
      </c>
      <c r="K1765" s="17">
        <f t="shared" si="27"/>
        <v>0.13636363636363646</v>
      </c>
      <c r="L1765" s="15">
        <f>INDEX('xUS TME'!J:J,MATCH('xUS Opp Value'!B591,'xUS TME'!$B:$B,0))</f>
        <v>18.47</v>
      </c>
      <c r="M1765" s="15">
        <f>INDEX('xUS TME'!L:L,MATCH('xUS Opp Value'!$B591,'xUS TME'!$B:$B,0))</f>
        <v>2.09</v>
      </c>
      <c r="N1765" s="15">
        <f>INDEX('xUS TME'!K:K,MATCH('xUS Opp Value'!$B591,'xUS TME'!$B:$B,0))</f>
        <v>0.11</v>
      </c>
      <c r="O1765" s="15">
        <f>INDEX('xUS TME'!I:I,MATCH('xUS Opp Value'!$B591,'xUS TME'!$B:$B,0))</f>
        <v>0</v>
      </c>
      <c r="P1765" s="15" t="str">
        <f>INDEX('xUS TME'!M:M,MATCH('xUS Opp Value'!$B591,'xUS TME'!$B:$B,0))</f>
        <v>Mexican Peso</v>
      </c>
      <c r="Q1765" s="15" t="str">
        <f>INDEX('xUS TME'!N:N,MATCH('xUS Opp Value'!$B1765,'xUS TME'!$B:$B,0))</f>
        <v>Low</v>
      </c>
    </row>
    <row r="1766" spans="1:17" hidden="1">
      <c r="A1766" s="10" t="s">
        <v>324</v>
      </c>
      <c r="B1766" s="10" t="str">
        <f>INDEX('xUS TME'!B:B,MATCH('xUS Opp Value'!A1766,'xUS TME'!A:A,0))</f>
        <v>BE0974264930</v>
      </c>
      <c r="C1766" s="13" t="str">
        <f>INDEX('xUS TME'!C:C,MATCH($B1766,'xUS TME'!$B:$B,0))</f>
        <v>AGS</v>
      </c>
      <c r="D1766" s="13" t="str">
        <f>INDEX('xUS TME'!D:D,MATCH(B1766,'xUS TME'!$B:$B,0))</f>
        <v>0P0000A5MB</v>
      </c>
      <c r="E1766" s="13" t="str">
        <f>INDEX('xUS TME'!F:F,MATCH(B1766,'xUS TME'!$B:$B,0))</f>
        <v>Belgium</v>
      </c>
      <c r="F1766" s="18" t="str">
        <f>INDEX('xUS TME'!G:G,MATCH(B1766,'xUS TME'!$B:$B,0))</f>
        <v>Financials</v>
      </c>
      <c r="G1766" s="58">
        <f>IFERROR(INDEX(CRIMs!G:G,MATCH(C1766,CRIMs!D:D,0)),0)</f>
        <v>0</v>
      </c>
      <c r="H1766" s="58">
        <f>IFERROR(INDEX(CRIMs!I:I,MATCH(C1766,CRIMs!D:D,0)),0)</f>
        <v>0</v>
      </c>
      <c r="I1766" s="13">
        <f>INDEX('xUS TME'!E:E,MATCH($B1766,'xUS TME'!$B:$B,0))</f>
        <v>0.04</v>
      </c>
      <c r="J1766" s="15">
        <f>INDEX('xUS TME'!H:H,MATCH(B1766,'xUS TME'!$B:$B,0))</f>
        <v>0.99</v>
      </c>
      <c r="K1766" s="17">
        <f t="shared" si="27"/>
        <v>1.0101010101010166E-2</v>
      </c>
      <c r="L1766" s="15">
        <f>INDEX('xUS TME'!J:J,MATCH('xUS Opp Value'!B605,'xUS TME'!$B:$B,0))</f>
        <v>19.399999999999999</v>
      </c>
      <c r="M1766" s="15">
        <f>INDEX('xUS TME'!L:L,MATCH('xUS Opp Value'!$B605,'xUS TME'!$B:$B,0))</f>
        <v>2.54</v>
      </c>
      <c r="N1766" s="15">
        <f>INDEX('xUS TME'!K:K,MATCH('xUS Opp Value'!$B605,'xUS TME'!$B:$B,0))</f>
        <v>0.13</v>
      </c>
      <c r="O1766" s="15">
        <f>INDEX('xUS TME'!I:I,MATCH('xUS Opp Value'!$B605,'xUS TME'!$B:$B,0))</f>
        <v>0</v>
      </c>
      <c r="P1766" s="15" t="str">
        <f>INDEX('xUS TME'!M:M,MATCH('xUS Opp Value'!$B605,'xUS TME'!$B:$B,0))</f>
        <v>Malaysian Ringgit</v>
      </c>
      <c r="Q1766" s="15" t="str">
        <f>INDEX('xUS TME'!N:N,MATCH('xUS Opp Value'!$B1766,'xUS TME'!$B:$B,0))</f>
        <v>Medium</v>
      </c>
    </row>
    <row r="1767" spans="1:17" hidden="1">
      <c r="A1767" s="10" t="s">
        <v>5275</v>
      </c>
      <c r="B1767" s="10" t="str">
        <f>INDEX('xUS TME'!B:B,MATCH('xUS Opp Value'!A1767,'xUS TME'!A:A,0))</f>
        <v>KYG6525F1028</v>
      </c>
      <c r="C1767" s="13">
        <f>INDEX('xUS TME'!C:C,MATCH($B1767,'xUS TME'!$B:$B,0))</f>
        <v>9866</v>
      </c>
      <c r="D1767" s="13" t="str">
        <f>INDEX('xUS TME'!D:D,MATCH(B1767,'xUS TME'!$B:$B,0))</f>
        <v>0P0001OLZG</v>
      </c>
      <c r="E1767" s="13" t="str">
        <f>INDEX('xUS TME'!F:F,MATCH(B1767,'xUS TME'!$B:$B,0))</f>
        <v>China</v>
      </c>
      <c r="F1767" s="18" t="str">
        <f>INDEX('xUS TME'!G:G,MATCH(B1767,'xUS TME'!$B:$B,0))</f>
        <v>Consumer Discretionary</v>
      </c>
      <c r="G1767" s="58">
        <f>IFERROR(INDEX(CRIMs!G:G,MATCH(C1767,CRIMs!D:D,0)),0)</f>
        <v>0</v>
      </c>
      <c r="H1767" s="58">
        <f>IFERROR(INDEX(CRIMs!I:I,MATCH(C1767,CRIMs!D:D,0)),0)</f>
        <v>0</v>
      </c>
      <c r="I1767" s="13">
        <f>INDEX('xUS TME'!E:E,MATCH($B1767,'xUS TME'!$B:$B,0))</f>
        <v>0.03</v>
      </c>
      <c r="J1767" s="15">
        <f>INDEX('xUS TME'!H:H,MATCH(B1767,'xUS TME'!$B:$B,0))</f>
        <v>1.1200000000000001</v>
      </c>
      <c r="K1767" s="17">
        <f t="shared" si="27"/>
        <v>-0.10714285714285721</v>
      </c>
      <c r="L1767" s="15">
        <f>INDEX('xUS TME'!J:J,MATCH('xUS Opp Value'!B765,'xUS TME'!$B:$B,0))</f>
        <v>0</v>
      </c>
      <c r="M1767" s="15">
        <f>INDEX('xUS TME'!L:L,MATCH('xUS Opp Value'!$B765,'xUS TME'!$B:$B,0))</f>
        <v>0.83</v>
      </c>
      <c r="N1767" s="15">
        <f>INDEX('xUS TME'!K:K,MATCH('xUS Opp Value'!$B765,'xUS TME'!$B:$B,0))</f>
        <v>0.06</v>
      </c>
      <c r="O1767" s="15">
        <f>INDEX('xUS TME'!I:I,MATCH('xUS Opp Value'!$B765,'xUS TME'!$B:$B,0))</f>
        <v>0</v>
      </c>
      <c r="P1767" s="15" t="str">
        <f>INDEX('xUS TME'!M:M,MATCH('xUS Opp Value'!$B765,'xUS TME'!$B:$B,0))</f>
        <v>Won</v>
      </c>
      <c r="Q1767" s="15" t="str">
        <f>INDEX('xUS TME'!N:N,MATCH('xUS Opp Value'!$B1767,'xUS TME'!$B:$B,0))</f>
        <v>Very High</v>
      </c>
    </row>
    <row r="1768" spans="1:17" hidden="1">
      <c r="A1768" s="10" t="s">
        <v>7002</v>
      </c>
      <c r="B1768" s="10" t="str">
        <f>INDEX('xUS TME'!B:B,MATCH('xUS Opp Value'!A1768,'xUS TME'!A:A,0))</f>
        <v>GB0009223206</v>
      </c>
      <c r="C1768" s="13" t="str">
        <f>INDEX('xUS TME'!C:C,MATCH($B1768,'xUS TME'!$B:$B,0))</f>
        <v>SN.</v>
      </c>
      <c r="D1768" s="13" t="str">
        <f>INDEX('xUS TME'!D:D,MATCH(B1768,'xUS TME'!$B:$B,0))</f>
        <v>0P00007OVZ</v>
      </c>
      <c r="E1768" s="13" t="str">
        <f>INDEX('xUS TME'!F:F,MATCH(B1768,'xUS TME'!$B:$B,0))</f>
        <v>United Kingdom</v>
      </c>
      <c r="F1768" s="18" t="str">
        <f>INDEX('xUS TME'!G:G,MATCH(B1768,'xUS TME'!$B:$B,0))</f>
        <v>Health Care</v>
      </c>
      <c r="G1768" s="58">
        <f>IFERROR(INDEX(CRIMs!G:G,MATCH(C1768,CRIMs!D:D,0)),0)</f>
        <v>0</v>
      </c>
      <c r="H1768" s="58">
        <f>IFERROR(INDEX(CRIMs!I:I,MATCH(C1768,CRIMs!D:D,0)),0)</f>
        <v>0</v>
      </c>
      <c r="I1768" s="13">
        <f>INDEX('xUS TME'!E:E,MATCH($B1768,'xUS TME'!$B:$B,0))</f>
        <v>0.04</v>
      </c>
      <c r="J1768" s="15">
        <f>INDEX('xUS TME'!H:H,MATCH(B1768,'xUS TME'!$B:$B,0))</f>
        <v>0.87</v>
      </c>
      <c r="K1768" s="17">
        <f t="shared" si="27"/>
        <v>0.14942528735632177</v>
      </c>
      <c r="L1768" s="15">
        <f>INDEX('xUS TME'!J:J,MATCH('xUS Opp Value'!B508,'xUS TME'!$B:$B,0))</f>
        <v>0</v>
      </c>
      <c r="M1768" s="15">
        <f>INDEX('xUS TME'!L:L,MATCH('xUS Opp Value'!$B508,'xUS TME'!$B:$B,0))</f>
        <v>0.77</v>
      </c>
      <c r="N1768" s="15">
        <f>INDEX('xUS TME'!K:K,MATCH('xUS Opp Value'!$B508,'xUS TME'!$B:$B,0))</f>
        <v>-0.02</v>
      </c>
      <c r="O1768" s="15">
        <f>INDEX('xUS TME'!I:I,MATCH('xUS Opp Value'!$B508,'xUS TME'!$B:$B,0))</f>
        <v>0</v>
      </c>
      <c r="P1768" s="15" t="str">
        <f>INDEX('xUS TME'!M:M,MATCH('xUS Opp Value'!$B508,'xUS TME'!$B:$B,0))</f>
        <v>New Taiwan Dollar</v>
      </c>
      <c r="Q1768" s="15" t="str">
        <f>INDEX('xUS TME'!N:N,MATCH('xUS Opp Value'!$B1768,'xUS TME'!$B:$B,0))</f>
        <v>Medium</v>
      </c>
    </row>
    <row r="1769" spans="1:17" hidden="1">
      <c r="A1769" s="10" t="s">
        <v>7911</v>
      </c>
      <c r="B1769" s="10" t="str">
        <f>INDEX('xUS TME'!B:B,MATCH('xUS Opp Value'!A1769,'xUS TME'!A:A,0))</f>
        <v>DK0061539921</v>
      </c>
      <c r="C1769" s="13" t="str">
        <f>INDEX('xUS TME'!C:C,MATCH($B1769,'xUS TME'!$B:$B,0))</f>
        <v>VWS</v>
      </c>
      <c r="D1769" s="13" t="str">
        <f>INDEX('xUS TME'!D:D,MATCH(B1769,'xUS TME'!$B:$B,0))</f>
        <v>0P0000A5Q5</v>
      </c>
      <c r="E1769" s="13" t="str">
        <f>INDEX('xUS TME'!F:F,MATCH(B1769,'xUS TME'!$B:$B,0))</f>
        <v>Denmark</v>
      </c>
      <c r="F1769" s="18" t="str">
        <f>INDEX('xUS TME'!G:G,MATCH(B1769,'xUS TME'!$B:$B,0))</f>
        <v>Industrials</v>
      </c>
      <c r="G1769" s="58">
        <f>IFERROR(INDEX(CRIMs!G:G,MATCH(C1769,CRIMs!D:D,0)),0)</f>
        <v>0</v>
      </c>
      <c r="H1769" s="58">
        <f>IFERROR(INDEX(CRIMs!I:I,MATCH(C1769,CRIMs!D:D,0)),0)</f>
        <v>0</v>
      </c>
      <c r="I1769" s="13">
        <f>INDEX('xUS TME'!E:E,MATCH($B1769,'xUS TME'!$B:$B,0))</f>
        <v>0.09</v>
      </c>
      <c r="J1769" s="15">
        <f>INDEX('xUS TME'!H:H,MATCH(B1769,'xUS TME'!$B:$B,0))</f>
        <v>1.1200000000000001</v>
      </c>
      <c r="K1769" s="17">
        <f t="shared" si="27"/>
        <v>-0.10714285714285721</v>
      </c>
      <c r="L1769" s="15">
        <f>INDEX('xUS TME'!J:J,MATCH('xUS Opp Value'!B264,'xUS TME'!$B:$B,0))</f>
        <v>25.85</v>
      </c>
      <c r="M1769" s="15">
        <f>INDEX('xUS TME'!L:L,MATCH('xUS Opp Value'!$B264,'xUS TME'!$B:$B,0))</f>
        <v>5.36</v>
      </c>
      <c r="N1769" s="15">
        <f>INDEX('xUS TME'!K:K,MATCH('xUS Opp Value'!$B264,'xUS TME'!$B:$B,0))</f>
        <v>0.27</v>
      </c>
      <c r="O1769" s="15" t="str">
        <f>INDEX('xUS TME'!I:I,MATCH('xUS Opp Value'!$B264,'xUS TME'!$B:$B,0))</f>
        <v>Narrow</v>
      </c>
      <c r="P1769" s="15" t="str">
        <f>INDEX('xUS TME'!M:M,MATCH('xUS Opp Value'!$B264,'xUS TME'!$B:$B,0))</f>
        <v>Indian Rupee</v>
      </c>
      <c r="Q1769" s="15" t="str">
        <f>INDEX('xUS TME'!N:N,MATCH('xUS Opp Value'!$B1769,'xUS TME'!$B:$B,0))</f>
        <v>High</v>
      </c>
    </row>
    <row r="1770" spans="1:17" hidden="1">
      <c r="A1770" s="10" t="s">
        <v>2804</v>
      </c>
      <c r="B1770" s="10" t="str">
        <f>INDEX('xUS TME'!B:B,MATCH('xUS Opp Value'!A1770,'xUS TME'!A:A,0))</f>
        <v>DE0005785604</v>
      </c>
      <c r="C1770" s="13" t="str">
        <f>INDEX('xUS TME'!C:C,MATCH($B1770,'xUS TME'!$B:$B,0))</f>
        <v>FRE</v>
      </c>
      <c r="D1770" s="13" t="str">
        <f>INDEX('xUS TME'!D:D,MATCH(B1770,'xUS TME'!$B:$B,0))</f>
        <v>0P00009QPQ</v>
      </c>
      <c r="E1770" s="13" t="str">
        <f>INDEX('xUS TME'!F:F,MATCH(B1770,'xUS TME'!$B:$B,0))</f>
        <v>Germany</v>
      </c>
      <c r="F1770" s="18" t="str">
        <f>INDEX('xUS TME'!G:G,MATCH(B1770,'xUS TME'!$B:$B,0))</f>
        <v>Health Care</v>
      </c>
      <c r="G1770" s="58">
        <f>IFERROR(INDEX(CRIMs!G:G,MATCH(C1770,CRIMs!D:D,0)),0)</f>
        <v>0</v>
      </c>
      <c r="H1770" s="58">
        <f>IFERROR(INDEX(CRIMs!I:I,MATCH(C1770,CRIMs!D:D,0)),0)</f>
        <v>0</v>
      </c>
      <c r="I1770" s="13">
        <f>INDEX('xUS TME'!E:E,MATCH($B1770,'xUS TME'!$B:$B,0))</f>
        <v>0.06</v>
      </c>
      <c r="J1770" s="15">
        <f>INDEX('xUS TME'!H:H,MATCH(B1770,'xUS TME'!$B:$B,0))</f>
        <v>0.83</v>
      </c>
      <c r="K1770" s="17">
        <f t="shared" si="27"/>
        <v>0.20481927710843384</v>
      </c>
      <c r="L1770" s="15">
        <f>INDEX('xUS TME'!J:J,MATCH('xUS Opp Value'!B355,'xUS TME'!$B:$B,0))</f>
        <v>52.86</v>
      </c>
      <c r="M1770" s="15">
        <f>INDEX('xUS TME'!L:L,MATCH('xUS Opp Value'!$B355,'xUS TME'!$B:$B,0))</f>
        <v>6.03</v>
      </c>
      <c r="N1770" s="15">
        <f>INDEX('xUS TME'!K:K,MATCH('xUS Opp Value'!$B355,'xUS TME'!$B:$B,0))</f>
        <v>0.14000000000000001</v>
      </c>
      <c r="O1770" s="15">
        <f>INDEX('xUS TME'!I:I,MATCH('xUS Opp Value'!$B355,'xUS TME'!$B:$B,0))</f>
        <v>0</v>
      </c>
      <c r="P1770" s="15" t="str">
        <f>INDEX('xUS TME'!M:M,MATCH('xUS Opp Value'!$B355,'xUS TME'!$B:$B,0))</f>
        <v>New Taiwan Dollar</v>
      </c>
      <c r="Q1770" s="15" t="str">
        <f>INDEX('xUS TME'!N:N,MATCH('xUS Opp Value'!$B1770,'xUS TME'!$B:$B,0))</f>
        <v>Medium</v>
      </c>
    </row>
    <row r="1771" spans="1:17" hidden="1">
      <c r="A1771" s="10" t="s">
        <v>789</v>
      </c>
      <c r="B1771" s="10" t="str">
        <f>INDEX('xUS TME'!B:B,MATCH('xUS Opp Value'!A1771,'xUS TME'!A:A,0))</f>
        <v>CA5592224011</v>
      </c>
      <c r="C1771" s="13" t="str">
        <f>INDEX('xUS TME'!C:C,MATCH($B1771,'xUS TME'!$B:$B,0))</f>
        <v>MG</v>
      </c>
      <c r="D1771" s="13" t="str">
        <f>INDEX('xUS TME'!D:D,MATCH(B1771,'xUS TME'!$B:$B,0))</f>
        <v>0P0000684T</v>
      </c>
      <c r="E1771" s="13" t="str">
        <f>INDEX('xUS TME'!F:F,MATCH(B1771,'xUS TME'!$B:$B,0))</f>
        <v>Canada</v>
      </c>
      <c r="F1771" s="18" t="str">
        <f>INDEX('xUS TME'!G:G,MATCH(B1771,'xUS TME'!$B:$B,0))</f>
        <v>Consumer Discretionary</v>
      </c>
      <c r="G1771" s="58">
        <f>IFERROR(INDEX(CRIMs!G:G,MATCH(C1771,CRIMs!D:D,0)),0)</f>
        <v>0.5</v>
      </c>
      <c r="H1771" s="58">
        <f>IFERROR(INDEX(CRIMs!I:I,MATCH(C1771,CRIMs!D:D,0)),0)</f>
        <v>0.58814489140519111</v>
      </c>
      <c r="I1771" s="13">
        <f>INDEX('xUS TME'!E:E,MATCH($B1771,'xUS TME'!$B:$B,0))</f>
        <v>0.04</v>
      </c>
      <c r="J1771" s="15">
        <f>INDEX('xUS TME'!H:H,MATCH(B1771,'xUS TME'!$B:$B,0))</f>
        <v>0.82</v>
      </c>
      <c r="K1771" s="17">
        <f t="shared" si="27"/>
        <v>0.21951219512195119</v>
      </c>
      <c r="L1771" s="15">
        <f>INDEX('xUS TME'!J:J,MATCH('xUS Opp Value'!B1771,'xUS TME'!$B:$B,0))</f>
        <v>8.4700000000000006</v>
      </c>
      <c r="M1771" s="15">
        <f>INDEX('xUS TME'!L:L,MATCH('xUS Opp Value'!$B549,'xUS TME'!$B:$B,0))</f>
        <v>9.07</v>
      </c>
      <c r="N1771" s="15">
        <f>INDEX('xUS TME'!K:K,MATCH('xUS Opp Value'!$B549,'xUS TME'!$B:$B,0))</f>
        <v>0.15</v>
      </c>
      <c r="O1771" s="15" t="str">
        <f>INDEX('xUS TME'!I:I,MATCH('xUS Opp Value'!$B549,'xUS TME'!$B:$B,0))</f>
        <v>Narrow</v>
      </c>
      <c r="P1771" s="15" t="str">
        <f>INDEX('xUS TME'!M:M,MATCH('xUS Opp Value'!$B549,'xUS TME'!$B:$B,0))</f>
        <v>Indian Rupee</v>
      </c>
      <c r="Q1771" s="15" t="str">
        <f>INDEX('xUS TME'!N:N,MATCH('xUS Opp Value'!$B1771,'xUS TME'!$B:$B,0))</f>
        <v>High</v>
      </c>
    </row>
    <row r="1772" spans="1:17" hidden="1">
      <c r="A1772" s="10" t="s">
        <v>5203</v>
      </c>
      <c r="B1772" s="10" t="str">
        <f>INDEX('xUS TME'!B:B,MATCH('xUS Opp Value'!A1772,'xUS TME'!A:A,0))</f>
        <v>KYG6470A1168</v>
      </c>
      <c r="C1772" s="13" t="str">
        <f>INDEX('xUS TME'!C:C,MATCH($B1772,'xUS TME'!$B:$B,0))</f>
        <v>09901</v>
      </c>
      <c r="D1772" s="13" t="str">
        <f>INDEX('xUS TME'!D:D,MATCH(B1772,'xUS TME'!$B:$B,0))</f>
        <v>0P0001L120</v>
      </c>
      <c r="E1772" s="13" t="str">
        <f>INDEX('xUS TME'!F:F,MATCH(B1772,'xUS TME'!$B:$B,0))</f>
        <v>China</v>
      </c>
      <c r="F1772" s="18" t="str">
        <f>INDEX('xUS TME'!G:G,MATCH(B1772,'xUS TME'!$B:$B,0))</f>
        <v>Consumer Discretionary</v>
      </c>
      <c r="G1772" s="58">
        <f>IFERROR(INDEX(CRIMs!G:G,MATCH(C1772,CRIMs!D:D,0)),0)</f>
        <v>0</v>
      </c>
      <c r="H1772" s="58">
        <f>IFERROR(INDEX(CRIMs!I:I,MATCH(C1772,CRIMs!D:D,0)),0)</f>
        <v>0</v>
      </c>
      <c r="I1772" s="13">
        <f>INDEX('xUS TME'!E:E,MATCH($B1772,'xUS TME'!$B:$B,0))</f>
        <v>0.02</v>
      </c>
      <c r="J1772" s="15">
        <f>INDEX('xUS TME'!H:H,MATCH(B1772,'xUS TME'!$B:$B,0))</f>
        <v>0.96</v>
      </c>
      <c r="K1772" s="17">
        <f t="shared" si="27"/>
        <v>4.1666666666666741E-2</v>
      </c>
      <c r="L1772" s="15">
        <f>INDEX('xUS TME'!J:J,MATCH('xUS Opp Value'!B741,'xUS TME'!$B:$B,0))</f>
        <v>7.55</v>
      </c>
      <c r="M1772" s="15">
        <f>INDEX('xUS TME'!L:L,MATCH('xUS Opp Value'!$B741,'xUS TME'!$B:$B,0))</f>
        <v>1.5</v>
      </c>
      <c r="N1772" s="15">
        <f>INDEX('xUS TME'!K:K,MATCH('xUS Opp Value'!$B741,'xUS TME'!$B:$B,0))</f>
        <v>0.19</v>
      </c>
      <c r="O1772" s="15">
        <f>INDEX('xUS TME'!I:I,MATCH('xUS Opp Value'!$B741,'xUS TME'!$B:$B,0))</f>
        <v>0</v>
      </c>
      <c r="P1772" s="15" t="str">
        <f>INDEX('xUS TME'!M:M,MATCH('xUS Opp Value'!$B741,'xUS TME'!$B:$B,0))</f>
        <v>Won</v>
      </c>
      <c r="Q1772" s="15" t="str">
        <f>INDEX('xUS TME'!N:N,MATCH('xUS Opp Value'!$B1772,'xUS TME'!$B:$B,0))</f>
        <v>Very High</v>
      </c>
    </row>
    <row r="1773" spans="1:17" hidden="1">
      <c r="A1773" s="10" t="s">
        <v>8053</v>
      </c>
      <c r="B1773" s="10" t="str">
        <f>INDEX('xUS TME'!B:B,MATCH('xUS Opp Value'!A1773,'xUS TME'!A:A,0))</f>
        <v>KYG9593A1040</v>
      </c>
      <c r="C1773" s="13" t="str">
        <f>INDEX('xUS TME'!C:C,MATCH($B1773,'xUS TME'!$B:$B,0))</f>
        <v>01997</v>
      </c>
      <c r="D1773" s="13" t="str">
        <f>INDEX('xUS TME'!D:D,MATCH(B1773,'xUS TME'!$B:$B,0))</f>
        <v>0P0001C950</v>
      </c>
      <c r="E1773" s="13" t="str">
        <f>INDEX('xUS TME'!F:F,MATCH(B1773,'xUS TME'!$B:$B,0))</f>
        <v>Hong Kong</v>
      </c>
      <c r="F1773" s="18" t="str">
        <f>INDEX('xUS TME'!G:G,MATCH(B1773,'xUS TME'!$B:$B,0))</f>
        <v>Real Estate</v>
      </c>
      <c r="G1773" s="58">
        <f>IFERROR(INDEX(CRIMs!G:G,MATCH(C1773,CRIMs!D:D,0)),0)</f>
        <v>0</v>
      </c>
      <c r="H1773" s="58">
        <f>IFERROR(INDEX(CRIMs!I:I,MATCH(C1773,CRIMs!D:D,0)),0)</f>
        <v>0</v>
      </c>
      <c r="I1773" s="13">
        <f>INDEX('xUS TME'!E:E,MATCH($B1773,'xUS TME'!$B:$B,0))</f>
        <v>0.01</v>
      </c>
      <c r="J1773" s="15">
        <f>INDEX('xUS TME'!H:H,MATCH(B1773,'xUS TME'!$B:$B,0))</f>
        <v>0.74</v>
      </c>
      <c r="K1773" s="17">
        <f t="shared" si="27"/>
        <v>0.35135135135135132</v>
      </c>
      <c r="L1773" s="15">
        <f>INDEX('xUS TME'!J:J,MATCH('xUS Opp Value'!B1085,'xUS TME'!$B:$B,0))</f>
        <v>8.61</v>
      </c>
      <c r="M1773" s="15">
        <f>INDEX('xUS TME'!L:L,MATCH('xUS Opp Value'!$B1085,'xUS TME'!$B:$B,0))</f>
        <v>1.67</v>
      </c>
      <c r="N1773" s="15">
        <f>INDEX('xUS TME'!K:K,MATCH('xUS Opp Value'!$B1085,'xUS TME'!$B:$B,0))</f>
        <v>0.22</v>
      </c>
      <c r="O1773" s="15">
        <f>INDEX('xUS TME'!I:I,MATCH('xUS Opp Value'!$B1085,'xUS TME'!$B:$B,0))</f>
        <v>0</v>
      </c>
      <c r="P1773" s="15" t="str">
        <f>INDEX('xUS TME'!M:M,MATCH('xUS Opp Value'!$B1085,'xUS TME'!$B:$B,0))</f>
        <v>Rupiah</v>
      </c>
      <c r="Q1773" s="15" t="str">
        <f>INDEX('xUS TME'!N:N,MATCH('xUS Opp Value'!$B1773,'xUS TME'!$B:$B,0))</f>
        <v>High</v>
      </c>
    </row>
    <row r="1774" spans="1:17" hidden="1">
      <c r="A1774" s="10" t="s">
        <v>3242</v>
      </c>
      <c r="B1774" s="10" t="str">
        <f>INDEX('xUS TME'!B:B,MATCH('xUS Opp Value'!A1774,'xUS TME'!A:A,0))</f>
        <v>KYG4290A1013</v>
      </c>
      <c r="C1774" s="13" t="str">
        <f>INDEX('xUS TME'!C:C,MATCH($B1774,'xUS TME'!$B:$B,0))</f>
        <v>06862</v>
      </c>
      <c r="D1774" s="13" t="str">
        <f>INDEX('xUS TME'!D:D,MATCH(B1774,'xUS TME'!$B:$B,0))</f>
        <v>0P0001EIHC</v>
      </c>
      <c r="E1774" s="13" t="str">
        <f>INDEX('xUS TME'!F:F,MATCH(B1774,'xUS TME'!$B:$B,0))</f>
        <v>China</v>
      </c>
      <c r="F1774" s="18" t="str">
        <f>INDEX('xUS TME'!G:G,MATCH(B1774,'xUS TME'!$B:$B,0))</f>
        <v>Consumer Discretionary</v>
      </c>
      <c r="G1774" s="58">
        <f>IFERROR(INDEX(CRIMs!G:G,MATCH(C1774,CRIMs!D:D,0)),0)</f>
        <v>0</v>
      </c>
      <c r="H1774" s="58">
        <f>IFERROR(INDEX(CRIMs!I:I,MATCH(C1774,CRIMs!D:D,0)),0)</f>
        <v>0</v>
      </c>
      <c r="I1774" s="13">
        <f>INDEX('xUS TME'!E:E,MATCH($B1774,'xUS TME'!$B:$B,0))</f>
        <v>0.01</v>
      </c>
      <c r="J1774" s="15">
        <f>INDEX('xUS TME'!H:H,MATCH(B1774,'xUS TME'!$B:$B,0))</f>
        <v>0.77</v>
      </c>
      <c r="K1774" s="17">
        <f t="shared" si="27"/>
        <v>0.29870129870129869</v>
      </c>
      <c r="L1774" s="15">
        <f>INDEX('xUS TME'!J:J,MATCH('xUS Opp Value'!B1298,'xUS TME'!$B:$B,0))</f>
        <v>0</v>
      </c>
      <c r="M1774" s="15">
        <f>INDEX('xUS TME'!L:L,MATCH('xUS Opp Value'!$B1298,'xUS TME'!$B:$B,0))</f>
        <v>1.37</v>
      </c>
      <c r="N1774" s="15">
        <f>INDEX('xUS TME'!K:K,MATCH('xUS Opp Value'!$B1298,'xUS TME'!$B:$B,0))</f>
        <v>7.0000000000000007E-2</v>
      </c>
      <c r="O1774" s="15">
        <f>INDEX('xUS TME'!I:I,MATCH('xUS Opp Value'!$B1298,'xUS TME'!$B:$B,0))</f>
        <v>0</v>
      </c>
      <c r="P1774" s="15" t="str">
        <f>INDEX('xUS TME'!M:M,MATCH('xUS Opp Value'!$B1298,'xUS TME'!$B:$B,0))</f>
        <v>Yuan Renminbi</v>
      </c>
      <c r="Q1774" s="15" t="str">
        <f>INDEX('xUS TME'!N:N,MATCH('xUS Opp Value'!$B1774,'xUS TME'!$B:$B,0))</f>
        <v>High</v>
      </c>
    </row>
    <row r="1775" spans="1:17" hidden="1">
      <c r="A1775" s="10" t="s">
        <v>1585</v>
      </c>
      <c r="B1775" s="10" t="str">
        <f>INDEX('xUS TME'!B:B,MATCH('xUS Opp Value'!A1775,'xUS TME'!A:A,0))</f>
        <v>BMG2109G1033</v>
      </c>
      <c r="C1775" s="13">
        <f>INDEX('xUS TME'!C:C,MATCH($B1775,'xUS TME'!$B:$B,0))</f>
        <v>384</v>
      </c>
      <c r="D1775" s="13" t="str">
        <f>INDEX('xUS TME'!D:D,MATCH(B1775,'xUS TME'!$B:$B,0))</f>
        <v>0P00009RX5</v>
      </c>
      <c r="E1775" s="13" t="str">
        <f>INDEX('xUS TME'!F:F,MATCH(B1775,'xUS TME'!$B:$B,0))</f>
        <v>China</v>
      </c>
      <c r="F1775" s="18" t="str">
        <f>INDEX('xUS TME'!G:G,MATCH(B1775,'xUS TME'!$B:$B,0))</f>
        <v>Utilities</v>
      </c>
      <c r="G1775" s="58">
        <f>IFERROR(INDEX(CRIMs!G:G,MATCH(C1775,CRIMs!D:D,0)),0)</f>
        <v>0</v>
      </c>
      <c r="H1775" s="58">
        <f>IFERROR(INDEX(CRIMs!I:I,MATCH(C1775,CRIMs!D:D,0)),0)</f>
        <v>0</v>
      </c>
      <c r="I1775" s="13">
        <f>INDEX('xUS TME'!E:E,MATCH($B1775,'xUS TME'!$B:$B,0))</f>
        <v>0.01</v>
      </c>
      <c r="J1775" s="15">
        <f>INDEX('xUS TME'!H:H,MATCH(B1775,'xUS TME'!$B:$B,0))</f>
        <v>0.85</v>
      </c>
      <c r="K1775" s="17">
        <f t="shared" si="27"/>
        <v>0.17647058823529416</v>
      </c>
      <c r="L1775" s="15">
        <f>INDEX('xUS TME'!J:J,MATCH('xUS Opp Value'!B1364,'xUS TME'!$B:$B,0))</f>
        <v>0</v>
      </c>
      <c r="M1775" s="15">
        <f>INDEX('xUS TME'!L:L,MATCH('xUS Opp Value'!$B1364,'xUS TME'!$B:$B,0))</f>
        <v>2.1800000000000002</v>
      </c>
      <c r="N1775" s="15">
        <f>INDEX('xUS TME'!K:K,MATCH('xUS Opp Value'!$B1364,'xUS TME'!$B:$B,0))</f>
        <v>0.16</v>
      </c>
      <c r="O1775" s="15">
        <f>INDEX('xUS TME'!I:I,MATCH('xUS Opp Value'!$B1364,'xUS TME'!$B:$B,0))</f>
        <v>0</v>
      </c>
      <c r="P1775" s="15" t="str">
        <f>INDEX('xUS TME'!M:M,MATCH('xUS Opp Value'!$B1364,'xUS TME'!$B:$B,0))</f>
        <v>Yuan Renminbi</v>
      </c>
      <c r="Q1775" s="15" t="str">
        <f>INDEX('xUS TME'!N:N,MATCH('xUS Opp Value'!$B1775,'xUS TME'!$B:$B,0))</f>
        <v>High</v>
      </c>
    </row>
    <row r="1776" spans="1:17">
      <c r="A1776" s="10" t="s">
        <v>349</v>
      </c>
      <c r="B1776" s="10" t="str">
        <f>INDEX('xUS TME'!B:B,MATCH('xUS Opp Value'!A1776,'xUS TME'!A:A,0))</f>
        <v>FR0000120073</v>
      </c>
      <c r="C1776" s="13" t="str">
        <f>INDEX('xUS TME'!C:C,MATCH($B1776,'xUS TME'!$B:$B,0))</f>
        <v>AI</v>
      </c>
      <c r="D1776" s="13" t="str">
        <f>INDEX('xUS TME'!D:D,MATCH(B1776,'xUS TME'!$B:$B,0))</f>
        <v>0P00009WA4</v>
      </c>
      <c r="E1776" s="13" t="str">
        <f>INDEX('xUS TME'!F:F,MATCH(B1776,'xUS TME'!$B:$B,0))</f>
        <v>France</v>
      </c>
      <c r="F1776" s="18" t="str">
        <f>INDEX('xUS TME'!G:G,MATCH(B1776,'xUS TME'!$B:$B,0))</f>
        <v>Materials</v>
      </c>
      <c r="G1776" s="58">
        <f>IFERROR(INDEX(CRIMs!G:G,MATCH(C1776,CRIMs!D:D,0)),0)</f>
        <v>0</v>
      </c>
      <c r="H1776" s="58">
        <f>IFERROR(INDEX(CRIMs!I:I,MATCH(C1776,CRIMs!D:D,0)),0)</f>
        <v>0</v>
      </c>
      <c r="I1776" s="13">
        <f>INDEX('xUS TME'!E:E,MATCH($B1776,'xUS TME'!$B:$B,0))</f>
        <v>0.36</v>
      </c>
      <c r="J1776" s="15">
        <f>INDEX('xUS TME'!H:H,MATCH(B1776,'xUS TME'!$B:$B,0))</f>
        <v>0.97</v>
      </c>
      <c r="K1776" s="17">
        <f t="shared" si="27"/>
        <v>3.0927835051546504E-2</v>
      </c>
      <c r="L1776" s="15">
        <f>INDEX('xUS TME'!J:J,MATCH('xUS Opp Value'!B55,'xUS TME'!$B:$B,0))</f>
        <v>17.649999999999999</v>
      </c>
      <c r="M1776" s="15">
        <f>INDEX('xUS TME'!L:L,MATCH('xUS Opp Value'!$B55,'xUS TME'!$B:$B,0))</f>
        <v>4.7</v>
      </c>
      <c r="N1776" s="15">
        <f>INDEX('xUS TME'!K:K,MATCH('xUS Opp Value'!$B55,'xUS TME'!$B:$B,0))</f>
        <v>0.41</v>
      </c>
      <c r="O1776" s="15" t="str">
        <f>INDEX('xUS TME'!I:I,MATCH('xUS Opp Value'!$B55,'xUS TME'!$B:$B,0))</f>
        <v>None</v>
      </c>
      <c r="P1776" s="15" t="str">
        <f>INDEX('xUS TME'!M:M,MATCH('xUS Opp Value'!$B55,'xUS TME'!$B:$B,0))</f>
        <v>Hong Kong Dollar</v>
      </c>
      <c r="Q1776" s="15" t="str">
        <f>INDEX('xUS TME'!N:N,MATCH('xUS Opp Value'!$B1776,'xUS TME'!$B:$B,0))</f>
        <v>Low</v>
      </c>
    </row>
    <row r="1777" spans="1:17" hidden="1">
      <c r="A1777" s="10" t="s">
        <v>268</v>
      </c>
      <c r="B1777" s="10" t="str">
        <f>INDEX('xUS TME'!B:B,MATCH('xUS Opp Value'!A1777,'xUS TME'!A:A,0))</f>
        <v>GB00B02J6398</v>
      </c>
      <c r="C1777" s="13" t="str">
        <f>INDEX('xUS TME'!C:C,MATCH($B1777,'xUS TME'!$B:$B,0))</f>
        <v>ADM</v>
      </c>
      <c r="D1777" s="13" t="str">
        <f>INDEX('xUS TME'!D:D,MATCH(B1777,'xUS TME'!$B:$B,0))</f>
        <v>0P00007NVV</v>
      </c>
      <c r="E1777" s="13" t="str">
        <f>INDEX('xUS TME'!F:F,MATCH(B1777,'xUS TME'!$B:$B,0))</f>
        <v>United Kingdom</v>
      </c>
      <c r="F1777" s="18" t="str">
        <f>INDEX('xUS TME'!G:G,MATCH(B1777,'xUS TME'!$B:$B,0))</f>
        <v>Financials</v>
      </c>
      <c r="G1777" s="58">
        <f>IFERROR(INDEX(CRIMs!G:G,MATCH(C1777,CRIMs!D:D,0)),0)</f>
        <v>0</v>
      </c>
      <c r="H1777" s="58">
        <f>IFERROR(INDEX(CRIMs!I:I,MATCH(C1777,CRIMs!D:D,0)),0)</f>
        <v>0</v>
      </c>
      <c r="I1777" s="13">
        <f>INDEX('xUS TME'!E:E,MATCH($B1777,'xUS TME'!$B:$B,0))</f>
        <v>0.03</v>
      </c>
      <c r="J1777" s="15">
        <f>INDEX('xUS TME'!H:H,MATCH(B1777,'xUS TME'!$B:$B,0))</f>
        <v>0.86</v>
      </c>
      <c r="K1777" s="17">
        <f t="shared" si="27"/>
        <v>0.16279069767441867</v>
      </c>
      <c r="L1777" s="15">
        <f>INDEX('xUS TME'!J:J,MATCH('xUS Opp Value'!B757,'xUS TME'!$B:$B,0))</f>
        <v>65.09</v>
      </c>
      <c r="M1777" s="15">
        <f>INDEX('xUS TME'!L:L,MATCH('xUS Opp Value'!$B757,'xUS TME'!$B:$B,0))</f>
        <v>9.1300000000000008</v>
      </c>
      <c r="N1777" s="15">
        <f>INDEX('xUS TME'!K:K,MATCH('xUS Opp Value'!$B757,'xUS TME'!$B:$B,0))</f>
        <v>0.12</v>
      </c>
      <c r="O1777" s="15">
        <f>INDEX('xUS TME'!I:I,MATCH('xUS Opp Value'!$B757,'xUS TME'!$B:$B,0))</f>
        <v>0</v>
      </c>
      <c r="P1777" s="15" t="str">
        <f>INDEX('xUS TME'!M:M,MATCH('xUS Opp Value'!$B757,'xUS TME'!$B:$B,0))</f>
        <v>Indian Rupee</v>
      </c>
      <c r="Q1777" s="15" t="str">
        <f>INDEX('xUS TME'!N:N,MATCH('xUS Opp Value'!$B1777,'xUS TME'!$B:$B,0))</f>
        <v>Medium</v>
      </c>
    </row>
    <row r="1778" spans="1:17">
      <c r="A1778" s="10" t="s">
        <v>2063</v>
      </c>
      <c r="B1778" s="10" t="str">
        <f>INDEX('xUS TME'!B:B,MATCH('xUS Opp Value'!A1778,'xUS TME'!A:A,0))</f>
        <v>FR0000125007</v>
      </c>
      <c r="C1778" s="13" t="str">
        <f>INDEX('xUS TME'!C:C,MATCH($B1778,'xUS TME'!$B:$B,0))</f>
        <v>SGO</v>
      </c>
      <c r="D1778" s="13" t="str">
        <f>INDEX('xUS TME'!D:D,MATCH(B1778,'xUS TME'!$B:$B,0))</f>
        <v>0P00009WOU</v>
      </c>
      <c r="E1778" s="13" t="str">
        <f>INDEX('xUS TME'!F:F,MATCH(B1778,'xUS TME'!$B:$B,0))</f>
        <v>France</v>
      </c>
      <c r="F1778" s="18" t="str">
        <f>INDEX('xUS TME'!G:G,MATCH(B1778,'xUS TME'!$B:$B,0))</f>
        <v>Industrials</v>
      </c>
      <c r="G1778" s="58">
        <f>IFERROR(INDEX(CRIMs!G:G,MATCH(C1778,CRIMs!D:D,0)),0)</f>
        <v>0</v>
      </c>
      <c r="H1778" s="58">
        <f>IFERROR(INDEX(CRIMs!I:I,MATCH(C1778,CRIMs!D:D,0)),0)</f>
        <v>0</v>
      </c>
      <c r="I1778" s="13">
        <f>INDEX('xUS TME'!E:E,MATCH($B1778,'xUS TME'!$B:$B,0))</f>
        <v>0.11</v>
      </c>
      <c r="J1778" s="15">
        <f>INDEX('xUS TME'!H:H,MATCH(B1778,'xUS TME'!$B:$B,0))</f>
        <v>0.93</v>
      </c>
      <c r="K1778" s="17">
        <f t="shared" si="27"/>
        <v>7.5268817204301008E-2</v>
      </c>
      <c r="L1778" s="15">
        <f>INDEX('xUS TME'!J:J,MATCH('xUS Opp Value'!B172,'xUS TME'!$B:$B,0))</f>
        <v>0</v>
      </c>
      <c r="M1778" s="15">
        <f>INDEX('xUS TME'!L:L,MATCH('xUS Opp Value'!$B172,'xUS TME'!$B:$B,0))</f>
        <v>1.94</v>
      </c>
      <c r="N1778" s="15">
        <f>INDEX('xUS TME'!K:K,MATCH('xUS Opp Value'!$B172,'xUS TME'!$B:$B,0))</f>
        <v>0.1</v>
      </c>
      <c r="O1778" s="15">
        <f>INDEX('xUS TME'!I:I,MATCH('xUS Opp Value'!$B172,'xUS TME'!$B:$B,0))</f>
        <v>0</v>
      </c>
      <c r="P1778" s="15" t="str">
        <f>INDEX('xUS TME'!M:M,MATCH('xUS Opp Value'!$B172,'xUS TME'!$B:$B,0))</f>
        <v>Yen</v>
      </c>
      <c r="Q1778" s="15" t="str">
        <f>INDEX('xUS TME'!N:N,MATCH('xUS Opp Value'!$B1778,'xUS TME'!$B:$B,0))</f>
        <v>High</v>
      </c>
    </row>
    <row r="1779" spans="1:17" hidden="1">
      <c r="A1779" s="10" t="s">
        <v>6862</v>
      </c>
      <c r="B1779" s="10" t="str">
        <f>INDEX('xUS TME'!B:B,MATCH('xUS Opp Value'!A1779,'xUS TME'!A:A,0))</f>
        <v>CH0418792922</v>
      </c>
      <c r="C1779" s="13" t="str">
        <f>INDEX('xUS TME'!C:C,MATCH($B1779,'xUS TME'!$B:$B,0))</f>
        <v>SIKA</v>
      </c>
      <c r="D1779" s="13" t="str">
        <f>INDEX('xUS TME'!D:D,MATCH(B1779,'xUS TME'!$B:$B,0))</f>
        <v>0P0000A5ES</v>
      </c>
      <c r="E1779" s="13" t="str">
        <f>INDEX('xUS TME'!F:F,MATCH(B1779,'xUS TME'!$B:$B,0))</f>
        <v>Switzerland</v>
      </c>
      <c r="F1779" s="18" t="str">
        <f>INDEX('xUS TME'!G:G,MATCH(B1779,'xUS TME'!$B:$B,0))</f>
        <v>Materials</v>
      </c>
      <c r="G1779" s="58">
        <f>IFERROR(INDEX(CRIMs!G:G,MATCH(C1779,CRIMs!D:D,0)),0)</f>
        <v>0</v>
      </c>
      <c r="H1779" s="58">
        <f>IFERROR(INDEX(CRIMs!I:I,MATCH(C1779,CRIMs!D:D,0)),0)</f>
        <v>0</v>
      </c>
      <c r="I1779" s="13">
        <f>INDEX('xUS TME'!E:E,MATCH($B1779,'xUS TME'!$B:$B,0))</f>
        <v>0.08</v>
      </c>
      <c r="J1779" s="15">
        <f>INDEX('xUS TME'!H:H,MATCH(B1779,'xUS TME'!$B:$B,0))</f>
        <v>0.86</v>
      </c>
      <c r="K1779" s="17">
        <f t="shared" si="27"/>
        <v>0.16279069767441867</v>
      </c>
      <c r="L1779" s="15">
        <f>INDEX('xUS TME'!J:J,MATCH('xUS Opp Value'!B261,'xUS TME'!$B:$B,0))</f>
        <v>19.07</v>
      </c>
      <c r="M1779" s="15">
        <f>INDEX('xUS TME'!L:L,MATCH('xUS Opp Value'!$B261,'xUS TME'!$B:$B,0))</f>
        <v>9.56</v>
      </c>
      <c r="N1779" s="15">
        <f>INDEX('xUS TME'!K:K,MATCH('xUS Opp Value'!$B261,'xUS TME'!$B:$B,0))</f>
        <v>0</v>
      </c>
      <c r="O1779" s="15" t="str">
        <f>INDEX('xUS TME'!I:I,MATCH('xUS Opp Value'!$B261,'xUS TME'!$B:$B,0))</f>
        <v>Wide</v>
      </c>
      <c r="P1779" s="15" t="str">
        <f>INDEX('xUS TME'!M:M,MATCH('xUS Opp Value'!$B261,'xUS TME'!$B:$B,0))</f>
        <v>Mexican Peso</v>
      </c>
      <c r="Q1779" s="15" t="str">
        <f>INDEX('xUS TME'!N:N,MATCH('xUS Opp Value'!$B1779,'xUS TME'!$B:$B,0))</f>
        <v>Medium</v>
      </c>
    </row>
    <row r="1780" spans="1:17" hidden="1">
      <c r="A1780" s="10" t="s">
        <v>6122</v>
      </c>
      <c r="B1780" s="10" t="str">
        <f>INDEX('xUS TME'!B:B,MATCH('xUS Opp Value'!A1780,'xUS TME'!A:A,0))</f>
        <v>CA76131D1033</v>
      </c>
      <c r="C1780" s="13" t="str">
        <f>INDEX('xUS TME'!C:C,MATCH($B1780,'xUS TME'!$B:$B,0))</f>
        <v>QSR</v>
      </c>
      <c r="D1780" s="13" t="str">
        <f>INDEX('xUS TME'!D:D,MATCH(B1780,'xUS TME'!$B:$B,0))</f>
        <v>0P000151U5</v>
      </c>
      <c r="E1780" s="13" t="str">
        <f>INDEX('xUS TME'!F:F,MATCH(B1780,'xUS TME'!$B:$B,0))</f>
        <v>United States</v>
      </c>
      <c r="F1780" s="18" t="str">
        <f>INDEX('xUS TME'!G:G,MATCH(B1780,'xUS TME'!$B:$B,0))</f>
        <v>Consumer Discretionary</v>
      </c>
      <c r="G1780" s="58">
        <f>IFERROR(INDEX(CRIMs!G:G,MATCH(C1780,CRIMs!D:D,0)),0)</f>
        <v>0</v>
      </c>
      <c r="H1780" s="58">
        <f>IFERROR(INDEX(CRIMs!I:I,MATCH(C1780,CRIMs!D:D,0)),0)</f>
        <v>0</v>
      </c>
      <c r="I1780" s="13">
        <f>INDEX('xUS TME'!E:E,MATCH($B1780,'xUS TME'!$B:$B,0))</f>
        <v>7.0000000000000007E-2</v>
      </c>
      <c r="J1780" s="15">
        <f>INDEX('xUS TME'!H:H,MATCH(B1780,'xUS TME'!$B:$B,0))</f>
        <v>0.96</v>
      </c>
      <c r="K1780" s="17">
        <f t="shared" si="27"/>
        <v>4.1666666666666741E-2</v>
      </c>
      <c r="L1780" s="15">
        <f>INDEX('xUS TME'!J:J,MATCH('xUS Opp Value'!B393,'xUS TME'!$B:$B,0))</f>
        <v>5.59</v>
      </c>
      <c r="M1780" s="15">
        <f>INDEX('xUS TME'!L:L,MATCH('xUS Opp Value'!$B393,'xUS TME'!$B:$B,0))</f>
        <v>0.75</v>
      </c>
      <c r="N1780" s="15">
        <f>INDEX('xUS TME'!K:K,MATCH('xUS Opp Value'!$B393,'xUS TME'!$B:$B,0))</f>
        <v>0.09</v>
      </c>
      <c r="O1780" s="15" t="str">
        <f>INDEX('xUS TME'!I:I,MATCH('xUS Opp Value'!$B393,'xUS TME'!$B:$B,0))</f>
        <v>None</v>
      </c>
      <c r="P1780" s="15" t="str">
        <f>INDEX('xUS TME'!M:M,MATCH('xUS Opp Value'!$B393,'xUS TME'!$B:$B,0))</f>
        <v>Euro</v>
      </c>
      <c r="Q1780" s="15" t="str">
        <f>INDEX('xUS TME'!N:N,MATCH('xUS Opp Value'!$B1780,'xUS TME'!$B:$B,0))</f>
        <v>Medium</v>
      </c>
    </row>
    <row r="1781" spans="1:17" hidden="1">
      <c r="A1781" s="10" t="s">
        <v>5511</v>
      </c>
      <c r="B1781" s="10" t="str">
        <f>INDEX('xUS TME'!B:B,MATCH('xUS Opp Value'!A1781,'xUS TME'!A:A,0))</f>
        <v>DK0060094928</v>
      </c>
      <c r="C1781" s="13" t="str">
        <f>INDEX('xUS TME'!C:C,MATCH($B1781,'xUS TME'!$B:$B,0))</f>
        <v>ORSTED</v>
      </c>
      <c r="D1781" s="13" t="str">
        <f>INDEX('xUS TME'!D:D,MATCH(B1781,'xUS TME'!$B:$B,0))</f>
        <v>0P0001846T</v>
      </c>
      <c r="E1781" s="13" t="str">
        <f>INDEX('xUS TME'!F:F,MATCH(B1781,'xUS TME'!$B:$B,0))</f>
        <v>Denmark</v>
      </c>
      <c r="F1781" s="18" t="str">
        <f>INDEX('xUS TME'!G:G,MATCH(B1781,'xUS TME'!$B:$B,0))</f>
        <v>Utilities</v>
      </c>
      <c r="G1781" s="58">
        <f>IFERROR(INDEX(CRIMs!G:G,MATCH(C1781,CRIMs!D:D,0)),0)</f>
        <v>0</v>
      </c>
      <c r="H1781" s="58">
        <f>IFERROR(INDEX(CRIMs!I:I,MATCH(C1781,CRIMs!D:D,0)),0)</f>
        <v>0</v>
      </c>
      <c r="I1781" s="13">
        <f>INDEX('xUS TME'!E:E,MATCH($B1781,'xUS TME'!$B:$B,0))</f>
        <v>0.03</v>
      </c>
      <c r="J1781" s="15">
        <f>INDEX('xUS TME'!H:H,MATCH(B1781,'xUS TME'!$B:$B,0))</f>
        <v>1.02</v>
      </c>
      <c r="K1781" s="17">
        <f t="shared" si="27"/>
        <v>-1.9607843137254943E-2</v>
      </c>
      <c r="L1781" s="15">
        <f>INDEX('xUS TME'!J:J,MATCH('xUS Opp Value'!B678,'xUS TME'!$B:$B,0))</f>
        <v>93.16</v>
      </c>
      <c r="M1781" s="15">
        <f>INDEX('xUS TME'!L:L,MATCH('xUS Opp Value'!$B678,'xUS TME'!$B:$B,0))</f>
        <v>57.45</v>
      </c>
      <c r="N1781" s="15">
        <f>INDEX('xUS TME'!K:K,MATCH('xUS Opp Value'!$B678,'xUS TME'!$B:$B,0))</f>
        <v>0.55000000000000004</v>
      </c>
      <c r="O1781" s="15">
        <f>INDEX('xUS TME'!I:I,MATCH('xUS Opp Value'!$B678,'xUS TME'!$B:$B,0))</f>
        <v>0</v>
      </c>
      <c r="P1781" s="15" t="str">
        <f>INDEX('xUS TME'!M:M,MATCH('xUS Opp Value'!$B678,'xUS TME'!$B:$B,0))</f>
        <v>New Taiwan Dollar</v>
      </c>
      <c r="Q1781" s="15" t="str">
        <f>INDEX('xUS TME'!N:N,MATCH('xUS Opp Value'!$B1781,'xUS TME'!$B:$B,0))</f>
        <v>High</v>
      </c>
    </row>
    <row r="1782" spans="1:17" hidden="1">
      <c r="A1782" s="10" t="s">
        <v>4110</v>
      </c>
      <c r="B1782" s="10" t="str">
        <f>INDEX('xUS TME'!B:B,MATCH('xUS Opp Value'!A1782,'xUS TME'!A:A,0))</f>
        <v>KYG5074A1004</v>
      </c>
      <c r="C1782" s="13">
        <f>INDEX('xUS TME'!C:C,MATCH($B1782,'xUS TME'!$B:$B,0))</f>
        <v>6618</v>
      </c>
      <c r="D1782" s="13" t="str">
        <f>INDEX('xUS TME'!D:D,MATCH(B1782,'xUS TME'!$B:$B,0))</f>
        <v>0P0001L7YC</v>
      </c>
      <c r="E1782" s="13" t="str">
        <f>INDEX('xUS TME'!F:F,MATCH(B1782,'xUS TME'!$B:$B,0))</f>
        <v>China</v>
      </c>
      <c r="F1782" s="18" t="str">
        <f>INDEX('xUS TME'!G:G,MATCH(B1782,'xUS TME'!$B:$B,0))</f>
        <v>Consumer Staples</v>
      </c>
      <c r="G1782" s="58">
        <f>IFERROR(INDEX(CRIMs!G:G,MATCH(C1782,CRIMs!D:D,0)),0)</f>
        <v>0</v>
      </c>
      <c r="H1782" s="58">
        <f>IFERROR(INDEX(CRIMs!I:I,MATCH(C1782,CRIMs!D:D,0)),0)</f>
        <v>0</v>
      </c>
      <c r="I1782" s="13">
        <f>INDEX('xUS TME'!E:E,MATCH($B1782,'xUS TME'!$B:$B,0))</f>
        <v>0.02</v>
      </c>
      <c r="J1782" s="15">
        <f>INDEX('xUS TME'!H:H,MATCH(B1782,'xUS TME'!$B:$B,0))</f>
        <v>0.76</v>
      </c>
      <c r="K1782" s="17">
        <f t="shared" si="27"/>
        <v>0.31578947368421062</v>
      </c>
      <c r="L1782" s="15">
        <f>INDEX('xUS TME'!J:J,MATCH('xUS Opp Value'!B780,'xUS TME'!$B:$B,0))</f>
        <v>7.32</v>
      </c>
      <c r="M1782" s="15">
        <f>INDEX('xUS TME'!L:L,MATCH('xUS Opp Value'!$B780,'xUS TME'!$B:$B,0))</f>
        <v>0.55000000000000004</v>
      </c>
      <c r="N1782" s="15">
        <f>INDEX('xUS TME'!K:K,MATCH('xUS Opp Value'!$B780,'xUS TME'!$B:$B,0))</f>
        <v>0.08</v>
      </c>
      <c r="O1782" s="15">
        <f>INDEX('xUS TME'!I:I,MATCH('xUS Opp Value'!$B780,'xUS TME'!$B:$B,0))</f>
        <v>0</v>
      </c>
      <c r="P1782" s="15" t="str">
        <f>INDEX('xUS TME'!M:M,MATCH('xUS Opp Value'!$B780,'xUS TME'!$B:$B,0))</f>
        <v>Baht</v>
      </c>
      <c r="Q1782" s="15" t="str">
        <f>INDEX('xUS TME'!N:N,MATCH('xUS Opp Value'!$B1782,'xUS TME'!$B:$B,0))</f>
        <v>Very High</v>
      </c>
    </row>
    <row r="1783" spans="1:17" hidden="1">
      <c r="A1783" s="10" t="s">
        <v>1372</v>
      </c>
      <c r="B1783" s="10" t="str">
        <f>INDEX('xUS TME'!B:B,MATCH('xUS Opp Value'!A1783,'xUS TME'!A:A,0))</f>
        <v>SG1M77906915</v>
      </c>
      <c r="C1783" s="13" t="str">
        <f>INDEX('xUS TME'!C:C,MATCH($B1783,'xUS TME'!$B:$B,0))</f>
        <v>A17U</v>
      </c>
      <c r="D1783" s="13" t="str">
        <f>INDEX('xUS TME'!D:D,MATCH(B1783,'xUS TME'!$B:$B,0))</f>
        <v>0P0000A6DZ</v>
      </c>
      <c r="E1783" s="13" t="str">
        <f>INDEX('xUS TME'!F:F,MATCH(B1783,'xUS TME'!$B:$B,0))</f>
        <v>Singapore</v>
      </c>
      <c r="F1783" s="18" t="str">
        <f>INDEX('xUS TME'!G:G,MATCH(B1783,'xUS TME'!$B:$B,0))</f>
        <v>Real Estate</v>
      </c>
      <c r="G1783" s="58">
        <f>IFERROR(INDEX(CRIMs!G:G,MATCH(C1783,CRIMs!D:D,0)),0)</f>
        <v>0</v>
      </c>
      <c r="H1783" s="58">
        <f>IFERROR(INDEX(CRIMs!I:I,MATCH(C1783,CRIMs!D:D,0)),0)</f>
        <v>0</v>
      </c>
      <c r="I1783" s="13">
        <f>INDEX('xUS TME'!E:E,MATCH($B1783,'xUS TME'!$B:$B,0))</f>
        <v>0.02</v>
      </c>
      <c r="J1783" s="15">
        <f>INDEX('xUS TME'!H:H,MATCH(B1783,'xUS TME'!$B:$B,0))</f>
        <v>0.85</v>
      </c>
      <c r="K1783" s="17">
        <f t="shared" si="27"/>
        <v>0.17647058823529416</v>
      </c>
      <c r="L1783" s="15">
        <f>INDEX('xUS TME'!J:J,MATCH('xUS Opp Value'!B789,'xUS TME'!$B:$B,0))</f>
        <v>0</v>
      </c>
      <c r="M1783" s="15">
        <f>INDEX('xUS TME'!L:L,MATCH('xUS Opp Value'!$B789,'xUS TME'!$B:$B,0))</f>
        <v>21.55</v>
      </c>
      <c r="N1783" s="15">
        <f>INDEX('xUS TME'!K:K,MATCH('xUS Opp Value'!$B789,'xUS TME'!$B:$B,0))</f>
        <v>0</v>
      </c>
      <c r="O1783" s="15">
        <f>INDEX('xUS TME'!I:I,MATCH('xUS Opp Value'!$B789,'xUS TME'!$B:$B,0))</f>
        <v>0</v>
      </c>
      <c r="P1783" s="15" t="str">
        <f>INDEX('xUS TME'!M:M,MATCH('xUS Opp Value'!$B789,'xUS TME'!$B:$B,0))</f>
        <v>Yuan Renminbi</v>
      </c>
      <c r="Q1783" s="15" t="str">
        <f>INDEX('xUS TME'!N:N,MATCH('xUS Opp Value'!$B1783,'xUS TME'!$B:$B,0))</f>
        <v>Medium</v>
      </c>
    </row>
    <row r="1784" spans="1:17" hidden="1">
      <c r="A1784" s="10" t="s">
        <v>4374</v>
      </c>
      <c r="B1784" s="10" t="str">
        <f>INDEX('xUS TME'!B:B,MATCH('xUS Opp Value'!A1784,'xUS TME'!A:A,0))</f>
        <v>JP3240400006</v>
      </c>
      <c r="C1784" s="13">
        <f>INDEX('xUS TME'!C:C,MATCH($B1784,'xUS TME'!$B:$B,0))</f>
        <v>2801</v>
      </c>
      <c r="D1784" s="13" t="str">
        <f>INDEX('xUS TME'!D:D,MATCH(B1784,'xUS TME'!$B:$B,0))</f>
        <v>0P0000AEV9</v>
      </c>
      <c r="E1784" s="13" t="str">
        <f>INDEX('xUS TME'!F:F,MATCH(B1784,'xUS TME'!$B:$B,0))</f>
        <v>Japan</v>
      </c>
      <c r="F1784" s="18" t="str">
        <f>INDEX('xUS TME'!G:G,MATCH(B1784,'xUS TME'!$B:$B,0))</f>
        <v>Consumer Staples</v>
      </c>
      <c r="G1784" s="58">
        <f>IFERROR(INDEX(CRIMs!G:G,MATCH(C1784,CRIMs!D:D,0)),0)</f>
        <v>0</v>
      </c>
      <c r="H1784" s="58">
        <f>IFERROR(INDEX(CRIMs!I:I,MATCH(C1784,CRIMs!D:D,0)),0)</f>
        <v>0</v>
      </c>
      <c r="I1784" s="13">
        <f>INDEX('xUS TME'!E:E,MATCH($B1784,'xUS TME'!$B:$B,0))</f>
        <v>0.02</v>
      </c>
      <c r="J1784" s="15">
        <f>INDEX('xUS TME'!H:H,MATCH(B1784,'xUS TME'!$B:$B,0))</f>
        <v>0.97</v>
      </c>
      <c r="K1784" s="17">
        <f t="shared" si="27"/>
        <v>3.0927835051546504E-2</v>
      </c>
      <c r="L1784" s="15">
        <f>INDEX('xUS TME'!J:J,MATCH('xUS Opp Value'!B819,'xUS TME'!$B:$B,0))</f>
        <v>16.71</v>
      </c>
      <c r="M1784" s="15">
        <f>INDEX('xUS TME'!L:L,MATCH('xUS Opp Value'!$B819,'xUS TME'!$B:$B,0))</f>
        <v>1.92</v>
      </c>
      <c r="N1784" s="15">
        <f>INDEX('xUS TME'!K:K,MATCH('xUS Opp Value'!$B819,'xUS TME'!$B:$B,0))</f>
        <v>0.12</v>
      </c>
      <c r="O1784" s="15">
        <f>INDEX('xUS TME'!I:I,MATCH('xUS Opp Value'!$B819,'xUS TME'!$B:$B,0))</f>
        <v>0</v>
      </c>
      <c r="P1784" s="15" t="str">
        <f>INDEX('xUS TME'!M:M,MATCH('xUS Opp Value'!$B819,'xUS TME'!$B:$B,0))</f>
        <v>Kuwaiti Dinar</v>
      </c>
      <c r="Q1784" s="15" t="str">
        <f>INDEX('xUS TME'!N:N,MATCH('xUS Opp Value'!$B1784,'xUS TME'!$B:$B,0))</f>
        <v>Medium</v>
      </c>
    </row>
    <row r="1785" spans="1:17" hidden="1">
      <c r="A1785" s="10" t="s">
        <v>6498</v>
      </c>
      <c r="B1785" s="10" t="str">
        <f>INDEX('xUS TME'!B:B,MATCH('xUS Opp Value'!A1785,'xUS TME'!A:A,0))</f>
        <v>AU0000364754</v>
      </c>
      <c r="C1785" s="13" t="str">
        <f>INDEX('xUS TME'!C:C,MATCH($B1785,'xUS TME'!$B:$B,0))</f>
        <v>SGH</v>
      </c>
      <c r="D1785" s="13" t="str">
        <f>INDEX('xUS TME'!D:D,MATCH(B1785,'xUS TME'!$B:$B,0))</f>
        <v>0P0000NPEP</v>
      </c>
      <c r="E1785" s="13" t="str">
        <f>INDEX('xUS TME'!F:F,MATCH(B1785,'xUS TME'!$B:$B,0))</f>
        <v>Australia</v>
      </c>
      <c r="F1785" s="18" t="str">
        <f>INDEX('xUS TME'!G:G,MATCH(B1785,'xUS TME'!$B:$B,0))</f>
        <v>Industrials</v>
      </c>
      <c r="G1785" s="58">
        <f>IFERROR(INDEX(CRIMs!G:G,MATCH(C1785,CRIMs!D:D,0)),0)</f>
        <v>0</v>
      </c>
      <c r="H1785" s="58">
        <f>IFERROR(INDEX(CRIMs!I:I,MATCH(C1785,CRIMs!D:D,0)),0)</f>
        <v>0</v>
      </c>
      <c r="I1785" s="13">
        <f>INDEX('xUS TME'!E:E,MATCH($B1785,'xUS TME'!$B:$B,0))</f>
        <v>0.02</v>
      </c>
      <c r="J1785" s="15">
        <f>INDEX('xUS TME'!H:H,MATCH(B1785,'xUS TME'!$B:$B,0))</f>
        <v>0.84</v>
      </c>
      <c r="K1785" s="17">
        <f t="shared" si="27"/>
        <v>0.19047619047619047</v>
      </c>
      <c r="L1785" s="15">
        <f>INDEX('xUS TME'!J:J,MATCH('xUS Opp Value'!B932,'xUS TME'!$B:$B,0))</f>
        <v>0</v>
      </c>
      <c r="M1785" s="15">
        <f>INDEX('xUS TME'!L:L,MATCH('xUS Opp Value'!$B932,'xUS TME'!$B:$B,0))</f>
        <v>3.83</v>
      </c>
      <c r="N1785" s="15">
        <f>INDEX('xUS TME'!K:K,MATCH('xUS Opp Value'!$B932,'xUS TME'!$B:$B,0))</f>
        <v>0.23</v>
      </c>
      <c r="O1785" s="15">
        <f>INDEX('xUS TME'!I:I,MATCH('xUS Opp Value'!$B932,'xUS TME'!$B:$B,0))</f>
        <v>0</v>
      </c>
      <c r="P1785" s="15" t="str">
        <f>INDEX('xUS TME'!M:M,MATCH('xUS Opp Value'!$B932,'xUS TME'!$B:$B,0))</f>
        <v>Yuan Renminbi</v>
      </c>
      <c r="Q1785" s="15" t="str">
        <f>INDEX('xUS TME'!N:N,MATCH('xUS Opp Value'!$B1785,'xUS TME'!$B:$B,0))</f>
        <v>Medium</v>
      </c>
    </row>
    <row r="1786" spans="1:17" hidden="1">
      <c r="A1786" s="10" t="s">
        <v>5966</v>
      </c>
      <c r="B1786" s="10" t="str">
        <f>INDEX('xUS TME'!B:B,MATCH('xUS Opp Value'!A1786,'xUS TME'!A:A,0))</f>
        <v>AU000000QAN2</v>
      </c>
      <c r="C1786" s="13" t="str">
        <f>INDEX('xUS TME'!C:C,MATCH($B1786,'xUS TME'!$B:$B,0))</f>
        <v>QAN</v>
      </c>
      <c r="D1786" s="13" t="str">
        <f>INDEX('xUS TME'!D:D,MATCH(B1786,'xUS TME'!$B:$B,0))</f>
        <v>0P00006WUB</v>
      </c>
      <c r="E1786" s="13" t="str">
        <f>INDEX('xUS TME'!F:F,MATCH(B1786,'xUS TME'!$B:$B,0))</f>
        <v>Australia</v>
      </c>
      <c r="F1786" s="18" t="str">
        <f>INDEX('xUS TME'!G:G,MATCH(B1786,'xUS TME'!$B:$B,0))</f>
        <v>Industrials</v>
      </c>
      <c r="G1786" s="58">
        <f>IFERROR(INDEX(CRIMs!G:G,MATCH(C1786,CRIMs!D:D,0)),0)</f>
        <v>0</v>
      </c>
      <c r="H1786" s="58">
        <f>IFERROR(INDEX(CRIMs!I:I,MATCH(C1786,CRIMs!D:D,0)),0)</f>
        <v>0</v>
      </c>
      <c r="I1786" s="13">
        <f>INDEX('xUS TME'!E:E,MATCH($B1786,'xUS TME'!$B:$B,0))</f>
        <v>0.01</v>
      </c>
      <c r="J1786" s="15">
        <f>INDEX('xUS TME'!H:H,MATCH(B1786,'xUS TME'!$B:$B,0))</f>
        <v>0.9</v>
      </c>
      <c r="K1786" s="17">
        <f t="shared" si="27"/>
        <v>0.11111111111111116</v>
      </c>
      <c r="L1786" s="15">
        <f>INDEX('xUS TME'!J:J,MATCH('xUS Opp Value'!B1061,'xUS TME'!$B:$B,0))</f>
        <v>2.78</v>
      </c>
      <c r="M1786" s="15">
        <f>INDEX('xUS TME'!L:L,MATCH('xUS Opp Value'!$B1061,'xUS TME'!$B:$B,0))</f>
        <v>0.26</v>
      </c>
      <c r="N1786" s="15">
        <f>INDEX('xUS TME'!K:K,MATCH('xUS Opp Value'!$B1061,'xUS TME'!$B:$B,0))</f>
        <v>-0.02</v>
      </c>
      <c r="O1786" s="15">
        <f>INDEX('xUS TME'!I:I,MATCH('xUS Opp Value'!$B1061,'xUS TME'!$B:$B,0))</f>
        <v>0</v>
      </c>
      <c r="P1786" s="15" t="str">
        <f>INDEX('xUS TME'!M:M,MATCH('xUS Opp Value'!$B1061,'xUS TME'!$B:$B,0))</f>
        <v>Hong Kong Dollar</v>
      </c>
      <c r="Q1786" s="15" t="str">
        <f>INDEX('xUS TME'!N:N,MATCH('xUS Opp Value'!$B1786,'xUS TME'!$B:$B,0))</f>
        <v>High</v>
      </c>
    </row>
    <row r="1787" spans="1:17" hidden="1">
      <c r="A1787" s="10" t="s">
        <v>7876</v>
      </c>
      <c r="B1787" s="10" t="str">
        <f>INDEX('xUS TME'!B:B,MATCH('xUS Opp Value'!A1787,'xUS TME'!A:A,0))</f>
        <v>GB0007099541</v>
      </c>
      <c r="C1787" s="13" t="str">
        <f>INDEX('xUS TME'!C:C,MATCH($B1787,'xUS TME'!$B:$B,0))</f>
        <v>PRU</v>
      </c>
      <c r="D1787" s="13" t="str">
        <f>INDEX('xUS TME'!D:D,MATCH(B1787,'xUS TME'!$B:$B,0))</f>
        <v>0P00007OS9</v>
      </c>
      <c r="E1787" s="13" t="str">
        <f>INDEX('xUS TME'!F:F,MATCH(B1787,'xUS TME'!$B:$B,0))</f>
        <v>Hong Kong</v>
      </c>
      <c r="F1787" s="18" t="str">
        <f>INDEX('xUS TME'!G:G,MATCH(B1787,'xUS TME'!$B:$B,0))</f>
        <v>Financials</v>
      </c>
      <c r="G1787" s="58">
        <f>IFERROR(INDEX(CRIMs!G:G,MATCH(C1787,CRIMs!D:D,0)),0)</f>
        <v>0.5</v>
      </c>
      <c r="H1787" s="58">
        <f>IFERROR(INDEX(CRIMs!I:I,MATCH(C1787,CRIMs!D:D,0)),0)</f>
        <v>0.50930818110385179</v>
      </c>
      <c r="I1787" s="13">
        <f>INDEX('xUS TME'!E:E,MATCH($B1787,'xUS TME'!$B:$B,0))</f>
        <v>0.11</v>
      </c>
      <c r="J1787" s="15">
        <f>INDEX('xUS TME'!H:H,MATCH(B1787,'xUS TME'!$B:$B,0))</f>
        <v>0.92</v>
      </c>
      <c r="K1787" s="17">
        <f t="shared" ref="K1787:K1850" si="28">IFERROR((1/J1787)-1,"")</f>
        <v>8.6956521739130377E-2</v>
      </c>
      <c r="L1787" s="15">
        <f>INDEX('xUS TME'!J:J,MATCH('xUS Opp Value'!B179,'xUS TME'!$B:$B,0))</f>
        <v>13.18</v>
      </c>
      <c r="M1787" s="15">
        <f>INDEX('xUS TME'!L:L,MATCH('xUS Opp Value'!$B179,'xUS TME'!$B:$B,0))</f>
        <v>1.41</v>
      </c>
      <c r="N1787" s="15">
        <f>INDEX('xUS TME'!K:K,MATCH('xUS Opp Value'!$B179,'xUS TME'!$B:$B,0))</f>
        <v>0.05</v>
      </c>
      <c r="O1787" s="15" t="str">
        <f>INDEX('xUS TME'!I:I,MATCH('xUS Opp Value'!$B179,'xUS TME'!$B:$B,0))</f>
        <v>None</v>
      </c>
      <c r="P1787" s="15" t="str">
        <f>INDEX('xUS TME'!M:M,MATCH('xUS Opp Value'!$B179,'xUS TME'!$B:$B,0))</f>
        <v>Euro</v>
      </c>
      <c r="Q1787" s="15" t="str">
        <f>INDEX('xUS TME'!N:N,MATCH('xUS Opp Value'!$B1787,'xUS TME'!$B:$B,0))</f>
        <v>High</v>
      </c>
    </row>
    <row r="1788" spans="1:17" hidden="1">
      <c r="A1788" s="10" t="s">
        <v>6118</v>
      </c>
      <c r="B1788" s="10" t="str">
        <f>INDEX('xUS TME'!B:B,MATCH('xUS Opp Value'!A1788,'xUS TME'!A:A,0))</f>
        <v>JP3500610005</v>
      </c>
      <c r="C1788" s="13">
        <f>INDEX('xUS TME'!C:C,MATCH($B1788,'xUS TME'!$B:$B,0))</f>
        <v>8308</v>
      </c>
      <c r="D1788" s="13" t="str">
        <f>INDEX('xUS TME'!D:D,MATCH(B1788,'xUS TME'!$B:$B,0))</f>
        <v>0P0000AEXH</v>
      </c>
      <c r="E1788" s="13" t="str">
        <f>INDEX('xUS TME'!F:F,MATCH(B1788,'xUS TME'!$B:$B,0))</f>
        <v>Japan</v>
      </c>
      <c r="F1788" s="18" t="str">
        <f>INDEX('xUS TME'!G:G,MATCH(B1788,'xUS TME'!$B:$B,0))</f>
        <v>Financials</v>
      </c>
      <c r="G1788" s="58">
        <f>IFERROR(INDEX(CRIMs!G:G,MATCH(C1788,CRIMs!D:D,0)),0)</f>
        <v>0</v>
      </c>
      <c r="H1788" s="58">
        <f>IFERROR(INDEX(CRIMs!I:I,MATCH(C1788,CRIMs!D:D,0)),0)</f>
        <v>0</v>
      </c>
      <c r="I1788" s="13">
        <f>INDEX('xUS TME'!E:E,MATCH($B1788,'xUS TME'!$B:$B,0))</f>
        <v>7.0000000000000007E-2</v>
      </c>
      <c r="J1788" s="15">
        <f>INDEX('xUS TME'!H:H,MATCH(B1788,'xUS TME'!$B:$B,0))</f>
        <v>1.02</v>
      </c>
      <c r="K1788" s="17">
        <f t="shared" si="28"/>
        <v>-1.9607843137254943E-2</v>
      </c>
      <c r="L1788" s="15">
        <f>INDEX('xUS TME'!J:J,MATCH('xUS Opp Value'!B313,'xUS TME'!$B:$B,0))</f>
        <v>20.96</v>
      </c>
      <c r="M1788" s="15">
        <f>INDEX('xUS TME'!L:L,MATCH('xUS Opp Value'!$B313,'xUS TME'!$B:$B,0))</f>
        <v>1.74</v>
      </c>
      <c r="N1788" s="15">
        <f>INDEX('xUS TME'!K:K,MATCH('xUS Opp Value'!$B313,'xUS TME'!$B:$B,0))</f>
        <v>0.09</v>
      </c>
      <c r="O1788" s="15">
        <f>INDEX('xUS TME'!I:I,MATCH('xUS Opp Value'!$B313,'xUS TME'!$B:$B,0))</f>
        <v>0</v>
      </c>
      <c r="P1788" s="15" t="str">
        <f>INDEX('xUS TME'!M:M,MATCH('xUS Opp Value'!$B313,'xUS TME'!$B:$B,0))</f>
        <v>Canadian Dollar</v>
      </c>
      <c r="Q1788" s="15" t="str">
        <f>INDEX('xUS TME'!N:N,MATCH('xUS Opp Value'!$B1788,'xUS TME'!$B:$B,0))</f>
        <v>Medium</v>
      </c>
    </row>
    <row r="1789" spans="1:17" hidden="1">
      <c r="A1789" s="10" t="s">
        <v>2208</v>
      </c>
      <c r="B1789" s="10" t="str">
        <f>INDEX('xUS TME'!B:B,MATCH('xUS Opp Value'!A1789,'xUS TME'!A:A,0))</f>
        <v>DE000DTR0CK8</v>
      </c>
      <c r="C1789" s="13" t="str">
        <f>INDEX('xUS TME'!C:C,MATCH($B1789,'xUS TME'!$B:$B,0))</f>
        <v>DTG</v>
      </c>
      <c r="D1789" s="13" t="str">
        <f>INDEX('xUS TME'!D:D,MATCH(B1789,'xUS TME'!$B:$B,0))</f>
        <v>0P0001O38V</v>
      </c>
      <c r="E1789" s="13" t="str">
        <f>INDEX('xUS TME'!F:F,MATCH(B1789,'xUS TME'!$B:$B,0))</f>
        <v>Germany</v>
      </c>
      <c r="F1789" s="18" t="str">
        <f>INDEX('xUS TME'!G:G,MATCH(B1789,'xUS TME'!$B:$B,0))</f>
        <v>Industrials</v>
      </c>
      <c r="G1789" s="58">
        <f>IFERROR(INDEX(CRIMs!G:G,MATCH(C1789,CRIMs!D:D,0)),0)</f>
        <v>0</v>
      </c>
      <c r="H1789" s="58">
        <f>IFERROR(INDEX(CRIMs!I:I,MATCH(C1789,CRIMs!D:D,0)),0)</f>
        <v>0</v>
      </c>
      <c r="I1789" s="13">
        <f>INDEX('xUS TME'!E:E,MATCH($B1789,'xUS TME'!$B:$B,0))</f>
        <v>0.06</v>
      </c>
      <c r="J1789" s="15">
        <f>INDEX('xUS TME'!H:H,MATCH(B1789,'xUS TME'!$B:$B,0))</f>
        <v>1.01</v>
      </c>
      <c r="K1789" s="17">
        <f t="shared" si="28"/>
        <v>-9.9009900990099098E-3</v>
      </c>
      <c r="L1789" s="15">
        <f>INDEX('xUS TME'!J:J,MATCH('xUS Opp Value'!B380,'xUS TME'!$B:$B,0))</f>
        <v>0</v>
      </c>
      <c r="M1789" s="15">
        <f>INDEX('xUS TME'!L:L,MATCH('xUS Opp Value'!$B380,'xUS TME'!$B:$B,0))</f>
        <v>2.35</v>
      </c>
      <c r="N1789" s="15">
        <f>INDEX('xUS TME'!K:K,MATCH('xUS Opp Value'!$B380,'xUS TME'!$B:$B,0))</f>
        <v>0.16</v>
      </c>
      <c r="O1789" s="15">
        <f>INDEX('xUS TME'!I:I,MATCH('xUS Opp Value'!$B380,'xUS TME'!$B:$B,0))</f>
        <v>0</v>
      </c>
      <c r="P1789" s="15" t="str">
        <f>INDEX('xUS TME'!M:M,MATCH('xUS Opp Value'!$B380,'xUS TME'!$B:$B,0))</f>
        <v>Rand</v>
      </c>
      <c r="Q1789" s="15" t="str">
        <f>INDEX('xUS TME'!N:N,MATCH('xUS Opp Value'!$B1789,'xUS TME'!$B:$B,0))</f>
        <v>High</v>
      </c>
    </row>
    <row r="1790" spans="1:17" hidden="1">
      <c r="A1790" s="10" t="s">
        <v>6242</v>
      </c>
      <c r="B1790" s="10" t="str">
        <f>INDEX('xUS TME'!B:B,MATCH('xUS Opp Value'!A1790,'xUS TME'!A:A,0))</f>
        <v>KR7009150004</v>
      </c>
      <c r="C1790" s="13" t="str">
        <f>INDEX('xUS TME'!C:C,MATCH($B1790,'xUS TME'!$B:$B,0))</f>
        <v>009150</v>
      </c>
      <c r="D1790" s="13" t="str">
        <f>INDEX('xUS TME'!D:D,MATCH(B1790,'xUS TME'!$B:$B,0))</f>
        <v>0P0000BRYE</v>
      </c>
      <c r="E1790" s="13" t="str">
        <f>INDEX('xUS TME'!F:F,MATCH(B1790,'xUS TME'!$B:$B,0))</f>
        <v>South Korea</v>
      </c>
      <c r="F1790" s="18" t="str">
        <f>INDEX('xUS TME'!G:G,MATCH(B1790,'xUS TME'!$B:$B,0))</f>
        <v>Information Technology</v>
      </c>
      <c r="G1790" s="58">
        <f>IFERROR(INDEX(CRIMs!G:G,MATCH(C1790,CRIMs!D:D,0)),0)</f>
        <v>0</v>
      </c>
      <c r="H1790" s="58">
        <f>IFERROR(INDEX(CRIMs!I:I,MATCH(C1790,CRIMs!D:D,0)),0)</f>
        <v>0</v>
      </c>
      <c r="I1790" s="13">
        <f>INDEX('xUS TME'!E:E,MATCH($B1790,'xUS TME'!$B:$B,0))</f>
        <v>0.04</v>
      </c>
      <c r="J1790" s="15">
        <f>INDEX('xUS TME'!H:H,MATCH(B1790,'xUS TME'!$B:$B,0))</f>
        <v>1.42</v>
      </c>
      <c r="K1790" s="17">
        <f t="shared" si="28"/>
        <v>-0.29577464788732388</v>
      </c>
      <c r="L1790" s="15">
        <f>INDEX('xUS TME'!J:J,MATCH('xUS Opp Value'!B665,'xUS TME'!$B:$B,0))</f>
        <v>0</v>
      </c>
      <c r="M1790" s="15">
        <f>INDEX('xUS TME'!L:L,MATCH('xUS Opp Value'!$B665,'xUS TME'!$B:$B,0))</f>
        <v>5.84</v>
      </c>
      <c r="N1790" s="15">
        <f>INDEX('xUS TME'!K:K,MATCH('xUS Opp Value'!$B665,'xUS TME'!$B:$B,0))</f>
        <v>0.13</v>
      </c>
      <c r="O1790" s="15">
        <f>INDEX('xUS TME'!I:I,MATCH('xUS Opp Value'!$B665,'xUS TME'!$B:$B,0))</f>
        <v>0</v>
      </c>
      <c r="P1790" s="15" t="str">
        <f>INDEX('xUS TME'!M:M,MATCH('xUS Opp Value'!$B665,'xUS TME'!$B:$B,0))</f>
        <v>Indian Rupee</v>
      </c>
      <c r="Q1790" s="15" t="str">
        <f>INDEX('xUS TME'!N:N,MATCH('xUS Opp Value'!$B1790,'xUS TME'!$B:$B,0))</f>
        <v>High</v>
      </c>
    </row>
    <row r="1791" spans="1:17" hidden="1">
      <c r="A1791" s="10" t="s">
        <v>1184</v>
      </c>
      <c r="B1791" s="10" t="str">
        <f>INDEX('xUS TME'!B:B,MATCH('xUS Opp Value'!A1791,'xUS TME'!A:A,0))</f>
        <v>AU000000BSL0</v>
      </c>
      <c r="C1791" s="13" t="str">
        <f>INDEX('xUS TME'!C:C,MATCH($B1791,'xUS TME'!$B:$B,0))</f>
        <v>BSL</v>
      </c>
      <c r="D1791" s="13" t="str">
        <f>INDEX('xUS TME'!D:D,MATCH(B1791,'xUS TME'!$B:$B,0))</f>
        <v>0P00006WBG</v>
      </c>
      <c r="E1791" s="13" t="str">
        <f>INDEX('xUS TME'!F:F,MATCH(B1791,'xUS TME'!$B:$B,0))</f>
        <v>Australia</v>
      </c>
      <c r="F1791" s="18" t="str">
        <f>INDEX('xUS TME'!G:G,MATCH(B1791,'xUS TME'!$B:$B,0))</f>
        <v>Materials</v>
      </c>
      <c r="G1791" s="58">
        <f>IFERROR(INDEX(CRIMs!G:G,MATCH(C1791,CRIMs!D:D,0)),0)</f>
        <v>0</v>
      </c>
      <c r="H1791" s="58">
        <f>IFERROR(INDEX(CRIMs!I:I,MATCH(C1791,CRIMs!D:D,0)),0)</f>
        <v>0</v>
      </c>
      <c r="I1791" s="13">
        <f>INDEX('xUS TME'!E:E,MATCH($B1791,'xUS TME'!$B:$B,0))</f>
        <v>0.02</v>
      </c>
      <c r="J1791" s="15">
        <f>INDEX('xUS TME'!H:H,MATCH(B1791,'xUS TME'!$B:$B,0))</f>
        <v>1.07</v>
      </c>
      <c r="K1791" s="17">
        <f t="shared" si="28"/>
        <v>-6.5420560747663559E-2</v>
      </c>
      <c r="L1791" s="15">
        <f>INDEX('xUS TME'!J:J,MATCH('xUS Opp Value'!B723,'xUS TME'!$B:$B,0))</f>
        <v>14.33</v>
      </c>
      <c r="M1791" s="15">
        <f>INDEX('xUS TME'!L:L,MATCH('xUS Opp Value'!$B723,'xUS TME'!$B:$B,0))</f>
        <v>4.67</v>
      </c>
      <c r="N1791" s="15">
        <f>INDEX('xUS TME'!K:K,MATCH('xUS Opp Value'!$B723,'xUS TME'!$B:$B,0))</f>
        <v>0.23</v>
      </c>
      <c r="O1791" s="15">
        <f>INDEX('xUS TME'!I:I,MATCH('xUS Opp Value'!$B723,'xUS TME'!$B:$B,0))</f>
        <v>0</v>
      </c>
      <c r="P1791" s="15" t="str">
        <f>INDEX('xUS TME'!M:M,MATCH('xUS Opp Value'!$B723,'xUS TME'!$B:$B,0))</f>
        <v>Hong Kong Dollar</v>
      </c>
      <c r="Q1791" s="15" t="str">
        <f>INDEX('xUS TME'!N:N,MATCH('xUS Opp Value'!$B1791,'xUS TME'!$B:$B,0))</f>
        <v>High</v>
      </c>
    </row>
    <row r="1792" spans="1:17" hidden="1">
      <c r="A1792" s="10" t="s">
        <v>1513</v>
      </c>
      <c r="B1792" s="10" t="str">
        <f>INDEX('xUS TME'!B:B,MATCH('xUS Opp Value'!A1792,'xUS TME'!A:A,0))</f>
        <v>CNE1000001Q4</v>
      </c>
      <c r="C1792" s="13" t="str">
        <f>INDEX('xUS TME'!C:C,MATCH($B1792,'xUS TME'!$B:$B,0))</f>
        <v>00998</v>
      </c>
      <c r="D1792" s="13" t="str">
        <f>INDEX('xUS TME'!D:D,MATCH(B1792,'xUS TME'!$B:$B,0))</f>
        <v>0P00009S56</v>
      </c>
      <c r="E1792" s="13" t="str">
        <f>INDEX('xUS TME'!F:F,MATCH(B1792,'xUS TME'!$B:$B,0))</f>
        <v>China</v>
      </c>
      <c r="F1792" s="18" t="str">
        <f>INDEX('xUS TME'!G:G,MATCH(B1792,'xUS TME'!$B:$B,0))</f>
        <v>Financials</v>
      </c>
      <c r="G1792" s="58">
        <f>IFERROR(INDEX(CRIMs!G:G,MATCH(C1792,CRIMs!D:D,0)),0)</f>
        <v>0</v>
      </c>
      <c r="H1792" s="58">
        <f>IFERROR(INDEX(CRIMs!I:I,MATCH(C1792,CRIMs!D:D,0)),0)</f>
        <v>0</v>
      </c>
      <c r="I1792" s="13">
        <f>INDEX('xUS TME'!E:E,MATCH($B1792,'xUS TME'!$B:$B,0))</f>
        <v>0.02</v>
      </c>
      <c r="J1792" s="15">
        <f>INDEX('xUS TME'!H:H,MATCH(B1792,'xUS TME'!$B:$B,0))</f>
        <v>0.89</v>
      </c>
      <c r="K1792" s="17">
        <f t="shared" si="28"/>
        <v>0.12359550561797761</v>
      </c>
      <c r="L1792" s="15">
        <f>INDEX('xUS TME'!J:J,MATCH('xUS Opp Value'!B860,'xUS TME'!$B:$B,0))</f>
        <v>2.0099999999999998</v>
      </c>
      <c r="M1792" s="15">
        <f>INDEX('xUS TME'!L:L,MATCH('xUS Opp Value'!$B860,'xUS TME'!$B:$B,0))</f>
        <v>0.28000000000000003</v>
      </c>
      <c r="N1792" s="15">
        <f>INDEX('xUS TME'!K:K,MATCH('xUS Opp Value'!$B860,'xUS TME'!$B:$B,0))</f>
        <v>0.08</v>
      </c>
      <c r="O1792" s="15" t="str">
        <f>INDEX('xUS TME'!I:I,MATCH('xUS Opp Value'!$B860,'xUS TME'!$B:$B,0))</f>
        <v>None</v>
      </c>
      <c r="P1792" s="15" t="str">
        <f>INDEX('xUS TME'!M:M,MATCH('xUS Opp Value'!$B860,'xUS TME'!$B:$B,0))</f>
        <v>Hong Kong Dollar</v>
      </c>
      <c r="Q1792" s="15" t="str">
        <f>INDEX('xUS TME'!N:N,MATCH('xUS Opp Value'!$B1792,'xUS TME'!$B:$B,0))</f>
        <v>High</v>
      </c>
    </row>
    <row r="1793" spans="1:17" hidden="1">
      <c r="A1793" s="10" t="s">
        <v>7526</v>
      </c>
      <c r="B1793" s="10" t="str">
        <f>INDEX('xUS TME'!B:B,MATCH('xUS Opp Value'!A1793,'xUS TME'!A:A,0))</f>
        <v>CNE100001MK7</v>
      </c>
      <c r="C1793" s="13">
        <f>INDEX('xUS TME'!C:C,MATCH($B1793,'xUS TME'!$B:$B,0))</f>
        <v>1339</v>
      </c>
      <c r="D1793" s="13" t="str">
        <f>INDEX('xUS TME'!D:D,MATCH(B1793,'xUS TME'!$B:$B,0))</f>
        <v>0P0000XODT</v>
      </c>
      <c r="E1793" s="13" t="str">
        <f>INDEX('xUS TME'!F:F,MATCH(B1793,'xUS TME'!$B:$B,0))</f>
        <v>China</v>
      </c>
      <c r="F1793" s="18" t="str">
        <f>INDEX('xUS TME'!G:G,MATCH(B1793,'xUS TME'!$B:$B,0))</f>
        <v>Financials</v>
      </c>
      <c r="G1793" s="58">
        <f>IFERROR(INDEX(CRIMs!G:G,MATCH(C1793,CRIMs!D:D,0)),0)</f>
        <v>0</v>
      </c>
      <c r="H1793" s="58">
        <f>IFERROR(INDEX(CRIMs!I:I,MATCH(C1793,CRIMs!D:D,0)),0)</f>
        <v>0</v>
      </c>
      <c r="I1793" s="13">
        <f>INDEX('xUS TME'!E:E,MATCH($B1793,'xUS TME'!$B:$B,0))</f>
        <v>0.02</v>
      </c>
      <c r="J1793" s="15">
        <f>INDEX('xUS TME'!H:H,MATCH(B1793,'xUS TME'!$B:$B,0))</f>
        <v>0.85</v>
      </c>
      <c r="K1793" s="17">
        <f t="shared" si="28"/>
        <v>0.17647058823529416</v>
      </c>
      <c r="L1793" s="15">
        <f>INDEX('xUS TME'!J:J,MATCH('xUS Opp Value'!B873,'xUS TME'!$B:$B,0))</f>
        <v>0</v>
      </c>
      <c r="M1793" s="15">
        <f>INDEX('xUS TME'!L:L,MATCH('xUS Opp Value'!$B873,'xUS TME'!$B:$B,0))</f>
        <v>6.57</v>
      </c>
      <c r="N1793" s="15">
        <f>INDEX('xUS TME'!K:K,MATCH('xUS Opp Value'!$B873,'xUS TME'!$B:$B,0))</f>
        <v>0.14000000000000001</v>
      </c>
      <c r="O1793" s="15">
        <f>INDEX('xUS TME'!I:I,MATCH('xUS Opp Value'!$B873,'xUS TME'!$B:$B,0))</f>
        <v>0</v>
      </c>
      <c r="P1793" s="15" t="str">
        <f>INDEX('xUS TME'!M:M,MATCH('xUS Opp Value'!$B873,'xUS TME'!$B:$B,0))</f>
        <v>Hong Kong Dollar</v>
      </c>
      <c r="Q1793" s="15" t="str">
        <f>INDEX('xUS TME'!N:N,MATCH('xUS Opp Value'!$B1793,'xUS TME'!$B:$B,0))</f>
        <v>High</v>
      </c>
    </row>
    <row r="1794" spans="1:17" hidden="1">
      <c r="A1794" s="10" t="s">
        <v>6870</v>
      </c>
      <c r="B1794" s="10" t="str">
        <f>INDEX('xUS TME'!B:B,MATCH('xUS Opp Value'!A1794,'xUS TME'!A:A,0))</f>
        <v>SG1V61937297</v>
      </c>
      <c r="C1794" s="13" t="str">
        <f>INDEX('xUS TME'!C:C,MATCH($B1794,'xUS TME'!$B:$B,0))</f>
        <v>C6L</v>
      </c>
      <c r="D1794" s="13" t="str">
        <f>INDEX('xUS TME'!D:D,MATCH(B1794,'xUS TME'!$B:$B,0))</f>
        <v>0P0000A68O</v>
      </c>
      <c r="E1794" s="13" t="str">
        <f>INDEX('xUS TME'!F:F,MATCH(B1794,'xUS TME'!$B:$B,0))</f>
        <v>Singapore</v>
      </c>
      <c r="F1794" s="18" t="str">
        <f>INDEX('xUS TME'!G:G,MATCH(B1794,'xUS TME'!$B:$B,0))</f>
        <v>Industrials</v>
      </c>
      <c r="G1794" s="58">
        <f>IFERROR(INDEX(CRIMs!G:G,MATCH(C1794,CRIMs!D:D,0)),0)</f>
        <v>0</v>
      </c>
      <c r="H1794" s="58">
        <f>IFERROR(INDEX(CRIMs!I:I,MATCH(C1794,CRIMs!D:D,0)),0)</f>
        <v>0</v>
      </c>
      <c r="I1794" s="13">
        <f>INDEX('xUS TME'!E:E,MATCH($B1794,'xUS TME'!$B:$B,0))</f>
        <v>0.02</v>
      </c>
      <c r="J1794" s="15">
        <f>INDEX('xUS TME'!H:H,MATCH(B1794,'xUS TME'!$B:$B,0))</f>
        <v>0.9</v>
      </c>
      <c r="K1794" s="17">
        <f t="shared" si="28"/>
        <v>0.11111111111111116</v>
      </c>
      <c r="L1794" s="15">
        <f>INDEX('xUS TME'!J:J,MATCH('xUS Opp Value'!B898,'xUS TME'!$B:$B,0))</f>
        <v>0</v>
      </c>
      <c r="M1794" s="15">
        <f>INDEX('xUS TME'!L:L,MATCH('xUS Opp Value'!$B898,'xUS TME'!$B:$B,0))</f>
        <v>2.08</v>
      </c>
      <c r="N1794" s="15">
        <f>INDEX('xUS TME'!K:K,MATCH('xUS Opp Value'!$B898,'xUS TME'!$B:$B,0))</f>
        <v>0.09</v>
      </c>
      <c r="O1794" s="15">
        <f>INDEX('xUS TME'!I:I,MATCH('xUS Opp Value'!$B898,'xUS TME'!$B:$B,0))</f>
        <v>0</v>
      </c>
      <c r="P1794" s="15" t="str">
        <f>INDEX('xUS TME'!M:M,MATCH('xUS Opp Value'!$B898,'xUS TME'!$B:$B,0))</f>
        <v>New Taiwan Dollar</v>
      </c>
      <c r="Q1794" s="15" t="str">
        <f>INDEX('xUS TME'!N:N,MATCH('xUS Opp Value'!$B1794,'xUS TME'!$B:$B,0))</f>
        <v>Medium</v>
      </c>
    </row>
    <row r="1795" spans="1:17" hidden="1">
      <c r="A1795" s="10" t="s">
        <v>4801</v>
      </c>
      <c r="B1795" s="10" t="str">
        <f>INDEX('xUS TME'!B:B,MATCH('xUS Opp Value'!A1795,'xUS TME'!A:A,0))</f>
        <v>SG2D18969584</v>
      </c>
      <c r="C1795" s="13" t="str">
        <f>INDEX('xUS TME'!C:C,MATCH($B1795,'xUS TME'!$B:$B,0))</f>
        <v>N2IU</v>
      </c>
      <c r="D1795" s="13" t="str">
        <f>INDEX('xUS TME'!D:D,MATCH(B1795,'xUS TME'!$B:$B,0))</f>
        <v>0P0000SY1V</v>
      </c>
      <c r="E1795" s="13" t="str">
        <f>INDEX('xUS TME'!F:F,MATCH(B1795,'xUS TME'!$B:$B,0))</f>
        <v>Singapore</v>
      </c>
      <c r="F1795" s="18" t="str">
        <f>INDEX('xUS TME'!G:G,MATCH(B1795,'xUS TME'!$B:$B,0))</f>
        <v>Real Estate</v>
      </c>
      <c r="G1795" s="58">
        <f>IFERROR(INDEX(CRIMs!G:G,MATCH(C1795,CRIMs!D:D,0)),0)</f>
        <v>0</v>
      </c>
      <c r="H1795" s="58">
        <f>IFERROR(INDEX(CRIMs!I:I,MATCH(C1795,CRIMs!D:D,0)),0)</f>
        <v>0</v>
      </c>
      <c r="I1795" s="13">
        <f>INDEX('xUS TME'!E:E,MATCH($B1795,'xUS TME'!$B:$B,0))</f>
        <v>0.01</v>
      </c>
      <c r="J1795" s="15">
        <f>INDEX('xUS TME'!H:H,MATCH(B1795,'xUS TME'!$B:$B,0))</f>
        <v>0.9</v>
      </c>
      <c r="K1795" s="17">
        <f t="shared" si="28"/>
        <v>0.11111111111111116</v>
      </c>
      <c r="L1795" s="15">
        <f>INDEX('xUS TME'!J:J,MATCH('xUS Opp Value'!B1375,'xUS TME'!$B:$B,0))</f>
        <v>0</v>
      </c>
      <c r="M1795" s="15">
        <f>INDEX('xUS TME'!L:L,MATCH('xUS Opp Value'!$B1375,'xUS TME'!$B:$B,0))</f>
        <v>2.5299999999999998</v>
      </c>
      <c r="N1795" s="15">
        <f>INDEX('xUS TME'!K:K,MATCH('xUS Opp Value'!$B1375,'xUS TME'!$B:$B,0))</f>
        <v>-0.01</v>
      </c>
      <c r="O1795" s="15">
        <f>INDEX('xUS TME'!I:I,MATCH('xUS Opp Value'!$B1375,'xUS TME'!$B:$B,0))</f>
        <v>0</v>
      </c>
      <c r="P1795" s="15" t="str">
        <f>INDEX('xUS TME'!M:M,MATCH('xUS Opp Value'!$B1375,'xUS TME'!$B:$B,0))</f>
        <v>Yuan Renminbi</v>
      </c>
      <c r="Q1795" s="15" t="str">
        <f>INDEX('xUS TME'!N:N,MATCH('xUS Opp Value'!$B1795,'xUS TME'!$B:$B,0))</f>
        <v>Medium</v>
      </c>
    </row>
    <row r="1796" spans="1:17" hidden="1">
      <c r="A1796" s="10" t="s">
        <v>4226</v>
      </c>
      <c r="B1796" s="10" t="str">
        <f>INDEX('xUS TME'!B:B,MATCH('xUS Opp Value'!A1796,'xUS TME'!A:A,0))</f>
        <v>CNE100005R96</v>
      </c>
      <c r="C1796" s="13">
        <f>INDEX('xUS TME'!C:C,MATCH($B1796,'xUS TME'!$B:$B,0))</f>
        <v>688223</v>
      </c>
      <c r="D1796" s="13" t="str">
        <f>INDEX('xUS TME'!D:D,MATCH(B1796,'xUS TME'!$B:$B,0))</f>
        <v>0P0001OCST</v>
      </c>
      <c r="E1796" s="13" t="str">
        <f>INDEX('xUS TME'!F:F,MATCH(B1796,'xUS TME'!$B:$B,0))</f>
        <v>China</v>
      </c>
      <c r="F1796" s="18" t="str">
        <f>INDEX('xUS TME'!G:G,MATCH(B1796,'xUS TME'!$B:$B,0))</f>
        <v>Information Technology</v>
      </c>
      <c r="G1796" s="58">
        <f>IFERROR(INDEX(CRIMs!G:G,MATCH(C1796,CRIMs!D:D,0)),0)</f>
        <v>0</v>
      </c>
      <c r="H1796" s="58">
        <f>IFERROR(INDEX(CRIMs!I:I,MATCH(C1796,CRIMs!D:D,0)),0)</f>
        <v>0</v>
      </c>
      <c r="I1796" s="13">
        <f>INDEX('xUS TME'!E:E,MATCH($B1796,'xUS TME'!$B:$B,0))</f>
        <v>0</v>
      </c>
      <c r="J1796" s="15">
        <f>INDEX('xUS TME'!H:H,MATCH(B1796,'xUS TME'!$B:$B,0))</f>
        <v>0.83</v>
      </c>
      <c r="K1796" s="17">
        <f t="shared" si="28"/>
        <v>0.20481927710843384</v>
      </c>
      <c r="L1796" s="15">
        <f>INDEX('xUS TME'!J:J,MATCH('xUS Opp Value'!B1817,'xUS TME'!$B:$B,0))</f>
        <v>29.58</v>
      </c>
      <c r="M1796" s="15">
        <f>INDEX('xUS TME'!L:L,MATCH('xUS Opp Value'!$B1817,'xUS TME'!$B:$B,0))</f>
        <v>4.55</v>
      </c>
      <c r="N1796" s="15">
        <f>INDEX('xUS TME'!K:K,MATCH('xUS Opp Value'!$B1817,'xUS TME'!$B:$B,0))</f>
        <v>0.11</v>
      </c>
      <c r="O1796" s="15" t="str">
        <f>INDEX('xUS TME'!I:I,MATCH('xUS Opp Value'!$B1817,'xUS TME'!$B:$B,0))</f>
        <v>Narrow</v>
      </c>
      <c r="P1796" s="15" t="str">
        <f>INDEX('xUS TME'!M:M,MATCH('xUS Opp Value'!$B1817,'xUS TME'!$B:$B,0))</f>
        <v>Swiss Franc</v>
      </c>
      <c r="Q1796" s="15" t="str">
        <f>INDEX('xUS TME'!N:N,MATCH('xUS Opp Value'!$B1796,'xUS TME'!$B:$B,0))</f>
        <v>High</v>
      </c>
    </row>
    <row r="1797" spans="1:17" hidden="1">
      <c r="A1797" s="10" t="s">
        <v>8277</v>
      </c>
      <c r="B1797" s="10" t="str">
        <f>INDEX('xUS TME'!B:B,MATCH('xUS Opp Value'!A1797,'xUS TME'!A:A,0))</f>
        <v>CNE0000012J8</v>
      </c>
      <c r="C1797" s="13">
        <f>INDEX('xUS TME'!C:C,MATCH($B1797,'xUS TME'!$B:$B,0))</f>
        <v>600233</v>
      </c>
      <c r="D1797" s="13" t="str">
        <f>INDEX('xUS TME'!D:D,MATCH(B1797,'xUS TME'!$B:$B,0))</f>
        <v>0P00007X4Q</v>
      </c>
      <c r="E1797" s="13" t="str">
        <f>INDEX('xUS TME'!F:F,MATCH(B1797,'xUS TME'!$B:$B,0))</f>
        <v>China</v>
      </c>
      <c r="F1797" s="18" t="str">
        <f>INDEX('xUS TME'!G:G,MATCH(B1797,'xUS TME'!$B:$B,0))</f>
        <v>Industrials</v>
      </c>
      <c r="G1797" s="58">
        <f>IFERROR(INDEX(CRIMs!G:G,MATCH(C1797,CRIMs!D:D,0)),0)</f>
        <v>0</v>
      </c>
      <c r="H1797" s="58">
        <f>IFERROR(INDEX(CRIMs!I:I,MATCH(C1797,CRIMs!D:D,0)),0)</f>
        <v>0</v>
      </c>
      <c r="I1797" s="13">
        <f>INDEX('xUS TME'!E:E,MATCH($B1797,'xUS TME'!$B:$B,0))</f>
        <v>0</v>
      </c>
      <c r="J1797" s="15">
        <f>INDEX('xUS TME'!H:H,MATCH(B1797,'xUS TME'!$B:$B,0))</f>
        <v>0.96</v>
      </c>
      <c r="K1797" s="17">
        <f t="shared" si="28"/>
        <v>4.1666666666666741E-2</v>
      </c>
      <c r="L1797" s="15">
        <f>INDEX('xUS TME'!J:J,MATCH('xUS Opp Value'!B1835,'xUS TME'!$B:$B,0))</f>
        <v>14.9</v>
      </c>
      <c r="M1797" s="15">
        <f>INDEX('xUS TME'!L:L,MATCH('xUS Opp Value'!$B1835,'xUS TME'!$B:$B,0))</f>
        <v>2.41</v>
      </c>
      <c r="N1797" s="15">
        <f>INDEX('xUS TME'!K:K,MATCH('xUS Opp Value'!$B1835,'xUS TME'!$B:$B,0))</f>
        <v>0.17</v>
      </c>
      <c r="O1797" s="15" t="str">
        <f>INDEX('xUS TME'!I:I,MATCH('xUS Opp Value'!$B1835,'xUS TME'!$B:$B,0))</f>
        <v>None</v>
      </c>
      <c r="P1797" s="15" t="str">
        <f>INDEX('xUS TME'!M:M,MATCH('xUS Opp Value'!$B1835,'xUS TME'!$B:$B,0))</f>
        <v>Indian Rupee</v>
      </c>
      <c r="Q1797" s="15" t="str">
        <f>INDEX('xUS TME'!N:N,MATCH('xUS Opp Value'!$B1797,'xUS TME'!$B:$B,0))</f>
        <v>High</v>
      </c>
    </row>
    <row r="1798" spans="1:17" hidden="1">
      <c r="A1798" s="371" t="s">
        <v>4767</v>
      </c>
      <c r="B1798" s="429" t="str">
        <f>_xll.MSDP(C1798,"ISIN")</f>
        <v>JP3918000005</v>
      </c>
      <c r="C1798" s="372">
        <v>2269</v>
      </c>
      <c r="D1798" s="371" t="s">
        <v>8587</v>
      </c>
      <c r="E1798" s="371" t="s">
        <v>24</v>
      </c>
      <c r="F1798" s="374" t="s">
        <v>83</v>
      </c>
      <c r="G1798" s="58">
        <f>IFERROR(INDEX(CRIMs!G:G,MATCH(C1798,CRIMs!D:D,0)),0)</f>
        <v>0.5</v>
      </c>
      <c r="H1798" s="58">
        <f>IFERROR(INDEX(CRIMs!I:I,MATCH(C1798,CRIMs!D:D,0)),0)</f>
        <v>0.54108525248549444</v>
      </c>
      <c r="I1798" s="372">
        <v>0</v>
      </c>
      <c r="J1798" s="360">
        <f>_xll.MSDP(B1798,"PRICE_TO_FAIR_VALUE")</f>
        <v>0.87581395350000002</v>
      </c>
      <c r="K1798" s="17">
        <f t="shared" si="28"/>
        <v>0.14179500795085231</v>
      </c>
      <c r="L1798" s="371"/>
      <c r="M1798" s="371"/>
      <c r="N1798" s="371"/>
      <c r="O1798" s="371"/>
      <c r="P1798" s="371"/>
      <c r="Q1798" s="15" t="e">
        <f>INDEX('xUS TME'!N:N,MATCH('xUS Opp Value'!$B1798,'xUS TME'!$B:$B,0))</f>
        <v>#N/A</v>
      </c>
    </row>
    <row r="1799" spans="1:17" hidden="1">
      <c r="A1799" s="10" t="s">
        <v>7172</v>
      </c>
      <c r="B1799" s="10" t="str">
        <f>INDEX('xUS TME'!B:B,MATCH('xUS Opp Value'!A1799,'xUS TME'!A:A,0))</f>
        <v>CH0038863350</v>
      </c>
      <c r="C1799" s="13" t="str">
        <f>INDEX('xUS TME'!C:C,MATCH($B1799,'xUS TME'!$B:$B,0))</f>
        <v>NESN</v>
      </c>
      <c r="D1799" s="13" t="str">
        <f>INDEX('xUS TME'!D:D,MATCH(B1799,'xUS TME'!$B:$B,0))</f>
        <v>0P0000A5EE</v>
      </c>
      <c r="E1799" s="13" t="str">
        <f>INDEX('xUS TME'!F:F,MATCH(B1799,'xUS TME'!$B:$B,0))</f>
        <v>Switzerland</v>
      </c>
      <c r="F1799" s="18" t="str">
        <f>INDEX('xUS TME'!G:G,MATCH(B1799,'xUS TME'!$B:$B,0))</f>
        <v>Consumer Staples</v>
      </c>
      <c r="G1799" s="58">
        <f>IFERROR(INDEX(CRIMs!G:G,MATCH(C1799,CRIMs!D:D,0)),0)</f>
        <v>1.5</v>
      </c>
      <c r="H1799" s="58">
        <f>IFERROR(INDEX(CRIMs!I:I,MATCH(C1799,CRIMs!D:D,0)),0)</f>
        <v>1.468502091281727</v>
      </c>
      <c r="I1799" s="13">
        <f>INDEX('xUS TME'!E:E,MATCH($B1799,'xUS TME'!$B:$B,0))</f>
        <v>0.77</v>
      </c>
      <c r="J1799" s="15">
        <f>INDEX('xUS TME'!H:H,MATCH(B1799,'xUS TME'!$B:$B,0))</f>
        <v>0.89</v>
      </c>
      <c r="K1799" s="17">
        <f t="shared" si="28"/>
        <v>0.12359550561797761</v>
      </c>
      <c r="L1799" s="15">
        <f>INDEX('xUS TME'!J:J,MATCH('xUS Opp Value'!B15,'xUS TME'!$B:$B,0))</f>
        <v>24.58</v>
      </c>
      <c r="M1799" s="15">
        <f>INDEX('xUS TME'!L:L,MATCH('xUS Opp Value'!$B15,'xUS TME'!$B:$B,0))</f>
        <v>7.67</v>
      </c>
      <c r="N1799" s="15">
        <f>INDEX('xUS TME'!K:K,MATCH('xUS Opp Value'!$B15,'xUS TME'!$B:$B,0))</f>
        <v>0.19</v>
      </c>
      <c r="O1799" s="15" t="str">
        <f>INDEX('xUS TME'!I:I,MATCH('xUS Opp Value'!$B15,'xUS TME'!$B:$B,0))</f>
        <v>None</v>
      </c>
      <c r="P1799" s="15" t="str">
        <f>INDEX('xUS TME'!M:M,MATCH('xUS Opp Value'!$B15,'xUS TME'!$B:$B,0))</f>
        <v>Canadian Dollar</v>
      </c>
      <c r="Q1799" s="15" t="str">
        <f>INDEX('xUS TME'!N:N,MATCH('xUS Opp Value'!$B1799,'xUS TME'!$B:$B,0))</f>
        <v>Low</v>
      </c>
    </row>
    <row r="1800" spans="1:17" hidden="1">
      <c r="A1800" s="10" t="s">
        <v>4833</v>
      </c>
      <c r="B1800" s="10" t="str">
        <f>INDEX('xUS TME'!B:B,MATCH('xUS Opp Value'!A1800,'xUS TME'!A:A,0))</f>
        <v>TW0002454006</v>
      </c>
      <c r="C1800" s="13" t="str">
        <f>INDEX('xUS TME'!C:C,MATCH($B1800,'xUS TME'!$B:$B,0))</f>
        <v>2454</v>
      </c>
      <c r="D1800" s="13" t="str">
        <f>INDEX('xUS TME'!D:D,MATCH(B1800,'xUS TME'!$B:$B,0))</f>
        <v>0P0000BZ4C</v>
      </c>
      <c r="E1800" s="13" t="str">
        <f>INDEX('xUS TME'!F:F,MATCH(B1800,'xUS TME'!$B:$B,0))</f>
        <v>Taiwan</v>
      </c>
      <c r="F1800" s="18" t="str">
        <f>INDEX('xUS TME'!G:G,MATCH(B1800,'xUS TME'!$B:$B,0))</f>
        <v>Information Technology</v>
      </c>
      <c r="G1800" s="58">
        <f>IFERROR(INDEX(CRIMs!G:G,MATCH(C1800,CRIMs!D:D,0)),0)</f>
        <v>0</v>
      </c>
      <c r="H1800" s="58">
        <f>IFERROR(INDEX(CRIMs!I:I,MATCH(C1800,CRIMs!D:D,0)),0)</f>
        <v>0</v>
      </c>
      <c r="I1800" s="13">
        <f>INDEX('xUS TME'!E:E,MATCH($B1800,'xUS TME'!$B:$B,0))</f>
        <v>0.22</v>
      </c>
      <c r="J1800" s="15">
        <f>INDEX('xUS TME'!H:H,MATCH(B1800,'xUS TME'!$B:$B,0))</f>
        <v>0.87</v>
      </c>
      <c r="K1800" s="17">
        <f t="shared" si="28"/>
        <v>0.14942528735632177</v>
      </c>
      <c r="L1800" s="15">
        <f>INDEX('xUS TME'!J:J,MATCH('xUS Opp Value'!B78,'xUS TME'!$B:$B,0))</f>
        <v>10.88</v>
      </c>
      <c r="M1800" s="15">
        <f>INDEX('xUS TME'!L:L,MATCH('xUS Opp Value'!$B78,'xUS TME'!$B:$B,0))</f>
        <v>1.1599999999999999</v>
      </c>
      <c r="N1800" s="15">
        <f>INDEX('xUS TME'!K:K,MATCH('xUS Opp Value'!$B78,'xUS TME'!$B:$B,0))</f>
        <v>0.09</v>
      </c>
      <c r="O1800" s="15" t="str">
        <f>INDEX('xUS TME'!I:I,MATCH('xUS Opp Value'!$B78,'xUS TME'!$B:$B,0))</f>
        <v>None</v>
      </c>
      <c r="P1800" s="15" t="str">
        <f>INDEX('xUS TME'!M:M,MATCH('xUS Opp Value'!$B78,'xUS TME'!$B:$B,0))</f>
        <v>Euro</v>
      </c>
      <c r="Q1800" s="15" t="str">
        <f>INDEX('xUS TME'!N:N,MATCH('xUS Opp Value'!$B1800,'xUS TME'!$B:$B,0))</f>
        <v>High</v>
      </c>
    </row>
    <row r="1801" spans="1:17" hidden="1">
      <c r="A1801" s="10" t="s">
        <v>7283</v>
      </c>
      <c r="B1801" s="10" t="str">
        <f>INDEX('xUS TME'!B:B,MATCH('xUS Opp Value'!A1801,'xUS TME'!A:A,0))</f>
        <v>CH0126881561</v>
      </c>
      <c r="C1801" s="13" t="str">
        <f>INDEX('xUS TME'!C:C,MATCH($B1801,'xUS TME'!$B:$B,0))</f>
        <v>SREN</v>
      </c>
      <c r="D1801" s="13" t="str">
        <f>INDEX('xUS TME'!D:D,MATCH(B1801,'xUS TME'!$B:$B,0))</f>
        <v>0P0000TDIK</v>
      </c>
      <c r="E1801" s="13" t="str">
        <f>INDEX('xUS TME'!F:F,MATCH(B1801,'xUS TME'!$B:$B,0))</f>
        <v>Switzerland</v>
      </c>
      <c r="F1801" s="18" t="str">
        <f>INDEX('xUS TME'!G:G,MATCH(B1801,'xUS TME'!$B:$B,0))</f>
        <v>Financials</v>
      </c>
      <c r="G1801" s="58">
        <f>IFERROR(INDEX(CRIMs!G:G,MATCH(C1801,CRIMs!D:D,0)),0)</f>
        <v>0</v>
      </c>
      <c r="H1801" s="58">
        <f>IFERROR(INDEX(CRIMs!I:I,MATCH(C1801,CRIMs!D:D,0)),0)</f>
        <v>0</v>
      </c>
      <c r="I1801" s="13">
        <f>INDEX('xUS TME'!E:E,MATCH($B1801,'xUS TME'!$B:$B,0))</f>
        <v>0.15</v>
      </c>
      <c r="J1801" s="15">
        <f>INDEX('xUS TME'!H:H,MATCH(B1801,'xUS TME'!$B:$B,0))</f>
        <v>0.93</v>
      </c>
      <c r="K1801" s="17">
        <f t="shared" si="28"/>
        <v>7.5268817204301008E-2</v>
      </c>
      <c r="L1801" s="15">
        <f>INDEX('xUS TME'!J:J,MATCH('xUS Opp Value'!B165,'xUS TME'!$B:$B,0))</f>
        <v>0</v>
      </c>
      <c r="M1801" s="15">
        <f>INDEX('xUS TME'!L:L,MATCH('xUS Opp Value'!$B165,'xUS TME'!$B:$B,0))</f>
        <v>2.1800000000000002</v>
      </c>
      <c r="N1801" s="15">
        <f>INDEX('xUS TME'!K:K,MATCH('xUS Opp Value'!$B165,'xUS TME'!$B:$B,0))</f>
        <v>0.13</v>
      </c>
      <c r="O1801" s="15">
        <f>INDEX('xUS TME'!I:I,MATCH('xUS Opp Value'!$B165,'xUS TME'!$B:$B,0))</f>
        <v>0</v>
      </c>
      <c r="P1801" s="15" t="str">
        <f>INDEX('xUS TME'!M:M,MATCH('xUS Opp Value'!$B165,'xUS TME'!$B:$B,0))</f>
        <v>Yen</v>
      </c>
      <c r="Q1801" s="15" t="str">
        <f>INDEX('xUS TME'!N:N,MATCH('xUS Opp Value'!$B1801,'xUS TME'!$B:$B,0))</f>
        <v>Medium</v>
      </c>
    </row>
    <row r="1802" spans="1:17" hidden="1">
      <c r="A1802" s="10" t="s">
        <v>1296</v>
      </c>
      <c r="B1802" s="10" t="str">
        <f>INDEX('xUS TME'!B:B,MATCH('xUS Opp Value'!A1802,'xUS TME'!A:A,0))</f>
        <v>CNE100000296</v>
      </c>
      <c r="C1802" s="13" t="str">
        <f>INDEX('xUS TME'!C:C,MATCH($B1802,'xUS TME'!$B:$B,0))</f>
        <v>01211</v>
      </c>
      <c r="D1802" s="13" t="str">
        <f>INDEX('xUS TME'!D:D,MATCH(B1802,'xUS TME'!$B:$B,0))</f>
        <v>0P00009S7R</v>
      </c>
      <c r="E1802" s="13" t="str">
        <f>INDEX('xUS TME'!F:F,MATCH(B1802,'xUS TME'!$B:$B,0))</f>
        <v>Hong Kong</v>
      </c>
      <c r="F1802" s="18" t="str">
        <f>INDEX('xUS TME'!G:G,MATCH(B1802,'xUS TME'!$B:$B,0))</f>
        <v>Consumer Discretionary</v>
      </c>
      <c r="G1802" s="58">
        <f>IFERROR(INDEX(CRIMs!G:G,MATCH(C1802,CRIMs!D:D,0)),0)</f>
        <v>0</v>
      </c>
      <c r="H1802" s="58">
        <f>IFERROR(INDEX(CRIMs!I:I,MATCH(C1802,CRIMs!D:D,0)),0)</f>
        <v>0</v>
      </c>
      <c r="I1802" s="13">
        <f>INDEX('xUS TME'!E:E,MATCH($B1802,'xUS TME'!$B:$B,0))</f>
        <v>0.15</v>
      </c>
      <c r="J1802" s="15">
        <f>INDEX('xUS TME'!H:H,MATCH(B1802,'xUS TME'!$B:$B,0))</f>
        <v>1.02</v>
      </c>
      <c r="K1802" s="17">
        <f t="shared" si="28"/>
        <v>-1.9607843137254943E-2</v>
      </c>
      <c r="L1802" s="15">
        <f>INDEX('xUS TME'!J:J,MATCH('xUS Opp Value'!B170,'xUS TME'!$B:$B,0))</f>
        <v>0</v>
      </c>
      <c r="M1802" s="15">
        <f>INDEX('xUS TME'!L:L,MATCH('xUS Opp Value'!$B170,'xUS TME'!$B:$B,0))</f>
        <v>1.54</v>
      </c>
      <c r="N1802" s="15">
        <f>INDEX('xUS TME'!K:K,MATCH('xUS Opp Value'!$B170,'xUS TME'!$B:$B,0))</f>
        <v>0.04</v>
      </c>
      <c r="O1802" s="15">
        <f>INDEX('xUS TME'!I:I,MATCH('xUS Opp Value'!$B170,'xUS TME'!$B:$B,0))</f>
        <v>0</v>
      </c>
      <c r="P1802" s="15" t="str">
        <f>INDEX('xUS TME'!M:M,MATCH('xUS Opp Value'!$B170,'xUS TME'!$B:$B,0))</f>
        <v>Yen</v>
      </c>
      <c r="Q1802" s="15" t="str">
        <f>INDEX('xUS TME'!N:N,MATCH('xUS Opp Value'!$B1802,'xUS TME'!$B:$B,0))</f>
        <v>High</v>
      </c>
    </row>
    <row r="1803" spans="1:17" hidden="1">
      <c r="A1803" s="10" t="s">
        <v>6409</v>
      </c>
      <c r="B1803" s="10" t="str">
        <f>INDEX('xUS TME'!B:B,MATCH('xUS Opp Value'!A1803,'xUS TME'!A:A,0))</f>
        <v>AU000000SCG8</v>
      </c>
      <c r="C1803" s="13" t="str">
        <f>INDEX('xUS TME'!C:C,MATCH($B1803,'xUS TME'!$B:$B,0))</f>
        <v>SCG</v>
      </c>
      <c r="D1803" s="13" t="str">
        <f>INDEX('xUS TME'!D:D,MATCH(B1803,'xUS TME'!$B:$B,0))</f>
        <v>0P0000RYFB</v>
      </c>
      <c r="E1803" s="13" t="str">
        <f>INDEX('xUS TME'!F:F,MATCH(B1803,'xUS TME'!$B:$B,0))</f>
        <v>Australia</v>
      </c>
      <c r="F1803" s="18" t="str">
        <f>INDEX('xUS TME'!G:G,MATCH(B1803,'xUS TME'!$B:$B,0))</f>
        <v>Real Estate</v>
      </c>
      <c r="G1803" s="58">
        <f>IFERROR(INDEX(CRIMs!G:G,MATCH(C1803,CRIMs!D:D,0)),0)</f>
        <v>0</v>
      </c>
      <c r="H1803" s="58">
        <f>IFERROR(INDEX(CRIMs!I:I,MATCH(C1803,CRIMs!D:D,0)),0)</f>
        <v>0</v>
      </c>
      <c r="I1803" s="13">
        <f>INDEX('xUS TME'!E:E,MATCH($B1803,'xUS TME'!$B:$B,0))</f>
        <v>0.04</v>
      </c>
      <c r="J1803" s="15">
        <f>INDEX('xUS TME'!H:H,MATCH(B1803,'xUS TME'!$B:$B,0))</f>
        <v>0.87</v>
      </c>
      <c r="K1803" s="17">
        <f t="shared" si="28"/>
        <v>0.14942528735632177</v>
      </c>
      <c r="L1803" s="15">
        <f>INDEX('xUS TME'!J:J,MATCH('xUS Opp Value'!B511,'xUS TME'!$B:$B,0))</f>
        <v>9.84</v>
      </c>
      <c r="M1803" s="15">
        <f>INDEX('xUS TME'!L:L,MATCH('xUS Opp Value'!$B511,'xUS TME'!$B:$B,0))</f>
        <v>1.1599999999999999</v>
      </c>
      <c r="N1803" s="15">
        <f>INDEX('xUS TME'!K:K,MATCH('xUS Opp Value'!$B511,'xUS TME'!$B:$B,0))</f>
        <v>0.11</v>
      </c>
      <c r="O1803" s="15">
        <f>INDEX('xUS TME'!I:I,MATCH('xUS Opp Value'!$B511,'xUS TME'!$B:$B,0))</f>
        <v>0</v>
      </c>
      <c r="P1803" s="15" t="str">
        <f>INDEX('xUS TME'!M:M,MATCH('xUS Opp Value'!$B511,'xUS TME'!$B:$B,0))</f>
        <v>Baht</v>
      </c>
      <c r="Q1803" s="15" t="str">
        <f>INDEX('xUS TME'!N:N,MATCH('xUS Opp Value'!$B1803,'xUS TME'!$B:$B,0))</f>
        <v>Medium</v>
      </c>
    </row>
    <row r="1804" spans="1:17" hidden="1">
      <c r="A1804" s="10" t="s">
        <v>3879</v>
      </c>
      <c r="B1804" s="10" t="str">
        <f>INDEX('xUS TME'!B:B,MATCH('xUS Opp Value'!A1804,'xUS TME'!A:A,0))</f>
        <v>GB00BMJ6DW54</v>
      </c>
      <c r="C1804" s="13" t="str">
        <f>INDEX('xUS TME'!C:C,MATCH($B1804,'xUS TME'!$B:$B,0))</f>
        <v>INF</v>
      </c>
      <c r="D1804" s="13" t="str">
        <f>INDEX('xUS TME'!D:D,MATCH(B1804,'xUS TME'!$B:$B,0))</f>
        <v>0P0000KNCP</v>
      </c>
      <c r="E1804" s="13" t="str">
        <f>INDEX('xUS TME'!F:F,MATCH(B1804,'xUS TME'!$B:$B,0))</f>
        <v>United Kingdom</v>
      </c>
      <c r="F1804" s="18" t="str">
        <f>INDEX('xUS TME'!G:G,MATCH(B1804,'xUS TME'!$B:$B,0))</f>
        <v>Communication Services</v>
      </c>
      <c r="G1804" s="58">
        <f>IFERROR(INDEX(CRIMs!G:G,MATCH(C1804,CRIMs!D:D,0)),0)</f>
        <v>0</v>
      </c>
      <c r="H1804" s="58">
        <f>IFERROR(INDEX(CRIMs!I:I,MATCH(C1804,CRIMs!D:D,0)),0)</f>
        <v>0</v>
      </c>
      <c r="I1804" s="13">
        <f>INDEX('xUS TME'!E:E,MATCH($B1804,'xUS TME'!$B:$B,0))</f>
        <v>0.04</v>
      </c>
      <c r="J1804" s="15">
        <f>INDEX('xUS TME'!H:H,MATCH(B1804,'xUS TME'!$B:$B,0))</f>
        <v>0.93</v>
      </c>
      <c r="K1804" s="17">
        <f t="shared" si="28"/>
        <v>7.5268817204301008E-2</v>
      </c>
      <c r="L1804" s="15">
        <f>INDEX('xUS TME'!J:J,MATCH('xUS Opp Value'!B520,'xUS TME'!$B:$B,0))</f>
        <v>2.11</v>
      </c>
      <c r="M1804" s="15">
        <f>INDEX('xUS TME'!L:L,MATCH('xUS Opp Value'!$B520,'xUS TME'!$B:$B,0))</f>
        <v>1.1299999999999999</v>
      </c>
      <c r="N1804" s="15">
        <f>INDEX('xUS TME'!K:K,MATCH('xUS Opp Value'!$B520,'xUS TME'!$B:$B,0))</f>
        <v>0.28000000000000003</v>
      </c>
      <c r="O1804" s="15">
        <f>INDEX('xUS TME'!I:I,MATCH('xUS Opp Value'!$B520,'xUS TME'!$B:$B,0))</f>
        <v>0</v>
      </c>
      <c r="P1804" s="15" t="str">
        <f>INDEX('xUS TME'!M:M,MATCH('xUS Opp Value'!$B520,'xUS TME'!$B:$B,0))</f>
        <v>Indian Rupee</v>
      </c>
      <c r="Q1804" s="15" t="str">
        <f>INDEX('xUS TME'!N:N,MATCH('xUS Opp Value'!$B1804,'xUS TME'!$B:$B,0))</f>
        <v>Medium</v>
      </c>
    </row>
    <row r="1805" spans="1:17" hidden="1">
      <c r="A1805" s="10" t="s">
        <v>2444</v>
      </c>
      <c r="B1805" s="10" t="str">
        <f>INDEX('xUS TME'!B:B,MATCH('xUS Opp Value'!A1805,'xUS TME'!A:A,0))</f>
        <v>PTEDP0AM0009</v>
      </c>
      <c r="C1805" s="13" t="str">
        <f>INDEX('xUS TME'!C:C,MATCH($B1805,'xUS TME'!$B:$B,0))</f>
        <v>EDP</v>
      </c>
      <c r="D1805" s="13" t="str">
        <f>INDEX('xUS TME'!D:D,MATCH(B1805,'xUS TME'!$B:$B,0))</f>
        <v>0P0000A66T</v>
      </c>
      <c r="E1805" s="13" t="str">
        <f>INDEX('xUS TME'!F:F,MATCH(B1805,'xUS TME'!$B:$B,0))</f>
        <v>Portugal</v>
      </c>
      <c r="F1805" s="18" t="str">
        <f>INDEX('xUS TME'!G:G,MATCH(B1805,'xUS TME'!$B:$B,0))</f>
        <v>Utilities</v>
      </c>
      <c r="G1805" s="58">
        <f>IFERROR(INDEX(CRIMs!G:G,MATCH(C1805,CRIMs!D:D,0)),0)</f>
        <v>0</v>
      </c>
      <c r="H1805" s="58">
        <f>IFERROR(INDEX(CRIMs!I:I,MATCH(C1805,CRIMs!D:D,0)),0)</f>
        <v>0</v>
      </c>
      <c r="I1805" s="13">
        <f>INDEX('xUS TME'!E:E,MATCH($B1805,'xUS TME'!$B:$B,0))</f>
        <v>0.04</v>
      </c>
      <c r="J1805" s="15">
        <f>INDEX('xUS TME'!H:H,MATCH(B1805,'xUS TME'!$B:$B,0))</f>
        <v>1.03</v>
      </c>
      <c r="K1805" s="17">
        <f t="shared" si="28"/>
        <v>-2.9126213592232997E-2</v>
      </c>
      <c r="L1805" s="15">
        <f>INDEX('xUS TME'!J:J,MATCH('xUS Opp Value'!B527,'xUS TME'!$B:$B,0))</f>
        <v>13.82</v>
      </c>
      <c r="M1805" s="15">
        <f>INDEX('xUS TME'!L:L,MATCH('xUS Opp Value'!$B527,'xUS TME'!$B:$B,0))</f>
        <v>5.2</v>
      </c>
      <c r="N1805" s="15">
        <f>INDEX('xUS TME'!K:K,MATCH('xUS Opp Value'!$B527,'xUS TME'!$B:$B,0))</f>
        <v>0.23</v>
      </c>
      <c r="O1805" s="15">
        <f>INDEX('xUS TME'!I:I,MATCH('xUS Opp Value'!$B527,'xUS TME'!$B:$B,0))</f>
        <v>0</v>
      </c>
      <c r="P1805" s="15" t="str">
        <f>INDEX('xUS TME'!M:M,MATCH('xUS Opp Value'!$B527,'xUS TME'!$B:$B,0))</f>
        <v>Euro</v>
      </c>
      <c r="Q1805" s="15" t="str">
        <f>INDEX('xUS TME'!N:N,MATCH('xUS Opp Value'!$B1805,'xUS TME'!$B:$B,0))</f>
        <v>Medium</v>
      </c>
    </row>
    <row r="1806" spans="1:17" hidden="1">
      <c r="A1806" s="10" t="s">
        <v>935</v>
      </c>
      <c r="B1806" s="10" t="str">
        <f>INDEX('xUS TME'!B:B,MATCH('xUS Opp Value'!A1806,'xUS TME'!A:A,0))</f>
        <v>CNE100000205</v>
      </c>
      <c r="C1806" s="13">
        <f>INDEX('xUS TME'!C:C,MATCH($B1806,'xUS TME'!$B:$B,0))</f>
        <v>3328</v>
      </c>
      <c r="D1806" s="13" t="str">
        <f>INDEX('xUS TME'!D:D,MATCH(B1806,'xUS TME'!$B:$B,0))</f>
        <v>0P00009SAP</v>
      </c>
      <c r="E1806" s="13" t="str">
        <f>INDEX('xUS TME'!F:F,MATCH(B1806,'xUS TME'!$B:$B,0))</f>
        <v>China</v>
      </c>
      <c r="F1806" s="18" t="str">
        <f>INDEX('xUS TME'!G:G,MATCH(B1806,'xUS TME'!$B:$B,0))</f>
        <v>Financials</v>
      </c>
      <c r="G1806" s="58">
        <f>IFERROR(INDEX(CRIMs!G:G,MATCH(C1806,CRIMs!D:D,0)),0)</f>
        <v>0</v>
      </c>
      <c r="H1806" s="58">
        <f>IFERROR(INDEX(CRIMs!I:I,MATCH(C1806,CRIMs!D:D,0)),0)</f>
        <v>0</v>
      </c>
      <c r="I1806" s="13">
        <f>INDEX('xUS TME'!E:E,MATCH($B1806,'xUS TME'!$B:$B,0))</f>
        <v>0.02</v>
      </c>
      <c r="J1806" s="15">
        <f>INDEX('xUS TME'!H:H,MATCH(B1806,'xUS TME'!$B:$B,0))</f>
        <v>0.96</v>
      </c>
      <c r="K1806" s="17">
        <f t="shared" si="28"/>
        <v>4.1666666666666741E-2</v>
      </c>
      <c r="L1806" s="15">
        <f>INDEX('xUS TME'!J:J,MATCH('xUS Opp Value'!B961,'xUS TME'!$B:$B,0))</f>
        <v>8.9600000000000009</v>
      </c>
      <c r="M1806" s="15">
        <f>INDEX('xUS TME'!L:L,MATCH('xUS Opp Value'!$B961,'xUS TME'!$B:$B,0))</f>
        <v>0.94</v>
      </c>
      <c r="N1806" s="15">
        <f>INDEX('xUS TME'!K:K,MATCH('xUS Opp Value'!$B961,'xUS TME'!$B:$B,0))</f>
        <v>0.1</v>
      </c>
      <c r="O1806" s="15">
        <f>INDEX('xUS TME'!I:I,MATCH('xUS Opp Value'!$B961,'xUS TME'!$B:$B,0))</f>
        <v>0</v>
      </c>
      <c r="P1806" s="15" t="str">
        <f>INDEX('xUS TME'!M:M,MATCH('xUS Opp Value'!$B961,'xUS TME'!$B:$B,0))</f>
        <v>Rupiah</v>
      </c>
      <c r="Q1806" s="15" t="str">
        <f>INDEX('xUS TME'!N:N,MATCH('xUS Opp Value'!$B1806,'xUS TME'!$B:$B,0))</f>
        <v>Medium</v>
      </c>
    </row>
    <row r="1807" spans="1:17" hidden="1">
      <c r="A1807" s="10" t="s">
        <v>4354</v>
      </c>
      <c r="B1807" s="10" t="str">
        <f>INDEX('xUS TME'!B:B,MATCH('xUS Opp Value'!A1807,'xUS TME'!A:A,0))</f>
        <v>JP3236200006</v>
      </c>
      <c r="C1807" s="13">
        <f>INDEX('xUS TME'!C:C,MATCH($B1807,'xUS TME'!$B:$B,0))</f>
        <v>6861</v>
      </c>
      <c r="D1807" s="13" t="str">
        <f>INDEX('xUS TME'!D:D,MATCH(B1807,'xUS TME'!$B:$B,0))</f>
        <v>0P0000EBSS</v>
      </c>
      <c r="E1807" s="13" t="str">
        <f>INDEX('xUS TME'!F:F,MATCH(B1807,'xUS TME'!$B:$B,0))</f>
        <v>Japan</v>
      </c>
      <c r="F1807" s="18" t="str">
        <f>INDEX('xUS TME'!G:G,MATCH(B1807,'xUS TME'!$B:$B,0))</f>
        <v>Information Technology</v>
      </c>
      <c r="G1807" s="58">
        <f>IFERROR(INDEX(CRIMs!G:G,MATCH(C1807,CRIMs!D:D,0)),0)</f>
        <v>0</v>
      </c>
      <c r="H1807" s="58">
        <f>IFERROR(INDEX(CRIMs!I:I,MATCH(C1807,CRIMs!D:D,0)),0)</f>
        <v>0</v>
      </c>
      <c r="I1807" s="13">
        <f>INDEX('xUS TME'!E:E,MATCH($B1807,'xUS TME'!$B:$B,0))</f>
        <v>0.2</v>
      </c>
      <c r="J1807" s="15">
        <f>INDEX('xUS TME'!H:H,MATCH(B1807,'xUS TME'!$B:$B,0))</f>
        <v>0.97</v>
      </c>
      <c r="K1807" s="17">
        <f t="shared" si="28"/>
        <v>3.0927835051546504E-2</v>
      </c>
      <c r="L1807" s="15">
        <f>INDEX('xUS TME'!J:J,MATCH('xUS Opp Value'!B108,'xUS TME'!$B:$B,0))</f>
        <v>0</v>
      </c>
      <c r="M1807" s="15">
        <f>INDEX('xUS TME'!L:L,MATCH('xUS Opp Value'!$B108,'xUS TME'!$B:$B,0))</f>
        <v>1.1299999999999999</v>
      </c>
      <c r="N1807" s="15">
        <f>INDEX('xUS TME'!K:K,MATCH('xUS Opp Value'!$B108,'xUS TME'!$B:$B,0))</f>
        <v>0.13</v>
      </c>
      <c r="O1807" s="15">
        <f>INDEX('xUS TME'!I:I,MATCH('xUS Opp Value'!$B108,'xUS TME'!$B:$B,0))</f>
        <v>0</v>
      </c>
      <c r="P1807" s="15" t="str">
        <f>INDEX('xUS TME'!M:M,MATCH('xUS Opp Value'!$B108,'xUS TME'!$B:$B,0))</f>
        <v>Yen</v>
      </c>
      <c r="Q1807" s="15" t="str">
        <f>INDEX('xUS TME'!N:N,MATCH('xUS Opp Value'!$B1807,'xUS TME'!$B:$B,0))</f>
        <v>Medium</v>
      </c>
    </row>
    <row r="1808" spans="1:17" hidden="1">
      <c r="A1808" s="10" t="s">
        <v>4763</v>
      </c>
      <c r="B1808" s="10" t="str">
        <f>INDEX('xUS TME'!B:B,MATCH('xUS Opp Value'!A1808,'xUS TME'!A:A,0))</f>
        <v>AU000000MQG1</v>
      </c>
      <c r="C1808" s="13" t="str">
        <f>INDEX('xUS TME'!C:C,MATCH($B1808,'xUS TME'!$B:$B,0))</f>
        <v>MQG</v>
      </c>
      <c r="D1808" s="13" t="str">
        <f>INDEX('xUS TME'!D:D,MATCH(B1808,'xUS TME'!$B:$B,0))</f>
        <v>0P00006WOC</v>
      </c>
      <c r="E1808" s="13" t="str">
        <f>INDEX('xUS TME'!F:F,MATCH(B1808,'xUS TME'!$B:$B,0))</f>
        <v>Australia</v>
      </c>
      <c r="F1808" s="18" t="str">
        <f>INDEX('xUS TME'!G:G,MATCH(B1808,'xUS TME'!$B:$B,0))</f>
        <v>Financials</v>
      </c>
      <c r="G1808" s="58">
        <f>IFERROR(INDEX(CRIMs!G:G,MATCH(C1808,CRIMs!D:D,0)),0)</f>
        <v>0</v>
      </c>
      <c r="H1808" s="58">
        <f>IFERROR(INDEX(CRIMs!I:I,MATCH(C1808,CRIMs!D:D,0)),0)</f>
        <v>0</v>
      </c>
      <c r="I1808" s="13">
        <f>INDEX('xUS TME'!E:E,MATCH($B1808,'xUS TME'!$B:$B,0))</f>
        <v>0.15</v>
      </c>
      <c r="J1808" s="15">
        <f>INDEX('xUS TME'!H:H,MATCH(B1808,'xUS TME'!$B:$B,0))</f>
        <v>1.0900000000000001</v>
      </c>
      <c r="K1808" s="17">
        <f t="shared" si="28"/>
        <v>-8.2568807339449601E-2</v>
      </c>
      <c r="L1808" s="15">
        <f>INDEX('xUS TME'!J:J,MATCH('xUS Opp Value'!B136,'xUS TME'!$B:$B,0))</f>
        <v>5.85</v>
      </c>
      <c r="M1808" s="15">
        <f>INDEX('xUS TME'!L:L,MATCH('xUS Opp Value'!$B136,'xUS TME'!$B:$B,0))</f>
        <v>0.98</v>
      </c>
      <c r="N1808" s="15">
        <f>INDEX('xUS TME'!K:K,MATCH('xUS Opp Value'!$B136,'xUS TME'!$B:$B,0))</f>
        <v>0.08</v>
      </c>
      <c r="O1808" s="15">
        <f>INDEX('xUS TME'!I:I,MATCH('xUS Opp Value'!$B136,'xUS TME'!$B:$B,0))</f>
        <v>0</v>
      </c>
      <c r="P1808" s="15" t="str">
        <f>INDEX('xUS TME'!M:M,MATCH('xUS Opp Value'!$B136,'xUS TME'!$B:$B,0))</f>
        <v>Zloty</v>
      </c>
      <c r="Q1808" s="15" t="str">
        <f>INDEX('xUS TME'!N:N,MATCH('xUS Opp Value'!$B1808,'xUS TME'!$B:$B,0))</f>
        <v>High</v>
      </c>
    </row>
    <row r="1809" spans="1:17" hidden="1">
      <c r="A1809" s="10" t="s">
        <v>4587</v>
      </c>
      <c r="B1809" s="10" t="str">
        <f>INDEX('xUS TME'!B:B,MATCH('xUS Opp Value'!A1809,'xUS TME'!A:A,0))</f>
        <v>IT0003856405</v>
      </c>
      <c r="C1809" s="13" t="str">
        <f>INDEX('xUS TME'!C:C,MATCH($B1809,'xUS TME'!$B:$B,0))</f>
        <v>LDO</v>
      </c>
      <c r="D1809" s="13" t="str">
        <f>INDEX('xUS TME'!D:D,MATCH(B1809,'xUS TME'!$B:$B,0))</f>
        <v>0P00009DKB</v>
      </c>
      <c r="E1809" s="13" t="str">
        <f>INDEX('xUS TME'!F:F,MATCH(B1809,'xUS TME'!$B:$B,0))</f>
        <v>Italy</v>
      </c>
      <c r="F1809" s="18" t="str">
        <f>INDEX('xUS TME'!G:G,MATCH(B1809,'xUS TME'!$B:$B,0))</f>
        <v>Industrials</v>
      </c>
      <c r="G1809" s="58">
        <f>IFERROR(INDEX(CRIMs!G:G,MATCH(C1809,CRIMs!D:D,0)),0)</f>
        <v>0</v>
      </c>
      <c r="H1809" s="58">
        <f>IFERROR(INDEX(CRIMs!I:I,MATCH(C1809,CRIMs!D:D,0)),0)</f>
        <v>0</v>
      </c>
      <c r="I1809" s="13">
        <f>INDEX('xUS TME'!E:E,MATCH($B1809,'xUS TME'!$B:$B,0))</f>
        <v>0.08</v>
      </c>
      <c r="J1809" s="15">
        <f>INDEX('xUS TME'!H:H,MATCH(B1809,'xUS TME'!$B:$B,0))</f>
        <v>0.9</v>
      </c>
      <c r="K1809" s="17">
        <f t="shared" si="28"/>
        <v>0.11111111111111116</v>
      </c>
      <c r="L1809" s="15">
        <f>INDEX('xUS TME'!J:J,MATCH('xUS Opp Value'!B300,'xUS TME'!$B:$B,0))</f>
        <v>52.06</v>
      </c>
      <c r="M1809" s="15">
        <f>INDEX('xUS TME'!L:L,MATCH('xUS Opp Value'!$B300,'xUS TME'!$B:$B,0))</f>
        <v>22.46</v>
      </c>
      <c r="N1809" s="15">
        <f>INDEX('xUS TME'!K:K,MATCH('xUS Opp Value'!$B300,'xUS TME'!$B:$B,0))</f>
        <v>0.31</v>
      </c>
      <c r="O1809" s="15">
        <f>INDEX('xUS TME'!I:I,MATCH('xUS Opp Value'!$B300,'xUS TME'!$B:$B,0))</f>
        <v>0</v>
      </c>
      <c r="P1809" s="15" t="str">
        <f>INDEX('xUS TME'!M:M,MATCH('xUS Opp Value'!$B300,'xUS TME'!$B:$B,0))</f>
        <v>Indian Rupee</v>
      </c>
      <c r="Q1809" s="15" t="str">
        <f>INDEX('xUS TME'!N:N,MATCH('xUS Opp Value'!$B1809,'xUS TME'!$B:$B,0))</f>
        <v>Medium</v>
      </c>
    </row>
    <row r="1810" spans="1:17" hidden="1">
      <c r="A1810" s="10" t="s">
        <v>369</v>
      </c>
      <c r="B1810" s="10" t="str">
        <f>INDEX('xUS TME'!B:B,MATCH('xUS Opp Value'!A1810,'xUS TME'!A:A,0))</f>
        <v>JP3119600009</v>
      </c>
      <c r="C1810" s="13" t="str">
        <f>INDEX('xUS TME'!C:C,MATCH($B1810,'xUS TME'!$B:$B,0))</f>
        <v>2802</v>
      </c>
      <c r="D1810" s="13" t="str">
        <f>INDEX('xUS TME'!D:D,MATCH(B1810,'xUS TME'!$B:$B,0))</f>
        <v>0P0000AETG</v>
      </c>
      <c r="E1810" s="13" t="str">
        <f>INDEX('xUS TME'!F:F,MATCH(B1810,'xUS TME'!$B:$B,0))</f>
        <v>Japan</v>
      </c>
      <c r="F1810" s="18" t="str">
        <f>INDEX('xUS TME'!G:G,MATCH(B1810,'xUS TME'!$B:$B,0))</f>
        <v>Consumer Staples</v>
      </c>
      <c r="G1810" s="58">
        <f>IFERROR(INDEX(CRIMs!G:G,MATCH(C1810,CRIMs!D:D,0)),0)</f>
        <v>0</v>
      </c>
      <c r="H1810" s="58">
        <f>IFERROR(INDEX(CRIMs!I:I,MATCH(C1810,CRIMs!D:D,0)),0)</f>
        <v>0</v>
      </c>
      <c r="I1810" s="13">
        <f>INDEX('xUS TME'!E:E,MATCH($B1810,'xUS TME'!$B:$B,0))</f>
        <v>0.08</v>
      </c>
      <c r="J1810" s="15">
        <f>INDEX('xUS TME'!H:H,MATCH(B1810,'xUS TME'!$B:$B,0))</f>
        <v>0.94</v>
      </c>
      <c r="K1810" s="17">
        <f t="shared" si="28"/>
        <v>6.3829787234042534E-2</v>
      </c>
      <c r="L1810" s="15">
        <f>INDEX('xUS TME'!J:J,MATCH('xUS Opp Value'!B367,'xUS TME'!$B:$B,0))</f>
        <v>18.11</v>
      </c>
      <c r="M1810" s="15">
        <f>INDEX('xUS TME'!L:L,MATCH('xUS Opp Value'!$B367,'xUS TME'!$B:$B,0))</f>
        <v>1.51</v>
      </c>
      <c r="N1810" s="15">
        <f>INDEX('xUS TME'!K:K,MATCH('xUS Opp Value'!$B367,'xUS TME'!$B:$B,0))</f>
        <v>0</v>
      </c>
      <c r="O1810" s="15">
        <f>INDEX('xUS TME'!I:I,MATCH('xUS Opp Value'!$B367,'xUS TME'!$B:$B,0))</f>
        <v>0</v>
      </c>
      <c r="P1810" s="15" t="str">
        <f>INDEX('xUS TME'!M:M,MATCH('xUS Opp Value'!$B367,'xUS TME'!$B:$B,0))</f>
        <v>US Dollar</v>
      </c>
      <c r="Q1810" s="15" t="str">
        <f>INDEX('xUS TME'!N:N,MATCH('xUS Opp Value'!$B1810,'xUS TME'!$B:$B,0))</f>
        <v>Medium</v>
      </c>
    </row>
    <row r="1811" spans="1:17" hidden="1">
      <c r="A1811" s="10" t="s">
        <v>7140</v>
      </c>
      <c r="B1811" s="10" t="str">
        <f>INDEX('xUS TME'!B:B,MATCH('xUS Opp Value'!A1811,'xUS TME'!A:A,0))</f>
        <v>AU000000SGP0</v>
      </c>
      <c r="C1811" s="13" t="str">
        <f>INDEX('xUS TME'!C:C,MATCH($B1811,'xUS TME'!$B:$B,0))</f>
        <v>SGP</v>
      </c>
      <c r="D1811" s="13" t="str">
        <f>INDEX('xUS TME'!D:D,MATCH(B1811,'xUS TME'!$B:$B,0))</f>
        <v>0P00009Y1R</v>
      </c>
      <c r="E1811" s="13" t="str">
        <f>INDEX('xUS TME'!F:F,MATCH(B1811,'xUS TME'!$B:$B,0))</f>
        <v>Australia</v>
      </c>
      <c r="F1811" s="18" t="str">
        <f>INDEX('xUS TME'!G:G,MATCH(B1811,'xUS TME'!$B:$B,0))</f>
        <v>Real Estate</v>
      </c>
      <c r="G1811" s="58">
        <f>IFERROR(INDEX(CRIMs!G:G,MATCH(C1811,CRIMs!D:D,0)),0)</f>
        <v>0</v>
      </c>
      <c r="H1811" s="58">
        <f>IFERROR(INDEX(CRIMs!I:I,MATCH(C1811,CRIMs!D:D,0)),0)</f>
        <v>0</v>
      </c>
      <c r="I1811" s="13">
        <f>INDEX('xUS TME'!E:E,MATCH($B1811,'xUS TME'!$B:$B,0))</f>
        <v>0.02</v>
      </c>
      <c r="J1811" s="15">
        <f>INDEX('xUS TME'!H:H,MATCH(B1811,'xUS TME'!$B:$B,0))</f>
        <v>0.8</v>
      </c>
      <c r="K1811" s="17">
        <f t="shared" si="28"/>
        <v>0.25</v>
      </c>
      <c r="L1811" s="15">
        <f>INDEX('xUS TME'!J:J,MATCH('xUS Opp Value'!B737,'xUS TME'!$B:$B,0))</f>
        <v>12.56</v>
      </c>
      <c r="M1811" s="15">
        <f>INDEX('xUS TME'!L:L,MATCH('xUS Opp Value'!$B737,'xUS TME'!$B:$B,0))</f>
        <v>2.64</v>
      </c>
      <c r="N1811" s="15">
        <f>INDEX('xUS TME'!K:K,MATCH('xUS Opp Value'!$B737,'xUS TME'!$B:$B,0))</f>
        <v>0.25</v>
      </c>
      <c r="O1811" s="15" t="str">
        <f>INDEX('xUS TME'!I:I,MATCH('xUS Opp Value'!$B737,'xUS TME'!$B:$B,0))</f>
        <v>None</v>
      </c>
      <c r="P1811" s="15" t="str">
        <f>INDEX('xUS TME'!M:M,MATCH('xUS Opp Value'!$B737,'xUS TME'!$B:$B,0))</f>
        <v>Mexican Peso</v>
      </c>
      <c r="Q1811" s="15" t="str">
        <f>INDEX('xUS TME'!N:N,MATCH('xUS Opp Value'!$B1811,'xUS TME'!$B:$B,0))</f>
        <v>Medium</v>
      </c>
    </row>
    <row r="1812" spans="1:17" hidden="1">
      <c r="A1812" s="10" t="s">
        <v>6329</v>
      </c>
      <c r="B1812" s="10" t="str">
        <f>INDEX('xUS TME'!B:B,MATCH('xUS Opp Value'!A1812,'xUS TME'!A:A,0))</f>
        <v>DE0007165631</v>
      </c>
      <c r="C1812" s="13" t="str">
        <f>INDEX('xUS TME'!C:C,MATCH($B1812,'xUS TME'!$B:$B,0))</f>
        <v>SRT3</v>
      </c>
      <c r="D1812" s="13" t="str">
        <f>INDEX('xUS TME'!D:D,MATCH(B1812,'xUS TME'!$B:$B,0))</f>
        <v>0P0000D35V</v>
      </c>
      <c r="E1812" s="13" t="str">
        <f>INDEX('xUS TME'!F:F,MATCH(B1812,'xUS TME'!$B:$B,0))</f>
        <v>Germany</v>
      </c>
      <c r="F1812" s="18" t="str">
        <f>INDEX('xUS TME'!G:G,MATCH(B1812,'xUS TME'!$B:$B,0))</f>
        <v>Health Care</v>
      </c>
      <c r="G1812" s="58">
        <f>IFERROR(INDEX(CRIMs!G:G,MATCH(C1812,CRIMs!D:D,0)),0)</f>
        <v>0</v>
      </c>
      <c r="H1812" s="58">
        <f>IFERROR(INDEX(CRIMs!I:I,MATCH(C1812,CRIMs!D:D,0)),0)</f>
        <v>0</v>
      </c>
      <c r="I1812" s="13">
        <f>INDEX('xUS TME'!E:E,MATCH($B1812,'xUS TME'!$B:$B,0))</f>
        <v>0.02</v>
      </c>
      <c r="J1812" s="15">
        <f>INDEX('xUS TME'!H:H,MATCH(B1812,'xUS TME'!$B:$B,0))</f>
        <v>0.89</v>
      </c>
      <c r="K1812" s="17">
        <f t="shared" si="28"/>
        <v>0.12359550561797761</v>
      </c>
      <c r="L1812" s="15">
        <f>INDEX('xUS TME'!J:J,MATCH('xUS Opp Value'!B887,'xUS TME'!$B:$B,0))</f>
        <v>17.96</v>
      </c>
      <c r="M1812" s="15">
        <f>INDEX('xUS TME'!L:L,MATCH('xUS Opp Value'!$B887,'xUS TME'!$B:$B,0))</f>
        <v>4.49</v>
      </c>
      <c r="N1812" s="15">
        <f>INDEX('xUS TME'!K:K,MATCH('xUS Opp Value'!$B887,'xUS TME'!$B:$B,0))</f>
        <v>0.26</v>
      </c>
      <c r="O1812" s="15">
        <f>INDEX('xUS TME'!I:I,MATCH('xUS Opp Value'!$B887,'xUS TME'!$B:$B,0))</f>
        <v>0</v>
      </c>
      <c r="P1812" s="15" t="str">
        <f>INDEX('xUS TME'!M:M,MATCH('xUS Opp Value'!$B887,'xUS TME'!$B:$B,0))</f>
        <v>Baht</v>
      </c>
      <c r="Q1812" s="15" t="str">
        <f>INDEX('xUS TME'!N:N,MATCH('xUS Opp Value'!$B1812,'xUS TME'!$B:$B,0))</f>
        <v>High</v>
      </c>
    </row>
    <row r="1813" spans="1:17" hidden="1">
      <c r="A1813" s="10" t="s">
        <v>5299</v>
      </c>
      <c r="B1813" s="10" t="str">
        <f>INDEX('xUS TME'!B:B,MATCH('xUS Opp Value'!A1813,'xUS TME'!A:A,0))</f>
        <v>JP3672400003</v>
      </c>
      <c r="C1813" s="13" t="str">
        <f>INDEX('xUS TME'!C:C,MATCH($B1813,'xUS TME'!$B:$B,0))</f>
        <v>7201</v>
      </c>
      <c r="D1813" s="13" t="str">
        <f>INDEX('xUS TME'!D:D,MATCH(B1813,'xUS TME'!$B:$B,0))</f>
        <v>0P0000AEX4</v>
      </c>
      <c r="E1813" s="13" t="str">
        <f>INDEX('xUS TME'!F:F,MATCH(B1813,'xUS TME'!$B:$B,0))</f>
        <v>Japan</v>
      </c>
      <c r="F1813" s="18" t="str">
        <f>INDEX('xUS TME'!G:G,MATCH(B1813,'xUS TME'!$B:$B,0))</f>
        <v>Consumer Discretionary</v>
      </c>
      <c r="G1813" s="58">
        <f>IFERROR(INDEX(CRIMs!G:G,MATCH(C1813,CRIMs!D:D,0)),0)</f>
        <v>0</v>
      </c>
      <c r="H1813" s="58">
        <f>IFERROR(INDEX(CRIMs!I:I,MATCH(C1813,CRIMs!D:D,0)),0)</f>
        <v>0</v>
      </c>
      <c r="I1813" s="13">
        <f>INDEX('xUS TME'!E:E,MATCH($B1813,'xUS TME'!$B:$B,0))</f>
        <v>0.01</v>
      </c>
      <c r="J1813" s="15">
        <f>INDEX('xUS TME'!H:H,MATCH(B1813,'xUS TME'!$B:$B,0))</f>
        <v>0.86</v>
      </c>
      <c r="K1813" s="17">
        <f t="shared" si="28"/>
        <v>0.16279069767441867</v>
      </c>
      <c r="L1813" s="15">
        <f>INDEX('xUS TME'!J:J,MATCH('xUS Opp Value'!B1051,'xUS TME'!$B:$B,0))</f>
        <v>8.6</v>
      </c>
      <c r="M1813" s="15">
        <f>INDEX('xUS TME'!L:L,MATCH('xUS Opp Value'!$B1051,'xUS TME'!$B:$B,0))</f>
        <v>0.54</v>
      </c>
      <c r="N1813" s="15">
        <f>INDEX('xUS TME'!K:K,MATCH('xUS Opp Value'!$B1051,'xUS TME'!$B:$B,0))</f>
        <v>0.06</v>
      </c>
      <c r="O1813" s="15">
        <f>INDEX('xUS TME'!I:I,MATCH('xUS Opp Value'!$B1051,'xUS TME'!$B:$B,0))</f>
        <v>0</v>
      </c>
      <c r="P1813" s="15" t="str">
        <f>INDEX('xUS TME'!M:M,MATCH('xUS Opp Value'!$B1051,'xUS TME'!$B:$B,0))</f>
        <v>Yuan Renminbi</v>
      </c>
      <c r="Q1813" s="15" t="str">
        <f>INDEX('xUS TME'!N:N,MATCH('xUS Opp Value'!$B1813,'xUS TME'!$B:$B,0))</f>
        <v>High</v>
      </c>
    </row>
    <row r="1814" spans="1:17" hidden="1">
      <c r="A1814" s="10" t="s">
        <v>1789</v>
      </c>
      <c r="B1814" s="10" t="str">
        <f>INDEX('xUS TME'!B:B,MATCH('xUS Opp Value'!A1814,'xUS TME'!A:A,0))</f>
        <v>HK0836012952</v>
      </c>
      <c r="C1814" s="13" t="str">
        <f>INDEX('xUS TME'!C:C,MATCH($B1814,'xUS TME'!$B:$B,0))</f>
        <v>00836</v>
      </c>
      <c r="D1814" s="13" t="str">
        <f>INDEX('xUS TME'!D:D,MATCH(B1814,'xUS TME'!$B:$B,0))</f>
        <v>0P00009S3G</v>
      </c>
      <c r="E1814" s="13" t="str">
        <f>INDEX('xUS TME'!F:F,MATCH(B1814,'xUS TME'!$B:$B,0))</f>
        <v>China</v>
      </c>
      <c r="F1814" s="18" t="str">
        <f>INDEX('xUS TME'!G:G,MATCH(B1814,'xUS TME'!$B:$B,0))</f>
        <v>Utilities</v>
      </c>
      <c r="G1814" s="58">
        <f>IFERROR(INDEX(CRIMs!G:G,MATCH(C1814,CRIMs!D:D,0)),0)</f>
        <v>0</v>
      </c>
      <c r="H1814" s="58">
        <f>IFERROR(INDEX(CRIMs!I:I,MATCH(C1814,CRIMs!D:D,0)),0)</f>
        <v>0</v>
      </c>
      <c r="I1814" s="13">
        <f>INDEX('xUS TME'!E:E,MATCH($B1814,'xUS TME'!$B:$B,0))</f>
        <v>0.01</v>
      </c>
      <c r="J1814" s="15">
        <f>INDEX('xUS TME'!H:H,MATCH(B1814,'xUS TME'!$B:$B,0))</f>
        <v>1.05</v>
      </c>
      <c r="K1814" s="17">
        <f t="shared" si="28"/>
        <v>-4.7619047619047672E-2</v>
      </c>
      <c r="L1814" s="15">
        <f>INDEX('xUS TME'!J:J,MATCH('xUS Opp Value'!B1135,'xUS TME'!$B:$B,0))</f>
        <v>0</v>
      </c>
      <c r="M1814" s="15">
        <f>INDEX('xUS TME'!L:L,MATCH('xUS Opp Value'!$B1135,'xUS TME'!$B:$B,0))</f>
        <v>3.76</v>
      </c>
      <c r="N1814" s="15">
        <f>INDEX('xUS TME'!K:K,MATCH('xUS Opp Value'!$B1135,'xUS TME'!$B:$B,0))</f>
        <v>0.11</v>
      </c>
      <c r="O1814" s="15">
        <f>INDEX('xUS TME'!I:I,MATCH('xUS Opp Value'!$B1135,'xUS TME'!$B:$B,0))</f>
        <v>0</v>
      </c>
      <c r="P1814" s="15" t="str">
        <f>INDEX('xUS TME'!M:M,MATCH('xUS Opp Value'!$B1135,'xUS TME'!$B:$B,0))</f>
        <v>Yuan Renminbi</v>
      </c>
      <c r="Q1814" s="15" t="str">
        <f>INDEX('xUS TME'!N:N,MATCH('xUS Opp Value'!$B1814,'xUS TME'!$B:$B,0))</f>
        <v>High</v>
      </c>
    </row>
    <row r="1815" spans="1:17" hidden="1">
      <c r="A1815" s="10" t="s">
        <v>7741</v>
      </c>
      <c r="B1815" s="10" t="str">
        <f>INDEX('xUS TME'!B:B,MATCH('xUS Opp Value'!A1815,'xUS TME'!A:A,0))</f>
        <v>CNE0000009Y3</v>
      </c>
      <c r="C1815" s="13">
        <f>INDEX('xUS TME'!C:C,MATCH($B1815,'xUS TME'!$B:$B,0))</f>
        <v>600600</v>
      </c>
      <c r="D1815" s="13" t="str">
        <f>INDEX('xUS TME'!D:D,MATCH(B1815,'xUS TME'!$B:$B,0))</f>
        <v>0P00007XD4</v>
      </c>
      <c r="E1815" s="13" t="str">
        <f>INDEX('xUS TME'!F:F,MATCH(B1815,'xUS TME'!$B:$B,0))</f>
        <v>China</v>
      </c>
      <c r="F1815" s="18" t="str">
        <f>INDEX('xUS TME'!G:G,MATCH(B1815,'xUS TME'!$B:$B,0))</f>
        <v>Consumer Staples</v>
      </c>
      <c r="G1815" s="58">
        <f>IFERROR(INDEX(CRIMs!G:G,MATCH(C1815,CRIMs!D:D,0)),0)</f>
        <v>0</v>
      </c>
      <c r="H1815" s="58">
        <f>IFERROR(INDEX(CRIMs!I:I,MATCH(C1815,CRIMs!D:D,0)),0)</f>
        <v>0</v>
      </c>
      <c r="I1815" s="13">
        <f>INDEX('xUS TME'!E:E,MATCH($B1815,'xUS TME'!$B:$B,0))</f>
        <v>0</v>
      </c>
      <c r="J1815" s="15">
        <f>INDEX('xUS TME'!H:H,MATCH(B1815,'xUS TME'!$B:$B,0))</f>
        <v>0.98</v>
      </c>
      <c r="K1815" s="17">
        <f t="shared" si="28"/>
        <v>2.0408163265306145E-2</v>
      </c>
      <c r="L1815" s="15">
        <f>INDEX('xUS TME'!J:J,MATCH('xUS Opp Value'!B1924,'xUS TME'!$B:$B,0))</f>
        <v>0</v>
      </c>
      <c r="M1815" s="15">
        <f>INDEX('xUS TME'!L:L,MATCH('xUS Opp Value'!$B1924,'xUS TME'!$B:$B,0))</f>
        <v>4.84</v>
      </c>
      <c r="N1815" s="15">
        <f>INDEX('xUS TME'!K:K,MATCH('xUS Opp Value'!$B1924,'xUS TME'!$B:$B,0))</f>
        <v>0.02</v>
      </c>
      <c r="O1815" s="15" t="str">
        <f>INDEX('xUS TME'!I:I,MATCH('xUS Opp Value'!$B1924,'xUS TME'!$B:$B,0))</f>
        <v>Wide</v>
      </c>
      <c r="P1815" s="15" t="str">
        <f>INDEX('xUS TME'!M:M,MATCH('xUS Opp Value'!$B1924,'xUS TME'!$B:$B,0))</f>
        <v>Australian Dollar</v>
      </c>
      <c r="Q1815" s="15" t="str">
        <f>INDEX('xUS TME'!N:N,MATCH('xUS Opp Value'!$B1815,'xUS TME'!$B:$B,0))</f>
        <v>High</v>
      </c>
    </row>
    <row r="1816" spans="1:17" hidden="1">
      <c r="A1816" s="10" t="s">
        <v>531</v>
      </c>
      <c r="B1816" s="10" t="str">
        <f>INDEX('xUS TME'!B:B,MATCH('xUS Opp Value'!A1816,'xUS TME'!A:A,0))</f>
        <v>BE0974293251</v>
      </c>
      <c r="C1816" s="13" t="str">
        <f>INDEX('xUS TME'!C:C,MATCH($B1816,'xUS TME'!$B:$B,0))</f>
        <v>ABI</v>
      </c>
      <c r="D1816" s="13" t="str">
        <f>INDEX('xUS TME'!D:D,MATCH(B1816,'xUS TME'!$B:$B,0))</f>
        <v>0P0000A63G</v>
      </c>
      <c r="E1816" s="13" t="str">
        <f>INDEX('xUS TME'!F:F,MATCH(B1816,'xUS TME'!$B:$B,0))</f>
        <v>Belgium</v>
      </c>
      <c r="F1816" s="18" t="str">
        <f>INDEX('xUS TME'!G:G,MATCH(B1816,'xUS TME'!$B:$B,0))</f>
        <v>Consumer Staples</v>
      </c>
      <c r="G1816" s="58">
        <f>IFERROR(INDEX(CRIMs!G:G,MATCH(C1816,CRIMs!D:D,0)),0)</f>
        <v>0</v>
      </c>
      <c r="H1816" s="58">
        <f>IFERROR(INDEX(CRIMs!I:I,MATCH(C1816,CRIMs!D:D,0)),0)</f>
        <v>0</v>
      </c>
      <c r="I1816" s="13">
        <f>INDEX('xUS TME'!E:E,MATCH($B1816,'xUS TME'!$B:$B,0))</f>
        <v>0.2</v>
      </c>
      <c r="J1816" s="15">
        <f>INDEX('xUS TME'!H:H,MATCH(B1816,'xUS TME'!$B:$B,0))</f>
        <v>0.92</v>
      </c>
      <c r="K1816" s="17">
        <f t="shared" si="28"/>
        <v>8.6956521739130377E-2</v>
      </c>
      <c r="L1816" s="15">
        <f>INDEX('xUS TME'!J:J,MATCH('xUS Opp Value'!B107,'xUS TME'!$B:$B,0))</f>
        <v>11.59</v>
      </c>
      <c r="M1816" s="15">
        <f>INDEX('xUS TME'!L:L,MATCH('xUS Opp Value'!$B107,'xUS TME'!$B:$B,0))</f>
        <v>1.66</v>
      </c>
      <c r="N1816" s="15">
        <f>INDEX('xUS TME'!K:K,MATCH('xUS Opp Value'!$B107,'xUS TME'!$B:$B,0))</f>
        <v>0.16</v>
      </c>
      <c r="O1816" s="15">
        <f>INDEX('xUS TME'!I:I,MATCH('xUS Opp Value'!$B107,'xUS TME'!$B:$B,0))</f>
        <v>0</v>
      </c>
      <c r="P1816" s="15" t="str">
        <f>INDEX('xUS TME'!M:M,MATCH('xUS Opp Value'!$B107,'xUS TME'!$B:$B,0))</f>
        <v>Norwegian Krone</v>
      </c>
      <c r="Q1816" s="15" t="str">
        <f>INDEX('xUS TME'!N:N,MATCH('xUS Opp Value'!$B1816,'xUS TME'!$B:$B,0))</f>
        <v>Medium</v>
      </c>
    </row>
    <row r="1817" spans="1:17" hidden="1">
      <c r="A1817" s="10" t="s">
        <v>4703</v>
      </c>
      <c r="B1817" s="10" t="str">
        <f>INDEX('xUS TME'!B:B,MATCH('xUS Opp Value'!A1817,'xUS TME'!A:A,0))</f>
        <v>CH0013841017</v>
      </c>
      <c r="C1817" s="13" t="str">
        <f>INDEX('xUS TME'!C:C,MATCH($B1817,'xUS TME'!$B:$B,0))</f>
        <v>LONN</v>
      </c>
      <c r="D1817" s="13" t="str">
        <f>INDEX('xUS TME'!D:D,MATCH(B1817,'xUS TME'!$B:$B,0))</f>
        <v>0P0000A5IB</v>
      </c>
      <c r="E1817" s="13" t="str">
        <f>INDEX('xUS TME'!F:F,MATCH(B1817,'xUS TME'!$B:$B,0))</f>
        <v>Switzerland</v>
      </c>
      <c r="F1817" s="18" t="str">
        <f>INDEX('xUS TME'!G:G,MATCH(B1817,'xUS TME'!$B:$B,0))</f>
        <v>Health Care</v>
      </c>
      <c r="G1817" s="58">
        <f>IFERROR(INDEX(CRIMs!G:G,MATCH(C1817,CRIMs!D:D,0)),0)</f>
        <v>0</v>
      </c>
      <c r="H1817" s="58">
        <f>IFERROR(INDEX(CRIMs!I:I,MATCH(C1817,CRIMs!D:D,0)),0)</f>
        <v>0</v>
      </c>
      <c r="I1817" s="13">
        <f>INDEX('xUS TME'!E:E,MATCH($B1817,'xUS TME'!$B:$B,0))</f>
        <v>0.13</v>
      </c>
      <c r="J1817" s="15">
        <f>INDEX('xUS TME'!H:H,MATCH(B1817,'xUS TME'!$B:$B,0))</f>
        <v>0.94</v>
      </c>
      <c r="K1817" s="17">
        <f t="shared" si="28"/>
        <v>6.3829787234042534E-2</v>
      </c>
      <c r="L1817" s="15">
        <f>INDEX('xUS TME'!J:J,MATCH('xUS Opp Value'!B159,'xUS TME'!$B:$B,0))</f>
        <v>24.89</v>
      </c>
      <c r="M1817" s="15">
        <f>INDEX('xUS TME'!L:L,MATCH('xUS Opp Value'!$B159,'xUS TME'!$B:$B,0))</f>
        <v>6.19</v>
      </c>
      <c r="N1817" s="15">
        <f>INDEX('xUS TME'!K:K,MATCH('xUS Opp Value'!$B159,'xUS TME'!$B:$B,0))</f>
        <v>0.34</v>
      </c>
      <c r="O1817" s="15">
        <f>INDEX('xUS TME'!I:I,MATCH('xUS Opp Value'!$B159,'xUS TME'!$B:$B,0))</f>
        <v>0</v>
      </c>
      <c r="P1817" s="15" t="str">
        <f>INDEX('xUS TME'!M:M,MATCH('xUS Opp Value'!$B159,'xUS TME'!$B:$B,0))</f>
        <v>Euro</v>
      </c>
      <c r="Q1817" s="15" t="str">
        <f>INDEX('xUS TME'!N:N,MATCH('xUS Opp Value'!$B1817,'xUS TME'!$B:$B,0))</f>
        <v>Medium</v>
      </c>
    </row>
    <row r="1818" spans="1:17" hidden="1">
      <c r="A1818" s="10" t="s">
        <v>3026</v>
      </c>
      <c r="B1818" s="10" t="str">
        <f>INDEX('xUS TME'!B:B,MATCH('xUS Opp Value'!A1818,'xUS TME'!A:A,0))</f>
        <v>AU000000GMG2</v>
      </c>
      <c r="C1818" s="13" t="str">
        <f>INDEX('xUS TME'!C:C,MATCH($B1818,'xUS TME'!$B:$B,0))</f>
        <v>GMG</v>
      </c>
      <c r="D1818" s="13" t="str">
        <f>INDEX('xUS TME'!D:D,MATCH(B1818,'xUS TME'!$B:$B,0))</f>
        <v>0P0000A13L</v>
      </c>
      <c r="E1818" s="13" t="str">
        <f>INDEX('xUS TME'!F:F,MATCH(B1818,'xUS TME'!$B:$B,0))</f>
        <v>Australia</v>
      </c>
      <c r="F1818" s="18" t="str">
        <f>INDEX('xUS TME'!G:G,MATCH(B1818,'xUS TME'!$B:$B,0))</f>
        <v>Real Estate</v>
      </c>
      <c r="G1818" s="58">
        <f>IFERROR(INDEX(CRIMs!G:G,MATCH(C1818,CRIMs!D:D,0)),0)</f>
        <v>0</v>
      </c>
      <c r="H1818" s="58">
        <f>IFERROR(INDEX(CRIMs!I:I,MATCH(C1818,CRIMs!D:D,0)),0)</f>
        <v>0</v>
      </c>
      <c r="I1818" s="13">
        <f>INDEX('xUS TME'!E:E,MATCH($B1818,'xUS TME'!$B:$B,0))</f>
        <v>0.1</v>
      </c>
      <c r="J1818" s="15">
        <f>INDEX('xUS TME'!H:H,MATCH(B1818,'xUS TME'!$B:$B,0))</f>
        <v>0.95</v>
      </c>
      <c r="K1818" s="17">
        <f t="shared" si="28"/>
        <v>5.2631578947368363E-2</v>
      </c>
      <c r="L1818" s="15">
        <f>INDEX('xUS TME'!J:J,MATCH('xUS Opp Value'!B183,'xUS TME'!$B:$B,0))</f>
        <v>17.170000000000002</v>
      </c>
      <c r="M1818" s="15">
        <f>INDEX('xUS TME'!L:L,MATCH('xUS Opp Value'!$B183,'xUS TME'!$B:$B,0))</f>
        <v>5.09</v>
      </c>
      <c r="N1818" s="15">
        <f>INDEX('xUS TME'!K:K,MATCH('xUS Opp Value'!$B183,'xUS TME'!$B:$B,0))</f>
        <v>7.0000000000000007E-2</v>
      </c>
      <c r="O1818" s="15">
        <f>INDEX('xUS TME'!I:I,MATCH('xUS Opp Value'!$B183,'xUS TME'!$B:$B,0))</f>
        <v>0</v>
      </c>
      <c r="P1818" s="15" t="str">
        <f>INDEX('xUS TME'!M:M,MATCH('xUS Opp Value'!$B183,'xUS TME'!$B:$B,0))</f>
        <v>Yen</v>
      </c>
      <c r="Q1818" s="15" t="str">
        <f>INDEX('xUS TME'!N:N,MATCH('xUS Opp Value'!$B1818,'xUS TME'!$B:$B,0))</f>
        <v>Medium</v>
      </c>
    </row>
    <row r="1819" spans="1:17" hidden="1">
      <c r="A1819" s="10" t="s">
        <v>4342</v>
      </c>
      <c r="B1819" s="10" t="str">
        <f>INDEX('xUS TME'!B:B,MATCH('xUS Opp Value'!A1819,'xUS TME'!A:A,0))</f>
        <v>JP3476480003</v>
      </c>
      <c r="C1819" s="13">
        <f>INDEX('xUS TME'!C:C,MATCH($B1819,'xUS TME'!$B:$B,0))</f>
        <v>8750</v>
      </c>
      <c r="D1819" s="13" t="str">
        <f>INDEX('xUS TME'!D:D,MATCH(B1819,'xUS TME'!$B:$B,0))</f>
        <v>0P0000NN9Z</v>
      </c>
      <c r="E1819" s="13" t="str">
        <f>INDEX('xUS TME'!F:F,MATCH(B1819,'xUS TME'!$B:$B,0))</f>
        <v>Japan</v>
      </c>
      <c r="F1819" s="18" t="str">
        <f>INDEX('xUS TME'!G:G,MATCH(B1819,'xUS TME'!$B:$B,0))</f>
        <v>Financials</v>
      </c>
      <c r="G1819" s="58">
        <v>0.75</v>
      </c>
      <c r="H1819" s="58">
        <v>0.84</v>
      </c>
      <c r="I1819" s="13">
        <f>INDEX('xUS TME'!E:E,MATCH($B1819,'xUS TME'!$B:$B,0))</f>
        <v>0.1</v>
      </c>
      <c r="J1819" s="15">
        <f>INDEX('xUS TME'!H:H,MATCH(B1819,'xUS TME'!$B:$B,0))</f>
        <v>0.95</v>
      </c>
      <c r="K1819" s="17">
        <f t="shared" si="28"/>
        <v>5.2631578947368363E-2</v>
      </c>
      <c r="L1819" s="15">
        <f>INDEX('xUS TME'!J:J,MATCH('xUS Opp Value'!B250,'xUS TME'!$B:$B,0))</f>
        <v>0</v>
      </c>
      <c r="M1819" s="15">
        <f>INDEX('xUS TME'!L:L,MATCH('xUS Opp Value'!$B250,'xUS TME'!$B:$B,0))</f>
        <v>1.87</v>
      </c>
      <c r="N1819" s="15">
        <f>INDEX('xUS TME'!K:K,MATCH('xUS Opp Value'!$B250,'xUS TME'!$B:$B,0))</f>
        <v>0</v>
      </c>
      <c r="O1819" s="15">
        <f>INDEX('xUS TME'!I:I,MATCH('xUS Opp Value'!$B250,'xUS TME'!$B:$B,0))</f>
        <v>0</v>
      </c>
      <c r="P1819" s="15" t="str">
        <f>INDEX('xUS TME'!M:M,MATCH('xUS Opp Value'!$B250,'xUS TME'!$B:$B,0))</f>
        <v>New Israeli Sheqel</v>
      </c>
      <c r="Q1819" s="15" t="str">
        <f>INDEX('xUS TME'!N:N,MATCH('xUS Opp Value'!$B1819,'xUS TME'!$B:$B,0))</f>
        <v>High</v>
      </c>
    </row>
    <row r="1820" spans="1:17" hidden="1">
      <c r="A1820" s="10" t="s">
        <v>4837</v>
      </c>
      <c r="B1820" s="10" t="str">
        <f>INDEX('xUS TME'!B:B,MATCH('xUS Opp Value'!A1820,'xUS TME'!A:A,0))</f>
        <v>AU000000MPL3</v>
      </c>
      <c r="C1820" s="13" t="str">
        <f>INDEX('xUS TME'!C:C,MATCH($B1820,'xUS TME'!$B:$B,0))</f>
        <v>MPL</v>
      </c>
      <c r="D1820" s="13" t="str">
        <f>INDEX('xUS TME'!D:D,MATCH(B1820,'xUS TME'!$B:$B,0))</f>
        <v>0P00014IG3</v>
      </c>
      <c r="E1820" s="13" t="str">
        <f>INDEX('xUS TME'!F:F,MATCH(B1820,'xUS TME'!$B:$B,0))</f>
        <v>Australia</v>
      </c>
      <c r="F1820" s="18" t="str">
        <f>INDEX('xUS TME'!G:G,MATCH(B1820,'xUS TME'!$B:$B,0))</f>
        <v>Financials</v>
      </c>
      <c r="G1820" s="58">
        <f>IFERROR(INDEX(CRIMs!G:G,MATCH(C1820,CRIMs!D:D,0)),0)</f>
        <v>0</v>
      </c>
      <c r="H1820" s="58">
        <f>IFERROR(INDEX(CRIMs!I:I,MATCH(C1820,CRIMs!D:D,0)),0)</f>
        <v>0</v>
      </c>
      <c r="I1820" s="13">
        <f>INDEX('xUS TME'!E:E,MATCH($B1820,'xUS TME'!$B:$B,0))</f>
        <v>0.03</v>
      </c>
      <c r="J1820" s="15">
        <f>INDEX('xUS TME'!H:H,MATCH(B1820,'xUS TME'!$B:$B,0))</f>
        <v>0.98</v>
      </c>
      <c r="K1820" s="17">
        <f t="shared" si="28"/>
        <v>2.0408163265306145E-2</v>
      </c>
      <c r="L1820" s="15">
        <f>INDEX('xUS TME'!J:J,MATCH('xUS Opp Value'!B743,'xUS TME'!$B:$B,0))</f>
        <v>18.72</v>
      </c>
      <c r="M1820" s="15">
        <f>INDEX('xUS TME'!L:L,MATCH('xUS Opp Value'!$B743,'xUS TME'!$B:$B,0))</f>
        <v>2.06</v>
      </c>
      <c r="N1820" s="15">
        <f>INDEX('xUS TME'!K:K,MATCH('xUS Opp Value'!$B743,'xUS TME'!$B:$B,0))</f>
        <v>0.13</v>
      </c>
      <c r="O1820" s="15">
        <f>INDEX('xUS TME'!I:I,MATCH('xUS Opp Value'!$B743,'xUS TME'!$B:$B,0))</f>
        <v>0</v>
      </c>
      <c r="P1820" s="15" t="str">
        <f>INDEX('xUS TME'!M:M,MATCH('xUS Opp Value'!$B743,'xUS TME'!$B:$B,0))</f>
        <v>Malaysian Ringgit</v>
      </c>
      <c r="Q1820" s="15" t="str">
        <f>INDEX('xUS TME'!N:N,MATCH('xUS Opp Value'!$B1820,'xUS TME'!$B:$B,0))</f>
        <v>Medium</v>
      </c>
    </row>
    <row r="1821" spans="1:17" hidden="1">
      <c r="A1821" s="10" t="s">
        <v>7681</v>
      </c>
      <c r="B1821" s="10" t="str">
        <f>INDEX('xUS TME'!B:B,MATCH('xUS Opp Value'!A1821,'xUS TME'!A:A,0))</f>
        <v>JP3613000003</v>
      </c>
      <c r="C1821" s="13" t="str">
        <f>INDEX('xUS TME'!C:C,MATCH($B1821,'xUS TME'!$B:$B,0))</f>
        <v>2875</v>
      </c>
      <c r="D1821" s="13" t="str">
        <f>INDEX('xUS TME'!D:D,MATCH(B1821,'xUS TME'!$B:$B,0))</f>
        <v>0P0000ECAM</v>
      </c>
      <c r="E1821" s="13" t="str">
        <f>INDEX('xUS TME'!F:F,MATCH(B1821,'xUS TME'!$B:$B,0))</f>
        <v>Japan</v>
      </c>
      <c r="F1821" s="18" t="str">
        <f>INDEX('xUS TME'!G:G,MATCH(B1821,'xUS TME'!$B:$B,0))</f>
        <v>Consumer Staples</v>
      </c>
      <c r="G1821" s="58">
        <f>IFERROR(INDEX(CRIMs!G:G,MATCH(C1821,CRIMs!D:D,0)),0)</f>
        <v>0</v>
      </c>
      <c r="H1821" s="58">
        <f>IFERROR(INDEX(CRIMs!I:I,MATCH(C1821,CRIMs!D:D,0)),0)</f>
        <v>0</v>
      </c>
      <c r="I1821" s="13">
        <f>INDEX('xUS TME'!E:E,MATCH($B1821,'xUS TME'!$B:$B,0))</f>
        <v>0.02</v>
      </c>
      <c r="J1821" s="15">
        <f>INDEX('xUS TME'!H:H,MATCH(B1821,'xUS TME'!$B:$B,0))</f>
        <v>0.89</v>
      </c>
      <c r="K1821" s="17">
        <f t="shared" si="28"/>
        <v>0.12359550561797761</v>
      </c>
      <c r="L1821" s="15">
        <f>INDEX('xUS TME'!J:J,MATCH('xUS Opp Value'!B900,'xUS TME'!$B:$B,0))</f>
        <v>0</v>
      </c>
      <c r="M1821" s="15">
        <f>INDEX('xUS TME'!L:L,MATCH('xUS Opp Value'!$B900,'xUS TME'!$B:$B,0))</f>
        <v>2.15</v>
      </c>
      <c r="N1821" s="15">
        <f>INDEX('xUS TME'!K:K,MATCH('xUS Opp Value'!$B900,'xUS TME'!$B:$B,0))</f>
        <v>0.11</v>
      </c>
      <c r="O1821" s="15" t="str">
        <f>INDEX('xUS TME'!I:I,MATCH('xUS Opp Value'!$B900,'xUS TME'!$B:$B,0))</f>
        <v>None</v>
      </c>
      <c r="P1821" s="15" t="str">
        <f>INDEX('xUS TME'!M:M,MATCH('xUS Opp Value'!$B900,'xUS TME'!$B:$B,0))</f>
        <v>Yuan Renminbi</v>
      </c>
      <c r="Q1821" s="15" t="str">
        <f>INDEX('xUS TME'!N:N,MATCH('xUS Opp Value'!$B1821,'xUS TME'!$B:$B,0))</f>
        <v>Medium</v>
      </c>
    </row>
    <row r="1822" spans="1:17" hidden="1">
      <c r="A1822" s="10" t="s">
        <v>7919</v>
      </c>
      <c r="B1822" s="10" t="str">
        <f>INDEX('xUS TME'!B:B,MATCH('xUS Opp Value'!A1822,'xUS TME'!A:A,0))</f>
        <v>AU000000VCX7</v>
      </c>
      <c r="C1822" s="13" t="str">
        <f>INDEX('xUS TME'!C:C,MATCH($B1822,'xUS TME'!$B:$B,0))</f>
        <v>VCX</v>
      </c>
      <c r="D1822" s="13" t="str">
        <f>INDEX('xUS TME'!D:D,MATCH(B1822,'xUS TME'!$B:$B,0))</f>
        <v>0P0000UUDU</v>
      </c>
      <c r="E1822" s="13" t="str">
        <f>INDEX('xUS TME'!F:F,MATCH(B1822,'xUS TME'!$B:$B,0))</f>
        <v>Australia</v>
      </c>
      <c r="F1822" s="18" t="str">
        <f>INDEX('xUS TME'!G:G,MATCH(B1822,'xUS TME'!$B:$B,0))</f>
        <v>Real Estate</v>
      </c>
      <c r="G1822" s="58">
        <f>IFERROR(INDEX(CRIMs!G:G,MATCH(C1822,CRIMs!D:D,0)),0)</f>
        <v>0</v>
      </c>
      <c r="H1822" s="58">
        <f>IFERROR(INDEX(CRIMs!I:I,MATCH(C1822,CRIMs!D:D,0)),0)</f>
        <v>0</v>
      </c>
      <c r="I1822" s="13">
        <f>INDEX('xUS TME'!E:E,MATCH($B1822,'xUS TME'!$B:$B,0))</f>
        <v>0.02</v>
      </c>
      <c r="J1822" s="15">
        <f>INDEX('xUS TME'!H:H,MATCH(B1822,'xUS TME'!$B:$B,0))</f>
        <v>1.01</v>
      </c>
      <c r="K1822" s="17">
        <f t="shared" si="28"/>
        <v>-9.9009900990099098E-3</v>
      </c>
      <c r="L1822" s="15">
        <f>INDEX('xUS TME'!J:J,MATCH('xUS Opp Value'!B960,'xUS TME'!$B:$B,0))</f>
        <v>0</v>
      </c>
      <c r="M1822" s="15">
        <f>INDEX('xUS TME'!L:L,MATCH('xUS Opp Value'!$B960,'xUS TME'!$B:$B,0))</f>
        <v>21.24</v>
      </c>
      <c r="N1822" s="15">
        <f>INDEX('xUS TME'!K:K,MATCH('xUS Opp Value'!$B960,'xUS TME'!$B:$B,0))</f>
        <v>-0.09</v>
      </c>
      <c r="O1822" s="15">
        <f>INDEX('xUS TME'!I:I,MATCH('xUS Opp Value'!$B960,'xUS TME'!$B:$B,0))</f>
        <v>0</v>
      </c>
      <c r="P1822" s="15" t="str">
        <f>INDEX('xUS TME'!M:M,MATCH('xUS Opp Value'!$B960,'xUS TME'!$B:$B,0))</f>
        <v>Hong Kong Dollar</v>
      </c>
      <c r="Q1822" s="15" t="str">
        <f>INDEX('xUS TME'!N:N,MATCH('xUS Opp Value'!$B1822,'xUS TME'!$B:$B,0))</f>
        <v>Medium</v>
      </c>
    </row>
    <row r="1823" spans="1:17" hidden="1">
      <c r="A1823" s="10" t="s">
        <v>4875</v>
      </c>
      <c r="B1823" s="10" t="str">
        <f>INDEX('xUS TME'!B:B,MATCH('xUS Opp Value'!A1823,'xUS TME'!A:A,0))</f>
        <v>NZMELE0002S7</v>
      </c>
      <c r="C1823" s="13" t="str">
        <f>INDEX('xUS TME'!C:C,MATCH($B1823,'xUS TME'!$B:$B,0))</f>
        <v>MEL</v>
      </c>
      <c r="D1823" s="13" t="str">
        <f>INDEX('xUS TME'!D:D,MATCH(B1823,'xUS TME'!$B:$B,0))</f>
        <v>0P0000ZT99</v>
      </c>
      <c r="E1823" s="13" t="str">
        <f>INDEX('xUS TME'!F:F,MATCH(B1823,'xUS TME'!$B:$B,0))</f>
        <v>New Zealand</v>
      </c>
      <c r="F1823" s="18" t="str">
        <f>INDEX('xUS TME'!G:G,MATCH(B1823,'xUS TME'!$B:$B,0))</f>
        <v>Utilities</v>
      </c>
      <c r="G1823" s="58">
        <f>IFERROR(INDEX(CRIMs!G:G,MATCH(C1823,CRIMs!D:D,0)),0)</f>
        <v>0</v>
      </c>
      <c r="H1823" s="58">
        <f>IFERROR(INDEX(CRIMs!I:I,MATCH(C1823,CRIMs!D:D,0)),0)</f>
        <v>0</v>
      </c>
      <c r="I1823" s="13">
        <f>INDEX('xUS TME'!E:E,MATCH($B1823,'xUS TME'!$B:$B,0))</f>
        <v>0.01</v>
      </c>
      <c r="J1823" s="15">
        <f>INDEX('xUS TME'!H:H,MATCH(B1823,'xUS TME'!$B:$B,0))</f>
        <v>0.93</v>
      </c>
      <c r="K1823" s="17">
        <f t="shared" si="28"/>
        <v>7.5268817204301008E-2</v>
      </c>
      <c r="L1823" s="15">
        <f>INDEX('xUS TME'!J:J,MATCH('xUS Opp Value'!B1151,'xUS TME'!$B:$B,0))</f>
        <v>0</v>
      </c>
      <c r="M1823" s="15">
        <f>INDEX('xUS TME'!L:L,MATCH('xUS Opp Value'!$B1151,'xUS TME'!$B:$B,0))</f>
        <v>2.4500000000000002</v>
      </c>
      <c r="N1823" s="15">
        <f>INDEX('xUS TME'!K:K,MATCH('xUS Opp Value'!$B1151,'xUS TME'!$B:$B,0))</f>
        <v>0.11</v>
      </c>
      <c r="O1823" s="15">
        <f>INDEX('xUS TME'!I:I,MATCH('xUS Opp Value'!$B1151,'xUS TME'!$B:$B,0))</f>
        <v>0</v>
      </c>
      <c r="P1823" s="15" t="str">
        <f>INDEX('xUS TME'!M:M,MATCH('xUS Opp Value'!$B1151,'xUS TME'!$B:$B,0))</f>
        <v>Yuan Renminbi</v>
      </c>
      <c r="Q1823" s="15" t="str">
        <f>INDEX('xUS TME'!N:N,MATCH('xUS Opp Value'!$B1823,'xUS TME'!$B:$B,0))</f>
        <v>Medium</v>
      </c>
    </row>
    <row r="1824" spans="1:17" hidden="1">
      <c r="A1824" s="10" t="s">
        <v>2259</v>
      </c>
      <c r="B1824" s="10" t="str">
        <f>INDEX('xUS TME'!B:B,MATCH('xUS Opp Value'!A1824,'xUS TME'!A:A,0))</f>
        <v>NL0015435975</v>
      </c>
      <c r="C1824" s="13" t="str">
        <f>INDEX('xUS TME'!C:C,MATCH($B1824,'xUS TME'!$B:$B,0))</f>
        <v>CPR</v>
      </c>
      <c r="D1824" s="13" t="str">
        <f>INDEX('xUS TME'!D:D,MATCH(B1824,'xUS TME'!$B:$B,0))</f>
        <v>0P00009DIM</v>
      </c>
      <c r="E1824" s="13" t="str">
        <f>INDEX('xUS TME'!F:F,MATCH(B1824,'xUS TME'!$B:$B,0))</f>
        <v>United States</v>
      </c>
      <c r="F1824" s="18" t="str">
        <f>INDEX('xUS TME'!G:G,MATCH(B1824,'xUS TME'!$B:$B,0))</f>
        <v>Consumer Staples</v>
      </c>
      <c r="G1824" s="58">
        <f>IFERROR(INDEX(CRIMs!G:G,MATCH(C1824,CRIMs!D:D,0)),0)</f>
        <v>0</v>
      </c>
      <c r="H1824" s="58">
        <f>IFERROR(INDEX(CRIMs!I:I,MATCH(C1824,CRIMs!D:D,0)),0)</f>
        <v>0</v>
      </c>
      <c r="I1824" s="13">
        <f>INDEX('xUS TME'!E:E,MATCH($B1824,'xUS TME'!$B:$B,0))</f>
        <v>0.01</v>
      </c>
      <c r="J1824" s="15">
        <f>INDEX('xUS TME'!H:H,MATCH(B1824,'xUS TME'!$B:$B,0))</f>
        <v>1.06</v>
      </c>
      <c r="K1824" s="17">
        <f t="shared" si="28"/>
        <v>-5.6603773584905759E-2</v>
      </c>
      <c r="L1824" s="15">
        <f>INDEX('xUS TME'!J:J,MATCH('xUS Opp Value'!B1178,'xUS TME'!$B:$B,0))</f>
        <v>0</v>
      </c>
      <c r="M1824" s="15">
        <f>INDEX('xUS TME'!L:L,MATCH('xUS Opp Value'!$B1178,'xUS TME'!$B:$B,0))</f>
        <v>1.87</v>
      </c>
      <c r="N1824" s="15">
        <f>INDEX('xUS TME'!K:K,MATCH('xUS Opp Value'!$B1178,'xUS TME'!$B:$B,0))</f>
        <v>0.12</v>
      </c>
      <c r="O1824" s="15">
        <f>INDEX('xUS TME'!I:I,MATCH('xUS Opp Value'!$B1178,'xUS TME'!$B:$B,0))</f>
        <v>0</v>
      </c>
      <c r="P1824" s="15" t="str">
        <f>INDEX('xUS TME'!M:M,MATCH('xUS Opp Value'!$B1178,'xUS TME'!$B:$B,0))</f>
        <v>US Dollar</v>
      </c>
      <c r="Q1824" s="15" t="str">
        <f>INDEX('xUS TME'!N:N,MATCH('xUS Opp Value'!$B1824,'xUS TME'!$B:$B,0))</f>
        <v>High</v>
      </c>
    </row>
    <row r="1825" spans="1:17" hidden="1">
      <c r="A1825" s="10" t="s">
        <v>4695</v>
      </c>
      <c r="B1825" s="10" t="str">
        <f>INDEX('xUS TME'!B:B,MATCH('xUS Opp Value'!A1825,'xUS TME'!A:A,0))</f>
        <v>KYG5635P1090</v>
      </c>
      <c r="C1825" s="13">
        <f>INDEX('xUS TME'!C:C,MATCH($B1825,'xUS TME'!$B:$B,0))</f>
        <v>960</v>
      </c>
      <c r="D1825" s="13" t="str">
        <f>INDEX('xUS TME'!D:D,MATCH(B1825,'xUS TME'!$B:$B,0))</f>
        <v>0P0000NR0R</v>
      </c>
      <c r="E1825" s="13" t="str">
        <f>INDEX('xUS TME'!F:F,MATCH(B1825,'xUS TME'!$B:$B,0))</f>
        <v>China</v>
      </c>
      <c r="F1825" s="18" t="str">
        <f>INDEX('xUS TME'!G:G,MATCH(B1825,'xUS TME'!$B:$B,0))</f>
        <v>Real Estate</v>
      </c>
      <c r="G1825" s="58">
        <f>IFERROR(INDEX(CRIMs!G:G,MATCH(C1825,CRIMs!D:D,0)),0)</f>
        <v>0</v>
      </c>
      <c r="H1825" s="58">
        <f>IFERROR(INDEX(CRIMs!I:I,MATCH(C1825,CRIMs!D:D,0)),0)</f>
        <v>0</v>
      </c>
      <c r="I1825" s="13">
        <f>INDEX('xUS TME'!E:E,MATCH($B1825,'xUS TME'!$B:$B,0))</f>
        <v>0.01</v>
      </c>
      <c r="J1825" s="15">
        <f>INDEX('xUS TME'!H:H,MATCH(B1825,'xUS TME'!$B:$B,0))</f>
        <v>0.96</v>
      </c>
      <c r="K1825" s="17">
        <f t="shared" si="28"/>
        <v>4.1666666666666741E-2</v>
      </c>
      <c r="L1825" s="15">
        <f>INDEX('xUS TME'!J:J,MATCH('xUS Opp Value'!B1377,'xUS TME'!$B:$B,0))</f>
        <v>0</v>
      </c>
      <c r="M1825" s="15">
        <f>INDEX('xUS TME'!L:L,MATCH('xUS Opp Value'!$B1377,'xUS TME'!$B:$B,0))</f>
        <v>2.2400000000000002</v>
      </c>
      <c r="N1825" s="15">
        <f>INDEX('xUS TME'!K:K,MATCH('xUS Opp Value'!$B1377,'xUS TME'!$B:$B,0))</f>
        <v>0.03</v>
      </c>
      <c r="O1825" s="15">
        <f>INDEX('xUS TME'!I:I,MATCH('xUS Opp Value'!$B1377,'xUS TME'!$B:$B,0))</f>
        <v>0</v>
      </c>
      <c r="P1825" s="15" t="str">
        <f>INDEX('xUS TME'!M:M,MATCH('xUS Opp Value'!$B1377,'xUS TME'!$B:$B,0))</f>
        <v>Yuan Renminbi</v>
      </c>
      <c r="Q1825" s="15" t="str">
        <f>INDEX('xUS TME'!N:N,MATCH('xUS Opp Value'!$B1825,'xUS TME'!$B:$B,0))</f>
        <v>Very High</v>
      </c>
    </row>
    <row r="1826" spans="1:17">
      <c r="A1826" s="10" t="s">
        <v>2067</v>
      </c>
      <c r="B1826" s="10" t="str">
        <f>INDEX('xUS TME'!B:B,MATCH('xUS Opp Value'!A1826,'xUS TME'!A:A,0))</f>
        <v>FR0000131104</v>
      </c>
      <c r="C1826" s="13" t="str">
        <f>INDEX('xUS TME'!C:C,MATCH($B1826,'xUS TME'!$B:$B,0))</f>
        <v>BNP</v>
      </c>
      <c r="D1826" s="13" t="str">
        <f>INDEX('xUS TME'!D:D,MATCH(B1826,'xUS TME'!$B:$B,0))</f>
        <v>0P00009WC0</v>
      </c>
      <c r="E1826" s="13" t="str">
        <f>INDEX('xUS TME'!F:F,MATCH(B1826,'xUS TME'!$B:$B,0))</f>
        <v>France</v>
      </c>
      <c r="F1826" s="18" t="str">
        <f>INDEX('xUS TME'!G:G,MATCH(B1826,'xUS TME'!$B:$B,0))</f>
        <v>Financials</v>
      </c>
      <c r="G1826" s="58">
        <f>IFERROR(INDEX(CRIMs!G:G,MATCH(C1826,CRIMs!D:D,0)),0)</f>
        <v>1.5</v>
      </c>
      <c r="H1826" s="58">
        <f>IFERROR(INDEX(CRIMs!I:I,MATCH(C1826,CRIMs!D:D,0)),0)</f>
        <v>1.5093248819190193</v>
      </c>
      <c r="I1826" s="13">
        <f>INDEX('xUS TME'!E:E,MATCH($B1826,'xUS TME'!$B:$B,0))</f>
        <v>0.28999999999999998</v>
      </c>
      <c r="J1826" s="15">
        <f>INDEX('xUS TME'!H:H,MATCH(B1826,'xUS TME'!$B:$B,0))</f>
        <v>0.93</v>
      </c>
      <c r="K1826" s="17">
        <f t="shared" si="28"/>
        <v>7.5268817204301008E-2</v>
      </c>
      <c r="L1826" s="15">
        <f>INDEX('xUS TME'!J:J,MATCH('xUS Opp Value'!B51,'xUS TME'!$B:$B,0))</f>
        <v>0</v>
      </c>
      <c r="M1826" s="15">
        <f>INDEX('xUS TME'!L:L,MATCH('xUS Opp Value'!$B51,'xUS TME'!$B:$B,0))</f>
        <v>8.01</v>
      </c>
      <c r="N1826" s="15">
        <f>INDEX('xUS TME'!K:K,MATCH('xUS Opp Value'!$B51,'xUS TME'!$B:$B,0))</f>
        <v>0.33</v>
      </c>
      <c r="O1826" s="15">
        <f>INDEX('xUS TME'!I:I,MATCH('xUS Opp Value'!$B51,'xUS TME'!$B:$B,0))</f>
        <v>0</v>
      </c>
      <c r="P1826" s="15" t="str">
        <f>INDEX('xUS TME'!M:M,MATCH('xUS Opp Value'!$B51,'xUS TME'!$B:$B,0))</f>
        <v>Won</v>
      </c>
      <c r="Q1826" s="15" t="str">
        <f>INDEX('xUS TME'!N:N,MATCH('xUS Opp Value'!$B1826,'xUS TME'!$B:$B,0))</f>
        <v>High</v>
      </c>
    </row>
    <row r="1827" spans="1:17" hidden="1">
      <c r="A1827" s="10" t="s">
        <v>4034</v>
      </c>
      <c r="B1827" s="10" t="str">
        <f>INDEX('xUS TME'!B:B,MATCH('xUS Opp Value'!A1827,'xUS TME'!A:A,0))</f>
        <v>JP3143600009</v>
      </c>
      <c r="C1827" s="13" t="str">
        <f>INDEX('xUS TME'!C:C,MATCH($B1827,'xUS TME'!$B:$B,0))</f>
        <v>8001</v>
      </c>
      <c r="D1827" s="13" t="str">
        <f>INDEX('xUS TME'!D:D,MATCH(B1827,'xUS TME'!$B:$B,0))</f>
        <v>0P0000AEUV</v>
      </c>
      <c r="E1827" s="13" t="str">
        <f>INDEX('xUS TME'!F:F,MATCH(B1827,'xUS TME'!$B:$B,0))</f>
        <v>Japan</v>
      </c>
      <c r="F1827" s="18" t="str">
        <f>INDEX('xUS TME'!G:G,MATCH(B1827,'xUS TME'!$B:$B,0))</f>
        <v>Industrials</v>
      </c>
      <c r="G1827" s="58">
        <f>IFERROR(INDEX(CRIMs!G:G,MATCH(C1827,CRIMs!D:D,0)),0)</f>
        <v>0</v>
      </c>
      <c r="H1827" s="58">
        <f>IFERROR(INDEX(CRIMs!I:I,MATCH(C1827,CRIMs!D:D,0)),0)</f>
        <v>0</v>
      </c>
      <c r="I1827" s="13">
        <f>INDEX('xUS TME'!E:E,MATCH($B1827,'xUS TME'!$B:$B,0))</f>
        <v>0.27</v>
      </c>
      <c r="J1827" s="15">
        <f>INDEX('xUS TME'!H:H,MATCH(B1827,'xUS TME'!$B:$B,0))</f>
        <v>0.92</v>
      </c>
      <c r="K1827" s="17">
        <f t="shared" si="28"/>
        <v>8.6956521739130377E-2</v>
      </c>
      <c r="L1827" s="15">
        <f>INDEX('xUS TME'!J:J,MATCH('xUS Opp Value'!B75,'xUS TME'!$B:$B,0))</f>
        <v>20.2</v>
      </c>
      <c r="M1827" s="15">
        <f>INDEX('xUS TME'!L:L,MATCH('xUS Opp Value'!$B75,'xUS TME'!$B:$B,0))</f>
        <v>5.09</v>
      </c>
      <c r="N1827" s="15">
        <f>INDEX('xUS TME'!K:K,MATCH('xUS Opp Value'!$B75,'xUS TME'!$B:$B,0))</f>
        <v>0.36</v>
      </c>
      <c r="O1827" s="15">
        <f>INDEX('xUS TME'!I:I,MATCH('xUS Opp Value'!$B75,'xUS TME'!$B:$B,0))</f>
        <v>0</v>
      </c>
      <c r="P1827" s="15" t="str">
        <f>INDEX('xUS TME'!M:M,MATCH('xUS Opp Value'!$B75,'xUS TME'!$B:$B,0))</f>
        <v>New Taiwan Dollar</v>
      </c>
      <c r="Q1827" s="15" t="str">
        <f>INDEX('xUS TME'!N:N,MATCH('xUS Opp Value'!$B1827,'xUS TME'!$B:$B,0))</f>
        <v>Medium</v>
      </c>
    </row>
    <row r="1828" spans="1:17" hidden="1">
      <c r="A1828" s="10" t="s">
        <v>6053</v>
      </c>
      <c r="B1828" s="10" t="str">
        <f>INDEX('xUS TME'!B:B,MATCH('xUS Opp Value'!A1828,'xUS TME'!A:A,0))</f>
        <v>NL0011821202</v>
      </c>
      <c r="C1828" s="13" t="str">
        <f>INDEX('xUS TME'!C:C,MATCH($B1828,'xUS TME'!$B:$B,0))</f>
        <v>INGA</v>
      </c>
      <c r="D1828" s="13" t="str">
        <f>INDEX('xUS TME'!D:D,MATCH(B1828,'xUS TME'!$B:$B,0))</f>
        <v>0P0000A63I</v>
      </c>
      <c r="E1828" s="13" t="str">
        <f>INDEX('xUS TME'!F:F,MATCH(B1828,'xUS TME'!$B:$B,0))</f>
        <v>Netherlands</v>
      </c>
      <c r="F1828" s="18" t="str">
        <f>INDEX('xUS TME'!G:G,MATCH(B1828,'xUS TME'!$B:$B,0))</f>
        <v>Financials</v>
      </c>
      <c r="G1828" s="58">
        <f>IFERROR(INDEX(CRIMs!G:G,MATCH(C1828,CRIMs!D:D,0)),0)</f>
        <v>0.5</v>
      </c>
      <c r="H1828" s="58">
        <f>IFERROR(INDEX(CRIMs!I:I,MATCH(C1828,CRIMs!D:D,0)),0)</f>
        <v>0.54996691351996752</v>
      </c>
      <c r="I1828" s="13">
        <f>INDEX('xUS TME'!E:E,MATCH($B1828,'xUS TME'!$B:$B,0))</f>
        <v>0.23</v>
      </c>
      <c r="J1828" s="15">
        <f>INDEX('xUS TME'!H:H,MATCH(B1828,'xUS TME'!$B:$B,0))</f>
        <v>1.02</v>
      </c>
      <c r="K1828" s="17">
        <f t="shared" si="28"/>
        <v>-1.9607843137254943E-2</v>
      </c>
      <c r="L1828" s="15">
        <f>INDEX('xUS TME'!J:J,MATCH('xUS Opp Value'!B80,'xUS TME'!$B:$B,0))</f>
        <v>12.34</v>
      </c>
      <c r="M1828" s="15">
        <f>INDEX('xUS TME'!L:L,MATCH('xUS Opp Value'!$B80,'xUS TME'!$B:$B,0))</f>
        <v>2.65</v>
      </c>
      <c r="N1828" s="15">
        <f>INDEX('xUS TME'!K:K,MATCH('xUS Opp Value'!$B80,'xUS TME'!$B:$B,0))</f>
        <v>0.03</v>
      </c>
      <c r="O1828" s="15">
        <f>INDEX('xUS TME'!I:I,MATCH('xUS Opp Value'!$B80,'xUS TME'!$B:$B,0))</f>
        <v>0</v>
      </c>
      <c r="P1828" s="15" t="str">
        <f>INDEX('xUS TME'!M:M,MATCH('xUS Opp Value'!$B80,'xUS TME'!$B:$B,0))</f>
        <v>Yen</v>
      </c>
      <c r="Q1828" s="15" t="str">
        <f>INDEX('xUS TME'!N:N,MATCH('xUS Opp Value'!$B1828,'xUS TME'!$B:$B,0))</f>
        <v>High</v>
      </c>
    </row>
    <row r="1829" spans="1:17" hidden="1">
      <c r="A1829" s="10" t="s">
        <v>7046</v>
      </c>
      <c r="B1829" s="10" t="str">
        <f>INDEX('xUS TME'!B:B,MATCH('xUS Opp Value'!A1829,'xUS TME'!A:A,0))</f>
        <v>JP3165000005</v>
      </c>
      <c r="C1829" s="13" t="str">
        <f>INDEX('xUS TME'!C:C,MATCH($B1829,'xUS TME'!$B:$B,0))</f>
        <v>8630</v>
      </c>
      <c r="D1829" s="13" t="str">
        <f>INDEX('xUS TME'!D:D,MATCH(B1829,'xUS TME'!$B:$B,0))</f>
        <v>0P0000NN1E</v>
      </c>
      <c r="E1829" s="13" t="str">
        <f>INDEX('xUS TME'!F:F,MATCH(B1829,'xUS TME'!$B:$B,0))</f>
        <v>Japan</v>
      </c>
      <c r="F1829" s="18" t="str">
        <f>INDEX('xUS TME'!G:G,MATCH(B1829,'xUS TME'!$B:$B,0))</f>
        <v>Financials</v>
      </c>
      <c r="G1829" s="58">
        <f>IFERROR(INDEX(CRIMs!G:G,MATCH(C1829,CRIMs!D:D,0)),0)</f>
        <v>0</v>
      </c>
      <c r="H1829" s="58">
        <f>IFERROR(INDEX(CRIMs!I:I,MATCH(C1829,CRIMs!D:D,0)),0)</f>
        <v>0</v>
      </c>
      <c r="I1829" s="13">
        <f>INDEX('xUS TME'!E:E,MATCH($B1829,'xUS TME'!$B:$B,0))</f>
        <v>0.1</v>
      </c>
      <c r="J1829" s="15">
        <f>INDEX('xUS TME'!H:H,MATCH(B1829,'xUS TME'!$B:$B,0))</f>
        <v>0.99</v>
      </c>
      <c r="K1829" s="17">
        <f t="shared" si="28"/>
        <v>1.0101010101010166E-2</v>
      </c>
      <c r="L1829" s="15">
        <f>INDEX('xUS TME'!J:J,MATCH('xUS Opp Value'!B259,'xUS TME'!$B:$B,0))</f>
        <v>27.93</v>
      </c>
      <c r="M1829" s="15">
        <f>INDEX('xUS TME'!L:L,MATCH('xUS Opp Value'!$B259,'xUS TME'!$B:$B,0))</f>
        <v>2.65</v>
      </c>
      <c r="N1829" s="15">
        <f>INDEX('xUS TME'!K:K,MATCH('xUS Opp Value'!$B259,'xUS TME'!$B:$B,0))</f>
        <v>0</v>
      </c>
      <c r="O1829" s="15">
        <f>INDEX('xUS TME'!I:I,MATCH('xUS Opp Value'!$B259,'xUS TME'!$B:$B,0))</f>
        <v>0</v>
      </c>
      <c r="P1829" s="15" t="str">
        <f>INDEX('xUS TME'!M:M,MATCH('xUS Opp Value'!$B259,'xUS TME'!$B:$B,0))</f>
        <v>Baht</v>
      </c>
      <c r="Q1829" s="15" t="str">
        <f>INDEX('xUS TME'!N:N,MATCH('xUS Opp Value'!$B1829,'xUS TME'!$B:$B,0))</f>
        <v>High</v>
      </c>
    </row>
    <row r="1830" spans="1:17" hidden="1">
      <c r="A1830" s="10" t="s">
        <v>5319</v>
      </c>
      <c r="B1830" s="10" t="str">
        <f>INDEX('xUS TME'!B:B,MATCH('xUS Opp Value'!A1830,'xUS TME'!A:A,0))</f>
        <v>NL0010773842</v>
      </c>
      <c r="C1830" s="13" t="str">
        <f>INDEX('xUS TME'!C:C,MATCH($B1830,'xUS TME'!$B:$B,0))</f>
        <v>NN</v>
      </c>
      <c r="D1830" s="13" t="str">
        <f>INDEX('xUS TME'!D:D,MATCH(B1830,'xUS TME'!$B:$B,0))</f>
        <v>0P00013KYD</v>
      </c>
      <c r="E1830" s="13" t="str">
        <f>INDEX('xUS TME'!F:F,MATCH(B1830,'xUS TME'!$B:$B,0))</f>
        <v>Netherlands</v>
      </c>
      <c r="F1830" s="18" t="str">
        <f>INDEX('xUS TME'!G:G,MATCH(B1830,'xUS TME'!$B:$B,0))</f>
        <v>Financials</v>
      </c>
      <c r="G1830" s="58">
        <f>IFERROR(INDEX(CRIMs!G:G,MATCH(C1830,CRIMs!D:D,0)),0)</f>
        <v>0</v>
      </c>
      <c r="H1830" s="58">
        <f>IFERROR(INDEX(CRIMs!I:I,MATCH(C1830,CRIMs!D:D,0)),0)</f>
        <v>0</v>
      </c>
      <c r="I1830" s="13">
        <f>INDEX('xUS TME'!E:E,MATCH($B1830,'xUS TME'!$B:$B,0))</f>
        <v>0.06</v>
      </c>
      <c r="J1830" s="15">
        <f>INDEX('xUS TME'!H:H,MATCH(B1830,'xUS TME'!$B:$B,0))</f>
        <v>0.89</v>
      </c>
      <c r="K1830" s="17">
        <f t="shared" si="28"/>
        <v>0.12359550561797761</v>
      </c>
      <c r="L1830" s="15">
        <f>INDEX('xUS TME'!J:J,MATCH('xUS Opp Value'!B381,'xUS TME'!$B:$B,0))</f>
        <v>0</v>
      </c>
      <c r="M1830" s="15">
        <f>INDEX('xUS TME'!L:L,MATCH('xUS Opp Value'!$B381,'xUS TME'!$B:$B,0))</f>
        <v>1.63</v>
      </c>
      <c r="N1830" s="15">
        <f>INDEX('xUS TME'!K:K,MATCH('xUS Opp Value'!$B381,'xUS TME'!$B:$B,0))</f>
        <v>0.06</v>
      </c>
      <c r="O1830" s="15">
        <f>INDEX('xUS TME'!I:I,MATCH('xUS Opp Value'!$B381,'xUS TME'!$B:$B,0))</f>
        <v>0</v>
      </c>
      <c r="P1830" s="15" t="str">
        <f>INDEX('xUS TME'!M:M,MATCH('xUS Opp Value'!$B381,'xUS TME'!$B:$B,0))</f>
        <v>Yen</v>
      </c>
      <c r="Q1830" s="15" t="str">
        <f>INDEX('xUS TME'!N:N,MATCH('xUS Opp Value'!$B1830,'xUS TME'!$B:$B,0))</f>
        <v>Medium</v>
      </c>
    </row>
    <row r="1831" spans="1:17" hidden="1">
      <c r="A1831" s="10" t="s">
        <v>2620</v>
      </c>
      <c r="B1831" s="10" t="str">
        <f>INDEX('xUS TME'!B:B,MATCH('xUS Opp Value'!A1831,'xUS TME'!A:A,0))</f>
        <v>SE0009922164</v>
      </c>
      <c r="C1831" s="13" t="str">
        <f>INDEX('xUS TME'!C:C,MATCH($B1831,'xUS TME'!$B:$B,0))</f>
        <v>ESSITY B</v>
      </c>
      <c r="D1831" s="13" t="str">
        <f>INDEX('xUS TME'!D:D,MATCH(B1831,'xUS TME'!$B:$B,0))</f>
        <v>0P0001AMQJ</v>
      </c>
      <c r="E1831" s="13" t="str">
        <f>INDEX('xUS TME'!F:F,MATCH(B1831,'xUS TME'!$B:$B,0))</f>
        <v>Sweden</v>
      </c>
      <c r="F1831" s="18" t="str">
        <f>INDEX('xUS TME'!G:G,MATCH(B1831,'xUS TME'!$B:$B,0))</f>
        <v>Consumer Staples</v>
      </c>
      <c r="G1831" s="58">
        <f>IFERROR(INDEX(CRIMs!G:G,MATCH(C1831,CRIMs!D:D,0)),0)</f>
        <v>0</v>
      </c>
      <c r="H1831" s="58">
        <f>IFERROR(INDEX(CRIMs!I:I,MATCH(C1831,CRIMs!D:D,0)),0)</f>
        <v>0</v>
      </c>
      <c r="I1831" s="13">
        <f>INDEX('xUS TME'!E:E,MATCH($B1831,'xUS TME'!$B:$B,0))</f>
        <v>0.05</v>
      </c>
      <c r="J1831" s="15">
        <f>INDEX('xUS TME'!H:H,MATCH(B1831,'xUS TME'!$B:$B,0))</f>
        <v>0.87</v>
      </c>
      <c r="K1831" s="17">
        <f t="shared" si="28"/>
        <v>0.14942528735632177</v>
      </c>
      <c r="L1831" s="15">
        <f>INDEX('xUS TME'!J:J,MATCH('xUS Opp Value'!B444,'xUS TME'!$B:$B,0))</f>
        <v>19.78</v>
      </c>
      <c r="M1831" s="15">
        <f>INDEX('xUS TME'!L:L,MATCH('xUS Opp Value'!$B444,'xUS TME'!$B:$B,0))</f>
        <v>3.98</v>
      </c>
      <c r="N1831" s="15">
        <f>INDEX('xUS TME'!K:K,MATCH('xUS Opp Value'!$B444,'xUS TME'!$B:$B,0))</f>
        <v>0.21</v>
      </c>
      <c r="O1831" s="15">
        <f>INDEX('xUS TME'!I:I,MATCH('xUS Opp Value'!$B444,'xUS TME'!$B:$B,0))</f>
        <v>0</v>
      </c>
      <c r="P1831" s="15" t="str">
        <f>INDEX('xUS TME'!M:M,MATCH('xUS Opp Value'!$B444,'xUS TME'!$B:$B,0))</f>
        <v>Euro</v>
      </c>
      <c r="Q1831" s="15" t="str">
        <f>INDEX('xUS TME'!N:N,MATCH('xUS Opp Value'!$B1831,'xUS TME'!$B:$B,0))</f>
        <v>Medium</v>
      </c>
    </row>
    <row r="1832" spans="1:17" hidden="1">
      <c r="A1832" s="10" t="s">
        <v>676</v>
      </c>
      <c r="B1832" s="10" t="str">
        <f>INDEX('xUS TME'!B:B,MATCH('xUS Opp Value'!A1832,'xUS TME'!A:A,0))</f>
        <v>GB0006731235</v>
      </c>
      <c r="C1832" s="13" t="str">
        <f>INDEX('xUS TME'!C:C,MATCH($B1832,'xUS TME'!$B:$B,0))</f>
        <v>ABF</v>
      </c>
      <c r="D1832" s="13" t="str">
        <f>INDEX('xUS TME'!D:D,MATCH(B1832,'xUS TME'!$B:$B,0))</f>
        <v>0P00007NYM</v>
      </c>
      <c r="E1832" s="13" t="str">
        <f>INDEX('xUS TME'!F:F,MATCH(B1832,'xUS TME'!$B:$B,0))</f>
        <v>United Kingdom</v>
      </c>
      <c r="F1832" s="18" t="str">
        <f>INDEX('xUS TME'!G:G,MATCH(B1832,'xUS TME'!$B:$B,0))</f>
        <v>Consumer Staples</v>
      </c>
      <c r="G1832" s="58">
        <f>IFERROR(INDEX(CRIMs!G:G,MATCH(C1832,CRIMs!D:D,0)),0)</f>
        <v>0</v>
      </c>
      <c r="H1832" s="58">
        <f>IFERROR(INDEX(CRIMs!I:I,MATCH(C1832,CRIMs!D:D,0)),0)</f>
        <v>0</v>
      </c>
      <c r="I1832" s="13">
        <f>INDEX('xUS TME'!E:E,MATCH($B1832,'xUS TME'!$B:$B,0))</f>
        <v>0.02</v>
      </c>
      <c r="J1832" s="15">
        <f>INDEX('xUS TME'!H:H,MATCH(B1832,'xUS TME'!$B:$B,0))</f>
        <v>0.96</v>
      </c>
      <c r="K1832" s="17">
        <f t="shared" si="28"/>
        <v>4.1666666666666741E-2</v>
      </c>
      <c r="L1832" s="15">
        <f>INDEX('xUS TME'!J:J,MATCH('xUS Opp Value'!B826,'xUS TME'!$B:$B,0))</f>
        <v>0</v>
      </c>
      <c r="M1832" s="15">
        <f>INDEX('xUS TME'!L:L,MATCH('xUS Opp Value'!$B826,'xUS TME'!$B:$B,0))</f>
        <v>1.34</v>
      </c>
      <c r="N1832" s="15">
        <f>INDEX('xUS TME'!K:K,MATCH('xUS Opp Value'!$B826,'xUS TME'!$B:$B,0))</f>
        <v>0.1</v>
      </c>
      <c r="O1832" s="15">
        <f>INDEX('xUS TME'!I:I,MATCH('xUS Opp Value'!$B826,'xUS TME'!$B:$B,0))</f>
        <v>0</v>
      </c>
      <c r="P1832" s="15" t="str">
        <f>INDEX('xUS TME'!M:M,MATCH('xUS Opp Value'!$B826,'xUS TME'!$B:$B,0))</f>
        <v>UAE Dirham</v>
      </c>
      <c r="Q1832" s="15" t="str">
        <f>INDEX('xUS TME'!N:N,MATCH('xUS Opp Value'!$B1832,'xUS TME'!$B:$B,0))</f>
        <v>Medium</v>
      </c>
    </row>
    <row r="1833" spans="1:17" hidden="1">
      <c r="A1833" s="10" t="s">
        <v>4118</v>
      </c>
      <c r="B1833" s="10" t="str">
        <f>INDEX('xUS TME'!B:B,MATCH('xUS Opp Value'!A1833,'xUS TME'!A:A,0))</f>
        <v>IE0004927939</v>
      </c>
      <c r="C1833" s="13" t="str">
        <f>INDEX('xUS TME'!C:C,MATCH($B1833,'xUS TME'!$B:$B,0))</f>
        <v>KRX</v>
      </c>
      <c r="D1833" s="13" t="str">
        <f>INDEX('xUS TME'!D:D,MATCH(B1833,'xUS TME'!$B:$B,0))</f>
        <v>0P0000BXV8</v>
      </c>
      <c r="E1833" s="13" t="str">
        <f>INDEX('xUS TME'!F:F,MATCH(B1833,'xUS TME'!$B:$B,0))</f>
        <v>Ireland</v>
      </c>
      <c r="F1833" s="18" t="str">
        <f>INDEX('xUS TME'!G:G,MATCH(B1833,'xUS TME'!$B:$B,0))</f>
        <v>Industrials</v>
      </c>
      <c r="G1833" s="58">
        <f>IFERROR(INDEX(CRIMs!G:G,MATCH(C1833,CRIMs!D:D,0)),0)</f>
        <v>0.75</v>
      </c>
      <c r="H1833" s="58">
        <f>IFERROR(INDEX(CRIMs!I:I,MATCH(C1833,CRIMs!D:D,0)),0)</f>
        <v>0.79052842560973313</v>
      </c>
      <c r="I1833" s="13">
        <f>INDEX('xUS TME'!E:E,MATCH($B1833,'xUS TME'!$B:$B,0))</f>
        <v>0.04</v>
      </c>
      <c r="J1833" s="15">
        <f>INDEX('xUS TME'!H:H,MATCH(B1833,'xUS TME'!$B:$B,0))</f>
        <v>0.92</v>
      </c>
      <c r="K1833" s="17">
        <f t="shared" si="28"/>
        <v>8.6956521739130377E-2</v>
      </c>
      <c r="L1833" s="15">
        <f>INDEX('xUS TME'!J:J,MATCH('xUS Opp Value'!B548,'xUS TME'!$B:$B,0))</f>
        <v>11.11</v>
      </c>
      <c r="M1833" s="15">
        <f>INDEX('xUS TME'!L:L,MATCH('xUS Opp Value'!$B548,'xUS TME'!$B:$B,0))</f>
        <v>0.94</v>
      </c>
      <c r="N1833" s="15">
        <f>INDEX('xUS TME'!K:K,MATCH('xUS Opp Value'!$B548,'xUS TME'!$B:$B,0))</f>
        <v>0.09</v>
      </c>
      <c r="O1833" s="15">
        <f>INDEX('xUS TME'!I:I,MATCH('xUS Opp Value'!$B548,'xUS TME'!$B:$B,0))</f>
        <v>0</v>
      </c>
      <c r="P1833" s="15" t="str">
        <f>INDEX('xUS TME'!M:M,MATCH('xUS Opp Value'!$B548,'xUS TME'!$B:$B,0))</f>
        <v>New Taiwan Dollar</v>
      </c>
      <c r="Q1833" s="15" t="str">
        <f>INDEX('xUS TME'!N:N,MATCH('xUS Opp Value'!$B1833,'xUS TME'!$B:$B,0))</f>
        <v>High</v>
      </c>
    </row>
    <row r="1834" spans="1:17" hidden="1">
      <c r="A1834" s="10" t="s">
        <v>3941</v>
      </c>
      <c r="B1834" s="10" t="str">
        <f>INDEX('xUS TME'!B:B,MATCH('xUS Opp Value'!A1834,'xUS TME'!A:A,0))</f>
        <v>AU000000IAG3</v>
      </c>
      <c r="C1834" s="13" t="str">
        <f>INDEX('xUS TME'!C:C,MATCH($B1834,'xUS TME'!$B:$B,0))</f>
        <v>IAG</v>
      </c>
      <c r="D1834" s="13" t="str">
        <f>INDEX('xUS TME'!D:D,MATCH(B1834,'xUS TME'!$B:$B,0))</f>
        <v>0P00006WLV</v>
      </c>
      <c r="E1834" s="13" t="str">
        <f>INDEX('xUS TME'!F:F,MATCH(B1834,'xUS TME'!$B:$B,0))</f>
        <v>Australia</v>
      </c>
      <c r="F1834" s="18" t="str">
        <f>INDEX('xUS TME'!G:G,MATCH(B1834,'xUS TME'!$B:$B,0))</f>
        <v>Financials</v>
      </c>
      <c r="G1834" s="58">
        <f>IFERROR(INDEX(CRIMs!G:G,MATCH(C1834,CRIMs!D:D,0)),0)</f>
        <v>0</v>
      </c>
      <c r="H1834" s="58">
        <f>IFERROR(INDEX(CRIMs!I:I,MATCH(C1834,CRIMs!D:D,0)),0)</f>
        <v>0</v>
      </c>
      <c r="I1834" s="13">
        <f>INDEX('xUS TME'!E:E,MATCH($B1834,'xUS TME'!$B:$B,0))</f>
        <v>0.04</v>
      </c>
      <c r="J1834" s="15">
        <f>INDEX('xUS TME'!H:H,MATCH(B1834,'xUS TME'!$B:$B,0))</f>
        <v>1.07</v>
      </c>
      <c r="K1834" s="17">
        <f t="shared" si="28"/>
        <v>-6.5420560747663559E-2</v>
      </c>
      <c r="L1834" s="15">
        <f>INDEX('xUS TME'!J:J,MATCH('xUS Opp Value'!B586,'xUS TME'!$B:$B,0))</f>
        <v>56.66</v>
      </c>
      <c r="M1834" s="15">
        <f>INDEX('xUS TME'!L:L,MATCH('xUS Opp Value'!$B586,'xUS TME'!$B:$B,0))</f>
        <v>3.1</v>
      </c>
      <c r="N1834" s="15">
        <f>INDEX('xUS TME'!K:K,MATCH('xUS Opp Value'!$B586,'xUS TME'!$B:$B,0))</f>
        <v>-0.02</v>
      </c>
      <c r="O1834" s="15">
        <f>INDEX('xUS TME'!I:I,MATCH('xUS Opp Value'!$B586,'xUS TME'!$B:$B,0))</f>
        <v>0</v>
      </c>
      <c r="P1834" s="15" t="str">
        <f>INDEX('xUS TME'!M:M,MATCH('xUS Opp Value'!$B586,'xUS TME'!$B:$B,0))</f>
        <v>Hong Kong Dollar</v>
      </c>
      <c r="Q1834" s="15" t="str">
        <f>INDEX('xUS TME'!N:N,MATCH('xUS Opp Value'!$B1834,'xUS TME'!$B:$B,0))</f>
        <v>Medium</v>
      </c>
    </row>
    <row r="1835" spans="1:17" hidden="1">
      <c r="A1835" s="10" t="s">
        <v>8073</v>
      </c>
      <c r="B1835" s="10" t="str">
        <f>INDEX('xUS TME'!B:B,MATCH('xUS Opp Value'!A1835,'xUS TME'!A:A,0))</f>
        <v>INE075A01022</v>
      </c>
      <c r="C1835" s="13">
        <f>INDEX('xUS TME'!C:C,MATCH($B1835,'xUS TME'!$B:$B,0))</f>
        <v>507685</v>
      </c>
      <c r="D1835" s="13" t="str">
        <f>INDEX('xUS TME'!D:D,MATCH(B1835,'xUS TME'!$B:$B,0))</f>
        <v>0P0000ANUF</v>
      </c>
      <c r="E1835" s="13" t="str">
        <f>INDEX('xUS TME'!F:F,MATCH(B1835,'xUS TME'!$B:$B,0))</f>
        <v>India</v>
      </c>
      <c r="F1835" s="18" t="str">
        <f>INDEX('xUS TME'!G:G,MATCH(B1835,'xUS TME'!$B:$B,0))</f>
        <v>Information Technology</v>
      </c>
      <c r="G1835" s="58">
        <f>IFERROR(INDEX(CRIMs!G:G,MATCH(C1835,CRIMs!D:D,0)),0)</f>
        <v>0</v>
      </c>
      <c r="H1835" s="58">
        <f>IFERROR(INDEX(CRIMs!I:I,MATCH(C1835,CRIMs!D:D,0)),0)</f>
        <v>0</v>
      </c>
      <c r="I1835" s="13">
        <f>INDEX('xUS TME'!E:E,MATCH($B1835,'xUS TME'!$B:$B,0))</f>
        <v>0.02</v>
      </c>
      <c r="J1835" s="15">
        <f>INDEX('xUS TME'!H:H,MATCH(B1835,'xUS TME'!$B:$B,0))</f>
        <v>1.04</v>
      </c>
      <c r="K1835" s="17">
        <f t="shared" si="28"/>
        <v>-3.8461538461538547E-2</v>
      </c>
      <c r="L1835" s="15">
        <f>INDEX('xUS TME'!J:J,MATCH('xUS Opp Value'!B822,'xUS TME'!$B:$B,0))</f>
        <v>14.89</v>
      </c>
      <c r="M1835" s="15">
        <f>INDEX('xUS TME'!L:L,MATCH('xUS Opp Value'!$B822,'xUS TME'!$B:$B,0))</f>
        <v>3.64</v>
      </c>
      <c r="N1835" s="15">
        <f>INDEX('xUS TME'!K:K,MATCH('xUS Opp Value'!$B822,'xUS TME'!$B:$B,0))</f>
        <v>0.21</v>
      </c>
      <c r="O1835" s="15">
        <f>INDEX('xUS TME'!I:I,MATCH('xUS Opp Value'!$B822,'xUS TME'!$B:$B,0))</f>
        <v>0</v>
      </c>
      <c r="P1835" s="15" t="str">
        <f>INDEX('xUS TME'!M:M,MATCH('xUS Opp Value'!$B822,'xUS TME'!$B:$B,0))</f>
        <v>Indian Rupee</v>
      </c>
      <c r="Q1835" s="15" t="str">
        <f>INDEX('xUS TME'!N:N,MATCH('xUS Opp Value'!$B1835,'xUS TME'!$B:$B,0))</f>
        <v>Medium</v>
      </c>
    </row>
    <row r="1836" spans="1:17" hidden="1">
      <c r="A1836" s="10" t="s">
        <v>7817</v>
      </c>
      <c r="B1836" s="10" t="str">
        <f>INDEX('xUS TME'!B:B,MATCH('xUS Opp Value'!A1836,'xUS TME'!A:A,0))</f>
        <v>GB00BVZK7T90</v>
      </c>
      <c r="C1836" s="13" t="str">
        <f>INDEX('xUS TME'!C:C,MATCH($B1836,'xUS TME'!$B:$B,0))</f>
        <v>ULVR</v>
      </c>
      <c r="D1836" s="13" t="str">
        <f>INDEX('xUS TME'!D:D,MATCH(B1836,'xUS TME'!$B:$B,0))</f>
        <v>0P00007P0W</v>
      </c>
      <c r="E1836" s="13" t="str">
        <f>INDEX('xUS TME'!F:F,MATCH(B1836,'xUS TME'!$B:$B,0))</f>
        <v>United Kingdom</v>
      </c>
      <c r="F1836" s="18" t="str">
        <f>INDEX('xUS TME'!G:G,MATCH(B1836,'xUS TME'!$B:$B,0))</f>
        <v>Consumer Staples</v>
      </c>
      <c r="G1836" s="58">
        <f>IFERROR(INDEX(CRIMs!G:G,MATCH(C1836,CRIMs!D:D,0)),0)</f>
        <v>0</v>
      </c>
      <c r="H1836" s="58">
        <f>IFERROR(INDEX(CRIMs!I:I,MATCH(C1836,CRIMs!D:D,0)),0)</f>
        <v>0</v>
      </c>
      <c r="I1836" s="13">
        <f>INDEX('xUS TME'!E:E,MATCH($B1836,'xUS TME'!$B:$B,0))</f>
        <v>0.37</v>
      </c>
      <c r="J1836" s="15">
        <f>INDEX('xUS TME'!H:H,MATCH(B1836,'xUS TME'!$B:$B,0))</f>
        <v>0.83</v>
      </c>
      <c r="K1836" s="17">
        <f t="shared" si="28"/>
        <v>0.20481927710843384</v>
      </c>
      <c r="L1836" s="15">
        <f>INDEX('xUS TME'!J:J,MATCH('xUS Opp Value'!B31,'xUS TME'!$B:$B,0))</f>
        <v>0</v>
      </c>
      <c r="M1836" s="15">
        <f>INDEX('xUS TME'!L:L,MATCH('xUS Opp Value'!$B31,'xUS TME'!$B:$B,0))</f>
        <v>1.64</v>
      </c>
      <c r="N1836" s="15">
        <f>INDEX('xUS TME'!K:K,MATCH('xUS Opp Value'!$B31,'xUS TME'!$B:$B,0))</f>
        <v>0.16</v>
      </c>
      <c r="O1836" s="15">
        <f>INDEX('xUS TME'!I:I,MATCH('xUS Opp Value'!$B31,'xUS TME'!$B:$B,0))</f>
        <v>0</v>
      </c>
      <c r="P1836" s="15" t="str">
        <f>INDEX('xUS TME'!M:M,MATCH('xUS Opp Value'!$B31,'xUS TME'!$B:$B,0))</f>
        <v>New Israeli Sheqel</v>
      </c>
      <c r="Q1836" s="15" t="str">
        <f>INDEX('xUS TME'!N:N,MATCH('xUS Opp Value'!$B1836,'xUS TME'!$B:$B,0))</f>
        <v>Medium</v>
      </c>
    </row>
    <row r="1837" spans="1:17" hidden="1">
      <c r="A1837" s="10" t="s">
        <v>7829</v>
      </c>
      <c r="B1837" s="10" t="str">
        <f>INDEX('xUS TME'!B:B,MATCH('xUS Opp Value'!A1837,'xUS TME'!A:A,0))</f>
        <v>KYG9222R1065</v>
      </c>
      <c r="C1837" s="13" t="str">
        <f>INDEX('xUS TME'!C:C,MATCH($B1837,'xUS TME'!$B:$B,0))</f>
        <v>00220</v>
      </c>
      <c r="D1837" s="13" t="str">
        <f>INDEX('xUS TME'!D:D,MATCH(B1837,'xUS TME'!$B:$B,0))</f>
        <v>0P0000CK4K</v>
      </c>
      <c r="E1837" s="13" t="str">
        <f>INDEX('xUS TME'!F:F,MATCH(B1837,'xUS TME'!$B:$B,0))</f>
        <v>China</v>
      </c>
      <c r="F1837" s="18" t="str">
        <f>INDEX('xUS TME'!G:G,MATCH(B1837,'xUS TME'!$B:$B,0))</f>
        <v>Consumer Staples</v>
      </c>
      <c r="G1837" s="58">
        <f>IFERROR(INDEX(CRIMs!G:G,MATCH(C1837,CRIMs!D:D,0)),0)</f>
        <v>0</v>
      </c>
      <c r="H1837" s="58">
        <f>IFERROR(INDEX(CRIMs!I:I,MATCH(C1837,CRIMs!D:D,0)),0)</f>
        <v>0</v>
      </c>
      <c r="I1837" s="13">
        <f>INDEX('xUS TME'!E:E,MATCH($B1837,'xUS TME'!$B:$B,0))</f>
        <v>0</v>
      </c>
      <c r="J1837" s="15">
        <f>INDEX('xUS TME'!H:H,MATCH(B1837,'xUS TME'!$B:$B,0))</f>
        <v>0.99</v>
      </c>
      <c r="K1837" s="17">
        <f t="shared" si="28"/>
        <v>1.0101010101010166E-2</v>
      </c>
      <c r="L1837" s="15">
        <f>INDEX('xUS TME'!J:J,MATCH('xUS Opp Value'!B1647,'xUS TME'!$B:$B,0))</f>
        <v>11.79</v>
      </c>
      <c r="M1837" s="15">
        <f>INDEX('xUS TME'!L:L,MATCH('xUS Opp Value'!$B1647,'xUS TME'!$B:$B,0))</f>
        <v>1.46</v>
      </c>
      <c r="N1837" s="15">
        <f>INDEX('xUS TME'!K:K,MATCH('xUS Opp Value'!$B1647,'xUS TME'!$B:$B,0))</f>
        <v>0.01</v>
      </c>
      <c r="O1837" s="15" t="str">
        <f>INDEX('xUS TME'!I:I,MATCH('xUS Opp Value'!$B1647,'xUS TME'!$B:$B,0))</f>
        <v>Narrow</v>
      </c>
      <c r="P1837" s="15" t="str">
        <f>INDEX('xUS TME'!M:M,MATCH('xUS Opp Value'!$B1647,'xUS TME'!$B:$B,0))</f>
        <v>Hong Kong Dollar</v>
      </c>
      <c r="Q1837" s="15" t="str">
        <f>INDEX('xUS TME'!N:N,MATCH('xUS Opp Value'!$B1837,'xUS TME'!$B:$B,0))</f>
        <v>High</v>
      </c>
    </row>
    <row r="1838" spans="1:17" hidden="1">
      <c r="A1838" s="10" t="s">
        <v>8429</v>
      </c>
      <c r="B1838" s="10" t="str">
        <f>INDEX('xUS TME'!B:B,MATCH('xUS Opp Value'!A1838,'xUS TME'!A:A,0))</f>
        <v>KYG989BA1027</v>
      </c>
      <c r="C1838" s="13">
        <f>INDEX('xUS TME'!C:C,MATCH($B1838,'xUS TME'!$B:$B,0))</f>
        <v>6979</v>
      </c>
      <c r="D1838" s="13" t="str">
        <f>INDEX('xUS TME'!D:D,MATCH(B1838,'xUS TME'!$B:$B,0))</f>
        <v>0P0001QUF0</v>
      </c>
      <c r="E1838" s="13" t="str">
        <f>INDEX('xUS TME'!F:F,MATCH(B1838,'xUS TME'!$B:$B,0))</f>
        <v>China</v>
      </c>
      <c r="F1838" s="18" t="str">
        <f>INDEX('xUS TME'!G:G,MATCH(B1838,'xUS TME'!$B:$B,0))</f>
        <v>Consumer Staples</v>
      </c>
      <c r="G1838" s="58">
        <f>IFERROR(INDEX(CRIMs!G:G,MATCH(C1838,CRIMs!D:D,0)),0)</f>
        <v>0</v>
      </c>
      <c r="H1838" s="58">
        <f>IFERROR(INDEX(CRIMs!I:I,MATCH(C1838,CRIMs!D:D,0)),0)</f>
        <v>0</v>
      </c>
      <c r="I1838" s="13">
        <f>INDEX('xUS TME'!E:E,MATCH($B1838,'xUS TME'!$B:$B,0))</f>
        <v>0</v>
      </c>
      <c r="J1838" s="15">
        <f>INDEX('xUS TME'!H:H,MATCH(B1838,'xUS TME'!$B:$B,0))</f>
        <v>0.99</v>
      </c>
      <c r="K1838" s="17">
        <f t="shared" si="28"/>
        <v>1.0101010101010166E-2</v>
      </c>
      <c r="L1838" s="15">
        <f>INDEX('xUS TME'!J:J,MATCH('xUS Opp Value'!B1777,'xUS TME'!$B:$B,0))</f>
        <v>13.94</v>
      </c>
      <c r="M1838" s="15">
        <f>INDEX('xUS TME'!L:L,MATCH('xUS Opp Value'!$B1777,'xUS TME'!$B:$B,0))</f>
        <v>6.79</v>
      </c>
      <c r="N1838" s="15">
        <f>INDEX('xUS TME'!K:K,MATCH('xUS Opp Value'!$B1777,'xUS TME'!$B:$B,0))</f>
        <v>0.53</v>
      </c>
      <c r="O1838" s="15" t="str">
        <f>INDEX('xUS TME'!I:I,MATCH('xUS Opp Value'!$B1777,'xUS TME'!$B:$B,0))</f>
        <v>Narrow</v>
      </c>
      <c r="P1838" s="15" t="str">
        <f>INDEX('xUS TME'!M:M,MATCH('xUS Opp Value'!$B1777,'xUS TME'!$B:$B,0))</f>
        <v>Pound Sterling</v>
      </c>
      <c r="Q1838" s="15" t="str">
        <f>INDEX('xUS TME'!N:N,MATCH('xUS Opp Value'!$B1838,'xUS TME'!$B:$B,0))</f>
        <v>High</v>
      </c>
    </row>
    <row r="1839" spans="1:17" hidden="1">
      <c r="A1839" s="10" t="s">
        <v>8377</v>
      </c>
      <c r="B1839" s="10" t="str">
        <f>INDEX('xUS TME'!B:B,MATCH('xUS Opp Value'!A1839,'xUS TME'!A:A,0))</f>
        <v>CNE000001KS5</v>
      </c>
      <c r="C1839" s="13">
        <f>INDEX('xUS TME'!C:C,MATCH($B1839,'xUS TME'!$B:$B,0))</f>
        <v>2032</v>
      </c>
      <c r="D1839" s="13" t="str">
        <f>INDEX('xUS TME'!D:D,MATCH(B1839,'xUS TME'!$B:$B,0))</f>
        <v>0P00007XTF</v>
      </c>
      <c r="E1839" s="13" t="str">
        <f>INDEX('xUS TME'!F:F,MATCH(B1839,'xUS TME'!$B:$B,0))</f>
        <v>China</v>
      </c>
      <c r="F1839" s="18" t="str">
        <f>INDEX('xUS TME'!G:G,MATCH(B1839,'xUS TME'!$B:$B,0))</f>
        <v>Consumer Discretionary</v>
      </c>
      <c r="G1839" s="58">
        <f>IFERROR(INDEX(CRIMs!G:G,MATCH(C1839,CRIMs!D:D,0)),0)</f>
        <v>0</v>
      </c>
      <c r="H1839" s="58">
        <f>IFERROR(INDEX(CRIMs!I:I,MATCH(C1839,CRIMs!D:D,0)),0)</f>
        <v>0</v>
      </c>
      <c r="I1839" s="13">
        <f>INDEX('xUS TME'!E:E,MATCH($B1839,'xUS TME'!$B:$B,0))</f>
        <v>0</v>
      </c>
      <c r="J1839" s="15">
        <f>INDEX('xUS TME'!H:H,MATCH(B1839,'xUS TME'!$B:$B,0))</f>
        <v>1.03</v>
      </c>
      <c r="K1839" s="17">
        <f t="shared" si="28"/>
        <v>-2.9126213592232997E-2</v>
      </c>
      <c r="L1839" s="15">
        <f>INDEX('xUS TME'!J:J,MATCH('xUS Opp Value'!B2142,'xUS TME'!$B:$B,0))</f>
        <v>9.43</v>
      </c>
      <c r="M1839" s="15">
        <f>INDEX('xUS TME'!L:L,MATCH('xUS Opp Value'!$B2142,'xUS TME'!$B:$B,0))</f>
        <v>0.93</v>
      </c>
      <c r="N1839" s="15">
        <f>INDEX('xUS TME'!K:K,MATCH('xUS Opp Value'!$B2142,'xUS TME'!$B:$B,0))</f>
        <v>0.08</v>
      </c>
      <c r="O1839" s="15" t="str">
        <f>INDEX('xUS TME'!I:I,MATCH('xUS Opp Value'!$B2142,'xUS TME'!$B:$B,0))</f>
        <v>None</v>
      </c>
      <c r="P1839" s="15" t="str">
        <f>INDEX('xUS TME'!M:M,MATCH('xUS Opp Value'!$B2142,'xUS TME'!$B:$B,0))</f>
        <v>Euro</v>
      </c>
      <c r="Q1839" s="15" t="str">
        <f>INDEX('xUS TME'!N:N,MATCH('xUS Opp Value'!$B1839,'xUS TME'!$B:$B,0))</f>
        <v>Medium</v>
      </c>
    </row>
    <row r="1840" spans="1:17" hidden="1">
      <c r="A1840" s="10" t="s">
        <v>5135</v>
      </c>
      <c r="B1840" s="10" t="str">
        <f>INDEX('xUS TME'!B:B,MATCH('xUS Opp Value'!A1840,'xUS TME'!A:A,0))</f>
        <v>GB00BDR05C01</v>
      </c>
      <c r="C1840" s="13" t="str">
        <f>INDEX('xUS TME'!C:C,MATCH($B1840,'xUS TME'!$B:$B,0))</f>
        <v>NG.</v>
      </c>
      <c r="D1840" s="13" t="str">
        <f>INDEX('xUS TME'!D:D,MATCH(B1840,'xUS TME'!$B:$B,0))</f>
        <v>0P000090S9</v>
      </c>
      <c r="E1840" s="13" t="str">
        <f>INDEX('xUS TME'!F:F,MATCH(B1840,'xUS TME'!$B:$B,0))</f>
        <v>United Kingdom</v>
      </c>
      <c r="F1840" s="18" t="str">
        <f>INDEX('xUS TME'!G:G,MATCH(B1840,'xUS TME'!$B:$B,0))</f>
        <v>Utilities</v>
      </c>
      <c r="G1840" s="58">
        <f>IFERROR(INDEX(CRIMs!G:G,MATCH(C1840,CRIMs!D:D,0)),0)</f>
        <v>0</v>
      </c>
      <c r="H1840" s="58">
        <f>IFERROR(INDEX(CRIMs!I:I,MATCH(C1840,CRIMs!D:D,0)),0)</f>
        <v>0</v>
      </c>
      <c r="I1840" s="13">
        <f>INDEX('xUS TME'!E:E,MATCH($B1840,'xUS TME'!$B:$B,0))</f>
        <v>0.25</v>
      </c>
      <c r="J1840" s="15">
        <f>INDEX('xUS TME'!H:H,MATCH(B1840,'xUS TME'!$B:$B,0))</f>
        <v>0.94</v>
      </c>
      <c r="K1840" s="17">
        <f t="shared" si="28"/>
        <v>6.3829787234042534E-2</v>
      </c>
      <c r="L1840" s="15">
        <f>INDEX('xUS TME'!J:J,MATCH('xUS Opp Value'!B84,'xUS TME'!$B:$B,0))</f>
        <v>0</v>
      </c>
      <c r="M1840" s="15">
        <f>INDEX('xUS TME'!L:L,MATCH('xUS Opp Value'!$B84,'xUS TME'!$B:$B,0))</f>
        <v>6.21</v>
      </c>
      <c r="N1840" s="15">
        <f>INDEX('xUS TME'!K:K,MATCH('xUS Opp Value'!$B84,'xUS TME'!$B:$B,0))</f>
        <v>0.28000000000000003</v>
      </c>
      <c r="O1840" s="15">
        <f>INDEX('xUS TME'!I:I,MATCH('xUS Opp Value'!$B84,'xUS TME'!$B:$B,0))</f>
        <v>0</v>
      </c>
      <c r="P1840" s="15" t="str">
        <f>INDEX('xUS TME'!M:M,MATCH('xUS Opp Value'!$B84,'xUS TME'!$B:$B,0))</f>
        <v>Yen</v>
      </c>
      <c r="Q1840" s="15" t="str">
        <f>INDEX('xUS TME'!N:N,MATCH('xUS Opp Value'!$B1840,'xUS TME'!$B:$B,0))</f>
        <v>Low</v>
      </c>
    </row>
    <row r="1841" spans="1:17" hidden="1">
      <c r="A1841" s="10" t="s">
        <v>7689</v>
      </c>
      <c r="B1841" s="10" t="str">
        <f>INDEX('xUS TME'!B:B,MATCH('xUS Opp Value'!A1841,'xUS TME'!A:A,0))</f>
        <v>GB00BN7SWP63</v>
      </c>
      <c r="C1841" s="13" t="str">
        <f>INDEX('xUS TME'!C:C,MATCH($B1841,'xUS TME'!$B:$B,0))</f>
        <v>GSK</v>
      </c>
      <c r="D1841" s="13" t="str">
        <f>INDEX('xUS TME'!D:D,MATCH(B1841,'xUS TME'!$B:$B,0))</f>
        <v>0P00007OD0</v>
      </c>
      <c r="E1841" s="13" t="str">
        <f>INDEX('xUS TME'!F:F,MATCH(B1841,'xUS TME'!$B:$B,0))</f>
        <v>United Kingdom</v>
      </c>
      <c r="F1841" s="18" t="str">
        <f>INDEX('xUS TME'!G:G,MATCH(B1841,'xUS TME'!$B:$B,0))</f>
        <v>Health Care</v>
      </c>
      <c r="G1841" s="58">
        <f>IFERROR(INDEX(CRIMs!G:G,MATCH(C1841,CRIMs!D:D,0)),0)</f>
        <v>1</v>
      </c>
      <c r="H1841" s="58">
        <f>IFERROR(INDEX(CRIMs!I:I,MATCH(C1841,CRIMs!D:D,0)),0)</f>
        <v>1.1595120277015187</v>
      </c>
      <c r="I1841" s="13">
        <f>INDEX('xUS TME'!E:E,MATCH($B1841,'xUS TME'!$B:$B,0))</f>
        <v>0.33</v>
      </c>
      <c r="J1841" s="15">
        <f>INDEX('xUS TME'!H:H,MATCH(B1841,'xUS TME'!$B:$B,0))</f>
        <v>0.99</v>
      </c>
      <c r="K1841" s="17">
        <f t="shared" si="28"/>
        <v>1.0101010101010166E-2</v>
      </c>
      <c r="L1841" s="15">
        <f>INDEX('xUS TME'!J:J,MATCH('xUS Opp Value'!B58,'xUS TME'!$B:$B,0))</f>
        <v>7.67</v>
      </c>
      <c r="M1841" s="15">
        <f>INDEX('xUS TME'!L:L,MATCH('xUS Opp Value'!$B58,'xUS TME'!$B:$B,0))</f>
        <v>1.68</v>
      </c>
      <c r="N1841" s="15">
        <f>INDEX('xUS TME'!K:K,MATCH('xUS Opp Value'!$B58,'xUS TME'!$B:$B,0))</f>
        <v>0.28000000000000003</v>
      </c>
      <c r="O1841" s="15" t="str">
        <f>INDEX('xUS TME'!I:I,MATCH('xUS Opp Value'!$B58,'xUS TME'!$B:$B,0))</f>
        <v>None</v>
      </c>
      <c r="P1841" s="15" t="str">
        <f>INDEX('xUS TME'!M:M,MATCH('xUS Opp Value'!$B58,'xUS TME'!$B:$B,0))</f>
        <v>Brazilian Real</v>
      </c>
      <c r="Q1841" s="15" t="str">
        <f>INDEX('xUS TME'!N:N,MATCH('xUS Opp Value'!$B1841,'xUS TME'!$B:$B,0))</f>
        <v>Medium</v>
      </c>
    </row>
    <row r="1842" spans="1:17" hidden="1">
      <c r="A1842" s="10" t="s">
        <v>2908</v>
      </c>
      <c r="B1842" s="10" t="str">
        <f>INDEX('xUS TME'!B:B,MATCH('xUS Opp Value'!A1842,'xUS TME'!A:A,0))</f>
        <v>IT0000062072</v>
      </c>
      <c r="C1842" s="13" t="str">
        <f>INDEX('xUS TME'!C:C,MATCH($B1842,'xUS TME'!$B:$B,0))</f>
        <v>G</v>
      </c>
      <c r="D1842" s="13" t="str">
        <f>INDEX('xUS TME'!D:D,MATCH(B1842,'xUS TME'!$B:$B,0))</f>
        <v>0P00009DKL</v>
      </c>
      <c r="E1842" s="13" t="str">
        <f>INDEX('xUS TME'!F:F,MATCH(B1842,'xUS TME'!$B:$B,0))</f>
        <v>Italy</v>
      </c>
      <c r="F1842" s="18" t="str">
        <f>INDEX('xUS TME'!G:G,MATCH(B1842,'xUS TME'!$B:$B,0))</f>
        <v>Financials</v>
      </c>
      <c r="G1842" s="58">
        <f>IFERROR(INDEX(CRIMs!G:G,MATCH(C1842,CRIMs!D:D,0)),0)</f>
        <v>0</v>
      </c>
      <c r="H1842" s="58">
        <f>IFERROR(INDEX(CRIMs!I:I,MATCH(C1842,CRIMs!D:D,0)),0)</f>
        <v>0</v>
      </c>
      <c r="I1842" s="13">
        <f>INDEX('xUS TME'!E:E,MATCH($B1842,'xUS TME'!$B:$B,0))</f>
        <v>0.11</v>
      </c>
      <c r="J1842" s="15">
        <f>INDEX('xUS TME'!H:H,MATCH(B1842,'xUS TME'!$B:$B,0))</f>
        <v>1.03</v>
      </c>
      <c r="K1842" s="17">
        <f t="shared" si="28"/>
        <v>-2.9126213592232997E-2</v>
      </c>
      <c r="L1842" s="15">
        <f>INDEX('xUS TME'!J:J,MATCH('xUS Opp Value'!B214,'xUS TME'!$B:$B,0))</f>
        <v>0</v>
      </c>
      <c r="M1842" s="15">
        <f>INDEX('xUS TME'!L:L,MATCH('xUS Opp Value'!$B214,'xUS TME'!$B:$B,0))</f>
        <v>1.91</v>
      </c>
      <c r="N1842" s="15">
        <f>INDEX('xUS TME'!K:K,MATCH('xUS Opp Value'!$B214,'xUS TME'!$B:$B,0))</f>
        <v>0.12</v>
      </c>
      <c r="O1842" s="15">
        <f>INDEX('xUS TME'!I:I,MATCH('xUS Opp Value'!$B214,'xUS TME'!$B:$B,0))</f>
        <v>0</v>
      </c>
      <c r="P1842" s="15" t="str">
        <f>INDEX('xUS TME'!M:M,MATCH('xUS Opp Value'!$B214,'xUS TME'!$B:$B,0))</f>
        <v>Zloty</v>
      </c>
      <c r="Q1842" s="15" t="str">
        <f>INDEX('xUS TME'!N:N,MATCH('xUS Opp Value'!$B1842,'xUS TME'!$B:$B,0))</f>
        <v>Medium</v>
      </c>
    </row>
    <row r="1843" spans="1:17" hidden="1">
      <c r="A1843" s="10" t="s">
        <v>7454</v>
      </c>
      <c r="B1843" s="10" t="str">
        <f>INDEX('xUS TME'!B:B,MATCH('xUS Opp Value'!A1843,'xUS TME'!A:A,0))</f>
        <v>AU000000TLS2</v>
      </c>
      <c r="C1843" s="13" t="str">
        <f>INDEX('xUS TME'!C:C,MATCH($B1843,'xUS TME'!$B:$B,0))</f>
        <v>TLS</v>
      </c>
      <c r="D1843" s="13" t="str">
        <f>INDEX('xUS TME'!D:D,MATCH(B1843,'xUS TME'!$B:$B,0))</f>
        <v>0P00006WZD</v>
      </c>
      <c r="E1843" s="13" t="str">
        <f>INDEX('xUS TME'!F:F,MATCH(B1843,'xUS TME'!$B:$B,0))</f>
        <v>Australia</v>
      </c>
      <c r="F1843" s="18" t="str">
        <f>INDEX('xUS TME'!G:G,MATCH(B1843,'xUS TME'!$B:$B,0))</f>
        <v>Communication Services</v>
      </c>
      <c r="G1843" s="58">
        <f>IFERROR(INDEX(CRIMs!G:G,MATCH(C1843,CRIMs!D:D,0)),0)</f>
        <v>0</v>
      </c>
      <c r="H1843" s="58">
        <f>IFERROR(INDEX(CRIMs!I:I,MATCH(C1843,CRIMs!D:D,0)),0)</f>
        <v>0</v>
      </c>
      <c r="I1843" s="13">
        <f>INDEX('xUS TME'!E:E,MATCH($B1843,'xUS TME'!$B:$B,0))</f>
        <v>0.04</v>
      </c>
      <c r="J1843" s="15">
        <f>INDEX('xUS TME'!H:H,MATCH(B1843,'xUS TME'!$B:$B,0))</f>
        <v>1.01</v>
      </c>
      <c r="K1843" s="17">
        <f t="shared" si="28"/>
        <v>-9.9009900990099098E-3</v>
      </c>
      <c r="L1843" s="15">
        <f>INDEX('xUS TME'!J:J,MATCH('xUS Opp Value'!B545,'xUS TME'!$B:$B,0))</f>
        <v>23.17</v>
      </c>
      <c r="M1843" s="15">
        <f>INDEX('xUS TME'!L:L,MATCH('xUS Opp Value'!$B545,'xUS TME'!$B:$B,0))</f>
        <v>10.94</v>
      </c>
      <c r="N1843" s="15">
        <f>INDEX('xUS TME'!K:K,MATCH('xUS Opp Value'!$B545,'xUS TME'!$B:$B,0))</f>
        <v>0.42</v>
      </c>
      <c r="O1843" s="15">
        <f>INDEX('xUS TME'!I:I,MATCH('xUS Opp Value'!$B545,'xUS TME'!$B:$B,0))</f>
        <v>0</v>
      </c>
      <c r="P1843" s="15" t="str">
        <f>INDEX('xUS TME'!M:M,MATCH('xUS Opp Value'!$B545,'xUS TME'!$B:$B,0))</f>
        <v>Swedish Krona</v>
      </c>
      <c r="Q1843" s="15" t="str">
        <f>INDEX('xUS TME'!N:N,MATCH('xUS Opp Value'!$B1843,'xUS TME'!$B:$B,0))</f>
        <v>Low</v>
      </c>
    </row>
    <row r="1844" spans="1:17" hidden="1">
      <c r="A1844" s="10" t="s">
        <v>991</v>
      </c>
      <c r="B1844" s="10" t="str">
        <f>INDEX('xUS TME'!B:B,MATCH('xUS Opp Value'!A1844,'xUS TME'!A:A,0))</f>
        <v>GB0031348658</v>
      </c>
      <c r="C1844" s="13" t="str">
        <f>INDEX('xUS TME'!C:C,MATCH($B1844,'xUS TME'!$B:$B,0))</f>
        <v>BARC</v>
      </c>
      <c r="D1844" s="13" t="str">
        <f>INDEX('xUS TME'!D:D,MATCH(B1844,'xUS TME'!$B:$B,0))</f>
        <v>0P00007NZP</v>
      </c>
      <c r="E1844" s="13" t="str">
        <f>INDEX('xUS TME'!F:F,MATCH(B1844,'xUS TME'!$B:$B,0))</f>
        <v>United Kingdom</v>
      </c>
      <c r="F1844" s="18" t="str">
        <f>INDEX('xUS TME'!G:G,MATCH(B1844,'xUS TME'!$B:$B,0))</f>
        <v>Financials</v>
      </c>
      <c r="G1844" s="58">
        <f>IFERROR(INDEX(CRIMs!G:G,MATCH(C1844,CRIMs!D:D,0)),0)</f>
        <v>0</v>
      </c>
      <c r="H1844" s="58">
        <f>IFERROR(INDEX(CRIMs!I:I,MATCH(C1844,CRIMs!D:D,0)),0)</f>
        <v>0</v>
      </c>
      <c r="I1844" s="13">
        <f>INDEX('xUS TME'!E:E,MATCH($B1844,'xUS TME'!$B:$B,0))</f>
        <v>0.22</v>
      </c>
      <c r="J1844" s="15">
        <f>INDEX('xUS TME'!H:H,MATCH(B1844,'xUS TME'!$B:$B,0))</f>
        <v>1.01</v>
      </c>
      <c r="K1844" s="17">
        <f t="shared" si="28"/>
        <v>-9.9009900990099098E-3</v>
      </c>
      <c r="L1844" s="15">
        <f>INDEX('xUS TME'!J:J,MATCH('xUS Opp Value'!B74,'xUS TME'!$B:$B,0))</f>
        <v>0</v>
      </c>
      <c r="M1844" s="15">
        <f>INDEX('xUS TME'!L:L,MATCH('xUS Opp Value'!$B74,'xUS TME'!$B:$B,0))</f>
        <v>2.3199999999999998</v>
      </c>
      <c r="N1844" s="15">
        <f>INDEX('xUS TME'!K:K,MATCH('xUS Opp Value'!$B74,'xUS TME'!$B:$B,0))</f>
        <v>0.15</v>
      </c>
      <c r="O1844" s="15">
        <f>INDEX('xUS TME'!I:I,MATCH('xUS Opp Value'!$B74,'xUS TME'!$B:$B,0))</f>
        <v>0</v>
      </c>
      <c r="P1844" s="15" t="str">
        <f>INDEX('xUS TME'!M:M,MATCH('xUS Opp Value'!$B74,'xUS TME'!$B:$B,0))</f>
        <v>Yen</v>
      </c>
      <c r="Q1844" s="15" t="str">
        <f>INDEX('xUS TME'!N:N,MATCH('xUS Opp Value'!$B1844,'xUS TME'!$B:$B,0))</f>
        <v>High</v>
      </c>
    </row>
    <row r="1845" spans="1:17" hidden="1">
      <c r="A1845" s="10" t="s">
        <v>6162</v>
      </c>
      <c r="B1845" s="10" t="str">
        <f>INDEX('xUS TME'!B:B,MATCH('xUS Opp Value'!A1845,'xUS TME'!A:A,0))</f>
        <v>SG1F60858221</v>
      </c>
      <c r="C1845" s="13" t="str">
        <f>INDEX('xUS TME'!C:C,MATCH($B1845,'xUS TME'!$B:$B,0))</f>
        <v>S63</v>
      </c>
      <c r="D1845" s="13" t="str">
        <f>INDEX('xUS TME'!D:D,MATCH(B1845,'xUS TME'!$B:$B,0))</f>
        <v>0P0000A6AK</v>
      </c>
      <c r="E1845" s="13" t="str">
        <f>INDEX('xUS TME'!F:F,MATCH(B1845,'xUS TME'!$B:$B,0))</f>
        <v>Singapore</v>
      </c>
      <c r="F1845" s="18" t="str">
        <f>INDEX('xUS TME'!G:G,MATCH(B1845,'xUS TME'!$B:$B,0))</f>
        <v>Industrials</v>
      </c>
      <c r="G1845" s="58">
        <f>IFERROR(INDEX(CRIMs!G:G,MATCH(C1845,CRIMs!D:D,0)),0)</f>
        <v>0.5</v>
      </c>
      <c r="H1845" s="58">
        <f>IFERROR(INDEX(CRIMs!I:I,MATCH(C1845,CRIMs!D:D,0)),0)</f>
        <v>0.67066970602981246</v>
      </c>
      <c r="I1845" s="13">
        <f>INDEX('xUS TME'!E:E,MATCH($B1845,'xUS TME'!$B:$B,0))</f>
        <v>0.04</v>
      </c>
      <c r="J1845" s="15">
        <f>INDEX('xUS TME'!H:H,MATCH(B1845,'xUS TME'!$B:$B,0))</f>
        <v>1.05</v>
      </c>
      <c r="K1845" s="17">
        <f t="shared" si="28"/>
        <v>-4.7619047619047672E-2</v>
      </c>
      <c r="L1845" s="15">
        <f>INDEX('xUS TME'!J:J,MATCH('xUS Opp Value'!B610,'xUS TME'!$B:$B,0))</f>
        <v>10.29</v>
      </c>
      <c r="M1845" s="15">
        <f>INDEX('xUS TME'!L:L,MATCH('xUS Opp Value'!$B610,'xUS TME'!$B:$B,0))</f>
        <v>1.08</v>
      </c>
      <c r="N1845" s="15">
        <f>INDEX('xUS TME'!K:K,MATCH('xUS Opp Value'!$B610,'xUS TME'!$B:$B,0))</f>
        <v>0.06</v>
      </c>
      <c r="O1845" s="15">
        <f>INDEX('xUS TME'!I:I,MATCH('xUS Opp Value'!$B610,'xUS TME'!$B:$B,0))</f>
        <v>0</v>
      </c>
      <c r="P1845" s="15" t="str">
        <f>INDEX('xUS TME'!M:M,MATCH('xUS Opp Value'!$B610,'xUS TME'!$B:$B,0))</f>
        <v>Euro</v>
      </c>
      <c r="Q1845" s="15" t="str">
        <f>INDEX('xUS TME'!N:N,MATCH('xUS Opp Value'!$B1845,'xUS TME'!$B:$B,0))</f>
        <v>Medium</v>
      </c>
    </row>
    <row r="1846" spans="1:17" hidden="1">
      <c r="A1846" s="10" t="s">
        <v>4517</v>
      </c>
      <c r="B1846" s="10" t="str">
        <f>INDEX('xUS TME'!B:B,MATCH('xUS Opp Value'!A1846,'xUS TME'!A:A,0))</f>
        <v>CH0025238863</v>
      </c>
      <c r="C1846" s="13" t="str">
        <f>INDEX('xUS TME'!C:C,MATCH($B1846,'xUS TME'!$B:$B,0))</f>
        <v>KNIN</v>
      </c>
      <c r="D1846" s="13" t="str">
        <f>INDEX('xUS TME'!D:D,MATCH(B1846,'xUS TME'!$B:$B,0))</f>
        <v>0P0000A5FG</v>
      </c>
      <c r="E1846" s="13" t="str">
        <f>INDEX('xUS TME'!F:F,MATCH(B1846,'xUS TME'!$B:$B,0))</f>
        <v>Switzerland</v>
      </c>
      <c r="F1846" s="18" t="str">
        <f>INDEX('xUS TME'!G:G,MATCH(B1846,'xUS TME'!$B:$B,0))</f>
        <v>Industrials</v>
      </c>
      <c r="G1846" s="58">
        <f>IFERROR(INDEX(CRIMs!G:G,MATCH(C1846,CRIMs!D:D,0)),0)</f>
        <v>0</v>
      </c>
      <c r="H1846" s="58">
        <f>IFERROR(INDEX(CRIMs!I:I,MATCH(C1846,CRIMs!D:D,0)),0)</f>
        <v>0</v>
      </c>
      <c r="I1846" s="13">
        <f>INDEX('xUS TME'!E:E,MATCH($B1846,'xUS TME'!$B:$B,0))</f>
        <v>0.03</v>
      </c>
      <c r="J1846" s="15">
        <f>INDEX('xUS TME'!H:H,MATCH(B1846,'xUS TME'!$B:$B,0))</f>
        <v>0.94</v>
      </c>
      <c r="K1846" s="17">
        <f t="shared" si="28"/>
        <v>6.3829787234042534E-2</v>
      </c>
      <c r="L1846" s="15">
        <f>INDEX('xUS TME'!J:J,MATCH('xUS Opp Value'!B660,'xUS TME'!$B:$B,0))</f>
        <v>0</v>
      </c>
      <c r="M1846" s="15">
        <f>INDEX('xUS TME'!L:L,MATCH('xUS Opp Value'!$B660,'xUS TME'!$B:$B,0))</f>
        <v>1.19</v>
      </c>
      <c r="N1846" s="15">
        <f>INDEX('xUS TME'!K:K,MATCH('xUS Opp Value'!$B660,'xUS TME'!$B:$B,0))</f>
        <v>0.27</v>
      </c>
      <c r="O1846" s="15">
        <f>INDEX('xUS TME'!I:I,MATCH('xUS Opp Value'!$B660,'xUS TME'!$B:$B,0))</f>
        <v>0</v>
      </c>
      <c r="P1846" s="15" t="str">
        <f>INDEX('xUS TME'!M:M,MATCH('xUS Opp Value'!$B660,'xUS TME'!$B:$B,0))</f>
        <v>UAE Dirham</v>
      </c>
      <c r="Q1846" s="15" t="str">
        <f>INDEX('xUS TME'!N:N,MATCH('xUS Opp Value'!$B1846,'xUS TME'!$B:$B,0))</f>
        <v>Medium</v>
      </c>
    </row>
    <row r="1847" spans="1:17" hidden="1">
      <c r="A1847" s="10" t="s">
        <v>7006</v>
      </c>
      <c r="B1847" s="10" t="str">
        <f>INDEX('xUS TME'!B:B,MATCH('xUS Opp Value'!A1847,'xUS TME'!A:A,0))</f>
        <v>GB00B1WY2338</v>
      </c>
      <c r="C1847" s="13" t="str">
        <f>INDEX('xUS TME'!C:C,MATCH($B1847,'xUS TME'!$B:$B,0))</f>
        <v>SMIN</v>
      </c>
      <c r="D1847" s="13" t="str">
        <f>INDEX('xUS TME'!D:D,MATCH(B1847,'xUS TME'!$B:$B,0))</f>
        <v>0P00007OW0</v>
      </c>
      <c r="E1847" s="13" t="str">
        <f>INDEX('xUS TME'!F:F,MATCH(B1847,'xUS TME'!$B:$B,0))</f>
        <v>United Kingdom</v>
      </c>
      <c r="F1847" s="18" t="str">
        <f>INDEX('xUS TME'!G:G,MATCH(B1847,'xUS TME'!$B:$B,0))</f>
        <v>Industrials</v>
      </c>
      <c r="G1847" s="58">
        <f>IFERROR(INDEX(CRIMs!G:G,MATCH(C1847,CRIMs!D:D,0)),0)</f>
        <v>0</v>
      </c>
      <c r="H1847" s="58">
        <f>IFERROR(INDEX(CRIMs!I:I,MATCH(C1847,CRIMs!D:D,0)),0)</f>
        <v>0</v>
      </c>
      <c r="I1847" s="13">
        <f>INDEX('xUS TME'!E:E,MATCH($B1847,'xUS TME'!$B:$B,0))</f>
        <v>0.03</v>
      </c>
      <c r="J1847" s="15">
        <f>INDEX('xUS TME'!H:H,MATCH(B1847,'xUS TME'!$B:$B,0))</f>
        <v>0.96</v>
      </c>
      <c r="K1847" s="17">
        <f t="shared" si="28"/>
        <v>4.1666666666666741E-2</v>
      </c>
      <c r="L1847" s="15">
        <f>INDEX('xUS TME'!J:J,MATCH('xUS Opp Value'!B631,'xUS TME'!$B:$B,0))</f>
        <v>11.33</v>
      </c>
      <c r="M1847" s="15">
        <f>INDEX('xUS TME'!L:L,MATCH('xUS Opp Value'!$B631,'xUS TME'!$B:$B,0))</f>
        <v>1.3</v>
      </c>
      <c r="N1847" s="15">
        <f>INDEX('xUS TME'!K:K,MATCH('xUS Opp Value'!$B631,'xUS TME'!$B:$B,0))</f>
        <v>0.11</v>
      </c>
      <c r="O1847" s="15">
        <f>INDEX('xUS TME'!I:I,MATCH('xUS Opp Value'!$B631,'xUS TME'!$B:$B,0))</f>
        <v>0</v>
      </c>
      <c r="P1847" s="15" t="str">
        <f>INDEX('xUS TME'!M:M,MATCH('xUS Opp Value'!$B631,'xUS TME'!$B:$B,0))</f>
        <v>Philippine Peso</v>
      </c>
      <c r="Q1847" s="15" t="str">
        <f>INDEX('xUS TME'!N:N,MATCH('xUS Opp Value'!$B1847,'xUS TME'!$B:$B,0))</f>
        <v>Medium</v>
      </c>
    </row>
    <row r="1848" spans="1:17" hidden="1">
      <c r="A1848" s="10" t="s">
        <v>719</v>
      </c>
      <c r="B1848" s="10" t="str">
        <f>INDEX('xUS TME'!B:B,MATCH('xUS Opp Value'!A1848,'xUS TME'!A:A,0))</f>
        <v>NZAIAE0002S6</v>
      </c>
      <c r="C1848" s="13" t="str">
        <f>INDEX('xUS TME'!C:C,MATCH($B1848,'xUS TME'!$B:$B,0))</f>
        <v>AIA</v>
      </c>
      <c r="D1848" s="13" t="str">
        <f>INDEX('xUS TME'!D:D,MATCH(B1848,'xUS TME'!$B:$B,0))</f>
        <v>0P0000ATUZ</v>
      </c>
      <c r="E1848" s="13" t="str">
        <f>INDEX('xUS TME'!F:F,MATCH(B1848,'xUS TME'!$B:$B,0))</f>
        <v>New Zealand</v>
      </c>
      <c r="F1848" s="18" t="str">
        <f>INDEX('xUS TME'!G:G,MATCH(B1848,'xUS TME'!$B:$B,0))</f>
        <v>Industrials</v>
      </c>
      <c r="G1848" s="58">
        <f>IFERROR(INDEX(CRIMs!G:G,MATCH(C1848,CRIMs!D:D,0)),0)</f>
        <v>0</v>
      </c>
      <c r="H1848" s="58">
        <f>IFERROR(INDEX(CRIMs!I:I,MATCH(C1848,CRIMs!D:D,0)),0)</f>
        <v>0</v>
      </c>
      <c r="I1848" s="13">
        <f>INDEX('xUS TME'!E:E,MATCH($B1848,'xUS TME'!$B:$B,0))</f>
        <v>0.02</v>
      </c>
      <c r="J1848" s="15">
        <f>INDEX('xUS TME'!H:H,MATCH(B1848,'xUS TME'!$B:$B,0))</f>
        <v>0.88</v>
      </c>
      <c r="K1848" s="17">
        <f t="shared" si="28"/>
        <v>0.13636363636363646</v>
      </c>
      <c r="L1848" s="15">
        <f>INDEX('xUS TME'!J:J,MATCH('xUS Opp Value'!B848,'xUS TME'!$B:$B,0))</f>
        <v>41.31</v>
      </c>
      <c r="M1848" s="15">
        <f>INDEX('xUS TME'!L:L,MATCH('xUS Opp Value'!$B848,'xUS TME'!$B:$B,0))</f>
        <v>9.31</v>
      </c>
      <c r="N1848" s="15">
        <f>INDEX('xUS TME'!K:K,MATCH('xUS Opp Value'!$B848,'xUS TME'!$B:$B,0))</f>
        <v>0.1</v>
      </c>
      <c r="O1848" s="15">
        <f>INDEX('xUS TME'!I:I,MATCH('xUS Opp Value'!$B848,'xUS TME'!$B:$B,0))</f>
        <v>0</v>
      </c>
      <c r="P1848" s="15" t="str">
        <f>INDEX('xUS TME'!M:M,MATCH('xUS Opp Value'!$B848,'xUS TME'!$B:$B,0))</f>
        <v>Yuan Renminbi</v>
      </c>
      <c r="Q1848" s="15" t="str">
        <f>INDEX('xUS TME'!N:N,MATCH('xUS Opp Value'!$B1848,'xUS TME'!$B:$B,0))</f>
        <v>Low</v>
      </c>
    </row>
    <row r="1849" spans="1:17" hidden="1">
      <c r="A1849" s="10" t="s">
        <v>4555</v>
      </c>
      <c r="B1849" s="10" t="str">
        <f>INDEX('xUS TME'!B:B,MATCH('xUS Opp Value'!A1849,'xUS TME'!A:A,0))</f>
        <v>TW0003008009</v>
      </c>
      <c r="C1849" s="13">
        <f>INDEX('xUS TME'!C:C,MATCH($B1849,'xUS TME'!$B:$B,0))</f>
        <v>3008</v>
      </c>
      <c r="D1849" s="13" t="str">
        <f>INDEX('xUS TME'!D:D,MATCH(B1849,'xUS TME'!$B:$B,0))</f>
        <v>0P0000B23U</v>
      </c>
      <c r="E1849" s="13" t="str">
        <f>INDEX('xUS TME'!F:F,MATCH(B1849,'xUS TME'!$B:$B,0))</f>
        <v>Taiwan</v>
      </c>
      <c r="F1849" s="18" t="str">
        <f>INDEX('xUS TME'!G:G,MATCH(B1849,'xUS TME'!$B:$B,0))</f>
        <v>Information Technology</v>
      </c>
      <c r="G1849" s="58">
        <f>IFERROR(INDEX(CRIMs!G:G,MATCH(C1849,CRIMs!D:D,0)),0)</f>
        <v>0</v>
      </c>
      <c r="H1849" s="58">
        <f>IFERROR(INDEX(CRIMs!I:I,MATCH(C1849,CRIMs!D:D,0)),0)</f>
        <v>0</v>
      </c>
      <c r="I1849" s="13">
        <f>INDEX('xUS TME'!E:E,MATCH($B1849,'xUS TME'!$B:$B,0))</f>
        <v>0.02</v>
      </c>
      <c r="J1849" s="15">
        <f>INDEX('xUS TME'!H:H,MATCH(B1849,'xUS TME'!$B:$B,0))</f>
        <v>1.01</v>
      </c>
      <c r="K1849" s="17">
        <f t="shared" si="28"/>
        <v>-9.9009900990099098E-3</v>
      </c>
      <c r="L1849" s="15">
        <f>INDEX('xUS TME'!J:J,MATCH('xUS Opp Value'!B866,'xUS TME'!$B:$B,0))</f>
        <v>11.02</v>
      </c>
      <c r="M1849" s="15">
        <f>INDEX('xUS TME'!L:L,MATCH('xUS Opp Value'!$B866,'xUS TME'!$B:$B,0))</f>
        <v>0.83</v>
      </c>
      <c r="N1849" s="15">
        <f>INDEX('xUS TME'!K:K,MATCH('xUS Opp Value'!$B866,'xUS TME'!$B:$B,0))</f>
        <v>0.05</v>
      </c>
      <c r="O1849" s="15">
        <f>INDEX('xUS TME'!I:I,MATCH('xUS Opp Value'!$B866,'xUS TME'!$B:$B,0))</f>
        <v>0</v>
      </c>
      <c r="P1849" s="15" t="str">
        <f>INDEX('xUS TME'!M:M,MATCH('xUS Opp Value'!$B866,'xUS TME'!$B:$B,0))</f>
        <v>Hong Kong Dollar</v>
      </c>
      <c r="Q1849" s="15" t="str">
        <f>INDEX('xUS TME'!N:N,MATCH('xUS Opp Value'!$B1849,'xUS TME'!$B:$B,0))</f>
        <v>High</v>
      </c>
    </row>
    <row r="1850" spans="1:17" hidden="1">
      <c r="A1850" s="10" t="s">
        <v>1381</v>
      </c>
      <c r="B1850" s="10" t="str">
        <f>INDEX('xUS TME'!B:B,MATCH('xUS Opp Value'!A1850,'xUS TME'!A:A,0))</f>
        <v>SGXE62145532</v>
      </c>
      <c r="C1850" s="13" t="str">
        <f>INDEX('xUS TME'!C:C,MATCH($B1850,'xUS TME'!$B:$B,0))</f>
        <v>9CI</v>
      </c>
      <c r="D1850" s="13" t="str">
        <f>INDEX('xUS TME'!D:D,MATCH(B1850,'xUS TME'!$B:$B,0))</f>
        <v>0P0001NCUL</v>
      </c>
      <c r="E1850" s="13" t="str">
        <f>INDEX('xUS TME'!F:F,MATCH(B1850,'xUS TME'!$B:$B,0))</f>
        <v>Singapore</v>
      </c>
      <c r="F1850" s="18" t="str">
        <f>INDEX('xUS TME'!G:G,MATCH(B1850,'xUS TME'!$B:$B,0))</f>
        <v>Real Estate</v>
      </c>
      <c r="G1850" s="58">
        <f>IFERROR(INDEX(CRIMs!G:G,MATCH(C1850,CRIMs!D:D,0)),0)</f>
        <v>0</v>
      </c>
      <c r="H1850" s="58">
        <f>IFERROR(INDEX(CRIMs!I:I,MATCH(C1850,CRIMs!D:D,0)),0)</f>
        <v>0</v>
      </c>
      <c r="I1850" s="13">
        <f>INDEX('xUS TME'!E:E,MATCH($B1850,'xUS TME'!$B:$B,0))</f>
        <v>0.01</v>
      </c>
      <c r="J1850" s="15">
        <f>INDEX('xUS TME'!H:H,MATCH(B1850,'xUS TME'!$B:$B,0))</f>
        <v>0.94</v>
      </c>
      <c r="K1850" s="17">
        <f t="shared" si="28"/>
        <v>6.3829787234042534E-2</v>
      </c>
      <c r="L1850" s="15">
        <f>INDEX('xUS TME'!J:J,MATCH('xUS Opp Value'!B1041,'xUS TME'!$B:$B,0))</f>
        <v>0</v>
      </c>
      <c r="M1850" s="15">
        <f>INDEX('xUS TME'!L:L,MATCH('xUS Opp Value'!$B1041,'xUS TME'!$B:$B,0))</f>
        <v>4.96</v>
      </c>
      <c r="N1850" s="15">
        <f>INDEX('xUS TME'!K:K,MATCH('xUS Opp Value'!$B1041,'xUS TME'!$B:$B,0))</f>
        <v>0.32</v>
      </c>
      <c r="O1850" s="15">
        <f>INDEX('xUS TME'!I:I,MATCH('xUS Opp Value'!$B1041,'xUS TME'!$B:$B,0))</f>
        <v>0</v>
      </c>
      <c r="P1850" s="15" t="str">
        <f>INDEX('xUS TME'!M:M,MATCH('xUS Opp Value'!$B1041,'xUS TME'!$B:$B,0))</f>
        <v>Saudi Riyal</v>
      </c>
      <c r="Q1850" s="15" t="str">
        <f>INDEX('xUS TME'!N:N,MATCH('xUS Opp Value'!$B1850,'xUS TME'!$B:$B,0))</f>
        <v>Medium</v>
      </c>
    </row>
    <row r="1851" spans="1:17" hidden="1">
      <c r="A1851" s="10" t="s">
        <v>416</v>
      </c>
      <c r="B1851" s="10" t="str">
        <f>INDEX('xUS TME'!B:B,MATCH('xUS Opp Value'!A1851,'xUS TME'!A:A,0))</f>
        <v>BMG0171K1018</v>
      </c>
      <c r="C1851" s="13">
        <f>INDEX('xUS TME'!C:C,MATCH($B1851,'xUS TME'!$B:$B,0))</f>
        <v>241</v>
      </c>
      <c r="D1851" s="13" t="str">
        <f>INDEX('xUS TME'!D:D,MATCH(B1851,'xUS TME'!$B:$B,0))</f>
        <v>0P00009RU8</v>
      </c>
      <c r="E1851" s="13" t="str">
        <f>INDEX('xUS TME'!F:F,MATCH(B1851,'xUS TME'!$B:$B,0))</f>
        <v>China</v>
      </c>
      <c r="F1851" s="18" t="str">
        <f>INDEX('xUS TME'!G:G,MATCH(B1851,'xUS TME'!$B:$B,0))</f>
        <v>Consumer Staples</v>
      </c>
      <c r="G1851" s="58">
        <f>IFERROR(INDEX(CRIMs!G:G,MATCH(C1851,CRIMs!D:D,0)),0)</f>
        <v>0</v>
      </c>
      <c r="H1851" s="58">
        <f>IFERROR(INDEX(CRIMs!I:I,MATCH(C1851,CRIMs!D:D,0)),0)</f>
        <v>0</v>
      </c>
      <c r="I1851" s="13">
        <f>INDEX('xUS TME'!E:E,MATCH($B1851,'xUS TME'!$B:$B,0))</f>
        <v>0.01</v>
      </c>
      <c r="J1851" s="15">
        <f>INDEX('xUS TME'!H:H,MATCH(B1851,'xUS TME'!$B:$B,0))</f>
        <v>0.81</v>
      </c>
      <c r="K1851" s="17">
        <f t="shared" ref="K1851:K1914" si="29">IFERROR((1/J1851)-1,"")</f>
        <v>0.23456790123456783</v>
      </c>
      <c r="L1851" s="15">
        <f>INDEX('xUS TME'!J:J,MATCH('xUS Opp Value'!B1169,'xUS TME'!$B:$B,0))</f>
        <v>0</v>
      </c>
      <c r="M1851" s="15">
        <f>INDEX('xUS TME'!L:L,MATCH('xUS Opp Value'!$B1169,'xUS TME'!$B:$B,0))</f>
        <v>1.05</v>
      </c>
      <c r="N1851" s="15">
        <f>INDEX('xUS TME'!K:K,MATCH('xUS Opp Value'!$B1169,'xUS TME'!$B:$B,0))</f>
        <v>0.12</v>
      </c>
      <c r="O1851" s="15">
        <f>INDEX('xUS TME'!I:I,MATCH('xUS Opp Value'!$B1169,'xUS TME'!$B:$B,0))</f>
        <v>0</v>
      </c>
      <c r="P1851" s="15" t="str">
        <f>INDEX('xUS TME'!M:M,MATCH('xUS Opp Value'!$B1169,'xUS TME'!$B:$B,0))</f>
        <v>Turkish Lira</v>
      </c>
      <c r="Q1851" s="15" t="str">
        <f>INDEX('xUS TME'!N:N,MATCH('xUS Opp Value'!$B1851,'xUS TME'!$B:$B,0))</f>
        <v>Very High</v>
      </c>
    </row>
    <row r="1852" spans="1:17" hidden="1">
      <c r="A1852" s="10" t="s">
        <v>3046</v>
      </c>
      <c r="B1852" s="10" t="str">
        <f>INDEX('xUS TME'!B:B,MATCH('xUS Opp Value'!A1852,'xUS TME'!A:A,0))</f>
        <v>CNE100000338</v>
      </c>
      <c r="C1852" s="13">
        <f>INDEX('xUS TME'!C:C,MATCH($B1852,'xUS TME'!$B:$B,0))</f>
        <v>2333</v>
      </c>
      <c r="D1852" s="13" t="str">
        <f>INDEX('xUS TME'!D:D,MATCH(B1852,'xUS TME'!$B:$B,0))</f>
        <v>0P00009S9H</v>
      </c>
      <c r="E1852" s="13" t="str">
        <f>INDEX('xUS TME'!F:F,MATCH(B1852,'xUS TME'!$B:$B,0))</f>
        <v>China</v>
      </c>
      <c r="F1852" s="18" t="str">
        <f>INDEX('xUS TME'!G:G,MATCH(B1852,'xUS TME'!$B:$B,0))</f>
        <v>Consumer Discretionary</v>
      </c>
      <c r="G1852" s="58">
        <f>IFERROR(INDEX(CRIMs!G:G,MATCH(C1852,CRIMs!D:D,0)),0)</f>
        <v>0</v>
      </c>
      <c r="H1852" s="58">
        <f>IFERROR(INDEX(CRIMs!I:I,MATCH(C1852,CRIMs!D:D,0)),0)</f>
        <v>0</v>
      </c>
      <c r="I1852" s="13">
        <f>INDEX('xUS TME'!E:E,MATCH($B1852,'xUS TME'!$B:$B,0))</f>
        <v>0.01</v>
      </c>
      <c r="J1852" s="15">
        <f>INDEX('xUS TME'!H:H,MATCH(B1852,'xUS TME'!$B:$B,0))</f>
        <v>1.1499999999999999</v>
      </c>
      <c r="K1852" s="17">
        <f t="shared" si="29"/>
        <v>-0.13043478260869557</v>
      </c>
      <c r="L1852" s="15">
        <f>INDEX('xUS TME'!J:J,MATCH('xUS Opp Value'!B1194,'xUS TME'!$B:$B,0))</f>
        <v>0</v>
      </c>
      <c r="M1852" s="15">
        <f>INDEX('xUS TME'!L:L,MATCH('xUS Opp Value'!$B1194,'xUS TME'!$B:$B,0))</f>
        <v>0.87</v>
      </c>
      <c r="N1852" s="15">
        <f>INDEX('xUS TME'!K:K,MATCH('xUS Opp Value'!$B1194,'xUS TME'!$B:$B,0))</f>
        <v>0.18</v>
      </c>
      <c r="O1852" s="15">
        <f>INDEX('xUS TME'!I:I,MATCH('xUS Opp Value'!$B1194,'xUS TME'!$B:$B,0))</f>
        <v>0</v>
      </c>
      <c r="P1852" s="15" t="str">
        <f>INDEX('xUS TME'!M:M,MATCH('xUS Opp Value'!$B1194,'xUS TME'!$B:$B,0))</f>
        <v>Yuan Renminbi</v>
      </c>
      <c r="Q1852" s="15" t="str">
        <f>INDEX('xUS TME'!N:N,MATCH('xUS Opp Value'!$B1852,'xUS TME'!$B:$B,0))</f>
        <v>High</v>
      </c>
    </row>
    <row r="1853" spans="1:17" hidden="1">
      <c r="A1853" s="10" t="s">
        <v>3427</v>
      </c>
      <c r="B1853" s="10" t="str">
        <f>INDEX('xUS TME'!B:B,MATCH('xUS Opp Value'!A1853,'xUS TME'!A:A,0))</f>
        <v>KYG4402L1510</v>
      </c>
      <c r="C1853" s="13" t="str">
        <f>INDEX('xUS TME'!C:C,MATCH($B1853,'xUS TME'!$B:$B,0))</f>
        <v>01044</v>
      </c>
      <c r="D1853" s="13" t="str">
        <f>INDEX('xUS TME'!D:D,MATCH(B1853,'xUS TME'!$B:$B,0))</f>
        <v>0P00009S5J</v>
      </c>
      <c r="E1853" s="13" t="str">
        <f>INDEX('xUS TME'!F:F,MATCH(B1853,'xUS TME'!$B:$B,0))</f>
        <v>China</v>
      </c>
      <c r="F1853" s="18" t="str">
        <f>INDEX('xUS TME'!G:G,MATCH(B1853,'xUS TME'!$B:$B,0))</f>
        <v>Consumer Staples</v>
      </c>
      <c r="G1853" s="58">
        <f>IFERROR(INDEX(CRIMs!G:G,MATCH(C1853,CRIMs!D:D,0)),0)</f>
        <v>0</v>
      </c>
      <c r="H1853" s="58">
        <f>IFERROR(INDEX(CRIMs!I:I,MATCH(C1853,CRIMs!D:D,0)),0)</f>
        <v>0</v>
      </c>
      <c r="I1853" s="13">
        <f>INDEX('xUS TME'!E:E,MATCH($B1853,'xUS TME'!$B:$B,0))</f>
        <v>0.01</v>
      </c>
      <c r="J1853" s="15">
        <f>INDEX('xUS TME'!H:H,MATCH(B1853,'xUS TME'!$B:$B,0))</f>
        <v>0.84</v>
      </c>
      <c r="K1853" s="17">
        <f t="shared" si="29"/>
        <v>0.19047619047619047</v>
      </c>
      <c r="L1853" s="15">
        <f>INDEX('xUS TME'!J:J,MATCH('xUS Opp Value'!B1414,'xUS TME'!$B:$B,0))</f>
        <v>80.37</v>
      </c>
      <c r="M1853" s="15">
        <f>INDEX('xUS TME'!L:L,MATCH('xUS Opp Value'!$B1414,'xUS TME'!$B:$B,0))</f>
        <v>11.53</v>
      </c>
      <c r="N1853" s="15">
        <f>INDEX('xUS TME'!K:K,MATCH('xUS Opp Value'!$B1414,'xUS TME'!$B:$B,0))</f>
        <v>0.08</v>
      </c>
      <c r="O1853" s="15" t="str">
        <f>INDEX('xUS TME'!I:I,MATCH('xUS Opp Value'!$B1414,'xUS TME'!$B:$B,0))</f>
        <v>None</v>
      </c>
      <c r="P1853" s="15" t="str">
        <f>INDEX('xUS TME'!M:M,MATCH('xUS Opp Value'!$B1414,'xUS TME'!$B:$B,0))</f>
        <v>Yuan Renminbi</v>
      </c>
      <c r="Q1853" s="15" t="str">
        <f>INDEX('xUS TME'!N:N,MATCH('xUS Opp Value'!$B1853,'xUS TME'!$B:$B,0))</f>
        <v>Medium</v>
      </c>
    </row>
    <row r="1854" spans="1:17" hidden="1">
      <c r="A1854" s="10" t="s">
        <v>5207</v>
      </c>
      <c r="B1854" s="10" t="str">
        <f>INDEX('xUS TME'!B:B,MATCH('xUS Opp Value'!A1854,'xUS TME'!A:A,0))</f>
        <v>JP3633400001</v>
      </c>
      <c r="C1854" s="13">
        <v>7203</v>
      </c>
      <c r="D1854" s="13" t="str">
        <f>INDEX('xUS TME'!D:D,MATCH(B1854,'xUS TME'!$B:$B,0))</f>
        <v>0P0000AEZD</v>
      </c>
      <c r="E1854" s="13" t="str">
        <f>INDEX('xUS TME'!F:F,MATCH(B1854,'xUS TME'!$B:$B,0))</f>
        <v>Japan</v>
      </c>
      <c r="F1854" s="18" t="str">
        <f>INDEX('xUS TME'!G:G,MATCH(B1854,'xUS TME'!$B:$B,0))</f>
        <v>Consumer Discretionary</v>
      </c>
      <c r="G1854" s="58">
        <f>IFERROR(INDEX(CRIMs!G:G,MATCH(C1854,CRIMs!D:D,0)),0)</f>
        <v>1</v>
      </c>
      <c r="H1854" s="58">
        <f>IFERROR(INDEX(CRIMs!I:I,MATCH(C1854,CRIMs!D:D,0)),0)</f>
        <v>0.86599209792319864</v>
      </c>
      <c r="I1854" s="13">
        <f>INDEX('xUS TME'!E:E,MATCH($B1854,'xUS TME'!$B:$B,0))</f>
        <v>0.7</v>
      </c>
      <c r="J1854" s="15">
        <f>INDEX('xUS TME'!H:H,MATCH(B1854,'xUS TME'!$B:$B,0))</f>
        <v>0.91</v>
      </c>
      <c r="K1854" s="17">
        <f t="shared" si="29"/>
        <v>9.8901098901098772E-2</v>
      </c>
      <c r="L1854" s="15">
        <f>INDEX('xUS TME'!J:J,MATCH('xUS Opp Value'!B14,'xUS TME'!$B:$B,0))</f>
        <v>25.82</v>
      </c>
      <c r="M1854" s="15">
        <f>INDEX('xUS TME'!L:L,MATCH('xUS Opp Value'!$B14,'xUS TME'!$B:$B,0))</f>
        <v>9.67</v>
      </c>
      <c r="N1854" s="15">
        <f>INDEX('xUS TME'!K:K,MATCH('xUS Opp Value'!$B14,'xUS TME'!$B:$B,0))</f>
        <v>0.4</v>
      </c>
      <c r="O1854" s="15" t="str">
        <f>INDEX('xUS TME'!I:I,MATCH('xUS Opp Value'!$B14,'xUS TME'!$B:$B,0))</f>
        <v>Narrow</v>
      </c>
      <c r="P1854" s="15" t="str">
        <f>INDEX('xUS TME'!M:M,MATCH('xUS Opp Value'!$B14,'xUS TME'!$B:$B,0))</f>
        <v>Indian Rupee</v>
      </c>
      <c r="Q1854" s="15" t="str">
        <f>INDEX('xUS TME'!N:N,MATCH('xUS Opp Value'!$B1854,'xUS TME'!$B:$B,0))</f>
        <v>High</v>
      </c>
    </row>
    <row r="1855" spans="1:17" hidden="1">
      <c r="A1855" s="10" t="s">
        <v>7108</v>
      </c>
      <c r="B1855" s="10" t="str">
        <f>INDEX('xUS TME'!B:B,MATCH('xUS Opp Value'!A1855,'xUS TME'!A:A,0))</f>
        <v>GB0004082847</v>
      </c>
      <c r="C1855" s="13" t="str">
        <f>INDEX('xUS TME'!C:C,MATCH($B1855,'xUS TME'!$B:$B,0))</f>
        <v>STAN</v>
      </c>
      <c r="D1855" s="13" t="str">
        <f>INDEX('xUS TME'!D:D,MATCH(B1855,'xUS TME'!$B:$B,0))</f>
        <v>0P000090MY</v>
      </c>
      <c r="E1855" s="13" t="str">
        <f>INDEX('xUS TME'!F:F,MATCH(B1855,'xUS TME'!$B:$B,0))</f>
        <v>United Kingdom</v>
      </c>
      <c r="F1855" s="18" t="str">
        <f>INDEX('xUS TME'!G:G,MATCH(B1855,'xUS TME'!$B:$B,0))</f>
        <v>Financials</v>
      </c>
      <c r="G1855" s="58">
        <f>IFERROR(INDEX(CRIMs!G:G,MATCH(C1855,CRIMs!D:D,0)),0)</f>
        <v>0</v>
      </c>
      <c r="H1855" s="58">
        <f>IFERROR(INDEX(CRIMs!I:I,MATCH(C1855,CRIMs!D:D,0)),0)</f>
        <v>0</v>
      </c>
      <c r="I1855" s="13">
        <f>INDEX('xUS TME'!E:E,MATCH($B1855,'xUS TME'!$B:$B,0))</f>
        <v>0.11</v>
      </c>
      <c r="J1855" s="15">
        <f>INDEX('xUS TME'!H:H,MATCH(B1855,'xUS TME'!$B:$B,0))</f>
        <v>1</v>
      </c>
      <c r="K1855" s="17">
        <f t="shared" si="29"/>
        <v>0</v>
      </c>
      <c r="L1855" s="15">
        <f>INDEX('xUS TME'!J:J,MATCH('xUS Opp Value'!B164,'xUS TME'!$B:$B,0))</f>
        <v>18.350000000000001</v>
      </c>
      <c r="M1855" s="15">
        <f>INDEX('xUS TME'!L:L,MATCH('xUS Opp Value'!$B164,'xUS TME'!$B:$B,0))</f>
        <v>4.07</v>
      </c>
      <c r="N1855" s="15">
        <f>INDEX('xUS TME'!K:K,MATCH('xUS Opp Value'!$B164,'xUS TME'!$B:$B,0))</f>
        <v>0.21</v>
      </c>
      <c r="O1855" s="15">
        <f>INDEX('xUS TME'!I:I,MATCH('xUS Opp Value'!$B164,'xUS TME'!$B:$B,0))</f>
        <v>0</v>
      </c>
      <c r="P1855" s="15" t="str">
        <f>INDEX('xUS TME'!M:M,MATCH('xUS Opp Value'!$B164,'xUS TME'!$B:$B,0))</f>
        <v>Mexican Peso</v>
      </c>
      <c r="Q1855" s="15" t="str">
        <f>INDEX('xUS TME'!N:N,MATCH('xUS Opp Value'!$B1855,'xUS TME'!$B:$B,0))</f>
        <v>Medium</v>
      </c>
    </row>
    <row r="1856" spans="1:17" hidden="1">
      <c r="A1856" s="10" t="s">
        <v>3875</v>
      </c>
      <c r="B1856" s="10" t="str">
        <f>INDEX('xUS TME'!B:B,MATCH('xUS Opp Value'!A1856,'xUS TME'!A:A,0))</f>
        <v>DE0006231004</v>
      </c>
      <c r="C1856" s="13" t="str">
        <f>INDEX('xUS TME'!C:C,MATCH($B1856,'xUS TME'!$B:$B,0))</f>
        <v>IFX</v>
      </c>
      <c r="D1856" s="13" t="str">
        <f>INDEX('xUS TME'!D:D,MATCH(B1856,'xUS TME'!$B:$B,0))</f>
        <v>0P00009QQE</v>
      </c>
      <c r="E1856" s="13" t="str">
        <f>INDEX('xUS TME'!F:F,MATCH(B1856,'xUS TME'!$B:$B,0))</f>
        <v>Germany</v>
      </c>
      <c r="F1856" s="18" t="str">
        <f>INDEX('xUS TME'!G:G,MATCH(B1856,'xUS TME'!$B:$B,0))</f>
        <v>Information Technology</v>
      </c>
      <c r="G1856" s="58">
        <f>IFERROR(INDEX(CRIMs!G:G,MATCH(C1856,CRIMs!D:D,0)),0)</f>
        <v>0</v>
      </c>
      <c r="H1856" s="58">
        <f>IFERROR(INDEX(CRIMs!I:I,MATCH(C1856,CRIMs!D:D,0)),0)</f>
        <v>0</v>
      </c>
      <c r="I1856" s="13">
        <f>INDEX('xUS TME'!E:E,MATCH($B1856,'xUS TME'!$B:$B,0))</f>
        <v>0.17</v>
      </c>
      <c r="J1856" s="15">
        <f>INDEX('xUS TME'!H:H,MATCH(B1856,'xUS TME'!$B:$B,0))</f>
        <v>1</v>
      </c>
      <c r="K1856" s="17">
        <f t="shared" si="29"/>
        <v>0</v>
      </c>
      <c r="L1856" s="15">
        <f>INDEX('xUS TME'!J:J,MATCH('xUS Opp Value'!B121,'xUS TME'!$B:$B,0))</f>
        <v>24.89</v>
      </c>
      <c r="M1856" s="15">
        <f>INDEX('xUS TME'!L:L,MATCH('xUS Opp Value'!$B121,'xUS TME'!$B:$B,0))</f>
        <v>2.0699999999999998</v>
      </c>
      <c r="N1856" s="15">
        <f>INDEX('xUS TME'!K:K,MATCH('xUS Opp Value'!$B121,'xUS TME'!$B:$B,0))</f>
        <v>0.09</v>
      </c>
      <c r="O1856" s="15" t="str">
        <f>INDEX('xUS TME'!I:I,MATCH('xUS Opp Value'!$B121,'xUS TME'!$B:$B,0))</f>
        <v>Narrow</v>
      </c>
      <c r="P1856" s="15" t="str">
        <f>INDEX('xUS TME'!M:M,MATCH('xUS Opp Value'!$B121,'xUS TME'!$B:$B,0))</f>
        <v>Yen</v>
      </c>
      <c r="Q1856" s="15" t="str">
        <f>INDEX('xUS TME'!N:N,MATCH('xUS Opp Value'!$B1856,'xUS TME'!$B:$B,0))</f>
        <v>High</v>
      </c>
    </row>
    <row r="1857" spans="1:17" hidden="1">
      <c r="A1857" s="10" t="s">
        <v>7785</v>
      </c>
      <c r="B1857" s="10" t="str">
        <f>INDEX('xUS TME'!B:B,MATCH('xUS Opp Value'!A1857,'xUS TME'!A:A,0))</f>
        <v>GB0005405286</v>
      </c>
      <c r="C1857" s="13" t="str">
        <f>INDEX('xUS TME'!C:C,MATCH($B1857,'xUS TME'!$B:$B,0))</f>
        <v>HSBA</v>
      </c>
      <c r="D1857" s="13" t="str">
        <f>INDEX('xUS TME'!D:D,MATCH(B1857,'xUS TME'!$B:$B,0))</f>
        <v>0P00007OFH</v>
      </c>
      <c r="E1857" s="13" t="str">
        <f>INDEX('xUS TME'!F:F,MATCH(B1857,'xUS TME'!$B:$B,0))</f>
        <v>United Kingdom</v>
      </c>
      <c r="F1857" s="18" t="str">
        <f>INDEX('xUS TME'!G:G,MATCH(B1857,'xUS TME'!$B:$B,0))</f>
        <v>Financials</v>
      </c>
      <c r="G1857" s="58">
        <f>IFERROR(INDEX(CRIMs!G:G,MATCH(C1857,CRIMs!D:D,0)),0)</f>
        <v>0.75</v>
      </c>
      <c r="H1857" s="58">
        <f>IFERROR(INDEX(CRIMs!I:I,MATCH(C1857,CRIMs!D:D,0)),0)</f>
        <v>0.78891185389876217</v>
      </c>
      <c r="I1857" s="13">
        <f>INDEX('xUS TME'!E:E,MATCH($B1857,'xUS TME'!$B:$B,0))</f>
        <v>0.85</v>
      </c>
      <c r="J1857" s="15">
        <f>INDEX('xUS TME'!H:H,MATCH(B1857,'xUS TME'!$B:$B,0))</f>
        <v>1.02</v>
      </c>
      <c r="K1857" s="17">
        <f t="shared" si="29"/>
        <v>-1.9607843137254943E-2</v>
      </c>
      <c r="L1857" s="15">
        <f>INDEX('xUS TME'!J:J,MATCH('xUS Opp Value'!B11,'xUS TME'!$B:$B,0))</f>
        <v>0</v>
      </c>
      <c r="M1857" s="15">
        <f>INDEX('xUS TME'!L:L,MATCH('xUS Opp Value'!$B11,'xUS TME'!$B:$B,0))</f>
        <v>1.2</v>
      </c>
      <c r="N1857" s="15">
        <f>INDEX('xUS TME'!K:K,MATCH('xUS Opp Value'!$B11,'xUS TME'!$B:$B,0))</f>
        <v>0.18</v>
      </c>
      <c r="O1857" s="15">
        <f>INDEX('xUS TME'!I:I,MATCH('xUS Opp Value'!$B11,'xUS TME'!$B:$B,0))</f>
        <v>0</v>
      </c>
      <c r="P1857" s="15" t="str">
        <f>INDEX('xUS TME'!M:M,MATCH('xUS Opp Value'!$B11,'xUS TME'!$B:$B,0))</f>
        <v>Swedish Krona</v>
      </c>
      <c r="Q1857" s="15" t="str">
        <f>INDEX('xUS TME'!N:N,MATCH('xUS Opp Value'!$B1857,'xUS TME'!$B:$B,0))</f>
        <v>Medium</v>
      </c>
    </row>
    <row r="1858" spans="1:17" hidden="1">
      <c r="A1858" s="10" t="s">
        <v>749</v>
      </c>
      <c r="B1858" s="10" t="str">
        <f>INDEX('xUS TME'!B:B,MATCH('xUS Opp Value'!A1858,'xUS TME'!A:A,0))</f>
        <v>GB00BPQY8M80</v>
      </c>
      <c r="C1858" s="13" t="str">
        <f>INDEX('xUS TME'!C:C,MATCH($B1858,'xUS TME'!$B:$B,0))</f>
        <v>AV.</v>
      </c>
      <c r="D1858" s="13" t="str">
        <f>INDEX('xUS TME'!D:D,MATCH(B1858,'xUS TME'!$B:$B,0))</f>
        <v>0P000090RJ</v>
      </c>
      <c r="E1858" s="13" t="str">
        <f>INDEX('xUS TME'!F:F,MATCH(B1858,'xUS TME'!$B:$B,0))</f>
        <v>United Kingdom</v>
      </c>
      <c r="F1858" s="18" t="str">
        <f>INDEX('xUS TME'!G:G,MATCH(B1858,'xUS TME'!$B:$B,0))</f>
        <v>Financials</v>
      </c>
      <c r="G1858" s="58">
        <f>IFERROR(INDEX(CRIMs!G:G,MATCH(C1858,CRIMs!D:D,0)),0)</f>
        <v>0</v>
      </c>
      <c r="H1858" s="58">
        <f>IFERROR(INDEX(CRIMs!I:I,MATCH(C1858,CRIMs!D:D,0)),0)</f>
        <v>0</v>
      </c>
      <c r="I1858" s="13">
        <f>INDEX('xUS TME'!E:E,MATCH($B1858,'xUS TME'!$B:$B,0))</f>
        <v>7.0000000000000007E-2</v>
      </c>
      <c r="J1858" s="15">
        <f>INDEX('xUS TME'!H:H,MATCH(B1858,'xUS TME'!$B:$B,0))</f>
        <v>0.98</v>
      </c>
      <c r="K1858" s="17">
        <f t="shared" si="29"/>
        <v>2.0408163265306145E-2</v>
      </c>
      <c r="L1858" s="15">
        <f>INDEX('xUS TME'!J:J,MATCH('xUS Opp Value'!B305,'xUS TME'!$B:$B,0))</f>
        <v>0</v>
      </c>
      <c r="M1858" s="15">
        <f>INDEX('xUS TME'!L:L,MATCH('xUS Opp Value'!$B305,'xUS TME'!$B:$B,0))</f>
        <v>15.83</v>
      </c>
      <c r="N1858" s="15">
        <f>INDEX('xUS TME'!K:K,MATCH('xUS Opp Value'!$B305,'xUS TME'!$B:$B,0))</f>
        <v>0.21</v>
      </c>
      <c r="O1858" s="15">
        <f>INDEX('xUS TME'!I:I,MATCH('xUS Opp Value'!$B305,'xUS TME'!$B:$B,0))</f>
        <v>0</v>
      </c>
      <c r="P1858" s="15" t="str">
        <f>INDEX('xUS TME'!M:M,MATCH('xUS Opp Value'!$B305,'xUS TME'!$B:$B,0))</f>
        <v>Rupiah</v>
      </c>
      <c r="Q1858" s="15" t="str">
        <f>INDEX('xUS TME'!N:N,MATCH('xUS Opp Value'!$B1858,'xUS TME'!$B:$B,0))</f>
        <v>Medium</v>
      </c>
    </row>
    <row r="1859" spans="1:17" hidden="1">
      <c r="A1859" s="10" t="s">
        <v>6986</v>
      </c>
      <c r="B1859" s="10" t="str">
        <f>INDEX('xUS TME'!B:B,MATCH('xUS Opp Value'!A1859,'xUS TME'!A:A,0))</f>
        <v>CH0432492467</v>
      </c>
      <c r="C1859" s="13" t="str">
        <f>INDEX('xUS TME'!C:C,MATCH($B1859,'xUS TME'!$B:$B,0))</f>
        <v>ALC</v>
      </c>
      <c r="D1859" s="13" t="str">
        <f>INDEX('xUS TME'!D:D,MATCH(B1859,'xUS TME'!$B:$B,0))</f>
        <v>0P0001H814</v>
      </c>
      <c r="E1859" s="13" t="str">
        <f>INDEX('xUS TME'!F:F,MATCH(B1859,'xUS TME'!$B:$B,0))</f>
        <v>Switzerland</v>
      </c>
      <c r="F1859" s="18" t="str">
        <f>INDEX('xUS TME'!G:G,MATCH(B1859,'xUS TME'!$B:$B,0))</f>
        <v>Health Care</v>
      </c>
      <c r="G1859" s="58">
        <f>IFERROR(INDEX(CRIMs!G:G,MATCH(C1859,CRIMs!D:D,0)),0)</f>
        <v>0.5</v>
      </c>
      <c r="H1859" s="58">
        <f>IFERROR(INDEX(CRIMs!I:I,MATCH(C1859,CRIMs!D:D,0)),0)</f>
        <v>0.47299925055705316</v>
      </c>
      <c r="I1859" s="13">
        <f>INDEX('xUS TME'!E:E,MATCH($B1859,'xUS TME'!$B:$B,0))</f>
        <v>0.11</v>
      </c>
      <c r="J1859" s="15">
        <f>INDEX('xUS TME'!H:H,MATCH(B1859,'xUS TME'!$B:$B,0))</f>
        <v>0.93</v>
      </c>
      <c r="K1859" s="17">
        <f t="shared" si="29"/>
        <v>7.5268817204301008E-2</v>
      </c>
      <c r="L1859" s="15">
        <f>INDEX('xUS TME'!J:J,MATCH('xUS Opp Value'!B188,'xUS TME'!$B:$B,0))</f>
        <v>0</v>
      </c>
      <c r="M1859" s="15">
        <f>INDEX('xUS TME'!L:L,MATCH('xUS Opp Value'!$B188,'xUS TME'!$B:$B,0))</f>
        <v>3.5</v>
      </c>
      <c r="N1859" s="15">
        <f>INDEX('xUS TME'!K:K,MATCH('xUS Opp Value'!$B188,'xUS TME'!$B:$B,0))</f>
        <v>0.19</v>
      </c>
      <c r="O1859" s="15">
        <f>INDEX('xUS TME'!I:I,MATCH('xUS Opp Value'!$B188,'xUS TME'!$B:$B,0))</f>
        <v>0</v>
      </c>
      <c r="P1859" s="15" t="str">
        <f>INDEX('xUS TME'!M:M,MATCH('xUS Opp Value'!$B188,'xUS TME'!$B:$B,0))</f>
        <v>Yen</v>
      </c>
      <c r="Q1859" s="15" t="str">
        <f>INDEX('xUS TME'!N:N,MATCH('xUS Opp Value'!$B1859,'xUS TME'!$B:$B,0))</f>
        <v>Medium</v>
      </c>
    </row>
    <row r="1860" spans="1:17" hidden="1">
      <c r="A1860" s="10" t="s">
        <v>5235</v>
      </c>
      <c r="B1860" s="10" t="str">
        <f>INDEX('xUS TME'!B:B,MATCH('xUS Opp Value'!A1860,'xUS TME'!A:A,0))</f>
        <v>JP3734800000</v>
      </c>
      <c r="C1860" s="13">
        <f>INDEX('xUS TME'!C:C,MATCH($B1860,'xUS TME'!$B:$B,0))</f>
        <v>6594</v>
      </c>
      <c r="D1860" s="13" t="str">
        <f>INDEX('xUS TME'!D:D,MATCH(B1860,'xUS TME'!$B:$B,0))</f>
        <v>0P0000E63B</v>
      </c>
      <c r="E1860" s="13" t="str">
        <f>INDEX('xUS TME'!F:F,MATCH(B1860,'xUS TME'!$B:$B,0))</f>
        <v>Japan</v>
      </c>
      <c r="F1860" s="18" t="str">
        <f>INDEX('xUS TME'!G:G,MATCH(B1860,'xUS TME'!$B:$B,0))</f>
        <v>Industrials</v>
      </c>
      <c r="G1860" s="58">
        <f>IFERROR(INDEX(CRIMs!G:G,MATCH(C1860,CRIMs!D:D,0)),0)</f>
        <v>0</v>
      </c>
      <c r="H1860" s="58">
        <f>IFERROR(INDEX(CRIMs!I:I,MATCH(C1860,CRIMs!D:D,0)),0)</f>
        <v>0</v>
      </c>
      <c r="I1860" s="13">
        <f>INDEX('xUS TME'!E:E,MATCH($B1860,'xUS TME'!$B:$B,0))</f>
        <v>0.04</v>
      </c>
      <c r="J1860" s="15">
        <f>INDEX('xUS TME'!H:H,MATCH(B1860,'xUS TME'!$B:$B,0))</f>
        <v>0.9</v>
      </c>
      <c r="K1860" s="17">
        <f t="shared" si="29"/>
        <v>0.11111111111111116</v>
      </c>
      <c r="L1860" s="15">
        <f>INDEX('xUS TME'!J:J,MATCH('xUS Opp Value'!B521,'xUS TME'!$B:$B,0))</f>
        <v>468.75</v>
      </c>
      <c r="M1860" s="15">
        <f>INDEX('xUS TME'!L:L,MATCH('xUS Opp Value'!$B521,'xUS TME'!$B:$B,0))</f>
        <v>4.76</v>
      </c>
      <c r="N1860" s="15">
        <f>INDEX('xUS TME'!K:K,MATCH('xUS Opp Value'!$B521,'xUS TME'!$B:$B,0))</f>
        <v>0.01</v>
      </c>
      <c r="O1860" s="15">
        <f>INDEX('xUS TME'!I:I,MATCH('xUS Opp Value'!$B521,'xUS TME'!$B:$B,0))</f>
        <v>0</v>
      </c>
      <c r="P1860" s="15" t="str">
        <f>INDEX('xUS TME'!M:M,MATCH('xUS Opp Value'!$B521,'xUS TME'!$B:$B,0))</f>
        <v>Won</v>
      </c>
      <c r="Q1860" s="15" t="str">
        <f>INDEX('xUS TME'!N:N,MATCH('xUS Opp Value'!$B1860,'xUS TME'!$B:$B,0))</f>
        <v>Extreme</v>
      </c>
    </row>
    <row r="1861" spans="1:17" hidden="1">
      <c r="A1861" s="10" t="s">
        <v>575</v>
      </c>
      <c r="B1861" s="10" t="str">
        <f>INDEX('xUS TME'!B:B,MATCH('xUS Opp Value'!A1861,'xUS TME'!A:A,0))</f>
        <v>AU000000APA1</v>
      </c>
      <c r="C1861" s="13" t="str">
        <f>INDEX('xUS TME'!C:C,MATCH($B1861,'xUS TME'!$B:$B,0))</f>
        <v>APA</v>
      </c>
      <c r="D1861" s="13" t="str">
        <f>INDEX('xUS TME'!D:D,MATCH(B1861,'xUS TME'!$B:$B,0))</f>
        <v>0P0000A1NH</v>
      </c>
      <c r="E1861" s="13" t="str">
        <f>INDEX('xUS TME'!F:F,MATCH(B1861,'xUS TME'!$B:$B,0))</f>
        <v>Australia</v>
      </c>
      <c r="F1861" s="18" t="str">
        <f>INDEX('xUS TME'!G:G,MATCH(B1861,'xUS TME'!$B:$B,0))</f>
        <v>Utilities</v>
      </c>
      <c r="G1861" s="58">
        <f>IFERROR(INDEX(CRIMs!G:G,MATCH(C1861,CRIMs!D:D,0)),0)</f>
        <v>0</v>
      </c>
      <c r="H1861" s="58">
        <f>IFERROR(INDEX(CRIMs!I:I,MATCH(C1861,CRIMs!D:D,0)),0)</f>
        <v>0</v>
      </c>
      <c r="I1861" s="13">
        <f>INDEX('xUS TME'!E:E,MATCH($B1861,'xUS TME'!$B:$B,0))</f>
        <v>0.03</v>
      </c>
      <c r="J1861" s="15">
        <f>INDEX('xUS TME'!H:H,MATCH(B1861,'xUS TME'!$B:$B,0))</f>
        <v>1.06</v>
      </c>
      <c r="K1861" s="17">
        <f t="shared" si="29"/>
        <v>-5.6603773584905759E-2</v>
      </c>
      <c r="L1861" s="15">
        <f>INDEX('xUS TME'!J:J,MATCH('xUS Opp Value'!B794,'xUS TME'!$B:$B,0))</f>
        <v>0</v>
      </c>
      <c r="M1861" s="15">
        <f>INDEX('xUS TME'!L:L,MATCH('xUS Opp Value'!$B794,'xUS TME'!$B:$B,0))</f>
        <v>0.91</v>
      </c>
      <c r="N1861" s="15">
        <f>INDEX('xUS TME'!K:K,MATCH('xUS Opp Value'!$B794,'xUS TME'!$B:$B,0))</f>
        <v>0.12</v>
      </c>
      <c r="O1861" s="15">
        <f>INDEX('xUS TME'!I:I,MATCH('xUS Opp Value'!$B794,'xUS TME'!$B:$B,0))</f>
        <v>0</v>
      </c>
      <c r="P1861" s="15" t="str">
        <f>INDEX('xUS TME'!M:M,MATCH('xUS Opp Value'!$B794,'xUS TME'!$B:$B,0))</f>
        <v>Yen</v>
      </c>
      <c r="Q1861" s="15" t="str">
        <f>INDEX('xUS TME'!N:N,MATCH('xUS Opp Value'!$B1861,'xUS TME'!$B:$B,0))</f>
        <v>Medium</v>
      </c>
    </row>
    <row r="1862" spans="1:17">
      <c r="A1862" s="10" t="s">
        <v>511</v>
      </c>
      <c r="B1862" s="10" t="str">
        <f>INDEX('xUS TME'!B:B,MATCH('xUS Opp Value'!A1862,'xUS TME'!A:A,0))</f>
        <v>FR0004125920</v>
      </c>
      <c r="C1862" s="13" t="str">
        <f>INDEX('xUS TME'!C:C,MATCH($B1862,'xUS TME'!$B:$B,0))</f>
        <v>AMUN</v>
      </c>
      <c r="D1862" s="13" t="str">
        <f>INDEX('xUS TME'!D:D,MATCH(B1862,'xUS TME'!$B:$B,0))</f>
        <v>0P00016YML</v>
      </c>
      <c r="E1862" s="13" t="str">
        <f>INDEX('xUS TME'!F:F,MATCH(B1862,'xUS TME'!$B:$B,0))</f>
        <v>France</v>
      </c>
      <c r="F1862" s="18" t="str">
        <f>INDEX('xUS TME'!G:G,MATCH(B1862,'xUS TME'!$B:$B,0))</f>
        <v>Financials</v>
      </c>
      <c r="G1862" s="58">
        <f>IFERROR(INDEX(CRIMs!G:G,MATCH(C1862,CRIMs!D:D,0)),0)</f>
        <v>0</v>
      </c>
      <c r="H1862" s="58">
        <f>IFERROR(INDEX(CRIMs!I:I,MATCH(C1862,CRIMs!D:D,0)),0)</f>
        <v>0</v>
      </c>
      <c r="I1862" s="13">
        <f>INDEX('xUS TME'!E:E,MATCH($B1862,'xUS TME'!$B:$B,0))</f>
        <v>0.02</v>
      </c>
      <c r="J1862" s="15">
        <f>INDEX('xUS TME'!H:H,MATCH(B1862,'xUS TME'!$B:$B,0))</f>
        <v>0.94</v>
      </c>
      <c r="K1862" s="17">
        <f t="shared" si="29"/>
        <v>6.3829787234042534E-2</v>
      </c>
      <c r="L1862" s="15">
        <f>INDEX('xUS TME'!J:J,MATCH('xUS Opp Value'!B1019,'xUS TME'!$B:$B,0))</f>
        <v>10.62</v>
      </c>
      <c r="M1862" s="15">
        <f>INDEX('xUS TME'!L:L,MATCH('xUS Opp Value'!$B1019,'xUS TME'!$B:$B,0))</f>
        <v>1.1399999999999999</v>
      </c>
      <c r="N1862" s="15">
        <f>INDEX('xUS TME'!K:K,MATCH('xUS Opp Value'!$B1019,'xUS TME'!$B:$B,0))</f>
        <v>0.11</v>
      </c>
      <c r="O1862" s="15">
        <f>INDEX('xUS TME'!I:I,MATCH('xUS Opp Value'!$B1019,'xUS TME'!$B:$B,0))</f>
        <v>0</v>
      </c>
      <c r="P1862" s="15" t="str">
        <f>INDEX('xUS TME'!M:M,MATCH('xUS Opp Value'!$B1019,'xUS TME'!$B:$B,0))</f>
        <v>Yuan Renminbi</v>
      </c>
      <c r="Q1862" s="15" t="str">
        <f>INDEX('xUS TME'!N:N,MATCH('xUS Opp Value'!$B1862,'xUS TME'!$B:$B,0))</f>
        <v>High</v>
      </c>
    </row>
    <row r="1863" spans="1:17" hidden="1">
      <c r="A1863" s="10" t="s">
        <v>1717</v>
      </c>
      <c r="B1863" s="10" t="str">
        <f>INDEX('xUS TME'!B:B,MATCH('xUS Opp Value'!A1863,'xUS TME'!A:A,0))</f>
        <v>CNE1000008M8</v>
      </c>
      <c r="C1863" s="13">
        <f>INDEX('xUS TME'!C:C,MATCH($B1863,'xUS TME'!$B:$B,0))</f>
        <v>601601</v>
      </c>
      <c r="D1863" s="13" t="str">
        <f>INDEX('xUS TME'!D:D,MATCH(B1863,'xUS TME'!$B:$B,0))</f>
        <v>0P0000A3W5</v>
      </c>
      <c r="E1863" s="13" t="str">
        <f>INDEX('xUS TME'!F:F,MATCH(B1863,'xUS TME'!$B:$B,0))</f>
        <v>China</v>
      </c>
      <c r="F1863" s="18" t="str">
        <f>INDEX('xUS TME'!G:G,MATCH(B1863,'xUS TME'!$B:$B,0))</f>
        <v>Financials</v>
      </c>
      <c r="G1863" s="58">
        <f>IFERROR(INDEX(CRIMs!G:G,MATCH(C1863,CRIMs!D:D,0)),0)</f>
        <v>0</v>
      </c>
      <c r="H1863" s="58">
        <f>IFERROR(INDEX(CRIMs!I:I,MATCH(C1863,CRIMs!D:D,0)),0)</f>
        <v>0</v>
      </c>
      <c r="I1863" s="13">
        <f>INDEX('xUS TME'!E:E,MATCH($B1863,'xUS TME'!$B:$B,0))</f>
        <v>0.01</v>
      </c>
      <c r="J1863" s="15">
        <f>INDEX('xUS TME'!H:H,MATCH(B1863,'xUS TME'!$B:$B,0))</f>
        <v>0.92</v>
      </c>
      <c r="K1863" s="17">
        <f t="shared" si="29"/>
        <v>8.6956521739130377E-2</v>
      </c>
      <c r="L1863" s="15">
        <f>INDEX('xUS TME'!J:J,MATCH('xUS Opp Value'!B1260,'xUS TME'!$B:$B,0))</f>
        <v>15.71</v>
      </c>
      <c r="M1863" s="15">
        <f>INDEX('xUS TME'!L:L,MATCH('xUS Opp Value'!$B1260,'xUS TME'!$B:$B,0))</f>
        <v>4.6399999999999997</v>
      </c>
      <c r="N1863" s="15">
        <f>INDEX('xUS TME'!K:K,MATCH('xUS Opp Value'!$B1260,'xUS TME'!$B:$B,0))</f>
        <v>0.11</v>
      </c>
      <c r="O1863" s="15" t="str">
        <f>INDEX('xUS TME'!I:I,MATCH('xUS Opp Value'!$B1260,'xUS TME'!$B:$B,0))</f>
        <v>None</v>
      </c>
      <c r="P1863" s="15" t="str">
        <f>INDEX('xUS TME'!M:M,MATCH('xUS Opp Value'!$B1260,'xUS TME'!$B:$B,0))</f>
        <v>Yuan Renminbi</v>
      </c>
      <c r="Q1863" s="15" t="str">
        <f>INDEX('xUS TME'!N:N,MATCH('xUS Opp Value'!$B1863,'xUS TME'!$B:$B,0))</f>
        <v>High</v>
      </c>
    </row>
    <row r="1864" spans="1:17" hidden="1">
      <c r="A1864" s="10" t="s">
        <v>959</v>
      </c>
      <c r="B1864" s="10" t="str">
        <f>INDEX('xUS TME'!B:B,MATCH('xUS Opp Value'!A1864,'xUS TME'!A:A,0))</f>
        <v>CNE1000005P7</v>
      </c>
      <c r="C1864" s="13">
        <f>INDEX('xUS TME'!C:C,MATCH($B1864,'xUS TME'!$B:$B,0))</f>
        <v>2142</v>
      </c>
      <c r="D1864" s="13" t="str">
        <f>INDEX('xUS TME'!D:D,MATCH(B1864,'xUS TME'!$B:$B,0))</f>
        <v>0P00009FZO</v>
      </c>
      <c r="E1864" s="13" t="str">
        <f>INDEX('xUS TME'!F:F,MATCH(B1864,'xUS TME'!$B:$B,0))</f>
        <v>China</v>
      </c>
      <c r="F1864" s="18" t="str">
        <f>INDEX('xUS TME'!G:G,MATCH(B1864,'xUS TME'!$B:$B,0))</f>
        <v>Financials</v>
      </c>
      <c r="G1864" s="58">
        <f>IFERROR(INDEX(CRIMs!G:G,MATCH(C1864,CRIMs!D:D,0)),0)</f>
        <v>0</v>
      </c>
      <c r="H1864" s="58">
        <f>IFERROR(INDEX(CRIMs!I:I,MATCH(C1864,CRIMs!D:D,0)),0)</f>
        <v>0</v>
      </c>
      <c r="I1864" s="13">
        <f>INDEX('xUS TME'!E:E,MATCH($B1864,'xUS TME'!$B:$B,0))</f>
        <v>0.01</v>
      </c>
      <c r="J1864" s="15">
        <f>INDEX('xUS TME'!H:H,MATCH(B1864,'xUS TME'!$B:$B,0))</f>
        <v>0.92</v>
      </c>
      <c r="K1864" s="17">
        <f t="shared" si="29"/>
        <v>8.6956521739130377E-2</v>
      </c>
      <c r="L1864" s="15">
        <f>INDEX('xUS TME'!J:J,MATCH('xUS Opp Value'!B1438,'xUS TME'!$B:$B,0))</f>
        <v>37.01</v>
      </c>
      <c r="M1864" s="15">
        <f>INDEX('xUS TME'!L:L,MATCH('xUS Opp Value'!$B1438,'xUS TME'!$B:$B,0))</f>
        <v>1.17</v>
      </c>
      <c r="N1864" s="15">
        <f>INDEX('xUS TME'!K:K,MATCH('xUS Opp Value'!$B1438,'xUS TME'!$B:$B,0))</f>
        <v>0.08</v>
      </c>
      <c r="O1864" s="15">
        <f>INDEX('xUS TME'!I:I,MATCH('xUS Opp Value'!$B1438,'xUS TME'!$B:$B,0))</f>
        <v>0</v>
      </c>
      <c r="P1864" s="15" t="str">
        <f>INDEX('xUS TME'!M:M,MATCH('xUS Opp Value'!$B1438,'xUS TME'!$B:$B,0))</f>
        <v>Yuan Renminbi</v>
      </c>
      <c r="Q1864" s="15" t="str">
        <f>INDEX('xUS TME'!N:N,MATCH('xUS Opp Value'!$B1864,'xUS TME'!$B:$B,0))</f>
        <v>Very High</v>
      </c>
    </row>
    <row r="1865" spans="1:17" s="358" customFormat="1" hidden="1">
      <c r="A1865" s="398" t="s">
        <v>7176</v>
      </c>
      <c r="B1865" s="429" t="str">
        <f>_xll.MSDP(C1865,"ISIN")</f>
        <v>US7751331015</v>
      </c>
      <c r="C1865" s="399" t="s">
        <v>7178</v>
      </c>
      <c r="D1865" s="399" t="e">
        <f>INDEX('xUS TME'!D:D,MATCH(B1865,'xUS TME'!$B:$B,0))</f>
        <v>#N/A</v>
      </c>
      <c r="E1865" s="399" t="e">
        <f>INDEX('xUS TME'!F:F,MATCH(B1865,'xUS TME'!$B:$B,0))</f>
        <v>#N/A</v>
      </c>
      <c r="F1865" s="400" t="e">
        <f>INDEX('xUS TME'!G:G,MATCH(B1865,'xUS TME'!$B:$B,0))</f>
        <v>#N/A</v>
      </c>
      <c r="G1865" s="401">
        <f>IFERROR(INDEX(CRIMs!G:G,MATCH(C1865,CRIMs!D:D,0)),0)</f>
        <v>1</v>
      </c>
      <c r="H1865" s="401">
        <f>IFERROR(INDEX(CRIMs!I:I,MATCH(C1865,CRIMs!D:D,0)),0)</f>
        <v>0.88569735562835072</v>
      </c>
      <c r="I1865" s="399">
        <v>0</v>
      </c>
      <c r="J1865" s="13"/>
      <c r="K1865" s="402" t="str">
        <f t="shared" si="29"/>
        <v/>
      </c>
      <c r="L1865" s="401">
        <f>INDEX('xUS TME'!J:J,MATCH('xUS Opp Value'!B10,'xUS TME'!$B:$B,0))</f>
        <v>16.760000000000002</v>
      </c>
      <c r="M1865" s="401">
        <f>INDEX('xUS TME'!L:L,MATCH('xUS Opp Value'!$B10,'xUS TME'!$B:$B,0))</f>
        <v>2.73</v>
      </c>
      <c r="N1865" s="401">
        <f>INDEX('xUS TME'!K:K,MATCH('xUS Opp Value'!$B10,'xUS TME'!$B:$B,0))</f>
        <v>0.19</v>
      </c>
      <c r="O1865" s="401" t="str">
        <f>INDEX('xUS TME'!I:I,MATCH('xUS Opp Value'!$B10,'xUS TME'!$B:$B,0))</f>
        <v>Narrow</v>
      </c>
      <c r="P1865" s="401" t="str">
        <f>INDEX('xUS TME'!M:M,MATCH('xUS Opp Value'!$B10,'xUS TME'!$B:$B,0))</f>
        <v>Indian Rupee</v>
      </c>
      <c r="Q1865" s="401" t="e">
        <f>INDEX('xUS TME'!N:N,MATCH('xUS Opp Value'!$B1865,'xUS TME'!$B:$B,0))</f>
        <v>#N/A</v>
      </c>
    </row>
    <row r="1866" spans="1:17" hidden="1">
      <c r="A1866" s="10" t="s">
        <v>438</v>
      </c>
      <c r="B1866" s="10" t="str">
        <f>INDEX('xUS TME'!B:B,MATCH('xUS Opp Value'!A1866,'xUS TME'!A:A,0))</f>
        <v>DE0008404005</v>
      </c>
      <c r="C1866" s="13" t="str">
        <f>INDEX('xUS TME'!C:C,MATCH($B1866,'xUS TME'!$B:$B,0))</f>
        <v>ALV</v>
      </c>
      <c r="D1866" s="13" t="str">
        <f>INDEX('xUS TME'!D:D,MATCH(B1866,'xUS TME'!$B:$B,0))</f>
        <v>0P00009QNO</v>
      </c>
      <c r="E1866" s="13" t="str">
        <f>INDEX('xUS TME'!F:F,MATCH(B1866,'xUS TME'!$B:$B,0))</f>
        <v>Germany</v>
      </c>
      <c r="F1866" s="18" t="str">
        <f>INDEX('xUS TME'!G:G,MATCH(B1866,'xUS TME'!$B:$B,0))</f>
        <v>Financials</v>
      </c>
      <c r="G1866" s="58">
        <f>IFERROR(INDEX(CRIMs!G:G,MATCH(C1866,CRIMs!D:D,0)),0)</f>
        <v>0</v>
      </c>
      <c r="H1866" s="58">
        <f>IFERROR(INDEX(CRIMs!I:I,MATCH(C1866,CRIMs!D:D,0)),0)</f>
        <v>0</v>
      </c>
      <c r="I1866" s="13">
        <f>INDEX('xUS TME'!E:E,MATCH($B1866,'xUS TME'!$B:$B,0))</f>
        <v>0.48</v>
      </c>
      <c r="J1866" s="15">
        <f>INDEX('xUS TME'!H:H,MATCH(B1866,'xUS TME'!$B:$B,0))</f>
        <v>0.93</v>
      </c>
      <c r="K1866" s="17">
        <f t="shared" si="29"/>
        <v>7.5268817204301008E-2</v>
      </c>
      <c r="L1866" s="15">
        <f>INDEX('xUS TME'!J:J,MATCH('xUS Opp Value'!B25,'xUS TME'!$B:$B,0))</f>
        <v>10.9</v>
      </c>
      <c r="M1866" s="15">
        <f>INDEX('xUS TME'!L:L,MATCH('xUS Opp Value'!$B25,'xUS TME'!$B:$B,0))</f>
        <v>2.4900000000000002</v>
      </c>
      <c r="N1866" s="15">
        <f>INDEX('xUS TME'!K:K,MATCH('xUS Opp Value'!$B25,'xUS TME'!$B:$B,0))</f>
        <v>0.1</v>
      </c>
      <c r="O1866" s="15" t="str">
        <f>INDEX('xUS TME'!I:I,MATCH('xUS Opp Value'!$B25,'xUS TME'!$B:$B,0))</f>
        <v>None</v>
      </c>
      <c r="P1866" s="15" t="str">
        <f>INDEX('xUS TME'!M:M,MATCH('xUS Opp Value'!$B25,'xUS TME'!$B:$B,0))</f>
        <v>Yen</v>
      </c>
      <c r="Q1866" s="15" t="str">
        <f>INDEX('xUS TME'!N:N,MATCH('xUS Opp Value'!$B1866,'xUS TME'!$B:$B,0))</f>
        <v>Low</v>
      </c>
    </row>
    <row r="1867" spans="1:17" hidden="1">
      <c r="A1867" s="10" t="s">
        <v>8457</v>
      </c>
      <c r="B1867" s="10" t="str">
        <f>INDEX('xUS TME'!B:B,MATCH('xUS Opp Value'!A1867,'xUS TME'!A:A,0))</f>
        <v>CH0011075394</v>
      </c>
      <c r="C1867" s="13" t="str">
        <f>INDEX('xUS TME'!C:C,MATCH($B1867,'xUS TME'!$B:$B,0))</f>
        <v>ZURN</v>
      </c>
      <c r="D1867" s="13" t="str">
        <f>INDEX('xUS TME'!D:D,MATCH(B1867,'xUS TME'!$B:$B,0))</f>
        <v>0P0000A5GW</v>
      </c>
      <c r="E1867" s="13" t="str">
        <f>INDEX('xUS TME'!F:F,MATCH(B1867,'xUS TME'!$B:$B,0))</f>
        <v>Switzerland</v>
      </c>
      <c r="F1867" s="18" t="str">
        <f>INDEX('xUS TME'!G:G,MATCH(B1867,'xUS TME'!$B:$B,0))</f>
        <v>Financials</v>
      </c>
      <c r="G1867" s="58">
        <f>IFERROR(INDEX(CRIMs!G:G,MATCH(C1867,CRIMs!D:D,0)),0)</f>
        <v>0</v>
      </c>
      <c r="H1867" s="58">
        <f>IFERROR(INDEX(CRIMs!I:I,MATCH(C1867,CRIMs!D:D,0)),0)</f>
        <v>0</v>
      </c>
      <c r="I1867" s="13">
        <f>INDEX('xUS TME'!E:E,MATCH($B1867,'xUS TME'!$B:$B,0))</f>
        <v>0.3</v>
      </c>
      <c r="J1867" s="15">
        <f>INDEX('xUS TME'!H:H,MATCH(B1867,'xUS TME'!$B:$B,0))</f>
        <v>1</v>
      </c>
      <c r="K1867" s="17">
        <f t="shared" si="29"/>
        <v>0</v>
      </c>
      <c r="L1867" s="15">
        <f>INDEX('xUS TME'!J:J,MATCH('xUS Opp Value'!B61,'xUS TME'!$B:$B,0))</f>
        <v>24.85</v>
      </c>
      <c r="M1867" s="15">
        <f>INDEX('xUS TME'!L:L,MATCH('xUS Opp Value'!$B61,'xUS TME'!$B:$B,0))</f>
        <v>7</v>
      </c>
      <c r="N1867" s="15">
        <f>INDEX('xUS TME'!K:K,MATCH('xUS Opp Value'!$B61,'xUS TME'!$B:$B,0))</f>
        <v>0.24</v>
      </c>
      <c r="O1867" s="15" t="str">
        <f>INDEX('xUS TME'!I:I,MATCH('xUS Opp Value'!$B61,'xUS TME'!$B:$B,0))</f>
        <v>Wide</v>
      </c>
      <c r="P1867" s="15" t="str">
        <f>INDEX('xUS TME'!M:M,MATCH('xUS Opp Value'!$B61,'xUS TME'!$B:$B,0))</f>
        <v>Swedish Krona</v>
      </c>
      <c r="Q1867" s="15" t="str">
        <f>INDEX('xUS TME'!N:N,MATCH('xUS Opp Value'!$B1867,'xUS TME'!$B:$B,0))</f>
        <v>Low</v>
      </c>
    </row>
    <row r="1868" spans="1:17" hidden="1">
      <c r="A1868" s="10" t="s">
        <v>7030</v>
      </c>
      <c r="B1868" s="10" t="str">
        <f>INDEX('xUS TME'!B:B,MATCH('xUS Opp Value'!A1868,'xUS TME'!A:A,0))</f>
        <v>JP3732000009</v>
      </c>
      <c r="C1868" s="13">
        <f>INDEX('xUS TME'!C:C,MATCH($B1868,'xUS TME'!$B:$B,0))</f>
        <v>9434</v>
      </c>
      <c r="D1868" s="13" t="str">
        <f>INDEX('xUS TME'!D:D,MATCH(B1868,'xUS TME'!$B:$B,0))</f>
        <v>0P0001F3XF</v>
      </c>
      <c r="E1868" s="13" t="str">
        <f>INDEX('xUS TME'!F:F,MATCH(B1868,'xUS TME'!$B:$B,0))</f>
        <v>Japan</v>
      </c>
      <c r="F1868" s="18" t="str">
        <f>INDEX('xUS TME'!G:G,MATCH(B1868,'xUS TME'!$B:$B,0))</f>
        <v>Communication Services</v>
      </c>
      <c r="G1868" s="58">
        <f>IFERROR(INDEX(CRIMs!G:G,MATCH(C1868,CRIMs!D:D,0)),0)</f>
        <v>0</v>
      </c>
      <c r="H1868" s="58">
        <f>IFERROR(INDEX(CRIMs!I:I,MATCH(C1868,CRIMs!D:D,0)),0)</f>
        <v>0</v>
      </c>
      <c r="I1868" s="13">
        <f>INDEX('xUS TME'!E:E,MATCH($B1868,'xUS TME'!$B:$B,0))</f>
        <v>0.11</v>
      </c>
      <c r="J1868" s="15">
        <f>INDEX('xUS TME'!H:H,MATCH(B1868,'xUS TME'!$B:$B,0))</f>
        <v>1.02</v>
      </c>
      <c r="K1868" s="17">
        <f t="shared" si="29"/>
        <v>-1.9607843137254943E-2</v>
      </c>
      <c r="L1868" s="15">
        <f>INDEX('xUS TME'!J:J,MATCH('xUS Opp Value'!B198,'xUS TME'!$B:$B,0))</f>
        <v>15.99</v>
      </c>
      <c r="M1868" s="15">
        <f>INDEX('xUS TME'!L:L,MATCH('xUS Opp Value'!$B198,'xUS TME'!$B:$B,0))</f>
        <v>7.74</v>
      </c>
      <c r="N1868" s="15">
        <f>INDEX('xUS TME'!K:K,MATCH('xUS Opp Value'!$B198,'xUS TME'!$B:$B,0))</f>
        <v>0.44</v>
      </c>
      <c r="O1868" s="15" t="str">
        <f>INDEX('xUS TME'!I:I,MATCH('xUS Opp Value'!$B198,'xUS TME'!$B:$B,0))</f>
        <v>Wide</v>
      </c>
      <c r="P1868" s="15" t="str">
        <f>INDEX('xUS TME'!M:M,MATCH('xUS Opp Value'!$B198,'xUS TME'!$B:$B,0))</f>
        <v>Swiss Franc</v>
      </c>
      <c r="Q1868" s="15" t="str">
        <f>INDEX('xUS TME'!N:N,MATCH('xUS Opp Value'!$B1868,'xUS TME'!$B:$B,0))</f>
        <v>Low</v>
      </c>
    </row>
    <row r="1869" spans="1:17" hidden="1">
      <c r="A1869" s="10" t="s">
        <v>7427</v>
      </c>
      <c r="B1869" s="10" t="str">
        <f>INDEX('xUS TME'!B:B,MATCH('xUS Opp Value'!A1869,'xUS TME'!A:A,0))</f>
        <v>SE0000108656</v>
      </c>
      <c r="C1869" s="13" t="str">
        <f>INDEX('xUS TME'!C:C,MATCH($B1869,'xUS TME'!$B:$B,0))</f>
        <v>ERIC B</v>
      </c>
      <c r="D1869" s="13" t="str">
        <f>INDEX('xUS TME'!D:D,MATCH(B1869,'xUS TME'!$B:$B,0))</f>
        <v>0P0000A6GF</v>
      </c>
      <c r="E1869" s="13" t="str">
        <f>INDEX('xUS TME'!F:F,MATCH(B1869,'xUS TME'!$B:$B,0))</f>
        <v>Sweden</v>
      </c>
      <c r="F1869" s="18" t="str">
        <f>INDEX('xUS TME'!G:G,MATCH(B1869,'xUS TME'!$B:$B,0))</f>
        <v>Information Technology</v>
      </c>
      <c r="G1869" s="58">
        <f>IFERROR(INDEX(CRIMs!G:G,MATCH(C1869,CRIMs!D:D,0)),0)</f>
        <v>0</v>
      </c>
      <c r="H1869" s="58">
        <f>IFERROR(INDEX(CRIMs!I:I,MATCH(C1869,CRIMs!D:D,0)),0)</f>
        <v>0</v>
      </c>
      <c r="I1869" s="13">
        <f>INDEX('xUS TME'!E:E,MATCH($B1869,'xUS TME'!$B:$B,0))</f>
        <v>0.09</v>
      </c>
      <c r="J1869" s="15">
        <f>INDEX('xUS TME'!H:H,MATCH(B1869,'xUS TME'!$B:$B,0))</f>
        <v>1.06</v>
      </c>
      <c r="K1869" s="17">
        <f t="shared" si="29"/>
        <v>-5.6603773584905759E-2</v>
      </c>
      <c r="L1869" s="15">
        <f>INDEX('xUS TME'!J:J,MATCH('xUS Opp Value'!B285,'xUS TME'!$B:$B,0))</f>
        <v>469.04</v>
      </c>
      <c r="M1869" s="15">
        <f>INDEX('xUS TME'!L:L,MATCH('xUS Opp Value'!$B285,'xUS TME'!$B:$B,0))</f>
        <v>0.85</v>
      </c>
      <c r="N1869" s="15">
        <f>INDEX('xUS TME'!K:K,MATCH('xUS Opp Value'!$B285,'xUS TME'!$B:$B,0))</f>
        <v>-0.06</v>
      </c>
      <c r="O1869" s="15">
        <f>INDEX('xUS TME'!I:I,MATCH('xUS Opp Value'!$B285,'xUS TME'!$B:$B,0))</f>
        <v>0</v>
      </c>
      <c r="P1869" s="15" t="str">
        <f>INDEX('xUS TME'!M:M,MATCH('xUS Opp Value'!$B285,'xUS TME'!$B:$B,0))</f>
        <v>Won</v>
      </c>
      <c r="Q1869" s="15" t="str">
        <f>INDEX('xUS TME'!N:N,MATCH('xUS Opp Value'!$B1869,'xUS TME'!$B:$B,0))</f>
        <v>Medium</v>
      </c>
    </row>
    <row r="1870" spans="1:17" hidden="1">
      <c r="A1870" s="10" t="s">
        <v>2985</v>
      </c>
      <c r="B1870" s="10" t="str">
        <f>INDEX('xUS TME'!B:B,MATCH('xUS Opp Value'!A1870,'xUS TME'!A:A,0))</f>
        <v>TW0006488000</v>
      </c>
      <c r="C1870" s="13">
        <f>INDEX('xUS TME'!C:C,MATCH($B1870,'xUS TME'!$B:$B,0))</f>
        <v>6488</v>
      </c>
      <c r="D1870" s="13" t="str">
        <f>INDEX('xUS TME'!D:D,MATCH(B1870,'xUS TME'!$B:$B,0))</f>
        <v>0P00014JAF</v>
      </c>
      <c r="E1870" s="13" t="str">
        <f>INDEX('xUS TME'!F:F,MATCH(B1870,'xUS TME'!$B:$B,0))</f>
        <v>Taiwan</v>
      </c>
      <c r="F1870" s="18" t="str">
        <f>INDEX('xUS TME'!G:G,MATCH(B1870,'xUS TME'!$B:$B,0))</f>
        <v>Information Technology</v>
      </c>
      <c r="G1870" s="58">
        <f>IFERROR(INDEX(CRIMs!G:G,MATCH(C1870,CRIMs!D:D,0)),0)</f>
        <v>0</v>
      </c>
      <c r="H1870" s="58">
        <f>IFERROR(INDEX(CRIMs!I:I,MATCH(C1870,CRIMs!D:D,0)),0)</f>
        <v>0</v>
      </c>
      <c r="I1870" s="13">
        <f>INDEX('xUS TME'!E:E,MATCH($B1870,'xUS TME'!$B:$B,0))</f>
        <v>0.01</v>
      </c>
      <c r="J1870" s="15">
        <f>INDEX('xUS TME'!H:H,MATCH(B1870,'xUS TME'!$B:$B,0))</f>
        <v>1</v>
      </c>
      <c r="K1870" s="17">
        <f t="shared" si="29"/>
        <v>0</v>
      </c>
      <c r="L1870" s="15">
        <f>INDEX('xUS TME'!J:J,MATCH('xUS Opp Value'!B1187,'xUS TME'!$B:$B,0))</f>
        <v>4.59</v>
      </c>
      <c r="M1870" s="15">
        <f>INDEX('xUS TME'!L:L,MATCH('xUS Opp Value'!$B1187,'xUS TME'!$B:$B,0))</f>
        <v>0.56000000000000005</v>
      </c>
      <c r="N1870" s="15">
        <f>INDEX('xUS TME'!K:K,MATCH('xUS Opp Value'!$B1187,'xUS TME'!$B:$B,0))</f>
        <v>7.0000000000000007E-2</v>
      </c>
      <c r="O1870" s="15">
        <f>INDEX('xUS TME'!I:I,MATCH('xUS Opp Value'!$B1187,'xUS TME'!$B:$B,0))</f>
        <v>0</v>
      </c>
      <c r="P1870" s="15" t="str">
        <f>INDEX('xUS TME'!M:M,MATCH('xUS Opp Value'!$B1187,'xUS TME'!$B:$B,0))</f>
        <v>Hong Kong Dollar</v>
      </c>
      <c r="Q1870" s="15" t="str">
        <f>INDEX('xUS TME'!N:N,MATCH('xUS Opp Value'!$B1870,'xUS TME'!$B:$B,0))</f>
        <v>High</v>
      </c>
    </row>
    <row r="1871" spans="1:17" hidden="1">
      <c r="A1871" s="10" t="s">
        <v>5575</v>
      </c>
      <c r="B1871" s="10" t="str">
        <f>INDEX('xUS TME'!B:B,MATCH('xUS Opp Value'!A1871,'xUS TME'!A:A,0))</f>
        <v>GB0006776081</v>
      </c>
      <c r="C1871" s="13" t="str">
        <f>INDEX('xUS TME'!C:C,MATCH($B1871,'xUS TME'!$B:$B,0))</f>
        <v>PSON</v>
      </c>
      <c r="D1871" s="13" t="str">
        <f>INDEX('xUS TME'!D:D,MATCH(B1871,'xUS TME'!$B:$B,0))</f>
        <v>0P00007OQB</v>
      </c>
      <c r="E1871" s="13" t="str">
        <f>INDEX('xUS TME'!F:F,MATCH(B1871,'xUS TME'!$B:$B,0))</f>
        <v>United Kingdom</v>
      </c>
      <c r="F1871" s="18" t="str">
        <f>INDEX('xUS TME'!G:G,MATCH(B1871,'xUS TME'!$B:$B,0))</f>
        <v>Consumer Discretionary</v>
      </c>
      <c r="G1871" s="58">
        <f>IFERROR(INDEX(CRIMs!G:G,MATCH(C1871,CRIMs!D:D,0)),0)</f>
        <v>0</v>
      </c>
      <c r="H1871" s="58">
        <f>IFERROR(INDEX(CRIMs!I:I,MATCH(C1871,CRIMs!D:D,0)),0)</f>
        <v>0</v>
      </c>
      <c r="I1871" s="13">
        <f>INDEX('xUS TME'!E:E,MATCH($B1871,'xUS TME'!$B:$B,0))</f>
        <v>0.03</v>
      </c>
      <c r="J1871" s="15">
        <f>INDEX('xUS TME'!H:H,MATCH(B1871,'xUS TME'!$B:$B,0))</f>
        <v>1</v>
      </c>
      <c r="K1871" s="17">
        <f t="shared" si="29"/>
        <v>0</v>
      </c>
      <c r="L1871" s="15">
        <f>INDEX('xUS TME'!J:J,MATCH('xUS Opp Value'!B758,'xUS TME'!$B:$B,0))</f>
        <v>9.25</v>
      </c>
      <c r="M1871" s="15">
        <f>INDEX('xUS TME'!L:L,MATCH('xUS Opp Value'!$B758,'xUS TME'!$B:$B,0))</f>
        <v>1.1000000000000001</v>
      </c>
      <c r="N1871" s="15">
        <f>INDEX('xUS TME'!K:K,MATCH('xUS Opp Value'!$B758,'xUS TME'!$B:$B,0))</f>
        <v>0.17</v>
      </c>
      <c r="O1871" s="15">
        <f>INDEX('xUS TME'!I:I,MATCH('xUS Opp Value'!$B758,'xUS TME'!$B:$B,0))</f>
        <v>0</v>
      </c>
      <c r="P1871" s="15" t="str">
        <f>INDEX('xUS TME'!M:M,MATCH('xUS Opp Value'!$B758,'xUS TME'!$B:$B,0))</f>
        <v>Indian Rupee</v>
      </c>
      <c r="Q1871" s="15" t="str">
        <f>INDEX('xUS TME'!N:N,MATCH('xUS Opp Value'!$B1871,'xUS TME'!$B:$B,0))</f>
        <v>Medium</v>
      </c>
    </row>
    <row r="1872" spans="1:17" hidden="1">
      <c r="A1872" s="10" t="s">
        <v>7247</v>
      </c>
      <c r="B1872" s="10" t="str">
        <f>INDEX('xUS TME'!B:B,MATCH('xUS Opp Value'!A1872,'xUS TME'!A:A,0))</f>
        <v>CH0244767585</v>
      </c>
      <c r="C1872" s="13" t="str">
        <f>INDEX('xUS TME'!C:C,MATCH($B1872,'xUS TME'!$B:$B,0))</f>
        <v>UBSG</v>
      </c>
      <c r="D1872" s="13" t="str">
        <f>INDEX('xUS TME'!D:D,MATCH(B1872,'xUS TME'!$B:$B,0))</f>
        <v>0P0000A5G3</v>
      </c>
      <c r="E1872" s="13" t="str">
        <f>INDEX('xUS TME'!F:F,MATCH(B1872,'xUS TME'!$B:$B,0))</f>
        <v>Switzerland</v>
      </c>
      <c r="F1872" s="18" t="str">
        <f>INDEX('xUS TME'!G:G,MATCH(B1872,'xUS TME'!$B:$B,0))</f>
        <v>Financials</v>
      </c>
      <c r="G1872" s="58">
        <f>IFERROR(INDEX(CRIMs!G:G,MATCH(C1872,CRIMs!D:D,0)),0)</f>
        <v>0.5</v>
      </c>
      <c r="H1872" s="58">
        <f>IFERROR(INDEX(CRIMs!I:I,MATCH(C1872,CRIMs!D:D,0)),0)</f>
        <v>0.48553808731490294</v>
      </c>
      <c r="I1872" s="13">
        <f>INDEX('xUS TME'!E:E,MATCH($B1872,'xUS TME'!$B:$B,0))</f>
        <v>0.36</v>
      </c>
      <c r="J1872" s="15">
        <f>INDEX('xUS TME'!H:H,MATCH(B1872,'xUS TME'!$B:$B,0))</f>
        <v>0.97</v>
      </c>
      <c r="K1872" s="17">
        <f t="shared" si="29"/>
        <v>3.0927835051546504E-2</v>
      </c>
      <c r="L1872" s="15">
        <f>INDEX('xUS TME'!J:J,MATCH('xUS Opp Value'!B32,'xUS TME'!$B:$B,0))</f>
        <v>0</v>
      </c>
      <c r="M1872" s="15">
        <f>INDEX('xUS TME'!L:L,MATCH('xUS Opp Value'!$B32,'xUS TME'!$B:$B,0))</f>
        <v>4</v>
      </c>
      <c r="N1872" s="15">
        <f>INDEX('xUS TME'!K:K,MATCH('xUS Opp Value'!$B32,'xUS TME'!$B:$B,0))</f>
        <v>0</v>
      </c>
      <c r="O1872" s="15">
        <f>INDEX('xUS TME'!I:I,MATCH('xUS Opp Value'!$B32,'xUS TME'!$B:$B,0))</f>
        <v>0</v>
      </c>
      <c r="P1872" s="15" t="str">
        <f>INDEX('xUS TME'!M:M,MATCH('xUS Opp Value'!$B32,'xUS TME'!$B:$B,0))</f>
        <v>Yen</v>
      </c>
      <c r="Q1872" s="15" t="str">
        <f>INDEX('xUS TME'!N:N,MATCH('xUS Opp Value'!$B1872,'xUS TME'!$B:$B,0))</f>
        <v>High</v>
      </c>
    </row>
    <row r="1873" spans="1:17" hidden="1">
      <c r="A1873" s="10" t="s">
        <v>5187</v>
      </c>
      <c r="B1873" s="10" t="str">
        <f>INDEX('xUS TME'!B:B,MATCH('xUS Opp Value'!A1873,'xUS TME'!A:A,0))</f>
        <v>JP3571400005</v>
      </c>
      <c r="C1873" s="13" t="str">
        <f>INDEX('xUS TME'!C:C,MATCH($B1873,'xUS TME'!$B:$B,0))</f>
        <v>8035</v>
      </c>
      <c r="D1873" s="13" t="str">
        <f>INDEX('xUS TME'!D:D,MATCH(B1873,'xUS TME'!$B:$B,0))</f>
        <v>0P0000AEZ3</v>
      </c>
      <c r="E1873" s="13" t="str">
        <f>INDEX('xUS TME'!F:F,MATCH(B1873,'xUS TME'!$B:$B,0))</f>
        <v>Japan</v>
      </c>
      <c r="F1873" s="18" t="str">
        <f>INDEX('xUS TME'!G:G,MATCH(B1873,'xUS TME'!$B:$B,0))</f>
        <v>Information Technology</v>
      </c>
      <c r="G1873" s="58">
        <v>0.75</v>
      </c>
      <c r="H1873" s="58">
        <v>0.75</v>
      </c>
      <c r="I1873" s="13">
        <f>INDEX('xUS TME'!E:E,MATCH($B1873,'xUS TME'!$B:$B,0))</f>
        <v>0.32</v>
      </c>
      <c r="J1873" s="15">
        <f>INDEX('xUS TME'!H:H,MATCH(B1873,'xUS TME'!$B:$B,0))</f>
        <v>1.04</v>
      </c>
      <c r="K1873" s="17">
        <f t="shared" si="29"/>
        <v>-3.8461538461538547E-2</v>
      </c>
      <c r="L1873" s="15">
        <f>INDEX('xUS TME'!J:J,MATCH('xUS Opp Value'!B44,'xUS TME'!$B:$B,0))</f>
        <v>14.18</v>
      </c>
      <c r="M1873" s="15">
        <f>INDEX('xUS TME'!L:L,MATCH('xUS Opp Value'!$B44,'xUS TME'!$B:$B,0))</f>
        <v>2.34</v>
      </c>
      <c r="N1873" s="15">
        <f>INDEX('xUS TME'!K:K,MATCH('xUS Opp Value'!$B44,'xUS TME'!$B:$B,0))</f>
        <v>0.19</v>
      </c>
      <c r="O1873" s="15" t="str">
        <f>INDEX('xUS TME'!I:I,MATCH('xUS Opp Value'!$B44,'xUS TME'!$B:$B,0))</f>
        <v>Narrow</v>
      </c>
      <c r="P1873" s="15" t="str">
        <f>INDEX('xUS TME'!M:M,MATCH('xUS Opp Value'!$B44,'xUS TME'!$B:$B,0))</f>
        <v>Canadian Dollar</v>
      </c>
      <c r="Q1873" s="15" t="str">
        <f>INDEX('xUS TME'!N:N,MATCH('xUS Opp Value'!$B1873,'xUS TME'!$B:$B,0))</f>
        <v>High</v>
      </c>
    </row>
    <row r="1874" spans="1:17">
      <c r="A1874" s="10" t="s">
        <v>2224</v>
      </c>
      <c r="B1874" s="10" t="str">
        <f>INDEX('xUS TME'!B:B,MATCH('xUS Opp Value'!A1874,'xUS TME'!A:A,0))</f>
        <v>FR0000120644</v>
      </c>
      <c r="C1874" s="13" t="str">
        <f>INDEX('xUS TME'!C:C,MATCH($B1874,'xUS TME'!$B:$B,0))</f>
        <v>BN</v>
      </c>
      <c r="D1874" s="13" t="str">
        <f>INDEX('xUS TME'!D:D,MATCH(B1874,'xUS TME'!$B:$B,0))</f>
        <v>0P00009WEL</v>
      </c>
      <c r="E1874" s="13" t="str">
        <f>INDEX('xUS TME'!F:F,MATCH(B1874,'xUS TME'!$B:$B,0))</f>
        <v>France</v>
      </c>
      <c r="F1874" s="18" t="str">
        <f>INDEX('xUS TME'!G:G,MATCH(B1874,'xUS TME'!$B:$B,0))</f>
        <v>Consumer Staples</v>
      </c>
      <c r="G1874" s="58">
        <f>IFERROR(INDEX(CRIMs!G:G,MATCH(C1874,CRIMs!D:D,0)),0)</f>
        <v>0</v>
      </c>
      <c r="H1874" s="58">
        <f>IFERROR(INDEX(CRIMs!I:I,MATCH(C1874,CRIMs!D:D,0)),0)</f>
        <v>0</v>
      </c>
      <c r="I1874" s="13">
        <f>INDEX('xUS TME'!E:E,MATCH($B1874,'xUS TME'!$B:$B,0))</f>
        <v>0.16</v>
      </c>
      <c r="J1874" s="15">
        <f>INDEX('xUS TME'!H:H,MATCH(B1874,'xUS TME'!$B:$B,0))</f>
        <v>0.97</v>
      </c>
      <c r="K1874" s="17">
        <f t="shared" si="29"/>
        <v>3.0927835051546504E-2</v>
      </c>
      <c r="L1874" s="15">
        <f>INDEX('xUS TME'!J:J,MATCH('xUS Opp Value'!B150,'xUS TME'!$B:$B,0))</f>
        <v>0</v>
      </c>
      <c r="M1874" s="15">
        <f>INDEX('xUS TME'!L:L,MATCH('xUS Opp Value'!$B150,'xUS TME'!$B:$B,0))</f>
        <v>0.99</v>
      </c>
      <c r="N1874" s="15">
        <f>INDEX('xUS TME'!K:K,MATCH('xUS Opp Value'!$B150,'xUS TME'!$B:$B,0))</f>
        <v>0.1</v>
      </c>
      <c r="O1874" s="15">
        <f>INDEX('xUS TME'!I:I,MATCH('xUS Opp Value'!$B150,'xUS TME'!$B:$B,0))</f>
        <v>0</v>
      </c>
      <c r="P1874" s="15" t="str">
        <f>INDEX('xUS TME'!M:M,MATCH('xUS Opp Value'!$B150,'xUS TME'!$B:$B,0))</f>
        <v>Won</v>
      </c>
      <c r="Q1874" s="15" t="str">
        <f>INDEX('xUS TME'!N:N,MATCH('xUS Opp Value'!$B1874,'xUS TME'!$B:$B,0))</f>
        <v>Low</v>
      </c>
    </row>
    <row r="1875" spans="1:17" hidden="1">
      <c r="A1875" s="10" t="s">
        <v>5387</v>
      </c>
      <c r="B1875" s="10" t="str">
        <f>INDEX('xUS TME'!B:B,MATCH('xUS Opp Value'!A1875,'xUS TME'!A:A,0))</f>
        <v>CA67077M1086</v>
      </c>
      <c r="C1875" s="13" t="str">
        <f>INDEX('xUS TME'!C:C,MATCH($B1875,'xUS TME'!$B:$B,0))</f>
        <v>NTR</v>
      </c>
      <c r="D1875" s="13" t="str">
        <f>INDEX('xUS TME'!D:D,MATCH(B1875,'xUS TME'!$B:$B,0))</f>
        <v>0P00006870</v>
      </c>
      <c r="E1875" s="13" t="str">
        <f>INDEX('xUS TME'!F:F,MATCH(B1875,'xUS TME'!$B:$B,0))</f>
        <v>Canada</v>
      </c>
      <c r="F1875" s="18" t="str">
        <f>INDEX('xUS TME'!G:G,MATCH(B1875,'xUS TME'!$B:$B,0))</f>
        <v>Materials</v>
      </c>
      <c r="G1875" s="58">
        <f>IFERROR(INDEX(CRIMs!G:G,MATCH(C1875,CRIMs!D:D,0)),0)</f>
        <v>0</v>
      </c>
      <c r="H1875" s="58">
        <f>IFERROR(INDEX(CRIMs!I:I,MATCH(C1875,CRIMs!D:D,0)),0)</f>
        <v>0</v>
      </c>
      <c r="I1875" s="13">
        <f>INDEX('xUS TME'!E:E,MATCH($B1875,'xUS TME'!$B:$B,0))</f>
        <v>0.11</v>
      </c>
      <c r="J1875" s="15">
        <f>INDEX('xUS TME'!H:H,MATCH(B1875,'xUS TME'!$B:$B,0))</f>
        <v>0.94</v>
      </c>
      <c r="K1875" s="17">
        <f t="shared" si="29"/>
        <v>6.3829787234042534E-2</v>
      </c>
      <c r="L1875" s="15">
        <f>INDEX('xUS TME'!J:J,MATCH('xUS Opp Value'!B235,'xUS TME'!$B:$B,0))</f>
        <v>11.39</v>
      </c>
      <c r="M1875" s="15">
        <f>INDEX('xUS TME'!L:L,MATCH('xUS Opp Value'!$B235,'xUS TME'!$B:$B,0))</f>
        <v>1.87</v>
      </c>
      <c r="N1875" s="15">
        <f>INDEX('xUS TME'!K:K,MATCH('xUS Opp Value'!$B235,'xUS TME'!$B:$B,0))</f>
        <v>0.08</v>
      </c>
      <c r="O1875" s="15">
        <f>INDEX('xUS TME'!I:I,MATCH('xUS Opp Value'!$B235,'xUS TME'!$B:$B,0))</f>
        <v>0</v>
      </c>
      <c r="P1875" s="15" t="str">
        <f>INDEX('xUS TME'!M:M,MATCH('xUS Opp Value'!$B235,'xUS TME'!$B:$B,0))</f>
        <v>Indian Rupee</v>
      </c>
      <c r="Q1875" s="15" t="str">
        <f>INDEX('xUS TME'!N:N,MATCH('xUS Opp Value'!$B1875,'xUS TME'!$B:$B,0))</f>
        <v>High</v>
      </c>
    </row>
    <row r="1876" spans="1:17" hidden="1">
      <c r="A1876" s="10" t="s">
        <v>2700</v>
      </c>
      <c r="B1876" s="10" t="str">
        <f>INDEX('xUS TME'!B:B,MATCH('xUS Opp Value'!A1876,'xUS TME'!A:A,0))</f>
        <v>NL0015001FS8</v>
      </c>
      <c r="C1876" s="13" t="str">
        <f>INDEX('xUS TME'!C:C,MATCH($B1876,'xUS TME'!$B:$B,0))</f>
        <v>FER</v>
      </c>
      <c r="D1876" s="13" t="str">
        <f>INDEX('xUS TME'!D:D,MATCH(B1876,'xUS TME'!$B:$B,0))</f>
        <v>0P0001R6S9</v>
      </c>
      <c r="E1876" s="13" t="str">
        <f>INDEX('xUS TME'!F:F,MATCH(B1876,'xUS TME'!$B:$B,0))</f>
        <v>Netherlands</v>
      </c>
      <c r="F1876" s="18" t="str">
        <f>INDEX('xUS TME'!G:G,MATCH(B1876,'xUS TME'!$B:$B,0))</f>
        <v>Industrials</v>
      </c>
      <c r="G1876" s="58">
        <f>IFERROR(INDEX(CRIMs!G:G,MATCH(C1876,CRIMs!D:D,0)),0)</f>
        <v>0</v>
      </c>
      <c r="H1876" s="58">
        <f>IFERROR(INDEX(CRIMs!I:I,MATCH(C1876,CRIMs!D:D,0)),0)</f>
        <v>0</v>
      </c>
      <c r="I1876" s="13">
        <f>INDEX('xUS TME'!E:E,MATCH($B1876,'xUS TME'!$B:$B,0))</f>
        <v>0.09</v>
      </c>
      <c r="J1876" s="15">
        <f>INDEX('xUS TME'!H:H,MATCH(B1876,'xUS TME'!$B:$B,0))</f>
        <v>1.02</v>
      </c>
      <c r="K1876" s="17">
        <f t="shared" si="29"/>
        <v>-1.9607843137254943E-2</v>
      </c>
      <c r="L1876" s="15">
        <f>INDEX('xUS TME'!J:J,MATCH('xUS Opp Value'!B263,'xUS TME'!$B:$B,0))</f>
        <v>7.35</v>
      </c>
      <c r="M1876" s="15">
        <f>INDEX('xUS TME'!L:L,MATCH('xUS Opp Value'!$B263,'xUS TME'!$B:$B,0))</f>
        <v>1.48</v>
      </c>
      <c r="N1876" s="15">
        <f>INDEX('xUS TME'!K:K,MATCH('xUS Opp Value'!$B263,'xUS TME'!$B:$B,0))</f>
        <v>0.22</v>
      </c>
      <c r="O1876" s="15">
        <f>INDEX('xUS TME'!I:I,MATCH('xUS Opp Value'!$B263,'xUS TME'!$B:$B,0))</f>
        <v>0</v>
      </c>
      <c r="P1876" s="15" t="str">
        <f>INDEX('xUS TME'!M:M,MATCH('xUS Opp Value'!$B263,'xUS TME'!$B:$B,0))</f>
        <v>Rupiah</v>
      </c>
      <c r="Q1876" s="15" t="str">
        <f>INDEX('xUS TME'!N:N,MATCH('xUS Opp Value'!$B1876,'xUS TME'!$B:$B,0))</f>
        <v>Medium</v>
      </c>
    </row>
    <row r="1877" spans="1:17" hidden="1">
      <c r="A1877" s="10" t="s">
        <v>1729</v>
      </c>
      <c r="B1877" s="10" t="str">
        <f>INDEX('xUS TME'!B:B,MATCH('xUS Opp Value'!A1877,'xUS TME'!A:A,0))</f>
        <v>CNE1000002Q2</v>
      </c>
      <c r="C1877" s="13" t="str">
        <f>INDEX('xUS TME'!C:C,MATCH($B1877,'xUS TME'!$B:$B,0))</f>
        <v>00386</v>
      </c>
      <c r="D1877" s="13" t="str">
        <f>INDEX('xUS TME'!D:D,MATCH(B1877,'xUS TME'!$B:$B,0))</f>
        <v>0P00009RX7</v>
      </c>
      <c r="E1877" s="13" t="str">
        <f>INDEX('xUS TME'!F:F,MATCH(B1877,'xUS TME'!$B:$B,0))</f>
        <v>China</v>
      </c>
      <c r="F1877" s="18" t="str">
        <f>INDEX('xUS TME'!G:G,MATCH(B1877,'xUS TME'!$B:$B,0))</f>
        <v>Energy</v>
      </c>
      <c r="G1877" s="58">
        <f>IFERROR(INDEX(CRIMs!G:G,MATCH(C1877,CRIMs!D:D,0)),0)</f>
        <v>0</v>
      </c>
      <c r="H1877" s="58">
        <f>IFERROR(INDEX(CRIMs!I:I,MATCH(C1877,CRIMs!D:D,0)),0)</f>
        <v>0</v>
      </c>
      <c r="I1877" s="13">
        <f>INDEX('xUS TME'!E:E,MATCH($B1877,'xUS TME'!$B:$B,0))</f>
        <v>0.04</v>
      </c>
      <c r="J1877" s="15">
        <f>INDEX('xUS TME'!H:H,MATCH(B1877,'xUS TME'!$B:$B,0))</f>
        <v>0.82</v>
      </c>
      <c r="K1877" s="17">
        <f t="shared" si="29"/>
        <v>0.21951219512195119</v>
      </c>
      <c r="L1877" s="15">
        <f>INDEX('xUS TME'!J:J,MATCH('xUS Opp Value'!B487,'xUS TME'!$B:$B,0))</f>
        <v>7.21</v>
      </c>
      <c r="M1877" s="15">
        <f>INDEX('xUS TME'!L:L,MATCH('xUS Opp Value'!$B487,'xUS TME'!$B:$B,0))</f>
        <v>0.98</v>
      </c>
      <c r="N1877" s="15">
        <f>INDEX('xUS TME'!K:K,MATCH('xUS Opp Value'!$B487,'xUS TME'!$B:$B,0))</f>
        <v>0.12</v>
      </c>
      <c r="O1877" s="15">
        <f>INDEX('xUS TME'!I:I,MATCH('xUS Opp Value'!$B487,'xUS TME'!$B:$B,0))</f>
        <v>0</v>
      </c>
      <c r="P1877" s="15" t="str">
        <f>INDEX('xUS TME'!M:M,MATCH('xUS Opp Value'!$B487,'xUS TME'!$B:$B,0))</f>
        <v>Mexican Peso</v>
      </c>
      <c r="Q1877" s="15" t="str">
        <f>INDEX('xUS TME'!N:N,MATCH('xUS Opp Value'!$B1877,'xUS TME'!$B:$B,0))</f>
        <v>High</v>
      </c>
    </row>
    <row r="1878" spans="1:17" hidden="1">
      <c r="A1878" s="10" t="s">
        <v>1377</v>
      </c>
      <c r="B1878" s="10" t="str">
        <f>INDEX('xUS TME'!B:B,MATCH('xUS Opp Value'!A1878,'xUS TME'!A:A,0))</f>
        <v>SG1M51904654</v>
      </c>
      <c r="C1878" s="13" t="str">
        <f>INDEX('xUS TME'!C:C,MATCH($B1878,'xUS TME'!$B:$B,0))</f>
        <v>C38U</v>
      </c>
      <c r="D1878" s="13" t="str">
        <f>INDEX('xUS TME'!D:D,MATCH(B1878,'xUS TME'!$B:$B,0))</f>
        <v>0P0000A6ED</v>
      </c>
      <c r="E1878" s="13" t="str">
        <f>INDEX('xUS TME'!F:F,MATCH(B1878,'xUS TME'!$B:$B,0))</f>
        <v>Singapore</v>
      </c>
      <c r="F1878" s="18" t="str">
        <f>INDEX('xUS TME'!G:G,MATCH(B1878,'xUS TME'!$B:$B,0))</f>
        <v>Real Estate</v>
      </c>
      <c r="G1878" s="58">
        <f>IFERROR(INDEX(CRIMs!G:G,MATCH(C1878,CRIMs!D:D,0)),0)</f>
        <v>0</v>
      </c>
      <c r="H1878" s="58">
        <f>IFERROR(INDEX(CRIMs!I:I,MATCH(C1878,CRIMs!D:D,0)),0)</f>
        <v>0</v>
      </c>
      <c r="I1878" s="13">
        <f>INDEX('xUS TME'!E:E,MATCH($B1878,'xUS TME'!$B:$B,0))</f>
        <v>0.03</v>
      </c>
      <c r="J1878" s="15">
        <f>INDEX('xUS TME'!H:H,MATCH(B1878,'xUS TME'!$B:$B,0))</f>
        <v>0.98</v>
      </c>
      <c r="K1878" s="17">
        <f t="shared" si="29"/>
        <v>2.0408163265306145E-2</v>
      </c>
      <c r="L1878" s="15">
        <f>INDEX('xUS TME'!J:J,MATCH('xUS Opp Value'!B727,'xUS TME'!$B:$B,0))</f>
        <v>14.46</v>
      </c>
      <c r="M1878" s="15">
        <f>INDEX('xUS TME'!L:L,MATCH('xUS Opp Value'!$B727,'xUS TME'!$B:$B,0))</f>
        <v>14.66</v>
      </c>
      <c r="N1878" s="15">
        <f>INDEX('xUS TME'!K:K,MATCH('xUS Opp Value'!$B727,'xUS TME'!$B:$B,0))</f>
        <v>1.01</v>
      </c>
      <c r="O1878" s="15">
        <f>INDEX('xUS TME'!I:I,MATCH('xUS Opp Value'!$B727,'xUS TME'!$B:$B,0))</f>
        <v>0</v>
      </c>
      <c r="P1878" s="15" t="str">
        <f>INDEX('xUS TME'!M:M,MATCH('xUS Opp Value'!$B727,'xUS TME'!$B:$B,0))</f>
        <v>UAE Dirham</v>
      </c>
      <c r="Q1878" s="15" t="str">
        <f>INDEX('xUS TME'!N:N,MATCH('xUS Opp Value'!$B1878,'xUS TME'!$B:$B,0))</f>
        <v>Low</v>
      </c>
    </row>
    <row r="1879" spans="1:17" hidden="1">
      <c r="A1879" s="10" t="s">
        <v>5367</v>
      </c>
      <c r="B1879" s="10" t="str">
        <f>INDEX('xUS TME'!B:B,MATCH('xUS Opp Value'!A1879,'xUS TME'!A:A,0))</f>
        <v>JP3932000007</v>
      </c>
      <c r="C1879" s="13">
        <v>6506</v>
      </c>
      <c r="D1879" s="13" t="str">
        <f>INDEX('xUS TME'!D:D,MATCH(B1879,'xUS TME'!$B:$B,0))</f>
        <v>0P0000ED5A</v>
      </c>
      <c r="E1879" s="13" t="str">
        <f>INDEX('xUS TME'!F:F,MATCH(B1879,'xUS TME'!$B:$B,0))</f>
        <v>Japan</v>
      </c>
      <c r="F1879" s="18" t="str">
        <f>INDEX('xUS TME'!G:G,MATCH(B1879,'xUS TME'!$B:$B,0))</f>
        <v>Industrials</v>
      </c>
      <c r="G1879" s="58">
        <f>IFERROR(INDEX(CRIMs!G:G,MATCH(C1879,CRIMs!D:D,0)),0)</f>
        <v>0.5</v>
      </c>
      <c r="H1879" s="58">
        <f>IFERROR(INDEX(CRIMs!I:I,MATCH(C1879,CRIMs!D:D,0)),0)</f>
        <v>0.43828680328738467</v>
      </c>
      <c r="I1879" s="13">
        <f>INDEX('xUS TME'!E:E,MATCH($B1879,'xUS TME'!$B:$B,0))</f>
        <v>0.02</v>
      </c>
      <c r="J1879" s="15">
        <f>INDEX('xUS TME'!H:H,MATCH(B1879,'xUS TME'!$B:$B,0))</f>
        <v>1.1100000000000001</v>
      </c>
      <c r="K1879" s="17">
        <f t="shared" si="29"/>
        <v>-9.9099099099099197E-2</v>
      </c>
      <c r="L1879" s="15">
        <f>INDEX('xUS TME'!J:J,MATCH('xUS Opp Value'!B796,'xUS TME'!$B:$B,0))</f>
        <v>7.6</v>
      </c>
      <c r="M1879" s="15">
        <f>INDEX('xUS TME'!L:L,MATCH('xUS Opp Value'!$B796,'xUS TME'!$B:$B,0))</f>
        <v>3.02</v>
      </c>
      <c r="N1879" s="15">
        <f>INDEX('xUS TME'!K:K,MATCH('xUS Opp Value'!$B796,'xUS TME'!$B:$B,0))</f>
        <v>0.21</v>
      </c>
      <c r="O1879" s="15" t="str">
        <f>INDEX('xUS TME'!I:I,MATCH('xUS Opp Value'!$B796,'xUS TME'!$B:$B,0))</f>
        <v>None</v>
      </c>
      <c r="P1879" s="15" t="str">
        <f>INDEX('xUS TME'!M:M,MATCH('xUS Opp Value'!$B796,'xUS TME'!$B:$B,0))</f>
        <v>Yuan Renminbi</v>
      </c>
      <c r="Q1879" s="15" t="str">
        <f>INDEX('xUS TME'!N:N,MATCH('xUS Opp Value'!$B1879,'xUS TME'!$B:$B,0))</f>
        <v>High</v>
      </c>
    </row>
    <row r="1880" spans="1:17">
      <c r="A1880" s="10" t="s">
        <v>2243</v>
      </c>
      <c r="B1880" s="10" t="str">
        <f>INDEX('xUS TME'!B:B,MATCH('xUS Opp Value'!A1880,'xUS TME'!A:A,0))</f>
        <v>FR0014004L86</v>
      </c>
      <c r="C1880" s="13" t="str">
        <f>INDEX('xUS TME'!C:C,MATCH($B1880,'xUS TME'!$B:$B,0))</f>
        <v>AM</v>
      </c>
      <c r="D1880" s="13" t="str">
        <f>INDEX('xUS TME'!D:D,MATCH(B1880,'xUS TME'!$B:$B,0))</f>
        <v>0P00009WEM</v>
      </c>
      <c r="E1880" s="13" t="str">
        <f>INDEX('xUS TME'!F:F,MATCH(B1880,'xUS TME'!$B:$B,0))</f>
        <v>France</v>
      </c>
      <c r="F1880" s="18" t="str">
        <f>INDEX('xUS TME'!G:G,MATCH(B1880,'xUS TME'!$B:$B,0))</f>
        <v>Industrials</v>
      </c>
      <c r="G1880" s="58">
        <f>IFERROR(INDEX(CRIMs!G:G,MATCH(C1880,CRIMs!D:D,0)),0)</f>
        <v>0</v>
      </c>
      <c r="H1880" s="58">
        <f>IFERROR(INDEX(CRIMs!I:I,MATCH(C1880,CRIMs!D:D,0)),0)</f>
        <v>0</v>
      </c>
      <c r="I1880" s="13">
        <f>INDEX('xUS TME'!E:E,MATCH($B1880,'xUS TME'!$B:$B,0))</f>
        <v>0.02</v>
      </c>
      <c r="J1880" s="15">
        <f>INDEX('xUS TME'!H:H,MATCH(B1880,'xUS TME'!$B:$B,0))</f>
        <v>0.87</v>
      </c>
      <c r="K1880" s="17">
        <f t="shared" si="29"/>
        <v>0.14942528735632177</v>
      </c>
      <c r="L1880" s="15">
        <f>INDEX('xUS TME'!J:J,MATCH('xUS Opp Value'!B905,'xUS TME'!$B:$B,0))</f>
        <v>385.61</v>
      </c>
      <c r="M1880" s="15">
        <f>INDEX('xUS TME'!L:L,MATCH('xUS Opp Value'!$B905,'xUS TME'!$B:$B,0))</f>
        <v>6.52</v>
      </c>
      <c r="N1880" s="15">
        <f>INDEX('xUS TME'!K:K,MATCH('xUS Opp Value'!$B905,'xUS TME'!$B:$B,0))</f>
        <v>0</v>
      </c>
      <c r="O1880" s="15">
        <f>INDEX('xUS TME'!I:I,MATCH('xUS Opp Value'!$B905,'xUS TME'!$B:$B,0))</f>
        <v>0</v>
      </c>
      <c r="P1880" s="15" t="str">
        <f>INDEX('xUS TME'!M:M,MATCH('xUS Opp Value'!$B905,'xUS TME'!$B:$B,0))</f>
        <v>Indian Rupee</v>
      </c>
      <c r="Q1880" s="15" t="str">
        <f>INDEX('xUS TME'!N:N,MATCH('xUS Opp Value'!$B1880,'xUS TME'!$B:$B,0))</f>
        <v>Medium</v>
      </c>
    </row>
    <row r="1881" spans="1:17" hidden="1">
      <c r="A1881" s="10" t="s">
        <v>7090</v>
      </c>
      <c r="B1881" s="10" t="str">
        <f>INDEX('xUS TME'!B:B,MATCH('xUS Opp Value'!A1881,'xUS TME'!A:A,0))</f>
        <v>JP3164630000</v>
      </c>
      <c r="C1881" s="13">
        <f>INDEX('xUS TME'!C:C,MATCH($B1881,'xUS TME'!$B:$B,0))</f>
        <v>9684</v>
      </c>
      <c r="D1881" s="13" t="str">
        <f>INDEX('xUS TME'!D:D,MATCH(B1881,'xUS TME'!$B:$B,0))</f>
        <v>0P0000EQ04</v>
      </c>
      <c r="E1881" s="13" t="str">
        <f>INDEX('xUS TME'!F:F,MATCH(B1881,'xUS TME'!$B:$B,0))</f>
        <v>Japan</v>
      </c>
      <c r="F1881" s="18" t="str">
        <f>INDEX('xUS TME'!G:G,MATCH(B1881,'xUS TME'!$B:$B,0))</f>
        <v>Communication Services</v>
      </c>
      <c r="G1881" s="58">
        <f>IFERROR(INDEX(CRIMs!G:G,MATCH(C1881,CRIMs!D:D,0)),0)</f>
        <v>0</v>
      </c>
      <c r="H1881" s="58">
        <f>IFERROR(INDEX(CRIMs!I:I,MATCH(C1881,CRIMs!D:D,0)),0)</f>
        <v>0</v>
      </c>
      <c r="I1881" s="13">
        <f>INDEX('xUS TME'!E:E,MATCH($B1881,'xUS TME'!$B:$B,0))</f>
        <v>0.01</v>
      </c>
      <c r="J1881" s="15">
        <f>INDEX('xUS TME'!H:H,MATCH(B1881,'xUS TME'!$B:$B,0))</f>
        <v>0.97</v>
      </c>
      <c r="K1881" s="17">
        <f t="shared" si="29"/>
        <v>3.0927835051546504E-2</v>
      </c>
      <c r="L1881" s="15">
        <f>INDEX('xUS TME'!J:J,MATCH('xUS Opp Value'!B1181,'xUS TME'!$B:$B,0))</f>
        <v>0</v>
      </c>
      <c r="M1881" s="15">
        <f>INDEX('xUS TME'!L:L,MATCH('xUS Opp Value'!$B1181,'xUS TME'!$B:$B,0))</f>
        <v>6.39</v>
      </c>
      <c r="N1881" s="15">
        <f>INDEX('xUS TME'!K:K,MATCH('xUS Opp Value'!$B1181,'xUS TME'!$B:$B,0))</f>
        <v>0.31</v>
      </c>
      <c r="O1881" s="15">
        <f>INDEX('xUS TME'!I:I,MATCH('xUS Opp Value'!$B1181,'xUS TME'!$B:$B,0))</f>
        <v>0</v>
      </c>
      <c r="P1881" s="15" t="str">
        <f>INDEX('xUS TME'!M:M,MATCH('xUS Opp Value'!$B1181,'xUS TME'!$B:$B,0))</f>
        <v>Yuan Renminbi</v>
      </c>
      <c r="Q1881" s="15" t="str">
        <f>INDEX('xUS TME'!N:N,MATCH('xUS Opp Value'!$B1881,'xUS TME'!$B:$B,0))</f>
        <v>High</v>
      </c>
    </row>
    <row r="1882" spans="1:17" hidden="1">
      <c r="A1882" s="10" t="s">
        <v>931</v>
      </c>
      <c r="B1882" s="10" t="str">
        <f>INDEX('xUS TME'!B:B,MATCH('xUS Opp Value'!A1882,'xUS TME'!A:A,0))</f>
        <v>CNE1000000S2</v>
      </c>
      <c r="C1882" s="13">
        <f>INDEX('xUS TME'!C:C,MATCH($B1882,'xUS TME'!$B:$B,0))</f>
        <v>601328</v>
      </c>
      <c r="D1882" s="13" t="str">
        <f>INDEX('xUS TME'!D:D,MATCH(B1882,'xUS TME'!$B:$B,0))</f>
        <v>0P00009G1F</v>
      </c>
      <c r="E1882" s="13" t="str">
        <f>INDEX('xUS TME'!F:F,MATCH(B1882,'xUS TME'!$B:$B,0))</f>
        <v>China</v>
      </c>
      <c r="F1882" s="18" t="str">
        <f>INDEX('xUS TME'!G:G,MATCH(B1882,'xUS TME'!$B:$B,0))</f>
        <v>Financials</v>
      </c>
      <c r="G1882" s="58">
        <f>IFERROR(INDEX(CRIMs!G:G,MATCH(C1882,CRIMs!D:D,0)),0)</f>
        <v>0</v>
      </c>
      <c r="H1882" s="58">
        <f>IFERROR(INDEX(CRIMs!I:I,MATCH(C1882,CRIMs!D:D,0)),0)</f>
        <v>0</v>
      </c>
      <c r="I1882" s="13">
        <f>INDEX('xUS TME'!E:E,MATCH($B1882,'xUS TME'!$B:$B,0))</f>
        <v>0</v>
      </c>
      <c r="J1882" s="15">
        <f>INDEX('xUS TME'!H:H,MATCH(B1882,'xUS TME'!$B:$B,0))</f>
        <v>1.01</v>
      </c>
      <c r="K1882" s="17">
        <f t="shared" si="29"/>
        <v>-9.9009900990099098E-3</v>
      </c>
      <c r="L1882" s="15">
        <f>INDEX('xUS TME'!J:J,MATCH('xUS Opp Value'!B1583,'xUS TME'!$B:$B,0))</f>
        <v>11.12</v>
      </c>
      <c r="M1882" s="15">
        <f>INDEX('xUS TME'!L:L,MATCH('xUS Opp Value'!$B1583,'xUS TME'!$B:$B,0))</f>
        <v>5.51</v>
      </c>
      <c r="N1882" s="15">
        <f>INDEX('xUS TME'!K:K,MATCH('xUS Opp Value'!$B1583,'xUS TME'!$B:$B,0))</f>
        <v>0.63</v>
      </c>
      <c r="O1882" s="15" t="str">
        <f>INDEX('xUS TME'!I:I,MATCH('xUS Opp Value'!$B1583,'xUS TME'!$B:$B,0))</f>
        <v>Wide</v>
      </c>
      <c r="P1882" s="15" t="str">
        <f>INDEX('xUS TME'!M:M,MATCH('xUS Opp Value'!$B1583,'xUS TME'!$B:$B,0))</f>
        <v>Danish Krone</v>
      </c>
      <c r="Q1882" s="15" t="str">
        <f>INDEX('xUS TME'!N:N,MATCH('xUS Opp Value'!$B1882,'xUS TME'!$B:$B,0))</f>
        <v>Medium</v>
      </c>
    </row>
    <row r="1883" spans="1:17" hidden="1">
      <c r="A1883" s="10" t="s">
        <v>353</v>
      </c>
      <c r="B1883" s="10" t="str">
        <f>INDEX('xUS TME'!B:B,MATCH('xUS Opp Value'!A1883,'xUS TME'!A:A,0))</f>
        <v>NL0000235190</v>
      </c>
      <c r="C1883" s="13" t="str">
        <f>INDEX('xUS TME'!C:C,MATCH($B1883,'xUS TME'!$B:$B,0))</f>
        <v>AIR</v>
      </c>
      <c r="D1883" s="13" t="str">
        <f>INDEX('xUS TME'!D:D,MATCH(B1883,'xUS TME'!$B:$B,0))</f>
        <v>0P00009WFE</v>
      </c>
      <c r="E1883" s="13" t="str">
        <f>INDEX('xUS TME'!F:F,MATCH(B1883,'xUS TME'!$B:$B,0))</f>
        <v>Netherlands</v>
      </c>
      <c r="F1883" s="18" t="str">
        <f>INDEX('xUS TME'!G:G,MATCH(B1883,'xUS TME'!$B:$B,0))</f>
        <v>Industrials</v>
      </c>
      <c r="G1883" s="58">
        <f>IFERROR(INDEX(CRIMs!G:G,MATCH(C1883,CRIMs!D:D,0)),0)</f>
        <v>0</v>
      </c>
      <c r="H1883" s="58">
        <f>IFERROR(INDEX(CRIMs!I:I,MATCH(C1883,CRIMs!D:D,0)),0)</f>
        <v>0</v>
      </c>
      <c r="I1883" s="13">
        <f>INDEX('xUS TME'!E:E,MATCH($B1883,'xUS TME'!$B:$B,0))</f>
        <v>0.33</v>
      </c>
      <c r="J1883" s="15">
        <f>INDEX('xUS TME'!H:H,MATCH(B1883,'xUS TME'!$B:$B,0))</f>
        <v>0.96</v>
      </c>
      <c r="K1883" s="17">
        <f t="shared" si="29"/>
        <v>4.1666666666666741E-2</v>
      </c>
      <c r="L1883" s="15">
        <f>INDEX('xUS TME'!J:J,MATCH('xUS Opp Value'!B40,'xUS TME'!$B:$B,0))</f>
        <v>0</v>
      </c>
      <c r="M1883" s="15">
        <f>INDEX('xUS TME'!L:L,MATCH('xUS Opp Value'!$B40,'xUS TME'!$B:$B,0))</f>
        <v>1.18</v>
      </c>
      <c r="N1883" s="15">
        <f>INDEX('xUS TME'!K:K,MATCH('xUS Opp Value'!$B40,'xUS TME'!$B:$B,0))</f>
        <v>0.09</v>
      </c>
      <c r="O1883" s="15" t="str">
        <f>INDEX('xUS TME'!I:I,MATCH('xUS Opp Value'!$B40,'xUS TME'!$B:$B,0))</f>
        <v>None</v>
      </c>
      <c r="P1883" s="15" t="str">
        <f>INDEX('xUS TME'!M:M,MATCH('xUS Opp Value'!$B40,'xUS TME'!$B:$B,0))</f>
        <v>Yen</v>
      </c>
      <c r="Q1883" s="15" t="str">
        <f>INDEX('xUS TME'!N:N,MATCH('xUS Opp Value'!$B1883,'xUS TME'!$B:$B,0))</f>
        <v>Medium</v>
      </c>
    </row>
    <row r="1884" spans="1:17" hidden="1">
      <c r="A1884" s="10" t="s">
        <v>2079</v>
      </c>
      <c r="B1884" s="10" t="str">
        <f>INDEX('xUS TME'!B:B,MATCH('xUS Opp Value'!A1884,'xUS TME'!A:A,0))</f>
        <v>GB00BD6K4575</v>
      </c>
      <c r="C1884" s="13" t="str">
        <f>INDEX('xUS TME'!C:C,MATCH($B1884,'xUS TME'!$B:$B,0))</f>
        <v>CPG</v>
      </c>
      <c r="D1884" s="13" t="str">
        <f>INDEX('xUS TME'!D:D,MATCH(B1884,'xUS TME'!$B:$B,0))</f>
        <v>0P00007O5C</v>
      </c>
      <c r="E1884" s="13" t="str">
        <f>INDEX('xUS TME'!F:F,MATCH(B1884,'xUS TME'!$B:$B,0))</f>
        <v>United Kingdom</v>
      </c>
      <c r="F1884" s="18" t="str">
        <f>INDEX('xUS TME'!G:G,MATCH(B1884,'xUS TME'!$B:$B,0))</f>
        <v>Consumer Discretionary</v>
      </c>
      <c r="G1884" s="58">
        <f>IFERROR(INDEX(CRIMs!G:G,MATCH(C1884,CRIMs!D:D,0)),0)</f>
        <v>0</v>
      </c>
      <c r="H1884" s="58">
        <f>IFERROR(INDEX(CRIMs!I:I,MATCH(C1884,CRIMs!D:D,0)),0)</f>
        <v>0</v>
      </c>
      <c r="I1884" s="13">
        <f>INDEX('xUS TME'!E:E,MATCH($B1884,'xUS TME'!$B:$B,0))</f>
        <v>0.14000000000000001</v>
      </c>
      <c r="J1884" s="15">
        <f>INDEX('xUS TME'!H:H,MATCH(B1884,'xUS TME'!$B:$B,0))</f>
        <v>0.88</v>
      </c>
      <c r="K1884" s="17">
        <f t="shared" si="29"/>
        <v>0.13636363636363646</v>
      </c>
      <c r="L1884" s="15">
        <f>INDEX('xUS TME'!J:J,MATCH('xUS Opp Value'!B146,'xUS TME'!$B:$B,0))</f>
        <v>0</v>
      </c>
      <c r="M1884" s="15">
        <f>INDEX('xUS TME'!L:L,MATCH('xUS Opp Value'!$B146,'xUS TME'!$B:$B,0))</f>
        <v>2.39</v>
      </c>
      <c r="N1884" s="15">
        <f>INDEX('xUS TME'!K:K,MATCH('xUS Opp Value'!$B146,'xUS TME'!$B:$B,0))</f>
        <v>0.01</v>
      </c>
      <c r="O1884" s="15">
        <f>INDEX('xUS TME'!I:I,MATCH('xUS Opp Value'!$B146,'xUS TME'!$B:$B,0))</f>
        <v>0</v>
      </c>
      <c r="P1884" s="15" t="str">
        <f>INDEX('xUS TME'!M:M,MATCH('xUS Opp Value'!$B146,'xUS TME'!$B:$B,0))</f>
        <v>Rand</v>
      </c>
      <c r="Q1884" s="15" t="str">
        <f>INDEX('xUS TME'!N:N,MATCH('xUS Opp Value'!$B1884,'xUS TME'!$B:$B,0))</f>
        <v>Medium</v>
      </c>
    </row>
    <row r="1885" spans="1:17">
      <c r="A1885" s="10" t="s">
        <v>7923</v>
      </c>
      <c r="B1885" s="10" t="str">
        <f>INDEX('xUS TME'!B:B,MATCH('xUS Opp Value'!A1885,'xUS TME'!A:A,0))</f>
        <v>FR0000125486</v>
      </c>
      <c r="C1885" s="13" t="str">
        <f>INDEX('xUS TME'!C:C,MATCH($B1885,'xUS TME'!$B:$B,0))</f>
        <v>DG</v>
      </c>
      <c r="D1885" s="13" t="str">
        <f>INDEX('xUS TME'!D:D,MATCH(B1885,'xUS TME'!$B:$B,0))</f>
        <v>0P00009WSC</v>
      </c>
      <c r="E1885" s="13" t="str">
        <f>INDEX('xUS TME'!F:F,MATCH(B1885,'xUS TME'!$B:$B,0))</f>
        <v>France</v>
      </c>
      <c r="F1885" s="18" t="str">
        <f>INDEX('xUS TME'!G:G,MATCH(B1885,'xUS TME'!$B:$B,0))</f>
        <v>Industrials</v>
      </c>
      <c r="G1885" s="58">
        <f>IFERROR(INDEX(CRIMs!G:G,MATCH(C1885,CRIMs!D:D,0)),0)</f>
        <v>0</v>
      </c>
      <c r="H1885" s="58">
        <f>IFERROR(INDEX(CRIMs!I:I,MATCH(C1885,CRIMs!D:D,0)),0)</f>
        <v>0</v>
      </c>
      <c r="I1885" s="13">
        <f>INDEX('xUS TME'!E:E,MATCH($B1885,'xUS TME'!$B:$B,0))</f>
        <v>0.22</v>
      </c>
      <c r="J1885" s="15">
        <f>INDEX('xUS TME'!H:H,MATCH(B1885,'xUS TME'!$B:$B,0))</f>
        <v>0.94</v>
      </c>
      <c r="K1885" s="17">
        <f t="shared" si="29"/>
        <v>6.3829787234042534E-2</v>
      </c>
      <c r="L1885" s="15">
        <f>INDEX('xUS TME'!J:J,MATCH('xUS Opp Value'!B101,'xUS TME'!$B:$B,0))</f>
        <v>0</v>
      </c>
      <c r="M1885" s="15">
        <f>INDEX('xUS TME'!L:L,MATCH('xUS Opp Value'!$B101,'xUS TME'!$B:$B,0))</f>
        <v>2.5499999999999998</v>
      </c>
      <c r="N1885" s="15">
        <f>INDEX('xUS TME'!K:K,MATCH('xUS Opp Value'!$B101,'xUS TME'!$B:$B,0))</f>
        <v>0.18</v>
      </c>
      <c r="O1885" s="15">
        <f>INDEX('xUS TME'!I:I,MATCH('xUS Opp Value'!$B101,'xUS TME'!$B:$B,0))</f>
        <v>0</v>
      </c>
      <c r="P1885" s="15" t="str">
        <f>INDEX('xUS TME'!M:M,MATCH('xUS Opp Value'!$B101,'xUS TME'!$B:$B,0))</f>
        <v>Saudi Riyal</v>
      </c>
      <c r="Q1885" s="15" t="str">
        <f>INDEX('xUS TME'!N:N,MATCH('xUS Opp Value'!$B1885,'xUS TME'!$B:$B,0))</f>
        <v>Medium</v>
      </c>
    </row>
    <row r="1886" spans="1:17" hidden="1">
      <c r="A1886" s="10" t="s">
        <v>3379</v>
      </c>
      <c r="B1886" s="10" t="str">
        <f>INDEX('xUS TME'!B:B,MATCH('xUS Opp Value'!A1886,'xUS TME'!A:A,0))</f>
        <v>DE0007037129</v>
      </c>
      <c r="C1886" s="13" t="str">
        <f>INDEX('xUS TME'!C:C,MATCH($B1886,'xUS TME'!$B:$B,0))</f>
        <v>RWE</v>
      </c>
      <c r="D1886" s="13" t="str">
        <f>INDEX('xUS TME'!D:D,MATCH(B1886,'xUS TME'!$B:$B,0))</f>
        <v>0P00009QRT</v>
      </c>
      <c r="E1886" s="13" t="str">
        <f>INDEX('xUS TME'!F:F,MATCH(B1886,'xUS TME'!$B:$B,0))</f>
        <v>Germany</v>
      </c>
      <c r="F1886" s="18" t="str">
        <f>INDEX('xUS TME'!G:G,MATCH(B1886,'xUS TME'!$B:$B,0))</f>
        <v>Utilities</v>
      </c>
      <c r="G1886" s="58">
        <f>IFERROR(INDEX(CRIMs!G:G,MATCH(C1886,CRIMs!D:D,0)),0)</f>
        <v>0.5</v>
      </c>
      <c r="H1886" s="58">
        <f>IFERROR(INDEX(CRIMs!I:I,MATCH(C1886,CRIMs!D:D,0)),0)</f>
        <v>0.55726946309787662</v>
      </c>
      <c r="I1886" s="13">
        <f>INDEX('xUS TME'!E:E,MATCH($B1886,'xUS TME'!$B:$B,0))</f>
        <v>0.13</v>
      </c>
      <c r="J1886" s="15">
        <f>INDEX('xUS TME'!H:H,MATCH(B1886,'xUS TME'!$B:$B,0))</f>
        <v>1.1100000000000001</v>
      </c>
      <c r="K1886" s="17">
        <f t="shared" si="29"/>
        <v>-9.9099099099099197E-2</v>
      </c>
      <c r="L1886" s="15">
        <f>INDEX('xUS TME'!J:J,MATCH('xUS Opp Value'!B180,'xUS TME'!$B:$B,0))</f>
        <v>36.5</v>
      </c>
      <c r="M1886" s="15">
        <f>INDEX('xUS TME'!L:L,MATCH('xUS Opp Value'!$B180,'xUS TME'!$B:$B,0))</f>
        <v>9.76</v>
      </c>
      <c r="N1886" s="15">
        <f>INDEX('xUS TME'!K:K,MATCH('xUS Opp Value'!$B180,'xUS TME'!$B:$B,0))</f>
        <v>0.15</v>
      </c>
      <c r="O1886" s="15" t="str">
        <f>INDEX('xUS TME'!I:I,MATCH('xUS Opp Value'!$B180,'xUS TME'!$B:$B,0))</f>
        <v>Narrow</v>
      </c>
      <c r="P1886" s="15" t="str">
        <f>INDEX('xUS TME'!M:M,MATCH('xUS Opp Value'!$B180,'xUS TME'!$B:$B,0))</f>
        <v>Won</v>
      </c>
      <c r="Q1886" s="15" t="str">
        <f>INDEX('xUS TME'!N:N,MATCH('xUS Opp Value'!$B1886,'xUS TME'!$B:$B,0))</f>
        <v>Medium</v>
      </c>
    </row>
    <row r="1887" spans="1:17" hidden="1">
      <c r="A1887" s="10" t="s">
        <v>6182</v>
      </c>
      <c r="B1887" s="10" t="str">
        <f>INDEX('xUS TME'!B:B,MATCH('xUS Opp Value'!A1887,'xUS TME'!A:A,0))</f>
        <v>SG1M31001969</v>
      </c>
      <c r="C1887" s="13" t="str">
        <f>INDEX('xUS TME'!C:C,MATCH($B1887,'xUS TME'!$B:$B,0))</f>
        <v>U11</v>
      </c>
      <c r="D1887" s="13" t="str">
        <f>INDEX('xUS TME'!D:D,MATCH(B1887,'xUS TME'!$B:$B,0))</f>
        <v>0P0000A692</v>
      </c>
      <c r="E1887" s="13" t="str">
        <f>INDEX('xUS TME'!F:F,MATCH(B1887,'xUS TME'!$B:$B,0))</f>
        <v>Singapore</v>
      </c>
      <c r="F1887" s="18" t="str">
        <f>INDEX('xUS TME'!G:G,MATCH(B1887,'xUS TME'!$B:$B,0))</f>
        <v>Financials</v>
      </c>
      <c r="G1887" s="58">
        <f>IFERROR(INDEX(CRIMs!G:G,MATCH(C1887,CRIMs!D:D,0)),0)</f>
        <v>0.75</v>
      </c>
      <c r="H1887" s="58">
        <f>IFERROR(INDEX(CRIMs!I:I,MATCH(C1887,CRIMs!D:D,0)),0)</f>
        <v>0.7427030096251056</v>
      </c>
      <c r="I1887" s="13">
        <f>INDEX('xUS TME'!E:E,MATCH($B1887,'xUS TME'!$B:$B,0))</f>
        <v>0.12</v>
      </c>
      <c r="J1887" s="15">
        <f>INDEX('xUS TME'!H:H,MATCH(B1887,'xUS TME'!$B:$B,0))</f>
        <v>1.04</v>
      </c>
      <c r="K1887" s="17">
        <f t="shared" si="29"/>
        <v>-3.8461538461538547E-2</v>
      </c>
      <c r="L1887" s="15">
        <f>INDEX('xUS TME'!J:J,MATCH('xUS Opp Value'!B185,'xUS TME'!$B:$B,0))</f>
        <v>6.04</v>
      </c>
      <c r="M1887" s="15">
        <f>INDEX('xUS TME'!L:L,MATCH('xUS Opp Value'!$B185,'xUS TME'!$B:$B,0))</f>
        <v>4.92</v>
      </c>
      <c r="N1887" s="15">
        <f>INDEX('xUS TME'!K:K,MATCH('xUS Opp Value'!$B185,'xUS TME'!$B:$B,0))</f>
        <v>0.15</v>
      </c>
      <c r="O1887" s="15" t="str">
        <f>INDEX('xUS TME'!I:I,MATCH('xUS Opp Value'!$B185,'xUS TME'!$B:$B,0))</f>
        <v>Wide</v>
      </c>
      <c r="P1887" s="15" t="str">
        <f>INDEX('xUS TME'!M:M,MATCH('xUS Opp Value'!$B185,'xUS TME'!$B:$B,0))</f>
        <v>Swiss Franc</v>
      </c>
      <c r="Q1887" s="15" t="str">
        <f>INDEX('xUS TME'!N:N,MATCH('xUS Opp Value'!$B1887,'xUS TME'!$B:$B,0))</f>
        <v>Low</v>
      </c>
    </row>
    <row r="1888" spans="1:17" hidden="1">
      <c r="A1888" s="10" t="s">
        <v>3464</v>
      </c>
      <c r="B1888" s="10" t="str">
        <f>INDEX('xUS TME'!B:B,MATCH('xUS Opp Value'!A1888,'xUS TME'!A:A,0))</f>
        <v>SE0015961909</v>
      </c>
      <c r="C1888" s="13" t="str">
        <f>INDEX('xUS TME'!C:C,MATCH($B1888,'xUS TME'!$B:$B,0))</f>
        <v>HEXA B</v>
      </c>
      <c r="D1888" s="13" t="str">
        <f>INDEX('xUS TME'!D:D,MATCH(B1888,'xUS TME'!$B:$B,0))</f>
        <v>0P0000A6GC</v>
      </c>
      <c r="E1888" s="13" t="str">
        <f>INDEX('xUS TME'!F:F,MATCH(B1888,'xUS TME'!$B:$B,0))</f>
        <v>Sweden</v>
      </c>
      <c r="F1888" s="18" t="str">
        <f>INDEX('xUS TME'!G:G,MATCH(B1888,'xUS TME'!$B:$B,0))</f>
        <v>Information Technology</v>
      </c>
      <c r="G1888" s="58">
        <f>IFERROR(INDEX(CRIMs!G:G,MATCH(C1888,CRIMs!D:D,0)),0)</f>
        <v>0</v>
      </c>
      <c r="H1888" s="58">
        <f>IFERROR(INDEX(CRIMs!I:I,MATCH(C1888,CRIMs!D:D,0)),0)</f>
        <v>0</v>
      </c>
      <c r="I1888" s="13">
        <f>INDEX('xUS TME'!E:E,MATCH($B1888,'xUS TME'!$B:$B,0))</f>
        <v>0.06</v>
      </c>
      <c r="J1888" s="15">
        <f>INDEX('xUS TME'!H:H,MATCH(B1888,'xUS TME'!$B:$B,0))</f>
        <v>0.95</v>
      </c>
      <c r="K1888" s="17">
        <f t="shared" si="29"/>
        <v>5.2631578947368363E-2</v>
      </c>
      <c r="L1888" s="15">
        <f>INDEX('xUS TME'!J:J,MATCH('xUS Opp Value'!B340,'xUS TME'!$B:$B,0))</f>
        <v>4.7</v>
      </c>
      <c r="M1888" s="15">
        <f>INDEX('xUS TME'!L:L,MATCH('xUS Opp Value'!$B340,'xUS TME'!$B:$B,0))</f>
        <v>0.76</v>
      </c>
      <c r="N1888" s="15">
        <f>INDEX('xUS TME'!K:K,MATCH('xUS Opp Value'!$B340,'xUS TME'!$B:$B,0))</f>
        <v>0.09</v>
      </c>
      <c r="O1888" s="15">
        <f>INDEX('xUS TME'!I:I,MATCH('xUS Opp Value'!$B340,'xUS TME'!$B:$B,0))</f>
        <v>0</v>
      </c>
      <c r="P1888" s="15" t="str">
        <f>INDEX('xUS TME'!M:M,MATCH('xUS Opp Value'!$B340,'xUS TME'!$B:$B,0))</f>
        <v>Brazilian Real</v>
      </c>
      <c r="Q1888" s="15" t="str">
        <f>INDEX('xUS TME'!N:N,MATCH('xUS Opp Value'!$B1888,'xUS TME'!$B:$B,0))</f>
        <v>Medium</v>
      </c>
    </row>
    <row r="1889" spans="1:17" hidden="1">
      <c r="A1889" s="10" t="s">
        <v>1240</v>
      </c>
      <c r="B1889" s="10" t="str">
        <f>INDEX('xUS TME'!B:B,MATCH('xUS Opp Value'!A1889,'xUS TME'!A:A,0))</f>
        <v>AU000000BXB1</v>
      </c>
      <c r="C1889" s="13" t="str">
        <f>INDEX('xUS TME'!C:C,MATCH($B1889,'xUS TME'!$B:$B,0))</f>
        <v>BXB</v>
      </c>
      <c r="D1889" s="13" t="str">
        <f>INDEX('xUS TME'!D:D,MATCH(B1889,'xUS TME'!$B:$B,0))</f>
        <v>0P0000A1L5</v>
      </c>
      <c r="E1889" s="13" t="str">
        <f>INDEX('xUS TME'!F:F,MATCH(B1889,'xUS TME'!$B:$B,0))</f>
        <v>Australia</v>
      </c>
      <c r="F1889" s="18" t="str">
        <f>INDEX('xUS TME'!G:G,MATCH(B1889,'xUS TME'!$B:$B,0))</f>
        <v>Industrials</v>
      </c>
      <c r="G1889" s="58">
        <f>IFERROR(INDEX(CRIMs!G:G,MATCH(C1889,CRIMs!D:D,0)),0)</f>
        <v>0</v>
      </c>
      <c r="H1889" s="58">
        <f>IFERROR(INDEX(CRIMs!I:I,MATCH(C1889,CRIMs!D:D,0)),0)</f>
        <v>0</v>
      </c>
      <c r="I1889" s="13">
        <f>INDEX('xUS TME'!E:E,MATCH($B1889,'xUS TME'!$B:$B,0))</f>
        <v>0.06</v>
      </c>
      <c r="J1889" s="15">
        <f>INDEX('xUS TME'!H:H,MATCH(B1889,'xUS TME'!$B:$B,0))</f>
        <v>0.91</v>
      </c>
      <c r="K1889" s="17">
        <f t="shared" si="29"/>
        <v>9.8901098901098772E-2</v>
      </c>
      <c r="L1889" s="15">
        <f>INDEX('xUS TME'!J:J,MATCH('xUS Opp Value'!B379,'xUS TME'!$B:$B,0))</f>
        <v>319.77999999999997</v>
      </c>
      <c r="M1889" s="15">
        <f>INDEX('xUS TME'!L:L,MATCH('xUS Opp Value'!$B379,'xUS TME'!$B:$B,0))</f>
        <v>17.84</v>
      </c>
      <c r="N1889" s="15">
        <f>INDEX('xUS TME'!K:K,MATCH('xUS Opp Value'!$B379,'xUS TME'!$B:$B,0))</f>
        <v>-0.09</v>
      </c>
      <c r="O1889" s="15">
        <f>INDEX('xUS TME'!I:I,MATCH('xUS Opp Value'!$B379,'xUS TME'!$B:$B,0))</f>
        <v>0</v>
      </c>
      <c r="P1889" s="15" t="str">
        <f>INDEX('xUS TME'!M:M,MATCH('xUS Opp Value'!$B379,'xUS TME'!$B:$B,0))</f>
        <v>Hong Kong Dollar</v>
      </c>
      <c r="Q1889" s="15" t="str">
        <f>INDEX('xUS TME'!N:N,MATCH('xUS Opp Value'!$B1889,'xUS TME'!$B:$B,0))</f>
        <v>Medium</v>
      </c>
    </row>
    <row r="1890" spans="1:17" hidden="1">
      <c r="A1890" s="10" t="s">
        <v>6057</v>
      </c>
      <c r="B1890" s="10" t="str">
        <f>INDEX('xUS TME'!B:B,MATCH('xUS Opp Value'!A1890,'xUS TME'!A:A,0))</f>
        <v>CA74935Q1072</v>
      </c>
      <c r="C1890" s="13" t="str">
        <f>INDEX('xUS TME'!C:C,MATCH($B1890,'xUS TME'!$B:$B,0))</f>
        <v>RBA</v>
      </c>
      <c r="D1890" s="13" t="str">
        <f>INDEX('xUS TME'!D:D,MATCH(B1890,'xUS TME'!$B:$B,0))</f>
        <v>0P0000687L</v>
      </c>
      <c r="E1890" s="13" t="str">
        <f>INDEX('xUS TME'!F:F,MATCH(B1890,'xUS TME'!$B:$B,0))</f>
        <v>United States</v>
      </c>
      <c r="F1890" s="18" t="str">
        <f>INDEX('xUS TME'!G:G,MATCH(B1890,'xUS TME'!$B:$B,0))</f>
        <v>Industrials</v>
      </c>
      <c r="G1890" s="58">
        <f>IFERROR(INDEX(CRIMs!G:G,MATCH(C1890,CRIMs!D:D,0)),0)</f>
        <v>0</v>
      </c>
      <c r="H1890" s="58">
        <f>IFERROR(INDEX(CRIMs!I:I,MATCH(C1890,CRIMs!D:D,0)),0)</f>
        <v>0</v>
      </c>
      <c r="I1890" s="13">
        <f>INDEX('xUS TME'!E:E,MATCH($B1890,'xUS TME'!$B:$B,0))</f>
        <v>0.05</v>
      </c>
      <c r="J1890" s="15">
        <f>INDEX('xUS TME'!H:H,MATCH(B1890,'xUS TME'!$B:$B,0))</f>
        <v>1.04</v>
      </c>
      <c r="K1890" s="17">
        <f t="shared" si="29"/>
        <v>-3.8461538461538547E-2</v>
      </c>
      <c r="L1890" s="15">
        <f>INDEX('xUS TME'!J:J,MATCH('xUS Opp Value'!B395,'xUS TME'!$B:$B,0))</f>
        <v>16.850000000000001</v>
      </c>
      <c r="M1890" s="15">
        <f>INDEX('xUS TME'!L:L,MATCH('xUS Opp Value'!$B395,'xUS TME'!$B:$B,0))</f>
        <v>1.52</v>
      </c>
      <c r="N1890" s="15">
        <f>INDEX('xUS TME'!K:K,MATCH('xUS Opp Value'!$B395,'xUS TME'!$B:$B,0))</f>
        <v>0.1</v>
      </c>
      <c r="O1890" s="15">
        <f>INDEX('xUS TME'!I:I,MATCH('xUS Opp Value'!$B395,'xUS TME'!$B:$B,0))</f>
        <v>0</v>
      </c>
      <c r="P1890" s="15" t="str">
        <f>INDEX('xUS TME'!M:M,MATCH('xUS Opp Value'!$B395,'xUS TME'!$B:$B,0))</f>
        <v>UAE Dirham</v>
      </c>
      <c r="Q1890" s="15" t="str">
        <f>INDEX('xUS TME'!N:N,MATCH('xUS Opp Value'!$B1890,'xUS TME'!$B:$B,0))</f>
        <v>Medium</v>
      </c>
    </row>
    <row r="1891" spans="1:17" hidden="1">
      <c r="A1891" s="10" t="s">
        <v>1985</v>
      </c>
      <c r="B1891" s="10" t="str">
        <f>INDEX('xUS TME'!B:B,MATCH('xUS Opp Value'!A1891,'xUS TME'!A:A,0))</f>
        <v>HK0002007356</v>
      </c>
      <c r="C1891" s="13" t="str">
        <f>INDEX('xUS TME'!C:C,MATCH($B1891,'xUS TME'!$B:$B,0))</f>
        <v>00002</v>
      </c>
      <c r="D1891" s="13" t="str">
        <f>INDEX('xUS TME'!D:D,MATCH(B1891,'xUS TME'!$B:$B,0))</f>
        <v>0P00009RP0</v>
      </c>
      <c r="E1891" s="13" t="str">
        <f>INDEX('xUS TME'!F:F,MATCH(B1891,'xUS TME'!$B:$B,0))</f>
        <v>Hong Kong</v>
      </c>
      <c r="F1891" s="18" t="str">
        <f>INDEX('xUS TME'!G:G,MATCH(B1891,'xUS TME'!$B:$B,0))</f>
        <v>Utilities</v>
      </c>
      <c r="G1891" s="58">
        <f>IFERROR(INDEX(CRIMs!G:G,MATCH(C1891,CRIMs!D:D,0)),0)</f>
        <v>0</v>
      </c>
      <c r="H1891" s="58">
        <f>IFERROR(INDEX(CRIMs!I:I,MATCH(C1891,CRIMs!D:D,0)),0)</f>
        <v>0</v>
      </c>
      <c r="I1891" s="13">
        <f>INDEX('xUS TME'!E:E,MATCH($B1891,'xUS TME'!$B:$B,0))</f>
        <v>0.05</v>
      </c>
      <c r="J1891" s="15">
        <f>INDEX('xUS TME'!H:H,MATCH(B1891,'xUS TME'!$B:$B,0))</f>
        <v>1</v>
      </c>
      <c r="K1891" s="17">
        <f t="shared" si="29"/>
        <v>0</v>
      </c>
      <c r="L1891" s="15">
        <f>INDEX('xUS TME'!J:J,MATCH('xUS Opp Value'!B466,'xUS TME'!$B:$B,0))</f>
        <v>10.65</v>
      </c>
      <c r="M1891" s="15">
        <f>INDEX('xUS TME'!L:L,MATCH('xUS Opp Value'!$B466,'xUS TME'!$B:$B,0))</f>
        <v>2.06</v>
      </c>
      <c r="N1891" s="15">
        <f>INDEX('xUS TME'!K:K,MATCH('xUS Opp Value'!$B466,'xUS TME'!$B:$B,0))</f>
        <v>0.17</v>
      </c>
      <c r="O1891" s="15" t="str">
        <f>INDEX('xUS TME'!I:I,MATCH('xUS Opp Value'!$B466,'xUS TME'!$B:$B,0))</f>
        <v>Narrow</v>
      </c>
      <c r="P1891" s="15" t="str">
        <f>INDEX('xUS TME'!M:M,MATCH('xUS Opp Value'!$B466,'xUS TME'!$B:$B,0))</f>
        <v>Colombian Peso</v>
      </c>
      <c r="Q1891" s="15" t="str">
        <f>INDEX('xUS TME'!N:N,MATCH('xUS Opp Value'!$B1891,'xUS TME'!$B:$B,0))</f>
        <v>Low</v>
      </c>
    </row>
    <row r="1892" spans="1:17" hidden="1">
      <c r="A1892" s="10" t="s">
        <v>4326</v>
      </c>
      <c r="B1892" s="10" t="str">
        <f>INDEX('xUS TME'!B:B,MATCH('xUS Opp Value'!A1892,'xUS TME'!A:A,0))</f>
        <v>KYG5223Y1089</v>
      </c>
      <c r="C1892" s="13" t="str">
        <f>INDEX('xUS TME'!C:C,MATCH($B1892,'xUS TME'!$B:$B,0))</f>
        <v>02423</v>
      </c>
      <c r="D1892" s="13" t="str">
        <f>INDEX('xUS TME'!D:D,MATCH(B1892,'xUS TME'!$B:$B,0))</f>
        <v>0P0001P0L6</v>
      </c>
      <c r="E1892" s="13" t="str">
        <f>INDEX('xUS TME'!F:F,MATCH(B1892,'xUS TME'!$B:$B,0))</f>
        <v>China</v>
      </c>
      <c r="F1892" s="18" t="str">
        <f>INDEX('xUS TME'!G:G,MATCH(B1892,'xUS TME'!$B:$B,0))</f>
        <v>Real Estate</v>
      </c>
      <c r="G1892" s="58">
        <f>IFERROR(INDEX(CRIMs!G:G,MATCH(C1892,CRIMs!D:D,0)),0)</f>
        <v>0</v>
      </c>
      <c r="H1892" s="58">
        <f>IFERROR(INDEX(CRIMs!I:I,MATCH(C1892,CRIMs!D:D,0)),0)</f>
        <v>0</v>
      </c>
      <c r="I1892" s="13">
        <f>INDEX('xUS TME'!E:E,MATCH($B1892,'xUS TME'!$B:$B,0))</f>
        <v>0.03</v>
      </c>
      <c r="J1892" s="15">
        <f>INDEX('xUS TME'!H:H,MATCH(B1892,'xUS TME'!$B:$B,0))</f>
        <v>0.96</v>
      </c>
      <c r="K1892" s="17">
        <f t="shared" si="29"/>
        <v>4.1666666666666741E-2</v>
      </c>
      <c r="L1892" s="15">
        <f>INDEX('xUS TME'!J:J,MATCH('xUS Opp Value'!B524,'xUS TME'!$B:$B,0))</f>
        <v>16.68</v>
      </c>
      <c r="M1892" s="15">
        <f>INDEX('xUS TME'!L:L,MATCH('xUS Opp Value'!$B524,'xUS TME'!$B:$B,0))</f>
        <v>4.68</v>
      </c>
      <c r="N1892" s="15">
        <f>INDEX('xUS TME'!K:K,MATCH('xUS Opp Value'!$B524,'xUS TME'!$B:$B,0))</f>
        <v>0.25</v>
      </c>
      <c r="O1892" s="15">
        <f>INDEX('xUS TME'!I:I,MATCH('xUS Opp Value'!$B524,'xUS TME'!$B:$B,0))</f>
        <v>0</v>
      </c>
      <c r="P1892" s="15" t="str">
        <f>INDEX('xUS TME'!M:M,MATCH('xUS Opp Value'!$B524,'xUS TME'!$B:$B,0))</f>
        <v>Norwegian Krone</v>
      </c>
      <c r="Q1892" s="15" t="str">
        <f>INDEX('xUS TME'!N:N,MATCH('xUS Opp Value'!$B1892,'xUS TME'!$B:$B,0))</f>
        <v>Very High</v>
      </c>
    </row>
    <row r="1893" spans="1:17" hidden="1">
      <c r="A1893" s="10" t="s">
        <v>7518</v>
      </c>
      <c r="B1893" s="10" t="str">
        <f>INDEX('xUS TME'!B:B,MATCH('xUS Opp Value'!A1893,'xUS TME'!A:A,0))</f>
        <v>AU0000219529</v>
      </c>
      <c r="C1893" s="13" t="str">
        <f>INDEX('xUS TME'!C:C,MATCH($B1893,'xUS TME'!$B:$B,0))</f>
        <v>TLC</v>
      </c>
      <c r="D1893" s="13" t="str">
        <f>INDEX('xUS TME'!D:D,MATCH(B1893,'xUS TME'!$B:$B,0))</f>
        <v>0P0001P3VH</v>
      </c>
      <c r="E1893" s="13" t="str">
        <f>INDEX('xUS TME'!F:F,MATCH(B1893,'xUS TME'!$B:$B,0))</f>
        <v>Australia</v>
      </c>
      <c r="F1893" s="18" t="str">
        <f>INDEX('xUS TME'!G:G,MATCH(B1893,'xUS TME'!$B:$B,0))</f>
        <v>Consumer Discretionary</v>
      </c>
      <c r="G1893" s="58">
        <f>IFERROR(INDEX(CRIMs!G:G,MATCH(C1893,CRIMs!D:D,0)),0)</f>
        <v>0</v>
      </c>
      <c r="H1893" s="58">
        <f>IFERROR(INDEX(CRIMs!I:I,MATCH(C1893,CRIMs!D:D,0)),0)</f>
        <v>0</v>
      </c>
      <c r="I1893" s="13">
        <f>INDEX('xUS TME'!E:E,MATCH($B1893,'xUS TME'!$B:$B,0))</f>
        <v>0.03</v>
      </c>
      <c r="J1893" s="15">
        <f>INDEX('xUS TME'!H:H,MATCH(B1893,'xUS TME'!$B:$B,0))</f>
        <v>1.03</v>
      </c>
      <c r="K1893" s="17">
        <f t="shared" si="29"/>
        <v>-2.9126213592232997E-2</v>
      </c>
      <c r="L1893" s="15">
        <f>INDEX('xUS TME'!J:J,MATCH('xUS Opp Value'!B801,'xUS TME'!$B:$B,0))</f>
        <v>0</v>
      </c>
      <c r="M1893" s="15">
        <f>INDEX('xUS TME'!L:L,MATCH('xUS Opp Value'!$B801,'xUS TME'!$B:$B,0))</f>
        <v>0</v>
      </c>
      <c r="N1893" s="15">
        <f>INDEX('xUS TME'!K:K,MATCH('xUS Opp Value'!$B801,'xUS TME'!$B:$B,0))</f>
        <v>0.11</v>
      </c>
      <c r="O1893" s="15" t="str">
        <f>INDEX('xUS TME'!I:I,MATCH('xUS Opp Value'!$B801,'xUS TME'!$B:$B,0))</f>
        <v>Narrow</v>
      </c>
      <c r="P1893" s="15" t="str">
        <f>INDEX('xUS TME'!M:M,MATCH('xUS Opp Value'!$B801,'xUS TME'!$B:$B,0))</f>
        <v>Brazilian Real</v>
      </c>
      <c r="Q1893" s="15" t="str">
        <f>INDEX('xUS TME'!N:N,MATCH('xUS Opp Value'!$B1893,'xUS TME'!$B:$B,0))</f>
        <v>Low</v>
      </c>
    </row>
    <row r="1894" spans="1:17" hidden="1">
      <c r="A1894" s="10" t="s">
        <v>6417</v>
      </c>
      <c r="B1894" s="10" t="str">
        <f>INDEX('xUS TME'!B:B,MATCH('xUS Opp Value'!A1894,'xUS TME'!A:A,0))</f>
        <v>CH0024638212</v>
      </c>
      <c r="C1894" s="13" t="str">
        <f>INDEX('xUS TME'!C:C,MATCH($B1894,'xUS TME'!$B:$B,0))</f>
        <v>SCHN</v>
      </c>
      <c r="D1894" s="13" t="str">
        <f>INDEX('xUS TME'!D:D,MATCH(B1894,'xUS TME'!$B:$B,0))</f>
        <v>0P0000A5EP</v>
      </c>
      <c r="E1894" s="13" t="str">
        <f>INDEX('xUS TME'!F:F,MATCH(B1894,'xUS TME'!$B:$B,0))</f>
        <v>Switzerland</v>
      </c>
      <c r="F1894" s="18" t="str">
        <f>INDEX('xUS TME'!G:G,MATCH(B1894,'xUS TME'!$B:$B,0))</f>
        <v>Industrials</v>
      </c>
      <c r="G1894" s="58">
        <f>IFERROR(INDEX(CRIMs!G:G,MATCH(C1894,CRIMs!D:D,0)),0)</f>
        <v>0</v>
      </c>
      <c r="H1894" s="58">
        <f>IFERROR(INDEX(CRIMs!I:I,MATCH(C1894,CRIMs!D:D,0)),0)</f>
        <v>0</v>
      </c>
      <c r="I1894" s="13">
        <f>INDEX('xUS TME'!E:E,MATCH($B1894,'xUS TME'!$B:$B,0))</f>
        <v>0.02</v>
      </c>
      <c r="J1894" s="15">
        <f>INDEX('xUS TME'!H:H,MATCH(B1894,'xUS TME'!$B:$B,0))</f>
        <v>0.95</v>
      </c>
      <c r="K1894" s="17">
        <f t="shared" si="29"/>
        <v>5.2631578947368363E-2</v>
      </c>
      <c r="L1894" s="15">
        <f>INDEX('xUS TME'!J:J,MATCH('xUS Opp Value'!B839,'xUS TME'!$B:$B,0))</f>
        <v>0</v>
      </c>
      <c r="M1894" s="15">
        <f>INDEX('xUS TME'!L:L,MATCH('xUS Opp Value'!$B839,'xUS TME'!$B:$B,0))</f>
        <v>2.59</v>
      </c>
      <c r="N1894" s="15">
        <f>INDEX('xUS TME'!K:K,MATCH('xUS Opp Value'!$B839,'xUS TME'!$B:$B,0))</f>
        <v>0.39</v>
      </c>
      <c r="O1894" s="15">
        <f>INDEX('xUS TME'!I:I,MATCH('xUS Opp Value'!$B839,'xUS TME'!$B:$B,0))</f>
        <v>0</v>
      </c>
      <c r="P1894" s="15" t="str">
        <f>INDEX('xUS TME'!M:M,MATCH('xUS Opp Value'!$B839,'xUS TME'!$B:$B,0))</f>
        <v>Yuan Renminbi</v>
      </c>
      <c r="Q1894" s="15" t="str">
        <f>INDEX('xUS TME'!N:N,MATCH('xUS Opp Value'!$B1894,'xUS TME'!$B:$B,0))</f>
        <v>Low</v>
      </c>
    </row>
    <row r="1895" spans="1:17" hidden="1">
      <c r="A1895" s="10" t="s">
        <v>2572</v>
      </c>
      <c r="B1895" s="10" t="str">
        <f>INDEX('xUS TME'!B:B,MATCH('xUS Opp Value'!A1895,'xUS TME'!A:A,0))</f>
        <v>KYG3066L1014</v>
      </c>
      <c r="C1895" s="13">
        <f>INDEX('xUS TME'!C:C,MATCH($B1895,'xUS TME'!$B:$B,0))</f>
        <v>2688</v>
      </c>
      <c r="D1895" s="13" t="str">
        <f>INDEX('xUS TME'!D:D,MATCH(B1895,'xUS TME'!$B:$B,0))</f>
        <v>0P00009SA6</v>
      </c>
      <c r="E1895" s="13" t="str">
        <f>INDEX('xUS TME'!F:F,MATCH(B1895,'xUS TME'!$B:$B,0))</f>
        <v>China</v>
      </c>
      <c r="F1895" s="18" t="str">
        <f>INDEX('xUS TME'!G:G,MATCH(B1895,'xUS TME'!$B:$B,0))</f>
        <v>Utilities</v>
      </c>
      <c r="G1895" s="58">
        <f>IFERROR(INDEX(CRIMs!G:G,MATCH(C1895,CRIMs!D:D,0)),0)</f>
        <v>0</v>
      </c>
      <c r="H1895" s="58">
        <f>IFERROR(INDEX(CRIMs!I:I,MATCH(C1895,CRIMs!D:D,0)),0)</f>
        <v>0</v>
      </c>
      <c r="I1895" s="13">
        <f>INDEX('xUS TME'!E:E,MATCH($B1895,'xUS TME'!$B:$B,0))</f>
        <v>0.02</v>
      </c>
      <c r="J1895" s="15">
        <f>INDEX('xUS TME'!H:H,MATCH(B1895,'xUS TME'!$B:$B,0))</f>
        <v>0.9</v>
      </c>
      <c r="K1895" s="17">
        <f t="shared" si="29"/>
        <v>0.11111111111111116</v>
      </c>
      <c r="L1895" s="15">
        <f>INDEX('xUS TME'!J:J,MATCH('xUS Opp Value'!B945,'xUS TME'!$B:$B,0))</f>
        <v>0</v>
      </c>
      <c r="M1895" s="15">
        <f>INDEX('xUS TME'!L:L,MATCH('xUS Opp Value'!$B945,'xUS TME'!$B:$B,0))</f>
        <v>7.51</v>
      </c>
      <c r="N1895" s="15">
        <f>INDEX('xUS TME'!K:K,MATCH('xUS Opp Value'!$B945,'xUS TME'!$B:$B,0))</f>
        <v>0.15</v>
      </c>
      <c r="O1895" s="15">
        <f>INDEX('xUS TME'!I:I,MATCH('xUS Opp Value'!$B945,'xUS TME'!$B:$B,0))</f>
        <v>0</v>
      </c>
      <c r="P1895" s="15" t="str">
        <f>INDEX('xUS TME'!M:M,MATCH('xUS Opp Value'!$B945,'xUS TME'!$B:$B,0))</f>
        <v>Yuan Renminbi</v>
      </c>
      <c r="Q1895" s="15" t="str">
        <f>INDEX('xUS TME'!N:N,MATCH('xUS Opp Value'!$B1895,'xUS TME'!$B:$B,0))</f>
        <v>High</v>
      </c>
    </row>
    <row r="1896" spans="1:17" hidden="1">
      <c r="A1896" s="10" t="s">
        <v>4122</v>
      </c>
      <c r="B1896" s="10" t="str">
        <f>INDEX('xUS TME'!B:B,MATCH('xUS Opp Value'!A1896,'xUS TME'!A:A,0))</f>
        <v>NL0014332678</v>
      </c>
      <c r="C1896" s="13" t="str">
        <f>INDEX('xUS TME'!C:C,MATCH($B1896,'xUS TME'!$B:$B,0))</f>
        <v>JDEP</v>
      </c>
      <c r="D1896" s="13" t="str">
        <f>INDEX('xUS TME'!D:D,MATCH(B1896,'xUS TME'!$B:$B,0))</f>
        <v>0P0001K0MS</v>
      </c>
      <c r="E1896" s="13" t="str">
        <f>INDEX('xUS TME'!F:F,MATCH(B1896,'xUS TME'!$B:$B,0))</f>
        <v>Netherlands</v>
      </c>
      <c r="F1896" s="18" t="str">
        <f>INDEX('xUS TME'!G:G,MATCH(B1896,'xUS TME'!$B:$B,0))</f>
        <v>Consumer Staples</v>
      </c>
      <c r="G1896" s="58">
        <f>IFERROR(INDEX(CRIMs!G:G,MATCH(C1896,CRIMs!D:D,0)),0)</f>
        <v>0</v>
      </c>
      <c r="H1896" s="58">
        <f>IFERROR(INDEX(CRIMs!I:I,MATCH(C1896,CRIMs!D:D,0)),0)</f>
        <v>0</v>
      </c>
      <c r="I1896" s="13">
        <f>INDEX('xUS TME'!E:E,MATCH($B1896,'xUS TME'!$B:$B,0))</f>
        <v>0.02</v>
      </c>
      <c r="J1896" s="15">
        <f>INDEX('xUS TME'!H:H,MATCH(B1896,'xUS TME'!$B:$B,0))</f>
        <v>1</v>
      </c>
      <c r="K1896" s="17">
        <f t="shared" si="29"/>
        <v>0</v>
      </c>
      <c r="L1896" s="15">
        <f>INDEX('xUS TME'!J:J,MATCH('xUS Opp Value'!B989,'xUS TME'!$B:$B,0))</f>
        <v>48.36</v>
      </c>
      <c r="M1896" s="15">
        <f>INDEX('xUS TME'!L:L,MATCH('xUS Opp Value'!$B989,'xUS TME'!$B:$B,0))</f>
        <v>39.32</v>
      </c>
      <c r="N1896" s="15">
        <f>INDEX('xUS TME'!K:K,MATCH('xUS Opp Value'!$B989,'xUS TME'!$B:$B,0))</f>
        <v>0.26</v>
      </c>
      <c r="O1896" s="15">
        <f>INDEX('xUS TME'!I:I,MATCH('xUS Opp Value'!$B989,'xUS TME'!$B:$B,0))</f>
        <v>0</v>
      </c>
      <c r="P1896" s="15" t="str">
        <f>INDEX('xUS TME'!M:M,MATCH('xUS Opp Value'!$B989,'xUS TME'!$B:$B,0))</f>
        <v>Rupiah</v>
      </c>
      <c r="Q1896" s="15" t="str">
        <f>INDEX('xUS TME'!N:N,MATCH('xUS Opp Value'!$B1896,'xUS TME'!$B:$B,0))</f>
        <v>Medium</v>
      </c>
    </row>
    <row r="1897" spans="1:17" hidden="1">
      <c r="A1897" s="10" t="s">
        <v>1292</v>
      </c>
      <c r="B1897" s="10" t="str">
        <f>INDEX('xUS TME'!B:B,MATCH('xUS Opp Value'!A1897,'xUS TME'!A:A,0))</f>
        <v>CNE100001526</v>
      </c>
      <c r="C1897" s="13" t="str">
        <f>INDEX('xUS TME'!C:C,MATCH($B1897,'xUS TME'!$B:$B,0))</f>
        <v>002594</v>
      </c>
      <c r="D1897" s="13" t="str">
        <f>INDEX('xUS TME'!D:D,MATCH(B1897,'xUS TME'!$B:$B,0))</f>
        <v>0P0000TLIB</v>
      </c>
      <c r="E1897" s="13" t="str">
        <f>INDEX('xUS TME'!F:F,MATCH(B1897,'xUS TME'!$B:$B,0))</f>
        <v>Hong Kong</v>
      </c>
      <c r="F1897" s="18" t="str">
        <f>INDEX('xUS TME'!G:G,MATCH(B1897,'xUS TME'!$B:$B,0))</f>
        <v>Consumer Discretionary</v>
      </c>
      <c r="G1897" s="58">
        <f>IFERROR(INDEX(CRIMs!G:G,MATCH(C1897,CRIMs!D:D,0)),0)</f>
        <v>0</v>
      </c>
      <c r="H1897" s="58">
        <f>IFERROR(INDEX(CRIMs!I:I,MATCH(C1897,CRIMs!D:D,0)),0)</f>
        <v>0</v>
      </c>
      <c r="I1897" s="13">
        <f>INDEX('xUS TME'!E:E,MATCH($B1897,'xUS TME'!$B:$B,0))</f>
        <v>0.02</v>
      </c>
      <c r="J1897" s="15">
        <f>INDEX('xUS TME'!H:H,MATCH(B1897,'xUS TME'!$B:$B,0))</f>
        <v>1.0900000000000001</v>
      </c>
      <c r="K1897" s="17">
        <f t="shared" si="29"/>
        <v>-8.2568807339449601E-2</v>
      </c>
      <c r="L1897" s="15">
        <f>INDEX('xUS TME'!J:J,MATCH('xUS Opp Value'!B1042,'xUS TME'!$B:$B,0))</f>
        <v>0</v>
      </c>
      <c r="M1897" s="15">
        <f>INDEX('xUS TME'!L:L,MATCH('xUS Opp Value'!$B1042,'xUS TME'!$B:$B,0))</f>
        <v>38.159999999999997</v>
      </c>
      <c r="N1897" s="15">
        <f>INDEX('xUS TME'!K:K,MATCH('xUS Opp Value'!$B1042,'xUS TME'!$B:$B,0))</f>
        <v>-0.18</v>
      </c>
      <c r="O1897" s="15">
        <f>INDEX('xUS TME'!I:I,MATCH('xUS Opp Value'!$B1042,'xUS TME'!$B:$B,0))</f>
        <v>0</v>
      </c>
      <c r="P1897" s="15" t="str">
        <f>INDEX('xUS TME'!M:M,MATCH('xUS Opp Value'!$B1042,'xUS TME'!$B:$B,0))</f>
        <v>Yuan Renminbi</v>
      </c>
      <c r="Q1897" s="15" t="str">
        <f>INDEX('xUS TME'!N:N,MATCH('xUS Opp Value'!$B1897,'xUS TME'!$B:$B,0))</f>
        <v>High</v>
      </c>
    </row>
    <row r="1898" spans="1:17" hidden="1">
      <c r="A1898" s="10" t="s">
        <v>535</v>
      </c>
      <c r="B1898" s="10" t="str">
        <f>INDEX('xUS TME'!B:B,MATCH('xUS Opp Value'!A1898,'xUS TME'!A:A,0))</f>
        <v>CNE0000019V8</v>
      </c>
      <c r="C1898" s="13">
        <f>INDEX('xUS TME'!C:C,MATCH($B1898,'xUS TME'!$B:$B,0))</f>
        <v>600585</v>
      </c>
      <c r="D1898" s="13" t="str">
        <f>INDEX('xUS TME'!D:D,MATCH(B1898,'xUS TME'!$B:$B,0))</f>
        <v>0P00007XCP</v>
      </c>
      <c r="E1898" s="13" t="str">
        <f>INDEX('xUS TME'!F:F,MATCH(B1898,'xUS TME'!$B:$B,0))</f>
        <v>China</v>
      </c>
      <c r="F1898" s="18" t="str">
        <f>INDEX('xUS TME'!G:G,MATCH(B1898,'xUS TME'!$B:$B,0))</f>
        <v>Materials</v>
      </c>
      <c r="G1898" s="58">
        <f>IFERROR(INDEX(CRIMs!G:G,MATCH(C1898,CRIMs!D:D,0)),0)</f>
        <v>0</v>
      </c>
      <c r="H1898" s="58">
        <f>IFERROR(INDEX(CRIMs!I:I,MATCH(C1898,CRIMs!D:D,0)),0)</f>
        <v>0</v>
      </c>
      <c r="I1898" s="13">
        <f>INDEX('xUS TME'!E:E,MATCH($B1898,'xUS TME'!$B:$B,0))</f>
        <v>0</v>
      </c>
      <c r="J1898" s="15">
        <f>INDEX('xUS TME'!H:H,MATCH(B1898,'xUS TME'!$B:$B,0))</f>
        <v>0.9</v>
      </c>
      <c r="K1898" s="17">
        <f t="shared" si="29"/>
        <v>0.11111111111111116</v>
      </c>
      <c r="L1898" s="15">
        <f>INDEX('xUS TME'!J:J,MATCH('xUS Opp Value'!B1684,'xUS TME'!$B:$B,0))</f>
        <v>7.92</v>
      </c>
      <c r="M1898" s="15">
        <f>INDEX('xUS TME'!L:L,MATCH('xUS Opp Value'!$B1684,'xUS TME'!$B:$B,0))</f>
        <v>0.53</v>
      </c>
      <c r="N1898" s="15">
        <f>INDEX('xUS TME'!K:K,MATCH('xUS Opp Value'!$B1684,'xUS TME'!$B:$B,0))</f>
        <v>0.08</v>
      </c>
      <c r="O1898" s="15" t="str">
        <f>INDEX('xUS TME'!I:I,MATCH('xUS Opp Value'!$B1684,'xUS TME'!$B:$B,0))</f>
        <v>None</v>
      </c>
      <c r="P1898" s="15" t="str">
        <f>INDEX('xUS TME'!M:M,MATCH('xUS Opp Value'!$B1684,'xUS TME'!$B:$B,0))</f>
        <v>Euro</v>
      </c>
      <c r="Q1898" s="15" t="str">
        <f>INDEX('xUS TME'!N:N,MATCH('xUS Opp Value'!$B1898,'xUS TME'!$B:$B,0))</f>
        <v>High</v>
      </c>
    </row>
    <row r="1899" spans="1:17" hidden="1">
      <c r="A1899" s="10" t="s">
        <v>7653</v>
      </c>
      <c r="B1899" s="10" t="str">
        <f>INDEX('xUS TME'!B:B,MATCH('xUS Opp Value'!A1899,'xUS TME'!A:A,0))</f>
        <v>CNE000001GS3</v>
      </c>
      <c r="C1899" s="13" t="str">
        <f>INDEX('xUS TME'!C:C,MATCH($B1899,'xUS TME'!$B:$B,0))</f>
        <v>600438</v>
      </c>
      <c r="D1899" s="13" t="str">
        <f>INDEX('xUS TME'!D:D,MATCH(B1899,'xUS TME'!$B:$B,0))</f>
        <v>0P00007X9H</v>
      </c>
      <c r="E1899" s="13" t="str">
        <f>INDEX('xUS TME'!F:F,MATCH(B1899,'xUS TME'!$B:$B,0))</f>
        <v>China</v>
      </c>
      <c r="F1899" s="18" t="str">
        <f>INDEX('xUS TME'!G:G,MATCH(B1899,'xUS TME'!$B:$B,0))</f>
        <v>Information Technology</v>
      </c>
      <c r="G1899" s="58">
        <f>IFERROR(INDEX(CRIMs!G:G,MATCH(C1899,CRIMs!D:D,0)),0)</f>
        <v>0</v>
      </c>
      <c r="H1899" s="58">
        <f>IFERROR(INDEX(CRIMs!I:I,MATCH(C1899,CRIMs!D:D,0)),0)</f>
        <v>0</v>
      </c>
      <c r="I1899" s="13">
        <f>INDEX('xUS TME'!E:E,MATCH($B1899,'xUS TME'!$B:$B,0))</f>
        <v>0</v>
      </c>
      <c r="J1899" s="15">
        <f>INDEX('xUS TME'!H:H,MATCH(B1899,'xUS TME'!$B:$B,0))</f>
        <v>0.97</v>
      </c>
      <c r="K1899" s="17">
        <f t="shared" si="29"/>
        <v>3.0927835051546504E-2</v>
      </c>
      <c r="L1899" s="15">
        <f>INDEX('xUS TME'!J:J,MATCH('xUS Opp Value'!B1742,'xUS TME'!$B:$B,0))</f>
        <v>13.9</v>
      </c>
      <c r="M1899" s="15">
        <f>INDEX('xUS TME'!L:L,MATCH('xUS Opp Value'!$B1742,'xUS TME'!$B:$B,0))</f>
        <v>1.85</v>
      </c>
      <c r="N1899" s="15">
        <f>INDEX('xUS TME'!K:K,MATCH('xUS Opp Value'!$B1742,'xUS TME'!$B:$B,0))</f>
        <v>0.13</v>
      </c>
      <c r="O1899" s="15" t="str">
        <f>INDEX('xUS TME'!I:I,MATCH('xUS Opp Value'!$B1742,'xUS TME'!$B:$B,0))</f>
        <v>Narrow</v>
      </c>
      <c r="P1899" s="15" t="str">
        <f>INDEX('xUS TME'!M:M,MATCH('xUS Opp Value'!$B1742,'xUS TME'!$B:$B,0))</f>
        <v>Hong Kong Dollar</v>
      </c>
      <c r="Q1899" s="15" t="str">
        <f>INDEX('xUS TME'!N:N,MATCH('xUS Opp Value'!$B1899,'xUS TME'!$B:$B,0))</f>
        <v>High</v>
      </c>
    </row>
    <row r="1900" spans="1:17" hidden="1">
      <c r="A1900" s="10" t="s">
        <v>6842</v>
      </c>
      <c r="B1900" s="10" t="str">
        <f>INDEX('xUS TME'!B:B,MATCH('xUS Opp Value'!A1900,'xUS TME'!A:A,0))</f>
        <v>DE0007236101</v>
      </c>
      <c r="C1900" s="13" t="str">
        <f>INDEX('xUS TME'!C:C,MATCH($B1900,'xUS TME'!$B:$B,0))</f>
        <v>SIE</v>
      </c>
      <c r="D1900" s="13" t="str">
        <f>INDEX('xUS TME'!D:D,MATCH(B1900,'xUS TME'!$B:$B,0))</f>
        <v>0P00009QS2</v>
      </c>
      <c r="E1900" s="13" t="str">
        <f>INDEX('xUS TME'!F:F,MATCH(B1900,'xUS TME'!$B:$B,0))</f>
        <v>Germany</v>
      </c>
      <c r="F1900" s="18" t="str">
        <f>INDEX('xUS TME'!G:G,MATCH(B1900,'xUS TME'!$B:$B,0))</f>
        <v>Industrials</v>
      </c>
      <c r="G1900" s="58">
        <f>IFERROR(INDEX(CRIMs!G:G,MATCH(C1900,CRIMs!D:D,0)),0)</f>
        <v>0</v>
      </c>
      <c r="H1900" s="58">
        <f>IFERROR(INDEX(CRIMs!I:I,MATCH(C1900,CRIMs!D:D,0)),0)</f>
        <v>0</v>
      </c>
      <c r="I1900" s="13">
        <f>INDEX('xUS TME'!E:E,MATCH($B1900,'xUS TME'!$B:$B,0))</f>
        <v>0.53</v>
      </c>
      <c r="J1900" s="15">
        <f>INDEX('xUS TME'!H:H,MATCH(B1900,'xUS TME'!$B:$B,0))</f>
        <v>1.02</v>
      </c>
      <c r="K1900" s="17">
        <f t="shared" si="29"/>
        <v>-1.9607843137254943E-2</v>
      </c>
      <c r="L1900" s="15">
        <f>INDEX('xUS TME'!J:J,MATCH('xUS Opp Value'!B17,'xUS TME'!$B:$B,0))</f>
        <v>108.97</v>
      </c>
      <c r="M1900" s="15">
        <f>INDEX('xUS TME'!L:L,MATCH('xUS Opp Value'!$B17,'xUS TME'!$B:$B,0))</f>
        <v>10.14</v>
      </c>
      <c r="N1900" s="15">
        <f>INDEX('xUS TME'!K:K,MATCH('xUS Opp Value'!$B17,'xUS TME'!$B:$B,0))</f>
        <v>0.09</v>
      </c>
      <c r="O1900" s="15" t="str">
        <f>INDEX('xUS TME'!I:I,MATCH('xUS Opp Value'!$B17,'xUS TME'!$B:$B,0))</f>
        <v>Narrow</v>
      </c>
      <c r="P1900" s="15" t="str">
        <f>INDEX('xUS TME'!M:M,MATCH('xUS Opp Value'!$B17,'xUS TME'!$B:$B,0))</f>
        <v>Canadian Dollar</v>
      </c>
      <c r="Q1900" s="15" t="str">
        <f>INDEX('xUS TME'!N:N,MATCH('xUS Opp Value'!$B1900,'xUS TME'!$B:$B,0))</f>
        <v>Medium</v>
      </c>
    </row>
    <row r="1901" spans="1:17">
      <c r="A1901" s="10" t="s">
        <v>6425</v>
      </c>
      <c r="B1901" s="10" t="str">
        <f>INDEX('xUS TME'!B:B,MATCH('xUS Opp Value'!A1901,'xUS TME'!A:A,0))</f>
        <v>FR0000121972</v>
      </c>
      <c r="C1901" s="13" t="str">
        <f>INDEX('xUS TME'!C:C,MATCH($B1901,'xUS TME'!$B:$B,0))</f>
        <v>SU</v>
      </c>
      <c r="D1901" s="13" t="str">
        <f>INDEX('xUS TME'!D:D,MATCH(B1901,'xUS TME'!$B:$B,0))</f>
        <v>0P00009WP6</v>
      </c>
      <c r="E1901" s="13" t="str">
        <f>INDEX('xUS TME'!F:F,MATCH(B1901,'xUS TME'!$B:$B,0))</f>
        <v>France</v>
      </c>
      <c r="F1901" s="18" t="str">
        <f>INDEX('xUS TME'!G:G,MATCH(B1901,'xUS TME'!$B:$B,0))</f>
        <v>Industrials</v>
      </c>
      <c r="G1901" s="58">
        <f>IFERROR(INDEX(CRIMs!G:G,MATCH(C1901,CRIMs!D:D,0)),0)</f>
        <v>0</v>
      </c>
      <c r="H1901" s="58">
        <f>IFERROR(INDEX(CRIMs!I:I,MATCH(C1901,CRIMs!D:D,0)),0)</f>
        <v>0</v>
      </c>
      <c r="I1901" s="13">
        <f>INDEX('xUS TME'!E:E,MATCH($B1901,'xUS TME'!$B:$B,0))</f>
        <v>0.44</v>
      </c>
      <c r="J1901" s="15">
        <f>INDEX('xUS TME'!H:H,MATCH(B1901,'xUS TME'!$B:$B,0))</f>
        <v>1.04</v>
      </c>
      <c r="K1901" s="17">
        <f t="shared" si="29"/>
        <v>-3.8461538461538547E-2</v>
      </c>
      <c r="L1901" s="15">
        <f>INDEX('xUS TME'!J:J,MATCH('xUS Opp Value'!B30,'xUS TME'!$B:$B,0))</f>
        <v>22.69</v>
      </c>
      <c r="M1901" s="15">
        <f>INDEX('xUS TME'!L:L,MATCH('xUS Opp Value'!$B30,'xUS TME'!$B:$B,0))</f>
        <v>4.72</v>
      </c>
      <c r="N1901" s="15">
        <f>INDEX('xUS TME'!K:K,MATCH('xUS Opp Value'!$B30,'xUS TME'!$B:$B,0))</f>
        <v>0.2</v>
      </c>
      <c r="O1901" s="15" t="str">
        <f>INDEX('xUS TME'!I:I,MATCH('xUS Opp Value'!$B30,'xUS TME'!$B:$B,0))</f>
        <v>None</v>
      </c>
      <c r="P1901" s="15" t="str">
        <f>INDEX('xUS TME'!M:M,MATCH('xUS Opp Value'!$B30,'xUS TME'!$B:$B,0))</f>
        <v>Indian Rupee</v>
      </c>
      <c r="Q1901" s="15" t="str">
        <f>INDEX('xUS TME'!N:N,MATCH('xUS Opp Value'!$B1901,'xUS TME'!$B:$B,0))</f>
        <v>Medium</v>
      </c>
    </row>
    <row r="1902" spans="1:17" hidden="1">
      <c r="A1902" s="10" t="s">
        <v>2382</v>
      </c>
      <c r="B1902" s="10" t="str">
        <f>INDEX('xUS TME'!B:B,MATCH('xUS Opp Value'!A1902,'xUS TME'!A:A,0))</f>
        <v>DK0060079531</v>
      </c>
      <c r="C1902" s="13" t="str">
        <f>INDEX('xUS TME'!C:C,MATCH($B1902,'xUS TME'!$B:$B,0))</f>
        <v>DSV</v>
      </c>
      <c r="D1902" s="13" t="str">
        <f>INDEX('xUS TME'!D:D,MATCH(B1902,'xUS TME'!$B:$B,0))</f>
        <v>0P0000A5Q9</v>
      </c>
      <c r="E1902" s="13" t="str">
        <f>INDEX('xUS TME'!F:F,MATCH(B1902,'xUS TME'!$B:$B,0))</f>
        <v>Denmark</v>
      </c>
      <c r="F1902" s="18" t="str">
        <f>INDEX('xUS TME'!G:G,MATCH(B1902,'xUS TME'!$B:$B,0))</f>
        <v>Industrials</v>
      </c>
      <c r="G1902" s="58">
        <f>IFERROR(INDEX(CRIMs!G:G,MATCH(C1902,CRIMs!D:D,0)),0)</f>
        <v>0</v>
      </c>
      <c r="H1902" s="58">
        <f>IFERROR(INDEX(CRIMs!I:I,MATCH(C1902,CRIMs!D:D,0)),0)</f>
        <v>0</v>
      </c>
      <c r="I1902" s="13">
        <f>INDEX('xUS TME'!E:E,MATCH($B1902,'xUS TME'!$B:$B,0))</f>
        <v>0.14000000000000001</v>
      </c>
      <c r="J1902" s="15">
        <f>INDEX('xUS TME'!H:H,MATCH(B1902,'xUS TME'!$B:$B,0))</f>
        <v>1.04</v>
      </c>
      <c r="K1902" s="17">
        <f t="shared" si="29"/>
        <v>-3.8461538461538547E-2</v>
      </c>
      <c r="L1902" s="15">
        <f>INDEX('xUS TME'!J:J,MATCH('xUS Opp Value'!B137,'xUS TME'!$B:$B,0))</f>
        <v>12.99</v>
      </c>
      <c r="M1902" s="15">
        <f>INDEX('xUS TME'!L:L,MATCH('xUS Opp Value'!$B137,'xUS TME'!$B:$B,0))</f>
        <v>2.71</v>
      </c>
      <c r="N1902" s="15">
        <f>INDEX('xUS TME'!K:K,MATCH('xUS Opp Value'!$B137,'xUS TME'!$B:$B,0))</f>
        <v>0.03</v>
      </c>
      <c r="O1902" s="15">
        <f>INDEX('xUS TME'!I:I,MATCH('xUS Opp Value'!$B137,'xUS TME'!$B:$B,0))</f>
        <v>0</v>
      </c>
      <c r="P1902" s="15" t="str">
        <f>INDEX('xUS TME'!M:M,MATCH('xUS Opp Value'!$B137,'xUS TME'!$B:$B,0))</f>
        <v>Indian Rupee</v>
      </c>
      <c r="Q1902" s="15" t="str">
        <f>INDEX('xUS TME'!N:N,MATCH('xUS Opp Value'!$B1902,'xUS TME'!$B:$B,0))</f>
        <v>Medium</v>
      </c>
    </row>
    <row r="1903" spans="1:17" hidden="1">
      <c r="A1903" s="10" t="s">
        <v>4853</v>
      </c>
      <c r="B1903" s="10" t="str">
        <f>INDEX('xUS TME'!B:B,MATCH('xUS Opp Value'!A1903,'xUS TME'!A:A,0))</f>
        <v>JP3890310000</v>
      </c>
      <c r="C1903" s="13">
        <f>INDEX('xUS TME'!C:C,MATCH($B1903,'xUS TME'!$B:$B,0))</f>
        <v>8725</v>
      </c>
      <c r="D1903" s="13" t="str">
        <f>INDEX('xUS TME'!D:D,MATCH(B1903,'xUS TME'!$B:$B,0))</f>
        <v>0P0000D6JI</v>
      </c>
      <c r="E1903" s="13" t="str">
        <f>INDEX('xUS TME'!F:F,MATCH(B1903,'xUS TME'!$B:$B,0))</f>
        <v>Japan</v>
      </c>
      <c r="F1903" s="18" t="str">
        <f>INDEX('xUS TME'!G:G,MATCH(B1903,'xUS TME'!$B:$B,0))</f>
        <v>Financials</v>
      </c>
      <c r="G1903" s="58">
        <f>IFERROR(INDEX(CRIMs!G:G,MATCH(C1903,CRIMs!D:D,0)),0)</f>
        <v>0.5</v>
      </c>
      <c r="H1903" s="58">
        <f>IFERROR(INDEX(CRIMs!I:I,MATCH(C1903,CRIMs!D:D,0)),0)</f>
        <v>0.51549191809773365</v>
      </c>
      <c r="I1903" s="13">
        <f>INDEX('xUS TME'!E:E,MATCH($B1903,'xUS TME'!$B:$B,0))</f>
        <v>0.11</v>
      </c>
      <c r="J1903" s="15">
        <f>INDEX('xUS TME'!H:H,MATCH(B1903,'xUS TME'!$B:$B,0))</f>
        <v>1.02</v>
      </c>
      <c r="K1903" s="17">
        <f t="shared" si="29"/>
        <v>-1.9607843137254943E-2</v>
      </c>
      <c r="L1903" s="15">
        <f>INDEX('xUS TME'!J:J,MATCH('xUS Opp Value'!B215,'xUS TME'!$B:$B,0))</f>
        <v>9.27</v>
      </c>
      <c r="M1903" s="15">
        <f>INDEX('xUS TME'!L:L,MATCH('xUS Opp Value'!$B215,'xUS TME'!$B:$B,0))</f>
        <v>2.58</v>
      </c>
      <c r="N1903" s="15">
        <f>INDEX('xUS TME'!K:K,MATCH('xUS Opp Value'!$B215,'xUS TME'!$B:$B,0))</f>
        <v>0.25</v>
      </c>
      <c r="O1903" s="15">
        <f>INDEX('xUS TME'!I:I,MATCH('xUS Opp Value'!$B215,'xUS TME'!$B:$B,0))</f>
        <v>0</v>
      </c>
      <c r="P1903" s="15" t="str">
        <f>INDEX('xUS TME'!M:M,MATCH('xUS Opp Value'!$B215,'xUS TME'!$B:$B,0))</f>
        <v>Hong Kong Dollar</v>
      </c>
      <c r="Q1903" s="15" t="str">
        <f>INDEX('xUS TME'!N:N,MATCH('xUS Opp Value'!$B1903,'xUS TME'!$B:$B,0))</f>
        <v>High</v>
      </c>
    </row>
    <row r="1904" spans="1:17" hidden="1">
      <c r="A1904" s="10" t="s">
        <v>7100</v>
      </c>
      <c r="B1904" s="10" t="str">
        <f>INDEX('xUS TME'!B:B,MATCH('xUS Opp Value'!A1904,'xUS TME'!A:A,0))</f>
        <v>CH0102484968</v>
      </c>
      <c r="C1904" s="13" t="str">
        <f>INDEX('xUS TME'!C:C,MATCH($B1904,'xUS TME'!$B:$B,0))</f>
        <v>BAER</v>
      </c>
      <c r="D1904" s="13" t="str">
        <f>INDEX('xUS TME'!D:D,MATCH(B1904,'xUS TME'!$B:$B,0))</f>
        <v>0P0000MVOY</v>
      </c>
      <c r="E1904" s="13" t="str">
        <f>INDEX('xUS TME'!F:F,MATCH(B1904,'xUS TME'!$B:$B,0))</f>
        <v>Switzerland</v>
      </c>
      <c r="F1904" s="18" t="str">
        <f>INDEX('xUS TME'!G:G,MATCH(B1904,'xUS TME'!$B:$B,0))</f>
        <v>Financials</v>
      </c>
      <c r="G1904" s="58">
        <f>IFERROR(INDEX(CRIMs!G:G,MATCH(C1904,CRIMs!D:D,0)),0)</f>
        <v>0.5</v>
      </c>
      <c r="H1904" s="58">
        <f>IFERROR(INDEX(CRIMs!I:I,MATCH(C1904,CRIMs!D:D,0)),0)</f>
        <v>0.49346811839891586</v>
      </c>
      <c r="I1904" s="13">
        <f>INDEX('xUS TME'!E:E,MATCH($B1904,'xUS TME'!$B:$B,0))</f>
        <v>0.04</v>
      </c>
      <c r="J1904" s="15">
        <f>INDEX('xUS TME'!H:H,MATCH(B1904,'xUS TME'!$B:$B,0))</f>
        <v>0.92</v>
      </c>
      <c r="K1904" s="17">
        <f t="shared" si="29"/>
        <v>8.6956521739130377E-2</v>
      </c>
      <c r="L1904" s="15">
        <f>INDEX('xUS TME'!J:J,MATCH('xUS Opp Value'!B476,'xUS TME'!$B:$B,0))</f>
        <v>36.76</v>
      </c>
      <c r="M1904" s="15">
        <f>INDEX('xUS TME'!L:L,MATCH('xUS Opp Value'!$B476,'xUS TME'!$B:$B,0))</f>
        <v>18.04</v>
      </c>
      <c r="N1904" s="15">
        <f>INDEX('xUS TME'!K:K,MATCH('xUS Opp Value'!$B476,'xUS TME'!$B:$B,0))</f>
        <v>0.28000000000000003</v>
      </c>
      <c r="O1904" s="15">
        <f>INDEX('xUS TME'!I:I,MATCH('xUS Opp Value'!$B476,'xUS TME'!$B:$B,0))</f>
        <v>0</v>
      </c>
      <c r="P1904" s="15" t="str">
        <f>INDEX('xUS TME'!M:M,MATCH('xUS Opp Value'!$B476,'xUS TME'!$B:$B,0))</f>
        <v>Indian Rupee</v>
      </c>
      <c r="Q1904" s="15" t="str">
        <f>INDEX('xUS TME'!N:N,MATCH('xUS Opp Value'!$B1904,'xUS TME'!$B:$B,0))</f>
        <v>Very High</v>
      </c>
    </row>
    <row r="1905" spans="1:17" hidden="1">
      <c r="A1905" s="10" t="s">
        <v>1389</v>
      </c>
      <c r="B1905" s="10" t="str">
        <f>INDEX('xUS TME'!B:B,MATCH('xUS Opp Value'!A1905,'xUS TME'!A:A,0))</f>
        <v>DK0010181759</v>
      </c>
      <c r="C1905" s="13" t="str">
        <f>INDEX('xUS TME'!C:C,MATCH($B1905,'xUS TME'!$B:$B,0))</f>
        <v>CARL B</v>
      </c>
      <c r="D1905" s="13" t="str">
        <f>INDEX('xUS TME'!D:D,MATCH(B1905,'xUS TME'!$B:$B,0))</f>
        <v>0P0000A5K1</v>
      </c>
      <c r="E1905" s="13" t="str">
        <f>INDEX('xUS TME'!F:F,MATCH(B1905,'xUS TME'!$B:$B,0))</f>
        <v>Denmark</v>
      </c>
      <c r="F1905" s="18" t="str">
        <f>INDEX('xUS TME'!G:G,MATCH(B1905,'xUS TME'!$B:$B,0))</f>
        <v>Consumer Staples</v>
      </c>
      <c r="G1905" s="58">
        <f>IFERROR(INDEX(CRIMs!G:G,MATCH(C1905,CRIMs!D:D,0)),0)</f>
        <v>0</v>
      </c>
      <c r="H1905" s="58">
        <f>IFERROR(INDEX(CRIMs!I:I,MATCH(C1905,CRIMs!D:D,0)),0)</f>
        <v>0</v>
      </c>
      <c r="I1905" s="13">
        <f>INDEX('xUS TME'!E:E,MATCH($B1905,'xUS TME'!$B:$B,0))</f>
        <v>0.03</v>
      </c>
      <c r="J1905" s="15">
        <f>INDEX('xUS TME'!H:H,MATCH(B1905,'xUS TME'!$B:$B,0))</f>
        <v>0.9</v>
      </c>
      <c r="K1905" s="17">
        <f t="shared" si="29"/>
        <v>0.11111111111111116</v>
      </c>
      <c r="L1905" s="15">
        <f>INDEX('xUS TME'!J:J,MATCH('xUS Opp Value'!B593,'xUS TME'!$B:$B,0))</f>
        <v>55.93</v>
      </c>
      <c r="M1905" s="15">
        <f>INDEX('xUS TME'!L:L,MATCH('xUS Opp Value'!$B593,'xUS TME'!$B:$B,0))</f>
        <v>10.96</v>
      </c>
      <c r="N1905" s="15">
        <f>INDEX('xUS TME'!K:K,MATCH('xUS Opp Value'!$B593,'xUS TME'!$B:$B,0))</f>
        <v>0.21</v>
      </c>
      <c r="O1905" s="15">
        <f>INDEX('xUS TME'!I:I,MATCH('xUS Opp Value'!$B593,'xUS TME'!$B:$B,0))</f>
        <v>0</v>
      </c>
      <c r="P1905" s="15" t="str">
        <f>INDEX('xUS TME'!M:M,MATCH('xUS Opp Value'!$B593,'xUS TME'!$B:$B,0))</f>
        <v>Indian Rupee</v>
      </c>
      <c r="Q1905" s="15" t="str">
        <f>INDEX('xUS TME'!N:N,MATCH('xUS Opp Value'!$B1905,'xUS TME'!$B:$B,0))</f>
        <v>Medium</v>
      </c>
    </row>
    <row r="1906" spans="1:17" hidden="1">
      <c r="A1906" s="10" t="s">
        <v>6214</v>
      </c>
      <c r="B1906" s="10" t="str">
        <f>INDEX('xUS TME'!B:B,MATCH('xUS Opp Value'!A1906,'xUS TME'!A:A,0))</f>
        <v>GB00B019KW72</v>
      </c>
      <c r="C1906" s="13" t="str">
        <f>INDEX('xUS TME'!C:C,MATCH($B1906,'xUS TME'!$B:$B,0))</f>
        <v>SBRY</v>
      </c>
      <c r="D1906" s="13" t="str">
        <f>INDEX('xUS TME'!D:D,MATCH(B1906,'xUS TME'!$B:$B,0))</f>
        <v>0P000090N6</v>
      </c>
      <c r="E1906" s="13" t="str">
        <f>INDEX('xUS TME'!F:F,MATCH(B1906,'xUS TME'!$B:$B,0))</f>
        <v>United Kingdom</v>
      </c>
      <c r="F1906" s="18" t="str">
        <f>INDEX('xUS TME'!G:G,MATCH(B1906,'xUS TME'!$B:$B,0))</f>
        <v>Consumer Staples</v>
      </c>
      <c r="G1906" s="58">
        <f>IFERROR(INDEX(CRIMs!G:G,MATCH(C1906,CRIMs!D:D,0)),0)</f>
        <v>0</v>
      </c>
      <c r="H1906" s="58">
        <f>IFERROR(INDEX(CRIMs!I:I,MATCH(C1906,CRIMs!D:D,0)),0)</f>
        <v>0</v>
      </c>
      <c r="I1906" s="13">
        <f>INDEX('xUS TME'!E:E,MATCH($B1906,'xUS TME'!$B:$B,0))</f>
        <v>0.02</v>
      </c>
      <c r="J1906" s="15">
        <f>INDEX('xUS TME'!H:H,MATCH(B1906,'xUS TME'!$B:$B,0))</f>
        <v>1.03</v>
      </c>
      <c r="K1906" s="17">
        <f t="shared" si="29"/>
        <v>-2.9126213592232997E-2</v>
      </c>
      <c r="L1906" s="15">
        <f>INDEX('xUS TME'!J:J,MATCH('xUS Opp Value'!B850,'xUS TME'!$B:$B,0))</f>
        <v>2.31</v>
      </c>
      <c r="M1906" s="15">
        <f>INDEX('xUS TME'!L:L,MATCH('xUS Opp Value'!$B850,'xUS TME'!$B:$B,0))</f>
        <v>0.66</v>
      </c>
      <c r="N1906" s="15">
        <f>INDEX('xUS TME'!K:K,MATCH('xUS Opp Value'!$B850,'xUS TME'!$B:$B,0))</f>
        <v>0.08</v>
      </c>
      <c r="O1906" s="15">
        <f>INDEX('xUS TME'!I:I,MATCH('xUS Opp Value'!$B850,'xUS TME'!$B:$B,0))</f>
        <v>0</v>
      </c>
      <c r="P1906" s="15" t="str">
        <f>INDEX('xUS TME'!M:M,MATCH('xUS Opp Value'!$B850,'xUS TME'!$B:$B,0))</f>
        <v>Hong Kong Dollar</v>
      </c>
      <c r="Q1906" s="15" t="str">
        <f>INDEX('xUS TME'!N:N,MATCH('xUS Opp Value'!$B1906,'xUS TME'!$B:$B,0))</f>
        <v>Medium</v>
      </c>
    </row>
    <row r="1907" spans="1:17" hidden="1">
      <c r="A1907" s="10" t="s">
        <v>1176</v>
      </c>
      <c r="B1907" s="10" t="str">
        <f>INDEX('xUS TME'!B:B,MATCH('xUS Opp Value'!A1907,'xUS TME'!A:A,0))</f>
        <v>US09075V1026</v>
      </c>
      <c r="C1907" s="13" t="str">
        <f>INDEX('xUS TME'!C:C,MATCH($B1907,'xUS TME'!$B:$B,0))</f>
        <v>BNTX</v>
      </c>
      <c r="D1907" s="13" t="str">
        <f>INDEX('xUS TME'!D:D,MATCH(B1907,'xUS TME'!$B:$B,0))</f>
        <v>0P0001IHF2</v>
      </c>
      <c r="E1907" s="13" t="str">
        <f>INDEX('xUS TME'!F:F,MATCH(B1907,'xUS TME'!$B:$B,0))</f>
        <v>United States</v>
      </c>
      <c r="F1907" s="18" t="str">
        <f>INDEX('xUS TME'!G:G,MATCH(B1907,'xUS TME'!$B:$B,0))</f>
        <v>Health Care</v>
      </c>
      <c r="G1907" s="58">
        <f>IFERROR(INDEX(CRIMs!G:G,MATCH(C1907,CRIMs!D:D,0)),0)</f>
        <v>0</v>
      </c>
      <c r="H1907" s="58">
        <f>IFERROR(INDEX(CRIMs!I:I,MATCH(C1907,CRIMs!D:D,0)),0)</f>
        <v>0</v>
      </c>
      <c r="I1907" s="13">
        <f>INDEX('xUS TME'!E:E,MATCH($B1907,'xUS TME'!$B:$B,0))</f>
        <v>0.03</v>
      </c>
      <c r="J1907" s="15">
        <f>INDEX('xUS TME'!H:H,MATCH(B1907,'xUS TME'!$B:$B,0))</f>
        <v>1.26</v>
      </c>
      <c r="K1907" s="17">
        <f t="shared" si="29"/>
        <v>-0.20634920634920639</v>
      </c>
      <c r="L1907" s="15">
        <f>INDEX('xUS TME'!J:J,MATCH('xUS Opp Value'!B642,'xUS TME'!$B:$B,0))</f>
        <v>0</v>
      </c>
      <c r="M1907" s="15">
        <f>INDEX('xUS TME'!L:L,MATCH('xUS Opp Value'!$B642,'xUS TME'!$B:$B,0))</f>
        <v>15.43</v>
      </c>
      <c r="N1907" s="15">
        <f>INDEX('xUS TME'!K:K,MATCH('xUS Opp Value'!$B642,'xUS TME'!$B:$B,0))</f>
        <v>0.28000000000000003</v>
      </c>
      <c r="O1907" s="15">
        <f>INDEX('xUS TME'!I:I,MATCH('xUS Opp Value'!$B642,'xUS TME'!$B:$B,0))</f>
        <v>0</v>
      </c>
      <c r="P1907" s="15" t="str">
        <f>INDEX('xUS TME'!M:M,MATCH('xUS Opp Value'!$B642,'xUS TME'!$B:$B,0))</f>
        <v>Indian Rupee</v>
      </c>
      <c r="Q1907" s="15" t="str">
        <f>INDEX('xUS TME'!N:N,MATCH('xUS Opp Value'!$B1907,'xUS TME'!$B:$B,0))</f>
        <v>Very High</v>
      </c>
    </row>
    <row r="1908" spans="1:17" hidden="1">
      <c r="A1908" s="10" t="s">
        <v>3270</v>
      </c>
      <c r="B1908" s="10" t="str">
        <f>INDEX('xUS TME'!B:B,MATCH('xUS Opp Value'!A1908,'xUS TME'!A:A,0))</f>
        <v>GB00BMX86B70</v>
      </c>
      <c r="C1908" s="13" t="str">
        <f>INDEX('xUS TME'!C:C,MATCH($B1908,'xUS TME'!$B:$B,0))</f>
        <v>HLN</v>
      </c>
      <c r="D1908" s="13" t="str">
        <f>INDEX('xUS TME'!D:D,MATCH(B1908,'xUS TME'!$B:$B,0))</f>
        <v>0P0001PE9O</v>
      </c>
      <c r="E1908" s="13" t="str">
        <f>INDEX('xUS TME'!F:F,MATCH(B1908,'xUS TME'!$B:$B,0))</f>
        <v>United Kingdom</v>
      </c>
      <c r="F1908" s="18" t="str">
        <f>INDEX('xUS TME'!G:G,MATCH(B1908,'xUS TME'!$B:$B,0))</f>
        <v>Health Care</v>
      </c>
      <c r="G1908" s="58">
        <f>IFERROR(INDEX(CRIMs!G:G,MATCH(C1908,CRIMs!D:D,0)),0)</f>
        <v>0</v>
      </c>
      <c r="H1908" s="58">
        <f>IFERROR(INDEX(CRIMs!I:I,MATCH(C1908,CRIMs!D:D,0)),0)</f>
        <v>0</v>
      </c>
      <c r="I1908" s="13">
        <f>INDEX('xUS TME'!E:E,MATCH($B1908,'xUS TME'!$B:$B,0))</f>
        <v>0.13</v>
      </c>
      <c r="J1908" s="15">
        <f>INDEX('xUS TME'!H:H,MATCH(B1908,'xUS TME'!$B:$B,0))</f>
        <v>0.98</v>
      </c>
      <c r="K1908" s="17">
        <f t="shared" si="29"/>
        <v>2.0408163265306145E-2</v>
      </c>
      <c r="L1908" s="15">
        <f>INDEX('xUS TME'!J:J,MATCH('xUS Opp Value'!B169,'xUS TME'!$B:$B,0))</f>
        <v>0</v>
      </c>
      <c r="M1908" s="15">
        <f>INDEX('xUS TME'!L:L,MATCH('xUS Opp Value'!$B169,'xUS TME'!$B:$B,0))</f>
        <v>19.84</v>
      </c>
      <c r="N1908" s="15">
        <f>INDEX('xUS TME'!K:K,MATCH('xUS Opp Value'!$B169,'xUS TME'!$B:$B,0))</f>
        <v>0.62</v>
      </c>
      <c r="O1908" s="15">
        <f>INDEX('xUS TME'!I:I,MATCH('xUS Opp Value'!$B169,'xUS TME'!$B:$B,0))</f>
        <v>0</v>
      </c>
      <c r="P1908" s="15" t="str">
        <f>INDEX('xUS TME'!M:M,MATCH('xUS Opp Value'!$B169,'xUS TME'!$B:$B,0))</f>
        <v>New Taiwan Dollar</v>
      </c>
      <c r="Q1908" s="15" t="str">
        <f>INDEX('xUS TME'!N:N,MATCH('xUS Opp Value'!$B1908,'xUS TME'!$B:$B,0))</f>
        <v>Medium</v>
      </c>
    </row>
    <row r="1909" spans="1:17" hidden="1">
      <c r="A1909" s="10" t="s">
        <v>599</v>
      </c>
      <c r="B1909" s="10" t="str">
        <f>INDEX('xUS TME'!B:B,MATCH('xUS Opp Value'!A1909,'xUS TME'!A:A,0))</f>
        <v>MX01AC100006</v>
      </c>
      <c r="C1909" s="13" t="str">
        <f>INDEX('xUS TME'!C:C,MATCH($B1909,'xUS TME'!$B:$B,0))</f>
        <v>AC</v>
      </c>
      <c r="D1909" s="13" t="str">
        <f>INDEX('xUS TME'!D:D,MATCH(B1909,'xUS TME'!$B:$B,0))</f>
        <v>0P0000BJ9W</v>
      </c>
      <c r="E1909" s="13" t="str">
        <f>INDEX('xUS TME'!F:F,MATCH(B1909,'xUS TME'!$B:$B,0))</f>
        <v>Mexico</v>
      </c>
      <c r="F1909" s="18" t="str">
        <f>INDEX('xUS TME'!G:G,MATCH(B1909,'xUS TME'!$B:$B,0))</f>
        <v>Consumer Staples</v>
      </c>
      <c r="G1909" s="58">
        <f>IFERROR(INDEX(CRIMs!G:G,MATCH(C1909,CRIMs!D:D,0)),0)</f>
        <v>0</v>
      </c>
      <c r="H1909" s="58">
        <f>IFERROR(INDEX(CRIMs!I:I,MATCH(C1909,CRIMs!D:D,0)),0)</f>
        <v>0</v>
      </c>
      <c r="I1909" s="13">
        <f>INDEX('xUS TME'!E:E,MATCH($B1909,'xUS TME'!$B:$B,0))</f>
        <v>0.02</v>
      </c>
      <c r="J1909" s="15">
        <f>INDEX('xUS TME'!H:H,MATCH(B1909,'xUS TME'!$B:$B,0))</f>
        <v>1.06</v>
      </c>
      <c r="K1909" s="17">
        <f t="shared" si="29"/>
        <v>-5.6603773584905759E-2</v>
      </c>
      <c r="L1909" s="15">
        <f>INDEX('xUS TME'!J:J,MATCH('xUS Opp Value'!B1027,'xUS TME'!$B:$B,0))</f>
        <v>2.66</v>
      </c>
      <c r="M1909" s="15">
        <f>INDEX('xUS TME'!L:L,MATCH('xUS Opp Value'!$B1027,'xUS TME'!$B:$B,0))</f>
        <v>0.33</v>
      </c>
      <c r="N1909" s="15">
        <f>INDEX('xUS TME'!K:K,MATCH('xUS Opp Value'!$B1027,'xUS TME'!$B:$B,0))</f>
        <v>0.08</v>
      </c>
      <c r="O1909" s="15">
        <f>INDEX('xUS TME'!I:I,MATCH('xUS Opp Value'!$B1027,'xUS TME'!$B:$B,0))</f>
        <v>0</v>
      </c>
      <c r="P1909" s="15" t="str">
        <f>INDEX('xUS TME'!M:M,MATCH('xUS Opp Value'!$B1027,'xUS TME'!$B:$B,0))</f>
        <v>Hong Kong Dollar</v>
      </c>
      <c r="Q1909" s="15" t="str">
        <f>INDEX('xUS TME'!N:N,MATCH('xUS Opp Value'!$B1909,'xUS TME'!$B:$B,0))</f>
        <v>Medium</v>
      </c>
    </row>
    <row r="1910" spans="1:17" hidden="1">
      <c r="A1910" s="10" t="s">
        <v>8588</v>
      </c>
      <c r="B1910" s="10" t="str">
        <f>INDEX('xUS TME'!B:B,MATCH('xUS Opp Value'!A1910,'xUS TME'!A:A,0))</f>
        <v>CNE1000000R4</v>
      </c>
      <c r="C1910" s="13">
        <f>INDEX('xUS TME'!C:C,MATCH($B1910,'xUS TME'!$B:$B,0))</f>
        <v>601998</v>
      </c>
      <c r="D1910" s="13" t="str">
        <f>INDEX('xUS TME'!D:D,MATCH(B1910,'xUS TME'!$B:$B,0))</f>
        <v>0P00009G1E</v>
      </c>
      <c r="E1910" s="13" t="str">
        <f>INDEX('xUS TME'!F:F,MATCH(B1910,'xUS TME'!$B:$B,0))</f>
        <v>China</v>
      </c>
      <c r="F1910" s="18" t="str">
        <f>INDEX('xUS TME'!G:G,MATCH(B1910,'xUS TME'!$B:$B,0))</f>
        <v>Financials</v>
      </c>
      <c r="G1910" s="58">
        <f>IFERROR(INDEX(CRIMs!G:G,MATCH(C1910,CRIMs!D:D,0)),0)</f>
        <v>0</v>
      </c>
      <c r="H1910" s="58">
        <f>IFERROR(INDEX(CRIMs!I:I,MATCH(C1910,CRIMs!D:D,0)),0)</f>
        <v>0</v>
      </c>
      <c r="I1910" s="13">
        <f>INDEX('xUS TME'!E:E,MATCH($B1910,'xUS TME'!$B:$B,0))</f>
        <v>0.01</v>
      </c>
      <c r="J1910" s="15">
        <f>INDEX('xUS TME'!H:H,MATCH(B1910,'xUS TME'!$B:$B,0))</f>
        <v>1.04</v>
      </c>
      <c r="K1910" s="17">
        <f t="shared" si="29"/>
        <v>-3.8461538461538547E-2</v>
      </c>
      <c r="L1910" s="15">
        <f>INDEX('xUS TME'!J:J,MATCH('xUS Opp Value'!B1558,'xUS TME'!$B:$B,0))</f>
        <v>13.53</v>
      </c>
      <c r="M1910" s="15">
        <f>INDEX('xUS TME'!L:L,MATCH('xUS Opp Value'!$B1558,'xUS TME'!$B:$B,0))</f>
        <v>2.78</v>
      </c>
      <c r="N1910" s="15">
        <f>INDEX('xUS TME'!K:K,MATCH('xUS Opp Value'!$B1558,'xUS TME'!$B:$B,0))</f>
        <v>0.21</v>
      </c>
      <c r="O1910" s="15" t="str">
        <f>INDEX('xUS TME'!I:I,MATCH('xUS Opp Value'!$B1558,'xUS TME'!$B:$B,0))</f>
        <v>None</v>
      </c>
      <c r="P1910" s="15" t="str">
        <f>INDEX('xUS TME'!M:M,MATCH('xUS Opp Value'!$B1558,'xUS TME'!$B:$B,0))</f>
        <v>Hong Kong Dollar</v>
      </c>
      <c r="Q1910" s="15" t="str">
        <f>INDEX('xUS TME'!N:N,MATCH('xUS Opp Value'!$B1910,'xUS TME'!$B:$B,0))</f>
        <v>High</v>
      </c>
    </row>
    <row r="1911" spans="1:17" hidden="1">
      <c r="A1911" s="10" t="s">
        <v>5083</v>
      </c>
      <c r="B1911" s="10" t="str">
        <f>INDEX('xUS TME'!B:B,MATCH('xUS Opp Value'!A1911,'xUS TME'!A:A,0))</f>
        <v>JP3890350006</v>
      </c>
      <c r="C1911" s="13" t="str">
        <f>INDEX('xUS TME'!C:C,MATCH($B1911,'xUS TME'!$B:$B,0))</f>
        <v>8316</v>
      </c>
      <c r="D1911" s="13" t="str">
        <f>INDEX('xUS TME'!D:D,MATCH(B1911,'xUS TME'!$B:$B,0))</f>
        <v>0P0000AEY9</v>
      </c>
      <c r="E1911" s="13" t="str">
        <f>INDEX('xUS TME'!F:F,MATCH(B1911,'xUS TME'!$B:$B,0))</f>
        <v>Japan</v>
      </c>
      <c r="F1911" s="18" t="str">
        <f>INDEX('xUS TME'!G:G,MATCH(B1911,'xUS TME'!$B:$B,0))</f>
        <v>Financials</v>
      </c>
      <c r="G1911" s="58">
        <v>1</v>
      </c>
      <c r="H1911" s="58">
        <v>0.92</v>
      </c>
      <c r="I1911" s="13">
        <f>INDEX('xUS TME'!E:E,MATCH($B1911,'xUS TME'!$B:$B,0))</f>
        <v>0.37</v>
      </c>
      <c r="J1911" s="15">
        <f>INDEX('xUS TME'!H:H,MATCH(B1911,'xUS TME'!$B:$B,0))</f>
        <v>1.0900000000000001</v>
      </c>
      <c r="K1911" s="17">
        <f t="shared" si="29"/>
        <v>-8.2568807339449601E-2</v>
      </c>
      <c r="L1911" s="15">
        <f>INDEX('xUS TME'!J:J,MATCH('xUS Opp Value'!B37,'xUS TME'!$B:$B,0))</f>
        <v>27.01</v>
      </c>
      <c r="M1911" s="15">
        <f>INDEX('xUS TME'!L:L,MATCH('xUS Opp Value'!$B37,'xUS TME'!$B:$B,0))</f>
        <v>5.31</v>
      </c>
      <c r="N1911" s="15">
        <f>INDEX('xUS TME'!K:K,MATCH('xUS Opp Value'!$B37,'xUS TME'!$B:$B,0))</f>
        <v>0.23</v>
      </c>
      <c r="O1911" s="15" t="str">
        <f>INDEX('xUS TME'!I:I,MATCH('xUS Opp Value'!$B37,'xUS TME'!$B:$B,0))</f>
        <v>Narrow</v>
      </c>
      <c r="P1911" s="15" t="str">
        <f>INDEX('xUS TME'!M:M,MATCH('xUS Opp Value'!$B37,'xUS TME'!$B:$B,0))</f>
        <v>Euro</v>
      </c>
      <c r="Q1911" s="15" t="str">
        <f>INDEX('xUS TME'!N:N,MATCH('xUS Opp Value'!$B1911,'xUS TME'!$B:$B,0))</f>
        <v>Medium</v>
      </c>
    </row>
    <row r="1912" spans="1:17" hidden="1">
      <c r="A1912" s="10" t="s">
        <v>4691</v>
      </c>
      <c r="B1912" s="10" t="str">
        <f>INDEX('xUS TME'!B:B,MATCH('xUS Opp Value'!A1912,'xUS TME'!A:A,0))</f>
        <v>JP3837800006</v>
      </c>
      <c r="C1912" s="15" t="str">
        <f>INDEX('xUS TME'!C:C,MATCH($B1912,'xUS TME'!$B:$B,0))</f>
        <v>7741</v>
      </c>
      <c r="D1912" s="13" t="str">
        <f>INDEX('xUS TME'!D:D,MATCH(B1912,'xUS TME'!$B:$B,0))</f>
        <v>0P0000ED9V</v>
      </c>
      <c r="E1912" s="13" t="str">
        <f>INDEX('xUS TME'!F:F,MATCH(B1912,'xUS TME'!$B:$B,0))</f>
        <v>Japan</v>
      </c>
      <c r="F1912" s="18" t="str">
        <f>INDEX('xUS TME'!G:G,MATCH(B1912,'xUS TME'!$B:$B,0))</f>
        <v>Health Care</v>
      </c>
      <c r="G1912" s="58">
        <v>0.75</v>
      </c>
      <c r="H1912" s="58">
        <v>0.8</v>
      </c>
      <c r="I1912" s="13">
        <f>INDEX('xUS TME'!E:E,MATCH($B1912,'xUS TME'!$B:$B,0))</f>
        <v>0.17</v>
      </c>
      <c r="J1912" s="15">
        <f>INDEX('xUS TME'!H:H,MATCH(B1912,'xUS TME'!$B:$B,0))</f>
        <v>1.08</v>
      </c>
      <c r="K1912" s="17">
        <f t="shared" si="29"/>
        <v>-7.4074074074074181E-2</v>
      </c>
      <c r="L1912" s="15">
        <f>INDEX('xUS TME'!J:J,MATCH('xUS Opp Value'!B130,'xUS TME'!$B:$B,0))</f>
        <v>0</v>
      </c>
      <c r="M1912" s="15">
        <f>INDEX('xUS TME'!L:L,MATCH('xUS Opp Value'!$B130,'xUS TME'!$B:$B,0))</f>
        <v>2.17</v>
      </c>
      <c r="N1912" s="15">
        <f>INDEX('xUS TME'!K:K,MATCH('xUS Opp Value'!$B130,'xUS TME'!$B:$B,0))</f>
        <v>0.1</v>
      </c>
      <c r="O1912" s="15">
        <f>INDEX('xUS TME'!I:I,MATCH('xUS Opp Value'!$B130,'xUS TME'!$B:$B,0))</f>
        <v>0</v>
      </c>
      <c r="P1912" s="15" t="str">
        <f>INDEX('xUS TME'!M:M,MATCH('xUS Opp Value'!$B130,'xUS TME'!$B:$B,0))</f>
        <v>Yen</v>
      </c>
      <c r="Q1912" s="15" t="str">
        <f>INDEX('xUS TME'!N:N,MATCH('xUS Opp Value'!$B1912,'xUS TME'!$B:$B,0))</f>
        <v>High</v>
      </c>
    </row>
    <row r="1913" spans="1:17" hidden="1">
      <c r="A1913" s="10" t="s">
        <v>8589</v>
      </c>
      <c r="B1913" s="10" t="str">
        <f>INDEX('xUS TME'!B:B,MATCH('xUS Opp Value'!A1913,'xUS TME'!A:A,0))</f>
        <v>CH1430134226</v>
      </c>
      <c r="C1913" s="13" t="str">
        <f>INDEX('xUS TME'!C:C,MATCH($B1913,'xUS TME'!$B:$B,0))</f>
        <v>AMRZ</v>
      </c>
      <c r="D1913" s="13" t="str">
        <f>INDEX('xUS TME'!D:D,MATCH(B1913,'xUS TME'!$B:$B,0))</f>
        <v>0P0001VIGL</v>
      </c>
      <c r="E1913" s="13" t="str">
        <f>INDEX('xUS TME'!F:F,MATCH(B1913,'xUS TME'!$B:$B,0))</f>
        <v>Switzerland</v>
      </c>
      <c r="F1913" s="18" t="str">
        <f>INDEX('xUS TME'!G:G,MATCH(B1913,'xUS TME'!$B:$B,0))</f>
        <v>Materials</v>
      </c>
      <c r="G1913" s="58">
        <f>IFERROR(INDEX(CRIMs!G:G,MATCH(C1913,CRIMs!D:D,0)),0)</f>
        <v>0</v>
      </c>
      <c r="H1913" s="58">
        <f>IFERROR(INDEX(CRIMs!I:I,MATCH(C1913,CRIMs!D:D,0)),0)</f>
        <v>0</v>
      </c>
      <c r="I1913" s="13">
        <f>INDEX('xUS TME'!E:E,MATCH($B1913,'xUS TME'!$B:$B,0))</f>
        <v>0.09</v>
      </c>
      <c r="J1913" s="15">
        <f>INDEX('xUS TME'!H:H,MATCH(B1913,'xUS TME'!$B:$B,0))</f>
        <v>0.97</v>
      </c>
      <c r="K1913" s="17">
        <f t="shared" si="29"/>
        <v>3.0927835051546504E-2</v>
      </c>
      <c r="L1913" s="15">
        <f>INDEX('xUS TME'!J:J,MATCH('xUS Opp Value'!B287,'xUS TME'!$B:$B,0))</f>
        <v>28.11</v>
      </c>
      <c r="M1913" s="15">
        <f>INDEX('xUS TME'!L:L,MATCH('xUS Opp Value'!$B287,'xUS TME'!$B:$B,0))</f>
        <v>6.37</v>
      </c>
      <c r="N1913" s="15">
        <f>INDEX('xUS TME'!K:K,MATCH('xUS Opp Value'!$B287,'xUS TME'!$B:$B,0))</f>
        <v>0.21</v>
      </c>
      <c r="O1913" s="15" t="str">
        <f>INDEX('xUS TME'!I:I,MATCH('xUS Opp Value'!$B287,'xUS TME'!$B:$B,0))</f>
        <v>Wide</v>
      </c>
      <c r="P1913" s="15" t="str">
        <f>INDEX('xUS TME'!M:M,MATCH('xUS Opp Value'!$B287,'xUS TME'!$B:$B,0))</f>
        <v>Swedish Krona</v>
      </c>
      <c r="Q1913" s="15" t="str">
        <f>INDEX('xUS TME'!N:N,MATCH('xUS Opp Value'!$B1913,'xUS TME'!$B:$B,0))</f>
        <v>Medium</v>
      </c>
    </row>
    <row r="1914" spans="1:17">
      <c r="A1914" s="10" t="s">
        <v>2374</v>
      </c>
      <c r="B1914" s="10" t="str">
        <f>INDEX('xUS TME'!B:B,MATCH('xUS Opp Value'!A1914,'xUS TME'!A:A,0))</f>
        <v>FR0000124141</v>
      </c>
      <c r="C1914" s="13" t="str">
        <f>INDEX('xUS TME'!C:C,MATCH($B1914,'xUS TME'!$B:$B,0))</f>
        <v>VIE</v>
      </c>
      <c r="D1914" s="13" t="str">
        <f>INDEX('xUS TME'!D:D,MATCH(B1914,'xUS TME'!$B:$B,0))</f>
        <v>0P00009WS3</v>
      </c>
      <c r="E1914" s="13" t="str">
        <f>INDEX('xUS TME'!F:F,MATCH(B1914,'xUS TME'!$B:$B,0))</f>
        <v>France</v>
      </c>
      <c r="F1914" s="18" t="str">
        <f>INDEX('xUS TME'!G:G,MATCH(B1914,'xUS TME'!$B:$B,0))</f>
        <v>Utilities</v>
      </c>
      <c r="G1914" s="58">
        <f>IFERROR(INDEX(CRIMs!G:G,MATCH(C1914,CRIMs!D:D,0)),0)</f>
        <v>0.5</v>
      </c>
      <c r="H1914" s="58">
        <f>IFERROR(INDEX(CRIMs!I:I,MATCH(C1914,CRIMs!D:D,0)),0)</f>
        <v>0.66562470167952204</v>
      </c>
      <c r="I1914" s="13">
        <f>INDEX('xUS TME'!E:E,MATCH($B1914,'xUS TME'!$B:$B,0))</f>
        <v>7.0000000000000007E-2</v>
      </c>
      <c r="J1914" s="15">
        <f>INDEX('xUS TME'!H:H,MATCH(B1914,'xUS TME'!$B:$B,0))</f>
        <v>1.06</v>
      </c>
      <c r="K1914" s="17">
        <f t="shared" si="29"/>
        <v>-5.6603773584905759E-2</v>
      </c>
      <c r="L1914" s="15">
        <f>INDEX('xUS TME'!J:J,MATCH('xUS Opp Value'!B342,'xUS TME'!$B:$B,0))</f>
        <v>50.47</v>
      </c>
      <c r="M1914" s="15">
        <f>INDEX('xUS TME'!L:L,MATCH('xUS Opp Value'!$B342,'xUS TME'!$B:$B,0))</f>
        <v>11.88</v>
      </c>
      <c r="N1914" s="15">
        <f>INDEX('xUS TME'!K:K,MATCH('xUS Opp Value'!$B342,'xUS TME'!$B:$B,0))</f>
        <v>0.2</v>
      </c>
      <c r="O1914" s="15">
        <f>INDEX('xUS TME'!I:I,MATCH('xUS Opp Value'!$B342,'xUS TME'!$B:$B,0))</f>
        <v>0</v>
      </c>
      <c r="P1914" s="15" t="str">
        <f>INDEX('xUS TME'!M:M,MATCH('xUS Opp Value'!$B342,'xUS TME'!$B:$B,0))</f>
        <v>Indian Rupee</v>
      </c>
      <c r="Q1914" s="15" t="str">
        <f>INDEX('xUS TME'!N:N,MATCH('xUS Opp Value'!$B1914,'xUS TME'!$B:$B,0))</f>
        <v>Medium</v>
      </c>
    </row>
    <row r="1915" spans="1:17" hidden="1">
      <c r="A1915" s="10" t="s">
        <v>3319</v>
      </c>
      <c r="B1915" s="10" t="str">
        <f>INDEX('xUS TME'!B:B,MATCH('xUS Opp Value'!A1915,'xUS TME'!A:A,0))</f>
        <v>DE0008402215</v>
      </c>
      <c r="C1915" s="13" t="str">
        <f>INDEX('xUS TME'!C:C,MATCH($B1915,'xUS TME'!$B:$B,0))</f>
        <v>HNR1</v>
      </c>
      <c r="D1915" s="13" t="str">
        <f>INDEX('xUS TME'!D:D,MATCH(B1915,'xUS TME'!$B:$B,0))</f>
        <v>0P00009QQ2</v>
      </c>
      <c r="E1915" s="13" t="str">
        <f>INDEX('xUS TME'!F:F,MATCH(B1915,'xUS TME'!$B:$B,0))</f>
        <v>Germany</v>
      </c>
      <c r="F1915" s="18" t="str">
        <f>INDEX('xUS TME'!G:G,MATCH(B1915,'xUS TME'!$B:$B,0))</f>
        <v>Financials</v>
      </c>
      <c r="G1915" s="58">
        <f>IFERROR(INDEX(CRIMs!G:G,MATCH(C1915,CRIMs!D:D,0)),0)</f>
        <v>0</v>
      </c>
      <c r="H1915" s="58">
        <f>IFERROR(INDEX(CRIMs!I:I,MATCH(C1915,CRIMs!D:D,0)),0)</f>
        <v>0</v>
      </c>
      <c r="I1915" s="13">
        <f>INDEX('xUS TME'!E:E,MATCH($B1915,'xUS TME'!$B:$B,0))</f>
        <v>0.06</v>
      </c>
      <c r="J1915" s="15">
        <f>INDEX('xUS TME'!H:H,MATCH(B1915,'xUS TME'!$B:$B,0))</f>
        <v>1.05</v>
      </c>
      <c r="K1915" s="17">
        <f t="shared" ref="K1915:K1978" si="30">IFERROR((1/J1915)-1,"")</f>
        <v>-4.7619047619047672E-2</v>
      </c>
      <c r="L1915" s="15">
        <f>INDEX('xUS TME'!J:J,MATCH('xUS Opp Value'!B468,'xUS TME'!$B:$B,0))</f>
        <v>13.94</v>
      </c>
      <c r="M1915" s="15">
        <f>INDEX('xUS TME'!L:L,MATCH('xUS Opp Value'!$B468,'xUS TME'!$B:$B,0))</f>
        <v>1.95</v>
      </c>
      <c r="N1915" s="15">
        <f>INDEX('xUS TME'!K:K,MATCH('xUS Opp Value'!$B468,'xUS TME'!$B:$B,0))</f>
        <v>0.1</v>
      </c>
      <c r="O1915" s="15">
        <f>INDEX('xUS TME'!I:I,MATCH('xUS Opp Value'!$B468,'xUS TME'!$B:$B,0))</f>
        <v>0</v>
      </c>
      <c r="P1915" s="15" t="str">
        <f>INDEX('xUS TME'!M:M,MATCH('xUS Opp Value'!$B468,'xUS TME'!$B:$B,0))</f>
        <v>Brazilian Real</v>
      </c>
      <c r="Q1915" s="15" t="str">
        <f>INDEX('xUS TME'!N:N,MATCH('xUS Opp Value'!$B1915,'xUS TME'!$B:$B,0))</f>
        <v>Medium</v>
      </c>
    </row>
    <row r="1916" spans="1:17" hidden="1">
      <c r="A1916" s="10" t="s">
        <v>6790</v>
      </c>
      <c r="B1916" s="10" t="str">
        <f>INDEX('xUS TME'!B:B,MATCH('xUS Opp Value'!A1916,'xUS TME'!A:A,0))</f>
        <v>JP3351600006</v>
      </c>
      <c r="C1916" s="13">
        <f>INDEX('xUS TME'!C:C,MATCH($B1916,'xUS TME'!$B:$B,0))</f>
        <v>4911</v>
      </c>
      <c r="D1916" s="13" t="str">
        <f>INDEX('xUS TME'!D:D,MATCH(B1916,'xUS TME'!$B:$B,0))</f>
        <v>0P0000AEXW</v>
      </c>
      <c r="E1916" s="13" t="str">
        <f>INDEX('xUS TME'!F:F,MATCH(B1916,'xUS TME'!$B:$B,0))</f>
        <v>Japan</v>
      </c>
      <c r="F1916" s="18" t="str">
        <f>INDEX('xUS TME'!G:G,MATCH(B1916,'xUS TME'!$B:$B,0))</f>
        <v>Consumer Staples</v>
      </c>
      <c r="G1916" s="58">
        <f>IFERROR(INDEX(CRIMs!G:G,MATCH(C1916,CRIMs!D:D,0)),0)</f>
        <v>0</v>
      </c>
      <c r="H1916" s="58">
        <f>IFERROR(INDEX(CRIMs!I:I,MATCH(C1916,CRIMs!D:D,0)),0)</f>
        <v>0</v>
      </c>
      <c r="I1916" s="13">
        <f>INDEX('xUS TME'!E:E,MATCH($B1916,'xUS TME'!$B:$B,0))</f>
        <v>0.02</v>
      </c>
      <c r="J1916" s="15">
        <f>INDEX('xUS TME'!H:H,MATCH(B1916,'xUS TME'!$B:$B,0))</f>
        <v>1.1100000000000001</v>
      </c>
      <c r="K1916" s="17">
        <f t="shared" si="30"/>
        <v>-9.9099099099099197E-2</v>
      </c>
      <c r="L1916" s="15">
        <f>INDEX('xUS TME'!J:J,MATCH('xUS Opp Value'!B940,'xUS TME'!$B:$B,0))</f>
        <v>0</v>
      </c>
      <c r="M1916" s="15">
        <f>INDEX('xUS TME'!L:L,MATCH('xUS Opp Value'!$B940,'xUS TME'!$B:$B,0))</f>
        <v>26.62</v>
      </c>
      <c r="N1916" s="15">
        <f>INDEX('xUS TME'!K:K,MATCH('xUS Opp Value'!$B940,'xUS TME'!$B:$B,0))</f>
        <v>0.48</v>
      </c>
      <c r="O1916" s="15">
        <f>INDEX('xUS TME'!I:I,MATCH('xUS Opp Value'!$B940,'xUS TME'!$B:$B,0))</f>
        <v>0</v>
      </c>
      <c r="P1916" s="15" t="str">
        <f>INDEX('xUS TME'!M:M,MATCH('xUS Opp Value'!$B940,'xUS TME'!$B:$B,0))</f>
        <v>Rupiah</v>
      </c>
      <c r="Q1916" s="15" t="str">
        <f>INDEX('xUS TME'!N:N,MATCH('xUS Opp Value'!$B1916,'xUS TME'!$B:$B,0))</f>
        <v>High</v>
      </c>
    </row>
    <row r="1917" spans="1:17" hidden="1">
      <c r="A1917" s="10" t="s">
        <v>1977</v>
      </c>
      <c r="B1917" s="10" t="str">
        <f>INDEX('xUS TME'!B:B,MATCH('xUS Opp Value'!A1917,'xUS TME'!A:A,0))</f>
        <v>BMG2178K1009</v>
      </c>
      <c r="C1917" s="13" t="str">
        <f>INDEX('xUS TME'!C:C,MATCH($B1917,'xUS TME'!$B:$B,0))</f>
        <v>01038</v>
      </c>
      <c r="D1917" s="13" t="str">
        <f>INDEX('xUS TME'!D:D,MATCH(B1917,'xUS TME'!$B:$B,0))</f>
        <v>0P00009S5G</v>
      </c>
      <c r="E1917" s="13" t="str">
        <f>INDEX('xUS TME'!F:F,MATCH(B1917,'xUS TME'!$B:$B,0))</f>
        <v>United Kingdom</v>
      </c>
      <c r="F1917" s="18" t="str">
        <f>INDEX('xUS TME'!G:G,MATCH(B1917,'xUS TME'!$B:$B,0))</f>
        <v>Utilities</v>
      </c>
      <c r="G1917" s="58">
        <f>IFERROR(INDEX(CRIMs!G:G,MATCH(C1917,CRIMs!D:D,0)),0)</f>
        <v>0</v>
      </c>
      <c r="H1917" s="58">
        <f>IFERROR(INDEX(CRIMs!I:I,MATCH(C1917,CRIMs!D:D,0)),0)</f>
        <v>0</v>
      </c>
      <c r="I1917" s="13">
        <f>INDEX('xUS TME'!E:E,MATCH($B1917,'xUS TME'!$B:$B,0))</f>
        <v>0.01</v>
      </c>
      <c r="J1917" s="15">
        <f>INDEX('xUS TME'!H:H,MATCH(B1917,'xUS TME'!$B:$B,0))</f>
        <v>1.01</v>
      </c>
      <c r="K1917" s="17">
        <f t="shared" si="30"/>
        <v>-9.9009900990099098E-3</v>
      </c>
      <c r="L1917" s="15">
        <f>INDEX('xUS TME'!J:J,MATCH('xUS Opp Value'!B1079,'xUS TME'!$B:$B,0))</f>
        <v>9.76</v>
      </c>
      <c r="M1917" s="15">
        <f>INDEX('xUS TME'!L:L,MATCH('xUS Opp Value'!$B1079,'xUS TME'!$B:$B,0))</f>
        <v>0.63</v>
      </c>
      <c r="N1917" s="15">
        <f>INDEX('xUS TME'!K:K,MATCH('xUS Opp Value'!$B1079,'xUS TME'!$B:$B,0))</f>
        <v>7.0000000000000007E-2</v>
      </c>
      <c r="O1917" s="15" t="str">
        <f>INDEX('xUS TME'!I:I,MATCH('xUS Opp Value'!$B1079,'xUS TME'!$B:$B,0))</f>
        <v>Narrow</v>
      </c>
      <c r="P1917" s="15" t="str">
        <f>INDEX('xUS TME'!M:M,MATCH('xUS Opp Value'!$B1079,'xUS TME'!$B:$B,0))</f>
        <v>Yuan Renminbi</v>
      </c>
      <c r="Q1917" s="15" t="str">
        <f>INDEX('xUS TME'!N:N,MATCH('xUS Opp Value'!$B1917,'xUS TME'!$B:$B,0))</f>
        <v>Low</v>
      </c>
    </row>
    <row r="1918" spans="1:17" hidden="1">
      <c r="A1918" s="10" t="s">
        <v>3771</v>
      </c>
      <c r="B1918" s="10" t="str">
        <f>INDEX('xUS TME'!B:B,MATCH('xUS Opp Value'!A1918,'xUS TME'!A:A,0))</f>
        <v>CA4495861060</v>
      </c>
      <c r="C1918" s="13" t="str">
        <f>INDEX('xUS TME'!C:C,MATCH($B1918,'xUS TME'!$B:$B,0))</f>
        <v>IGM</v>
      </c>
      <c r="D1918" s="13" t="str">
        <f>INDEX('xUS TME'!D:D,MATCH(B1918,'xUS TME'!$B:$B,0))</f>
        <v>0P00005RPF</v>
      </c>
      <c r="E1918" s="13" t="str">
        <f>INDEX('xUS TME'!F:F,MATCH(B1918,'xUS TME'!$B:$B,0))</f>
        <v>Canada</v>
      </c>
      <c r="F1918" s="18" t="str">
        <f>INDEX('xUS TME'!G:G,MATCH(B1918,'xUS TME'!$B:$B,0))</f>
        <v>Financials</v>
      </c>
      <c r="G1918" s="58">
        <f>IFERROR(INDEX(CRIMs!G:G,MATCH(C1918,CRIMs!D:D,0)),0)</f>
        <v>0</v>
      </c>
      <c r="H1918" s="58">
        <f>IFERROR(INDEX(CRIMs!I:I,MATCH(C1918,CRIMs!D:D,0)),0)</f>
        <v>0</v>
      </c>
      <c r="I1918" s="13">
        <f>INDEX('xUS TME'!E:E,MATCH($B1918,'xUS TME'!$B:$B,0))</f>
        <v>0.01</v>
      </c>
      <c r="J1918" s="15">
        <f>INDEX('xUS TME'!H:H,MATCH(B1918,'xUS TME'!$B:$B,0))</f>
        <v>1.05</v>
      </c>
      <c r="K1918" s="17">
        <f t="shared" si="30"/>
        <v>-4.7619047619047672E-2</v>
      </c>
      <c r="L1918" s="15">
        <f>INDEX('xUS TME'!J:J,MATCH('xUS Opp Value'!B1196,'xUS TME'!$B:$B,0))</f>
        <v>0</v>
      </c>
      <c r="M1918" s="15">
        <f>INDEX('xUS TME'!L:L,MATCH('xUS Opp Value'!$B1196,'xUS TME'!$B:$B,0))</f>
        <v>20.9</v>
      </c>
      <c r="N1918" s="15">
        <f>INDEX('xUS TME'!K:K,MATCH('xUS Opp Value'!$B1196,'xUS TME'!$B:$B,0))</f>
        <v>-0.19</v>
      </c>
      <c r="O1918" s="15">
        <f>INDEX('xUS TME'!I:I,MATCH('xUS Opp Value'!$B1196,'xUS TME'!$B:$B,0))</f>
        <v>0</v>
      </c>
      <c r="P1918" s="15" t="str">
        <f>INDEX('xUS TME'!M:M,MATCH('xUS Opp Value'!$B1196,'xUS TME'!$B:$B,0))</f>
        <v>Yuan Renminbi</v>
      </c>
      <c r="Q1918" s="15" t="str">
        <f>INDEX('xUS TME'!N:N,MATCH('xUS Opp Value'!$B1918,'xUS TME'!$B:$B,0))</f>
        <v>High</v>
      </c>
    </row>
    <row r="1919" spans="1:17" hidden="1">
      <c r="A1919" s="10" t="s">
        <v>7267</v>
      </c>
      <c r="B1919" s="10" t="str">
        <f>INDEX('xUS TME'!B:B,MATCH('xUS Opp Value'!A1919,'xUS TME'!A:A,0))</f>
        <v>HK0019000162</v>
      </c>
      <c r="C1919" s="13">
        <f>INDEX('xUS TME'!C:C,MATCH($B1919,'xUS TME'!$B:$B,0))</f>
        <v>19</v>
      </c>
      <c r="D1919" s="13" t="str">
        <f>INDEX('xUS TME'!D:D,MATCH(B1919,'xUS TME'!$B:$B,0))</f>
        <v>0P00009RPF</v>
      </c>
      <c r="E1919" s="13" t="str">
        <f>INDEX('xUS TME'!F:F,MATCH(B1919,'xUS TME'!$B:$B,0))</f>
        <v>Hong Kong</v>
      </c>
      <c r="F1919" s="18" t="str">
        <f>INDEX('xUS TME'!G:G,MATCH(B1919,'xUS TME'!$B:$B,0))</f>
        <v>Industrials</v>
      </c>
      <c r="G1919" s="58">
        <f>IFERROR(INDEX(CRIMs!G:G,MATCH(C1919,CRIMs!D:D,0)),0)</f>
        <v>0</v>
      </c>
      <c r="H1919" s="58">
        <f>IFERROR(INDEX(CRIMs!I:I,MATCH(C1919,CRIMs!D:D,0)),0)</f>
        <v>0</v>
      </c>
      <c r="I1919" s="13">
        <f>INDEX('xUS TME'!E:E,MATCH($B1919,'xUS TME'!$B:$B,0))</f>
        <v>0.01</v>
      </c>
      <c r="J1919" s="15">
        <f>INDEX('xUS TME'!H:H,MATCH(B1919,'xUS TME'!$B:$B,0))</f>
        <v>1</v>
      </c>
      <c r="K1919" s="17">
        <f t="shared" si="30"/>
        <v>0</v>
      </c>
      <c r="L1919" s="15">
        <f>INDEX('xUS TME'!J:J,MATCH('xUS Opp Value'!B1270,'xUS TME'!$B:$B,0))</f>
        <v>0</v>
      </c>
      <c r="M1919" s="15">
        <f>INDEX('xUS TME'!L:L,MATCH('xUS Opp Value'!$B1270,'xUS TME'!$B:$B,0))</f>
        <v>0.94</v>
      </c>
      <c r="N1919" s="15">
        <f>INDEX('xUS TME'!K:K,MATCH('xUS Opp Value'!$B1270,'xUS TME'!$B:$B,0))</f>
        <v>7.0000000000000007E-2</v>
      </c>
      <c r="O1919" s="15">
        <f>INDEX('xUS TME'!I:I,MATCH('xUS Opp Value'!$B1270,'xUS TME'!$B:$B,0))</f>
        <v>0</v>
      </c>
      <c r="P1919" s="15" t="str">
        <f>INDEX('xUS TME'!M:M,MATCH('xUS Opp Value'!$B1270,'xUS TME'!$B:$B,0))</f>
        <v>Yuan Renminbi</v>
      </c>
      <c r="Q1919" s="15" t="str">
        <f>INDEX('xUS TME'!N:N,MATCH('xUS Opp Value'!$B1919,'xUS TME'!$B:$B,0))</f>
        <v>Medium</v>
      </c>
    </row>
    <row r="1920" spans="1:17" hidden="1">
      <c r="A1920" s="10" t="s">
        <v>1845</v>
      </c>
      <c r="B1920" s="10" t="str">
        <f>INDEX('xUS TME'!B:B,MATCH('xUS Opp Value'!A1920,'xUS TME'!A:A,0))</f>
        <v>CNE100004YZ4</v>
      </c>
      <c r="C1920" s="13">
        <f>INDEX('xUS TME'!C:C,MATCH($B1920,'xUS TME'!$B:$B,0))</f>
        <v>1880</v>
      </c>
      <c r="D1920" s="13" t="str">
        <f>INDEX('xUS TME'!D:D,MATCH(B1920,'xUS TME'!$B:$B,0))</f>
        <v>0P0001PL9T</v>
      </c>
      <c r="E1920" s="13" t="str">
        <f>INDEX('xUS TME'!F:F,MATCH(B1920,'xUS TME'!$B:$B,0))</f>
        <v>China</v>
      </c>
      <c r="F1920" s="18" t="str">
        <f>INDEX('xUS TME'!G:G,MATCH(B1920,'xUS TME'!$B:$B,0))</f>
        <v>Consumer Discretionary</v>
      </c>
      <c r="G1920" s="58">
        <f>IFERROR(INDEX(CRIMs!G:G,MATCH(C1920,CRIMs!D:D,0)),0)</f>
        <v>0</v>
      </c>
      <c r="H1920" s="58">
        <f>IFERROR(INDEX(CRIMs!I:I,MATCH(C1920,CRIMs!D:D,0)),0)</f>
        <v>0</v>
      </c>
      <c r="I1920" s="13">
        <f>INDEX('xUS TME'!E:E,MATCH($B1920,'xUS TME'!$B:$B,0))</f>
        <v>0</v>
      </c>
      <c r="J1920" s="15">
        <f>INDEX('xUS TME'!H:H,MATCH(B1920,'xUS TME'!$B:$B,0))</f>
        <v>0.9</v>
      </c>
      <c r="K1920" s="17">
        <f t="shared" si="30"/>
        <v>0.11111111111111116</v>
      </c>
      <c r="L1920" s="15">
        <f>INDEX('xUS TME'!J:J,MATCH('xUS Opp Value'!B1630,'xUS TME'!$B:$B,0))</f>
        <v>14.49</v>
      </c>
      <c r="M1920" s="15">
        <f>INDEX('xUS TME'!L:L,MATCH('xUS Opp Value'!$B1630,'xUS TME'!$B:$B,0))</f>
        <v>1.1399999999999999</v>
      </c>
      <c r="N1920" s="15">
        <f>INDEX('xUS TME'!K:K,MATCH('xUS Opp Value'!$B1630,'xUS TME'!$B:$B,0))</f>
        <v>7.0000000000000007E-2</v>
      </c>
      <c r="O1920" s="15" t="str">
        <f>INDEX('xUS TME'!I:I,MATCH('xUS Opp Value'!$B1630,'xUS TME'!$B:$B,0))</f>
        <v>Narrow</v>
      </c>
      <c r="P1920" s="15" t="str">
        <f>INDEX('xUS TME'!M:M,MATCH('xUS Opp Value'!$B1630,'xUS TME'!$B:$B,0))</f>
        <v>Australian Dollar</v>
      </c>
      <c r="Q1920" s="15" t="str">
        <f>INDEX('xUS TME'!N:N,MATCH('xUS Opp Value'!$B1920,'xUS TME'!$B:$B,0))</f>
        <v>High</v>
      </c>
    </row>
    <row r="1921" spans="1:17" hidden="1">
      <c r="A1921" s="10" t="s">
        <v>1445</v>
      </c>
      <c r="B1921" s="10" t="str">
        <f>INDEX('xUS TME'!B:B,MATCH('xUS Opp Value'!A1921,'xUS TME'!A:A,0))</f>
        <v>GB00B033F229</v>
      </c>
      <c r="C1921" s="13" t="str">
        <f>INDEX('xUS TME'!C:C,MATCH($B1921,'xUS TME'!$B:$B,0))</f>
        <v>CNA</v>
      </c>
      <c r="D1921" s="13" t="str">
        <f>INDEX('xUS TME'!D:D,MATCH(B1921,'xUS TME'!$B:$B,0))</f>
        <v>0P00007YPZ</v>
      </c>
      <c r="E1921" s="13" t="str">
        <f>INDEX('xUS TME'!F:F,MATCH(B1921,'xUS TME'!$B:$B,0))</f>
        <v>United Kingdom</v>
      </c>
      <c r="F1921" s="18" t="str">
        <f>INDEX('xUS TME'!G:G,MATCH(B1921,'xUS TME'!$B:$B,0))</f>
        <v>Utilities</v>
      </c>
      <c r="G1921" s="58">
        <f>IFERROR(INDEX(CRIMs!G:G,MATCH(C1921,CRIMs!D:D,0)),0)</f>
        <v>0</v>
      </c>
      <c r="H1921" s="58">
        <f>IFERROR(INDEX(CRIMs!I:I,MATCH(C1921,CRIMs!D:D,0)),0)</f>
        <v>0</v>
      </c>
      <c r="I1921" s="13">
        <f>INDEX('xUS TME'!E:E,MATCH($B1921,'xUS TME'!$B:$B,0))</f>
        <v>0.04</v>
      </c>
      <c r="J1921" s="15">
        <f>INDEX('xUS TME'!H:H,MATCH(B1921,'xUS TME'!$B:$B,0))</f>
        <v>1.06</v>
      </c>
      <c r="K1921" s="17">
        <f t="shared" si="30"/>
        <v>-5.6603773584905759E-2</v>
      </c>
      <c r="L1921" s="15">
        <f>INDEX('xUS TME'!J:J,MATCH('xUS Opp Value'!B607,'xUS TME'!$B:$B,0))</f>
        <v>84.04</v>
      </c>
      <c r="M1921" s="15">
        <f>INDEX('xUS TME'!L:L,MATCH('xUS Opp Value'!$B607,'xUS TME'!$B:$B,0))</f>
        <v>6.79</v>
      </c>
      <c r="N1921" s="15">
        <f>INDEX('xUS TME'!K:K,MATCH('xUS Opp Value'!$B607,'xUS TME'!$B:$B,0))</f>
        <v>0.1</v>
      </c>
      <c r="O1921" s="15">
        <f>INDEX('xUS TME'!I:I,MATCH('xUS Opp Value'!$B607,'xUS TME'!$B:$B,0))</f>
        <v>0</v>
      </c>
      <c r="P1921" s="15" t="str">
        <f>INDEX('xUS TME'!M:M,MATCH('xUS Opp Value'!$B607,'xUS TME'!$B:$B,0))</f>
        <v>Indian Rupee</v>
      </c>
      <c r="Q1921" s="15" t="str">
        <f>INDEX('xUS TME'!N:N,MATCH('xUS Opp Value'!$B1921,'xUS TME'!$B:$B,0))</f>
        <v>Medium</v>
      </c>
    </row>
    <row r="1922" spans="1:17" hidden="1">
      <c r="A1922" s="10" t="s">
        <v>3544</v>
      </c>
      <c r="B1922" s="10" t="str">
        <f>INDEX('xUS TME'!B:B,MATCH('xUS Opp Value'!A1922,'xUS TME'!A:A,0))</f>
        <v>TW0002317005</v>
      </c>
      <c r="C1922" s="13" t="str">
        <f>INDEX('xUS TME'!C:C,MATCH($B1922,'xUS TME'!$B:$B,0))</f>
        <v>2317</v>
      </c>
      <c r="D1922" s="13" t="str">
        <f>INDEX('xUS TME'!D:D,MATCH(B1922,'xUS TME'!$B:$B,0))</f>
        <v>0P0000B7WI</v>
      </c>
      <c r="E1922" s="13" t="str">
        <f>INDEX('xUS TME'!F:F,MATCH(B1922,'xUS TME'!$B:$B,0))</f>
        <v>Taiwan</v>
      </c>
      <c r="F1922" s="18" t="str">
        <f>INDEX('xUS TME'!G:G,MATCH(B1922,'xUS TME'!$B:$B,0))</f>
        <v>Information Technology</v>
      </c>
      <c r="G1922" s="58">
        <f>IFERROR(INDEX(CRIMs!G:G,MATCH(C1922,CRIMs!D:D,0)),0)</f>
        <v>0</v>
      </c>
      <c r="H1922" s="58">
        <f>IFERROR(INDEX(CRIMs!I:I,MATCH(C1922,CRIMs!D:D,0)),0)</f>
        <v>0</v>
      </c>
      <c r="I1922" s="13">
        <f>INDEX('xUS TME'!E:E,MATCH($B1922,'xUS TME'!$B:$B,0))</f>
        <v>0.22</v>
      </c>
      <c r="J1922" s="15">
        <f>INDEX('xUS TME'!H:H,MATCH(B1922,'xUS TME'!$B:$B,0))</f>
        <v>0.95</v>
      </c>
      <c r="K1922" s="17">
        <f t="shared" si="30"/>
        <v>5.2631578947368363E-2</v>
      </c>
      <c r="L1922" s="15">
        <f>INDEX('xUS TME'!J:J,MATCH('xUS Opp Value'!B82,'xUS TME'!$B:$B,0))</f>
        <v>30.77</v>
      </c>
      <c r="M1922" s="15">
        <f>INDEX('xUS TME'!L:L,MATCH('xUS Opp Value'!$B82,'xUS TME'!$B:$B,0))</f>
        <v>6.47</v>
      </c>
      <c r="N1922" s="15">
        <f>INDEX('xUS TME'!K:K,MATCH('xUS Opp Value'!$B82,'xUS TME'!$B:$B,0))</f>
        <v>0.27</v>
      </c>
      <c r="O1922" s="15">
        <f>INDEX('xUS TME'!I:I,MATCH('xUS Opp Value'!$B82,'xUS TME'!$B:$B,0))</f>
        <v>0</v>
      </c>
      <c r="P1922" s="15" t="str">
        <f>INDEX('xUS TME'!M:M,MATCH('xUS Opp Value'!$B82,'xUS TME'!$B:$B,0))</f>
        <v>Euro</v>
      </c>
      <c r="Q1922" s="15" t="str">
        <f>INDEX('xUS TME'!N:N,MATCH('xUS Opp Value'!$B1922,'xUS TME'!$B:$B,0))</f>
        <v>High</v>
      </c>
    </row>
    <row r="1923" spans="1:17" hidden="1">
      <c r="A1923" s="10" t="s">
        <v>4082</v>
      </c>
      <c r="B1923" s="10" t="str">
        <f>INDEX('xUS TME'!B:B,MATCH('xUS Opp Value'!A1923,'xUS TME'!A:A,0))</f>
        <v>JP3726800000</v>
      </c>
      <c r="C1923" s="13" t="str">
        <f>INDEX('xUS TME'!C:C,MATCH($B1923,'xUS TME'!$B:$B,0))</f>
        <v>2914</v>
      </c>
      <c r="D1923" s="13" t="str">
        <f>INDEX('xUS TME'!D:D,MATCH(B1923,'xUS TME'!$B:$B,0))</f>
        <v>0P0000AEV1</v>
      </c>
      <c r="E1923" s="13" t="str">
        <f>INDEX('xUS TME'!F:F,MATCH(B1923,'xUS TME'!$B:$B,0))</f>
        <v>Japan</v>
      </c>
      <c r="F1923" s="18" t="str">
        <f>INDEX('xUS TME'!G:G,MATCH(B1923,'xUS TME'!$B:$B,0))</f>
        <v>Consumer Staples</v>
      </c>
      <c r="G1923" s="58">
        <f>IFERROR(INDEX(CRIMs!G:G,MATCH(C1923,CRIMs!D:D,0)),0)</f>
        <v>0</v>
      </c>
      <c r="H1923" s="58">
        <f>IFERROR(INDEX(CRIMs!I:I,MATCH(C1923,CRIMs!D:D,0)),0)</f>
        <v>0</v>
      </c>
      <c r="I1923" s="13">
        <f>INDEX('xUS TME'!E:E,MATCH($B1923,'xUS TME'!$B:$B,0))</f>
        <v>0.13</v>
      </c>
      <c r="J1923" s="15">
        <f>INDEX('xUS TME'!H:H,MATCH(B1923,'xUS TME'!$B:$B,0))</f>
        <v>1.08</v>
      </c>
      <c r="K1923" s="17">
        <f t="shared" si="30"/>
        <v>-7.4074074074074181E-2</v>
      </c>
      <c r="L1923" s="15">
        <f>INDEX('xUS TME'!J:J,MATCH('xUS Opp Value'!B186,'xUS TME'!$B:$B,0))</f>
        <v>0</v>
      </c>
      <c r="M1923" s="15">
        <f>INDEX('xUS TME'!L:L,MATCH('xUS Opp Value'!$B186,'xUS TME'!$B:$B,0))</f>
        <v>1.1100000000000001</v>
      </c>
      <c r="N1923" s="15">
        <f>INDEX('xUS TME'!K:K,MATCH('xUS Opp Value'!$B186,'xUS TME'!$B:$B,0))</f>
        <v>0.12</v>
      </c>
      <c r="O1923" s="15">
        <f>INDEX('xUS TME'!I:I,MATCH('xUS Opp Value'!$B186,'xUS TME'!$B:$B,0))</f>
        <v>0</v>
      </c>
      <c r="P1923" s="15" t="str">
        <f>INDEX('xUS TME'!M:M,MATCH('xUS Opp Value'!$B186,'xUS TME'!$B:$B,0))</f>
        <v>Yen</v>
      </c>
      <c r="Q1923" s="15" t="str">
        <f>INDEX('xUS TME'!N:N,MATCH('xUS Opp Value'!$B1923,'xUS TME'!$B:$B,0))</f>
        <v>Medium</v>
      </c>
    </row>
    <row r="1924" spans="1:17" hidden="1">
      <c r="A1924" s="10" t="s">
        <v>7701</v>
      </c>
      <c r="B1924" s="10" t="str">
        <f>INDEX('xUS TME'!B:B,MATCH('xUS Opp Value'!A1924,'xUS TME'!A:A,0))</f>
        <v>AU000000TCL6</v>
      </c>
      <c r="C1924" s="13" t="str">
        <f>INDEX('xUS TME'!C:C,MATCH($B1924,'xUS TME'!$B:$B,0))</f>
        <v>TCL</v>
      </c>
      <c r="D1924" s="13" t="str">
        <f>INDEX('xUS TME'!D:D,MATCH(B1924,'xUS TME'!$B:$B,0))</f>
        <v>0P00006X04</v>
      </c>
      <c r="E1924" s="13" t="str">
        <f>INDEX('xUS TME'!F:F,MATCH(B1924,'xUS TME'!$B:$B,0))</f>
        <v>Australia</v>
      </c>
      <c r="F1924" s="18" t="str">
        <f>INDEX('xUS TME'!G:G,MATCH(B1924,'xUS TME'!$B:$B,0))</f>
        <v>Industrials</v>
      </c>
      <c r="G1924" s="58">
        <f>IFERROR(INDEX(CRIMs!G:G,MATCH(C1924,CRIMs!D:D,0)),0)</f>
        <v>0</v>
      </c>
      <c r="H1924" s="58">
        <f>IFERROR(INDEX(CRIMs!I:I,MATCH(C1924,CRIMs!D:D,0)),0)</f>
        <v>0</v>
      </c>
      <c r="I1924" s="13">
        <f>INDEX('xUS TME'!E:E,MATCH($B1924,'xUS TME'!$B:$B,0))</f>
        <v>0.09</v>
      </c>
      <c r="J1924" s="15">
        <f>INDEX('xUS TME'!H:H,MATCH(B1924,'xUS TME'!$B:$B,0))</f>
        <v>1.02</v>
      </c>
      <c r="K1924" s="17">
        <f t="shared" si="30"/>
        <v>-1.9607843137254943E-2</v>
      </c>
      <c r="L1924" s="15">
        <f>INDEX('xUS TME'!J:J,MATCH('xUS Opp Value'!B266,'xUS TME'!$B:$B,0))</f>
        <v>0</v>
      </c>
      <c r="M1924" s="15">
        <f>INDEX('xUS TME'!L:L,MATCH('xUS Opp Value'!$B266,'xUS TME'!$B:$B,0))</f>
        <v>0.82</v>
      </c>
      <c r="N1924" s="15">
        <f>INDEX('xUS TME'!K:K,MATCH('xUS Opp Value'!$B266,'xUS TME'!$B:$B,0))</f>
        <v>0.17</v>
      </c>
      <c r="O1924" s="15">
        <f>INDEX('xUS TME'!I:I,MATCH('xUS Opp Value'!$B266,'xUS TME'!$B:$B,0))</f>
        <v>0</v>
      </c>
      <c r="P1924" s="15" t="str">
        <f>INDEX('xUS TME'!M:M,MATCH('xUS Opp Value'!$B266,'xUS TME'!$B:$B,0))</f>
        <v>Yen</v>
      </c>
      <c r="Q1924" s="15" t="str">
        <f>INDEX('xUS TME'!N:N,MATCH('xUS Opp Value'!$B1924,'xUS TME'!$B:$B,0))</f>
        <v>Medium</v>
      </c>
    </row>
    <row r="1925" spans="1:17" hidden="1">
      <c r="A1925" s="10" t="s">
        <v>6878</v>
      </c>
      <c r="B1925" s="10" t="str">
        <f>INDEX('xUS TME'!B:B,MATCH('xUS Opp Value'!A1925,'xUS TME'!A:A,0))</f>
        <v>SE0007100599</v>
      </c>
      <c r="C1925" s="13" t="str">
        <f>INDEX('xUS TME'!C:C,MATCH($B1925,'xUS TME'!$B:$B,0))</f>
        <v>SHB A</v>
      </c>
      <c r="D1925" s="13" t="str">
        <f>INDEX('xUS TME'!D:D,MATCH(B1925,'xUS TME'!$B:$B,0))</f>
        <v>0P0000A6H5</v>
      </c>
      <c r="E1925" s="13" t="str">
        <f>INDEX('xUS TME'!F:F,MATCH(B1925,'xUS TME'!$B:$B,0))</f>
        <v>Sweden</v>
      </c>
      <c r="F1925" s="18" t="str">
        <f>INDEX('xUS TME'!G:G,MATCH(B1925,'xUS TME'!$B:$B,0))</f>
        <v>Financials</v>
      </c>
      <c r="G1925" s="58">
        <f>IFERROR(INDEX(CRIMs!G:G,MATCH(C1925,CRIMs!D:D,0)),0)</f>
        <v>0.5</v>
      </c>
      <c r="H1925" s="58">
        <f>IFERROR(INDEX(CRIMs!I:I,MATCH(C1925,CRIMs!D:D,0)),0)</f>
        <v>0.51448901424647064</v>
      </c>
      <c r="I1925" s="13">
        <f>INDEX('xUS TME'!E:E,MATCH($B1925,'xUS TME'!$B:$B,0))</f>
        <v>0.05</v>
      </c>
      <c r="J1925" s="15">
        <f>INDEX('xUS TME'!H:H,MATCH(B1925,'xUS TME'!$B:$B,0))</f>
        <v>0.93</v>
      </c>
      <c r="K1925" s="17">
        <f t="shared" si="30"/>
        <v>7.5268817204301008E-2</v>
      </c>
      <c r="L1925" s="15">
        <f>INDEX('xUS TME'!J:J,MATCH('xUS Opp Value'!B370,'xUS TME'!$B:$B,0))</f>
        <v>32.99</v>
      </c>
      <c r="M1925" s="15">
        <f>INDEX('xUS TME'!L:L,MATCH('xUS Opp Value'!$B370,'xUS TME'!$B:$B,0))</f>
        <v>6.93</v>
      </c>
      <c r="N1925" s="15">
        <f>INDEX('xUS TME'!K:K,MATCH('xUS Opp Value'!$B370,'xUS TME'!$B:$B,0))</f>
        <v>0.2</v>
      </c>
      <c r="O1925" s="15">
        <f>INDEX('xUS TME'!I:I,MATCH('xUS Opp Value'!$B370,'xUS TME'!$B:$B,0))</f>
        <v>0</v>
      </c>
      <c r="P1925" s="15" t="str">
        <f>INDEX('xUS TME'!M:M,MATCH('xUS Opp Value'!$B370,'xUS TME'!$B:$B,0))</f>
        <v>Swedish Krona</v>
      </c>
      <c r="Q1925" s="15" t="str">
        <f>INDEX('xUS TME'!N:N,MATCH('xUS Opp Value'!$B1925,'xUS TME'!$B:$B,0))</f>
        <v>Low</v>
      </c>
    </row>
    <row r="1926" spans="1:17" hidden="1">
      <c r="A1926" s="10" t="s">
        <v>8590</v>
      </c>
      <c r="B1926" s="10" t="str">
        <f>INDEX('xUS TME'!B:B,MATCH('xUS Opp Value'!A1926,'xUS TME'!A:A,0))</f>
        <v>CA0977518616</v>
      </c>
      <c r="C1926" s="13" t="str">
        <f>INDEX('xUS TME'!C:C,MATCH($B1926,'xUS TME'!$B:$B,0))</f>
        <v>BBD.B</v>
      </c>
      <c r="D1926" s="13" t="str">
        <f>INDEX('xUS TME'!D:D,MATCH(B1926,'xUS TME'!$B:$B,0))</f>
        <v>0P00005RNY</v>
      </c>
      <c r="E1926" s="13" t="str">
        <f>INDEX('xUS TME'!F:F,MATCH(B1926,'xUS TME'!$B:$B,0))</f>
        <v>Canada</v>
      </c>
      <c r="F1926" s="18" t="str">
        <f>INDEX('xUS TME'!G:G,MATCH(B1926,'xUS TME'!$B:$B,0))</f>
        <v>Industrials</v>
      </c>
      <c r="G1926" s="58">
        <f>IFERROR(INDEX(CRIMs!G:G,MATCH(C1926,CRIMs!D:D,0)),0)</f>
        <v>0</v>
      </c>
      <c r="H1926" s="58">
        <f>IFERROR(INDEX(CRIMs!I:I,MATCH(C1926,CRIMs!D:D,0)),0)</f>
        <v>0</v>
      </c>
      <c r="I1926" s="13">
        <f>INDEX('xUS TME'!E:E,MATCH($B1926,'xUS TME'!$B:$B,0))</f>
        <v>0.05</v>
      </c>
      <c r="J1926" s="15">
        <f>INDEX('xUS TME'!H:H,MATCH(B1926,'xUS TME'!$B:$B,0))</f>
        <v>0.98</v>
      </c>
      <c r="K1926" s="17">
        <f t="shared" si="30"/>
        <v>2.0408163265306145E-2</v>
      </c>
      <c r="L1926" s="15">
        <f>INDEX('xUS TME'!J:J,MATCH('xUS Opp Value'!B519,'xUS TME'!$B:$B,0))</f>
        <v>0</v>
      </c>
      <c r="M1926" s="15">
        <f>INDEX('xUS TME'!L:L,MATCH('xUS Opp Value'!$B519,'xUS TME'!$B:$B,0))</f>
        <v>1.32</v>
      </c>
      <c r="N1926" s="15">
        <f>INDEX('xUS TME'!K:K,MATCH('xUS Opp Value'!$B519,'xUS TME'!$B:$B,0))</f>
        <v>0.04</v>
      </c>
      <c r="O1926" s="15">
        <f>INDEX('xUS TME'!I:I,MATCH('xUS Opp Value'!$B519,'xUS TME'!$B:$B,0))</f>
        <v>0</v>
      </c>
      <c r="P1926" s="15" t="str">
        <f>INDEX('xUS TME'!M:M,MATCH('xUS Opp Value'!$B519,'xUS TME'!$B:$B,0))</f>
        <v>Indian Rupee</v>
      </c>
      <c r="Q1926" s="15" t="str">
        <f>INDEX('xUS TME'!N:N,MATCH('xUS Opp Value'!$B1926,'xUS TME'!$B:$B,0))</f>
        <v>High</v>
      </c>
    </row>
    <row r="1927" spans="1:17" hidden="1">
      <c r="A1927" s="10" t="s">
        <v>7259</v>
      </c>
      <c r="B1927" s="10" t="str">
        <f>INDEX('xUS TME'!B:B,MATCH('xUS Opp Value'!A1927,'xUS TME'!A:A,0))</f>
        <v>SE0000872095</v>
      </c>
      <c r="C1927" s="13" t="str">
        <f>INDEX('xUS TME'!C:C,MATCH($B1927,'xUS TME'!$B:$B,0))</f>
        <v>SOBI</v>
      </c>
      <c r="D1927" s="13" t="str">
        <f>INDEX('xUS TME'!D:D,MATCH(B1927,'xUS TME'!$B:$B,0))</f>
        <v>0P0000A6Q5</v>
      </c>
      <c r="E1927" s="13" t="str">
        <f>INDEX('xUS TME'!F:F,MATCH(B1927,'xUS TME'!$B:$B,0))</f>
        <v>Sweden</v>
      </c>
      <c r="F1927" s="18" t="str">
        <f>INDEX('xUS TME'!G:G,MATCH(B1927,'xUS TME'!$B:$B,0))</f>
        <v>Health Care</v>
      </c>
      <c r="G1927" s="58">
        <f>IFERROR(INDEX(CRIMs!G:G,MATCH(C1927,CRIMs!D:D,0)),0)</f>
        <v>0</v>
      </c>
      <c r="H1927" s="58">
        <f>IFERROR(INDEX(CRIMs!I:I,MATCH(C1927,CRIMs!D:D,0)),0)</f>
        <v>0</v>
      </c>
      <c r="I1927" s="13">
        <f>INDEX('xUS TME'!E:E,MATCH($B1927,'xUS TME'!$B:$B,0))</f>
        <v>0.02</v>
      </c>
      <c r="J1927" s="15">
        <f>INDEX('xUS TME'!H:H,MATCH(B1927,'xUS TME'!$B:$B,0))</f>
        <v>1.0900000000000001</v>
      </c>
      <c r="K1927" s="17">
        <f t="shared" si="30"/>
        <v>-8.2568807339449601E-2</v>
      </c>
      <c r="L1927" s="15">
        <f>INDEX('xUS TME'!J:J,MATCH('xUS Opp Value'!B965,'xUS TME'!$B:$B,0))</f>
        <v>39.200000000000003</v>
      </c>
      <c r="M1927" s="15">
        <f>INDEX('xUS TME'!L:L,MATCH('xUS Opp Value'!$B965,'xUS TME'!$B:$B,0))</f>
        <v>15.78</v>
      </c>
      <c r="N1927" s="15">
        <f>INDEX('xUS TME'!K:K,MATCH('xUS Opp Value'!$B965,'xUS TME'!$B:$B,0))</f>
        <v>0.36</v>
      </c>
      <c r="O1927" s="15">
        <f>INDEX('xUS TME'!I:I,MATCH('xUS Opp Value'!$B965,'xUS TME'!$B:$B,0))</f>
        <v>0</v>
      </c>
      <c r="P1927" s="15" t="str">
        <f>INDEX('xUS TME'!M:M,MATCH('xUS Opp Value'!$B965,'xUS TME'!$B:$B,0))</f>
        <v>Malaysian Ringgit</v>
      </c>
      <c r="Q1927" s="15" t="str">
        <f>INDEX('xUS TME'!N:N,MATCH('xUS Opp Value'!$B1927,'xUS TME'!$B:$B,0))</f>
        <v>Medium</v>
      </c>
    </row>
    <row r="1928" spans="1:17" hidden="1">
      <c r="A1928" s="10" t="s">
        <v>7903</v>
      </c>
      <c r="B1928" s="10" t="str">
        <f>INDEX('xUS TME'!B:B,MATCH('xUS Opp Value'!A1928,'xUS TME'!A:A,0))</f>
        <v>AT0000746409</v>
      </c>
      <c r="C1928" s="13" t="str">
        <f>INDEX('xUS TME'!C:C,MATCH($B1928,'xUS TME'!$B:$B,0))</f>
        <v>VER</v>
      </c>
      <c r="D1928" s="13" t="str">
        <f>INDEX('xUS TME'!D:D,MATCH(B1928,'xUS TME'!$B:$B,0))</f>
        <v>0P0000DLBX</v>
      </c>
      <c r="E1928" s="13" t="str">
        <f>INDEX('xUS TME'!F:F,MATCH(B1928,'xUS TME'!$B:$B,0))</f>
        <v>Austria</v>
      </c>
      <c r="F1928" s="18" t="str">
        <f>INDEX('xUS TME'!G:G,MATCH(B1928,'xUS TME'!$B:$B,0))</f>
        <v>Utilities</v>
      </c>
      <c r="G1928" s="58">
        <f>IFERROR(INDEX(CRIMs!G:G,MATCH(C1928,CRIMs!D:D,0)),0)</f>
        <v>0</v>
      </c>
      <c r="H1928" s="58">
        <f>IFERROR(INDEX(CRIMs!I:I,MATCH(C1928,CRIMs!D:D,0)),0)</f>
        <v>0</v>
      </c>
      <c r="I1928" s="13">
        <f>INDEX('xUS TME'!E:E,MATCH($B1928,'xUS TME'!$B:$B,0))</f>
        <v>0.02</v>
      </c>
      <c r="J1928" s="15">
        <f>INDEX('xUS TME'!H:H,MATCH(B1928,'xUS TME'!$B:$B,0))</f>
        <v>1.07</v>
      </c>
      <c r="K1928" s="17">
        <f t="shared" si="30"/>
        <v>-6.5420560747663559E-2</v>
      </c>
      <c r="L1928" s="15">
        <f>INDEX('xUS TME'!J:J,MATCH('xUS Opp Value'!B1077,'xUS TME'!$B:$B,0))</f>
        <v>0</v>
      </c>
      <c r="M1928" s="15">
        <f>INDEX('xUS TME'!L:L,MATCH('xUS Opp Value'!$B1077,'xUS TME'!$B:$B,0))</f>
        <v>8.7899999999999991</v>
      </c>
      <c r="N1928" s="15">
        <f>INDEX('xUS TME'!K:K,MATCH('xUS Opp Value'!$B1077,'xUS TME'!$B:$B,0))</f>
        <v>7.0000000000000007E-2</v>
      </c>
      <c r="O1928" s="15">
        <f>INDEX('xUS TME'!I:I,MATCH('xUS Opp Value'!$B1077,'xUS TME'!$B:$B,0))</f>
        <v>0</v>
      </c>
      <c r="P1928" s="15" t="str">
        <f>INDEX('xUS TME'!M:M,MATCH('xUS Opp Value'!$B1077,'xUS TME'!$B:$B,0))</f>
        <v>Yuan Renminbi</v>
      </c>
      <c r="Q1928" s="15" t="str">
        <f>INDEX('xUS TME'!N:N,MATCH('xUS Opp Value'!$B1928,'xUS TME'!$B:$B,0))</f>
        <v>High</v>
      </c>
    </row>
    <row r="1929" spans="1:17" hidden="1">
      <c r="A1929" s="10" t="s">
        <v>7590</v>
      </c>
      <c r="B1929" s="10" t="str">
        <f>INDEX('xUS TME'!B:B,MATCH('xUS Opp Value'!A1929,'xUS TME'!A:A,0))</f>
        <v>KYG8878S1030</v>
      </c>
      <c r="C1929" s="13" t="str">
        <f>INDEX('xUS TME'!C:C,MATCH($B1929,'xUS TME'!$B:$B,0))</f>
        <v>00322</v>
      </c>
      <c r="D1929" s="13" t="str">
        <f>INDEX('xUS TME'!D:D,MATCH(B1929,'xUS TME'!$B:$B,0))</f>
        <v>0P00009RW0</v>
      </c>
      <c r="E1929" s="13" t="str">
        <f>INDEX('xUS TME'!F:F,MATCH(B1929,'xUS TME'!$B:$B,0))</f>
        <v>China</v>
      </c>
      <c r="F1929" s="18" t="str">
        <f>INDEX('xUS TME'!G:G,MATCH(B1929,'xUS TME'!$B:$B,0))</f>
        <v>Consumer Staples</v>
      </c>
      <c r="G1929" s="58">
        <f>IFERROR(INDEX(CRIMs!G:G,MATCH(C1929,CRIMs!D:D,0)),0)</f>
        <v>0</v>
      </c>
      <c r="H1929" s="58">
        <f>IFERROR(INDEX(CRIMs!I:I,MATCH(C1929,CRIMs!D:D,0)),0)</f>
        <v>0</v>
      </c>
      <c r="I1929" s="13">
        <f>INDEX('xUS TME'!E:E,MATCH($B1929,'xUS TME'!$B:$B,0))</f>
        <v>0.01</v>
      </c>
      <c r="J1929" s="15">
        <f>INDEX('xUS TME'!H:H,MATCH(B1929,'xUS TME'!$B:$B,0))</f>
        <v>1.04</v>
      </c>
      <c r="K1929" s="17">
        <f t="shared" si="30"/>
        <v>-3.8461538461538547E-2</v>
      </c>
      <c r="L1929" s="15">
        <f>INDEX('xUS TME'!J:J,MATCH('xUS Opp Value'!B1348,'xUS TME'!$B:$B,0))</f>
        <v>0</v>
      </c>
      <c r="M1929" s="15">
        <f>INDEX('xUS TME'!L:L,MATCH('xUS Opp Value'!$B1348,'xUS TME'!$B:$B,0))</f>
        <v>10.87</v>
      </c>
      <c r="N1929" s="15">
        <f>INDEX('xUS TME'!K:K,MATCH('xUS Opp Value'!$B1348,'xUS TME'!$B:$B,0))</f>
        <v>-0.02</v>
      </c>
      <c r="O1929" s="15">
        <f>INDEX('xUS TME'!I:I,MATCH('xUS Opp Value'!$B1348,'xUS TME'!$B:$B,0))</f>
        <v>0</v>
      </c>
      <c r="P1929" s="15" t="str">
        <f>INDEX('xUS TME'!M:M,MATCH('xUS Opp Value'!$B1348,'xUS TME'!$B:$B,0))</f>
        <v>Yuan Renminbi</v>
      </c>
      <c r="Q1929" s="15" t="str">
        <f>INDEX('xUS TME'!N:N,MATCH('xUS Opp Value'!$B1929,'xUS TME'!$B:$B,0))</f>
        <v>Medium</v>
      </c>
    </row>
    <row r="1930" spans="1:17" hidden="1">
      <c r="A1930" s="10" t="s">
        <v>1637</v>
      </c>
      <c r="B1930" s="10" t="str">
        <f>INDEX('xUS TME'!B:B,MATCH('xUS Opp Value'!A1930,'xUS TME'!A:A,0))</f>
        <v>CNE100000HD4</v>
      </c>
      <c r="C1930" s="13">
        <f>INDEX('xUS TME'!C:C,MATCH($B1930,'xUS TME'!$B:$B,0))</f>
        <v>916</v>
      </c>
      <c r="D1930" s="13" t="str">
        <f>INDEX('xUS TME'!D:D,MATCH(B1930,'xUS TME'!$B:$B,0))</f>
        <v>0P0000N8VF</v>
      </c>
      <c r="E1930" s="13" t="str">
        <f>INDEX('xUS TME'!F:F,MATCH(B1930,'xUS TME'!$B:$B,0))</f>
        <v>China</v>
      </c>
      <c r="F1930" s="18" t="str">
        <f>INDEX('xUS TME'!G:G,MATCH(B1930,'xUS TME'!$B:$B,0))</f>
        <v>Utilities</v>
      </c>
      <c r="G1930" s="58">
        <f>IFERROR(INDEX(CRIMs!G:G,MATCH(C1930,CRIMs!D:D,0)),0)</f>
        <v>0</v>
      </c>
      <c r="H1930" s="58">
        <f>IFERROR(INDEX(CRIMs!I:I,MATCH(C1930,CRIMs!D:D,0)),0)</f>
        <v>0</v>
      </c>
      <c r="I1930" s="13">
        <f>INDEX('xUS TME'!E:E,MATCH($B1930,'xUS TME'!$B:$B,0))</f>
        <v>0.01</v>
      </c>
      <c r="J1930" s="15">
        <f>INDEX('xUS TME'!H:H,MATCH(B1930,'xUS TME'!$B:$B,0))</f>
        <v>0.97</v>
      </c>
      <c r="K1930" s="17">
        <f t="shared" si="30"/>
        <v>3.0927835051546504E-2</v>
      </c>
      <c r="L1930" s="15">
        <f>INDEX('xUS TME'!J:J,MATCH('xUS Opp Value'!B1354,'xUS TME'!$B:$B,0))</f>
        <v>0</v>
      </c>
      <c r="M1930" s="15">
        <f>INDEX('xUS TME'!L:L,MATCH('xUS Opp Value'!$B1354,'xUS TME'!$B:$B,0))</f>
        <v>0.8</v>
      </c>
      <c r="N1930" s="15">
        <f>INDEX('xUS TME'!K:K,MATCH('xUS Opp Value'!$B1354,'xUS TME'!$B:$B,0))</f>
        <v>0.04</v>
      </c>
      <c r="O1930" s="15">
        <f>INDEX('xUS TME'!I:I,MATCH('xUS Opp Value'!$B1354,'xUS TME'!$B:$B,0))</f>
        <v>0</v>
      </c>
      <c r="P1930" s="15" t="str">
        <f>INDEX('xUS TME'!M:M,MATCH('xUS Opp Value'!$B1354,'xUS TME'!$B:$B,0))</f>
        <v>Yuan Renminbi</v>
      </c>
      <c r="Q1930" s="15" t="str">
        <f>INDEX('xUS TME'!N:N,MATCH('xUS Opp Value'!$B1930,'xUS TME'!$B:$B,0))</f>
        <v>High</v>
      </c>
    </row>
    <row r="1931" spans="1:17" hidden="1">
      <c r="A1931" s="10" t="s">
        <v>1340</v>
      </c>
      <c r="B1931" s="10" t="str">
        <f>INDEX('xUS TME'!B:B,MATCH('xUS Opp Value'!A1931,'xUS TME'!A:A,0))</f>
        <v>CA1363751027</v>
      </c>
      <c r="C1931" s="13" t="str">
        <f>INDEX('xUS TME'!C:C,MATCH($B1931,'xUS TME'!$B:$B,0))</f>
        <v>CNR</v>
      </c>
      <c r="D1931" s="13" t="str">
        <f>INDEX('xUS TME'!D:D,MATCH(B1931,'xUS TME'!$B:$B,0))</f>
        <v>0P00006800</v>
      </c>
      <c r="E1931" s="13" t="str">
        <f>INDEX('xUS TME'!F:F,MATCH(B1931,'xUS TME'!$B:$B,0))</f>
        <v>Canada</v>
      </c>
      <c r="F1931" s="18" t="str">
        <f>INDEX('xUS TME'!G:G,MATCH(B1931,'xUS TME'!$B:$B,0))</f>
        <v>Industrials</v>
      </c>
      <c r="G1931" s="58">
        <f>IFERROR(INDEX(CRIMs!G:G,MATCH(C1931,CRIMs!D:D,0)),0)</f>
        <v>0</v>
      </c>
      <c r="H1931" s="58">
        <f>IFERROR(INDEX(CRIMs!I:I,MATCH(C1931,CRIMs!D:D,0)),0)</f>
        <v>0</v>
      </c>
      <c r="I1931" s="13">
        <f>INDEX('xUS TME'!E:E,MATCH($B1931,'xUS TME'!$B:$B,0))</f>
        <v>0.17</v>
      </c>
      <c r="J1931" s="15">
        <f>INDEX('xUS TME'!H:H,MATCH(B1931,'xUS TME'!$B:$B,0))</f>
        <v>1.04</v>
      </c>
      <c r="K1931" s="17">
        <f t="shared" si="30"/>
        <v>-3.8461538461538547E-2</v>
      </c>
      <c r="L1931" s="15">
        <f>INDEX('xUS TME'!J:J,MATCH('xUS Opp Value'!B139,'xUS TME'!$B:$B,0))</f>
        <v>22.22</v>
      </c>
      <c r="M1931" s="15">
        <f>INDEX('xUS TME'!L:L,MATCH('xUS Opp Value'!$B139,'xUS TME'!$B:$B,0))</f>
        <v>3.69</v>
      </c>
      <c r="N1931" s="15">
        <f>INDEX('xUS TME'!K:K,MATCH('xUS Opp Value'!$B139,'xUS TME'!$B:$B,0))</f>
        <v>0.25</v>
      </c>
      <c r="O1931" s="15" t="str">
        <f>INDEX('xUS TME'!I:I,MATCH('xUS Opp Value'!$B139,'xUS TME'!$B:$B,0))</f>
        <v>None</v>
      </c>
      <c r="P1931" s="15" t="str">
        <f>INDEX('xUS TME'!M:M,MATCH('xUS Opp Value'!$B139,'xUS TME'!$B:$B,0))</f>
        <v>Canadian Dollar</v>
      </c>
      <c r="Q1931" s="15" t="str">
        <f>INDEX('xUS TME'!N:N,MATCH('xUS Opp Value'!$B1931,'xUS TME'!$B:$B,0))</f>
        <v>Medium</v>
      </c>
    </row>
    <row r="1932" spans="1:17" hidden="1">
      <c r="A1932" s="10" t="s">
        <v>4453</v>
      </c>
      <c r="B1932" s="10" t="str">
        <f>INDEX('xUS TME'!B:B,MATCH('xUS Opp Value'!A1932,'xUS TME'!A:A,0))</f>
        <v>NL0011794037</v>
      </c>
      <c r="C1932" s="13" t="str">
        <f>INDEX('xUS TME'!C:C,MATCH($B1932,'xUS TME'!$B:$B,0))</f>
        <v>AD</v>
      </c>
      <c r="D1932" s="13" t="str">
        <f>INDEX('xUS TME'!D:D,MATCH(B1932,'xUS TME'!$B:$B,0))</f>
        <v>0P0000A647</v>
      </c>
      <c r="E1932" s="13" t="str">
        <f>INDEX('xUS TME'!F:F,MATCH(B1932,'xUS TME'!$B:$B,0))</f>
        <v>Netherlands</v>
      </c>
      <c r="F1932" s="18" t="str">
        <f>INDEX('xUS TME'!G:G,MATCH(B1932,'xUS TME'!$B:$B,0))</f>
        <v>Consumer Staples</v>
      </c>
      <c r="G1932" s="58">
        <f>IFERROR(INDEX(CRIMs!G:G,MATCH(C1932,CRIMs!D:D,0)),0)</f>
        <v>0</v>
      </c>
      <c r="H1932" s="58">
        <f>IFERROR(INDEX(CRIMs!I:I,MATCH(C1932,CRIMs!D:D,0)),0)</f>
        <v>0</v>
      </c>
      <c r="I1932" s="13">
        <f>INDEX('xUS TME'!E:E,MATCH($B1932,'xUS TME'!$B:$B,0))</f>
        <v>0.12</v>
      </c>
      <c r="J1932" s="15">
        <f>INDEX('xUS TME'!H:H,MATCH(B1932,'xUS TME'!$B:$B,0))</f>
        <v>1.05</v>
      </c>
      <c r="K1932" s="17">
        <f t="shared" si="30"/>
        <v>-4.7619047619047672E-2</v>
      </c>
      <c r="L1932" s="15">
        <f>INDEX('xUS TME'!J:J,MATCH('xUS Opp Value'!B228,'xUS TME'!$B:$B,0))</f>
        <v>8.68</v>
      </c>
      <c r="M1932" s="15">
        <f>INDEX('xUS TME'!L:L,MATCH('xUS Opp Value'!$B228,'xUS TME'!$B:$B,0))</f>
        <v>1.42</v>
      </c>
      <c r="N1932" s="15">
        <f>INDEX('xUS TME'!K:K,MATCH('xUS Opp Value'!$B228,'xUS TME'!$B:$B,0))</f>
        <v>0.15</v>
      </c>
      <c r="O1932" s="15">
        <f>INDEX('xUS TME'!I:I,MATCH('xUS Opp Value'!$B228,'xUS TME'!$B:$B,0))</f>
        <v>0</v>
      </c>
      <c r="P1932" s="15" t="str">
        <f>INDEX('xUS TME'!M:M,MATCH('xUS Opp Value'!$B228,'xUS TME'!$B:$B,0))</f>
        <v>Euro</v>
      </c>
      <c r="Q1932" s="15" t="str">
        <f>INDEX('xUS TME'!N:N,MATCH('xUS Opp Value'!$B1932,'xUS TME'!$B:$B,0))</f>
        <v>Low</v>
      </c>
    </row>
    <row r="1933" spans="1:17" hidden="1">
      <c r="A1933" s="10" t="s">
        <v>5383</v>
      </c>
      <c r="B1933" s="10" t="str">
        <f>INDEX('xUS TME'!B:B,MATCH('xUS Opp Value'!A1933,'xUS TME'!A:A,0))</f>
        <v>JP3735400008</v>
      </c>
      <c r="C1933" s="13" t="str">
        <f>INDEX('xUS TME'!C:C,MATCH($B1933,'xUS TME'!$B:$B,0))</f>
        <v>9432</v>
      </c>
      <c r="D1933" s="13" t="str">
        <f>INDEX('xUS TME'!D:D,MATCH(B1933,'xUS TME'!$B:$B,0))</f>
        <v>0P0000AEX1</v>
      </c>
      <c r="E1933" s="13" t="str">
        <f>INDEX('xUS TME'!F:F,MATCH(B1933,'xUS TME'!$B:$B,0))</f>
        <v>Japan</v>
      </c>
      <c r="F1933" s="18" t="str">
        <f>INDEX('xUS TME'!G:G,MATCH(B1933,'xUS TME'!$B:$B,0))</f>
        <v>Communication Services</v>
      </c>
      <c r="G1933" s="58">
        <f>IFERROR(INDEX(CRIMs!G:G,MATCH(C1933,CRIMs!D:D,0)),0)</f>
        <v>0</v>
      </c>
      <c r="H1933" s="58">
        <f>IFERROR(INDEX(CRIMs!I:I,MATCH(C1933,CRIMs!D:D,0)),0)</f>
        <v>0</v>
      </c>
      <c r="I1933" s="13">
        <f>INDEX('xUS TME'!E:E,MATCH($B1933,'xUS TME'!$B:$B,0))</f>
        <v>0.08</v>
      </c>
      <c r="J1933" s="15">
        <f>INDEX('xUS TME'!H:H,MATCH(B1933,'xUS TME'!$B:$B,0))</f>
        <v>1.05</v>
      </c>
      <c r="K1933" s="17">
        <f t="shared" si="30"/>
        <v>-4.7619047619047672E-2</v>
      </c>
      <c r="L1933" s="15">
        <f>INDEX('xUS TME'!J:J,MATCH('xUS Opp Value'!B291,'xUS TME'!$B:$B,0))</f>
        <v>10.92</v>
      </c>
      <c r="M1933" s="15">
        <f>INDEX('xUS TME'!L:L,MATCH('xUS Opp Value'!$B291,'xUS TME'!$B:$B,0))</f>
        <v>2.0499999999999998</v>
      </c>
      <c r="N1933" s="15">
        <f>INDEX('xUS TME'!K:K,MATCH('xUS Opp Value'!$B291,'xUS TME'!$B:$B,0))</f>
        <v>0.24</v>
      </c>
      <c r="O1933" s="15">
        <f>INDEX('xUS TME'!I:I,MATCH('xUS Opp Value'!$B291,'xUS TME'!$B:$B,0))</f>
        <v>0</v>
      </c>
      <c r="P1933" s="15" t="str">
        <f>INDEX('xUS TME'!M:M,MATCH('xUS Opp Value'!$B291,'xUS TME'!$B:$B,0))</f>
        <v>Euro</v>
      </c>
      <c r="Q1933" s="15" t="str">
        <f>INDEX('xUS TME'!N:N,MATCH('xUS Opp Value'!$B1933,'xUS TME'!$B:$B,0))</f>
        <v>Low</v>
      </c>
    </row>
    <row r="1934" spans="1:17" hidden="1">
      <c r="A1934" s="10" t="s">
        <v>6502</v>
      </c>
      <c r="B1934" s="10" t="str">
        <f>INDEX('xUS TME'!B:B,MATCH('xUS Opp Value'!A1934,'xUS TME'!A:A,0))</f>
        <v>CH1256740924</v>
      </c>
      <c r="C1934" s="13" t="str">
        <f>INDEX('xUS TME'!C:C,MATCH($B1934,'xUS TME'!$B:$B,0))</f>
        <v>SGSN</v>
      </c>
      <c r="D1934" s="13" t="str">
        <f>INDEX('xUS TME'!D:D,MATCH(B1934,'xUS TME'!$B:$B,0))</f>
        <v>0P0000A5EU</v>
      </c>
      <c r="E1934" s="13" t="str">
        <f>INDEX('xUS TME'!F:F,MATCH(B1934,'xUS TME'!$B:$B,0))</f>
        <v>Switzerland</v>
      </c>
      <c r="F1934" s="18" t="str">
        <f>INDEX('xUS TME'!G:G,MATCH(B1934,'xUS TME'!$B:$B,0))</f>
        <v>Industrials</v>
      </c>
      <c r="G1934" s="58">
        <f>IFERROR(INDEX(CRIMs!G:G,MATCH(C1934,CRIMs!D:D,0)),0)</f>
        <v>0</v>
      </c>
      <c r="H1934" s="58">
        <f>IFERROR(INDEX(CRIMs!I:I,MATCH(C1934,CRIMs!D:D,0)),0)</f>
        <v>0</v>
      </c>
      <c r="I1934" s="13">
        <f>INDEX('xUS TME'!E:E,MATCH($B1934,'xUS TME'!$B:$B,0))</f>
        <v>0.05</v>
      </c>
      <c r="J1934" s="15">
        <f>INDEX('xUS TME'!H:H,MATCH(B1934,'xUS TME'!$B:$B,0))</f>
        <v>0.93</v>
      </c>
      <c r="K1934" s="17">
        <f t="shared" si="30"/>
        <v>7.5268817204301008E-2</v>
      </c>
      <c r="L1934" s="15">
        <f>INDEX('xUS TME'!J:J,MATCH('xUS Opp Value'!B433,'xUS TME'!$B:$B,0))</f>
        <v>51.49</v>
      </c>
      <c r="M1934" s="15">
        <f>INDEX('xUS TME'!L:L,MATCH('xUS Opp Value'!$B433,'xUS TME'!$B:$B,0))</f>
        <v>7.89</v>
      </c>
      <c r="N1934" s="15">
        <f>INDEX('xUS TME'!K:K,MATCH('xUS Opp Value'!$B433,'xUS TME'!$B:$B,0))</f>
        <v>0.2</v>
      </c>
      <c r="O1934" s="15">
        <f>INDEX('xUS TME'!I:I,MATCH('xUS Opp Value'!$B433,'xUS TME'!$B:$B,0))</f>
        <v>0</v>
      </c>
      <c r="P1934" s="15" t="str">
        <f>INDEX('xUS TME'!M:M,MATCH('xUS Opp Value'!$B433,'xUS TME'!$B:$B,0))</f>
        <v>Indian Rupee</v>
      </c>
      <c r="Q1934" s="15" t="str">
        <f>INDEX('xUS TME'!N:N,MATCH('xUS Opp Value'!$B1934,'xUS TME'!$B:$B,0))</f>
        <v>Medium</v>
      </c>
    </row>
    <row r="1935" spans="1:17" hidden="1">
      <c r="A1935" s="10" t="s">
        <v>7136</v>
      </c>
      <c r="B1935" s="10" t="str">
        <f>INDEX('xUS TME'!B:B,MATCH('xUS Opp Value'!A1935,'xUS TME'!A:A,0))</f>
        <v>NL0000226223</v>
      </c>
      <c r="C1935" s="13" t="str">
        <f>INDEX('xUS TME'!C:C,MATCH($B1935,'xUS TME'!$B:$B,0))</f>
        <v>STMPA</v>
      </c>
      <c r="D1935" s="13" t="str">
        <f>INDEX('xUS TME'!D:D,MATCH(B1935,'xUS TME'!$B:$B,0))</f>
        <v>0P00009WQL</v>
      </c>
      <c r="E1935" s="13" t="str">
        <f>INDEX('xUS TME'!F:F,MATCH(B1935,'xUS TME'!$B:$B,0))</f>
        <v>Singapore</v>
      </c>
      <c r="F1935" s="18" t="str">
        <f>INDEX('xUS TME'!G:G,MATCH(B1935,'xUS TME'!$B:$B,0))</f>
        <v>Information Technology</v>
      </c>
      <c r="G1935" s="58">
        <f>IFERROR(INDEX(CRIMs!G:G,MATCH(C1935,CRIMs!D:D,0)),0)</f>
        <v>0</v>
      </c>
      <c r="H1935" s="58">
        <f>IFERROR(INDEX(CRIMs!I:I,MATCH(C1935,CRIMs!D:D,0)),0)</f>
        <v>0</v>
      </c>
      <c r="I1935" s="13">
        <f>INDEX('xUS TME'!E:E,MATCH($B1935,'xUS TME'!$B:$B,0))</f>
        <v>0.06</v>
      </c>
      <c r="J1935" s="15">
        <f>INDEX('xUS TME'!H:H,MATCH(B1935,'xUS TME'!$B:$B,0))</f>
        <v>1.3</v>
      </c>
      <c r="K1935" s="17">
        <f t="shared" si="30"/>
        <v>-0.23076923076923084</v>
      </c>
      <c r="L1935" s="15">
        <f>INDEX('xUS TME'!J:J,MATCH('xUS Opp Value'!B438,'xUS TME'!$B:$B,0))</f>
        <v>18.64</v>
      </c>
      <c r="M1935" s="15">
        <f>INDEX('xUS TME'!L:L,MATCH('xUS Opp Value'!$B438,'xUS TME'!$B:$B,0))</f>
        <v>2.77</v>
      </c>
      <c r="N1935" s="15">
        <f>INDEX('xUS TME'!K:K,MATCH('xUS Opp Value'!$B438,'xUS TME'!$B:$B,0))</f>
        <v>0.15</v>
      </c>
      <c r="O1935" s="15">
        <f>INDEX('xUS TME'!I:I,MATCH('xUS Opp Value'!$B438,'xUS TME'!$B:$B,0))</f>
        <v>0</v>
      </c>
      <c r="P1935" s="15" t="str">
        <f>INDEX('xUS TME'!M:M,MATCH('xUS Opp Value'!$B438,'xUS TME'!$B:$B,0))</f>
        <v>Hong Kong Dollar</v>
      </c>
      <c r="Q1935" s="15" t="str">
        <f>INDEX('xUS TME'!N:N,MATCH('xUS Opp Value'!$B1935,'xUS TME'!$B:$B,0))</f>
        <v>Very High</v>
      </c>
    </row>
    <row r="1936" spans="1:17" hidden="1">
      <c r="A1936" s="10" t="s">
        <v>4743</v>
      </c>
      <c r="B1936" s="10" t="str">
        <f>INDEX('xUS TME'!B:B,MATCH('xUS Opp Value'!A1936,'xUS TME'!A:A,0))</f>
        <v>JP3266400005</v>
      </c>
      <c r="C1936" s="382">
        <f>INDEX('xUS TME'!C:C,MATCH($B1936,'xUS TME'!$B:$B,0))</f>
        <v>6326</v>
      </c>
      <c r="D1936" s="13" t="str">
        <f>INDEX('xUS TME'!D:D,MATCH(B1936,'xUS TME'!$B:$B,0))</f>
        <v>0P0000AEVF</v>
      </c>
      <c r="E1936" s="13" t="str">
        <f>INDEX('xUS TME'!F:F,MATCH(B1936,'xUS TME'!$B:$B,0))</f>
        <v>Japan</v>
      </c>
      <c r="F1936" s="18" t="str">
        <f>INDEX('xUS TME'!G:G,MATCH(B1936,'xUS TME'!$B:$B,0))</f>
        <v>Industrials</v>
      </c>
      <c r="G1936" s="58">
        <v>1</v>
      </c>
      <c r="H1936" s="58">
        <v>1.06</v>
      </c>
      <c r="I1936" s="13">
        <f>INDEX('xUS TME'!E:E,MATCH($B1936,'xUS TME'!$B:$B,0))</f>
        <v>0.05</v>
      </c>
      <c r="J1936" s="15">
        <f>INDEX('xUS TME'!H:H,MATCH(B1936,'xUS TME'!$B:$B,0))</f>
        <v>0.99</v>
      </c>
      <c r="K1936" s="17">
        <f t="shared" si="30"/>
        <v>1.0101010101010166E-2</v>
      </c>
      <c r="L1936" s="15">
        <f>INDEX('xUS TME'!J:J,MATCH('xUS Opp Value'!B447,'xUS TME'!$B:$B,0))</f>
        <v>12.55</v>
      </c>
      <c r="M1936" s="15">
        <f>INDEX('xUS TME'!L:L,MATCH('xUS Opp Value'!$B447,'xUS TME'!$B:$B,0))</f>
        <v>7.3</v>
      </c>
      <c r="N1936" s="15">
        <f>INDEX('xUS TME'!K:K,MATCH('xUS Opp Value'!$B447,'xUS TME'!$B:$B,0))</f>
        <v>0.5</v>
      </c>
      <c r="O1936" s="15">
        <f>INDEX('xUS TME'!I:I,MATCH('xUS Opp Value'!$B447,'xUS TME'!$B:$B,0))</f>
        <v>0</v>
      </c>
      <c r="P1936" s="15" t="str">
        <f>INDEX('xUS TME'!M:M,MATCH('xUS Opp Value'!$B447,'xUS TME'!$B:$B,0))</f>
        <v>Pound Sterling</v>
      </c>
      <c r="Q1936" s="15" t="str">
        <f>INDEX('xUS TME'!N:N,MATCH('xUS Opp Value'!$B1936,'xUS TME'!$B:$B,0))</f>
        <v>Medium</v>
      </c>
    </row>
    <row r="1937" spans="1:17" hidden="1">
      <c r="A1937" s="10" t="s">
        <v>2532</v>
      </c>
      <c r="B1937" s="10" t="str">
        <f>INDEX('xUS TME'!B:B,MATCH('xUS Opp Value'!A1937,'xUS TME'!A:A,0))</f>
        <v>ES0130670112</v>
      </c>
      <c r="C1937" s="13" t="str">
        <f>INDEX('xUS TME'!C:C,MATCH($B1937,'xUS TME'!$B:$B,0))</f>
        <v>ELE</v>
      </c>
      <c r="D1937" s="13" t="str">
        <f>INDEX('xUS TME'!D:D,MATCH(B1937,'xUS TME'!$B:$B,0))</f>
        <v>0P0000A5S7</v>
      </c>
      <c r="E1937" s="13" t="str">
        <f>INDEX('xUS TME'!F:F,MATCH(B1937,'xUS TME'!$B:$B,0))</f>
        <v>Spain</v>
      </c>
      <c r="F1937" s="18" t="str">
        <f>INDEX('xUS TME'!G:G,MATCH(B1937,'xUS TME'!$B:$B,0))</f>
        <v>Utilities</v>
      </c>
      <c r="G1937" s="58">
        <f>IFERROR(INDEX(CRIMs!G:G,MATCH(C1937,CRIMs!D:D,0)),0)</f>
        <v>0</v>
      </c>
      <c r="H1937" s="58">
        <f>IFERROR(INDEX(CRIMs!I:I,MATCH(C1937,CRIMs!D:D,0)),0)</f>
        <v>0</v>
      </c>
      <c r="I1937" s="13">
        <f>INDEX('xUS TME'!E:E,MATCH($B1937,'xUS TME'!$B:$B,0))</f>
        <v>0.04</v>
      </c>
      <c r="J1937" s="15">
        <f>INDEX('xUS TME'!H:H,MATCH(B1937,'xUS TME'!$B:$B,0))</f>
        <v>1.21</v>
      </c>
      <c r="K1937" s="17">
        <f t="shared" si="30"/>
        <v>-0.17355371900826444</v>
      </c>
      <c r="L1937" s="15">
        <f>INDEX('xUS TME'!J:J,MATCH('xUS Opp Value'!B633,'xUS TME'!$B:$B,0))</f>
        <v>0</v>
      </c>
      <c r="M1937" s="15">
        <f>INDEX('xUS TME'!L:L,MATCH('xUS Opp Value'!$B633,'xUS TME'!$B:$B,0))</f>
        <v>0.97</v>
      </c>
      <c r="N1937" s="15">
        <f>INDEX('xUS TME'!K:K,MATCH('xUS Opp Value'!$B633,'xUS TME'!$B:$B,0))</f>
        <v>0.16</v>
      </c>
      <c r="O1937" s="15">
        <f>INDEX('xUS TME'!I:I,MATCH('xUS Opp Value'!$B633,'xUS TME'!$B:$B,0))</f>
        <v>0</v>
      </c>
      <c r="P1937" s="15" t="str">
        <f>INDEX('xUS TME'!M:M,MATCH('xUS Opp Value'!$B633,'xUS TME'!$B:$B,0))</f>
        <v>Rand</v>
      </c>
      <c r="Q1937" s="15" t="str">
        <f>INDEX('xUS TME'!N:N,MATCH('xUS Opp Value'!$B1937,'xUS TME'!$B:$B,0))</f>
        <v>Medium</v>
      </c>
    </row>
    <row r="1938" spans="1:17" hidden="1">
      <c r="A1938" s="10" t="s">
        <v>595</v>
      </c>
      <c r="B1938" s="10" t="str">
        <f>INDEX('xUS TME'!B:B,MATCH('xUS Opp Value'!A1938,'xUS TME'!A:A,0))</f>
        <v>CA00208D4084</v>
      </c>
      <c r="C1938" s="13" t="str">
        <f>INDEX('xUS TME'!C:C,MATCH($B1938,'xUS TME'!$B:$B,0))</f>
        <v>ARX</v>
      </c>
      <c r="D1938" s="13" t="str">
        <f>INDEX('xUS TME'!D:D,MATCH(B1938,'xUS TME'!$B:$B,0))</f>
        <v>0P000080EZ</v>
      </c>
      <c r="E1938" s="13" t="str">
        <f>INDEX('xUS TME'!F:F,MATCH(B1938,'xUS TME'!$B:$B,0))</f>
        <v>Canada</v>
      </c>
      <c r="F1938" s="18" t="str">
        <f>INDEX('xUS TME'!G:G,MATCH(B1938,'xUS TME'!$B:$B,0))</f>
        <v>Energy</v>
      </c>
      <c r="G1938" s="58">
        <f>IFERROR(INDEX(CRIMs!G:G,MATCH(C1938,CRIMs!D:D,0)),0)</f>
        <v>0</v>
      </c>
      <c r="H1938" s="58">
        <f>IFERROR(INDEX(CRIMs!I:I,MATCH(C1938,CRIMs!D:D,0)),0)</f>
        <v>0</v>
      </c>
      <c r="I1938" s="13">
        <f>INDEX('xUS TME'!E:E,MATCH($B1938,'xUS TME'!$B:$B,0))</f>
        <v>0.04</v>
      </c>
      <c r="J1938" s="15">
        <f>INDEX('xUS TME'!H:H,MATCH(B1938,'xUS TME'!$B:$B,0))</f>
        <v>1.04</v>
      </c>
      <c r="K1938" s="17">
        <f t="shared" si="30"/>
        <v>-3.8461538461538547E-2</v>
      </c>
      <c r="L1938" s="15">
        <f>INDEX('xUS TME'!J:J,MATCH('xUS Opp Value'!B657,'xUS TME'!$B:$B,0))</f>
        <v>18</v>
      </c>
      <c r="M1938" s="15">
        <f>INDEX('xUS TME'!L:L,MATCH('xUS Opp Value'!$B657,'xUS TME'!$B:$B,0))</f>
        <v>1.1299999999999999</v>
      </c>
      <c r="N1938" s="15">
        <f>INDEX('xUS TME'!K:K,MATCH('xUS Opp Value'!$B657,'xUS TME'!$B:$B,0))</f>
        <v>0.14000000000000001</v>
      </c>
      <c r="O1938" s="15">
        <f>INDEX('xUS TME'!I:I,MATCH('xUS Opp Value'!$B657,'xUS TME'!$B:$B,0))</f>
        <v>0</v>
      </c>
      <c r="P1938" s="15" t="str">
        <f>INDEX('xUS TME'!M:M,MATCH('xUS Opp Value'!$B657,'xUS TME'!$B:$B,0))</f>
        <v>Hong Kong Dollar</v>
      </c>
      <c r="Q1938" s="15" t="str">
        <f>INDEX('xUS TME'!N:N,MATCH('xUS Opp Value'!$B1938,'xUS TME'!$B:$B,0))</f>
        <v>High</v>
      </c>
    </row>
    <row r="1939" spans="1:17" hidden="1">
      <c r="A1939" s="10" t="s">
        <v>4773</v>
      </c>
      <c r="B1939" s="10" t="str">
        <f>INDEX('xUS TME'!B:B,MATCH('xUS Opp Value'!A1939,'xUS TME'!A:A,0))</f>
        <v>JP3862400003</v>
      </c>
      <c r="C1939" s="13">
        <f>INDEX('xUS TME'!C:C,MATCH($B1939,'xUS TME'!$B:$B,0))</f>
        <v>6586</v>
      </c>
      <c r="D1939" s="13" t="str">
        <f>INDEX('xUS TME'!D:D,MATCH(B1939,'xUS TME'!$B:$B,0))</f>
        <v>0P0000EQ0A</v>
      </c>
      <c r="E1939" s="13" t="str">
        <f>INDEX('xUS TME'!F:F,MATCH(B1939,'xUS TME'!$B:$B,0))</f>
        <v>Japan</v>
      </c>
      <c r="F1939" s="18" t="str">
        <f>INDEX('xUS TME'!G:G,MATCH(B1939,'xUS TME'!$B:$B,0))</f>
        <v>Industrials</v>
      </c>
      <c r="G1939" s="58">
        <f>IFERROR(INDEX(CRIMs!G:G,MATCH(C1939,CRIMs!D:D,0)),0)</f>
        <v>0</v>
      </c>
      <c r="H1939" s="58">
        <f>IFERROR(INDEX(CRIMs!I:I,MATCH(C1939,CRIMs!D:D,0)),0)</f>
        <v>0</v>
      </c>
      <c r="I1939" s="13">
        <f>INDEX('xUS TME'!E:E,MATCH($B1939,'xUS TME'!$B:$B,0))</f>
        <v>0.02</v>
      </c>
      <c r="J1939" s="15">
        <f>INDEX('xUS TME'!H:H,MATCH(B1939,'xUS TME'!$B:$B,0))</f>
        <v>1.02</v>
      </c>
      <c r="K1939" s="17">
        <f t="shared" si="30"/>
        <v>-1.9607843137254943E-2</v>
      </c>
      <c r="L1939" s="15">
        <f>INDEX('xUS TME'!J:J,MATCH('xUS Opp Value'!B764,'xUS TME'!$B:$B,0))</f>
        <v>9.67</v>
      </c>
      <c r="M1939" s="15">
        <f>INDEX('xUS TME'!L:L,MATCH('xUS Opp Value'!$B764,'xUS TME'!$B:$B,0))</f>
        <v>2.25</v>
      </c>
      <c r="N1939" s="15">
        <f>INDEX('xUS TME'!K:K,MATCH('xUS Opp Value'!$B764,'xUS TME'!$B:$B,0))</f>
        <v>0.15</v>
      </c>
      <c r="O1939" s="15" t="str">
        <f>INDEX('xUS TME'!I:I,MATCH('xUS Opp Value'!$B764,'xUS TME'!$B:$B,0))</f>
        <v>None</v>
      </c>
      <c r="P1939" s="15" t="str">
        <f>INDEX('xUS TME'!M:M,MATCH('xUS Opp Value'!$B764,'xUS TME'!$B:$B,0))</f>
        <v>Yuan Renminbi</v>
      </c>
      <c r="Q1939" s="15" t="str">
        <f>INDEX('xUS TME'!N:N,MATCH('xUS Opp Value'!$B1939,'xUS TME'!$B:$B,0))</f>
        <v>Medium</v>
      </c>
    </row>
    <row r="1940" spans="1:17" hidden="1">
      <c r="A1940" s="10" t="s">
        <v>1769</v>
      </c>
      <c r="B1940" s="10" t="str">
        <f>INDEX('xUS TME'!B:B,MATCH('xUS Opp Value'!A1940,'xUS TME'!A:A,0))</f>
        <v>BMG2113B1081</v>
      </c>
      <c r="C1940" s="13">
        <f>INDEX('xUS TME'!C:C,MATCH($B1940,'xUS TME'!$B:$B,0))</f>
        <v>1193</v>
      </c>
      <c r="D1940" s="13" t="str">
        <f>INDEX('xUS TME'!D:D,MATCH(B1940,'xUS TME'!$B:$B,0))</f>
        <v>0P00009S7H</v>
      </c>
      <c r="E1940" s="13" t="str">
        <f>INDEX('xUS TME'!F:F,MATCH(B1940,'xUS TME'!$B:$B,0))</f>
        <v>China</v>
      </c>
      <c r="F1940" s="18" t="str">
        <f>INDEX('xUS TME'!G:G,MATCH(B1940,'xUS TME'!$B:$B,0))</f>
        <v>Utilities</v>
      </c>
      <c r="G1940" s="58">
        <f>IFERROR(INDEX(CRIMs!G:G,MATCH(C1940,CRIMs!D:D,0)),0)</f>
        <v>0</v>
      </c>
      <c r="H1940" s="58">
        <f>IFERROR(INDEX(CRIMs!I:I,MATCH(C1940,CRIMs!D:D,0)),0)</f>
        <v>0</v>
      </c>
      <c r="I1940" s="13">
        <f>INDEX('xUS TME'!E:E,MATCH($B1940,'xUS TME'!$B:$B,0))</f>
        <v>0.01</v>
      </c>
      <c r="J1940" s="15">
        <f>INDEX('xUS TME'!H:H,MATCH(B1940,'xUS TME'!$B:$B,0))</f>
        <v>0.96</v>
      </c>
      <c r="K1940" s="17">
        <f t="shared" si="30"/>
        <v>4.1666666666666741E-2</v>
      </c>
      <c r="L1940" s="15">
        <f>INDEX('xUS TME'!J:J,MATCH('xUS Opp Value'!B1396,'xUS TME'!$B:$B,0))</f>
        <v>0</v>
      </c>
      <c r="M1940" s="15">
        <f>INDEX('xUS TME'!L:L,MATCH('xUS Opp Value'!$B1396,'xUS TME'!$B:$B,0))</f>
        <v>2.87</v>
      </c>
      <c r="N1940" s="15">
        <f>INDEX('xUS TME'!K:K,MATCH('xUS Opp Value'!$B1396,'xUS TME'!$B:$B,0))</f>
        <v>0.2</v>
      </c>
      <c r="O1940" s="15">
        <f>INDEX('xUS TME'!I:I,MATCH('xUS Opp Value'!$B1396,'xUS TME'!$B:$B,0))</f>
        <v>0</v>
      </c>
      <c r="P1940" s="15" t="str">
        <f>INDEX('xUS TME'!M:M,MATCH('xUS Opp Value'!$B1396,'xUS TME'!$B:$B,0))</f>
        <v>Yuan Renminbi</v>
      </c>
      <c r="Q1940" s="15" t="str">
        <f>INDEX('xUS TME'!N:N,MATCH('xUS Opp Value'!$B1940,'xUS TME'!$B:$B,0))</f>
        <v>High</v>
      </c>
    </row>
    <row r="1941" spans="1:17" hidden="1">
      <c r="A1941" s="10" t="s">
        <v>4699</v>
      </c>
      <c r="B1941" s="10" t="str">
        <f>INDEX('xUS TME'!B:B,MATCH('xUS Opp Value'!A1941,'xUS TME'!A:A,0))</f>
        <v>CNE100001FR6</v>
      </c>
      <c r="C1941" s="13">
        <f>INDEX('xUS TME'!C:C,MATCH($B1941,'xUS TME'!$B:$B,0))</f>
        <v>601012</v>
      </c>
      <c r="D1941" s="13" t="str">
        <f>INDEX('xUS TME'!D:D,MATCH(B1941,'xUS TME'!$B:$B,0))</f>
        <v>0P0000W9ME</v>
      </c>
      <c r="E1941" s="13" t="str">
        <f>INDEX('xUS TME'!F:F,MATCH(B1941,'xUS TME'!$B:$B,0))</f>
        <v>China</v>
      </c>
      <c r="F1941" s="18" t="str">
        <f>INDEX('xUS TME'!G:G,MATCH(B1941,'xUS TME'!$B:$B,0))</f>
        <v>Information Technology</v>
      </c>
      <c r="G1941" s="58">
        <f>IFERROR(INDEX(CRIMs!G:G,MATCH(C1941,CRIMs!D:D,0)),0)</f>
        <v>0</v>
      </c>
      <c r="H1941" s="58">
        <f>IFERROR(INDEX(CRIMs!I:I,MATCH(C1941,CRIMs!D:D,0)),0)</f>
        <v>0</v>
      </c>
      <c r="I1941" s="13">
        <f>INDEX('xUS TME'!E:E,MATCH($B1941,'xUS TME'!$B:$B,0))</f>
        <v>0</v>
      </c>
      <c r="J1941" s="15">
        <f>INDEX('xUS TME'!H:H,MATCH(B1941,'xUS TME'!$B:$B,0))</f>
        <v>1.02</v>
      </c>
      <c r="K1941" s="17">
        <f t="shared" si="30"/>
        <v>-1.9607843137254943E-2</v>
      </c>
      <c r="L1941" s="15">
        <f>INDEX('xUS TME'!J:J,MATCH('xUS Opp Value'!B1587,'xUS TME'!$B:$B,0))</f>
        <v>22.39</v>
      </c>
      <c r="M1941" s="15">
        <f>INDEX('xUS TME'!L:L,MATCH('xUS Opp Value'!$B1587,'xUS TME'!$B:$B,0))</f>
        <v>5.05</v>
      </c>
      <c r="N1941" s="15">
        <f>INDEX('xUS TME'!K:K,MATCH('xUS Opp Value'!$B1587,'xUS TME'!$B:$B,0))</f>
        <v>0.23</v>
      </c>
      <c r="O1941" s="15" t="str">
        <f>INDEX('xUS TME'!I:I,MATCH('xUS Opp Value'!$B1587,'xUS TME'!$B:$B,0))</f>
        <v>Narrow</v>
      </c>
      <c r="P1941" s="15" t="str">
        <f>INDEX('xUS TME'!M:M,MATCH('xUS Opp Value'!$B1587,'xUS TME'!$B:$B,0))</f>
        <v>Yen</v>
      </c>
      <c r="Q1941" s="15" t="str">
        <f>INDEX('xUS TME'!N:N,MATCH('xUS Opp Value'!$B1941,'xUS TME'!$B:$B,0))</f>
        <v>High</v>
      </c>
    </row>
    <row r="1942" spans="1:17" hidden="1">
      <c r="A1942" s="10" t="s">
        <v>8169</v>
      </c>
      <c r="B1942" s="10" t="str">
        <f>INDEX('xUS TME'!B:B,MATCH('xUS Opp Value'!A1942,'xUS TME'!A:A,0))</f>
        <v>CNE100004P24</v>
      </c>
      <c r="C1942" s="13">
        <f>INDEX('xUS TME'!C:C,MATCH($B1942,'xUS TME'!$B:$B,0))</f>
        <v>688303</v>
      </c>
      <c r="D1942" s="13" t="str">
        <f>INDEX('xUS TME'!D:D,MATCH(B1942,'xUS TME'!$B:$B,0))</f>
        <v>0P0001MZDL</v>
      </c>
      <c r="E1942" s="13" t="str">
        <f>INDEX('xUS TME'!F:F,MATCH(B1942,'xUS TME'!$B:$B,0))</f>
        <v>China</v>
      </c>
      <c r="F1942" s="18" t="str">
        <f>INDEX('xUS TME'!G:G,MATCH(B1942,'xUS TME'!$B:$B,0))</f>
        <v>Information Technology</v>
      </c>
      <c r="G1942" s="58">
        <f>IFERROR(INDEX(CRIMs!G:G,MATCH(C1942,CRIMs!D:D,0)),0)</f>
        <v>0</v>
      </c>
      <c r="H1942" s="58">
        <f>IFERROR(INDEX(CRIMs!I:I,MATCH(C1942,CRIMs!D:D,0)),0)</f>
        <v>0</v>
      </c>
      <c r="I1942" s="13">
        <f>INDEX('xUS TME'!E:E,MATCH($B1942,'xUS TME'!$B:$B,0))</f>
        <v>0</v>
      </c>
      <c r="J1942" s="15">
        <f>INDEX('xUS TME'!H:H,MATCH(B1942,'xUS TME'!$B:$B,0))</f>
        <v>0.99</v>
      </c>
      <c r="K1942" s="17">
        <f t="shared" si="30"/>
        <v>1.0101010101010166E-2</v>
      </c>
      <c r="L1942" s="15">
        <f>INDEX('xUS TME'!J:J,MATCH('xUS Opp Value'!B1862,'xUS TME'!$B:$B,0))</f>
        <v>10.89</v>
      </c>
      <c r="M1942" s="15">
        <f>INDEX('xUS TME'!L:L,MATCH('xUS Opp Value'!$B1862,'xUS TME'!$B:$B,0))</f>
        <v>1.22</v>
      </c>
      <c r="N1942" s="15">
        <f>INDEX('xUS TME'!K:K,MATCH('xUS Opp Value'!$B1862,'xUS TME'!$B:$B,0))</f>
        <v>0.13</v>
      </c>
      <c r="O1942" s="15" t="str">
        <f>INDEX('xUS TME'!I:I,MATCH('xUS Opp Value'!$B1862,'xUS TME'!$B:$B,0))</f>
        <v>Narrow</v>
      </c>
      <c r="P1942" s="15" t="str">
        <f>INDEX('xUS TME'!M:M,MATCH('xUS Opp Value'!$B1862,'xUS TME'!$B:$B,0))</f>
        <v>Euro</v>
      </c>
      <c r="Q1942" s="15" t="str">
        <f>INDEX('xUS TME'!N:N,MATCH('xUS Opp Value'!$B1942,'xUS TME'!$B:$B,0))</f>
        <v>Very High</v>
      </c>
    </row>
    <row r="1943" spans="1:17" hidden="1">
      <c r="A1943" s="10" t="s">
        <v>1853</v>
      </c>
      <c r="B1943" s="10" t="str">
        <f>INDEX('xUS TME'!B:B,MATCH('xUS Opp Value'!A1943,'xUS TME'!A:A,0))</f>
        <v>CNE0000000T2</v>
      </c>
      <c r="C1943" s="13">
        <f>INDEX('xUS TME'!C:C,MATCH($B1943,'xUS TME'!$B:$B,0))</f>
        <v>2</v>
      </c>
      <c r="D1943" s="13" t="str">
        <f>INDEX('xUS TME'!D:D,MATCH(B1943,'xUS TME'!$B:$B,0))</f>
        <v>0P000080EB</v>
      </c>
      <c r="E1943" s="13" t="str">
        <f>INDEX('xUS TME'!F:F,MATCH(B1943,'xUS TME'!$B:$B,0))</f>
        <v>China</v>
      </c>
      <c r="F1943" s="18" t="str">
        <f>INDEX('xUS TME'!G:G,MATCH(B1943,'xUS TME'!$B:$B,0))</f>
        <v>Real Estate</v>
      </c>
      <c r="G1943" s="58">
        <f>IFERROR(INDEX(CRIMs!G:G,MATCH(C1943,CRIMs!D:D,0)),0)</f>
        <v>0</v>
      </c>
      <c r="H1943" s="58">
        <f>IFERROR(INDEX(CRIMs!I:I,MATCH(C1943,CRIMs!D:D,0)),0)</f>
        <v>0</v>
      </c>
      <c r="I1943" s="13">
        <f>INDEX('xUS TME'!E:E,MATCH($B1943,'xUS TME'!$B:$B,0))</f>
        <v>0</v>
      </c>
      <c r="J1943" s="15">
        <f>INDEX('xUS TME'!H:H,MATCH(B1943,'xUS TME'!$B:$B,0))</f>
        <v>0.98</v>
      </c>
      <c r="K1943" s="17">
        <f t="shared" si="30"/>
        <v>2.0408163265306145E-2</v>
      </c>
      <c r="L1943" s="15">
        <f>INDEX('xUS TME'!J:J,MATCH('xUS Opp Value'!B1895,'xUS TME'!$B:$B,0))</f>
        <v>10.43</v>
      </c>
      <c r="M1943" s="15">
        <f>INDEX('xUS TME'!L:L,MATCH('xUS Opp Value'!$B1895,'xUS TME'!$B:$B,0))</f>
        <v>1.36</v>
      </c>
      <c r="N1943" s="15">
        <f>INDEX('xUS TME'!K:K,MATCH('xUS Opp Value'!$B1895,'xUS TME'!$B:$B,0))</f>
        <v>0.16</v>
      </c>
      <c r="O1943" s="15" t="str">
        <f>INDEX('xUS TME'!I:I,MATCH('xUS Opp Value'!$B1895,'xUS TME'!$B:$B,0))</f>
        <v>Narrow</v>
      </c>
      <c r="P1943" s="15" t="str">
        <f>INDEX('xUS TME'!M:M,MATCH('xUS Opp Value'!$B1895,'xUS TME'!$B:$B,0))</f>
        <v>Hong Kong Dollar</v>
      </c>
      <c r="Q1943" s="15" t="str">
        <f>INDEX('xUS TME'!N:N,MATCH('xUS Opp Value'!$B1943,'xUS TME'!$B:$B,0))</f>
        <v>Very High</v>
      </c>
    </row>
    <row r="1944" spans="1:17" hidden="1">
      <c r="A1944" s="10" t="s">
        <v>7502</v>
      </c>
      <c r="B1944" s="10" t="str">
        <f>INDEX('xUS TME'!B:B,MATCH('xUS Opp Value'!A1944,'xUS TME'!A:A,0))</f>
        <v>GB0002875804</v>
      </c>
      <c r="C1944" s="13" t="str">
        <f>INDEX('xUS TME'!C:C,MATCH($B1944,'xUS TME'!$B:$B,0))</f>
        <v>BATS</v>
      </c>
      <c r="D1944" s="13" t="str">
        <f>INDEX('xUS TME'!D:D,MATCH(B1944,'xUS TME'!$B:$B,0))</f>
        <v>0P00007O1O</v>
      </c>
      <c r="E1944" s="13" t="str">
        <f>INDEX('xUS TME'!F:F,MATCH(B1944,'xUS TME'!$B:$B,0))</f>
        <v>United Kingdom</v>
      </c>
      <c r="F1944" s="18" t="str">
        <f>INDEX('xUS TME'!G:G,MATCH(B1944,'xUS TME'!$B:$B,0))</f>
        <v>Consumer Staples</v>
      </c>
      <c r="G1944" s="58">
        <f>IFERROR(INDEX(CRIMs!G:G,MATCH(C1944,CRIMs!D:D,0)),0)</f>
        <v>0.75</v>
      </c>
      <c r="H1944" s="58">
        <f>IFERROR(INDEX(CRIMs!I:I,MATCH(C1944,CRIMs!D:D,0)),0)</f>
        <v>0.73371835357954673</v>
      </c>
      <c r="I1944" s="13">
        <f>INDEX('xUS TME'!E:E,MATCH($B1944,'xUS TME'!$B:$B,0))</f>
        <v>0.38</v>
      </c>
      <c r="J1944" s="15">
        <f>INDEX('xUS TME'!H:H,MATCH(B1944,'xUS TME'!$B:$B,0))</f>
        <v>1</v>
      </c>
      <c r="K1944" s="17">
        <f t="shared" si="30"/>
        <v>0</v>
      </c>
      <c r="L1944" s="15">
        <f>INDEX('xUS TME'!J:J,MATCH('xUS Opp Value'!B45,'xUS TME'!$B:$B,0))</f>
        <v>0</v>
      </c>
      <c r="M1944" s="15">
        <f>INDEX('xUS TME'!L:L,MATCH('xUS Opp Value'!$B45,'xUS TME'!$B:$B,0))</f>
        <v>2.0299999999999998</v>
      </c>
      <c r="N1944" s="15">
        <f>INDEX('xUS TME'!K:K,MATCH('xUS Opp Value'!$B45,'xUS TME'!$B:$B,0))</f>
        <v>0.2</v>
      </c>
      <c r="O1944" s="15">
        <f>INDEX('xUS TME'!I:I,MATCH('xUS Opp Value'!$B45,'xUS TME'!$B:$B,0))</f>
        <v>0</v>
      </c>
      <c r="P1944" s="15" t="str">
        <f>INDEX('xUS TME'!M:M,MATCH('xUS Opp Value'!$B45,'xUS TME'!$B:$B,0))</f>
        <v>Rand</v>
      </c>
      <c r="Q1944" s="15" t="str">
        <f>INDEX('xUS TME'!N:N,MATCH('xUS Opp Value'!$B1944,'xUS TME'!$B:$B,0))</f>
        <v>Medium</v>
      </c>
    </row>
    <row r="1945" spans="1:17" hidden="1">
      <c r="A1945" s="10" t="s">
        <v>4671</v>
      </c>
      <c r="B1945" s="10" t="str">
        <f>INDEX('xUS TME'!B:B,MATCH('xUS Opp Value'!A1945,'xUS TME'!A:A,0))</f>
        <v>GB0008706128</v>
      </c>
      <c r="C1945" s="13" t="str">
        <f>INDEX('xUS TME'!C:C,MATCH($B1945,'xUS TME'!$B:$B,0))</f>
        <v>LLOY</v>
      </c>
      <c r="D1945" s="13" t="str">
        <f>INDEX('xUS TME'!D:D,MATCH(B1945,'xUS TME'!$B:$B,0))</f>
        <v>0P000090RG</v>
      </c>
      <c r="E1945" s="13" t="str">
        <f>INDEX('xUS TME'!F:F,MATCH(B1945,'xUS TME'!$B:$B,0))</f>
        <v>United Kingdom</v>
      </c>
      <c r="F1945" s="18" t="str">
        <f>INDEX('xUS TME'!G:G,MATCH(B1945,'xUS TME'!$B:$B,0))</f>
        <v>Financials</v>
      </c>
      <c r="G1945" s="58">
        <f>IFERROR(INDEX(CRIMs!G:G,MATCH(C1945,CRIMs!D:D,0)),0)</f>
        <v>0</v>
      </c>
      <c r="H1945" s="58">
        <f>IFERROR(INDEX(CRIMs!I:I,MATCH(C1945,CRIMs!D:D,0)),0)</f>
        <v>0</v>
      </c>
      <c r="I1945" s="13">
        <f>INDEX('xUS TME'!E:E,MATCH($B1945,'xUS TME'!$B:$B,0))</f>
        <v>0.22</v>
      </c>
      <c r="J1945" s="15">
        <f>INDEX('xUS TME'!H:H,MATCH(B1945,'xUS TME'!$B:$B,0))</f>
        <v>1.04</v>
      </c>
      <c r="K1945" s="17">
        <f t="shared" si="30"/>
        <v>-3.8461538461538547E-2</v>
      </c>
      <c r="L1945" s="15">
        <f>INDEX('xUS TME'!J:J,MATCH('xUS Opp Value'!B76,'xUS TME'!$B:$B,0))</f>
        <v>0</v>
      </c>
      <c r="M1945" s="15">
        <f>INDEX('xUS TME'!L:L,MATCH('xUS Opp Value'!$B76,'xUS TME'!$B:$B,0))</f>
        <v>1.1200000000000001</v>
      </c>
      <c r="N1945" s="15">
        <f>INDEX('xUS TME'!K:K,MATCH('xUS Opp Value'!$B76,'xUS TME'!$B:$B,0))</f>
        <v>0.26</v>
      </c>
      <c r="O1945" s="15">
        <f>INDEX('xUS TME'!I:I,MATCH('xUS Opp Value'!$B76,'xUS TME'!$B:$B,0))</f>
        <v>0</v>
      </c>
      <c r="P1945" s="15" t="str">
        <f>INDEX('xUS TME'!M:M,MATCH('xUS Opp Value'!$B76,'xUS TME'!$B:$B,0))</f>
        <v>UAE Dirham</v>
      </c>
      <c r="Q1945" s="15" t="str">
        <f>INDEX('xUS TME'!N:N,MATCH('xUS Opp Value'!$B1945,'xUS TME'!$B:$B,0))</f>
        <v>Medium</v>
      </c>
    </row>
    <row r="1946" spans="1:17" hidden="1">
      <c r="A1946" s="10" t="s">
        <v>3556</v>
      </c>
      <c r="B1946" s="10" t="str">
        <f>INDEX('xUS TME'!B:B,MATCH('xUS Opp Value'!A1946,'xUS TME'!A:A,0))</f>
        <v>HK0388045442</v>
      </c>
      <c r="C1946" s="13" t="str">
        <f>INDEX('xUS TME'!C:C,MATCH($B1946,'xUS TME'!$B:$B,0))</f>
        <v>00388</v>
      </c>
      <c r="D1946" s="13" t="str">
        <f>INDEX('xUS TME'!D:D,MATCH(B1946,'xUS TME'!$B:$B,0))</f>
        <v>0P00009RX8</v>
      </c>
      <c r="E1946" s="13" t="str">
        <f>INDEX('xUS TME'!F:F,MATCH(B1946,'xUS TME'!$B:$B,0))</f>
        <v>Hong Kong</v>
      </c>
      <c r="F1946" s="18" t="str">
        <f>INDEX('xUS TME'!G:G,MATCH(B1946,'xUS TME'!$B:$B,0))</f>
        <v>Financials</v>
      </c>
      <c r="G1946" s="58">
        <f>IFERROR(INDEX(CRIMs!G:G,MATCH(C1946,CRIMs!D:D,0)),0)</f>
        <v>0</v>
      </c>
      <c r="H1946" s="58">
        <f>IFERROR(INDEX(CRIMs!I:I,MATCH(C1946,CRIMs!D:D,0)),0)</f>
        <v>0</v>
      </c>
      <c r="I1946" s="13">
        <f>INDEX('xUS TME'!E:E,MATCH($B1946,'xUS TME'!$B:$B,0))</f>
        <v>0.18</v>
      </c>
      <c r="J1946" s="15">
        <f>INDEX('xUS TME'!H:H,MATCH(B1946,'xUS TME'!$B:$B,0))</f>
        <v>1.04</v>
      </c>
      <c r="K1946" s="17">
        <f t="shared" si="30"/>
        <v>-3.8461538461538547E-2</v>
      </c>
      <c r="L1946" s="15">
        <f>INDEX('xUS TME'!J:J,MATCH('xUS Opp Value'!B112,'xUS TME'!$B:$B,0))</f>
        <v>0</v>
      </c>
      <c r="M1946" s="15">
        <f>INDEX('xUS TME'!L:L,MATCH('xUS Opp Value'!$B112,'xUS TME'!$B:$B,0))</f>
        <v>0.56999999999999995</v>
      </c>
      <c r="N1946" s="15">
        <f>INDEX('xUS TME'!K:K,MATCH('xUS Opp Value'!$B112,'xUS TME'!$B:$B,0))</f>
        <v>0.06</v>
      </c>
      <c r="O1946" s="15">
        <f>INDEX('xUS TME'!I:I,MATCH('xUS Opp Value'!$B112,'xUS TME'!$B:$B,0))</f>
        <v>0</v>
      </c>
      <c r="P1946" s="15" t="str">
        <f>INDEX('xUS TME'!M:M,MATCH('xUS Opp Value'!$B112,'xUS TME'!$B:$B,0))</f>
        <v>Yen</v>
      </c>
      <c r="Q1946" s="15" t="str">
        <f>INDEX('xUS TME'!N:N,MATCH('xUS Opp Value'!$B1946,'xUS TME'!$B:$B,0))</f>
        <v>High</v>
      </c>
    </row>
    <row r="1947" spans="1:17" hidden="1">
      <c r="A1947" s="10" t="s">
        <v>6150</v>
      </c>
      <c r="B1947" s="10" t="str">
        <f>INDEX('xUS TME'!B:B,MATCH('xUS Opp Value'!A1947,'xUS TME'!A:A,0))</f>
        <v>JE00B4T3BW64</v>
      </c>
      <c r="C1947" s="13" t="str">
        <f>INDEX('xUS TME'!C:C,MATCH($B1947,'xUS TME'!$B:$B,0))</f>
        <v>GLEN</v>
      </c>
      <c r="D1947" s="13" t="str">
        <f>INDEX('xUS TME'!D:D,MATCH(B1947,'xUS TME'!$B:$B,0))</f>
        <v>0P0000T29L</v>
      </c>
      <c r="E1947" s="13" t="str">
        <f>INDEX('xUS TME'!F:F,MATCH(B1947,'xUS TME'!$B:$B,0))</f>
        <v>Switzerland</v>
      </c>
      <c r="F1947" s="18" t="str">
        <f>INDEX('xUS TME'!G:G,MATCH(B1947,'xUS TME'!$B:$B,0))</f>
        <v>Materials</v>
      </c>
      <c r="G1947" s="58">
        <f>IFERROR(INDEX(CRIMs!G:G,MATCH(C1947,CRIMs!D:D,0)),0)</f>
        <v>1</v>
      </c>
      <c r="H1947" s="58">
        <f>IFERROR(INDEX(CRIMs!I:I,MATCH(C1947,CRIMs!D:D,0)),0)</f>
        <v>1.03162755747306</v>
      </c>
      <c r="I1947" s="13">
        <f>INDEX('xUS TME'!E:E,MATCH($B1947,'xUS TME'!$B:$B,0))</f>
        <v>0.22</v>
      </c>
      <c r="J1947" s="15">
        <f>INDEX('xUS TME'!H:H,MATCH(B1947,'xUS TME'!$B:$B,0))</f>
        <v>1.07</v>
      </c>
      <c r="K1947" s="17">
        <f t="shared" si="30"/>
        <v>-6.5420560747663559E-2</v>
      </c>
      <c r="L1947" s="15">
        <f>INDEX('xUS TME'!J:J,MATCH('xUS Opp Value'!B114,'xUS TME'!$B:$B,0))</f>
        <v>10.95</v>
      </c>
      <c r="M1947" s="15">
        <f>INDEX('xUS TME'!L:L,MATCH('xUS Opp Value'!$B114,'xUS TME'!$B:$B,0))</f>
        <v>2.02</v>
      </c>
      <c r="N1947" s="15">
        <f>INDEX('xUS TME'!K:K,MATCH('xUS Opp Value'!$B114,'xUS TME'!$B:$B,0))</f>
        <v>0.13</v>
      </c>
      <c r="O1947" s="15">
        <f>INDEX('xUS TME'!I:I,MATCH('xUS Opp Value'!$B114,'xUS TME'!$B:$B,0))</f>
        <v>0</v>
      </c>
      <c r="P1947" s="15" t="str">
        <f>INDEX('xUS TME'!M:M,MATCH('xUS Opp Value'!$B114,'xUS TME'!$B:$B,0))</f>
        <v>Swedish Krona</v>
      </c>
      <c r="Q1947" s="15" t="str">
        <f>INDEX('xUS TME'!N:N,MATCH('xUS Opp Value'!$B1947,'xUS TME'!$B:$B,0))</f>
        <v>High</v>
      </c>
    </row>
    <row r="1948" spans="1:17" hidden="1">
      <c r="A1948" s="10" t="s">
        <v>5535</v>
      </c>
      <c r="B1948" s="10" t="str">
        <f>INDEX('xUS TME'!B:B,MATCH('xUS Opp Value'!A1948,'xUS TME'!A:A,0))</f>
        <v>SG1S04926220</v>
      </c>
      <c r="C1948" s="13" t="str">
        <f>INDEX('xUS TME'!C:C,MATCH($B1948,'xUS TME'!$B:$B,0))</f>
        <v>O39</v>
      </c>
      <c r="D1948" s="13" t="str">
        <f>INDEX('xUS TME'!D:D,MATCH(B1948,'xUS TME'!$B:$B,0))</f>
        <v>0P0000A68H</v>
      </c>
      <c r="E1948" s="13" t="str">
        <f>INDEX('xUS TME'!F:F,MATCH(B1948,'xUS TME'!$B:$B,0))</f>
        <v>Singapore</v>
      </c>
      <c r="F1948" s="18" t="str">
        <f>INDEX('xUS TME'!G:G,MATCH(B1948,'xUS TME'!$B:$B,0))</f>
        <v>Financials</v>
      </c>
      <c r="G1948" s="58">
        <f>IFERROR(INDEX(CRIMs!G:G,MATCH(C1948,CRIMs!D:D,0)),0)</f>
        <v>0</v>
      </c>
      <c r="H1948" s="58">
        <f>IFERROR(INDEX(CRIMs!I:I,MATCH(C1948,CRIMs!D:D,0)),0)</f>
        <v>0</v>
      </c>
      <c r="I1948" s="13">
        <f>INDEX('xUS TME'!E:E,MATCH($B1948,'xUS TME'!$B:$B,0))</f>
        <v>0.17</v>
      </c>
      <c r="J1948" s="15">
        <f>INDEX('xUS TME'!H:H,MATCH(B1948,'xUS TME'!$B:$B,0))</f>
        <v>1.1299999999999999</v>
      </c>
      <c r="K1948" s="17">
        <f t="shared" si="30"/>
        <v>-0.11504424778761058</v>
      </c>
      <c r="L1948" s="15">
        <f>INDEX('xUS TME'!J:J,MATCH('xUS Opp Value'!B135,'xUS TME'!$B:$B,0))</f>
        <v>15.46</v>
      </c>
      <c r="M1948" s="15">
        <f>INDEX('xUS TME'!L:L,MATCH('xUS Opp Value'!$B135,'xUS TME'!$B:$B,0))</f>
        <v>1.25</v>
      </c>
      <c r="N1948" s="15">
        <f>INDEX('xUS TME'!K:K,MATCH('xUS Opp Value'!$B135,'xUS TME'!$B:$B,0))</f>
        <v>0</v>
      </c>
      <c r="O1948" s="15" t="str">
        <f>INDEX('xUS TME'!I:I,MATCH('xUS Opp Value'!$B135,'xUS TME'!$B:$B,0))</f>
        <v>None</v>
      </c>
      <c r="P1948" s="15" t="str">
        <f>INDEX('xUS TME'!M:M,MATCH('xUS Opp Value'!$B135,'xUS TME'!$B:$B,0))</f>
        <v>Mexican Peso</v>
      </c>
      <c r="Q1948" s="15" t="str">
        <f>INDEX('xUS TME'!N:N,MATCH('xUS Opp Value'!$B1948,'xUS TME'!$B:$B,0))</f>
        <v>Low</v>
      </c>
    </row>
    <row r="1949" spans="1:17" hidden="1">
      <c r="A1949" s="10" t="s">
        <v>702</v>
      </c>
      <c r="B1949" s="10" t="str">
        <f>INDEX('xUS TME'!B:B,MATCH('xUS Opp Value'!A1949,'xUS TME'!A:A,0))</f>
        <v>SE0017486889</v>
      </c>
      <c r="C1949" s="13" t="str">
        <f>INDEX('xUS TME'!C:C,MATCH($B1949,'xUS TME'!$B:$B,0))</f>
        <v>ATCO A</v>
      </c>
      <c r="D1949" s="13" t="str">
        <f>INDEX('xUS TME'!D:D,MATCH(B1949,'xUS TME'!$B:$B,0))</f>
        <v>0P0000A6G8</v>
      </c>
      <c r="E1949" s="13" t="str">
        <f>INDEX('xUS TME'!F:F,MATCH(B1949,'xUS TME'!$B:$B,0))</f>
        <v>Sweden</v>
      </c>
      <c r="F1949" s="18" t="str">
        <f>INDEX('xUS TME'!G:G,MATCH(B1949,'xUS TME'!$B:$B,0))</f>
        <v>Industrials</v>
      </c>
      <c r="G1949" s="58">
        <f>IFERROR(INDEX(CRIMs!G:G,MATCH(C1949,CRIMs!D:D,0)),0)</f>
        <v>0</v>
      </c>
      <c r="H1949" s="58">
        <f>IFERROR(INDEX(CRIMs!I:I,MATCH(C1949,CRIMs!D:D,0)),0)</f>
        <v>0</v>
      </c>
      <c r="I1949" s="13">
        <f>INDEX('xUS TME'!E:E,MATCH($B1949,'xUS TME'!$B:$B,0))</f>
        <v>0.13</v>
      </c>
      <c r="J1949" s="15">
        <f>INDEX('xUS TME'!H:H,MATCH(B1949,'xUS TME'!$B:$B,0))</f>
        <v>1.03</v>
      </c>
      <c r="K1949" s="17">
        <f t="shared" si="30"/>
        <v>-2.9126213592232997E-2</v>
      </c>
      <c r="L1949" s="15">
        <f>INDEX('xUS TME'!J:J,MATCH('xUS Opp Value'!B140,'xUS TME'!$B:$B,0))</f>
        <v>0</v>
      </c>
      <c r="M1949" s="15">
        <f>INDEX('xUS TME'!L:L,MATCH('xUS Opp Value'!$B140,'xUS TME'!$B:$B,0))</f>
        <v>24.29</v>
      </c>
      <c r="N1949" s="15">
        <f>INDEX('xUS TME'!K:K,MATCH('xUS Opp Value'!$B140,'xUS TME'!$B:$B,0))</f>
        <v>0.37</v>
      </c>
      <c r="O1949" s="15">
        <f>INDEX('xUS TME'!I:I,MATCH('xUS Opp Value'!$B140,'xUS TME'!$B:$B,0))</f>
        <v>0</v>
      </c>
      <c r="P1949" s="15" t="str">
        <f>INDEX('xUS TME'!M:M,MATCH('xUS Opp Value'!$B140,'xUS TME'!$B:$B,0))</f>
        <v>New Taiwan Dollar</v>
      </c>
      <c r="Q1949" s="15" t="str">
        <f>INDEX('xUS TME'!N:N,MATCH('xUS Opp Value'!$B1949,'xUS TME'!$B:$B,0))</f>
        <v>Medium</v>
      </c>
    </row>
    <row r="1950" spans="1:17" hidden="1">
      <c r="A1950" s="10" t="s">
        <v>3787</v>
      </c>
      <c r="B1950" s="10" t="str">
        <f>INDEX('xUS TME'!B:B,MATCH('xUS Opp Value'!A1950,'xUS TME'!A:A,0))</f>
        <v>GB0004544929</v>
      </c>
      <c r="C1950" s="13" t="str">
        <f>INDEX('xUS TME'!C:C,MATCH($B1950,'xUS TME'!$B:$B,0))</f>
        <v>IMB</v>
      </c>
      <c r="D1950" s="13" t="str">
        <f>INDEX('xUS TME'!D:D,MATCH(B1950,'xUS TME'!$B:$B,0))</f>
        <v>0P00007OGF</v>
      </c>
      <c r="E1950" s="13" t="str">
        <f>INDEX('xUS TME'!F:F,MATCH(B1950,'xUS TME'!$B:$B,0))</f>
        <v>United Kingdom</v>
      </c>
      <c r="F1950" s="18" t="str">
        <f>INDEX('xUS TME'!G:G,MATCH(B1950,'xUS TME'!$B:$B,0))</f>
        <v>Consumer Staples</v>
      </c>
      <c r="G1950" s="58">
        <f>IFERROR(INDEX(CRIMs!G:G,MATCH(C1950,CRIMs!D:D,0)),0)</f>
        <v>0</v>
      </c>
      <c r="H1950" s="58">
        <f>IFERROR(INDEX(CRIMs!I:I,MATCH(C1950,CRIMs!D:D,0)),0)</f>
        <v>0</v>
      </c>
      <c r="I1950" s="13">
        <f>INDEX('xUS TME'!E:E,MATCH($B1950,'xUS TME'!$B:$B,0))</f>
        <v>0.1</v>
      </c>
      <c r="J1950" s="15">
        <f>INDEX('xUS TME'!H:H,MATCH(B1950,'xUS TME'!$B:$B,0))</f>
        <v>0.93</v>
      </c>
      <c r="K1950" s="17">
        <f t="shared" si="30"/>
        <v>7.5268817204301008E-2</v>
      </c>
      <c r="L1950" s="15">
        <f>INDEX('xUS TME'!J:J,MATCH('xUS Opp Value'!B236,'xUS TME'!$B:$B,0))</f>
        <v>47.93</v>
      </c>
      <c r="M1950" s="15">
        <f>INDEX('xUS TME'!L:L,MATCH('xUS Opp Value'!$B236,'xUS TME'!$B:$B,0))</f>
        <v>2.89</v>
      </c>
      <c r="N1950" s="15">
        <f>INDEX('xUS TME'!K:K,MATCH('xUS Opp Value'!$B236,'xUS TME'!$B:$B,0))</f>
        <v>0.03</v>
      </c>
      <c r="O1950" s="15">
        <f>INDEX('xUS TME'!I:I,MATCH('xUS Opp Value'!$B236,'xUS TME'!$B:$B,0))</f>
        <v>0</v>
      </c>
      <c r="P1950" s="15" t="str">
        <f>INDEX('xUS TME'!M:M,MATCH('xUS Opp Value'!$B236,'xUS TME'!$B:$B,0))</f>
        <v>US Dollar</v>
      </c>
      <c r="Q1950" s="15" t="str">
        <f>INDEX('xUS TME'!N:N,MATCH('xUS Opp Value'!$B1950,'xUS TME'!$B:$B,0))</f>
        <v>Medium</v>
      </c>
    </row>
    <row r="1951" spans="1:17" hidden="1">
      <c r="A1951" s="10" t="s">
        <v>6349</v>
      </c>
      <c r="B1951" s="10" t="str">
        <f>INDEX('xUS TME'!B:B,MATCH('xUS Opp Value'!A1951,'xUS TME'!A:A,0))</f>
        <v>SA14TG012N13</v>
      </c>
      <c r="C1951" s="13" t="str">
        <f>INDEX('xUS TME'!C:C,MATCH($B1951,'xUS TME'!$B:$B,0))</f>
        <v>2222</v>
      </c>
      <c r="D1951" s="13" t="str">
        <f>INDEX('xUS TME'!D:D,MATCH(B1951,'xUS TME'!$B:$B,0))</f>
        <v>0P0001IVRR</v>
      </c>
      <c r="E1951" s="13" t="str">
        <f>INDEX('xUS TME'!F:F,MATCH(B1951,'xUS TME'!$B:$B,0))</f>
        <v>Saudi Arabia</v>
      </c>
      <c r="F1951" s="18" t="str">
        <f>INDEX('xUS TME'!G:G,MATCH(B1951,'xUS TME'!$B:$B,0))</f>
        <v>Energy</v>
      </c>
      <c r="G1951" s="58">
        <f>IFERROR(INDEX(CRIMs!G:G,MATCH(C1951,CRIMs!D:D,0)),0)</f>
        <v>0</v>
      </c>
      <c r="H1951" s="58">
        <f>IFERROR(INDEX(CRIMs!I:I,MATCH(C1951,CRIMs!D:D,0)),0)</f>
        <v>0</v>
      </c>
      <c r="I1951" s="13">
        <f>INDEX('xUS TME'!E:E,MATCH($B1951,'xUS TME'!$B:$B,0))</f>
        <v>0.13</v>
      </c>
      <c r="J1951" s="15">
        <f>INDEX('xUS TME'!H:H,MATCH(B1951,'xUS TME'!$B:$B,0))</f>
        <v>1.08</v>
      </c>
      <c r="K1951" s="17">
        <f t="shared" si="30"/>
        <v>-7.4074074074074181E-2</v>
      </c>
      <c r="L1951" s="15">
        <f>INDEX('xUS TME'!J:J,MATCH('xUS Opp Value'!B187,'xUS TME'!$B:$B,0))</f>
        <v>24.39</v>
      </c>
      <c r="M1951" s="15">
        <f>INDEX('xUS TME'!L:L,MATCH('xUS Opp Value'!$B187,'xUS TME'!$B:$B,0))</f>
        <v>4.75</v>
      </c>
      <c r="N1951" s="15">
        <f>INDEX('xUS TME'!K:K,MATCH('xUS Opp Value'!$B187,'xUS TME'!$B:$B,0))</f>
        <v>0.19</v>
      </c>
      <c r="O1951" s="15">
        <f>INDEX('xUS TME'!I:I,MATCH('xUS Opp Value'!$B187,'xUS TME'!$B:$B,0))</f>
        <v>0</v>
      </c>
      <c r="P1951" s="15" t="str">
        <f>INDEX('xUS TME'!M:M,MATCH('xUS Opp Value'!$B187,'xUS TME'!$B:$B,0))</f>
        <v>Indian Rupee</v>
      </c>
      <c r="Q1951" s="15" t="str">
        <f>INDEX('xUS TME'!N:N,MATCH('xUS Opp Value'!$B1951,'xUS TME'!$B:$B,0))</f>
        <v>Medium</v>
      </c>
    </row>
    <row r="1952" spans="1:17" hidden="1">
      <c r="A1952" s="10" t="s">
        <v>6974</v>
      </c>
      <c r="B1952" s="10" t="str">
        <f>INDEX('xUS TME'!B:B,MATCH('xUS Opp Value'!A1952,'xUS TME'!A:A,0))</f>
        <v>SE0000148884</v>
      </c>
      <c r="C1952" s="13" t="str">
        <f>INDEX('xUS TME'!C:C,MATCH($B1952,'xUS TME'!$B:$B,0))</f>
        <v>SEB A</v>
      </c>
      <c r="D1952" s="13" t="str">
        <f>INDEX('xUS TME'!D:D,MATCH(B1952,'xUS TME'!$B:$B,0))</f>
        <v>0P0000A6H1</v>
      </c>
      <c r="E1952" s="13" t="str">
        <f>INDEX('xUS TME'!F:F,MATCH(B1952,'xUS TME'!$B:$B,0))</f>
        <v>Sweden</v>
      </c>
      <c r="F1952" s="18" t="str">
        <f>INDEX('xUS TME'!G:G,MATCH(B1952,'xUS TME'!$B:$B,0))</f>
        <v>Financials</v>
      </c>
      <c r="G1952" s="58">
        <f>IFERROR(INDEX(CRIMs!G:G,MATCH(C1952,CRIMs!D:D,0)),0)</f>
        <v>0</v>
      </c>
      <c r="H1952" s="58">
        <f>IFERROR(INDEX(CRIMs!I:I,MATCH(C1952,CRIMs!D:D,0)),0)</f>
        <v>0</v>
      </c>
      <c r="I1952" s="13">
        <f>INDEX('xUS TME'!E:E,MATCH($B1952,'xUS TME'!$B:$B,0))</f>
        <v>7.0000000000000007E-2</v>
      </c>
      <c r="J1952" s="15">
        <f>INDEX('xUS TME'!H:H,MATCH(B1952,'xUS TME'!$B:$B,0))</f>
        <v>0.95</v>
      </c>
      <c r="K1952" s="17">
        <f t="shared" si="30"/>
        <v>5.2631578947368363E-2</v>
      </c>
      <c r="L1952" s="15">
        <f>INDEX('xUS TME'!J:J,MATCH('xUS Opp Value'!B277,'xUS TME'!$B:$B,0))</f>
        <v>29.8</v>
      </c>
      <c r="M1952" s="15">
        <f>INDEX('xUS TME'!L:L,MATCH('xUS Opp Value'!$B277,'xUS TME'!$B:$B,0))</f>
        <v>2.37</v>
      </c>
      <c r="N1952" s="15">
        <f>INDEX('xUS TME'!K:K,MATCH('xUS Opp Value'!$B277,'xUS TME'!$B:$B,0))</f>
        <v>0.09</v>
      </c>
      <c r="O1952" s="15">
        <f>INDEX('xUS TME'!I:I,MATCH('xUS Opp Value'!$B277,'xUS TME'!$B:$B,0))</f>
        <v>0</v>
      </c>
      <c r="P1952" s="15" t="str">
        <f>INDEX('xUS TME'!M:M,MATCH('xUS Opp Value'!$B277,'xUS TME'!$B:$B,0))</f>
        <v>Canadian Dollar</v>
      </c>
      <c r="Q1952" s="15" t="str">
        <f>INDEX('xUS TME'!N:N,MATCH('xUS Opp Value'!$B1952,'xUS TME'!$B:$B,0))</f>
        <v>Medium</v>
      </c>
    </row>
    <row r="1953" spans="1:17" hidden="1">
      <c r="A1953" s="10" t="s">
        <v>1264</v>
      </c>
      <c r="B1953" s="10" t="str">
        <f>INDEX('xUS TME'!B:B,MATCH('xUS Opp Value'!A1953,'xUS TME'!A:A,0))</f>
        <v>GB0030913577</v>
      </c>
      <c r="C1953" s="13" t="str">
        <f>INDEX('xUS TME'!C:C,MATCH($B1953,'xUS TME'!$B:$B,0))</f>
        <v>BT.A</v>
      </c>
      <c r="D1953" s="13" t="str">
        <f>INDEX('xUS TME'!D:D,MATCH(B1953,'xUS TME'!$B:$B,0))</f>
        <v>0P00007O1V</v>
      </c>
      <c r="E1953" s="13" t="str">
        <f>INDEX('xUS TME'!F:F,MATCH(B1953,'xUS TME'!$B:$B,0))</f>
        <v>United Kingdom</v>
      </c>
      <c r="F1953" s="18" t="str">
        <f>INDEX('xUS TME'!G:G,MATCH(B1953,'xUS TME'!$B:$B,0))</f>
        <v>Communication Services</v>
      </c>
      <c r="G1953" s="58">
        <f>IFERROR(INDEX(CRIMs!G:G,MATCH(C1953,CRIMs!D:D,0)),0)</f>
        <v>0</v>
      </c>
      <c r="H1953" s="58">
        <f>IFERROR(INDEX(CRIMs!I:I,MATCH(C1953,CRIMs!D:D,0)),0)</f>
        <v>0</v>
      </c>
      <c r="I1953" s="13">
        <f>INDEX('xUS TME'!E:E,MATCH($B1953,'xUS TME'!$B:$B,0))</f>
        <v>0.05</v>
      </c>
      <c r="J1953" s="15">
        <f>INDEX('xUS TME'!H:H,MATCH(B1953,'xUS TME'!$B:$B,0))</f>
        <v>1.08</v>
      </c>
      <c r="K1953" s="17">
        <f t="shared" si="30"/>
        <v>-7.4074074074074181E-2</v>
      </c>
      <c r="L1953" s="15">
        <f>INDEX('xUS TME'!J:J,MATCH('xUS Opp Value'!B479,'xUS TME'!$B:$B,0))</f>
        <v>0</v>
      </c>
      <c r="M1953" s="15">
        <f>INDEX('xUS TME'!L:L,MATCH('xUS Opp Value'!$B479,'xUS TME'!$B:$B,0))</f>
        <v>2.19</v>
      </c>
      <c r="N1953" s="15">
        <f>INDEX('xUS TME'!K:K,MATCH('xUS Opp Value'!$B479,'xUS TME'!$B:$B,0))</f>
        <v>0.11</v>
      </c>
      <c r="O1953" s="15">
        <f>INDEX('xUS TME'!I:I,MATCH('xUS Opp Value'!$B479,'xUS TME'!$B:$B,0))</f>
        <v>0</v>
      </c>
      <c r="P1953" s="15" t="str">
        <f>INDEX('xUS TME'!M:M,MATCH('xUS Opp Value'!$B479,'xUS TME'!$B:$B,0))</f>
        <v>Yen</v>
      </c>
      <c r="Q1953" s="15" t="str">
        <f>INDEX('xUS TME'!N:N,MATCH('xUS Opp Value'!$B1953,'xUS TME'!$B:$B,0))</f>
        <v>Medium</v>
      </c>
    </row>
    <row r="1954" spans="1:17" hidden="1">
      <c r="A1954" s="10" t="s">
        <v>3839</v>
      </c>
      <c r="B1954" s="10" t="str">
        <f>INDEX('xUS TME'!B:B,MATCH('xUS Opp Value'!A1954,'xUS TME'!A:A,0))</f>
        <v>CNE000001P37</v>
      </c>
      <c r="C1954" s="13" t="str">
        <f>INDEX('xUS TME'!C:C,MATCH($B1954,'xUS TME'!$B:$B,0))</f>
        <v>601398</v>
      </c>
      <c r="D1954" s="13" t="str">
        <f>INDEX('xUS TME'!D:D,MATCH(B1954,'xUS TME'!$B:$B,0))</f>
        <v>0P00007Z64</v>
      </c>
      <c r="E1954" s="13" t="str">
        <f>INDEX('xUS TME'!F:F,MATCH(B1954,'xUS TME'!$B:$B,0))</f>
        <v>China</v>
      </c>
      <c r="F1954" s="18" t="str">
        <f>INDEX('xUS TME'!G:G,MATCH(B1954,'xUS TME'!$B:$B,0))</f>
        <v>Financials</v>
      </c>
      <c r="G1954" s="58">
        <f>IFERROR(INDEX(CRIMs!G:G,MATCH(C1954,CRIMs!D:D,0)),0)</f>
        <v>0</v>
      </c>
      <c r="H1954" s="58">
        <f>IFERROR(INDEX(CRIMs!I:I,MATCH(C1954,CRIMs!D:D,0)),0)</f>
        <v>0</v>
      </c>
      <c r="I1954" s="13">
        <f>INDEX('xUS TME'!E:E,MATCH($B1954,'xUS TME'!$B:$B,0))</f>
        <v>0.03</v>
      </c>
      <c r="J1954" s="15">
        <f>INDEX('xUS TME'!H:H,MATCH(B1954,'xUS TME'!$B:$B,0))</f>
        <v>1.08</v>
      </c>
      <c r="K1954" s="17">
        <f t="shared" si="30"/>
        <v>-7.4074074074074181E-2</v>
      </c>
      <c r="L1954" s="15">
        <f>INDEX('xUS TME'!J:J,MATCH('xUS Opp Value'!B738,'xUS TME'!$B:$B,0))</f>
        <v>10.029999999999999</v>
      </c>
      <c r="M1954" s="15">
        <f>INDEX('xUS TME'!L:L,MATCH('xUS Opp Value'!$B738,'xUS TME'!$B:$B,0))</f>
        <v>0.99</v>
      </c>
      <c r="N1954" s="15">
        <f>INDEX('xUS TME'!K:K,MATCH('xUS Opp Value'!$B738,'xUS TME'!$B:$B,0))</f>
        <v>0.12</v>
      </c>
      <c r="O1954" s="15">
        <f>INDEX('xUS TME'!I:I,MATCH('xUS Opp Value'!$B738,'xUS TME'!$B:$B,0))</f>
        <v>0</v>
      </c>
      <c r="P1954" s="15" t="str">
        <f>INDEX('xUS TME'!M:M,MATCH('xUS Opp Value'!$B738,'xUS TME'!$B:$B,0))</f>
        <v>Baht</v>
      </c>
      <c r="Q1954" s="15" t="str">
        <f>INDEX('xUS TME'!N:N,MATCH('xUS Opp Value'!$B1954,'xUS TME'!$B:$B,0))</f>
        <v>Medium</v>
      </c>
    </row>
    <row r="1955" spans="1:17" hidden="1">
      <c r="A1955" s="10" t="s">
        <v>4735</v>
      </c>
      <c r="B1955" s="10" t="str">
        <f>INDEX('xUS TME'!B:B,MATCH('xUS Opp Value'!A1955,'xUS TME'!A:A,0))</f>
        <v>CNE100000TP3</v>
      </c>
      <c r="C1955" s="13">
        <f>INDEX('xUS TME'!C:C,MATCH($B1955,'xUS TME'!$B:$B,0))</f>
        <v>2475</v>
      </c>
      <c r="D1955" s="13" t="str">
        <f>INDEX('xUS TME'!D:D,MATCH(B1955,'xUS TME'!$B:$B,0))</f>
        <v>0P0000PW4E</v>
      </c>
      <c r="E1955" s="13" t="str">
        <f>INDEX('xUS TME'!F:F,MATCH(B1955,'xUS TME'!$B:$B,0))</f>
        <v>China</v>
      </c>
      <c r="F1955" s="18" t="str">
        <f>INDEX('xUS TME'!G:G,MATCH(B1955,'xUS TME'!$B:$B,0))</f>
        <v>Information Technology</v>
      </c>
      <c r="G1955" s="58">
        <f>IFERROR(INDEX(CRIMs!G:G,MATCH(C1955,CRIMs!D:D,0)),0)</f>
        <v>0</v>
      </c>
      <c r="H1955" s="58">
        <f>IFERROR(INDEX(CRIMs!I:I,MATCH(C1955,CRIMs!D:D,0)),0)</f>
        <v>0</v>
      </c>
      <c r="I1955" s="13">
        <f>INDEX('xUS TME'!E:E,MATCH($B1955,'xUS TME'!$B:$B,0))</f>
        <v>0.01</v>
      </c>
      <c r="J1955" s="15">
        <f>INDEX('xUS TME'!H:H,MATCH(B1955,'xUS TME'!$B:$B,0))</f>
        <v>1.3</v>
      </c>
      <c r="K1955" s="17">
        <f t="shared" si="30"/>
        <v>-0.23076923076923084</v>
      </c>
      <c r="L1955" s="15">
        <f>INDEX('xUS TME'!J:J,MATCH('xUS Opp Value'!B1179,'xUS TME'!$B:$B,0))</f>
        <v>0</v>
      </c>
      <c r="M1955" s="15">
        <f>INDEX('xUS TME'!L:L,MATCH('xUS Opp Value'!$B1179,'xUS TME'!$B:$B,0))</f>
        <v>3.84</v>
      </c>
      <c r="N1955" s="15">
        <f>INDEX('xUS TME'!K:K,MATCH('xUS Opp Value'!$B1179,'xUS TME'!$B:$B,0))</f>
        <v>0.11</v>
      </c>
      <c r="O1955" s="15">
        <f>INDEX('xUS TME'!I:I,MATCH('xUS Opp Value'!$B1179,'xUS TME'!$B:$B,0))</f>
        <v>0</v>
      </c>
      <c r="P1955" s="15" t="str">
        <f>INDEX('xUS TME'!M:M,MATCH('xUS Opp Value'!$B1179,'xUS TME'!$B:$B,0))</f>
        <v>Yuan Renminbi</v>
      </c>
      <c r="Q1955" s="15" t="str">
        <f>INDEX('xUS TME'!N:N,MATCH('xUS Opp Value'!$B1955,'xUS TME'!$B:$B,0))</f>
        <v>High</v>
      </c>
    </row>
    <row r="1956" spans="1:17" hidden="1">
      <c r="A1956" s="10" t="s">
        <v>2440</v>
      </c>
      <c r="B1956" s="10" t="str">
        <f>INDEX('xUS TME'!B:B,MATCH('xUS Opp Value'!A1956,'xUS TME'!A:A,0))</f>
        <v>ES0127797019</v>
      </c>
      <c r="C1956" s="13" t="str">
        <f>INDEX('xUS TME'!C:C,MATCH($B1956,'xUS TME'!$B:$B,0))</f>
        <v>EDPR</v>
      </c>
      <c r="D1956" s="13" t="str">
        <f>INDEX('xUS TME'!D:D,MATCH(B1956,'xUS TME'!$B:$B,0))</f>
        <v>0P0000H70J</v>
      </c>
      <c r="E1956" s="13" t="str">
        <f>INDEX('xUS TME'!F:F,MATCH(B1956,'xUS TME'!$B:$B,0))</f>
        <v>Spain</v>
      </c>
      <c r="F1956" s="18" t="str">
        <f>INDEX('xUS TME'!G:G,MATCH(B1956,'xUS TME'!$B:$B,0))</f>
        <v>Utilities</v>
      </c>
      <c r="G1956" s="58">
        <f>IFERROR(INDEX(CRIMs!G:G,MATCH(C1956,CRIMs!D:D,0)),0)</f>
        <v>0</v>
      </c>
      <c r="H1956" s="58">
        <f>IFERROR(INDEX(CRIMs!I:I,MATCH(C1956,CRIMs!D:D,0)),0)</f>
        <v>0</v>
      </c>
      <c r="I1956" s="13">
        <f>INDEX('xUS TME'!E:E,MATCH($B1956,'xUS TME'!$B:$B,0))</f>
        <v>0.01</v>
      </c>
      <c r="J1956" s="15">
        <f>INDEX('xUS TME'!H:H,MATCH(B1956,'xUS TME'!$B:$B,0))</f>
        <v>1.21</v>
      </c>
      <c r="K1956" s="17">
        <f t="shared" si="30"/>
        <v>-0.17355371900826444</v>
      </c>
      <c r="L1956" s="15">
        <f>INDEX('xUS TME'!J:J,MATCH('xUS Opp Value'!B1201,'xUS TME'!$B:$B,0))</f>
        <v>0</v>
      </c>
      <c r="M1956" s="15">
        <f>INDEX('xUS TME'!L:L,MATCH('xUS Opp Value'!$B1201,'xUS TME'!$B:$B,0))</f>
        <v>2.96</v>
      </c>
      <c r="N1956" s="15">
        <f>INDEX('xUS TME'!K:K,MATCH('xUS Opp Value'!$B1201,'xUS TME'!$B:$B,0))</f>
        <v>0.13</v>
      </c>
      <c r="O1956" s="15">
        <f>INDEX('xUS TME'!I:I,MATCH('xUS Opp Value'!$B1201,'xUS TME'!$B:$B,0))</f>
        <v>0</v>
      </c>
      <c r="P1956" s="15" t="str">
        <f>INDEX('xUS TME'!M:M,MATCH('xUS Opp Value'!$B1201,'xUS TME'!$B:$B,0))</f>
        <v>Yuan Renminbi</v>
      </c>
      <c r="Q1956" s="15" t="str">
        <f>INDEX('xUS TME'!N:N,MATCH('xUS Opp Value'!$B1956,'xUS TME'!$B:$B,0))</f>
        <v>Medium</v>
      </c>
    </row>
    <row r="1957" spans="1:17" hidden="1">
      <c r="A1957" s="10" t="s">
        <v>6698</v>
      </c>
      <c r="B1957" s="10" t="str">
        <f>INDEX('xUS TME'!B:B,MATCH('xUS Opp Value'!A1957,'xUS TME'!A:A,0))</f>
        <v>ES0113211835</v>
      </c>
      <c r="C1957" s="13" t="str">
        <f>INDEX('xUS TME'!C:C,MATCH($B1957,'xUS TME'!$B:$B,0))</f>
        <v>BBVA</v>
      </c>
      <c r="D1957" s="13" t="str">
        <f>INDEX('xUS TME'!D:D,MATCH(B1957,'xUS TME'!$B:$B,0))</f>
        <v>0P0000A5RZ</v>
      </c>
      <c r="E1957" s="13" t="str">
        <f>INDEX('xUS TME'!F:F,MATCH(B1957,'xUS TME'!$B:$B,0))</f>
        <v>Spain</v>
      </c>
      <c r="F1957" s="18" t="str">
        <f>INDEX('xUS TME'!G:G,MATCH(B1957,'xUS TME'!$B:$B,0))</f>
        <v>Financials</v>
      </c>
      <c r="G1957" s="58">
        <f>IFERROR(INDEX(CRIMs!G:G,MATCH(C1957,CRIMs!D:D,0)),0)</f>
        <v>0.75</v>
      </c>
      <c r="H1957" s="58">
        <f>IFERROR(INDEX(CRIMs!I:I,MATCH(C1957,CRIMs!D:D,0)),0)</f>
        <v>0.6853002219699933</v>
      </c>
      <c r="I1957" s="13">
        <f>INDEX('xUS TME'!E:E,MATCH($B1957,'xUS TME'!$B:$B,0))</f>
        <v>0.36</v>
      </c>
      <c r="J1957" s="15">
        <f>INDEX('xUS TME'!H:H,MATCH(B1957,'xUS TME'!$B:$B,0))</f>
        <v>1.1599999999999999</v>
      </c>
      <c r="K1957" s="17">
        <f t="shared" si="30"/>
        <v>-0.13793103448275856</v>
      </c>
      <c r="L1957" s="15">
        <f>INDEX('xUS TME'!J:J,MATCH('xUS Opp Value'!B33,'xUS TME'!$B:$B,0))</f>
        <v>0</v>
      </c>
      <c r="M1957" s="15">
        <f>INDEX('xUS TME'!L:L,MATCH('xUS Opp Value'!$B33,'xUS TME'!$B:$B,0))</f>
        <v>2.5099999999999998</v>
      </c>
      <c r="N1957" s="15">
        <f>INDEX('xUS TME'!K:K,MATCH('xUS Opp Value'!$B33,'xUS TME'!$B:$B,0))</f>
        <v>0.13</v>
      </c>
      <c r="O1957" s="15">
        <f>INDEX('xUS TME'!I:I,MATCH('xUS Opp Value'!$B33,'xUS TME'!$B:$B,0))</f>
        <v>0</v>
      </c>
      <c r="P1957" s="15" t="str">
        <f>INDEX('xUS TME'!M:M,MATCH('xUS Opp Value'!$B33,'xUS TME'!$B:$B,0))</f>
        <v>Kuwaiti Dinar</v>
      </c>
      <c r="Q1957" s="15" t="str">
        <f>INDEX('xUS TME'!N:N,MATCH('xUS Opp Value'!$B1957,'xUS TME'!$B:$B,0))</f>
        <v>High</v>
      </c>
    </row>
    <row r="1958" spans="1:17" hidden="1">
      <c r="A1958" s="10" t="s">
        <v>664</v>
      </c>
      <c r="B1958" s="10" t="str">
        <f>INDEX('xUS TME'!B:B,MATCH('xUS Opp Value'!A1958,'xUS TME'!A:A,0))</f>
        <v>BRVALEACNOR0</v>
      </c>
      <c r="C1958" s="13" t="str">
        <f>INDEX('xUS TME'!C:C,MATCH($B1958,'xUS TME'!$B:$B,0))</f>
        <v>VALE3</v>
      </c>
      <c r="D1958" s="13" t="str">
        <f>INDEX('xUS TME'!D:D,MATCH(B1958,'xUS TME'!$B:$B,0))</f>
        <v>0P0000BX47</v>
      </c>
      <c r="E1958" s="13" t="str">
        <f>INDEX('xUS TME'!F:F,MATCH(B1958,'xUS TME'!$B:$B,0))</f>
        <v>Brazil</v>
      </c>
      <c r="F1958" s="18" t="str">
        <f>INDEX('xUS TME'!G:G,MATCH(B1958,'xUS TME'!$B:$B,0))</f>
        <v>Materials</v>
      </c>
      <c r="G1958" s="58">
        <f>IFERROR(INDEX(CRIMs!G:G,MATCH(C1958,CRIMs!D:D,0)),0)</f>
        <v>0.75</v>
      </c>
      <c r="H1958" s="58">
        <f>IFERROR(INDEX(CRIMs!I:I,MATCH(C1958,CRIMs!D:D,0)),0)</f>
        <v>0.79173829835452414</v>
      </c>
      <c r="I1958" s="13">
        <f>INDEX('xUS TME'!E:E,MATCH($B1958,'xUS TME'!$B:$B,0))</f>
        <v>0.17</v>
      </c>
      <c r="J1958" s="15">
        <f>INDEX('xUS TME'!H:H,MATCH(B1958,'xUS TME'!$B:$B,0))</f>
        <v>1.1299999999999999</v>
      </c>
      <c r="K1958" s="17">
        <f t="shared" si="30"/>
        <v>-0.11504424778761058</v>
      </c>
      <c r="L1958" s="15">
        <f>INDEX('xUS TME'!J:J,MATCH('xUS Opp Value'!B128,'xUS TME'!$B:$B,0))</f>
        <v>13.65</v>
      </c>
      <c r="M1958" s="15">
        <f>INDEX('xUS TME'!L:L,MATCH('xUS Opp Value'!$B128,'xUS TME'!$B:$B,0))</f>
        <v>3.31</v>
      </c>
      <c r="N1958" s="15">
        <f>INDEX('xUS TME'!K:K,MATCH('xUS Opp Value'!$B128,'xUS TME'!$B:$B,0))</f>
        <v>0.47</v>
      </c>
      <c r="O1958" s="15">
        <f>INDEX('xUS TME'!I:I,MATCH('xUS Opp Value'!$B128,'xUS TME'!$B:$B,0))</f>
        <v>0</v>
      </c>
      <c r="P1958" s="15" t="str">
        <f>INDEX('xUS TME'!M:M,MATCH('xUS Opp Value'!$B128,'xUS TME'!$B:$B,0))</f>
        <v>UAE Dirham</v>
      </c>
      <c r="Q1958" s="15" t="str">
        <f>INDEX('xUS TME'!N:N,MATCH('xUS Opp Value'!$B1958,'xUS TME'!$B:$B,0))</f>
        <v>High</v>
      </c>
    </row>
    <row r="1959" spans="1:17" hidden="1">
      <c r="A1959" s="10" t="s">
        <v>2287</v>
      </c>
      <c r="B1959" s="10" t="str">
        <f>INDEX('xUS TME'!B:B,MATCH('xUS Opp Value'!A1959,'xUS TME'!A:A,0))</f>
        <v>DE0005810055</v>
      </c>
      <c r="C1959" s="13" t="str">
        <f>INDEX('xUS TME'!C:C,MATCH($B1959,'xUS TME'!$B:$B,0))</f>
        <v>DB1</v>
      </c>
      <c r="D1959" s="13" t="str">
        <f>INDEX('xUS TME'!D:D,MATCH(B1959,'xUS TME'!$B:$B,0))</f>
        <v>0P00009QOT</v>
      </c>
      <c r="E1959" s="13" t="str">
        <f>INDEX('xUS TME'!F:F,MATCH(B1959,'xUS TME'!$B:$B,0))</f>
        <v>Germany</v>
      </c>
      <c r="F1959" s="18" t="str">
        <f>INDEX('xUS TME'!G:G,MATCH(B1959,'xUS TME'!$B:$B,0))</f>
        <v>Financials</v>
      </c>
      <c r="G1959" s="58">
        <f>IFERROR(INDEX(CRIMs!G:G,MATCH(C1959,CRIMs!D:D,0)),0)</f>
        <v>0</v>
      </c>
      <c r="H1959" s="58">
        <f>IFERROR(INDEX(CRIMs!I:I,MATCH(C1959,CRIMs!D:D,0)),0)</f>
        <v>0</v>
      </c>
      <c r="I1959" s="13">
        <f>INDEX('xUS TME'!E:E,MATCH($B1959,'xUS TME'!$B:$B,0))</f>
        <v>0.16</v>
      </c>
      <c r="J1959" s="15">
        <f>INDEX('xUS TME'!H:H,MATCH(B1959,'xUS TME'!$B:$B,0))</f>
        <v>1.04</v>
      </c>
      <c r="K1959" s="17">
        <f t="shared" si="30"/>
        <v>-3.8461538461538547E-2</v>
      </c>
      <c r="L1959" s="15">
        <f>INDEX('xUS TME'!J:J,MATCH('xUS Opp Value'!B168,'xUS TME'!$B:$B,0))</f>
        <v>27.5</v>
      </c>
      <c r="M1959" s="15">
        <f>INDEX('xUS TME'!L:L,MATCH('xUS Opp Value'!$B168,'xUS TME'!$B:$B,0))</f>
        <v>12.75</v>
      </c>
      <c r="N1959" s="15">
        <f>INDEX('xUS TME'!K:K,MATCH('xUS Opp Value'!$B168,'xUS TME'!$B:$B,0))</f>
        <v>0.32</v>
      </c>
      <c r="O1959" s="15">
        <f>INDEX('xUS TME'!I:I,MATCH('xUS Opp Value'!$B168,'xUS TME'!$B:$B,0))</f>
        <v>0</v>
      </c>
      <c r="P1959" s="15" t="str">
        <f>INDEX('xUS TME'!M:M,MATCH('xUS Opp Value'!$B168,'xUS TME'!$B:$B,0))</f>
        <v>Brazilian Real</v>
      </c>
      <c r="Q1959" s="15" t="str">
        <f>INDEX('xUS TME'!N:N,MATCH('xUS Opp Value'!$B1959,'xUS TME'!$B:$B,0))</f>
        <v>Medium</v>
      </c>
    </row>
    <row r="1960" spans="1:17" hidden="1">
      <c r="A1960" s="10" t="s">
        <v>6142</v>
      </c>
      <c r="B1960" s="10" t="str">
        <f>INDEX('xUS TME'!B:B,MATCH('xUS Opp Value'!A1960,'xUS TME'!A:A,0))</f>
        <v>GB0007188757</v>
      </c>
      <c r="C1960" s="13" t="str">
        <f>INDEX('xUS TME'!C:C,MATCH($B1960,'xUS TME'!$B:$B,0))</f>
        <v>RIO</v>
      </c>
      <c r="D1960" s="13" t="str">
        <f>INDEX('xUS TME'!D:D,MATCH(B1960,'xUS TME'!$B:$B,0))</f>
        <v>0P00007OTS</v>
      </c>
      <c r="E1960" s="13" t="str">
        <f>INDEX('xUS TME'!F:F,MATCH(B1960,'xUS TME'!$B:$B,0))</f>
        <v>United Kingdom</v>
      </c>
      <c r="F1960" s="18" t="str">
        <f>INDEX('xUS TME'!G:G,MATCH(B1960,'xUS TME'!$B:$B,0))</f>
        <v>Materials</v>
      </c>
      <c r="G1960" s="58">
        <f>IFERROR(INDEX(CRIMs!G:G,MATCH(C1960,CRIMs!D:D,0)),0)</f>
        <v>0</v>
      </c>
      <c r="H1960" s="58">
        <f>IFERROR(INDEX(CRIMs!I:I,MATCH(C1960,CRIMs!D:D,0)),0)</f>
        <v>0</v>
      </c>
      <c r="I1960" s="13">
        <f>INDEX('xUS TME'!E:E,MATCH($B1960,'xUS TME'!$B:$B,0))</f>
        <v>0.3</v>
      </c>
      <c r="J1960" s="15">
        <f>INDEX('xUS TME'!H:H,MATCH(B1960,'xUS TME'!$B:$B,0))</f>
        <v>1.1299999999999999</v>
      </c>
      <c r="K1960" s="17">
        <f t="shared" si="30"/>
        <v>-0.11504424778761058</v>
      </c>
      <c r="L1960" s="15">
        <f>INDEX('xUS TME'!J:J,MATCH(B1960,'xUS TME'!$B:$B,0))</f>
        <v>12.1</v>
      </c>
      <c r="M1960" s="15" t="e">
        <f>INDEX('xUS TME'!L:L,MATCH('xUS Opp Value'!#REF!,'xUS TME'!$B:$B,0))</f>
        <v>#REF!</v>
      </c>
      <c r="N1960" s="15" t="e">
        <f>INDEX('xUS TME'!K:K,MATCH('xUS Opp Value'!#REF!,'xUS TME'!$B:$B,0))</f>
        <v>#REF!</v>
      </c>
      <c r="O1960" s="15" t="e">
        <f>INDEX('xUS TME'!I:I,MATCH('xUS Opp Value'!#REF!,'xUS TME'!$B:$B,0))</f>
        <v>#REF!</v>
      </c>
      <c r="P1960" s="15" t="e">
        <f>INDEX('xUS TME'!M:M,MATCH('xUS Opp Value'!#REF!,'xUS TME'!$B:$B,0))</f>
        <v>#REF!</v>
      </c>
      <c r="Q1960" s="15" t="str">
        <f>INDEX('xUS TME'!N:N,MATCH('xUS Opp Value'!$B1960,'xUS TME'!$B:$B,0))</f>
        <v>Medium</v>
      </c>
    </row>
    <row r="1961" spans="1:17" hidden="1">
      <c r="A1961" s="10" t="s">
        <v>3395</v>
      </c>
      <c r="B1961" s="10" t="str">
        <f>INDEX('xUS TME'!B:B,MATCH('xUS Opp Value'!A1961,'xUS TME'!A:A,0))</f>
        <v>DE0006047004</v>
      </c>
      <c r="C1961" s="13" t="str">
        <f>INDEX('xUS TME'!C:C,MATCH($B1961,'xUS TME'!$B:$B,0))</f>
        <v>HEI</v>
      </c>
      <c r="D1961" s="13" t="str">
        <f>INDEX('xUS TME'!D:D,MATCH(B1961,'xUS TME'!$B:$B,0))</f>
        <v>0P00009QQ5</v>
      </c>
      <c r="E1961" s="13" t="str">
        <f>INDEX('xUS TME'!F:F,MATCH(B1961,'xUS TME'!$B:$B,0))</f>
        <v>Germany</v>
      </c>
      <c r="F1961" s="18" t="str">
        <f>INDEX('xUS TME'!G:G,MATCH(B1961,'xUS TME'!$B:$B,0))</f>
        <v>Materials</v>
      </c>
      <c r="G1961" s="58">
        <f>IFERROR(INDEX(CRIMs!G:G,MATCH(C1961,CRIMs!D:D,0)),0)</f>
        <v>0</v>
      </c>
      <c r="H1961" s="58">
        <f>IFERROR(INDEX(CRIMs!I:I,MATCH(C1961,CRIMs!D:D,0)),0)</f>
        <v>0</v>
      </c>
      <c r="I1961" s="13">
        <f>INDEX('xUS TME'!E:E,MATCH($B1961,'xUS TME'!$B:$B,0))</f>
        <v>0.08</v>
      </c>
      <c r="J1961" s="15">
        <f>INDEX('xUS TME'!H:H,MATCH(B1961,'xUS TME'!$B:$B,0))</f>
        <v>1.1200000000000001</v>
      </c>
      <c r="K1961" s="17">
        <f t="shared" si="30"/>
        <v>-0.10714285714285721</v>
      </c>
      <c r="L1961" s="15">
        <f>INDEX('xUS TME'!J:J,MATCH('xUS Opp Value'!B221,'xUS TME'!$B:$B,0))</f>
        <v>11.11</v>
      </c>
      <c r="M1961" s="15">
        <f>INDEX('xUS TME'!L:L,MATCH('xUS Opp Value'!$B221,'xUS TME'!$B:$B,0))</f>
        <v>2.5</v>
      </c>
      <c r="N1961" s="15">
        <f>INDEX('xUS TME'!K:K,MATCH('xUS Opp Value'!$B221,'xUS TME'!$B:$B,0))</f>
        <v>0.21</v>
      </c>
      <c r="O1961" s="15">
        <f>INDEX('xUS TME'!I:I,MATCH('xUS Opp Value'!$B221,'xUS TME'!$B:$B,0))</f>
        <v>0</v>
      </c>
      <c r="P1961" s="15" t="str">
        <f>INDEX('xUS TME'!M:M,MATCH('xUS Opp Value'!$B221,'xUS TME'!$B:$B,0))</f>
        <v>Euro</v>
      </c>
      <c r="Q1961" s="15" t="str">
        <f>INDEX('xUS TME'!N:N,MATCH('xUS Opp Value'!$B1961,'xUS TME'!$B:$B,0))</f>
        <v>High</v>
      </c>
    </row>
    <row r="1962" spans="1:17" hidden="1">
      <c r="A1962" s="10" t="s">
        <v>5155</v>
      </c>
      <c r="B1962" s="10" t="str">
        <f>INDEX('xUS TME'!B:B,MATCH('xUS Opp Value'!A1962,'xUS TME'!A:A,0))</f>
        <v>JP3892100003</v>
      </c>
      <c r="C1962" s="13">
        <f>INDEX('xUS TME'!C:C,MATCH($B1962,'xUS TME'!$B:$B,0))</f>
        <v>8309</v>
      </c>
      <c r="D1962" s="13" t="str">
        <f>INDEX('xUS TME'!D:D,MATCH(B1962,'xUS TME'!$B:$B,0))</f>
        <v>0P0000AETU</v>
      </c>
      <c r="E1962" s="13" t="str">
        <f>INDEX('xUS TME'!F:F,MATCH(B1962,'xUS TME'!$B:$B,0))</f>
        <v>Japan</v>
      </c>
      <c r="F1962" s="18" t="str">
        <f>INDEX('xUS TME'!G:G,MATCH(B1962,'xUS TME'!$B:$B,0))</f>
        <v>Financials</v>
      </c>
      <c r="G1962" s="58">
        <v>0.75</v>
      </c>
      <c r="H1962" s="58">
        <v>0.81</v>
      </c>
      <c r="I1962" s="13">
        <f>INDEX('xUS TME'!E:E,MATCH($B1962,'xUS TME'!$B:$B,0))</f>
        <v>7.0000000000000007E-2</v>
      </c>
      <c r="J1962" s="15">
        <f>INDEX('xUS TME'!H:H,MATCH(B1962,'xUS TME'!$B:$B,0))</f>
        <v>1.1399999999999999</v>
      </c>
      <c r="K1962" s="17">
        <f t="shared" si="30"/>
        <v>-0.12280701754385959</v>
      </c>
      <c r="L1962" s="15">
        <f>INDEX('xUS TME'!J:J,MATCH('xUS Opp Value'!B344,'xUS TME'!$B:$B,0))</f>
        <v>0</v>
      </c>
      <c r="M1962" s="15">
        <f>INDEX('xUS TME'!L:L,MATCH('xUS Opp Value'!$B344,'xUS TME'!$B:$B,0))</f>
        <v>24.3</v>
      </c>
      <c r="N1962" s="15">
        <f>INDEX('xUS TME'!K:K,MATCH('xUS Opp Value'!$B344,'xUS TME'!$B:$B,0))</f>
        <v>0.51</v>
      </c>
      <c r="O1962" s="15">
        <f>INDEX('xUS TME'!I:I,MATCH('xUS Opp Value'!$B344,'xUS TME'!$B:$B,0))</f>
        <v>0</v>
      </c>
      <c r="P1962" s="15" t="str">
        <f>INDEX('xUS TME'!M:M,MATCH('xUS Opp Value'!$B344,'xUS TME'!$B:$B,0))</f>
        <v>New Taiwan Dollar</v>
      </c>
      <c r="Q1962" s="15" t="str">
        <f>INDEX('xUS TME'!N:N,MATCH('xUS Opp Value'!$B1962,'xUS TME'!$B:$B,0))</f>
        <v>Medium</v>
      </c>
    </row>
    <row r="1963" spans="1:17" hidden="1">
      <c r="A1963" s="10" t="s">
        <v>5431</v>
      </c>
      <c r="B1963" s="10" t="str">
        <f>INDEX('xUS TME'!B:B,MATCH('xUS Opp Value'!A1963,'xUS TME'!A:A,0))</f>
        <v>MXP320321310</v>
      </c>
      <c r="C1963" s="13" t="str">
        <f>INDEX('xUS TME'!C:C,MATCH($B1963,'xUS TME'!$B:$B,0))</f>
        <v>FEMSAUBD</v>
      </c>
      <c r="D1963" s="13" t="str">
        <f>INDEX('xUS TME'!D:D,MATCH(B1963,'xUS TME'!$B:$B,0))</f>
        <v>0P0000C946</v>
      </c>
      <c r="E1963" s="13" t="str">
        <f>INDEX('xUS TME'!F:F,MATCH(B1963,'xUS TME'!$B:$B,0))</f>
        <v>Mexico</v>
      </c>
      <c r="F1963" s="18" t="str">
        <f>INDEX('xUS TME'!G:G,MATCH(B1963,'xUS TME'!$B:$B,0))</f>
        <v>Consumer Staples</v>
      </c>
      <c r="G1963" s="58">
        <f>IFERROR(INDEX(CRIMs!G:G,MATCH(C1963,CRIMs!D:D,0)),0)</f>
        <v>1</v>
      </c>
      <c r="H1963" s="58">
        <f>IFERROR(INDEX(CRIMs!I:I,MATCH(C1963,CRIMs!D:D,0)),0)</f>
        <v>1.2288798615552399</v>
      </c>
      <c r="I1963" s="13">
        <f>INDEX('xUS TME'!E:E,MATCH($B1963,'xUS TME'!$B:$B,0))</f>
        <v>7.0000000000000007E-2</v>
      </c>
      <c r="J1963" s="15">
        <f>INDEX('xUS TME'!H:H,MATCH(B1963,'xUS TME'!$B:$B,0))</f>
        <v>1.04</v>
      </c>
      <c r="K1963" s="17">
        <f t="shared" si="30"/>
        <v>-3.8461538461538547E-2</v>
      </c>
      <c r="L1963" s="15">
        <f>INDEX('xUS TME'!J:J,MATCH('xUS Opp Value'!B377,'xUS TME'!$B:$B,0))</f>
        <v>0</v>
      </c>
      <c r="M1963" s="15">
        <f>INDEX('xUS TME'!L:L,MATCH('xUS Opp Value'!$B377,'xUS TME'!$B:$B,0))</f>
        <v>1.1000000000000001</v>
      </c>
      <c r="N1963" s="15">
        <f>INDEX('xUS TME'!K:K,MATCH('xUS Opp Value'!$B377,'xUS TME'!$B:$B,0))</f>
        <v>0.08</v>
      </c>
      <c r="O1963" s="15">
        <f>INDEX('xUS TME'!I:I,MATCH('xUS Opp Value'!$B377,'xUS TME'!$B:$B,0))</f>
        <v>0</v>
      </c>
      <c r="P1963" s="15" t="str">
        <f>INDEX('xUS TME'!M:M,MATCH('xUS Opp Value'!$B377,'xUS TME'!$B:$B,0))</f>
        <v>Rand</v>
      </c>
      <c r="Q1963" s="15" t="str">
        <f>INDEX('xUS TME'!N:N,MATCH('xUS Opp Value'!$B1963,'xUS TME'!$B:$B,0))</f>
        <v>Medium</v>
      </c>
    </row>
    <row r="1964" spans="1:17" hidden="1">
      <c r="A1964" s="10" t="s">
        <v>6858</v>
      </c>
      <c r="B1964" s="10" t="str">
        <f>INDEX('xUS TME'!B:B,MATCH('xUS Opp Value'!A1964,'xUS TME'!A:A,0))</f>
        <v>AU000000SIG5</v>
      </c>
      <c r="C1964" s="13" t="str">
        <f>INDEX('xUS TME'!C:C,MATCH($B1964,'xUS TME'!$B:$B,0))</f>
        <v>SIG</v>
      </c>
      <c r="D1964" s="13" t="str">
        <f>INDEX('xUS TME'!D:D,MATCH(B1964,'xUS TME'!$B:$B,0))</f>
        <v>0P00006WWU</v>
      </c>
      <c r="E1964" s="13" t="str">
        <f>INDEX('xUS TME'!F:F,MATCH(B1964,'xUS TME'!$B:$B,0))</f>
        <v>Australia</v>
      </c>
      <c r="F1964" s="18" t="str">
        <f>INDEX('xUS TME'!G:G,MATCH(B1964,'xUS TME'!$B:$B,0))</f>
        <v>Health Care</v>
      </c>
      <c r="G1964" s="58">
        <f>IFERROR(INDEX(CRIMs!G:G,MATCH(C1964,CRIMs!D:D,0)),0)</f>
        <v>0</v>
      </c>
      <c r="H1964" s="58">
        <f>IFERROR(INDEX(CRIMs!I:I,MATCH(C1964,CRIMs!D:D,0)),0)</f>
        <v>0</v>
      </c>
      <c r="I1964" s="13">
        <f>INDEX('xUS TME'!E:E,MATCH($B1964,'xUS TME'!$B:$B,0))</f>
        <v>0.03</v>
      </c>
      <c r="J1964" s="15">
        <f>INDEX('xUS TME'!H:H,MATCH(B1964,'xUS TME'!$B:$B,0))</f>
        <v>1.03</v>
      </c>
      <c r="K1964" s="17">
        <f t="shared" si="30"/>
        <v>-2.9126213592232997E-2</v>
      </c>
      <c r="L1964" s="15">
        <f>INDEX('xUS TME'!J:J,MATCH('xUS Opp Value'!B611,'xUS TME'!$B:$B,0))</f>
        <v>0</v>
      </c>
      <c r="M1964" s="15">
        <f>INDEX('xUS TME'!L:L,MATCH('xUS Opp Value'!$B611,'xUS TME'!$B:$B,0))</f>
        <v>1.08</v>
      </c>
      <c r="N1964" s="15">
        <f>INDEX('xUS TME'!K:K,MATCH('xUS Opp Value'!$B611,'xUS TME'!$B:$B,0))</f>
        <v>0.12</v>
      </c>
      <c r="O1964" s="15">
        <f>INDEX('xUS TME'!I:I,MATCH('xUS Opp Value'!$B611,'xUS TME'!$B:$B,0))</f>
        <v>0</v>
      </c>
      <c r="P1964" s="15" t="str">
        <f>INDEX('xUS TME'!M:M,MATCH('xUS Opp Value'!$B611,'xUS TME'!$B:$B,0))</f>
        <v>Swedish Krona</v>
      </c>
      <c r="Q1964" s="15" t="str">
        <f>INDEX('xUS TME'!N:N,MATCH('xUS Opp Value'!$B1964,'xUS TME'!$B:$B,0))</f>
        <v>Medium</v>
      </c>
    </row>
    <row r="1965" spans="1:17" hidden="1">
      <c r="A1965" s="10" t="s">
        <v>8237</v>
      </c>
      <c r="B1965" s="10" t="str">
        <f>INDEX('xUS TME'!B:B,MATCH('xUS Opp Value'!A1965,'xUS TME'!A:A,0))</f>
        <v>GB0007908733</v>
      </c>
      <c r="C1965" s="13" t="str">
        <f>INDEX('xUS TME'!C:C,MATCH($B1965,'xUS TME'!$B:$B,0))</f>
        <v>SSE</v>
      </c>
      <c r="D1965" s="13" t="str">
        <f>INDEX('xUS TME'!D:D,MATCH(B1965,'xUS TME'!$B:$B,0))</f>
        <v>0P00007OUT</v>
      </c>
      <c r="E1965" s="13" t="str">
        <f>INDEX('xUS TME'!F:F,MATCH(B1965,'xUS TME'!$B:$B,0))</f>
        <v>United Kingdom</v>
      </c>
      <c r="F1965" s="18" t="str">
        <f>INDEX('xUS TME'!G:G,MATCH(B1965,'xUS TME'!$B:$B,0))</f>
        <v>Utilities</v>
      </c>
      <c r="G1965" s="58">
        <f>IFERROR(INDEX(CRIMs!G:G,MATCH(C1965,CRIMs!D:D,0)),0)</f>
        <v>0.5</v>
      </c>
      <c r="H1965" s="58">
        <f>IFERROR(INDEX(CRIMs!I:I,MATCH(C1965,CRIMs!D:D,0)),0)</f>
        <v>0.56905037143637704</v>
      </c>
      <c r="I1965" s="13">
        <f>INDEX('xUS TME'!E:E,MATCH($B1965,'xUS TME'!$B:$B,0))</f>
        <v>0.11</v>
      </c>
      <c r="J1965" s="15">
        <f>INDEX('xUS TME'!H:H,MATCH(B1965,'xUS TME'!$B:$B,0))</f>
        <v>1.1100000000000001</v>
      </c>
      <c r="K1965" s="17">
        <f t="shared" si="30"/>
        <v>-9.9099099099099197E-2</v>
      </c>
      <c r="L1965" s="15">
        <f>INDEX('xUS TME'!J:J,MATCH('xUS Opp Value'!B210,'xUS TME'!$B:$B,0))</f>
        <v>18.100000000000001</v>
      </c>
      <c r="M1965" s="15">
        <f>INDEX('xUS TME'!L:L,MATCH('xUS Opp Value'!$B210,'xUS TME'!$B:$B,0))</f>
        <v>0.77</v>
      </c>
      <c r="N1965" s="15">
        <f>INDEX('xUS TME'!K:K,MATCH('xUS Opp Value'!$B210,'xUS TME'!$B:$B,0))</f>
        <v>0.05</v>
      </c>
      <c r="O1965" s="15">
        <f>INDEX('xUS TME'!I:I,MATCH('xUS Opp Value'!$B210,'xUS TME'!$B:$B,0))</f>
        <v>0</v>
      </c>
      <c r="P1965" s="15" t="str">
        <f>INDEX('xUS TME'!M:M,MATCH('xUS Opp Value'!$B210,'xUS TME'!$B:$B,0))</f>
        <v>Pound Sterling</v>
      </c>
      <c r="Q1965" s="15" t="str">
        <f>INDEX('xUS TME'!N:N,MATCH('xUS Opp Value'!$B1965,'xUS TME'!$B:$B,0))</f>
        <v>Medium</v>
      </c>
    </row>
    <row r="1966" spans="1:17" hidden="1">
      <c r="A1966" s="10" t="s">
        <v>7586</v>
      </c>
      <c r="B1966" s="10" t="str">
        <f>INDEX('xUS TME'!B:B,MATCH('xUS Opp Value'!A1966,'xUS TME'!A:A,0))</f>
        <v>BRTIMSACNOR5</v>
      </c>
      <c r="C1966" s="13" t="str">
        <f>INDEX('xUS TME'!C:C,MATCH($B1966,'xUS TME'!$B:$B,0))</f>
        <v>TIMS3</v>
      </c>
      <c r="D1966" s="13" t="str">
        <f>INDEX('xUS TME'!D:D,MATCH(B1966,'xUS TME'!$B:$B,0))</f>
        <v>0P0000B8WD</v>
      </c>
      <c r="E1966" s="13" t="str">
        <f>INDEX('xUS TME'!F:F,MATCH(B1966,'xUS TME'!$B:$B,0))</f>
        <v>Brazil</v>
      </c>
      <c r="F1966" s="18" t="str">
        <f>INDEX('xUS TME'!G:G,MATCH(B1966,'xUS TME'!$B:$B,0))</f>
        <v>Communication Services</v>
      </c>
      <c r="G1966" s="58">
        <f>IFERROR(INDEX(CRIMs!G:G,MATCH(C1966,CRIMs!D:D,0)),0)</f>
        <v>0</v>
      </c>
      <c r="H1966" s="58">
        <f>IFERROR(INDEX(CRIMs!I:I,MATCH(C1966,CRIMs!D:D,0)),0)</f>
        <v>0</v>
      </c>
      <c r="I1966" s="13">
        <f>INDEX('xUS TME'!E:E,MATCH($B1966,'xUS TME'!$B:$B,0))</f>
        <v>0.01</v>
      </c>
      <c r="J1966" s="15">
        <f>INDEX('xUS TME'!H:H,MATCH(B1966,'xUS TME'!$B:$B,0))</f>
        <v>1.17</v>
      </c>
      <c r="K1966" s="17">
        <f t="shared" si="30"/>
        <v>-0.14529914529914523</v>
      </c>
      <c r="L1966" s="15">
        <f>INDEX('xUS TME'!J:J,MATCH('xUS Opp Value'!B1209,'xUS TME'!$B:$B,0))</f>
        <v>7.33</v>
      </c>
      <c r="M1966" s="15">
        <f>INDEX('xUS TME'!L:L,MATCH('xUS Opp Value'!$B1209,'xUS TME'!$B:$B,0))</f>
        <v>2.02</v>
      </c>
      <c r="N1966" s="15">
        <f>INDEX('xUS TME'!K:K,MATCH('xUS Opp Value'!$B1209,'xUS TME'!$B:$B,0))</f>
        <v>0.28999999999999998</v>
      </c>
      <c r="O1966" s="15" t="str">
        <f>INDEX('xUS TME'!I:I,MATCH('xUS Opp Value'!$B1209,'xUS TME'!$B:$B,0))</f>
        <v>Narrow</v>
      </c>
      <c r="P1966" s="15" t="str">
        <f>INDEX('xUS TME'!M:M,MATCH('xUS Opp Value'!$B1209,'xUS TME'!$B:$B,0))</f>
        <v>Rupiah</v>
      </c>
      <c r="Q1966" s="15" t="str">
        <f>INDEX('xUS TME'!N:N,MATCH('xUS Opp Value'!$B1966,'xUS TME'!$B:$B,0))</f>
        <v>High</v>
      </c>
    </row>
    <row r="1967" spans="1:17" hidden="1">
      <c r="A1967" s="10" t="s">
        <v>8097</v>
      </c>
      <c r="B1967" s="10" t="str">
        <f>INDEX('xUS TME'!B:B,MATCH('xUS Opp Value'!A1967,'xUS TME'!A:A,0))</f>
        <v>GB00BP9LHF23</v>
      </c>
      <c r="C1967" s="13" t="str">
        <f>INDEX('xUS TME'!C:C,MATCH($B1967,'xUS TME'!$B:$B,0))</f>
        <v>SDR</v>
      </c>
      <c r="D1967" s="13" t="str">
        <f>INDEX('xUS TME'!D:D,MATCH(B1967,'xUS TME'!$B:$B,0))</f>
        <v>0P00007OUP</v>
      </c>
      <c r="E1967" s="13" t="str">
        <f>INDEX('xUS TME'!F:F,MATCH(B1967,'xUS TME'!$B:$B,0))</f>
        <v>United Kingdom</v>
      </c>
      <c r="F1967" s="18" t="str">
        <f>INDEX('xUS TME'!G:G,MATCH(B1967,'xUS TME'!$B:$B,0))</f>
        <v>Financials</v>
      </c>
      <c r="G1967" s="58">
        <f>IFERROR(INDEX(CRIMs!G:G,MATCH(C1967,CRIMs!D:D,0)),0)</f>
        <v>0</v>
      </c>
      <c r="H1967" s="58">
        <f>IFERROR(INDEX(CRIMs!I:I,MATCH(C1967,CRIMs!D:D,0)),0)</f>
        <v>0</v>
      </c>
      <c r="I1967" s="13">
        <f>INDEX('xUS TME'!E:E,MATCH($B1967,'xUS TME'!$B:$B,0))</f>
        <v>0.02</v>
      </c>
      <c r="J1967" s="15">
        <f>INDEX('xUS TME'!H:H,MATCH(B1967,'xUS TME'!$B:$B,0))</f>
        <v>1.05</v>
      </c>
      <c r="K1967" s="17">
        <f t="shared" si="30"/>
        <v>-4.7619047619047672E-2</v>
      </c>
      <c r="L1967" s="15">
        <f>INDEX('xUS TME'!J:J,MATCH('xUS Opp Value'!B1043,'xUS TME'!$B:$B,0))</f>
        <v>0</v>
      </c>
      <c r="M1967" s="15">
        <f>INDEX('xUS TME'!L:L,MATCH('xUS Opp Value'!$B1043,'xUS TME'!$B:$B,0))</f>
        <v>11.34</v>
      </c>
      <c r="N1967" s="15">
        <f>INDEX('xUS TME'!K:K,MATCH('xUS Opp Value'!$B1043,'xUS TME'!$B:$B,0))</f>
        <v>0.28999999999999998</v>
      </c>
      <c r="O1967" s="15">
        <f>INDEX('xUS TME'!I:I,MATCH('xUS Opp Value'!$B1043,'xUS TME'!$B:$B,0))</f>
        <v>0</v>
      </c>
      <c r="P1967" s="15" t="str">
        <f>INDEX('xUS TME'!M:M,MATCH('xUS Opp Value'!$B1043,'xUS TME'!$B:$B,0))</f>
        <v>Indian Rupee</v>
      </c>
      <c r="Q1967" s="15" t="str">
        <f>INDEX('xUS TME'!N:N,MATCH('xUS Opp Value'!$B1967,'xUS TME'!$B:$B,0))</f>
        <v>Medium</v>
      </c>
    </row>
    <row r="1968" spans="1:17" hidden="1">
      <c r="A1968" s="10" t="s">
        <v>608</v>
      </c>
      <c r="B1968" s="10" t="str">
        <f>INDEX('xUS TME'!B:B,MATCH('xUS Opp Value'!A1968,'xUS TME'!A:A,0))</f>
        <v>NL0010832176</v>
      </c>
      <c r="C1968" s="13" t="str">
        <f>INDEX('xUS TME'!C:C,MATCH($B1968,'xUS TME'!$B:$B,0))</f>
        <v>ARGX</v>
      </c>
      <c r="D1968" s="13" t="str">
        <f>INDEX('xUS TME'!D:D,MATCH(B1968,'xUS TME'!$B:$B,0))</f>
        <v>0P00013MKB</v>
      </c>
      <c r="E1968" s="13" t="str">
        <f>INDEX('xUS TME'!F:F,MATCH(B1968,'xUS TME'!$B:$B,0))</f>
        <v>United States</v>
      </c>
      <c r="F1968" s="18" t="str">
        <f>INDEX('xUS TME'!G:G,MATCH(B1968,'xUS TME'!$B:$B,0))</f>
        <v>Health Care</v>
      </c>
      <c r="G1968" s="58">
        <f>IFERROR(INDEX(CRIMs!G:G,MATCH(C1968,CRIMs!D:D,0)),0)</f>
        <v>0</v>
      </c>
      <c r="H1968" s="58">
        <f>IFERROR(INDEX(CRIMs!I:I,MATCH(C1968,CRIMs!D:D,0)),0)</f>
        <v>0</v>
      </c>
      <c r="I1968" s="13">
        <f>INDEX('xUS TME'!E:E,MATCH($B1968,'xUS TME'!$B:$B,0))</f>
        <v>0.13</v>
      </c>
      <c r="J1968" s="15">
        <f>INDEX('xUS TME'!H:H,MATCH(B1968,'xUS TME'!$B:$B,0))</f>
        <v>1.1399999999999999</v>
      </c>
      <c r="K1968" s="17">
        <f t="shared" si="30"/>
        <v>-0.12280701754385959</v>
      </c>
      <c r="L1968" s="15">
        <f>INDEX('xUS TME'!J:J,MATCH('xUS Opp Value'!B145,'xUS TME'!$B:$B,0))</f>
        <v>32.950000000000003</v>
      </c>
      <c r="M1968" s="15">
        <f>INDEX('xUS TME'!L:L,MATCH('xUS Opp Value'!$B145,'xUS TME'!$B:$B,0))</f>
        <v>4.8499999999999996</v>
      </c>
      <c r="N1968" s="15">
        <f>INDEX('xUS TME'!K:K,MATCH('xUS Opp Value'!$B145,'xUS TME'!$B:$B,0))</f>
        <v>0.21</v>
      </c>
      <c r="O1968" s="15" t="str">
        <f>INDEX('xUS TME'!I:I,MATCH('xUS Opp Value'!$B145,'xUS TME'!$B:$B,0))</f>
        <v>None</v>
      </c>
      <c r="P1968" s="15" t="str">
        <f>INDEX('xUS TME'!M:M,MATCH('xUS Opp Value'!$B145,'xUS TME'!$B:$B,0))</f>
        <v>Pound Sterling</v>
      </c>
      <c r="Q1968" s="15" t="str">
        <f>INDEX('xUS TME'!N:N,MATCH('xUS Opp Value'!$B1968,'xUS TME'!$B:$B,0))</f>
        <v>High</v>
      </c>
    </row>
    <row r="1969" spans="1:17" hidden="1">
      <c r="A1969" s="10" t="s">
        <v>5807</v>
      </c>
      <c r="B1969" s="10" t="str">
        <f>INDEX('xUS TME'!B:B,MATCH('xUS Opp Value'!A1969,'xUS TME'!A:A,0))</f>
        <v>NL0000334118</v>
      </c>
      <c r="C1969" s="13" t="str">
        <f>INDEX('xUS TME'!C:C,MATCH($B1969,'xUS TME'!$B:$B,0))</f>
        <v>ASM</v>
      </c>
      <c r="D1969" s="13" t="str">
        <f>INDEX('xUS TME'!D:D,MATCH(B1969,'xUS TME'!$B:$B,0))</f>
        <v>0P0000A62O</v>
      </c>
      <c r="E1969" s="13" t="str">
        <f>INDEX('xUS TME'!F:F,MATCH(B1969,'xUS TME'!$B:$B,0))</f>
        <v>Netherlands</v>
      </c>
      <c r="F1969" s="18" t="str">
        <f>INDEX('xUS TME'!G:G,MATCH(B1969,'xUS TME'!$B:$B,0))</f>
        <v>Information Technology</v>
      </c>
      <c r="G1969" s="58">
        <f>IFERROR(INDEX(CRIMs!G:G,MATCH(C1969,CRIMs!D:D,0)),0)</f>
        <v>0.75</v>
      </c>
      <c r="H1969" s="58">
        <f>IFERROR(INDEX(CRIMs!I:I,MATCH(C1969,CRIMs!D:D,0)),0)</f>
        <v>0.80063500206382321</v>
      </c>
      <c r="I1969" s="13">
        <f>INDEX('xUS TME'!E:E,MATCH($B1969,'xUS TME'!$B:$B,0))</f>
        <v>0.1</v>
      </c>
      <c r="J1969" s="15">
        <f>INDEX('xUS TME'!H:H,MATCH(B1969,'xUS TME'!$B:$B,0))</f>
        <v>1.02</v>
      </c>
      <c r="K1969" s="17">
        <f t="shared" si="30"/>
        <v>-1.9607843137254943E-2</v>
      </c>
      <c r="L1969" s="15">
        <f>INDEX('xUS TME'!J:J,MATCH('xUS Opp Value'!B205,'xUS TME'!$B:$B,0))</f>
        <v>20.69</v>
      </c>
      <c r="M1969" s="15">
        <f>INDEX('xUS TME'!L:L,MATCH('xUS Opp Value'!$B205,'xUS TME'!$B:$B,0))</f>
        <v>5.41</v>
      </c>
      <c r="N1969" s="15">
        <f>INDEX('xUS TME'!K:K,MATCH('xUS Opp Value'!$B205,'xUS TME'!$B:$B,0))</f>
        <v>0.5</v>
      </c>
      <c r="O1969" s="15">
        <f>INDEX('xUS TME'!I:I,MATCH('xUS Opp Value'!$B205,'xUS TME'!$B:$B,0))</f>
        <v>0</v>
      </c>
      <c r="P1969" s="15" t="str">
        <f>INDEX('xUS TME'!M:M,MATCH('xUS Opp Value'!$B205,'xUS TME'!$B:$B,0))</f>
        <v>New Taiwan Dollar</v>
      </c>
      <c r="Q1969" s="15" t="str">
        <f>INDEX('xUS TME'!N:N,MATCH('xUS Opp Value'!$B1969,'xUS TME'!$B:$B,0))</f>
        <v>High</v>
      </c>
    </row>
    <row r="1970" spans="1:17" hidden="1">
      <c r="A1970" s="10" t="s">
        <v>5147</v>
      </c>
      <c r="B1970" s="10" t="str">
        <f>INDEX('xUS TME'!B:B,MATCH('xUS Opp Value'!A1970,'xUS TME'!A:A,0))</f>
        <v>GB00BM8PJY71</v>
      </c>
      <c r="C1970" s="13" t="str">
        <f>INDEX('xUS TME'!C:C,MATCH($B1970,'xUS TME'!$B:$B,0))</f>
        <v>NWG</v>
      </c>
      <c r="D1970" s="13" t="str">
        <f>INDEX('xUS TME'!D:D,MATCH(B1970,'xUS TME'!$B:$B,0))</f>
        <v>0P000090MW</v>
      </c>
      <c r="E1970" s="13" t="str">
        <f>INDEX('xUS TME'!F:F,MATCH(B1970,'xUS TME'!$B:$B,0))</f>
        <v>United Kingdom</v>
      </c>
      <c r="F1970" s="18" t="str">
        <f>INDEX('xUS TME'!G:G,MATCH(B1970,'xUS TME'!$B:$B,0))</f>
        <v>Financials</v>
      </c>
      <c r="G1970" s="58">
        <f>IFERROR(INDEX(CRIMs!G:G,MATCH(C1970,CRIMs!D:D,0)),0)</f>
        <v>0</v>
      </c>
      <c r="H1970" s="58">
        <f>IFERROR(INDEX(CRIMs!I:I,MATCH(C1970,CRIMs!D:D,0)),0)</f>
        <v>0</v>
      </c>
      <c r="I1970" s="13">
        <f>INDEX('xUS TME'!E:E,MATCH($B1970,'xUS TME'!$B:$B,0))</f>
        <v>0.17</v>
      </c>
      <c r="J1970" s="15">
        <f>INDEX('xUS TME'!H:H,MATCH(B1970,'xUS TME'!$B:$B,0))</f>
        <v>0.87</v>
      </c>
      <c r="K1970" s="17">
        <f t="shared" si="30"/>
        <v>0.14942528735632177</v>
      </c>
      <c r="L1970" s="15">
        <f>INDEX('xUS TME'!J:J,MATCH('xUS Opp Value'!B104,'xUS TME'!$B:$B,0))</f>
        <v>7.84</v>
      </c>
      <c r="M1970" s="15">
        <f>INDEX('xUS TME'!L:L,MATCH('xUS Opp Value'!$B104,'xUS TME'!$B:$B,0))</f>
        <v>0.59</v>
      </c>
      <c r="N1970" s="15">
        <f>INDEX('xUS TME'!K:K,MATCH('xUS Opp Value'!$B104,'xUS TME'!$B:$B,0))</f>
        <v>7.0000000000000007E-2</v>
      </c>
      <c r="O1970" s="15" t="str">
        <f>INDEX('xUS TME'!I:I,MATCH('xUS Opp Value'!$B104,'xUS TME'!$B:$B,0))</f>
        <v>None</v>
      </c>
      <c r="P1970" s="15" t="str">
        <f>INDEX('xUS TME'!M:M,MATCH('xUS Opp Value'!$B104,'xUS TME'!$B:$B,0))</f>
        <v>Yen</v>
      </c>
      <c r="Q1970" s="15" t="str">
        <f>INDEX('xUS TME'!N:N,MATCH('xUS Opp Value'!$B1970,'xUS TME'!$B:$B,0))</f>
        <v>Medium</v>
      </c>
    </row>
    <row r="1971" spans="1:17" hidden="1">
      <c r="A1971" s="10" t="s">
        <v>7184</v>
      </c>
      <c r="B1971" s="10" t="str">
        <f>INDEX('xUS TME'!B:B,MATCH('xUS Opp Value'!A1971,'xUS TME'!A:A,0))</f>
        <v>HK0016000132</v>
      </c>
      <c r="C1971" s="13" t="str">
        <f>INDEX('xUS TME'!C:C,MATCH($B1971,'xUS TME'!$B:$B,0))</f>
        <v>00016</v>
      </c>
      <c r="D1971" s="13" t="str">
        <f>INDEX('xUS TME'!D:D,MATCH(B1971,'xUS TME'!$B:$B,0))</f>
        <v>0P00009RPC</v>
      </c>
      <c r="E1971" s="13" t="str">
        <f>INDEX('xUS TME'!F:F,MATCH(B1971,'xUS TME'!$B:$B,0))</f>
        <v>Hong Kong</v>
      </c>
      <c r="F1971" s="18" t="str">
        <f>INDEX('xUS TME'!G:G,MATCH(B1971,'xUS TME'!$B:$B,0))</f>
        <v>Real Estate</v>
      </c>
      <c r="G1971" s="58">
        <f>IFERROR(INDEX(CRIMs!G:G,MATCH(C1971,CRIMs!D:D,0)),0)</f>
        <v>0</v>
      </c>
      <c r="H1971" s="58">
        <f>IFERROR(INDEX(CRIMs!I:I,MATCH(C1971,CRIMs!D:D,0)),0)</f>
        <v>0</v>
      </c>
      <c r="I1971" s="13">
        <f>INDEX('xUS TME'!E:E,MATCH($B1971,'xUS TME'!$B:$B,0))</f>
        <v>0.09</v>
      </c>
      <c r="J1971" s="15">
        <f>INDEX('xUS TME'!H:H,MATCH(B1971,'xUS TME'!$B:$B,0))</f>
        <v>1.01</v>
      </c>
      <c r="K1971" s="17">
        <f t="shared" si="30"/>
        <v>-9.9009900990099098E-3</v>
      </c>
      <c r="L1971" s="15">
        <f>INDEX('xUS TME'!J:J,MATCH('xUS Opp Value'!B294,'xUS TME'!$B:$B,0))</f>
        <v>31.85</v>
      </c>
      <c r="M1971" s="15">
        <f>INDEX('xUS TME'!L:L,MATCH('xUS Opp Value'!$B294,'xUS TME'!$B:$B,0))</f>
        <v>2.08</v>
      </c>
      <c r="N1971" s="15">
        <f>INDEX('xUS TME'!K:K,MATCH('xUS Opp Value'!$B294,'xUS TME'!$B:$B,0))</f>
        <v>0.04</v>
      </c>
      <c r="O1971" s="15">
        <f>INDEX('xUS TME'!I:I,MATCH('xUS Opp Value'!$B294,'xUS TME'!$B:$B,0))</f>
        <v>0</v>
      </c>
      <c r="P1971" s="15" t="str">
        <f>INDEX('xUS TME'!M:M,MATCH('xUS Opp Value'!$B294,'xUS TME'!$B:$B,0))</f>
        <v>Canadian Dollar</v>
      </c>
      <c r="Q1971" s="15" t="str">
        <f>INDEX('xUS TME'!N:N,MATCH('xUS Opp Value'!$B1971,'xUS TME'!$B:$B,0))</f>
        <v>Medium</v>
      </c>
    </row>
    <row r="1972" spans="1:17" hidden="1">
      <c r="A1972" s="10" t="s">
        <v>5423</v>
      </c>
      <c r="B1972" s="10" t="str">
        <f>INDEX('xUS TME'!B:B,MATCH('xUS Opp Value'!A1972,'xUS TME'!A:A,0))</f>
        <v>MX01AM050019</v>
      </c>
      <c r="C1972" s="13" t="str">
        <f>INDEX('xUS TME'!C:C,MATCH($B1972,'xUS TME'!$B:$B,0))</f>
        <v>AMXB</v>
      </c>
      <c r="D1972" s="13" t="str">
        <f>INDEX('xUS TME'!D:D,MATCH(B1972,'xUS TME'!$B:$B,0))</f>
        <v>0P0000CDQY</v>
      </c>
      <c r="E1972" s="13" t="str">
        <f>INDEX('xUS TME'!F:F,MATCH(B1972,'xUS TME'!$B:$B,0))</f>
        <v>Mexico</v>
      </c>
      <c r="F1972" s="18" t="str">
        <f>INDEX('xUS TME'!G:G,MATCH(B1972,'xUS TME'!$B:$B,0))</f>
        <v>Communication Services</v>
      </c>
      <c r="G1972" s="58">
        <f>IFERROR(INDEX(CRIMs!G:G,MATCH(C1972,CRIMs!D:D,0)),0)</f>
        <v>0.5</v>
      </c>
      <c r="H1972" s="58">
        <f>IFERROR(INDEX(CRIMs!I:I,MATCH(C1972,CRIMs!D:D,0)),0)</f>
        <v>0.6454245882715598</v>
      </c>
      <c r="I1972" s="13">
        <f>INDEX('xUS TME'!E:E,MATCH($B1972,'xUS TME'!$B:$B,0))</f>
        <v>7.0000000000000007E-2</v>
      </c>
      <c r="J1972" s="15">
        <f>INDEX('xUS TME'!H:H,MATCH(B1972,'xUS TME'!$B:$B,0))</f>
        <v>1.18</v>
      </c>
      <c r="K1972" s="17">
        <f t="shared" si="30"/>
        <v>-0.15254237288135586</v>
      </c>
      <c r="L1972" s="15">
        <f>INDEX('xUS TME'!J:J,MATCH('xUS Opp Value'!B440,'xUS TME'!$B:$B,0))</f>
        <v>88.07</v>
      </c>
      <c r="M1972" s="15">
        <f>INDEX('xUS TME'!L:L,MATCH('xUS Opp Value'!$B440,'xUS TME'!$B:$B,0))</f>
        <v>0.65</v>
      </c>
      <c r="N1972" s="15">
        <f>INDEX('xUS TME'!K:K,MATCH('xUS Opp Value'!$B440,'xUS TME'!$B:$B,0))</f>
        <v>0.05</v>
      </c>
      <c r="O1972" s="15" t="str">
        <f>INDEX('xUS TME'!I:I,MATCH('xUS Opp Value'!$B440,'xUS TME'!$B:$B,0))</f>
        <v>None</v>
      </c>
      <c r="P1972" s="15" t="str">
        <f>INDEX('xUS TME'!M:M,MATCH('xUS Opp Value'!$B440,'xUS TME'!$B:$B,0))</f>
        <v>Danish Krone</v>
      </c>
      <c r="Q1972" s="15" t="str">
        <f>INDEX('xUS TME'!N:N,MATCH('xUS Opp Value'!$B1972,'xUS TME'!$B:$B,0))</f>
        <v>Medium</v>
      </c>
    </row>
    <row r="1973" spans="1:17" hidden="1">
      <c r="A1973" s="10" t="s">
        <v>4449</v>
      </c>
      <c r="B1973" s="10" t="str">
        <f>INDEX('xUS TME'!B:B,MATCH('xUS Opp Value'!A1973,'xUS TME'!A:A,0))</f>
        <v>NO0013536151</v>
      </c>
      <c r="C1973" s="13" t="str">
        <f>INDEX('xUS TME'!C:C,MATCH($B1973,'xUS TME'!$B:$B,0))</f>
        <v>KOG</v>
      </c>
      <c r="D1973" s="13" t="str">
        <f>INDEX('xUS TME'!D:D,MATCH(B1973,'xUS TME'!$B:$B,0))</f>
        <v>0P0000APXJ</v>
      </c>
      <c r="E1973" s="13" t="str">
        <f>INDEX('xUS TME'!F:F,MATCH(B1973,'xUS TME'!$B:$B,0))</f>
        <v>Norway</v>
      </c>
      <c r="F1973" s="18" t="str">
        <f>INDEX('xUS TME'!G:G,MATCH(B1973,'xUS TME'!$B:$B,0))</f>
        <v>Industrials</v>
      </c>
      <c r="G1973" s="58">
        <f>IFERROR(INDEX(CRIMs!G:G,MATCH(C1973,CRIMs!D:D,0)),0)</f>
        <v>0</v>
      </c>
      <c r="H1973" s="58">
        <f>IFERROR(INDEX(CRIMs!I:I,MATCH(C1973,CRIMs!D:D,0)),0)</f>
        <v>0</v>
      </c>
      <c r="I1973" s="13">
        <f>INDEX('xUS TME'!E:E,MATCH($B1973,'xUS TME'!$B:$B,0))</f>
        <v>0.06</v>
      </c>
      <c r="J1973" s="15">
        <f>INDEX('xUS TME'!H:H,MATCH(B1973,'xUS TME'!$B:$B,0))</f>
        <v>1.1399999999999999</v>
      </c>
      <c r="K1973" s="17">
        <f t="shared" si="30"/>
        <v>-0.12280701754385959</v>
      </c>
      <c r="L1973" s="15">
        <f>INDEX('xUS TME'!J:J,MATCH('xUS Opp Value'!B505,'xUS TME'!$B:$B,0))</f>
        <v>0</v>
      </c>
      <c r="M1973" s="15">
        <f>INDEX('xUS TME'!L:L,MATCH('xUS Opp Value'!$B505,'xUS TME'!$B:$B,0))</f>
        <v>43.13</v>
      </c>
      <c r="N1973" s="15">
        <f>INDEX('xUS TME'!K:K,MATCH('xUS Opp Value'!$B505,'xUS TME'!$B:$B,0))</f>
        <v>0.25</v>
      </c>
      <c r="O1973" s="15">
        <f>INDEX('xUS TME'!I:I,MATCH('xUS Opp Value'!$B505,'xUS TME'!$B:$B,0))</f>
        <v>0</v>
      </c>
      <c r="P1973" s="15" t="str">
        <f>INDEX('xUS TME'!M:M,MATCH('xUS Opp Value'!$B505,'xUS TME'!$B:$B,0))</f>
        <v>Yuan Renminbi</v>
      </c>
      <c r="Q1973" s="15" t="str">
        <f>INDEX('xUS TME'!N:N,MATCH('xUS Opp Value'!$B1973,'xUS TME'!$B:$B,0))</f>
        <v>Medium</v>
      </c>
    </row>
    <row r="1974" spans="1:17" hidden="1">
      <c r="A1974" s="10" t="s">
        <v>8453</v>
      </c>
      <c r="B1974" s="10" t="str">
        <f>INDEX('xUS TME'!B:B,MATCH('xUS Opp Value'!A1974,'xUS TME'!A:A,0))</f>
        <v>KYG9897K1058</v>
      </c>
      <c r="C1974" s="13" t="str">
        <f>INDEX('xUS TME'!C:C,MATCH($B1974,'xUS TME'!$B:$B,0))</f>
        <v>02057</v>
      </c>
      <c r="D1974" s="13" t="str">
        <f>INDEX('xUS TME'!D:D,MATCH(B1974,'xUS TME'!$B:$B,0))</f>
        <v>0P0001KQVX</v>
      </c>
      <c r="E1974" s="13" t="str">
        <f>INDEX('xUS TME'!F:F,MATCH(B1974,'xUS TME'!$B:$B,0))</f>
        <v>China</v>
      </c>
      <c r="F1974" s="18" t="str">
        <f>INDEX('xUS TME'!G:G,MATCH(B1974,'xUS TME'!$B:$B,0))</f>
        <v>Industrials</v>
      </c>
      <c r="G1974" s="58">
        <f>IFERROR(INDEX(CRIMs!G:G,MATCH(C1974,CRIMs!D:D,0)),0)</f>
        <v>0</v>
      </c>
      <c r="H1974" s="58">
        <f>IFERROR(INDEX(CRIMs!I:I,MATCH(C1974,CRIMs!D:D,0)),0)</f>
        <v>0</v>
      </c>
      <c r="I1974" s="13">
        <f>INDEX('xUS TME'!E:E,MATCH($B1974,'xUS TME'!$B:$B,0))</f>
        <v>0.03</v>
      </c>
      <c r="J1974" s="15">
        <f>INDEX('xUS TME'!H:H,MATCH(B1974,'xUS TME'!$B:$B,0))</f>
        <v>1.0900000000000001</v>
      </c>
      <c r="K1974" s="17">
        <f t="shared" si="30"/>
        <v>-8.2568807339449601E-2</v>
      </c>
      <c r="L1974" s="15">
        <f>INDEX('xUS TME'!J:J,MATCH('xUS Opp Value'!B732,'xUS TME'!$B:$B,0))</f>
        <v>6.59</v>
      </c>
      <c r="M1974" s="15">
        <f>INDEX('xUS TME'!L:L,MATCH('xUS Opp Value'!$B732,'xUS TME'!$B:$B,0))</f>
        <v>0.86</v>
      </c>
      <c r="N1974" s="15">
        <f>INDEX('xUS TME'!K:K,MATCH('xUS Opp Value'!$B732,'xUS TME'!$B:$B,0))</f>
        <v>0.25</v>
      </c>
      <c r="O1974" s="15">
        <f>INDEX('xUS TME'!I:I,MATCH('xUS Opp Value'!$B732,'xUS TME'!$B:$B,0))</f>
        <v>0</v>
      </c>
      <c r="P1974" s="15" t="str">
        <f>INDEX('xUS TME'!M:M,MATCH('xUS Opp Value'!$B732,'xUS TME'!$B:$B,0))</f>
        <v>Turkish Lira</v>
      </c>
      <c r="Q1974" s="15" t="str">
        <f>INDEX('xUS TME'!N:N,MATCH('xUS Opp Value'!$B1974,'xUS TME'!$B:$B,0))</f>
        <v>High</v>
      </c>
    </row>
    <row r="1975" spans="1:17" hidden="1">
      <c r="A1975" s="10" t="s">
        <v>8591</v>
      </c>
      <c r="B1975" s="10" t="str">
        <f>INDEX('xUS TME'!B:B,MATCH('xUS Opp Value'!A1975,'xUS TME'!A:A,0))</f>
        <v>AU000000SOL3</v>
      </c>
      <c r="C1975" s="13" t="str">
        <f>INDEX('xUS TME'!C:C,MATCH($B1975,'xUS TME'!$B:$B,0))</f>
        <v>SOL</v>
      </c>
      <c r="D1975" s="13" t="str">
        <f>INDEX('xUS TME'!D:D,MATCH(B1975,'xUS TME'!$B:$B,0))</f>
        <v>0P00006X1H</v>
      </c>
      <c r="E1975" s="13" t="str">
        <f>INDEX('xUS TME'!F:F,MATCH(B1975,'xUS TME'!$B:$B,0))</f>
        <v>Australia</v>
      </c>
      <c r="F1975" s="18" t="str">
        <f>INDEX('xUS TME'!G:G,MATCH(B1975,'xUS TME'!$B:$B,0))</f>
        <v>Financials</v>
      </c>
      <c r="G1975" s="58">
        <f>IFERROR(INDEX(CRIMs!G:G,MATCH(C1975,CRIMs!D:D,0)),0)</f>
        <v>0</v>
      </c>
      <c r="H1975" s="58">
        <f>IFERROR(INDEX(CRIMs!I:I,MATCH(C1975,CRIMs!D:D,0)),0)</f>
        <v>0</v>
      </c>
      <c r="I1975" s="13">
        <f>INDEX('xUS TME'!E:E,MATCH($B1975,'xUS TME'!$B:$B,0))</f>
        <v>0.02</v>
      </c>
      <c r="J1975" s="15">
        <f>INDEX('xUS TME'!H:H,MATCH(B1975,'xUS TME'!$B:$B,0))</f>
        <v>1.1100000000000001</v>
      </c>
      <c r="K1975" s="17">
        <f t="shared" si="30"/>
        <v>-9.9099099099099197E-2</v>
      </c>
      <c r="L1975" s="15">
        <f>INDEX('xUS TME'!J:J,MATCH('xUS Opp Value'!B902,'xUS TME'!$B:$B,0))</f>
        <v>0</v>
      </c>
      <c r="M1975" s="15">
        <f>INDEX('xUS TME'!L:L,MATCH('xUS Opp Value'!$B902,'xUS TME'!$B:$B,0))</f>
        <v>15.09</v>
      </c>
      <c r="N1975" s="15">
        <f>INDEX('xUS TME'!K:K,MATCH('xUS Opp Value'!$B902,'xUS TME'!$B:$B,0))</f>
        <v>0.74</v>
      </c>
      <c r="O1975" s="15" t="str">
        <f>INDEX('xUS TME'!I:I,MATCH('xUS Opp Value'!$B902,'xUS TME'!$B:$B,0))</f>
        <v>None</v>
      </c>
      <c r="P1975" s="15" t="str">
        <f>INDEX('xUS TME'!M:M,MATCH('xUS Opp Value'!$B902,'xUS TME'!$B:$B,0))</f>
        <v>Indian Rupee</v>
      </c>
      <c r="Q1975" s="15" t="str">
        <f>INDEX('xUS TME'!N:N,MATCH('xUS Opp Value'!$B1975,'xUS TME'!$B:$B,0))</f>
        <v>Medium</v>
      </c>
    </row>
    <row r="1976" spans="1:17" hidden="1">
      <c r="A1976" s="10" t="s">
        <v>1525</v>
      </c>
      <c r="B1976" s="10" t="str">
        <f>INDEX('xUS TME'!B:B,MATCH('xUS Opp Value'!A1976,'xUS TME'!A:A,0))</f>
        <v>CNE100000742</v>
      </c>
      <c r="C1976" s="13">
        <f>INDEX('xUS TME'!C:C,MATCH($B1976,'xUS TME'!$B:$B,0))</f>
        <v>601939</v>
      </c>
      <c r="D1976" s="13" t="str">
        <f>INDEX('xUS TME'!D:D,MATCH(B1976,'xUS TME'!$B:$B,0))</f>
        <v>0P00009Q2I</v>
      </c>
      <c r="E1976" s="13" t="str">
        <f>INDEX('xUS TME'!F:F,MATCH(B1976,'xUS TME'!$B:$B,0))</f>
        <v>Hong Kong</v>
      </c>
      <c r="F1976" s="18" t="str">
        <f>INDEX('xUS TME'!G:G,MATCH(B1976,'xUS TME'!$B:$B,0))</f>
        <v>Financials</v>
      </c>
      <c r="G1976" s="58">
        <f>IFERROR(INDEX(CRIMs!G:G,MATCH(C1976,CRIMs!D:D,0)),0)</f>
        <v>0</v>
      </c>
      <c r="H1976" s="58">
        <f>IFERROR(INDEX(CRIMs!I:I,MATCH(C1976,CRIMs!D:D,0)),0)</f>
        <v>0</v>
      </c>
      <c r="I1976" s="13">
        <f>INDEX('xUS TME'!E:E,MATCH($B1976,'xUS TME'!$B:$B,0))</f>
        <v>0.01</v>
      </c>
      <c r="J1976" s="15">
        <f>INDEX('xUS TME'!H:H,MATCH(B1976,'xUS TME'!$B:$B,0))</f>
        <v>1.1200000000000001</v>
      </c>
      <c r="K1976" s="17">
        <f t="shared" si="30"/>
        <v>-0.10714285714285721</v>
      </c>
      <c r="L1976" s="15">
        <f>INDEX('xUS TME'!J:J,MATCH('xUS Opp Value'!B1481,'xUS TME'!$B:$B,0))</f>
        <v>0</v>
      </c>
      <c r="M1976" s="15">
        <f>INDEX('xUS TME'!L:L,MATCH('xUS Opp Value'!$B1481,'xUS TME'!$B:$B,0))</f>
        <v>1.57</v>
      </c>
      <c r="N1976" s="15">
        <f>INDEX('xUS TME'!K:K,MATCH('xUS Opp Value'!$B1481,'xUS TME'!$B:$B,0))</f>
        <v>0.03</v>
      </c>
      <c r="O1976" s="15">
        <f>INDEX('xUS TME'!I:I,MATCH('xUS Opp Value'!$B1481,'xUS TME'!$B:$B,0))</f>
        <v>0</v>
      </c>
      <c r="P1976" s="15" t="str">
        <f>INDEX('xUS TME'!M:M,MATCH('xUS Opp Value'!$B1481,'xUS TME'!$B:$B,0))</f>
        <v>Yuan Renminbi</v>
      </c>
      <c r="Q1976" s="15" t="str">
        <f>INDEX('xUS TME'!N:N,MATCH('xUS Opp Value'!$B1976,'xUS TME'!$B:$B,0))</f>
        <v>Medium</v>
      </c>
    </row>
    <row r="1977" spans="1:17" hidden="1">
      <c r="A1977" s="371" t="s">
        <v>4873</v>
      </c>
      <c r="B1977" s="429" t="str">
        <f>_xll.MSDP(C1977,"ISIN")</f>
        <v>JP3197800000</v>
      </c>
      <c r="C1977" s="372">
        <v>6645</v>
      </c>
      <c r="D1977" s="371" t="s">
        <v>8592</v>
      </c>
      <c r="E1977" s="371" t="s">
        <v>24</v>
      </c>
      <c r="F1977" s="374" t="s">
        <v>88</v>
      </c>
      <c r="G1977" s="58">
        <f>IFERROR(INDEX(CRIMs!G:G,MATCH(C1977,CRIMs!D:D,0)),0)</f>
        <v>0.5</v>
      </c>
      <c r="H1977" s="58">
        <f>IFERROR(INDEX(CRIMs!I:I,MATCH(C1977,CRIMs!D:D,0)),0)</f>
        <v>0.6103313945924026</v>
      </c>
      <c r="I1977" s="372">
        <v>0</v>
      </c>
      <c r="J1977" s="360">
        <f>_xll.MSDP(B1977,"PRICE_TO_FAIR_VALUE")</f>
        <v>1.1324444443999999</v>
      </c>
      <c r="K1977" s="17">
        <f t="shared" si="30"/>
        <v>-0.11695447406267478</v>
      </c>
      <c r="L1977" s="373"/>
      <c r="M1977" s="373"/>
      <c r="N1977" s="373"/>
      <c r="O1977" s="373"/>
      <c r="P1977" s="373"/>
      <c r="Q1977" s="15" t="e">
        <f>INDEX('xUS TME'!N:N,MATCH('xUS Opp Value'!$B1977,'xUS TME'!$B:$B,0))</f>
        <v>#N/A</v>
      </c>
    </row>
    <row r="1978" spans="1:17">
      <c r="A1978" s="10" t="s">
        <v>2303</v>
      </c>
      <c r="B1978" s="10" t="str">
        <f>INDEX('xUS TME'!B:B,MATCH('xUS Opp Value'!A1978,'xUS TME'!A:A,0))</f>
        <v>FR0000120271</v>
      </c>
      <c r="C1978" s="13" t="str">
        <f>INDEX('xUS TME'!C:C,MATCH($B1978,'xUS TME'!$B:$B,0))</f>
        <v>TTE</v>
      </c>
      <c r="D1978" s="13" t="str">
        <f>INDEX('xUS TME'!D:D,MATCH(B1978,'xUS TME'!$B:$B,0))</f>
        <v>0P00009WRK</v>
      </c>
      <c r="E1978" s="13" t="str">
        <f>INDEX('xUS TME'!F:F,MATCH(B1978,'xUS TME'!$B:$B,0))</f>
        <v>France</v>
      </c>
      <c r="F1978" s="18" t="str">
        <f>INDEX('xUS TME'!G:G,MATCH(B1978,'xUS TME'!$B:$B,0))</f>
        <v>Energy</v>
      </c>
      <c r="G1978" s="58">
        <f>IFERROR(INDEX(CRIMs!G:G,MATCH(C1978,CRIMs!D:D,0)),0)</f>
        <v>1.75</v>
      </c>
      <c r="H1978" s="58">
        <f>IFERROR(INDEX(CRIMs!I:I,MATCH(C1978,CRIMs!D:D,0)),0)</f>
        <v>2.352820156905254</v>
      </c>
      <c r="I1978" s="13">
        <f>INDEX('xUS TME'!E:E,MATCH($B1978,'xUS TME'!$B:$B,0))</f>
        <v>0.56000000000000005</v>
      </c>
      <c r="J1978" s="15">
        <f>INDEX('xUS TME'!H:H,MATCH(B1978,'xUS TME'!$B:$B,0))</f>
        <v>1.25</v>
      </c>
      <c r="K1978" s="17">
        <f t="shared" si="30"/>
        <v>-0.19999999999999996</v>
      </c>
      <c r="L1978" s="15">
        <f>INDEX('xUS TME'!J:J,MATCH('xUS Opp Value'!B34,'xUS TME'!$B:$B,0))</f>
        <v>13.47</v>
      </c>
      <c r="M1978" s="15">
        <f>INDEX('xUS TME'!L:L,MATCH('xUS Opp Value'!$B34,'xUS TME'!$B:$B,0))</f>
        <v>3.83</v>
      </c>
      <c r="N1978" s="15">
        <f>INDEX('xUS TME'!K:K,MATCH('xUS Opp Value'!$B34,'xUS TME'!$B:$B,0))</f>
        <v>0.27</v>
      </c>
      <c r="O1978" s="15">
        <f>INDEX('xUS TME'!I:I,MATCH('xUS Opp Value'!$B34,'xUS TME'!$B:$B,0))</f>
        <v>0</v>
      </c>
      <c r="P1978" s="15" t="str">
        <f>INDEX('xUS TME'!M:M,MATCH('xUS Opp Value'!$B34,'xUS TME'!$B:$B,0))</f>
        <v>Mexican Peso</v>
      </c>
      <c r="Q1978" s="15" t="str">
        <f>INDEX('xUS TME'!N:N,MATCH('xUS Opp Value'!$B1978,'xUS TME'!$B:$B,0))</f>
        <v>High</v>
      </c>
    </row>
    <row r="1979" spans="1:17" hidden="1">
      <c r="A1979" s="10" t="s">
        <v>4535</v>
      </c>
      <c r="B1979" s="10" t="str">
        <f>INDEX('xUS TME'!B:B,MATCH('xUS Opp Value'!A1979,'xUS TME'!A:A,0))</f>
        <v>JP3249600002</v>
      </c>
      <c r="C1979" s="13" t="str">
        <f>INDEX('xUS TME'!C:C,MATCH($B1979,'xUS TME'!$B:$B,0))</f>
        <v>6971</v>
      </c>
      <c r="D1979" s="13" t="str">
        <f>INDEX('xUS TME'!D:D,MATCH(B1979,'xUS TME'!$B:$B,0))</f>
        <v>0P0000AEVI</v>
      </c>
      <c r="E1979" s="13" t="str">
        <f>INDEX('xUS TME'!F:F,MATCH(B1979,'xUS TME'!$B:$B,0))</f>
        <v>Japan</v>
      </c>
      <c r="F1979" s="18" t="str">
        <f>INDEX('xUS TME'!G:G,MATCH(B1979,'xUS TME'!$B:$B,0))</f>
        <v>Information Technology</v>
      </c>
      <c r="G1979" s="58">
        <f>IFERROR(INDEX(CRIMs!G:G,MATCH(C1979,CRIMs!D:D,0)),0)</f>
        <v>0</v>
      </c>
      <c r="H1979" s="58">
        <f>IFERROR(INDEX(CRIMs!I:I,MATCH(C1979,CRIMs!D:D,0)),0)</f>
        <v>0</v>
      </c>
      <c r="I1979" s="13">
        <f>INDEX('xUS TME'!E:E,MATCH($B1979,'xUS TME'!$B:$B,0))</f>
        <v>0.06</v>
      </c>
      <c r="J1979" s="15">
        <f>INDEX('xUS TME'!H:H,MATCH(B1979,'xUS TME'!$B:$B,0))</f>
        <v>1.07</v>
      </c>
      <c r="K1979" s="17">
        <f t="shared" ref="K1979:K2041" si="31">IFERROR((1/J1979)-1,"")</f>
        <v>-6.5420560747663559E-2</v>
      </c>
      <c r="L1979" s="15">
        <f>INDEX('xUS TME'!J:J,MATCH('xUS Opp Value'!B385,'xUS TME'!$B:$B,0))</f>
        <v>10.61</v>
      </c>
      <c r="M1979" s="15">
        <f>INDEX('xUS TME'!L:L,MATCH('xUS Opp Value'!$B385,'xUS TME'!$B:$B,0))</f>
        <v>1.35</v>
      </c>
      <c r="N1979" s="15">
        <f>INDEX('xUS TME'!K:K,MATCH('xUS Opp Value'!$B385,'xUS TME'!$B:$B,0))</f>
        <v>0.08</v>
      </c>
      <c r="O1979" s="15">
        <f>INDEX('xUS TME'!I:I,MATCH('xUS Opp Value'!$B385,'xUS TME'!$B:$B,0))</f>
        <v>0</v>
      </c>
      <c r="P1979" s="15" t="str">
        <f>INDEX('xUS TME'!M:M,MATCH('xUS Opp Value'!$B385,'xUS TME'!$B:$B,0))</f>
        <v>Yen</v>
      </c>
      <c r="Q1979" s="15" t="str">
        <f>INDEX('xUS TME'!N:N,MATCH('xUS Opp Value'!$B1979,'xUS TME'!$B:$B,0))</f>
        <v>Medium</v>
      </c>
    </row>
    <row r="1980" spans="1:17" hidden="1">
      <c r="A1980" s="10" t="s">
        <v>5015</v>
      </c>
      <c r="B1980" s="10" t="str">
        <f>INDEX('xUS TME'!B:B,MATCH('xUS Opp Value'!A1980,'xUS TME'!A:A,0))</f>
        <v>IT0004965148</v>
      </c>
      <c r="C1980" s="13" t="str">
        <f>INDEX('xUS TME'!C:C,MATCH($B1980,'xUS TME'!$B:$B,0))</f>
        <v>MONC</v>
      </c>
      <c r="D1980" s="13" t="str">
        <f>INDEX('xUS TME'!D:D,MATCH(B1980,'xUS TME'!$B:$B,0))</f>
        <v>0P00011IG0</v>
      </c>
      <c r="E1980" s="13" t="str">
        <f>INDEX('xUS TME'!F:F,MATCH(B1980,'xUS TME'!$B:$B,0))</f>
        <v>Italy</v>
      </c>
      <c r="F1980" s="18" t="str">
        <f>INDEX('xUS TME'!G:G,MATCH(B1980,'xUS TME'!$B:$B,0))</f>
        <v>Consumer Discretionary</v>
      </c>
      <c r="G1980" s="58">
        <f>IFERROR(INDEX(CRIMs!G:G,MATCH(C1980,CRIMs!D:D,0)),0)</f>
        <v>0</v>
      </c>
      <c r="H1980" s="58">
        <f>IFERROR(INDEX(CRIMs!I:I,MATCH(C1980,CRIMs!D:D,0)),0)</f>
        <v>0</v>
      </c>
      <c r="I1980" s="13">
        <f>INDEX('xUS TME'!E:E,MATCH($B1980,'xUS TME'!$B:$B,0))</f>
        <v>0.04</v>
      </c>
      <c r="J1980" s="15">
        <f>INDEX('xUS TME'!H:H,MATCH(B1980,'xUS TME'!$B:$B,0))</f>
        <v>1.1100000000000001</v>
      </c>
      <c r="K1980" s="17">
        <f t="shared" si="31"/>
        <v>-9.9099099099099197E-2</v>
      </c>
      <c r="L1980" s="15">
        <f>INDEX('xUS TME'!J:J,MATCH('xUS Opp Value'!B595,'xUS TME'!$B:$B,0))</f>
        <v>0</v>
      </c>
      <c r="M1980" s="15">
        <f>INDEX('xUS TME'!L:L,MATCH('xUS Opp Value'!$B595,'xUS TME'!$B:$B,0))</f>
        <v>5.81</v>
      </c>
      <c r="N1980" s="15">
        <f>INDEX('xUS TME'!K:K,MATCH('xUS Opp Value'!$B595,'xUS TME'!$B:$B,0))</f>
        <v>0.11</v>
      </c>
      <c r="O1980" s="15">
        <f>INDEX('xUS TME'!I:I,MATCH('xUS Opp Value'!$B595,'xUS TME'!$B:$B,0))</f>
        <v>0</v>
      </c>
      <c r="P1980" s="15" t="str">
        <f>INDEX('xUS TME'!M:M,MATCH('xUS Opp Value'!$B595,'xUS TME'!$B:$B,0))</f>
        <v>Turkish Lira</v>
      </c>
      <c r="Q1980" s="15" t="str">
        <f>INDEX('xUS TME'!N:N,MATCH('xUS Opp Value'!$B1980,'xUS TME'!$B:$B,0))</f>
        <v>Medium</v>
      </c>
    </row>
    <row r="1981" spans="1:17" hidden="1">
      <c r="A1981" s="10" t="s">
        <v>5335</v>
      </c>
      <c r="B1981" s="10" t="str">
        <f>INDEX('xUS TME'!B:B,MATCH('xUS Opp Value'!A1981,'xUS TME'!A:A,0))</f>
        <v>CNE100004272</v>
      </c>
      <c r="C1981" s="13" t="str">
        <f>INDEX('xUS TME'!C:C,MATCH($B1981,'xUS TME'!$B:$B,0))</f>
        <v>09633</v>
      </c>
      <c r="D1981" s="13" t="str">
        <f>INDEX('xUS TME'!D:D,MATCH(B1981,'xUS TME'!$B:$B,0))</f>
        <v>0P0001KLQB</v>
      </c>
      <c r="E1981" s="13" t="str">
        <f>INDEX('xUS TME'!F:F,MATCH(B1981,'xUS TME'!$B:$B,0))</f>
        <v>China</v>
      </c>
      <c r="F1981" s="18" t="str">
        <f>INDEX('xUS TME'!G:G,MATCH(B1981,'xUS TME'!$B:$B,0))</f>
        <v>Consumer Staples</v>
      </c>
      <c r="G1981" s="58">
        <f>IFERROR(INDEX(CRIMs!G:G,MATCH(C1981,CRIMs!D:D,0)),0)</f>
        <v>0</v>
      </c>
      <c r="H1981" s="58">
        <f>IFERROR(INDEX(CRIMs!I:I,MATCH(C1981,CRIMs!D:D,0)),0)</f>
        <v>0</v>
      </c>
      <c r="I1981" s="13">
        <f>INDEX('xUS TME'!E:E,MATCH($B1981,'xUS TME'!$B:$B,0))</f>
        <v>0.03</v>
      </c>
      <c r="J1981" s="15">
        <f>INDEX('xUS TME'!H:H,MATCH(B1981,'xUS TME'!$B:$B,0))</f>
        <v>1.04</v>
      </c>
      <c r="K1981" s="17">
        <f t="shared" si="31"/>
        <v>-3.8461538461538547E-2</v>
      </c>
      <c r="L1981" s="15">
        <f>INDEX('xUS TME'!J:J,MATCH('xUS Opp Value'!B652,'xUS TME'!$B:$B,0))</f>
        <v>16.14</v>
      </c>
      <c r="M1981" s="15">
        <f>INDEX('xUS TME'!L:L,MATCH('xUS Opp Value'!$B652,'xUS TME'!$B:$B,0))</f>
        <v>1.08</v>
      </c>
      <c r="N1981" s="15">
        <f>INDEX('xUS TME'!K:K,MATCH('xUS Opp Value'!$B652,'xUS TME'!$B:$B,0))</f>
        <v>0.09</v>
      </c>
      <c r="O1981" s="15">
        <f>INDEX('xUS TME'!I:I,MATCH('xUS Opp Value'!$B652,'xUS TME'!$B:$B,0))</f>
        <v>0</v>
      </c>
      <c r="P1981" s="15" t="str">
        <f>INDEX('xUS TME'!M:M,MATCH('xUS Opp Value'!$B652,'xUS TME'!$B:$B,0))</f>
        <v>Yen</v>
      </c>
      <c r="Q1981" s="15" t="str">
        <f>INDEX('xUS TME'!N:N,MATCH('xUS Opp Value'!$B1981,'xUS TME'!$B:$B,0))</f>
        <v>High</v>
      </c>
    </row>
    <row r="1982" spans="1:17" hidden="1">
      <c r="A1982" s="10" t="s">
        <v>8025</v>
      </c>
      <c r="B1982" s="10" t="str">
        <f>INDEX('xUS TME'!B:B,MATCH('xUS Opp Value'!A1982,'xUS TME'!A:A,0))</f>
        <v>JP3659000008</v>
      </c>
      <c r="C1982" s="13" t="str">
        <f>INDEX('xUS TME'!C:C,MATCH($B1982,'xUS TME'!$B:$B,0))</f>
        <v>9021</v>
      </c>
      <c r="D1982" s="13" t="str">
        <f>INDEX('xUS TME'!D:D,MATCH(B1982,'xUS TME'!$B:$B,0))</f>
        <v>0P0000AEZI</v>
      </c>
      <c r="E1982" s="13" t="str">
        <f>INDEX('xUS TME'!F:F,MATCH(B1982,'xUS TME'!$B:$B,0))</f>
        <v>Japan</v>
      </c>
      <c r="F1982" s="18" t="str">
        <f>INDEX('xUS TME'!G:G,MATCH(B1982,'xUS TME'!$B:$B,0))</f>
        <v>Industrials</v>
      </c>
      <c r="G1982" s="58">
        <f>IFERROR(INDEX(CRIMs!G:G,MATCH(C1982,CRIMs!D:D,0)),0)</f>
        <v>0</v>
      </c>
      <c r="H1982" s="58">
        <f>IFERROR(INDEX(CRIMs!I:I,MATCH(C1982,CRIMs!D:D,0)),0)</f>
        <v>0</v>
      </c>
      <c r="I1982" s="13">
        <f>INDEX('xUS TME'!E:E,MATCH($B1982,'xUS TME'!$B:$B,0))</f>
        <v>0.03</v>
      </c>
      <c r="J1982" s="15">
        <f>INDEX('xUS TME'!H:H,MATCH(B1982,'xUS TME'!$B:$B,0))</f>
        <v>1.05</v>
      </c>
      <c r="K1982" s="17">
        <f t="shared" si="31"/>
        <v>-4.7619047619047672E-2</v>
      </c>
      <c r="L1982" s="15">
        <f>INDEX('xUS TME'!J:J,MATCH('xUS Opp Value'!B708,'xUS TME'!$B:$B,0))</f>
        <v>13.92</v>
      </c>
      <c r="M1982" s="15">
        <f>INDEX('xUS TME'!L:L,MATCH('xUS Opp Value'!$B708,'xUS TME'!$B:$B,0))</f>
        <v>1.65</v>
      </c>
      <c r="N1982" s="15">
        <f>INDEX('xUS TME'!K:K,MATCH('xUS Opp Value'!$B708,'xUS TME'!$B:$B,0))</f>
        <v>0.12</v>
      </c>
      <c r="O1982" s="15">
        <f>INDEX('xUS TME'!I:I,MATCH('xUS Opp Value'!$B708,'xUS TME'!$B:$B,0))</f>
        <v>0</v>
      </c>
      <c r="P1982" s="15" t="str">
        <f>INDEX('xUS TME'!M:M,MATCH('xUS Opp Value'!$B708,'xUS TME'!$B:$B,0))</f>
        <v>Qatari Rial</v>
      </c>
      <c r="Q1982" s="15" t="str">
        <f>INDEX('xUS TME'!N:N,MATCH('xUS Opp Value'!$B1982,'xUS TME'!$B:$B,0))</f>
        <v>Medium</v>
      </c>
    </row>
    <row r="1983" spans="1:17" hidden="1">
      <c r="A1983" s="10" t="s">
        <v>4999</v>
      </c>
      <c r="B1983" s="10" t="str">
        <f>INDEX('xUS TME'!B:B,MATCH('xUS Opp Value'!A1983,'xUS TME'!A:A,0))</f>
        <v>JP3885780001</v>
      </c>
      <c r="C1983" s="13">
        <f>INDEX('xUS TME'!C:C,MATCH($B1983,'xUS TME'!$B:$B,0))</f>
        <v>8411</v>
      </c>
      <c r="D1983" s="13" t="str">
        <f>INDEX('xUS TME'!D:D,MATCH(B1983,'xUS TME'!$B:$B,0))</f>
        <v>0P0000AEWF</v>
      </c>
      <c r="E1983" s="13" t="str">
        <f>INDEX('xUS TME'!F:F,MATCH(B1983,'xUS TME'!$B:$B,0))</f>
        <v>Japan</v>
      </c>
      <c r="F1983" s="18" t="str">
        <f>INDEX('xUS TME'!G:G,MATCH(B1983,'xUS TME'!$B:$B,0))</f>
        <v>Financials</v>
      </c>
      <c r="G1983" s="58">
        <f>IFERROR(INDEX(CRIMs!G:G,MATCH(C1983,CRIMs!D:D,0)),0)</f>
        <v>0</v>
      </c>
      <c r="H1983" s="58">
        <f>IFERROR(INDEX(CRIMs!I:I,MATCH(C1983,CRIMs!D:D,0)),0)</f>
        <v>0</v>
      </c>
      <c r="I1983" s="13">
        <f>INDEX('xUS TME'!E:E,MATCH($B1983,'xUS TME'!$B:$B,0))</f>
        <v>0.28999999999999998</v>
      </c>
      <c r="J1983" s="15">
        <f>INDEX('xUS TME'!H:H,MATCH(B1983,'xUS TME'!$B:$B,0))</f>
        <v>1.2</v>
      </c>
      <c r="K1983" s="17">
        <f t="shared" si="31"/>
        <v>-0.16666666666666663</v>
      </c>
      <c r="L1983" s="15">
        <f>INDEX('xUS TME'!J:J,MATCH('xUS Opp Value'!B52,'xUS TME'!$B:$B,0))</f>
        <v>19.79</v>
      </c>
      <c r="M1983" s="15">
        <f>INDEX('xUS TME'!L:L,MATCH('xUS Opp Value'!$B52,'xUS TME'!$B:$B,0))</f>
        <v>2.19</v>
      </c>
      <c r="N1983" s="15">
        <f>INDEX('xUS TME'!K:K,MATCH('xUS Opp Value'!$B52,'xUS TME'!$B:$B,0))</f>
        <v>0.08</v>
      </c>
      <c r="O1983" s="15" t="str">
        <f>INDEX('xUS TME'!I:I,MATCH('xUS Opp Value'!$B52,'xUS TME'!$B:$B,0))</f>
        <v>None</v>
      </c>
      <c r="P1983" s="15" t="str">
        <f>INDEX('xUS TME'!M:M,MATCH('xUS Opp Value'!$B52,'xUS TME'!$B:$B,0))</f>
        <v>Yen</v>
      </c>
      <c r="Q1983" s="15" t="str">
        <f>INDEX('xUS TME'!N:N,MATCH('xUS Opp Value'!$B1983,'xUS TME'!$B:$B,0))</f>
        <v>Medium</v>
      </c>
    </row>
    <row r="1984" spans="1:17" hidden="1">
      <c r="A1984" s="10" t="s">
        <v>688</v>
      </c>
      <c r="B1984" s="10" t="str">
        <f>INDEX('xUS TME'!B:B,MATCH('xUS Opp Value'!A1984,'xUS TME'!A:A,0))</f>
        <v>GB0009895292</v>
      </c>
      <c r="C1984" s="13" t="str">
        <f>INDEX('xUS TME'!C:C,MATCH($B1984,'xUS TME'!$B:$B,0))</f>
        <v>AZN</v>
      </c>
      <c r="D1984" s="13" t="str">
        <f>INDEX('xUS TME'!D:D,MATCH(B1984,'xUS TME'!$B:$B,0))</f>
        <v>0P00007NYP</v>
      </c>
      <c r="E1984" s="13" t="str">
        <f>INDEX('xUS TME'!F:F,MATCH(B1984,'xUS TME'!$B:$B,0))</f>
        <v>United Kingdom</v>
      </c>
      <c r="F1984" s="18" t="str">
        <f>INDEX('xUS TME'!G:G,MATCH(B1984,'xUS TME'!$B:$B,0))</f>
        <v>Health Care</v>
      </c>
      <c r="G1984" s="58">
        <f>IFERROR(INDEX(CRIMs!G:G,MATCH(C1984,CRIMs!D:D,0)),0)</f>
        <v>0</v>
      </c>
      <c r="H1984" s="58">
        <f>IFERROR(INDEX(CRIMs!I:I,MATCH(C1984,CRIMs!D:D,0)),0)</f>
        <v>0</v>
      </c>
      <c r="I1984" s="13">
        <f>INDEX('xUS TME'!E:E,MATCH($B1984,'xUS TME'!$B:$B,0))</f>
        <v>0.92</v>
      </c>
      <c r="J1984" s="15">
        <f>INDEX('xUS TME'!H:H,MATCH(B1984,'xUS TME'!$B:$B,0))</f>
        <v>1.1299999999999999</v>
      </c>
      <c r="K1984" s="17">
        <f t="shared" si="31"/>
        <v>-0.11504424778761058</v>
      </c>
      <c r="L1984" s="15">
        <f>INDEX('xUS TME'!J:J,MATCH('xUS Opp Value'!B12,'xUS TME'!$B:$B,0))</f>
        <v>5.07</v>
      </c>
      <c r="M1984" s="15">
        <f>INDEX('xUS TME'!L:L,MATCH('xUS Opp Value'!$B12,'xUS TME'!$B:$B,0))</f>
        <v>2.21</v>
      </c>
      <c r="N1984" s="15">
        <f>INDEX('xUS TME'!K:K,MATCH('xUS Opp Value'!$B12,'xUS TME'!$B:$B,0))</f>
        <v>0.11</v>
      </c>
      <c r="O1984" s="15" t="str">
        <f>INDEX('xUS TME'!I:I,MATCH('xUS Opp Value'!$B12,'xUS TME'!$B:$B,0))</f>
        <v>None</v>
      </c>
      <c r="P1984" s="15" t="str">
        <f>INDEX('xUS TME'!M:M,MATCH('xUS Opp Value'!$B12,'xUS TME'!$B:$B,0))</f>
        <v>Won</v>
      </c>
      <c r="Q1984" s="15" t="str">
        <f>INDEX('xUS TME'!N:N,MATCH('xUS Opp Value'!$B1984,'xUS TME'!$B:$B,0))</f>
        <v>Medium</v>
      </c>
    </row>
    <row r="1985" spans="1:17" hidden="1">
      <c r="A1985" s="10" t="s">
        <v>963</v>
      </c>
      <c r="B1985" s="10" t="str">
        <f>INDEX('xUS TME'!B:B,MATCH('xUS Opp Value'!A1985,'xUS TME'!A:A,0))</f>
        <v>CA0641491075</v>
      </c>
      <c r="C1985" s="13" t="str">
        <f>INDEX('xUS TME'!C:C,MATCH($B1985,'xUS TME'!$B:$B,0))</f>
        <v>BNS</v>
      </c>
      <c r="D1985" s="13" t="str">
        <f>INDEX('xUS TME'!D:D,MATCH(B1985,'xUS TME'!$B:$B,0))</f>
        <v>0P000067YY</v>
      </c>
      <c r="E1985" s="13" t="str">
        <f>INDEX('xUS TME'!F:F,MATCH(B1985,'xUS TME'!$B:$B,0))</f>
        <v>Canada</v>
      </c>
      <c r="F1985" s="18" t="str">
        <f>INDEX('xUS TME'!G:G,MATCH(B1985,'xUS TME'!$B:$B,0))</f>
        <v>Financials</v>
      </c>
      <c r="G1985" s="58">
        <f>IFERROR(INDEX(CRIMs!G:G,MATCH(C1985,CRIMs!D:D,0)),0)</f>
        <v>0</v>
      </c>
      <c r="H1985" s="58">
        <f>IFERROR(INDEX(CRIMs!I:I,MATCH(C1985,CRIMs!D:D,0)),0)</f>
        <v>0</v>
      </c>
      <c r="I1985" s="13">
        <f>INDEX('xUS TME'!E:E,MATCH($B1985,'xUS TME'!$B:$B,0))</f>
        <v>0.26</v>
      </c>
      <c r="J1985" s="15">
        <f>INDEX('xUS TME'!H:H,MATCH(B1985,'xUS TME'!$B:$B,0))</f>
        <v>1.1000000000000001</v>
      </c>
      <c r="K1985" s="17">
        <f t="shared" si="31"/>
        <v>-9.0909090909090939E-2</v>
      </c>
      <c r="L1985" s="15">
        <f>INDEX('xUS TME'!J:J,MATCH('xUS Opp Value'!B71,'xUS TME'!$B:$B,0))</f>
        <v>0</v>
      </c>
      <c r="M1985" s="15">
        <f>INDEX('xUS TME'!L:L,MATCH('xUS Opp Value'!$B71,'xUS TME'!$B:$B,0))</f>
        <v>9.44</v>
      </c>
      <c r="N1985" s="15">
        <f>INDEX('xUS TME'!K:K,MATCH('xUS Opp Value'!$B71,'xUS TME'!$B:$B,0))</f>
        <v>0.3</v>
      </c>
      <c r="O1985" s="15">
        <f>INDEX('xUS TME'!I:I,MATCH('xUS Opp Value'!$B71,'xUS TME'!$B:$B,0))</f>
        <v>0</v>
      </c>
      <c r="P1985" s="15" t="str">
        <f>INDEX('xUS TME'!M:M,MATCH('xUS Opp Value'!$B71,'xUS TME'!$B:$B,0))</f>
        <v>Rand</v>
      </c>
      <c r="Q1985" s="15" t="str">
        <f>INDEX('xUS TME'!N:N,MATCH('xUS Opp Value'!$B1985,'xUS TME'!$B:$B,0))</f>
        <v>Medium</v>
      </c>
    </row>
    <row r="1986" spans="1:17" hidden="1">
      <c r="A1986" s="10" t="s">
        <v>6794</v>
      </c>
      <c r="B1986" s="10" t="str">
        <f>INDEX('xUS TME'!B:B,MATCH('xUS Opp Value'!A1986,'xUS TME'!A:A,0))</f>
        <v>FI4000297767</v>
      </c>
      <c r="C1986" s="13" t="str">
        <f>INDEX('xUS TME'!C:C,MATCH($B1986,'xUS TME'!$B:$B,0))</f>
        <v>NDA SE</v>
      </c>
      <c r="D1986" s="13" t="str">
        <f>INDEX('xUS TME'!D:D,MATCH(B1986,'xUS TME'!$B:$B,0))</f>
        <v>0P0000A6IV</v>
      </c>
      <c r="E1986" s="13" t="str">
        <f>INDEX('xUS TME'!F:F,MATCH(B1986,'xUS TME'!$B:$B,0))</f>
        <v>Sweden</v>
      </c>
      <c r="F1986" s="18" t="str">
        <f>INDEX('xUS TME'!G:G,MATCH(B1986,'xUS TME'!$B:$B,0))</f>
        <v>Financials</v>
      </c>
      <c r="G1986" s="58">
        <f>IFERROR(INDEX(CRIMs!G:G,MATCH(C1986,CRIMs!D:D,0)),0)</f>
        <v>0.75</v>
      </c>
      <c r="H1986" s="58">
        <f>IFERROR(INDEX(CRIMs!I:I,MATCH(C1986,CRIMs!D:D,0)),0)</f>
        <v>0.68196585884652516</v>
      </c>
      <c r="I1986" s="13">
        <f>INDEX('xUS TME'!E:E,MATCH($B1986,'xUS TME'!$B:$B,0))</f>
        <v>0.17</v>
      </c>
      <c r="J1986" s="15">
        <f>INDEX('xUS TME'!H:H,MATCH(B1986,'xUS TME'!$B:$B,0))</f>
        <v>1</v>
      </c>
      <c r="K1986" s="17">
        <f t="shared" si="31"/>
        <v>0</v>
      </c>
      <c r="L1986" s="15">
        <f>INDEX('xUS TME'!J:J,MATCH('xUS Opp Value'!B119,'xUS TME'!$B:$B,0))</f>
        <v>19.95</v>
      </c>
      <c r="M1986" s="15">
        <f>INDEX('xUS TME'!L:L,MATCH('xUS Opp Value'!$B119,'xUS TME'!$B:$B,0))</f>
        <v>5.51</v>
      </c>
      <c r="N1986" s="15">
        <f>INDEX('xUS TME'!K:K,MATCH('xUS Opp Value'!$B119,'xUS TME'!$B:$B,0))</f>
        <v>0.25</v>
      </c>
      <c r="O1986" s="15">
        <f>INDEX('xUS TME'!I:I,MATCH('xUS Opp Value'!$B119,'xUS TME'!$B:$B,0))</f>
        <v>0</v>
      </c>
      <c r="P1986" s="15" t="str">
        <f>INDEX('xUS TME'!M:M,MATCH('xUS Opp Value'!$B119,'xUS TME'!$B:$B,0))</f>
        <v>Indian Rupee</v>
      </c>
      <c r="Q1986" s="15" t="str">
        <f>INDEX('xUS TME'!N:N,MATCH('xUS Opp Value'!$B1986,'xUS TME'!$B:$B,0))</f>
        <v>Medium</v>
      </c>
    </row>
    <row r="1987" spans="1:17">
      <c r="A1987" s="10" t="s">
        <v>7022</v>
      </c>
      <c r="B1987" s="10" t="str">
        <f>INDEX('xUS TME'!B:B,MATCH('xUS Opp Value'!A1987,'xUS TME'!A:A,0))</f>
        <v>FR0000130809</v>
      </c>
      <c r="C1987" s="13" t="str">
        <f>INDEX('xUS TME'!C:C,MATCH($B1987,'xUS TME'!$B:$B,0))</f>
        <v>GLE</v>
      </c>
      <c r="D1987" s="13" t="str">
        <f>INDEX('xUS TME'!D:D,MATCH(B1987,'xUS TME'!$B:$B,0))</f>
        <v>0P00009WPY</v>
      </c>
      <c r="E1987" s="13" t="str">
        <f>INDEX('xUS TME'!F:F,MATCH(B1987,'xUS TME'!$B:$B,0))</f>
        <v>France</v>
      </c>
      <c r="F1987" s="18" t="str">
        <f>INDEX('xUS TME'!G:G,MATCH(B1987,'xUS TME'!$B:$B,0))</f>
        <v>Financials</v>
      </c>
      <c r="G1987" s="58">
        <f>IFERROR(INDEX(CRIMs!G:G,MATCH(C1987,CRIMs!D:D,0)),0)</f>
        <v>0</v>
      </c>
      <c r="H1987" s="58">
        <f>IFERROR(INDEX(CRIMs!I:I,MATCH(C1987,CRIMs!D:D,0)),0)</f>
        <v>0</v>
      </c>
      <c r="I1987" s="13">
        <f>INDEX('xUS TME'!E:E,MATCH($B1987,'xUS TME'!$B:$B,0))</f>
        <v>0.15</v>
      </c>
      <c r="J1987" s="15">
        <f>INDEX('xUS TME'!H:H,MATCH(B1987,'xUS TME'!$B:$B,0))</f>
        <v>1.1499999999999999</v>
      </c>
      <c r="K1987" s="17">
        <f t="shared" si="31"/>
        <v>-0.13043478260869557</v>
      </c>
      <c r="L1987" s="15">
        <f>INDEX('xUS TME'!J:J,MATCH('xUS Opp Value'!B126,'xUS TME'!$B:$B,0))</f>
        <v>0</v>
      </c>
      <c r="M1987" s="15">
        <f>INDEX('xUS TME'!L:L,MATCH('xUS Opp Value'!$B126,'xUS TME'!$B:$B,0))</f>
        <v>2.58</v>
      </c>
      <c r="N1987" s="15">
        <f>INDEX('xUS TME'!K:K,MATCH('xUS Opp Value'!$B126,'xUS TME'!$B:$B,0))</f>
        <v>0.2</v>
      </c>
      <c r="O1987" s="15">
        <f>INDEX('xUS TME'!I:I,MATCH('xUS Opp Value'!$B126,'xUS TME'!$B:$B,0))</f>
        <v>0</v>
      </c>
      <c r="P1987" s="15" t="str">
        <f>INDEX('xUS TME'!M:M,MATCH('xUS Opp Value'!$B126,'xUS TME'!$B:$B,0))</f>
        <v>Rand</v>
      </c>
      <c r="Q1987" s="15" t="str">
        <f>INDEX('xUS TME'!N:N,MATCH('xUS Opp Value'!$B1987,'xUS TME'!$B:$B,0))</f>
        <v>High</v>
      </c>
    </row>
    <row r="1988" spans="1:17" hidden="1">
      <c r="A1988" s="10" t="s">
        <v>4513</v>
      </c>
      <c r="B1988" s="10" t="str">
        <f>INDEX('xUS TME'!B:B,MATCH('xUS Opp Value'!A1988,'xUS TME'!A:A,0))</f>
        <v>JP3802400006</v>
      </c>
      <c r="C1988" s="13">
        <f>INDEX('xUS TME'!C:C,MATCH($B1988,'xUS TME'!$B:$B,0))</f>
        <v>6954</v>
      </c>
      <c r="D1988" s="13" t="str">
        <f>INDEX('xUS TME'!D:D,MATCH(B1988,'xUS TME'!$B:$B,0))</f>
        <v>0P0000AEUC</v>
      </c>
      <c r="E1988" s="13" t="str">
        <f>INDEX('xUS TME'!F:F,MATCH(B1988,'xUS TME'!$B:$B,0))</f>
        <v>Japan</v>
      </c>
      <c r="F1988" s="18" t="str">
        <f>INDEX('xUS TME'!G:G,MATCH(B1988,'xUS TME'!$B:$B,0))</f>
        <v>Industrials</v>
      </c>
      <c r="G1988" s="58">
        <v>0.75</v>
      </c>
      <c r="H1988" s="58">
        <v>0.69</v>
      </c>
      <c r="I1988" s="13">
        <f>INDEX('xUS TME'!E:E,MATCH($B1988,'xUS TME'!$B:$B,0))</f>
        <v>0.1</v>
      </c>
      <c r="J1988" s="15">
        <f>INDEX('xUS TME'!H:H,MATCH(B1988,'xUS TME'!$B:$B,0))</f>
        <v>1.08</v>
      </c>
      <c r="K1988" s="17">
        <f t="shared" si="31"/>
        <v>-7.4074074074074181E-2</v>
      </c>
      <c r="L1988" s="15">
        <f>INDEX('xUS TME'!J:J,MATCH('xUS Opp Value'!B200,'xUS TME'!$B:$B,0))</f>
        <v>0</v>
      </c>
      <c r="M1988" s="15">
        <f>INDEX('xUS TME'!L:L,MATCH('xUS Opp Value'!$B200,'xUS TME'!$B:$B,0))</f>
        <v>7.09</v>
      </c>
      <c r="N1988" s="15">
        <f>INDEX('xUS TME'!K:K,MATCH('xUS Opp Value'!$B200,'xUS TME'!$B:$B,0))</f>
        <v>0.02</v>
      </c>
      <c r="O1988" s="15">
        <f>INDEX('xUS TME'!I:I,MATCH('xUS Opp Value'!$B200,'xUS TME'!$B:$B,0))</f>
        <v>0</v>
      </c>
      <c r="P1988" s="15" t="str">
        <f>INDEX('xUS TME'!M:M,MATCH('xUS Opp Value'!$B200,'xUS TME'!$B:$B,0))</f>
        <v>Indian Rupee</v>
      </c>
      <c r="Q1988" s="15" t="str">
        <f>INDEX('xUS TME'!N:N,MATCH('xUS Opp Value'!$B1988,'xUS TME'!$B:$B,0))</f>
        <v>High</v>
      </c>
    </row>
    <row r="1989" spans="1:17" hidden="1">
      <c r="A1989" s="10" t="s">
        <v>4445</v>
      </c>
      <c r="B1989" s="10" t="str">
        <f>INDEX('xUS TME'!B:B,MATCH('xUS Opp Value'!A1989,'xUS TME'!A:A,0))</f>
        <v>FI0009013403</v>
      </c>
      <c r="C1989" s="13" t="str">
        <f>INDEX('xUS TME'!C:C,MATCH($B1989,'xUS TME'!$B:$B,0))</f>
        <v>KNEBV</v>
      </c>
      <c r="D1989" s="13" t="str">
        <f>INDEX('xUS TME'!D:D,MATCH(B1989,'xUS TME'!$B:$B,0))</f>
        <v>0P0000A5Z8</v>
      </c>
      <c r="E1989" s="13" t="str">
        <f>INDEX('xUS TME'!F:F,MATCH(B1989,'xUS TME'!$B:$B,0))</f>
        <v>Finland</v>
      </c>
      <c r="F1989" s="18" t="str">
        <f>INDEX('xUS TME'!G:G,MATCH(B1989,'xUS TME'!$B:$B,0))</f>
        <v>Industrials</v>
      </c>
      <c r="G1989" s="58">
        <f>IFERROR(INDEX(CRIMs!G:G,MATCH(C1989,CRIMs!D:D,0)),0)</f>
        <v>0</v>
      </c>
      <c r="H1989" s="58">
        <f>IFERROR(INDEX(CRIMs!I:I,MATCH(C1989,CRIMs!D:D,0)),0)</f>
        <v>0</v>
      </c>
      <c r="I1989" s="13">
        <f>INDEX('xUS TME'!E:E,MATCH($B1989,'xUS TME'!$B:$B,0))</f>
        <v>7.0000000000000007E-2</v>
      </c>
      <c r="J1989" s="15">
        <f>INDEX('xUS TME'!H:H,MATCH(B1989,'xUS TME'!$B:$B,0))</f>
        <v>0.97</v>
      </c>
      <c r="K1989" s="17">
        <f t="shared" si="31"/>
        <v>3.0927835051546504E-2</v>
      </c>
      <c r="L1989" s="15">
        <f>INDEX('xUS TME'!J:J,MATCH('xUS Opp Value'!B315,'xUS TME'!$B:$B,0))</f>
        <v>0</v>
      </c>
      <c r="M1989" s="15">
        <f>INDEX('xUS TME'!L:L,MATCH('xUS Opp Value'!$B315,'xUS TME'!$B:$B,0))</f>
        <v>10.53</v>
      </c>
      <c r="N1989" s="15">
        <f>INDEX('xUS TME'!K:K,MATCH('xUS Opp Value'!$B315,'xUS TME'!$B:$B,0))</f>
        <v>0.16</v>
      </c>
      <c r="O1989" s="15">
        <f>INDEX('xUS TME'!I:I,MATCH('xUS Opp Value'!$B315,'xUS TME'!$B:$B,0))</f>
        <v>0</v>
      </c>
      <c r="P1989" s="15" t="str">
        <f>INDEX('xUS TME'!M:M,MATCH('xUS Opp Value'!$B315,'xUS TME'!$B:$B,0))</f>
        <v>Indian Rupee</v>
      </c>
      <c r="Q1989" s="15" t="str">
        <f>INDEX('xUS TME'!N:N,MATCH('xUS Opp Value'!$B1989,'xUS TME'!$B:$B,0))</f>
        <v>Low</v>
      </c>
    </row>
    <row r="1990" spans="1:17" hidden="1">
      <c r="A1990" s="10" t="s">
        <v>5583</v>
      </c>
      <c r="B1990" s="10" t="str">
        <f>INDEX('xUS TME'!B:B,MATCH('xUS Opp Value'!A1990,'xUS TME'!A:A,0))</f>
        <v>CA7063271034</v>
      </c>
      <c r="C1990" s="13" t="str">
        <f>INDEX('xUS TME'!C:C,MATCH($B1990,'xUS TME'!$B:$B,0))</f>
        <v>PPL</v>
      </c>
      <c r="D1990" s="13" t="str">
        <f>INDEX('xUS TME'!D:D,MATCH(B1990,'xUS TME'!$B:$B,0))</f>
        <v>0P000080HU</v>
      </c>
      <c r="E1990" s="13" t="str">
        <f>INDEX('xUS TME'!F:F,MATCH(B1990,'xUS TME'!$B:$B,0))</f>
        <v>Canada</v>
      </c>
      <c r="F1990" s="18" t="str">
        <f>INDEX('xUS TME'!G:G,MATCH(B1990,'xUS TME'!$B:$B,0))</f>
        <v>Energy</v>
      </c>
      <c r="G1990" s="58">
        <f>IFERROR(INDEX(CRIMs!G:G,MATCH(C1990,CRIMs!D:D,0)),0)</f>
        <v>0</v>
      </c>
      <c r="H1990" s="58">
        <f>IFERROR(INDEX(CRIMs!I:I,MATCH(C1990,CRIMs!D:D,0)),0)</f>
        <v>0</v>
      </c>
      <c r="I1990" s="13">
        <f>INDEX('xUS TME'!E:E,MATCH($B1990,'xUS TME'!$B:$B,0))</f>
        <v>0.08</v>
      </c>
      <c r="J1990" s="15">
        <f>INDEX('xUS TME'!H:H,MATCH(B1990,'xUS TME'!$B:$B,0))</f>
        <v>1.1000000000000001</v>
      </c>
      <c r="K1990" s="17">
        <f t="shared" si="31"/>
        <v>-9.0909090909090939E-2</v>
      </c>
      <c r="L1990" s="15">
        <f>INDEX('xUS TME'!J:J,MATCH('xUS Opp Value'!B337,'xUS TME'!$B:$B,0))</f>
        <v>23.71</v>
      </c>
      <c r="M1990" s="15">
        <f>INDEX('xUS TME'!L:L,MATCH('xUS Opp Value'!$B337,'xUS TME'!$B:$B,0))</f>
        <v>3.02</v>
      </c>
      <c r="N1990" s="15">
        <f>INDEX('xUS TME'!K:K,MATCH('xUS Opp Value'!$B337,'xUS TME'!$B:$B,0))</f>
        <v>0.18</v>
      </c>
      <c r="O1990" s="15">
        <f>INDEX('xUS TME'!I:I,MATCH('xUS Opp Value'!$B337,'xUS TME'!$B:$B,0))</f>
        <v>0</v>
      </c>
      <c r="P1990" s="15" t="str">
        <f>INDEX('xUS TME'!M:M,MATCH('xUS Opp Value'!$B337,'xUS TME'!$B:$B,0))</f>
        <v>Indian Rupee</v>
      </c>
      <c r="Q1990" s="15" t="str">
        <f>INDEX('xUS TME'!N:N,MATCH('xUS Opp Value'!$B1990,'xUS TME'!$B:$B,0))</f>
        <v>Medium</v>
      </c>
    </row>
    <row r="1991" spans="1:17" hidden="1">
      <c r="A1991" s="10" t="s">
        <v>636</v>
      </c>
      <c r="B1991" s="10" t="str">
        <f>INDEX('xUS TME'!B:B,MATCH('xUS Opp Value'!A1991,'xUS TME'!A:A,0))</f>
        <v>BRBBDCACNPR8</v>
      </c>
      <c r="C1991" s="13" t="str">
        <f>INDEX('xUS TME'!C:C,MATCH($B1991,'xUS TME'!$B:$B,0))</f>
        <v>BBDC4</v>
      </c>
      <c r="D1991" s="13" t="str">
        <f>INDEX('xUS TME'!D:D,MATCH(B1991,'xUS TME'!$B:$B,0))</f>
        <v>0P0000C5JN</v>
      </c>
      <c r="E1991" s="13" t="str">
        <f>INDEX('xUS TME'!F:F,MATCH(B1991,'xUS TME'!$B:$B,0))</f>
        <v>Brazil</v>
      </c>
      <c r="F1991" s="18" t="str">
        <f>INDEX('xUS TME'!G:G,MATCH(B1991,'xUS TME'!$B:$B,0))</f>
        <v>Financials</v>
      </c>
      <c r="G1991" s="58">
        <f>IFERROR(INDEX(CRIMs!G:G,MATCH(C1991,CRIMs!D:D,0)),0)</f>
        <v>0.5</v>
      </c>
      <c r="H1991" s="58">
        <f>IFERROR(INDEX(CRIMs!I:I,MATCH(C1991,CRIMs!D:D,0)),0)</f>
        <v>0.61157036175689428</v>
      </c>
      <c r="I1991" s="13">
        <f>INDEX('xUS TME'!E:E,MATCH($B1991,'xUS TME'!$B:$B,0))</f>
        <v>0.06</v>
      </c>
      <c r="J1991" s="15">
        <f>INDEX('xUS TME'!H:H,MATCH(B1991,'xUS TME'!$B:$B,0))</f>
        <v>1.1499999999999999</v>
      </c>
      <c r="K1991" s="17">
        <f t="shared" si="31"/>
        <v>-0.13043478260869557</v>
      </c>
      <c r="L1991" s="15">
        <f>INDEX('xUS TME'!J:J,MATCH('xUS Opp Value'!B375,'xUS TME'!$B:$B,0))</f>
        <v>16.010000000000002</v>
      </c>
      <c r="M1991" s="15">
        <f>INDEX('xUS TME'!L:L,MATCH('xUS Opp Value'!$B375,'xUS TME'!$B:$B,0))</f>
        <v>3.36</v>
      </c>
      <c r="N1991" s="15">
        <f>INDEX('xUS TME'!K:K,MATCH('xUS Opp Value'!$B375,'xUS TME'!$B:$B,0))</f>
        <v>0.23</v>
      </c>
      <c r="O1991" s="15">
        <f>INDEX('xUS TME'!I:I,MATCH('xUS Opp Value'!$B375,'xUS TME'!$B:$B,0))</f>
        <v>0</v>
      </c>
      <c r="P1991" s="15" t="str">
        <f>INDEX('xUS TME'!M:M,MATCH('xUS Opp Value'!$B375,'xUS TME'!$B:$B,0))</f>
        <v>Saudi Riyal</v>
      </c>
      <c r="Q1991" s="15" t="str">
        <f>INDEX('xUS TME'!N:N,MATCH('xUS Opp Value'!$B1991,'xUS TME'!$B:$B,0))</f>
        <v>High</v>
      </c>
    </row>
    <row r="1992" spans="1:17" hidden="1">
      <c r="A1992" s="10" t="s">
        <v>1199</v>
      </c>
      <c r="B1992" s="10" t="str">
        <f>INDEX('xUS TME'!B:B,MATCH('xUS Opp Value'!A1992,'xUS TME'!A:A,0))</f>
        <v>HK2388011192</v>
      </c>
      <c r="C1992" s="13" t="str">
        <f>INDEX('xUS TME'!C:C,MATCH($B1992,'xUS TME'!$B:$B,0))</f>
        <v>02388</v>
      </c>
      <c r="D1992" s="13" t="str">
        <f>INDEX('xUS TME'!D:D,MATCH(B1992,'xUS TME'!$B:$B,0))</f>
        <v>0P00009S9Y</v>
      </c>
      <c r="E1992" s="13" t="str">
        <f>INDEX('xUS TME'!F:F,MATCH(B1992,'xUS TME'!$B:$B,0))</f>
        <v>China</v>
      </c>
      <c r="F1992" s="18" t="str">
        <f>INDEX('xUS TME'!G:G,MATCH(B1992,'xUS TME'!$B:$B,0))</f>
        <v>Financials</v>
      </c>
      <c r="G1992" s="58">
        <f>IFERROR(INDEX(CRIMs!G:G,MATCH(C1992,CRIMs!D:D,0)),0)</f>
        <v>0</v>
      </c>
      <c r="H1992" s="58">
        <f>IFERROR(INDEX(CRIMs!I:I,MATCH(C1992,CRIMs!D:D,0)),0)</f>
        <v>0</v>
      </c>
      <c r="I1992" s="13">
        <f>INDEX('xUS TME'!E:E,MATCH($B1992,'xUS TME'!$B:$B,0))</f>
        <v>0.06</v>
      </c>
      <c r="J1992" s="15">
        <f>INDEX('xUS TME'!H:H,MATCH(B1992,'xUS TME'!$B:$B,0))</f>
        <v>0.97</v>
      </c>
      <c r="K1992" s="17">
        <f t="shared" si="31"/>
        <v>3.0927835051546504E-2</v>
      </c>
      <c r="L1992" s="15">
        <f>INDEX('xUS TME'!J:J,MATCH('xUS Opp Value'!B424,'xUS TME'!$B:$B,0))</f>
        <v>14.48</v>
      </c>
      <c r="M1992" s="15">
        <f>INDEX('xUS TME'!L:L,MATCH('xUS Opp Value'!$B424,'xUS TME'!$B:$B,0))</f>
        <v>0.76</v>
      </c>
      <c r="N1992" s="15">
        <f>INDEX('xUS TME'!K:K,MATCH('xUS Opp Value'!$B424,'xUS TME'!$B:$B,0))</f>
        <v>7.0000000000000007E-2</v>
      </c>
      <c r="O1992" s="15" t="str">
        <f>INDEX('xUS TME'!I:I,MATCH('xUS Opp Value'!$B424,'xUS TME'!$B:$B,0))</f>
        <v>None</v>
      </c>
      <c r="P1992" s="15" t="str">
        <f>INDEX('xUS TME'!M:M,MATCH('xUS Opp Value'!$B424,'xUS TME'!$B:$B,0))</f>
        <v>Euro</v>
      </c>
      <c r="Q1992" s="15" t="str">
        <f>INDEX('xUS TME'!N:N,MATCH('xUS Opp Value'!$B1992,'xUS TME'!$B:$B,0))</f>
        <v>Medium</v>
      </c>
    </row>
    <row r="1993" spans="1:17" hidden="1">
      <c r="A1993" s="10" t="s">
        <v>2192</v>
      </c>
      <c r="B1993" s="10" t="str">
        <f>INDEX('xUS TME'!B:B,MATCH('xUS Opp Value'!A1993,'xUS TME'!A:A,0))</f>
        <v>JP3497400006</v>
      </c>
      <c r="C1993" s="13" t="str">
        <f>INDEX('xUS TME'!C:C,MATCH($B1993,'xUS TME'!$B:$B,0))</f>
        <v>6383</v>
      </c>
      <c r="D1993" s="13" t="str">
        <f>INDEX('xUS TME'!D:D,MATCH(B1993,'xUS TME'!$B:$B,0))</f>
        <v>0P0000EB7A</v>
      </c>
      <c r="E1993" s="13" t="str">
        <f>INDEX('xUS TME'!F:F,MATCH(B1993,'xUS TME'!$B:$B,0))</f>
        <v>Japan</v>
      </c>
      <c r="F1993" s="18" t="str">
        <f>INDEX('xUS TME'!G:G,MATCH(B1993,'xUS TME'!$B:$B,0))</f>
        <v>Industrials</v>
      </c>
      <c r="G1993" s="58">
        <f>IFERROR(INDEX(CRIMs!G:G,MATCH(C1993,CRIMs!D:D,0)),0)</f>
        <v>0</v>
      </c>
      <c r="H1993" s="58">
        <f>IFERROR(INDEX(CRIMs!I:I,MATCH(C1993,CRIMs!D:D,0)),0)</f>
        <v>0</v>
      </c>
      <c r="I1993" s="13">
        <f>INDEX('xUS TME'!E:E,MATCH($B1993,'xUS TME'!$B:$B,0))</f>
        <v>0.04</v>
      </c>
      <c r="J1993" s="15">
        <f>INDEX('xUS TME'!H:H,MATCH(B1993,'xUS TME'!$B:$B,0))</f>
        <v>1.23</v>
      </c>
      <c r="K1993" s="17">
        <f t="shared" si="31"/>
        <v>-0.18699186991869921</v>
      </c>
      <c r="L1993" s="15">
        <f>INDEX('xUS TME'!J:J,MATCH('xUS Opp Value'!B580,'xUS TME'!$B:$B,0))</f>
        <v>35.39</v>
      </c>
      <c r="M1993" s="15">
        <f>INDEX('xUS TME'!L:L,MATCH('xUS Opp Value'!$B580,'xUS TME'!$B:$B,0))</f>
        <v>3.86</v>
      </c>
      <c r="N1993" s="15">
        <f>INDEX('xUS TME'!K:K,MATCH('xUS Opp Value'!$B580,'xUS TME'!$B:$B,0))</f>
        <v>0.19</v>
      </c>
      <c r="O1993" s="15">
        <f>INDEX('xUS TME'!I:I,MATCH('xUS Opp Value'!$B580,'xUS TME'!$B:$B,0))</f>
        <v>0</v>
      </c>
      <c r="P1993" s="15" t="str">
        <f>INDEX('xUS TME'!M:M,MATCH('xUS Opp Value'!$B580,'xUS TME'!$B:$B,0))</f>
        <v>New Taiwan Dollar</v>
      </c>
      <c r="Q1993" s="15" t="str">
        <f>INDEX('xUS TME'!N:N,MATCH('xUS Opp Value'!$B1993,'xUS TME'!$B:$B,0))</f>
        <v>Medium</v>
      </c>
    </row>
    <row r="1994" spans="1:17" hidden="1">
      <c r="A1994" s="10" t="s">
        <v>6874</v>
      </c>
      <c r="B1994" s="10" t="str">
        <f>INDEX('xUS TME'!B:B,MATCH('xUS Opp Value'!A1994,'xUS TME'!A:A,0))</f>
        <v>SG1J26887955</v>
      </c>
      <c r="C1994" s="13" t="str">
        <f>INDEX('xUS TME'!C:C,MATCH($B1994,'xUS TME'!$B:$B,0))</f>
        <v>S68</v>
      </c>
      <c r="D1994" s="13" t="str">
        <f>INDEX('xUS TME'!D:D,MATCH(B1994,'xUS TME'!$B:$B,0))</f>
        <v>0P0000NR0N</v>
      </c>
      <c r="E1994" s="13" t="str">
        <f>INDEX('xUS TME'!F:F,MATCH(B1994,'xUS TME'!$B:$B,0))</f>
        <v>Singapore</v>
      </c>
      <c r="F1994" s="18" t="str">
        <f>INDEX('xUS TME'!G:G,MATCH(B1994,'xUS TME'!$B:$B,0))</f>
        <v>Financials</v>
      </c>
      <c r="G1994" s="58">
        <f>IFERROR(INDEX(CRIMs!G:G,MATCH(C1994,CRIMs!D:D,0)),0)</f>
        <v>0</v>
      </c>
      <c r="H1994" s="58">
        <f>IFERROR(INDEX(CRIMs!I:I,MATCH(C1994,CRIMs!D:D,0)),0)</f>
        <v>0</v>
      </c>
      <c r="I1994" s="13">
        <f>INDEX('xUS TME'!E:E,MATCH($B1994,'xUS TME'!$B:$B,0))</f>
        <v>0.04</v>
      </c>
      <c r="J1994" s="15">
        <f>INDEX('xUS TME'!H:H,MATCH(B1994,'xUS TME'!$B:$B,0))</f>
        <v>1.3</v>
      </c>
      <c r="K1994" s="17">
        <f t="shared" si="31"/>
        <v>-0.23076923076923084</v>
      </c>
      <c r="L1994" s="15">
        <f>INDEX('xUS TME'!J:J,MATCH('xUS Opp Value'!B636,'xUS TME'!$B:$B,0))</f>
        <v>13.23</v>
      </c>
      <c r="M1994" s="15">
        <f>INDEX('xUS TME'!L:L,MATCH('xUS Opp Value'!$B636,'xUS TME'!$B:$B,0))</f>
        <v>0.83</v>
      </c>
      <c r="N1994" s="15">
        <f>INDEX('xUS TME'!K:K,MATCH('xUS Opp Value'!$B636,'xUS TME'!$B:$B,0))</f>
        <v>0.06</v>
      </c>
      <c r="O1994" s="15">
        <f>INDEX('xUS TME'!I:I,MATCH('xUS Opp Value'!$B636,'xUS TME'!$B:$B,0))</f>
        <v>0</v>
      </c>
      <c r="P1994" s="15" t="str">
        <f>INDEX('xUS TME'!M:M,MATCH('xUS Opp Value'!$B636,'xUS TME'!$B:$B,0))</f>
        <v>Qatari Rial</v>
      </c>
      <c r="Q1994" s="15" t="str">
        <f>INDEX('xUS TME'!N:N,MATCH('xUS Opp Value'!$B1994,'xUS TME'!$B:$B,0))</f>
        <v>Medium</v>
      </c>
    </row>
    <row r="1995" spans="1:17" hidden="1">
      <c r="A1995" s="10" t="s">
        <v>8105</v>
      </c>
      <c r="B1995" s="10" t="str">
        <f>INDEX('xUS TME'!B:B,MATCH('xUS Opp Value'!A1995,'xUS TME'!A:A,0))</f>
        <v>GB00BP6MXD84</v>
      </c>
      <c r="C1995" s="13" t="str">
        <f>INDEX('xUS TME'!C:C,MATCH($B1995,'xUS TME'!$B:$B,0))</f>
        <v>SHEL</v>
      </c>
      <c r="D1995" s="13" t="str">
        <f>INDEX('xUS TME'!D:D,MATCH(B1995,'xUS TME'!$B:$B,0))</f>
        <v>0P00007OU3</v>
      </c>
      <c r="E1995" s="13" t="str">
        <f>INDEX('xUS TME'!F:F,MATCH(B1995,'xUS TME'!$B:$B,0))</f>
        <v>United Kingdom</v>
      </c>
      <c r="F1995" s="18" t="str">
        <f>INDEX('xUS TME'!G:G,MATCH(B1995,'xUS TME'!$B:$B,0))</f>
        <v>Energy</v>
      </c>
      <c r="G1995" s="58">
        <f>IFERROR(INDEX(CRIMs!G:G,MATCH(C1995,CRIMs!D:D,0)),0)</f>
        <v>1.75</v>
      </c>
      <c r="H1995" s="58">
        <f>IFERROR(INDEX(CRIMs!I:I,MATCH(C1995,CRIMs!D:D,0)),0)</f>
        <v>2.1371498239126261</v>
      </c>
      <c r="I1995" s="13">
        <f>INDEX('xUS TME'!E:E,MATCH($B1995,'xUS TME'!$B:$B,0))</f>
        <v>0.82</v>
      </c>
      <c r="J1995" s="15">
        <f>INDEX('xUS TME'!H:H,MATCH(B1995,'xUS TME'!$B:$B,0))</f>
        <v>1.1499999999999999</v>
      </c>
      <c r="K1995" s="17">
        <f t="shared" si="31"/>
        <v>-0.13043478260869557</v>
      </c>
      <c r="L1995" s="15">
        <f>INDEX('xUS TME'!J:J,MATCH('xUS Opp Value'!B18,'xUS TME'!$B:$B,0))</f>
        <v>10.91</v>
      </c>
      <c r="M1995" s="15">
        <f>INDEX('xUS TME'!L:L,MATCH('xUS Opp Value'!$B18,'xUS TME'!$B:$B,0))</f>
        <v>1.1100000000000001</v>
      </c>
      <c r="N1995" s="15">
        <f>INDEX('xUS TME'!K:K,MATCH('xUS Opp Value'!$B18,'xUS TME'!$B:$B,0))</f>
        <v>0.09</v>
      </c>
      <c r="O1995" s="15" t="str">
        <f>INDEX('xUS TME'!I:I,MATCH('xUS Opp Value'!$B18,'xUS TME'!$B:$B,0))</f>
        <v>None</v>
      </c>
      <c r="P1995" s="15" t="str">
        <f>INDEX('xUS TME'!M:M,MATCH('xUS Opp Value'!$B18,'xUS TME'!$B:$B,0))</f>
        <v>Won</v>
      </c>
      <c r="Q1995" s="15" t="str">
        <f>INDEX('xUS TME'!N:N,MATCH('xUS Opp Value'!$B1995,'xUS TME'!$B:$B,0))</f>
        <v>High</v>
      </c>
    </row>
    <row r="1996" spans="1:17" hidden="1">
      <c r="A1996" s="10" t="s">
        <v>2267</v>
      </c>
      <c r="B1996" s="10" t="str">
        <f>INDEX('xUS TME'!B:B,MATCH('xUS Opp Value'!A1996,'xUS TME'!A:A,0))</f>
        <v>SG1L01001701</v>
      </c>
      <c r="C1996" s="13" t="str">
        <f>INDEX('xUS TME'!C:C,MATCH($B1996,'xUS TME'!$B:$B,0))</f>
        <v>D05</v>
      </c>
      <c r="D1996" s="13" t="str">
        <f>INDEX('xUS TME'!D:D,MATCH(B1996,'xUS TME'!$B:$B,0))</f>
        <v>0P0000A67J</v>
      </c>
      <c r="E1996" s="13" t="str">
        <f>INDEX('xUS TME'!F:F,MATCH(B1996,'xUS TME'!$B:$B,0))</f>
        <v>Singapore</v>
      </c>
      <c r="F1996" s="18" t="str">
        <f>INDEX('xUS TME'!G:G,MATCH(B1996,'xUS TME'!$B:$B,0))</f>
        <v>Financials</v>
      </c>
      <c r="G1996" s="58">
        <f>IFERROR(INDEX(CRIMs!G:G,MATCH(C1996,CRIMs!D:D,0)),0)</f>
        <v>0</v>
      </c>
      <c r="H1996" s="58">
        <f>IFERROR(INDEX(CRIMs!I:I,MATCH(C1996,CRIMs!D:D,0)),0)</f>
        <v>0</v>
      </c>
      <c r="I1996" s="13">
        <f>INDEX('xUS TME'!E:E,MATCH($B1996,'xUS TME'!$B:$B,0))</f>
        <v>0.27</v>
      </c>
      <c r="J1996" s="15">
        <f>INDEX('xUS TME'!H:H,MATCH(B1996,'xUS TME'!$B:$B,0))</f>
        <v>1.1499999999999999</v>
      </c>
      <c r="K1996" s="17">
        <f t="shared" si="31"/>
        <v>-0.13043478260869557</v>
      </c>
      <c r="L1996" s="15">
        <f>INDEX('xUS TME'!J:J,MATCH('xUS Opp Value'!B69,'xUS TME'!$B:$B,0))</f>
        <v>11.43</v>
      </c>
      <c r="M1996" s="15">
        <f>INDEX('xUS TME'!L:L,MATCH('xUS Opp Value'!$B69,'xUS TME'!$B:$B,0))</f>
        <v>1.85</v>
      </c>
      <c r="N1996" s="15">
        <f>INDEX('xUS TME'!K:K,MATCH('xUS Opp Value'!$B69,'xUS TME'!$B:$B,0))</f>
        <v>0.09</v>
      </c>
      <c r="O1996" s="15" t="str">
        <f>INDEX('xUS TME'!I:I,MATCH('xUS Opp Value'!$B69,'xUS TME'!$B:$B,0))</f>
        <v>None</v>
      </c>
      <c r="P1996" s="15" t="str">
        <f>INDEX('xUS TME'!M:M,MATCH('xUS Opp Value'!$B69,'xUS TME'!$B:$B,0))</f>
        <v>Yen</v>
      </c>
      <c r="Q1996" s="15" t="str">
        <f>INDEX('xUS TME'!N:N,MATCH('xUS Opp Value'!$B1996,'xUS TME'!$B:$B,0))</f>
        <v>Low</v>
      </c>
    </row>
    <row r="1997" spans="1:17" hidden="1">
      <c r="A1997" s="10" t="s">
        <v>1236</v>
      </c>
      <c r="B1997" s="10" t="str">
        <f>INDEX('xUS TME'!B:B,MATCH('xUS Opp Value'!A1997,'xUS TME'!A:A,0))</f>
        <v>GB0007980591</v>
      </c>
      <c r="C1997" s="13" t="str">
        <f>INDEX('xUS TME'!C:C,MATCH($B1997,'xUS TME'!$B:$B,0))</f>
        <v>BP.</v>
      </c>
      <c r="D1997" s="13" t="str">
        <f>INDEX('xUS TME'!D:D,MATCH(B1997,'xUS TME'!$B:$B,0))</f>
        <v>0P000090MI</v>
      </c>
      <c r="E1997" s="13" t="str">
        <f>INDEX('xUS TME'!F:F,MATCH(B1997,'xUS TME'!$B:$B,0))</f>
        <v>United Kingdom</v>
      </c>
      <c r="F1997" s="18" t="str">
        <f>INDEX('xUS TME'!G:G,MATCH(B1997,'xUS TME'!$B:$B,0))</f>
        <v>Energy</v>
      </c>
      <c r="G1997" s="58">
        <f>IFERROR(INDEX(CRIMs!G:G,MATCH(C1997,CRIMs!D:D,0)),0)</f>
        <v>0</v>
      </c>
      <c r="H1997" s="58">
        <f>IFERROR(INDEX(CRIMs!I:I,MATCH(C1997,CRIMs!D:D,0)),0)</f>
        <v>0</v>
      </c>
      <c r="I1997" s="13">
        <f>INDEX('xUS TME'!E:E,MATCH($B1997,'xUS TME'!$B:$B,0))</f>
        <v>0.37</v>
      </c>
      <c r="J1997" s="15">
        <f>INDEX('xUS TME'!H:H,MATCH(B1997,'xUS TME'!$B:$B,0))</f>
        <v>1.22</v>
      </c>
      <c r="K1997" s="17">
        <f t="shared" si="31"/>
        <v>-0.18032786885245899</v>
      </c>
      <c r="L1997" s="15">
        <f>INDEX('xUS TME'!J:J,MATCH('xUS Opp Value'!B66,'xUS TME'!$B:$B,0))</f>
        <v>4.84</v>
      </c>
      <c r="M1997" s="15">
        <f>INDEX('xUS TME'!L:L,MATCH('xUS Opp Value'!$B66,'xUS TME'!$B:$B,0))</f>
        <v>1.87</v>
      </c>
      <c r="N1997" s="15">
        <f>INDEX('xUS TME'!K:K,MATCH('xUS Opp Value'!$B66,'xUS TME'!$B:$B,0))</f>
        <v>0.22</v>
      </c>
      <c r="O1997" s="15">
        <f>INDEX('xUS TME'!I:I,MATCH('xUS Opp Value'!$B66,'xUS TME'!$B:$B,0))</f>
        <v>0</v>
      </c>
      <c r="P1997" s="15" t="str">
        <f>INDEX('xUS TME'!M:M,MATCH('xUS Opp Value'!$B66,'xUS TME'!$B:$B,0))</f>
        <v>Forint</v>
      </c>
      <c r="Q1997" s="15" t="str">
        <f>INDEX('xUS TME'!N:N,MATCH('xUS Opp Value'!$B1997,'xUS TME'!$B:$B,0))</f>
        <v>High</v>
      </c>
    </row>
    <row r="1998" spans="1:17" hidden="1">
      <c r="A1998" s="10" t="s">
        <v>7618</v>
      </c>
      <c r="B1998" s="10" t="str">
        <f>INDEX('xUS TME'!B:B,MATCH('xUS Opp Value'!A1998,'xUS TME'!A:A,0))</f>
        <v>JP3910660004</v>
      </c>
      <c r="C1998" s="13" t="str">
        <f>INDEX('xUS TME'!C:C,MATCH($B1998,'xUS TME'!$B:$B,0))</f>
        <v>8766</v>
      </c>
      <c r="D1998" s="13" t="str">
        <f>INDEX('xUS TME'!D:D,MATCH(B1998,'xUS TME'!$B:$B,0))</f>
        <v>0P0000AEVS</v>
      </c>
      <c r="E1998" s="13" t="str">
        <f>INDEX('xUS TME'!F:F,MATCH(B1998,'xUS TME'!$B:$B,0))</f>
        <v>Japan</v>
      </c>
      <c r="F1998" s="18" t="str">
        <f>INDEX('xUS TME'!G:G,MATCH(B1998,'xUS TME'!$B:$B,0))</f>
        <v>Financials</v>
      </c>
      <c r="G1998" s="58">
        <f>IFERROR(INDEX(CRIMs!G:G,MATCH(C1998,CRIMs!D:D,0)),0)</f>
        <v>0</v>
      </c>
      <c r="H1998" s="58">
        <f>IFERROR(INDEX(CRIMs!I:I,MATCH(C1998,CRIMs!D:D,0)),0)</f>
        <v>0</v>
      </c>
      <c r="I1998" s="13">
        <f>INDEX('xUS TME'!E:E,MATCH($B1998,'xUS TME'!$B:$B,0))</f>
        <v>0.27</v>
      </c>
      <c r="J1998" s="15">
        <f>INDEX('xUS TME'!H:H,MATCH(B1998,'xUS TME'!$B:$B,0))</f>
        <v>1.27</v>
      </c>
      <c r="K1998" s="17">
        <f t="shared" si="31"/>
        <v>-0.21259842519685046</v>
      </c>
      <c r="L1998" s="15">
        <f>INDEX('xUS TME'!J:J,MATCH('xUS Opp Value'!B102,'xUS TME'!$B:$B,0))</f>
        <v>0</v>
      </c>
      <c r="M1998" s="15">
        <f>INDEX('xUS TME'!L:L,MATCH('xUS Opp Value'!$B102,'xUS TME'!$B:$B,0))</f>
        <v>2.1800000000000002</v>
      </c>
      <c r="N1998" s="15">
        <f>INDEX('xUS TME'!K:K,MATCH('xUS Opp Value'!$B102,'xUS TME'!$B:$B,0))</f>
        <v>0.08</v>
      </c>
      <c r="O1998" s="15">
        <f>INDEX('xUS TME'!I:I,MATCH('xUS Opp Value'!$B102,'xUS TME'!$B:$B,0))</f>
        <v>0</v>
      </c>
      <c r="P1998" s="15" t="str">
        <f>INDEX('xUS TME'!M:M,MATCH('xUS Opp Value'!$B102,'xUS TME'!$B:$B,0))</f>
        <v>Yen</v>
      </c>
      <c r="Q1998" s="15" t="str">
        <f>INDEX('xUS TME'!N:N,MATCH('xUS Opp Value'!$B1998,'xUS TME'!$B:$B,0))</f>
        <v>High</v>
      </c>
    </row>
    <row r="1999" spans="1:17" hidden="1">
      <c r="A1999" s="10" t="s">
        <v>2283</v>
      </c>
      <c r="B1999" s="10" t="str">
        <f>INDEX('xUS TME'!B:B,MATCH('xUS Opp Value'!A1999,'xUS TME'!A:A,0))</f>
        <v>DE0005140008</v>
      </c>
      <c r="C1999" s="13" t="str">
        <f>INDEX('xUS TME'!C:C,MATCH($B1999,'xUS TME'!$B:$B,0))</f>
        <v>DBK</v>
      </c>
      <c r="D1999" s="13" t="str">
        <f>INDEX('xUS TME'!D:D,MATCH(B1999,'xUS TME'!$B:$B,0))</f>
        <v>0P00009QOR</v>
      </c>
      <c r="E1999" s="13" t="str">
        <f>INDEX('xUS TME'!F:F,MATCH(B1999,'xUS TME'!$B:$B,0))</f>
        <v>Germany</v>
      </c>
      <c r="F1999" s="18" t="str">
        <f>INDEX('xUS TME'!G:G,MATCH(B1999,'xUS TME'!$B:$B,0))</f>
        <v>Financials</v>
      </c>
      <c r="G1999" s="58">
        <f>IFERROR(INDEX(CRIMs!G:G,MATCH(C1999,CRIMs!D:D,0)),0)</f>
        <v>0</v>
      </c>
      <c r="H1999" s="58">
        <f>IFERROR(INDEX(CRIMs!I:I,MATCH(C1999,CRIMs!D:D,0)),0)</f>
        <v>0</v>
      </c>
      <c r="I1999" s="13">
        <f>INDEX('xUS TME'!E:E,MATCH($B1999,'xUS TME'!$B:$B,0))</f>
        <v>0.17</v>
      </c>
      <c r="J1999" s="15">
        <f>INDEX('xUS TME'!H:H,MATCH(B1999,'xUS TME'!$B:$B,0))</f>
        <v>1.0900000000000001</v>
      </c>
      <c r="K1999" s="17">
        <f t="shared" si="31"/>
        <v>-8.2568807339449601E-2</v>
      </c>
      <c r="L1999" s="15">
        <f>INDEX('xUS TME'!J:J,MATCH('xUS Opp Value'!B105,'xUS TME'!$B:$B,0))</f>
        <v>9.76</v>
      </c>
      <c r="M1999" s="15">
        <f>INDEX('xUS TME'!L:L,MATCH('xUS Opp Value'!$B105,'xUS TME'!$B:$B,0))</f>
        <v>1.66</v>
      </c>
      <c r="N1999" s="15">
        <f>INDEX('xUS TME'!K:K,MATCH('xUS Opp Value'!$B105,'xUS TME'!$B:$B,0))</f>
        <v>0.18</v>
      </c>
      <c r="O1999" s="15" t="str">
        <f>INDEX('xUS TME'!I:I,MATCH('xUS Opp Value'!$B105,'xUS TME'!$B:$B,0))</f>
        <v>Narrow</v>
      </c>
      <c r="P1999" s="15" t="str">
        <f>INDEX('xUS TME'!M:M,MATCH('xUS Opp Value'!$B105,'xUS TME'!$B:$B,0))</f>
        <v>Indian Rupee</v>
      </c>
      <c r="Q1999" s="15" t="str">
        <f>INDEX('xUS TME'!N:N,MATCH('xUS Opp Value'!$B1999,'xUS TME'!$B:$B,0))</f>
        <v>High</v>
      </c>
    </row>
    <row r="2000" spans="1:17" hidden="1">
      <c r="A2000" s="10" t="s">
        <v>4322</v>
      </c>
      <c r="B2000" s="10" t="str">
        <f>INDEX('xUS TME'!B:B,MATCH('xUS Opp Value'!A2000,'xUS TME'!A:A,0))</f>
        <v>JP3496400007</v>
      </c>
      <c r="C2000" s="13" t="str">
        <f>INDEX('xUS TME'!C:C,MATCH($B2000,'xUS TME'!$B:$B,0))</f>
        <v>9433</v>
      </c>
      <c r="D2000" s="13" t="str">
        <f>INDEX('xUS TME'!D:D,MATCH(B2000,'xUS TME'!$B:$B,0))</f>
        <v>0P0000AEV2</v>
      </c>
      <c r="E2000" s="13" t="str">
        <f>INDEX('xUS TME'!F:F,MATCH(B2000,'xUS TME'!$B:$B,0))</f>
        <v>Japan</v>
      </c>
      <c r="F2000" s="18" t="str">
        <f>INDEX('xUS TME'!G:G,MATCH(B2000,'xUS TME'!$B:$B,0))</f>
        <v>Communication Services</v>
      </c>
      <c r="G2000" s="58">
        <f>IFERROR(INDEX(CRIMs!G:G,MATCH(C2000,CRIMs!D:D,0)),0)</f>
        <v>0</v>
      </c>
      <c r="H2000" s="58">
        <f>IFERROR(INDEX(CRIMs!I:I,MATCH(C2000,CRIMs!D:D,0)),0)</f>
        <v>0</v>
      </c>
      <c r="I2000" s="13">
        <f>INDEX('xUS TME'!E:E,MATCH($B2000,'xUS TME'!$B:$B,0))</f>
        <v>0.15</v>
      </c>
      <c r="J2000" s="15">
        <f>INDEX('xUS TME'!H:H,MATCH(B2000,'xUS TME'!$B:$B,0))</f>
        <v>1.0900000000000001</v>
      </c>
      <c r="K2000" s="17">
        <f t="shared" si="31"/>
        <v>-8.2568807339449601E-2</v>
      </c>
      <c r="L2000" s="15">
        <f>INDEX('xUS TME'!J:J,MATCH('xUS Opp Value'!B153,'xUS TME'!$B:$B,0))</f>
        <v>0</v>
      </c>
      <c r="M2000" s="15">
        <f>INDEX('xUS TME'!L:L,MATCH('xUS Opp Value'!$B153,'xUS TME'!$B:$B,0))</f>
        <v>1.87</v>
      </c>
      <c r="N2000" s="15">
        <f>INDEX('xUS TME'!K:K,MATCH('xUS Opp Value'!$B153,'xUS TME'!$B:$B,0))</f>
        <v>0.19</v>
      </c>
      <c r="O2000" s="15">
        <f>INDEX('xUS TME'!I:I,MATCH('xUS Opp Value'!$B153,'xUS TME'!$B:$B,0))</f>
        <v>0</v>
      </c>
      <c r="P2000" s="15" t="str">
        <f>INDEX('xUS TME'!M:M,MATCH('xUS Opp Value'!$B153,'xUS TME'!$B:$B,0))</f>
        <v>Brazilian Real</v>
      </c>
      <c r="Q2000" s="15" t="str">
        <f>INDEX('xUS TME'!N:N,MATCH('xUS Opp Value'!$B2000,'xUS TME'!$B:$B,0))</f>
        <v>Low</v>
      </c>
    </row>
    <row r="2001" spans="1:17" hidden="1">
      <c r="A2001" s="10" t="s">
        <v>2406</v>
      </c>
      <c r="B2001" s="10" t="str">
        <f>INDEX('xUS TME'!B:B,MATCH('xUS Opp Value'!A2001,'xUS TME'!A:A,0))</f>
        <v>DE000ENAG999</v>
      </c>
      <c r="C2001" s="13" t="str">
        <f>INDEX('xUS TME'!C:C,MATCH($B2001,'xUS TME'!$B:$B,0))</f>
        <v>EOAN</v>
      </c>
      <c r="D2001" s="13" t="str">
        <f>INDEX('xUS TME'!D:D,MATCH(B2001,'xUS TME'!$B:$B,0))</f>
        <v>0P00009QPA</v>
      </c>
      <c r="E2001" s="13" t="str">
        <f>INDEX('xUS TME'!F:F,MATCH(B2001,'xUS TME'!$B:$B,0))</f>
        <v>Germany</v>
      </c>
      <c r="F2001" s="18" t="str">
        <f>INDEX('xUS TME'!G:G,MATCH(B2001,'xUS TME'!$B:$B,0))</f>
        <v>Utilities</v>
      </c>
      <c r="G2001" s="58">
        <f>IFERROR(INDEX(CRIMs!G:G,MATCH(C2001,CRIMs!D:D,0)),0)</f>
        <v>0</v>
      </c>
      <c r="H2001" s="58">
        <f>IFERROR(INDEX(CRIMs!I:I,MATCH(C2001,CRIMs!D:D,0)),0)</f>
        <v>0</v>
      </c>
      <c r="I2001" s="13">
        <f>INDEX('xUS TME'!E:E,MATCH($B2001,'xUS TME'!$B:$B,0))</f>
        <v>0.15</v>
      </c>
      <c r="J2001" s="15">
        <f>INDEX('xUS TME'!H:H,MATCH(B2001,'xUS TME'!$B:$B,0))</f>
        <v>1.06</v>
      </c>
      <c r="K2001" s="17">
        <f t="shared" si="31"/>
        <v>-5.6603773584905759E-2</v>
      </c>
      <c r="L2001" s="15">
        <f>INDEX('xUS TME'!J:J,MATCH('xUS Opp Value'!B166,'xUS TME'!$B:$B,0))</f>
        <v>0</v>
      </c>
      <c r="M2001" s="15">
        <f>INDEX('xUS TME'!L:L,MATCH('xUS Opp Value'!$B166,'xUS TME'!$B:$B,0))</f>
        <v>3.1</v>
      </c>
      <c r="N2001" s="15">
        <f>INDEX('xUS TME'!K:K,MATCH('xUS Opp Value'!$B166,'xUS TME'!$B:$B,0))</f>
        <v>0.14000000000000001</v>
      </c>
      <c r="O2001" s="15">
        <f>INDEX('xUS TME'!I:I,MATCH('xUS Opp Value'!$B166,'xUS TME'!$B:$B,0))</f>
        <v>0</v>
      </c>
      <c r="P2001" s="15" t="str">
        <f>INDEX('xUS TME'!M:M,MATCH('xUS Opp Value'!$B166,'xUS TME'!$B:$B,0))</f>
        <v>Yen</v>
      </c>
      <c r="Q2001" s="15" t="str">
        <f>INDEX('xUS TME'!N:N,MATCH('xUS Opp Value'!$B2001,'xUS TME'!$B:$B,0))</f>
        <v>Medium</v>
      </c>
    </row>
    <row r="2002" spans="1:17" hidden="1">
      <c r="A2002" s="10" t="s">
        <v>6882</v>
      </c>
      <c r="B2002" s="10" t="str">
        <f>INDEX('xUS TME'!B:B,MATCH('xUS Opp Value'!A2002,'xUS TME'!A:A,0))</f>
        <v>SG1T75931496</v>
      </c>
      <c r="C2002" s="13" t="str">
        <f>INDEX('xUS TME'!C:C,MATCH($B2002,'xUS TME'!$B:$B,0))</f>
        <v>Z74</v>
      </c>
      <c r="D2002" s="13" t="str">
        <f>INDEX('xUS TME'!D:D,MATCH(B2002,'xUS TME'!$B:$B,0))</f>
        <v>0P0000A69D</v>
      </c>
      <c r="E2002" s="13" t="str">
        <f>INDEX('xUS TME'!F:F,MATCH(B2002,'xUS TME'!$B:$B,0))</f>
        <v>Singapore</v>
      </c>
      <c r="F2002" s="18" t="str">
        <f>INDEX('xUS TME'!G:G,MATCH(B2002,'xUS TME'!$B:$B,0))</f>
        <v>Communication Services</v>
      </c>
      <c r="G2002" s="58">
        <f>IFERROR(INDEX(CRIMs!G:G,MATCH(C2002,CRIMs!D:D,0)),0)</f>
        <v>0</v>
      </c>
      <c r="H2002" s="58">
        <f>IFERROR(INDEX(CRIMs!I:I,MATCH(C2002,CRIMs!D:D,0)),0)</f>
        <v>0</v>
      </c>
      <c r="I2002" s="13">
        <f>INDEX('xUS TME'!E:E,MATCH($B2002,'xUS TME'!$B:$B,0))</f>
        <v>0.1</v>
      </c>
      <c r="J2002" s="15">
        <f>INDEX('xUS TME'!H:H,MATCH(B2002,'xUS TME'!$B:$B,0))</f>
        <v>1.0900000000000001</v>
      </c>
      <c r="K2002" s="17">
        <f t="shared" si="31"/>
        <v>-8.2568807339449601E-2</v>
      </c>
      <c r="L2002" s="15">
        <f>INDEX('xUS TME'!J:J,MATCH('xUS Opp Value'!B270,'xUS TME'!$B:$B,0))</f>
        <v>13.72</v>
      </c>
      <c r="M2002" s="15">
        <f>INDEX('xUS TME'!L:L,MATCH('xUS Opp Value'!$B270,'xUS TME'!$B:$B,0))</f>
        <v>4.72</v>
      </c>
      <c r="N2002" s="15">
        <f>INDEX('xUS TME'!K:K,MATCH('xUS Opp Value'!$B270,'xUS TME'!$B:$B,0))</f>
        <v>0.2</v>
      </c>
      <c r="O2002" s="15">
        <f>INDEX('xUS TME'!I:I,MATCH('xUS Opp Value'!$B270,'xUS TME'!$B:$B,0))</f>
        <v>0</v>
      </c>
      <c r="P2002" s="15" t="str">
        <f>INDEX('xUS TME'!M:M,MATCH('xUS Opp Value'!$B270,'xUS TME'!$B:$B,0))</f>
        <v>Brazilian Real</v>
      </c>
      <c r="Q2002" s="15" t="str">
        <f>INDEX('xUS TME'!N:N,MATCH('xUS Opp Value'!$B2002,'xUS TME'!$B:$B,0))</f>
        <v>Low</v>
      </c>
    </row>
    <row r="2003" spans="1:17" hidden="1">
      <c r="A2003" s="10" t="s">
        <v>5611</v>
      </c>
      <c r="B2003" s="10" t="str">
        <f>INDEX('xUS TME'!B:B,MATCH('xUS Opp Value'!A2003,'xUS TME'!A:A,0))</f>
        <v>CNE1000003W8</v>
      </c>
      <c r="C2003" s="13" t="str">
        <f>INDEX('xUS TME'!C:C,MATCH($B2003,'xUS TME'!$B:$B,0))</f>
        <v>00857</v>
      </c>
      <c r="D2003" s="13" t="str">
        <f>INDEX('xUS TME'!D:D,MATCH(B2003,'xUS TME'!$B:$B,0))</f>
        <v>0P00009S3L</v>
      </c>
      <c r="E2003" s="13" t="str">
        <f>INDEX('xUS TME'!F:F,MATCH(B2003,'xUS TME'!$B:$B,0))</f>
        <v>China</v>
      </c>
      <c r="F2003" s="18" t="str">
        <f>INDEX('xUS TME'!G:G,MATCH(B2003,'xUS TME'!$B:$B,0))</f>
        <v>Energy</v>
      </c>
      <c r="G2003" s="58">
        <f>IFERROR(INDEX(CRIMs!G:G,MATCH(C2003,CRIMs!D:D,0)),0)</f>
        <v>0</v>
      </c>
      <c r="H2003" s="58">
        <f>IFERROR(INDEX(CRIMs!I:I,MATCH(C2003,CRIMs!D:D,0)),0)</f>
        <v>0</v>
      </c>
      <c r="I2003" s="13">
        <f>INDEX('xUS TME'!E:E,MATCH($B2003,'xUS TME'!$B:$B,0))</f>
        <v>0.09</v>
      </c>
      <c r="J2003" s="15">
        <f>INDEX('xUS TME'!H:H,MATCH(B2003,'xUS TME'!$B:$B,0))</f>
        <v>1.07</v>
      </c>
      <c r="K2003" s="17">
        <f t="shared" si="31"/>
        <v>-6.5420560747663559E-2</v>
      </c>
      <c r="L2003" s="15">
        <f>INDEX('xUS TME'!J:J,MATCH('xUS Opp Value'!B324,'xUS TME'!$B:$B,0))</f>
        <v>9.94</v>
      </c>
      <c r="M2003" s="15">
        <f>INDEX('xUS TME'!L:L,MATCH('xUS Opp Value'!$B324,'xUS TME'!$B:$B,0))</f>
        <v>2.19</v>
      </c>
      <c r="N2003" s="15">
        <f>INDEX('xUS TME'!K:K,MATCH('xUS Opp Value'!$B324,'xUS TME'!$B:$B,0))</f>
        <v>0.14000000000000001</v>
      </c>
      <c r="O2003" s="15">
        <f>INDEX('xUS TME'!I:I,MATCH('xUS Opp Value'!$B324,'xUS TME'!$B:$B,0))</f>
        <v>0</v>
      </c>
      <c r="P2003" s="15" t="str">
        <f>INDEX('xUS TME'!M:M,MATCH('xUS Opp Value'!$B324,'xUS TME'!$B:$B,0))</f>
        <v>Yen</v>
      </c>
      <c r="Q2003" s="15" t="str">
        <f>INDEX('xUS TME'!N:N,MATCH('xUS Opp Value'!$B2003,'xUS TME'!$B:$B,0))</f>
        <v>High</v>
      </c>
    </row>
    <row r="2004" spans="1:17" hidden="1">
      <c r="A2004" s="10" t="s">
        <v>3952</v>
      </c>
      <c r="B2004" s="10" t="str">
        <f>INDEX('xUS TME'!B:B,MATCH('xUS Opp Value'!A2004,'xUS TME'!A:A,0))</f>
        <v>GB00BHJYC057</v>
      </c>
      <c r="C2004" s="13" t="str">
        <f>INDEX('xUS TME'!C:C,MATCH($B2004,'xUS TME'!$B:$B,0))</f>
        <v>IHG</v>
      </c>
      <c r="D2004" s="13" t="str">
        <f>INDEX('xUS TME'!D:D,MATCH(B2004,'xUS TME'!$B:$B,0))</f>
        <v>0P00007YW7</v>
      </c>
      <c r="E2004" s="13" t="str">
        <f>INDEX('xUS TME'!F:F,MATCH(B2004,'xUS TME'!$B:$B,0))</f>
        <v>United Kingdom</v>
      </c>
      <c r="F2004" s="18" t="str">
        <f>INDEX('xUS TME'!G:G,MATCH(B2004,'xUS TME'!$B:$B,0))</f>
        <v>Consumer Discretionary</v>
      </c>
      <c r="G2004" s="58">
        <f>IFERROR(INDEX(CRIMs!G:G,MATCH(C2004,CRIMs!D:D,0)),0)</f>
        <v>0</v>
      </c>
      <c r="H2004" s="58">
        <f>IFERROR(INDEX(CRIMs!I:I,MATCH(C2004,CRIMs!D:D,0)),0)</f>
        <v>0</v>
      </c>
      <c r="I2004" s="13">
        <f>INDEX('xUS TME'!E:E,MATCH($B2004,'xUS TME'!$B:$B,0))</f>
        <v>0.06</v>
      </c>
      <c r="J2004" s="15">
        <f>INDEX('xUS TME'!H:H,MATCH(B2004,'xUS TME'!$B:$B,0))</f>
        <v>1.1299999999999999</v>
      </c>
      <c r="K2004" s="17">
        <f t="shared" si="31"/>
        <v>-0.11504424778761058</v>
      </c>
      <c r="L2004" s="15">
        <f>INDEX('xUS TME'!J:J,MATCH('xUS Opp Value'!B390,'xUS TME'!$B:$B,0))</f>
        <v>0</v>
      </c>
      <c r="M2004" s="15">
        <f>INDEX('xUS TME'!L:L,MATCH('xUS Opp Value'!$B390,'xUS TME'!$B:$B,0))</f>
        <v>1.32</v>
      </c>
      <c r="N2004" s="15">
        <f>INDEX('xUS TME'!K:K,MATCH('xUS Opp Value'!$B390,'xUS TME'!$B:$B,0))</f>
        <v>0.11</v>
      </c>
      <c r="O2004" s="15">
        <f>INDEX('xUS TME'!I:I,MATCH('xUS Opp Value'!$B390,'xUS TME'!$B:$B,0))</f>
        <v>0</v>
      </c>
      <c r="P2004" s="15" t="str">
        <f>INDEX('xUS TME'!M:M,MATCH('xUS Opp Value'!$B390,'xUS TME'!$B:$B,0))</f>
        <v>Yen</v>
      </c>
      <c r="Q2004" s="15" t="str">
        <f>INDEX('xUS TME'!N:N,MATCH('xUS Opp Value'!$B2004,'xUS TME'!$B:$B,0))</f>
        <v>Medium</v>
      </c>
    </row>
    <row r="2005" spans="1:17" hidden="1">
      <c r="A2005" s="10" t="s">
        <v>333</v>
      </c>
      <c r="B2005" s="10" t="str">
        <f>INDEX('xUS TME'!B:B,MATCH('xUS Opp Value'!A2005,'xUS TME'!A:A,0))</f>
        <v>CNE100000RJ0</v>
      </c>
      <c r="C2005" s="13">
        <f>INDEX('xUS TME'!C:C,MATCH($B2005,'xUS TME'!$B:$B,0))</f>
        <v>601288</v>
      </c>
      <c r="D2005" s="13" t="str">
        <f>INDEX('xUS TME'!D:D,MATCH(B2005,'xUS TME'!$B:$B,0))</f>
        <v>0P0000P3LW</v>
      </c>
      <c r="E2005" s="13" t="str">
        <f>INDEX('xUS TME'!F:F,MATCH(B2005,'xUS TME'!$B:$B,0))</f>
        <v>China</v>
      </c>
      <c r="F2005" s="18" t="str">
        <f>INDEX('xUS TME'!G:G,MATCH(B2005,'xUS TME'!$B:$B,0))</f>
        <v>Financials</v>
      </c>
      <c r="G2005" s="58">
        <f>IFERROR(INDEX(CRIMs!G:G,MATCH(C2005,CRIMs!D:D,0)),0)</f>
        <v>0</v>
      </c>
      <c r="H2005" s="58">
        <f>IFERROR(INDEX(CRIMs!I:I,MATCH(C2005,CRIMs!D:D,0)),0)</f>
        <v>0</v>
      </c>
      <c r="I2005" s="13">
        <f>INDEX('xUS TME'!E:E,MATCH($B2005,'xUS TME'!$B:$B,0))</f>
        <v>0.04</v>
      </c>
      <c r="J2005" s="15">
        <f>INDEX('xUS TME'!H:H,MATCH(B2005,'xUS TME'!$B:$B,0))</f>
        <v>1.0900000000000001</v>
      </c>
      <c r="K2005" s="17">
        <f t="shared" si="31"/>
        <v>-8.2568807339449601E-2</v>
      </c>
      <c r="L2005" s="15">
        <f>INDEX('xUS TME'!J:J,MATCH('xUS Opp Value'!B621,'xUS TME'!$B:$B,0))</f>
        <v>6.03</v>
      </c>
      <c r="M2005" s="15">
        <f>INDEX('xUS TME'!L:L,MATCH('xUS Opp Value'!$B621,'xUS TME'!$B:$B,0))</f>
        <v>0.81</v>
      </c>
      <c r="N2005" s="15">
        <f>INDEX('xUS TME'!K:K,MATCH('xUS Opp Value'!$B621,'xUS TME'!$B:$B,0))</f>
        <v>0.1</v>
      </c>
      <c r="O2005" s="15">
        <f>INDEX('xUS TME'!I:I,MATCH('xUS Opp Value'!$B621,'xUS TME'!$B:$B,0))</f>
        <v>0</v>
      </c>
      <c r="P2005" s="15" t="str">
        <f>INDEX('xUS TME'!M:M,MATCH('xUS Opp Value'!$B621,'xUS TME'!$B:$B,0))</f>
        <v>Qatari Rial</v>
      </c>
      <c r="Q2005" s="15" t="str">
        <f>INDEX('xUS TME'!N:N,MATCH('xUS Opp Value'!$B2005,'xUS TME'!$B:$B,0))</f>
        <v>Medium</v>
      </c>
    </row>
    <row r="2006" spans="1:17" hidden="1">
      <c r="A2006" s="10" t="s">
        <v>2021</v>
      </c>
      <c r="B2006" s="10" t="str">
        <f>INDEX('xUS TME'!B:B,MATCH('xUS Opp Value'!A2006,'xUS TME'!A:A,0))</f>
        <v>CH0198251305</v>
      </c>
      <c r="C2006" s="13" t="str">
        <f>INDEX('xUS TME'!C:C,MATCH($B2006,'xUS TME'!$B:$B,0))</f>
        <v>CCH</v>
      </c>
      <c r="D2006" s="13" t="str">
        <f>INDEX('xUS TME'!D:D,MATCH(B2006,'xUS TME'!$B:$B,0))</f>
        <v>0P0000YNIK</v>
      </c>
      <c r="E2006" s="13" t="str">
        <f>INDEX('xUS TME'!F:F,MATCH(B2006,'xUS TME'!$B:$B,0))</f>
        <v>Switzerland</v>
      </c>
      <c r="F2006" s="18" t="str">
        <f>INDEX('xUS TME'!G:G,MATCH(B2006,'xUS TME'!$B:$B,0))</f>
        <v>Consumer Staples</v>
      </c>
      <c r="G2006" s="58">
        <f>IFERROR(INDEX(CRIMs!G:G,MATCH(C2006,CRIMs!D:D,0)),0)</f>
        <v>0</v>
      </c>
      <c r="H2006" s="58">
        <f>IFERROR(INDEX(CRIMs!I:I,MATCH(C2006,CRIMs!D:D,0)),0)</f>
        <v>0</v>
      </c>
      <c r="I2006" s="13">
        <f>INDEX('xUS TME'!E:E,MATCH($B2006,'xUS TME'!$B:$B,0))</f>
        <v>0.03</v>
      </c>
      <c r="J2006" s="15">
        <f>INDEX('xUS TME'!H:H,MATCH(B2006,'xUS TME'!$B:$B,0))</f>
        <v>1.07</v>
      </c>
      <c r="K2006" s="17">
        <f t="shared" si="31"/>
        <v>-6.5420560747663559E-2</v>
      </c>
      <c r="L2006" s="15">
        <f>INDEX('xUS TME'!J:J,MATCH('xUS Opp Value'!B659,'xUS TME'!$B:$B,0))</f>
        <v>3.5</v>
      </c>
      <c r="M2006" s="15">
        <f>INDEX('xUS TME'!L:L,MATCH('xUS Opp Value'!$B659,'xUS TME'!$B:$B,0))</f>
        <v>0.49</v>
      </c>
      <c r="N2006" s="15">
        <f>INDEX('xUS TME'!K:K,MATCH('xUS Opp Value'!$B659,'xUS TME'!$B:$B,0))</f>
        <v>0.08</v>
      </c>
      <c r="O2006" s="15">
        <f>INDEX('xUS TME'!I:I,MATCH('xUS Opp Value'!$B659,'xUS TME'!$B:$B,0))</f>
        <v>0</v>
      </c>
      <c r="P2006" s="15" t="str">
        <f>INDEX('xUS TME'!M:M,MATCH('xUS Opp Value'!$B659,'xUS TME'!$B:$B,0))</f>
        <v>Won</v>
      </c>
      <c r="Q2006" s="15" t="str">
        <f>INDEX('xUS TME'!N:N,MATCH('xUS Opp Value'!$B2006,'xUS TME'!$B:$B,0))</f>
        <v>Medium</v>
      </c>
    </row>
    <row r="2007" spans="1:17" hidden="1">
      <c r="A2007" s="10" t="s">
        <v>7486</v>
      </c>
      <c r="B2007" s="10" t="str">
        <f>INDEX('xUS TME'!B:B,MATCH('xUS Opp Value'!A2007,'xUS TME'!A:A,0))</f>
        <v>GB00BLGZ9862</v>
      </c>
      <c r="C2007" s="13" t="str">
        <f>INDEX('xUS TME'!C:C,MATCH($B2007,'xUS TME'!$B:$B,0))</f>
        <v>TSCO</v>
      </c>
      <c r="D2007" s="13" t="str">
        <f>INDEX('xUS TME'!D:D,MATCH(B2007,'xUS TME'!$B:$B,0))</f>
        <v>0P00007OYV</v>
      </c>
      <c r="E2007" s="13" t="str">
        <f>INDEX('xUS TME'!F:F,MATCH(B2007,'xUS TME'!$B:$B,0))</f>
        <v>United Kingdom</v>
      </c>
      <c r="F2007" s="18" t="str">
        <f>INDEX('xUS TME'!G:G,MATCH(B2007,'xUS TME'!$B:$B,0))</f>
        <v>Consumer Staples</v>
      </c>
      <c r="G2007" s="58">
        <f>IFERROR(INDEX(CRIMs!G:G,MATCH(C2007,CRIMs!D:D,0)),0)</f>
        <v>0</v>
      </c>
      <c r="H2007" s="58">
        <f>IFERROR(INDEX(CRIMs!I:I,MATCH(C2007,CRIMs!D:D,0)),0)</f>
        <v>0</v>
      </c>
      <c r="I2007" s="13">
        <f>INDEX('xUS TME'!E:E,MATCH($B2007,'xUS TME'!$B:$B,0))</f>
        <v>0.12</v>
      </c>
      <c r="J2007" s="15">
        <f>INDEX('xUS TME'!H:H,MATCH(B2007,'xUS TME'!$B:$B,0))</f>
        <v>1.08</v>
      </c>
      <c r="K2007" s="17">
        <f t="shared" si="31"/>
        <v>-7.4074074074074181E-2</v>
      </c>
      <c r="L2007" s="15">
        <f>INDEX('xUS TME'!J:J,MATCH('xUS Opp Value'!B199,'xUS TME'!$B:$B,0))</f>
        <v>20.96</v>
      </c>
      <c r="M2007" s="15">
        <f>INDEX('xUS TME'!L:L,MATCH('xUS Opp Value'!$B199,'xUS TME'!$B:$B,0))</f>
        <v>10.07</v>
      </c>
      <c r="N2007" s="15">
        <f>INDEX('xUS TME'!K:K,MATCH('xUS Opp Value'!$B199,'xUS TME'!$B:$B,0))</f>
        <v>0.49</v>
      </c>
      <c r="O2007" s="15">
        <f>INDEX('xUS TME'!I:I,MATCH('xUS Opp Value'!$B199,'xUS TME'!$B:$B,0))</f>
        <v>0</v>
      </c>
      <c r="P2007" s="15" t="str">
        <f>INDEX('xUS TME'!M:M,MATCH('xUS Opp Value'!$B199,'xUS TME'!$B:$B,0))</f>
        <v>Baht</v>
      </c>
      <c r="Q2007" s="15" t="str">
        <f>INDEX('xUS TME'!N:N,MATCH('xUS Opp Value'!$B2007,'xUS TME'!$B:$B,0))</f>
        <v>Low</v>
      </c>
    </row>
    <row r="2008" spans="1:17" hidden="1">
      <c r="A2008" s="10" t="s">
        <v>672</v>
      </c>
      <c r="B2008" s="10" t="str">
        <f>INDEX('xUS TME'!B:B,MATCH('xUS Opp Value'!A2008,'xUS TME'!A:A,0))</f>
        <v>SE0007100581</v>
      </c>
      <c r="C2008" s="13" t="str">
        <f>INDEX('xUS TME'!C:C,MATCH($B2008,'xUS TME'!$B:$B,0))</f>
        <v>ASSA B</v>
      </c>
      <c r="D2008" s="13" t="str">
        <f>INDEX('xUS TME'!D:D,MATCH(B2008,'xUS TME'!$B:$B,0))</f>
        <v>0P0000A6HH</v>
      </c>
      <c r="E2008" s="13" t="str">
        <f>INDEX('xUS TME'!F:F,MATCH(B2008,'xUS TME'!$B:$B,0))</f>
        <v>Sweden</v>
      </c>
      <c r="F2008" s="18" t="str">
        <f>INDEX('xUS TME'!G:G,MATCH(B2008,'xUS TME'!$B:$B,0))</f>
        <v>Industrials</v>
      </c>
      <c r="G2008" s="58">
        <f>IFERROR(INDEX(CRIMs!G:G,MATCH(C2008,CRIMs!D:D,0)),0)</f>
        <v>0</v>
      </c>
      <c r="H2008" s="58">
        <f>IFERROR(INDEX(CRIMs!I:I,MATCH(C2008,CRIMs!D:D,0)),0)</f>
        <v>0</v>
      </c>
      <c r="I2008" s="13">
        <f>INDEX('xUS TME'!E:E,MATCH($B2008,'xUS TME'!$B:$B,0))</f>
        <v>0.11</v>
      </c>
      <c r="J2008" s="15">
        <f>INDEX('xUS TME'!H:H,MATCH(B2008,'xUS TME'!$B:$B,0))</f>
        <v>1.08</v>
      </c>
      <c r="K2008" s="17">
        <f t="shared" si="31"/>
        <v>-7.4074074074074181E-2</v>
      </c>
      <c r="L2008" s="15">
        <f>INDEX('xUS TME'!J:J,MATCH('xUS Opp Value'!B178,'xUS TME'!$B:$B,0))</f>
        <v>0</v>
      </c>
      <c r="M2008" s="15">
        <f>INDEX('xUS TME'!L:L,MATCH('xUS Opp Value'!$B178,'xUS TME'!$B:$B,0))</f>
        <v>1.26</v>
      </c>
      <c r="N2008" s="15">
        <f>INDEX('xUS TME'!K:K,MATCH('xUS Opp Value'!$B178,'xUS TME'!$B:$B,0))</f>
        <v>0.12</v>
      </c>
      <c r="O2008" s="15">
        <f>INDEX('xUS TME'!I:I,MATCH('xUS Opp Value'!$B178,'xUS TME'!$B:$B,0))</f>
        <v>0</v>
      </c>
      <c r="P2008" s="15" t="str">
        <f>INDEX('xUS TME'!M:M,MATCH('xUS Opp Value'!$B178,'xUS TME'!$B:$B,0))</f>
        <v>New Israeli Sheqel</v>
      </c>
      <c r="Q2008" s="15" t="str">
        <f>INDEX('xUS TME'!N:N,MATCH('xUS Opp Value'!$B2008,'xUS TME'!$B:$B,0))</f>
        <v>Medium</v>
      </c>
    </row>
    <row r="2009" spans="1:17" hidden="1">
      <c r="A2009" s="10" t="s">
        <v>2055</v>
      </c>
      <c r="B2009" s="10" t="str">
        <f>INDEX('xUS TME'!B:B,MATCH('xUS Opp Value'!A2009,'xUS TME'!A:A,0))</f>
        <v>DE000CBK1001</v>
      </c>
      <c r="C2009" s="13" t="str">
        <f>INDEX('xUS TME'!C:C,MATCH($B2009,'xUS TME'!$B:$B,0))</f>
        <v>CBK</v>
      </c>
      <c r="D2009" s="13" t="str">
        <f>INDEX('xUS TME'!D:D,MATCH(B2009,'xUS TME'!$B:$B,0))</f>
        <v>0P00009QOE</v>
      </c>
      <c r="E2009" s="13" t="str">
        <f>INDEX('xUS TME'!F:F,MATCH(B2009,'xUS TME'!$B:$B,0))</f>
        <v>Germany</v>
      </c>
      <c r="F2009" s="18" t="str">
        <f>INDEX('xUS TME'!G:G,MATCH(B2009,'xUS TME'!$B:$B,0))</f>
        <v>Financials</v>
      </c>
      <c r="G2009" s="58">
        <f>IFERROR(INDEX(CRIMs!G:G,MATCH(C2009,CRIMs!D:D,0)),0)</f>
        <v>0</v>
      </c>
      <c r="H2009" s="58">
        <f>IFERROR(INDEX(CRIMs!I:I,MATCH(C2009,CRIMs!D:D,0)),0)</f>
        <v>0</v>
      </c>
      <c r="I2009" s="13">
        <f>INDEX('xUS TME'!E:E,MATCH($B2009,'xUS TME'!$B:$B,0))</f>
        <v>0.09</v>
      </c>
      <c r="J2009" s="15">
        <f>INDEX('xUS TME'!H:H,MATCH(B2009,'xUS TME'!$B:$B,0))</f>
        <v>1.22</v>
      </c>
      <c r="K2009" s="17">
        <f t="shared" si="31"/>
        <v>-0.18032786885245899</v>
      </c>
      <c r="L2009" s="15">
        <f>INDEX('xUS TME'!J:J,MATCH('xUS Opp Value'!B213,'xUS TME'!$B:$B,0))</f>
        <v>11.9</v>
      </c>
      <c r="M2009" s="15">
        <f>INDEX('xUS TME'!L:L,MATCH('xUS Opp Value'!$B213,'xUS TME'!$B:$B,0))</f>
        <v>2.42</v>
      </c>
      <c r="N2009" s="15">
        <f>INDEX('xUS TME'!K:K,MATCH('xUS Opp Value'!$B213,'xUS TME'!$B:$B,0))</f>
        <v>0.38</v>
      </c>
      <c r="O2009" s="15">
        <f>INDEX('xUS TME'!I:I,MATCH('xUS Opp Value'!$B213,'xUS TME'!$B:$B,0))</f>
        <v>0</v>
      </c>
      <c r="P2009" s="15" t="str">
        <f>INDEX('xUS TME'!M:M,MATCH('xUS Opp Value'!$B213,'xUS TME'!$B:$B,0))</f>
        <v>New Taiwan Dollar</v>
      </c>
      <c r="Q2009" s="15" t="str">
        <f>INDEX('xUS TME'!N:N,MATCH('xUS Opp Value'!$B2009,'xUS TME'!$B:$B,0))</f>
        <v>High</v>
      </c>
    </row>
    <row r="2010" spans="1:17" hidden="1">
      <c r="A2010" s="10" t="s">
        <v>6186</v>
      </c>
      <c r="B2010" s="10" t="str">
        <f>INDEX('xUS TME'!B:B,MATCH('xUS Opp Value'!A2010,'xUS TME'!A:A,0))</f>
        <v>SE0021921269</v>
      </c>
      <c r="C2010" s="13" t="str">
        <f>INDEX('xUS TME'!C:C,MATCH($B2010,'xUS TME'!$B:$B,0))</f>
        <v>SAAB B</v>
      </c>
      <c r="D2010" s="13" t="str">
        <f>INDEX('xUS TME'!D:D,MATCH(B2010,'xUS TME'!$B:$B,0))</f>
        <v>0P0000A6J8</v>
      </c>
      <c r="E2010" s="13" t="str">
        <f>INDEX('xUS TME'!F:F,MATCH(B2010,'xUS TME'!$B:$B,0))</f>
        <v>Sweden</v>
      </c>
      <c r="F2010" s="18" t="str">
        <f>INDEX('xUS TME'!G:G,MATCH(B2010,'xUS TME'!$B:$B,0))</f>
        <v>Industrials</v>
      </c>
      <c r="G2010" s="58">
        <f>IFERROR(INDEX(CRIMs!G:G,MATCH(C2010,CRIMs!D:D,0)),0)</f>
        <v>0</v>
      </c>
      <c r="H2010" s="58">
        <f>IFERROR(INDEX(CRIMs!I:I,MATCH(C2010,CRIMs!D:D,0)),0)</f>
        <v>0</v>
      </c>
      <c r="I2010" s="13">
        <f>INDEX('xUS TME'!E:E,MATCH($B2010,'xUS TME'!$B:$B,0))</f>
        <v>7.0000000000000007E-2</v>
      </c>
      <c r="J2010" s="15">
        <f>INDEX('xUS TME'!H:H,MATCH(B2010,'xUS TME'!$B:$B,0))</f>
        <v>1.05</v>
      </c>
      <c r="K2010" s="17">
        <f t="shared" si="31"/>
        <v>-4.7619047619047672E-2</v>
      </c>
      <c r="L2010" s="15">
        <f>INDEX('xUS TME'!J:J,MATCH('xUS Opp Value'!B278,'xUS TME'!$B:$B,0))</f>
        <v>15.59</v>
      </c>
      <c r="M2010" s="15">
        <f>INDEX('xUS TME'!L:L,MATCH('xUS Opp Value'!$B278,'xUS TME'!$B:$B,0))</f>
        <v>2.21</v>
      </c>
      <c r="N2010" s="15">
        <f>INDEX('xUS TME'!K:K,MATCH('xUS Opp Value'!$B278,'xUS TME'!$B:$B,0))</f>
        <v>0.18</v>
      </c>
      <c r="O2010" s="15">
        <f>INDEX('xUS TME'!I:I,MATCH('xUS Opp Value'!$B278,'xUS TME'!$B:$B,0))</f>
        <v>0</v>
      </c>
      <c r="P2010" s="15" t="str">
        <f>INDEX('xUS TME'!M:M,MATCH('xUS Opp Value'!$B278,'xUS TME'!$B:$B,0))</f>
        <v>Norwegian Krone</v>
      </c>
      <c r="Q2010" s="15" t="str">
        <f>INDEX('xUS TME'!N:N,MATCH('xUS Opp Value'!$B2010,'xUS TME'!$B:$B,0))</f>
        <v>Medium</v>
      </c>
    </row>
    <row r="2011" spans="1:17" hidden="1">
      <c r="A2011" s="10" t="s">
        <v>4809</v>
      </c>
      <c r="B2011" s="10" t="str">
        <f>INDEX('xUS TME'!B:B,MATCH('xUS Opp Value'!A2011,'xUS TME'!A:A,0))</f>
        <v>JP3877600001</v>
      </c>
      <c r="C2011" s="13">
        <f>INDEX('xUS TME'!C:C,MATCH($B2011,'xUS TME'!$B:$B,0))</f>
        <v>8002</v>
      </c>
      <c r="D2011" s="13" t="str">
        <f>INDEX('xUS TME'!D:D,MATCH(B2011,'xUS TME'!$B:$B,0))</f>
        <v>0P0000AEVK</v>
      </c>
      <c r="E2011" s="13" t="str">
        <f>INDEX('xUS TME'!F:F,MATCH(B2011,'xUS TME'!$B:$B,0))</f>
        <v>Japan</v>
      </c>
      <c r="F2011" s="18" t="str">
        <f>INDEX('xUS TME'!G:G,MATCH(B2011,'xUS TME'!$B:$B,0))</f>
        <v>Industrials</v>
      </c>
      <c r="G2011" s="58">
        <f>IFERROR(INDEX(CRIMs!G:G,MATCH(C2011,CRIMs!D:D,0)),0)</f>
        <v>0</v>
      </c>
      <c r="H2011" s="58">
        <f>IFERROR(INDEX(CRIMs!I:I,MATCH(C2011,CRIMs!D:D,0)),0)</f>
        <v>0</v>
      </c>
      <c r="I2011" s="13">
        <f>INDEX('xUS TME'!E:E,MATCH($B2011,'xUS TME'!$B:$B,0))</f>
        <v>0.18</v>
      </c>
      <c r="J2011" s="15">
        <f>INDEX('xUS TME'!H:H,MATCH(B2011,'xUS TME'!$B:$B,0))</f>
        <v>1.26</v>
      </c>
      <c r="K2011" s="17">
        <f t="shared" si="31"/>
        <v>-0.20634920634920639</v>
      </c>
      <c r="L2011" s="15">
        <f>INDEX('xUS TME'!J:J,MATCH('xUS Opp Value'!B134,'xUS TME'!$B:$B,0))</f>
        <v>9.75</v>
      </c>
      <c r="M2011" s="15">
        <f>INDEX('xUS TME'!L:L,MATCH('xUS Opp Value'!$B134,'xUS TME'!$B:$B,0))</f>
        <v>1.1499999999999999</v>
      </c>
      <c r="N2011" s="15">
        <f>INDEX('xUS TME'!K:K,MATCH('xUS Opp Value'!$B134,'xUS TME'!$B:$B,0))</f>
        <v>0.12</v>
      </c>
      <c r="O2011" s="15">
        <f>INDEX('xUS TME'!I:I,MATCH('xUS Opp Value'!$B134,'xUS TME'!$B:$B,0))</f>
        <v>0</v>
      </c>
      <c r="P2011" s="15" t="str">
        <f>INDEX('xUS TME'!M:M,MATCH('xUS Opp Value'!$B134,'xUS TME'!$B:$B,0))</f>
        <v>Malaysian Ringgit</v>
      </c>
      <c r="Q2011" s="15" t="str">
        <f>INDEX('xUS TME'!N:N,MATCH('xUS Opp Value'!$B2011,'xUS TME'!$B:$B,0))</f>
        <v>Medium</v>
      </c>
    </row>
    <row r="2012" spans="1:17" hidden="1">
      <c r="A2012" s="10" t="s">
        <v>8077</v>
      </c>
      <c r="B2012" s="10" t="str">
        <f>INDEX('xUS TME'!B:B,MATCH('xUS Opp Value'!A2012,'xUS TME'!A:A,0))</f>
        <v>GB00BL9YR756</v>
      </c>
      <c r="C2012" s="13" t="str">
        <f>INDEX('xUS TME'!C:C,MATCH($B2012,'xUS TME'!$B:$B,0))</f>
        <v>WISE</v>
      </c>
      <c r="D2012" s="13" t="str">
        <f>INDEX('xUS TME'!D:D,MATCH(B2012,'xUS TME'!$B:$B,0))</f>
        <v>0P0001MV3V</v>
      </c>
      <c r="E2012" s="13" t="str">
        <f>INDEX('xUS TME'!F:F,MATCH(B2012,'xUS TME'!$B:$B,0))</f>
        <v>United Kingdom</v>
      </c>
      <c r="F2012" s="18" t="str">
        <f>INDEX('xUS TME'!G:G,MATCH(B2012,'xUS TME'!$B:$B,0))</f>
        <v>Financials</v>
      </c>
      <c r="G2012" s="58">
        <f>IFERROR(INDEX(CRIMs!G:G,MATCH(C2012,CRIMs!D:D,0)),0)</f>
        <v>0</v>
      </c>
      <c r="H2012" s="58">
        <f>IFERROR(INDEX(CRIMs!I:I,MATCH(C2012,CRIMs!D:D,0)),0)</f>
        <v>0</v>
      </c>
      <c r="I2012" s="13">
        <f>INDEX('xUS TME'!E:E,MATCH($B2012,'xUS TME'!$B:$B,0))</f>
        <v>0.02</v>
      </c>
      <c r="J2012" s="15">
        <f>INDEX('xUS TME'!H:H,MATCH(B2012,'xUS TME'!$B:$B,0))</f>
        <v>1.22</v>
      </c>
      <c r="K2012" s="17">
        <f t="shared" si="31"/>
        <v>-0.18032786885245899</v>
      </c>
      <c r="L2012" s="15">
        <f>INDEX('xUS TME'!J:J,MATCH('xUS Opp Value'!B752,'xUS TME'!$B:$B,0))</f>
        <v>8.34</v>
      </c>
      <c r="M2012" s="15">
        <f>INDEX('xUS TME'!L:L,MATCH('xUS Opp Value'!$B752,'xUS TME'!$B:$B,0))</f>
        <v>2.2999999999999998</v>
      </c>
      <c r="N2012" s="15">
        <f>INDEX('xUS TME'!K:K,MATCH('xUS Opp Value'!$B752,'xUS TME'!$B:$B,0))</f>
        <v>0.23</v>
      </c>
      <c r="O2012" s="15">
        <f>INDEX('xUS TME'!I:I,MATCH('xUS Opp Value'!$B752,'xUS TME'!$B:$B,0))</f>
        <v>0</v>
      </c>
      <c r="P2012" s="15" t="str">
        <f>INDEX('xUS TME'!M:M,MATCH('xUS Opp Value'!$B752,'xUS TME'!$B:$B,0))</f>
        <v>Indian Rupee</v>
      </c>
      <c r="Q2012" s="15" t="str">
        <f>INDEX('xUS TME'!N:N,MATCH('xUS Opp Value'!$B2012,'xUS TME'!$B:$B,0))</f>
        <v>High</v>
      </c>
    </row>
    <row r="2013" spans="1:17" hidden="1">
      <c r="A2013" s="10" t="s">
        <v>2017</v>
      </c>
      <c r="B2013" s="10" t="str">
        <f>INDEX('xUS TME'!B:B,MATCH('xUS Opp Value'!A2013,'xUS TME'!A:A,0))</f>
        <v>MX01KO000002</v>
      </c>
      <c r="C2013" s="13" t="str">
        <f>INDEX('xUS TME'!C:C,MATCH($B2013,'xUS TME'!$B:$B,0))</f>
        <v>KOFUBL</v>
      </c>
      <c r="D2013" s="13" t="str">
        <f>INDEX('xUS TME'!D:D,MATCH(B2013,'xUS TME'!$B:$B,0))</f>
        <v>0P0001H98U</v>
      </c>
      <c r="E2013" s="13" t="str">
        <f>INDEX('xUS TME'!F:F,MATCH(B2013,'xUS TME'!$B:$B,0))</f>
        <v>Mexico</v>
      </c>
      <c r="F2013" s="18" t="str">
        <f>INDEX('xUS TME'!G:G,MATCH(B2013,'xUS TME'!$B:$B,0))</f>
        <v>Consumer Staples</v>
      </c>
      <c r="G2013" s="58">
        <f>IFERROR(INDEX(CRIMs!G:G,MATCH(C2013,CRIMs!D:D,0)),0)</f>
        <v>0</v>
      </c>
      <c r="H2013" s="58">
        <f>IFERROR(INDEX(CRIMs!I:I,MATCH(C2013,CRIMs!D:D,0)),0)</f>
        <v>0</v>
      </c>
      <c r="I2013" s="13">
        <f>INDEX('xUS TME'!E:E,MATCH($B2013,'xUS TME'!$B:$B,0))</f>
        <v>0.02</v>
      </c>
      <c r="J2013" s="15">
        <f>INDEX('xUS TME'!H:H,MATCH(B2013,'xUS TME'!$B:$B,0))</f>
        <v>1.03</v>
      </c>
      <c r="K2013" s="17">
        <f t="shared" si="31"/>
        <v>-2.9126213592232997E-2</v>
      </c>
      <c r="L2013" s="15">
        <f>INDEX('xUS TME'!J:J,MATCH('xUS Opp Value'!B1021,'xUS TME'!$B:$B,0))</f>
        <v>19.760000000000002</v>
      </c>
      <c r="M2013" s="15">
        <f>INDEX('xUS TME'!L:L,MATCH('xUS Opp Value'!$B1021,'xUS TME'!$B:$B,0))</f>
        <v>2.0099999999999998</v>
      </c>
      <c r="N2013" s="15">
        <f>INDEX('xUS TME'!K:K,MATCH('xUS Opp Value'!$B1021,'xUS TME'!$B:$B,0))</f>
        <v>0.17</v>
      </c>
      <c r="O2013" s="15">
        <f>INDEX('xUS TME'!I:I,MATCH('xUS Opp Value'!$B1021,'xUS TME'!$B:$B,0))</f>
        <v>0</v>
      </c>
      <c r="P2013" s="15" t="str">
        <f>INDEX('xUS TME'!M:M,MATCH('xUS Opp Value'!$B1021,'xUS TME'!$B:$B,0))</f>
        <v>Indian Rupee</v>
      </c>
      <c r="Q2013" s="15" t="str">
        <f>INDEX('xUS TME'!N:N,MATCH('xUS Opp Value'!$B2013,'xUS TME'!$B:$B,0))</f>
        <v>Medium</v>
      </c>
    </row>
    <row r="2014" spans="1:17" hidden="1">
      <c r="A2014" s="10" t="s">
        <v>7431</v>
      </c>
      <c r="B2014" s="10" t="str">
        <f>INDEX('xUS TME'!B:B,MATCH('xUS Opp Value'!A2014,'xUS TME'!A:A,0))</f>
        <v>BRVIVTACNOR0</v>
      </c>
      <c r="C2014" s="13" t="str">
        <f>INDEX('xUS TME'!C:C,MATCH($B2014,'xUS TME'!$B:$B,0))</f>
        <v>VIVT3</v>
      </c>
      <c r="D2014" s="13" t="str">
        <f>INDEX('xUS TME'!D:D,MATCH(B2014,'xUS TME'!$B:$B,0))</f>
        <v>0P0000CE63</v>
      </c>
      <c r="E2014" s="13" t="str">
        <f>INDEX('xUS TME'!F:F,MATCH(B2014,'xUS TME'!$B:$B,0))</f>
        <v>Brazil</v>
      </c>
      <c r="F2014" s="18" t="str">
        <f>INDEX('xUS TME'!G:G,MATCH(B2014,'xUS TME'!$B:$B,0))</f>
        <v>Communication Services</v>
      </c>
      <c r="G2014" s="58">
        <f>IFERROR(INDEX(CRIMs!G:G,MATCH(C2014,CRIMs!D:D,0)),0)</f>
        <v>0</v>
      </c>
      <c r="H2014" s="58">
        <f>IFERROR(INDEX(CRIMs!I:I,MATCH(C2014,CRIMs!D:D,0)),0)</f>
        <v>0</v>
      </c>
      <c r="I2014" s="13">
        <f>INDEX('xUS TME'!E:E,MATCH($B2014,'xUS TME'!$B:$B,0))</f>
        <v>0.02</v>
      </c>
      <c r="J2014" s="15">
        <f>INDEX('xUS TME'!H:H,MATCH(B2014,'xUS TME'!$B:$B,0))</f>
        <v>1.22</v>
      </c>
      <c r="K2014" s="17">
        <f t="shared" si="31"/>
        <v>-0.18032786885245899</v>
      </c>
      <c r="L2014" s="15">
        <f>INDEX('xUS TME'!J:J,MATCH('xUS Opp Value'!B1029,'xUS TME'!$B:$B,0))</f>
        <v>16.41</v>
      </c>
      <c r="M2014" s="15">
        <f>INDEX('xUS TME'!L:L,MATCH('xUS Opp Value'!$B1029,'xUS TME'!$B:$B,0))</f>
        <v>1.06</v>
      </c>
      <c r="N2014" s="15">
        <f>INDEX('xUS TME'!K:K,MATCH('xUS Opp Value'!$B1029,'xUS TME'!$B:$B,0))</f>
        <v>0.05</v>
      </c>
      <c r="O2014" s="15">
        <f>INDEX('xUS TME'!I:I,MATCH('xUS Opp Value'!$B1029,'xUS TME'!$B:$B,0))</f>
        <v>0</v>
      </c>
      <c r="P2014" s="15" t="str">
        <f>INDEX('xUS TME'!M:M,MATCH('xUS Opp Value'!$B1029,'xUS TME'!$B:$B,0))</f>
        <v>Australian Dollar</v>
      </c>
      <c r="Q2014" s="15" t="str">
        <f>INDEX('xUS TME'!N:N,MATCH('xUS Opp Value'!$B2014,'xUS TME'!$B:$B,0))</f>
        <v>High</v>
      </c>
    </row>
    <row r="2015" spans="1:17" hidden="1">
      <c r="A2015" s="10" t="s">
        <v>2528</v>
      </c>
      <c r="B2015" s="10" t="str">
        <f>INDEX('xUS TME'!B:B,MATCH('xUS Opp Value'!A2015,'xUS TME'!A:A,0))</f>
        <v>CA29250N1050</v>
      </c>
      <c r="C2015" s="13" t="str">
        <f>INDEX('xUS TME'!C:C,MATCH($B2015,'xUS TME'!$B:$B,0))</f>
        <v>ENB</v>
      </c>
      <c r="D2015" s="13" t="str">
        <f>INDEX('xUS TME'!D:D,MATCH(B2015,'xUS TME'!$B:$B,0))</f>
        <v>0P0000681O</v>
      </c>
      <c r="E2015" s="13" t="str">
        <f>INDEX('xUS TME'!F:F,MATCH(B2015,'xUS TME'!$B:$B,0))</f>
        <v>Canada</v>
      </c>
      <c r="F2015" s="18" t="str">
        <f>INDEX('xUS TME'!G:G,MATCH(B2015,'xUS TME'!$B:$B,0))</f>
        <v>Energy</v>
      </c>
      <c r="G2015" s="58">
        <f>IFERROR(INDEX(CRIMs!G:G,MATCH(C2015,CRIMs!D:D,0)),0)</f>
        <v>0</v>
      </c>
      <c r="H2015" s="58">
        <f>IFERROR(INDEX(CRIMs!I:I,MATCH(C2015,CRIMs!D:D,0)),0)</f>
        <v>0</v>
      </c>
      <c r="I2015" s="13">
        <f>INDEX('xUS TME'!E:E,MATCH($B2015,'xUS TME'!$B:$B,0))</f>
        <v>0.36</v>
      </c>
      <c r="J2015" s="15">
        <f>INDEX('xUS TME'!H:H,MATCH(B2015,'xUS TME'!$B:$B,0))</f>
        <v>1.1399999999999999</v>
      </c>
      <c r="K2015" s="17">
        <f t="shared" si="31"/>
        <v>-0.12280701754385959</v>
      </c>
      <c r="L2015" s="15">
        <f>INDEX('xUS TME'!J:J,MATCH('xUS Opp Value'!B56,'xUS TME'!$B:$B,0))</f>
        <v>117.41</v>
      </c>
      <c r="M2015" s="15">
        <f>INDEX('xUS TME'!L:L,MATCH('xUS Opp Value'!$B56,'xUS TME'!$B:$B,0))</f>
        <v>40.880000000000003</v>
      </c>
      <c r="N2015" s="15">
        <f>INDEX('xUS TME'!K:K,MATCH('xUS Opp Value'!$B56,'xUS TME'!$B:$B,0))</f>
        <v>0.28000000000000003</v>
      </c>
      <c r="O2015" s="15">
        <f>INDEX('xUS TME'!I:I,MATCH('xUS Opp Value'!$B56,'xUS TME'!$B:$B,0))</f>
        <v>0</v>
      </c>
      <c r="P2015" s="15" t="str">
        <f>INDEX('xUS TME'!M:M,MATCH('xUS Opp Value'!$B56,'xUS TME'!$B:$B,0))</f>
        <v>Baht</v>
      </c>
      <c r="Q2015" s="15" t="str">
        <f>INDEX('xUS TME'!N:N,MATCH('xUS Opp Value'!$B2015,'xUS TME'!$B:$B,0))</f>
        <v>Medium</v>
      </c>
    </row>
    <row r="2016" spans="1:17" hidden="1">
      <c r="A2016" s="10" t="s">
        <v>8593</v>
      </c>
      <c r="B2016" s="10" t="str">
        <f>INDEX('xUS TME'!B:B,MATCH('xUS Opp Value'!A2016,'xUS TME'!A:A,0))</f>
        <v>JP3236330001</v>
      </c>
      <c r="C2016" s="13" t="str">
        <f>INDEX('xUS TME'!C:C,MATCH($B2016,'xUS TME'!$B:$B,0))</f>
        <v>285A</v>
      </c>
      <c r="D2016" s="13" t="str">
        <f>INDEX('xUS TME'!D:D,MATCH(B2016,'xUS TME'!$B:$B,0))</f>
        <v>0P0001KMEE</v>
      </c>
      <c r="E2016" s="13" t="str">
        <f>INDEX('xUS TME'!F:F,MATCH(B2016,'xUS TME'!$B:$B,0))</f>
        <v>Japan</v>
      </c>
      <c r="F2016" s="18" t="str">
        <f>INDEX('xUS TME'!G:G,MATCH(B2016,'xUS TME'!$B:$B,0))</f>
        <v>Information Technology</v>
      </c>
      <c r="G2016" s="58">
        <f>IFERROR(INDEX(CRIMs!G:G,MATCH(C2016,CRIMs!D:D,0)),0)</f>
        <v>0</v>
      </c>
      <c r="H2016" s="58">
        <f>IFERROR(INDEX(CRIMs!I:I,MATCH(C2016,CRIMs!D:D,0)),0)</f>
        <v>0</v>
      </c>
      <c r="I2016" s="13">
        <f>INDEX('xUS TME'!E:E,MATCH($B2016,'xUS TME'!$B:$B,0))</f>
        <v>0.05</v>
      </c>
      <c r="J2016" s="15">
        <f>INDEX('xUS TME'!H:H,MATCH(B2016,'xUS TME'!$B:$B,0))</f>
        <v>1.84</v>
      </c>
      <c r="K2016" s="17">
        <f t="shared" si="31"/>
        <v>-0.45652173913043481</v>
      </c>
      <c r="L2016" s="15">
        <f>INDEX('xUS TME'!J:J,MATCH('xUS Opp Value'!B396,'xUS TME'!$B:$B,0))</f>
        <v>0</v>
      </c>
      <c r="M2016" s="15">
        <f>INDEX('xUS TME'!L:L,MATCH('xUS Opp Value'!$B396,'xUS TME'!$B:$B,0))</f>
        <v>11.28</v>
      </c>
      <c r="N2016" s="15">
        <f>INDEX('xUS TME'!K:K,MATCH('xUS Opp Value'!$B396,'xUS TME'!$B:$B,0))</f>
        <v>1.45</v>
      </c>
      <c r="O2016" s="15" t="str">
        <f>INDEX('xUS TME'!I:I,MATCH('xUS Opp Value'!$B396,'xUS TME'!$B:$B,0))</f>
        <v>None</v>
      </c>
      <c r="P2016" s="15" t="str">
        <f>INDEX('xUS TME'!M:M,MATCH('xUS Opp Value'!$B396,'xUS TME'!$B:$B,0))</f>
        <v>Chilean Peso</v>
      </c>
      <c r="Q2016" s="15" t="str">
        <f>INDEX('xUS TME'!N:N,MATCH('xUS Opp Value'!$B2016,'xUS TME'!$B:$B,0))</f>
        <v>Very High</v>
      </c>
    </row>
    <row r="2017" spans="1:17" hidden="1">
      <c r="A2017" s="10" t="s">
        <v>2600</v>
      </c>
      <c r="B2017" s="10" t="str">
        <f>INDEX('xUS TME'!B:B,MATCH('xUS Opp Value'!A2017,'xUS TME'!A:A,0))</f>
        <v>NO0010096985</v>
      </c>
      <c r="C2017" s="13" t="str">
        <f>INDEX('xUS TME'!C:C,MATCH($B2017,'xUS TME'!$B:$B,0))</f>
        <v>EQNR</v>
      </c>
      <c r="D2017" s="13" t="str">
        <f>INDEX('xUS TME'!D:D,MATCH(B2017,'xUS TME'!$B:$B,0))</f>
        <v>0P0000BWW7</v>
      </c>
      <c r="E2017" s="13" t="str">
        <f>INDEX('xUS TME'!F:F,MATCH(B2017,'xUS TME'!$B:$B,0))</f>
        <v>Norway</v>
      </c>
      <c r="F2017" s="18" t="str">
        <f>INDEX('xUS TME'!G:G,MATCH(B2017,'xUS TME'!$B:$B,0))</f>
        <v>Energy</v>
      </c>
      <c r="G2017" s="58">
        <f>IFERROR(INDEX(CRIMs!G:G,MATCH(C2017,CRIMs!D:D,0)),0)</f>
        <v>0</v>
      </c>
      <c r="H2017" s="58">
        <f>IFERROR(INDEX(CRIMs!I:I,MATCH(C2017,CRIMs!D:D,0)),0)</f>
        <v>0</v>
      </c>
      <c r="I2017" s="13">
        <f>INDEX('xUS TME'!E:E,MATCH($B2017,'xUS TME'!$B:$B,0))</f>
        <v>0.1</v>
      </c>
      <c r="J2017" s="15">
        <f>INDEX('xUS TME'!H:H,MATCH(B2017,'xUS TME'!$B:$B,0))</f>
        <v>1.37</v>
      </c>
      <c r="K2017" s="17">
        <f t="shared" si="31"/>
        <v>-0.27007299270072993</v>
      </c>
      <c r="L2017" s="15">
        <f>INDEX('xUS TME'!J:J,MATCH('xUS Opp Value'!B443,'xUS TME'!$B:$B,0))</f>
        <v>23.55</v>
      </c>
      <c r="M2017" s="15">
        <f>INDEX('xUS TME'!L:L,MATCH('xUS Opp Value'!$B443,'xUS TME'!$B:$B,0))</f>
        <v>4.9000000000000004</v>
      </c>
      <c r="N2017" s="15">
        <f>INDEX('xUS TME'!K:K,MATCH('xUS Opp Value'!$B443,'xUS TME'!$B:$B,0))</f>
        <v>0.15</v>
      </c>
      <c r="O2017" s="15">
        <f>INDEX('xUS TME'!I:I,MATCH('xUS Opp Value'!$B443,'xUS TME'!$B:$B,0))</f>
        <v>0</v>
      </c>
      <c r="P2017" s="15" t="str">
        <f>INDEX('xUS TME'!M:M,MATCH('xUS Opp Value'!$B443,'xUS TME'!$B:$B,0))</f>
        <v>Canadian Dollar</v>
      </c>
      <c r="Q2017" s="15" t="str">
        <f>INDEX('xUS TME'!N:N,MATCH('xUS Opp Value'!$B2017,'xUS TME'!$B:$B,0))</f>
        <v>High</v>
      </c>
    </row>
    <row r="2018" spans="1:17" hidden="1">
      <c r="A2018" s="10" t="s">
        <v>3508</v>
      </c>
      <c r="B2018" s="10" t="str">
        <f>INDEX('xUS TME'!B:B,MATCH('xUS Opp Value'!A2018,'xUS TME'!A:A,0))</f>
        <v>JP3787000003</v>
      </c>
      <c r="C2018" s="13">
        <f>INDEX('xUS TME'!C:C,MATCH($B2018,'xUS TME'!$B:$B,0))</f>
        <v>6305</v>
      </c>
      <c r="D2018" s="13" t="str">
        <f>INDEX('xUS TME'!D:D,MATCH(B2018,'xUS TME'!$B:$B,0))</f>
        <v>0P0000EDDP</v>
      </c>
      <c r="E2018" s="13" t="str">
        <f>INDEX('xUS TME'!F:F,MATCH(B2018,'xUS TME'!$B:$B,0))</f>
        <v>Japan</v>
      </c>
      <c r="F2018" s="18" t="str">
        <f>INDEX('xUS TME'!G:G,MATCH(B2018,'xUS TME'!$B:$B,0))</f>
        <v>Industrials</v>
      </c>
      <c r="G2018" s="58">
        <f>IFERROR(INDEX(CRIMs!G:G,MATCH(C2018,CRIMs!D:D,0)),0)</f>
        <v>0</v>
      </c>
      <c r="H2018" s="58">
        <f>IFERROR(INDEX(CRIMs!I:I,MATCH(C2018,CRIMs!D:D,0)),0)</f>
        <v>0</v>
      </c>
      <c r="I2018" s="13">
        <f>INDEX('xUS TME'!E:E,MATCH($B2018,'xUS TME'!$B:$B,0))</f>
        <v>0.01</v>
      </c>
      <c r="J2018" s="15">
        <f>INDEX('xUS TME'!H:H,MATCH(B2018,'xUS TME'!$B:$B,0))</f>
        <v>1.07</v>
      </c>
      <c r="K2018" s="17">
        <f t="shared" si="31"/>
        <v>-6.5420560747663559E-2</v>
      </c>
      <c r="L2018" s="15">
        <f>INDEX('xUS TME'!J:J,MATCH('xUS Opp Value'!B1333,'xUS TME'!$B:$B,0))</f>
        <v>0</v>
      </c>
      <c r="M2018" s="15">
        <f>INDEX('xUS TME'!L:L,MATCH('xUS Opp Value'!$B1333,'xUS TME'!$B:$B,0))</f>
        <v>2.42</v>
      </c>
      <c r="N2018" s="15">
        <f>INDEX('xUS TME'!K:K,MATCH('xUS Opp Value'!$B1333,'xUS TME'!$B:$B,0))</f>
        <v>0.15</v>
      </c>
      <c r="O2018" s="15">
        <f>INDEX('xUS TME'!I:I,MATCH('xUS Opp Value'!$B1333,'xUS TME'!$B:$B,0))</f>
        <v>0</v>
      </c>
      <c r="P2018" s="15" t="str">
        <f>INDEX('xUS TME'!M:M,MATCH('xUS Opp Value'!$B1333,'xUS TME'!$B:$B,0))</f>
        <v>Yuan Renminbi</v>
      </c>
      <c r="Q2018" s="15" t="str">
        <f>INDEX('xUS TME'!N:N,MATCH('xUS Opp Value'!$B2018,'xUS TME'!$B:$B,0))</f>
        <v>Medium</v>
      </c>
    </row>
    <row r="2019" spans="1:17" hidden="1">
      <c r="A2019" s="10" t="s">
        <v>5079</v>
      </c>
      <c r="B2019" s="10" t="str">
        <f>INDEX('xUS TME'!B:B,MATCH('xUS Opp Value'!A2019,'xUS TME'!A:A,0))</f>
        <v>DE0008430026</v>
      </c>
      <c r="C2019" s="13" t="str">
        <f>INDEX('xUS TME'!C:C,MATCH($B2019,'xUS TME'!$B:$B,0))</f>
        <v>MUV2</v>
      </c>
      <c r="D2019" s="13" t="str">
        <f>INDEX('xUS TME'!D:D,MATCH(B2019,'xUS TME'!$B:$B,0))</f>
        <v>0P00009QR8</v>
      </c>
      <c r="E2019" s="13" t="str">
        <f>INDEX('xUS TME'!F:F,MATCH(B2019,'xUS TME'!$B:$B,0))</f>
        <v>Germany</v>
      </c>
      <c r="F2019" s="18" t="str">
        <f>INDEX('xUS TME'!G:G,MATCH(B2019,'xUS TME'!$B:$B,0))</f>
        <v>Financials</v>
      </c>
      <c r="G2019" s="58">
        <f>IFERROR(INDEX(CRIMs!G:G,MATCH(C2019,CRIMs!D:D,0)),0)</f>
        <v>0</v>
      </c>
      <c r="H2019" s="58">
        <f>IFERROR(INDEX(CRIMs!I:I,MATCH(C2019,CRIMs!D:D,0)),0)</f>
        <v>0</v>
      </c>
      <c r="I2019" s="13">
        <f>INDEX('xUS TME'!E:E,MATCH($B2019,'xUS TME'!$B:$B,0))</f>
        <v>0.25</v>
      </c>
      <c r="J2019" s="15">
        <f>INDEX('xUS TME'!H:H,MATCH(B2019,'xUS TME'!$B:$B,0))</f>
        <v>1.1399999999999999</v>
      </c>
      <c r="K2019" s="17">
        <f t="shared" si="31"/>
        <v>-0.12280701754385959</v>
      </c>
      <c r="L2019" s="15">
        <f>INDEX('xUS TME'!J:J,MATCH('xUS Opp Value'!B88,'xUS TME'!$B:$B,0))</f>
        <v>13.16</v>
      </c>
      <c r="M2019" s="15">
        <f>INDEX('xUS TME'!L:L,MATCH('xUS Opp Value'!$B88,'xUS TME'!$B:$B,0))</f>
        <v>1.01</v>
      </c>
      <c r="N2019" s="15">
        <f>INDEX('xUS TME'!K:K,MATCH('xUS Opp Value'!$B88,'xUS TME'!$B:$B,0))</f>
        <v>0.08</v>
      </c>
      <c r="O2019" s="15" t="str">
        <f>INDEX('xUS TME'!I:I,MATCH('xUS Opp Value'!$B88,'xUS TME'!$B:$B,0))</f>
        <v>None</v>
      </c>
      <c r="P2019" s="15" t="str">
        <f>INDEX('xUS TME'!M:M,MATCH('xUS Opp Value'!$B88,'xUS TME'!$B:$B,0))</f>
        <v>Yen</v>
      </c>
      <c r="Q2019" s="15" t="str">
        <f>INDEX('xUS TME'!N:N,MATCH('xUS Opp Value'!$B2019,'xUS TME'!$B:$B,0))</f>
        <v>Medium</v>
      </c>
    </row>
    <row r="2020" spans="1:17" hidden="1">
      <c r="A2020" s="10" t="s">
        <v>4793</v>
      </c>
      <c r="B2020" s="10" t="str">
        <f>INDEX('xUS TME'!B:B,MATCH('xUS Opp Value'!A2020,'xUS TME'!A:A,0))</f>
        <v>CA56501R1064</v>
      </c>
      <c r="C2020" s="13" t="str">
        <f>INDEX('xUS TME'!C:C,MATCH($B2020,'xUS TME'!$B:$B,0))</f>
        <v>MFC</v>
      </c>
      <c r="D2020" s="13" t="str">
        <f>INDEX('xUS TME'!D:D,MATCH(B2020,'xUS TME'!$B:$B,0))</f>
        <v>0P0000684V</v>
      </c>
      <c r="E2020" s="13" t="str">
        <f>INDEX('xUS TME'!F:F,MATCH(B2020,'xUS TME'!$B:$B,0))</f>
        <v>Canada</v>
      </c>
      <c r="F2020" s="18" t="str">
        <f>INDEX('xUS TME'!G:G,MATCH(B2020,'xUS TME'!$B:$B,0))</f>
        <v>Financials</v>
      </c>
      <c r="G2020" s="58">
        <f>IFERROR(INDEX(CRIMs!G:G,MATCH(C2020,CRIMs!D:D,0)),0)</f>
        <v>0</v>
      </c>
      <c r="H2020" s="58">
        <f>IFERROR(INDEX(CRIMs!I:I,MATCH(C2020,CRIMs!D:D,0)),0)</f>
        <v>0</v>
      </c>
      <c r="I2020" s="13">
        <f>INDEX('xUS TME'!E:E,MATCH($B2020,'xUS TME'!$B:$B,0))</f>
        <v>0.18</v>
      </c>
      <c r="J2020" s="15">
        <f>INDEX('xUS TME'!H:H,MATCH(B2020,'xUS TME'!$B:$B,0))</f>
        <v>1.21</v>
      </c>
      <c r="K2020" s="17">
        <f t="shared" si="31"/>
        <v>-0.17355371900826444</v>
      </c>
      <c r="L2020" s="15">
        <f>INDEX('xUS TME'!J:J,MATCH('xUS Opp Value'!B116,'xUS TME'!$B:$B,0))</f>
        <v>150.26</v>
      </c>
      <c r="M2020" s="15">
        <f>INDEX('xUS TME'!L:L,MATCH('xUS Opp Value'!$B116,'xUS TME'!$B:$B,0))</f>
        <v>3.87</v>
      </c>
      <c r="N2020" s="15">
        <f>INDEX('xUS TME'!K:K,MATCH('xUS Opp Value'!$B116,'xUS TME'!$B:$B,0))</f>
        <v>0.18</v>
      </c>
      <c r="O2020" s="15">
        <f>INDEX('xUS TME'!I:I,MATCH('xUS Opp Value'!$B116,'xUS TME'!$B:$B,0))</f>
        <v>0</v>
      </c>
      <c r="P2020" s="15" t="str">
        <f>INDEX('xUS TME'!M:M,MATCH('xUS Opp Value'!$B116,'xUS TME'!$B:$B,0))</f>
        <v>Hong Kong Dollar</v>
      </c>
      <c r="Q2020" s="15" t="str">
        <f>INDEX('xUS TME'!N:N,MATCH('xUS Opp Value'!$B2020,'xUS TME'!$B:$B,0))</f>
        <v>Medium</v>
      </c>
    </row>
    <row r="2021" spans="1:17" hidden="1">
      <c r="A2021" s="10" t="s">
        <v>8001</v>
      </c>
      <c r="B2021" s="10" t="str">
        <f>INDEX('xUS TME'!B:B,MATCH('xUS Opp Value'!A2021,'xUS TME'!A:A,0))</f>
        <v>CA94106B1013</v>
      </c>
      <c r="C2021" s="13" t="str">
        <f>INDEX('xUS TME'!C:C,MATCH($B2021,'xUS TME'!$B:$B,0))</f>
        <v>WCN</v>
      </c>
      <c r="D2021" s="13" t="str">
        <f>INDEX('xUS TME'!D:D,MATCH(B2021,'xUS TME'!$B:$B,0))</f>
        <v>0P000005V0</v>
      </c>
      <c r="E2021" s="13" t="str">
        <f>INDEX('xUS TME'!F:F,MATCH(B2021,'xUS TME'!$B:$B,0))</f>
        <v>Canada</v>
      </c>
      <c r="F2021" s="18" t="str">
        <f>INDEX('xUS TME'!G:G,MATCH(B2021,'xUS TME'!$B:$B,0))</f>
        <v>Industrials</v>
      </c>
      <c r="G2021" s="58">
        <f>IFERROR(INDEX(CRIMs!G:G,MATCH(C2021,CRIMs!D:D,0)),0)</f>
        <v>0</v>
      </c>
      <c r="H2021" s="58">
        <f>IFERROR(INDEX(CRIMs!I:I,MATCH(C2021,CRIMs!D:D,0)),0)</f>
        <v>0</v>
      </c>
      <c r="I2021" s="13">
        <f>INDEX('xUS TME'!E:E,MATCH($B2021,'xUS TME'!$B:$B,0))</f>
        <v>0.13</v>
      </c>
      <c r="J2021" s="15">
        <f>INDEX('xUS TME'!H:H,MATCH(B2021,'xUS TME'!$B:$B,0))</f>
        <v>1.04</v>
      </c>
      <c r="K2021" s="17">
        <f t="shared" si="31"/>
        <v>-3.8461538461538547E-2</v>
      </c>
      <c r="L2021" s="15">
        <f>INDEX('xUS TME'!J:J,MATCH('xUS Opp Value'!B175,'xUS TME'!$B:$B,0))</f>
        <v>13.13</v>
      </c>
      <c r="M2021" s="15">
        <f>INDEX('xUS TME'!L:L,MATCH('xUS Opp Value'!$B175,'xUS TME'!$B:$B,0))</f>
        <v>1.51</v>
      </c>
      <c r="N2021" s="15">
        <f>INDEX('xUS TME'!K:K,MATCH('xUS Opp Value'!$B175,'xUS TME'!$B:$B,0))</f>
        <v>0.09</v>
      </c>
      <c r="O2021" s="15">
        <f>INDEX('xUS TME'!I:I,MATCH('xUS Opp Value'!$B175,'xUS TME'!$B:$B,0))</f>
        <v>0</v>
      </c>
      <c r="P2021" s="15" t="str">
        <f>INDEX('xUS TME'!M:M,MATCH('xUS Opp Value'!$B175,'xUS TME'!$B:$B,0))</f>
        <v>New Taiwan Dollar</v>
      </c>
      <c r="Q2021" s="15" t="str">
        <f>INDEX('xUS TME'!N:N,MATCH('xUS Opp Value'!$B2021,'xUS TME'!$B:$B,0))</f>
        <v>Medium</v>
      </c>
    </row>
    <row r="2022" spans="1:17" hidden="1">
      <c r="A2022" s="10" t="s">
        <v>8101</v>
      </c>
      <c r="B2022" s="10" t="str">
        <f>INDEX('xUS TME'!B:B,MATCH('xUS Opp Value'!A2022,'xUS TME'!A:A,0))</f>
        <v>AU000000WOW2</v>
      </c>
      <c r="C2022" s="13" t="str">
        <f>INDEX('xUS TME'!C:C,MATCH($B2022,'xUS TME'!$B:$B,0))</f>
        <v>WOW</v>
      </c>
      <c r="D2022" s="13" t="str">
        <f>INDEX('xUS TME'!D:D,MATCH(B2022,'xUS TME'!$B:$B,0))</f>
        <v>0P00006X26</v>
      </c>
      <c r="E2022" s="13" t="str">
        <f>INDEX('xUS TME'!F:F,MATCH(B2022,'xUS TME'!$B:$B,0))</f>
        <v>Australia</v>
      </c>
      <c r="F2022" s="18" t="str">
        <f>INDEX('xUS TME'!G:G,MATCH(B2022,'xUS TME'!$B:$B,0))</f>
        <v>Consumer Staples</v>
      </c>
      <c r="G2022" s="58">
        <f>IFERROR(INDEX(CRIMs!G:G,MATCH(C2022,CRIMs!D:D,0)),0)</f>
        <v>0</v>
      </c>
      <c r="H2022" s="58">
        <f>IFERROR(INDEX(CRIMs!I:I,MATCH(C2022,CRIMs!D:D,0)),0)</f>
        <v>0</v>
      </c>
      <c r="I2022" s="13">
        <f>INDEX('xUS TME'!E:E,MATCH($B2022,'xUS TME'!$B:$B,0))</f>
        <v>0.09</v>
      </c>
      <c r="J2022" s="15">
        <f>INDEX('xUS TME'!H:H,MATCH(B2022,'xUS TME'!$B:$B,0))</f>
        <v>1.18</v>
      </c>
      <c r="K2022" s="17">
        <f t="shared" si="31"/>
        <v>-0.15254237288135586</v>
      </c>
      <c r="L2022" s="15">
        <f>INDEX('xUS TME'!J:J,MATCH('xUS Opp Value'!B304,'xUS TME'!$B:$B,0))</f>
        <v>8.4499999999999993</v>
      </c>
      <c r="M2022" s="15">
        <f>INDEX('xUS TME'!L:L,MATCH('xUS Opp Value'!$B304,'xUS TME'!$B:$B,0))</f>
        <v>1.63</v>
      </c>
      <c r="N2022" s="15">
        <f>INDEX('xUS TME'!K:K,MATCH('xUS Opp Value'!$B304,'xUS TME'!$B:$B,0))</f>
        <v>0.17</v>
      </c>
      <c r="O2022" s="15" t="str">
        <f>INDEX('xUS TME'!I:I,MATCH('xUS Opp Value'!$B304,'xUS TME'!$B:$B,0))</f>
        <v>Narrow</v>
      </c>
      <c r="P2022" s="15" t="str">
        <f>INDEX('xUS TME'!M:M,MATCH('xUS Opp Value'!$B304,'xUS TME'!$B:$B,0))</f>
        <v>Colombian Peso</v>
      </c>
      <c r="Q2022" s="15" t="str">
        <f>INDEX('xUS TME'!N:N,MATCH('xUS Opp Value'!$B2022,'xUS TME'!$B:$B,0))</f>
        <v>Low</v>
      </c>
    </row>
    <row r="2023" spans="1:17" hidden="1">
      <c r="A2023" s="10" t="s">
        <v>2768</v>
      </c>
      <c r="B2023" s="10" t="str">
        <f>INDEX('xUS TME'!B:B,MATCH('xUS Opp Value'!A2023,'xUS TME'!A:A,0))</f>
        <v>AU000000FMG4</v>
      </c>
      <c r="C2023" s="13" t="str">
        <f>INDEX('xUS TME'!C:C,MATCH($B2023,'xUS TME'!$B:$B,0))</f>
        <v>FMG</v>
      </c>
      <c r="D2023" s="13" t="str">
        <f>INDEX('xUS TME'!D:D,MATCH(B2023,'xUS TME'!$B:$B,0))</f>
        <v>0P00006WI4</v>
      </c>
      <c r="E2023" s="13" t="str">
        <f>INDEX('xUS TME'!F:F,MATCH(B2023,'xUS TME'!$B:$B,0))</f>
        <v>Australia</v>
      </c>
      <c r="F2023" s="18" t="str">
        <f>INDEX('xUS TME'!G:G,MATCH(B2023,'xUS TME'!$B:$B,0))</f>
        <v>Materials</v>
      </c>
      <c r="G2023" s="58">
        <f>IFERROR(INDEX(CRIMs!G:G,MATCH(C2023,CRIMs!D:D,0)),0)</f>
        <v>0</v>
      </c>
      <c r="H2023" s="58">
        <f>IFERROR(INDEX(CRIMs!I:I,MATCH(C2023,CRIMs!D:D,0)),0)</f>
        <v>0</v>
      </c>
      <c r="I2023" s="13">
        <f>INDEX('xUS TME'!E:E,MATCH($B2023,'xUS TME'!$B:$B,0))</f>
        <v>7.0000000000000007E-2</v>
      </c>
      <c r="J2023" s="15">
        <f>INDEX('xUS TME'!H:H,MATCH(B2023,'xUS TME'!$B:$B,0))</f>
        <v>1.22</v>
      </c>
      <c r="K2023" s="17">
        <f t="shared" si="31"/>
        <v>-0.18032786885245899</v>
      </c>
      <c r="L2023" s="15">
        <f>INDEX('xUS TME'!J:J,MATCH('xUS Opp Value'!B347,'xUS TME'!$B:$B,0))</f>
        <v>0</v>
      </c>
      <c r="M2023" s="15">
        <f>INDEX('xUS TME'!L:L,MATCH('xUS Opp Value'!$B347,'xUS TME'!$B:$B,0))</f>
        <v>3.78</v>
      </c>
      <c r="N2023" s="15">
        <f>INDEX('xUS TME'!K:K,MATCH('xUS Opp Value'!$B347,'xUS TME'!$B:$B,0))</f>
        <v>0.26</v>
      </c>
      <c r="O2023" s="15">
        <f>INDEX('xUS TME'!I:I,MATCH('xUS Opp Value'!$B347,'xUS TME'!$B:$B,0))</f>
        <v>0</v>
      </c>
      <c r="P2023" s="15" t="str">
        <f>INDEX('xUS TME'!M:M,MATCH('xUS Opp Value'!$B347,'xUS TME'!$B:$B,0))</f>
        <v>Indian Rupee</v>
      </c>
      <c r="Q2023" s="15" t="str">
        <f>INDEX('xUS TME'!N:N,MATCH('xUS Opp Value'!$B2023,'xUS TME'!$B:$B,0))</f>
        <v>High</v>
      </c>
    </row>
    <row r="2024" spans="1:17" hidden="1">
      <c r="A2024" s="10" t="s">
        <v>8594</v>
      </c>
      <c r="B2024" s="10" t="str">
        <f>INDEX('xUS TME'!B:B,MATCH('xUS Opp Value'!A2024,'xUS TME'!A:A,0))</f>
        <v>SE0000106270</v>
      </c>
      <c r="C2024" s="13" t="str">
        <f>INDEX('xUS TME'!C:C,MATCH($B2024,'xUS TME'!$B:$B,0))</f>
        <v>HM B</v>
      </c>
      <c r="D2024" s="13" t="str">
        <f>INDEX('xUS TME'!D:D,MATCH(B2024,'xUS TME'!$B:$B,0))</f>
        <v>0P0000A6GI</v>
      </c>
      <c r="E2024" s="13" t="str">
        <f>INDEX('xUS TME'!F:F,MATCH(B2024,'xUS TME'!$B:$B,0))</f>
        <v>Sweden</v>
      </c>
      <c r="F2024" s="18" t="str">
        <f>INDEX('xUS TME'!G:G,MATCH(B2024,'xUS TME'!$B:$B,0))</f>
        <v>Consumer Discretionary</v>
      </c>
      <c r="G2024" s="58">
        <f>IFERROR(INDEX(CRIMs!G:G,MATCH(C2024,CRIMs!D:D,0)),0)</f>
        <v>0</v>
      </c>
      <c r="H2024" s="58">
        <f>IFERROR(INDEX(CRIMs!I:I,MATCH(C2024,CRIMs!D:D,0)),0)</f>
        <v>0</v>
      </c>
      <c r="I2024" s="13">
        <f>INDEX('xUS TME'!E:E,MATCH($B2024,'xUS TME'!$B:$B,0))</f>
        <v>0.03</v>
      </c>
      <c r="J2024" s="15">
        <f>INDEX('xUS TME'!H:H,MATCH(B2024,'xUS TME'!$B:$B,0))</f>
        <v>1.1100000000000001</v>
      </c>
      <c r="K2024" s="17">
        <f t="shared" si="31"/>
        <v>-9.9099099099099197E-2</v>
      </c>
      <c r="L2024" s="15">
        <f>INDEX('xUS TME'!J:J,MATCH('xUS Opp Value'!B696,'xUS TME'!$B:$B,0))</f>
        <v>0</v>
      </c>
      <c r="M2024" s="15">
        <f>INDEX('xUS TME'!L:L,MATCH('xUS Opp Value'!$B696,'xUS TME'!$B:$B,0))</f>
        <v>1.56</v>
      </c>
      <c r="N2024" s="15">
        <f>INDEX('xUS TME'!K:K,MATCH('xUS Opp Value'!$B696,'xUS TME'!$B:$B,0))</f>
        <v>0.14000000000000001</v>
      </c>
      <c r="O2024" s="15">
        <f>INDEX('xUS TME'!I:I,MATCH('xUS Opp Value'!$B696,'xUS TME'!$B:$B,0))</f>
        <v>0</v>
      </c>
      <c r="P2024" s="15" t="str">
        <f>INDEX('xUS TME'!M:M,MATCH('xUS Opp Value'!$B696,'xUS TME'!$B:$B,0))</f>
        <v>Yen</v>
      </c>
      <c r="Q2024" s="15" t="str">
        <f>INDEX('xUS TME'!N:N,MATCH('xUS Opp Value'!$B2024,'xUS TME'!$B:$B,0))</f>
        <v>Medium</v>
      </c>
    </row>
    <row r="2025" spans="1:17" hidden="1">
      <c r="A2025" s="10" t="s">
        <v>4975</v>
      </c>
      <c r="B2025" s="10" t="str">
        <f>INDEX('xUS TME'!B:B,MATCH('xUS Opp Value'!A2025,'xUS TME'!A:A,0))</f>
        <v>JP3902900004</v>
      </c>
      <c r="C2025" s="13" t="str">
        <f>INDEX('xUS TME'!C:C,MATCH($B2025,'xUS TME'!$B:$B,0))</f>
        <v>8306</v>
      </c>
      <c r="D2025" s="13" t="str">
        <f>INDEX('xUS TME'!D:D,MATCH(B2025,'xUS TME'!$B:$B,0))</f>
        <v>0P0000AEW4</v>
      </c>
      <c r="E2025" s="13" t="str">
        <f>INDEX('xUS TME'!F:F,MATCH(B2025,'xUS TME'!$B:$B,0))</f>
        <v>Japan</v>
      </c>
      <c r="F2025" s="18" t="str">
        <f>INDEX('xUS TME'!G:G,MATCH(B2025,'xUS TME'!$B:$B,0))</f>
        <v>Financials</v>
      </c>
      <c r="G2025" s="58">
        <f>IFERROR(INDEX(CRIMs!G:G,MATCH(C2025,CRIMs!D:D,0)),0)</f>
        <v>0</v>
      </c>
      <c r="H2025" s="58">
        <f>IFERROR(INDEX(CRIMs!I:I,MATCH(C2025,CRIMs!D:D,0)),0)</f>
        <v>0</v>
      </c>
      <c r="I2025" s="13">
        <f>INDEX('xUS TME'!E:E,MATCH($B2025,'xUS TME'!$B:$B,0))</f>
        <v>0.56999999999999995</v>
      </c>
      <c r="J2025" s="15">
        <f>INDEX('xUS TME'!H:H,MATCH(B2025,'xUS TME'!$B:$B,0))</f>
        <v>1.24</v>
      </c>
      <c r="K2025" s="17">
        <f t="shared" si="31"/>
        <v>-0.19354838709677413</v>
      </c>
      <c r="L2025" s="15">
        <f>INDEX('xUS TME'!J:J,MATCH('xUS Opp Value'!B20,'xUS TME'!$B:$B,0))</f>
        <v>0</v>
      </c>
      <c r="M2025" s="15">
        <f>INDEX('xUS TME'!L:L,MATCH('xUS Opp Value'!$B20,'xUS TME'!$B:$B,0))</f>
        <v>1.59</v>
      </c>
      <c r="N2025" s="15">
        <f>INDEX('xUS TME'!K:K,MATCH('xUS Opp Value'!$B20,'xUS TME'!$B:$B,0))</f>
        <v>0.65</v>
      </c>
      <c r="O2025" s="15">
        <f>INDEX('xUS TME'!I:I,MATCH('xUS Opp Value'!$B20,'xUS TME'!$B:$B,0))</f>
        <v>0</v>
      </c>
      <c r="P2025" s="15" t="str">
        <f>INDEX('xUS TME'!M:M,MATCH('xUS Opp Value'!$B20,'xUS TME'!$B:$B,0))</f>
        <v>Rand</v>
      </c>
      <c r="Q2025" s="15" t="str">
        <f>INDEX('xUS TME'!N:N,MATCH('xUS Opp Value'!$B2025,'xUS TME'!$B:$B,0))</f>
        <v>Medium</v>
      </c>
    </row>
    <row r="2026" spans="1:17" hidden="1">
      <c r="A2026" s="10" t="s">
        <v>785</v>
      </c>
      <c r="B2026" s="10" t="str">
        <f>INDEX('xUS TME'!B:B,MATCH('xUS Opp Value'!A2026,'xUS TME'!A:A,0))</f>
        <v>CA0636711016</v>
      </c>
      <c r="C2026" s="13" t="str">
        <f>INDEX('xUS TME'!C:C,MATCH($B2026,'xUS TME'!$B:$B,0))</f>
        <v>BMO</v>
      </c>
      <c r="D2026" s="13" t="str">
        <f>INDEX('xUS TME'!D:D,MATCH(B2026,'xUS TME'!$B:$B,0))</f>
        <v>0P000067YX</v>
      </c>
      <c r="E2026" s="13" t="str">
        <f>INDEX('xUS TME'!F:F,MATCH(B2026,'xUS TME'!$B:$B,0))</f>
        <v>Canada</v>
      </c>
      <c r="F2026" s="18" t="str">
        <f>INDEX('xUS TME'!G:G,MATCH(B2026,'xUS TME'!$B:$B,0))</f>
        <v>Financials</v>
      </c>
      <c r="G2026" s="58">
        <f>IFERROR(INDEX(CRIMs!G:G,MATCH(C2026,CRIMs!D:D,0)),0)</f>
        <v>0.5</v>
      </c>
      <c r="H2026" s="58">
        <f>IFERROR(INDEX(CRIMs!I:I,MATCH(C2026,CRIMs!D:D,0)),0)</f>
        <v>0.54202322266040348</v>
      </c>
      <c r="I2026" s="13">
        <f>INDEX('xUS TME'!E:E,MATCH($B2026,'xUS TME'!$B:$B,0))</f>
        <v>0.28999999999999998</v>
      </c>
      <c r="J2026" s="15">
        <f>INDEX('xUS TME'!H:H,MATCH(B2026,'xUS TME'!$B:$B,0))</f>
        <v>1.1399999999999999</v>
      </c>
      <c r="K2026" s="17">
        <f t="shared" si="31"/>
        <v>-0.12280701754385959</v>
      </c>
      <c r="L2026" s="15">
        <f>INDEX('xUS TME'!J:J,MATCH('xUS Opp Value'!B2026,'xUS TME'!$B:$B,0))</f>
        <v>14.09</v>
      </c>
      <c r="M2026" s="15">
        <f>INDEX('xUS TME'!L:L,MATCH('xUS Opp Value'!$B64,'xUS TME'!$B:$B,0))</f>
        <v>1.77</v>
      </c>
      <c r="N2026" s="15">
        <f>INDEX('xUS TME'!K:K,MATCH('xUS Opp Value'!$B64,'xUS TME'!$B:$B,0))</f>
        <v>0.14000000000000001</v>
      </c>
      <c r="O2026" s="15">
        <f>INDEX('xUS TME'!I:I,MATCH('xUS Opp Value'!$B64,'xUS TME'!$B:$B,0))</f>
        <v>0</v>
      </c>
      <c r="P2026" s="15" t="str">
        <f>INDEX('xUS TME'!M:M,MATCH('xUS Opp Value'!$B64,'xUS TME'!$B:$B,0))</f>
        <v>Kuwaiti Dinar</v>
      </c>
      <c r="Q2026" s="15" t="str">
        <f>INDEX('xUS TME'!N:N,MATCH('xUS Opp Value'!$B2026,'xUS TME'!$B:$B,0))</f>
        <v>Medium</v>
      </c>
    </row>
    <row r="2027" spans="1:17" hidden="1">
      <c r="A2027" s="10" t="s">
        <v>295</v>
      </c>
      <c r="B2027" s="10" t="str">
        <f>INDEX('xUS TME'!B:B,MATCH('xUS Opp Value'!A2027,'xUS TME'!A:A,0))</f>
        <v>AU000000ANZ3</v>
      </c>
      <c r="C2027" s="13" t="str">
        <f>INDEX('xUS TME'!C:C,MATCH($B2027,'xUS TME'!$B:$B,0))</f>
        <v>ANZ</v>
      </c>
      <c r="D2027" s="13" t="str">
        <f>INDEX('xUS TME'!D:D,MATCH(B2027,'xUS TME'!$B:$B,0))</f>
        <v>0P00006W6R</v>
      </c>
      <c r="E2027" s="13" t="str">
        <f>INDEX('xUS TME'!F:F,MATCH(B2027,'xUS TME'!$B:$B,0))</f>
        <v>Australia</v>
      </c>
      <c r="F2027" s="18" t="str">
        <f>INDEX('xUS TME'!G:G,MATCH(B2027,'xUS TME'!$B:$B,0))</f>
        <v>Financials</v>
      </c>
      <c r="G2027" s="58">
        <f>IFERROR(INDEX(CRIMs!G:G,MATCH(C2027,CRIMs!D:D,0)),0)</f>
        <v>0.5</v>
      </c>
      <c r="H2027" s="58">
        <f>IFERROR(INDEX(CRIMs!I:I,MATCH(C2027,CRIMs!D:D,0)),0)</f>
        <v>0.59911795026066716</v>
      </c>
      <c r="I2027" s="13">
        <f>INDEX('xUS TME'!E:E,MATCH($B2027,'xUS TME'!$B:$B,0))</f>
        <v>0.23</v>
      </c>
      <c r="J2027" s="15">
        <f>INDEX('xUS TME'!H:H,MATCH(B2027,'xUS TME'!$B:$B,0))</f>
        <v>1.18</v>
      </c>
      <c r="K2027" s="17">
        <f t="shared" si="31"/>
        <v>-0.15254237288135586</v>
      </c>
      <c r="L2027" s="15">
        <f>INDEX('xUS TME'!J:J,MATCH(B2027,'xUS TME'!$B:$B,0))</f>
        <v>15.27</v>
      </c>
      <c r="M2027" s="15" t="e">
        <f>INDEX('xUS TME'!L:L,MATCH('xUS Opp Value'!#REF!,'xUS TME'!$B:$B,0))</f>
        <v>#REF!</v>
      </c>
      <c r="N2027" s="15" t="e">
        <f>INDEX('xUS TME'!K:K,MATCH('xUS Opp Value'!#REF!,'xUS TME'!$B:$B,0))</f>
        <v>#REF!</v>
      </c>
      <c r="O2027" s="15" t="e">
        <f>INDEX('xUS TME'!I:I,MATCH('xUS Opp Value'!#REF!,'xUS TME'!$B:$B,0))</f>
        <v>#REF!</v>
      </c>
      <c r="P2027" s="15" t="e">
        <f>INDEX('xUS TME'!M:M,MATCH('xUS Opp Value'!#REF!,'xUS TME'!$B:$B,0))</f>
        <v>#REF!</v>
      </c>
      <c r="Q2027" s="15" t="str">
        <f>INDEX('xUS TME'!N:N,MATCH('xUS Opp Value'!$B2027,'xUS TME'!$B:$B,0))</f>
        <v>Medium</v>
      </c>
    </row>
    <row r="2028" spans="1:17">
      <c r="A2028" s="10" t="s">
        <v>2560</v>
      </c>
      <c r="B2028" s="10" t="str">
        <f>INDEX('xUS TME'!B:B,MATCH('xUS Opp Value'!A2028,'xUS TME'!A:A,0))</f>
        <v>FR0010208488</v>
      </c>
      <c r="C2028" s="13" t="str">
        <f>INDEX('xUS TME'!C:C,MATCH($B2028,'xUS TME'!$B:$B,0))</f>
        <v>ENGI</v>
      </c>
      <c r="D2028" s="13" t="str">
        <f>INDEX('xUS TME'!D:D,MATCH(B2028,'xUS TME'!$B:$B,0))</f>
        <v>0P00009WHF</v>
      </c>
      <c r="E2028" s="13" t="str">
        <f>INDEX('xUS TME'!F:F,MATCH(B2028,'xUS TME'!$B:$B,0))</f>
        <v>France</v>
      </c>
      <c r="F2028" s="18" t="str">
        <f>INDEX('xUS TME'!G:G,MATCH(B2028,'xUS TME'!$B:$B,0))</f>
        <v>Utilities</v>
      </c>
      <c r="G2028" s="58">
        <f>IFERROR(INDEX(CRIMs!G:G,MATCH(C2028,CRIMs!D:D,0)),0)</f>
        <v>0</v>
      </c>
      <c r="H2028" s="58">
        <f>IFERROR(INDEX(CRIMs!I:I,MATCH(C2028,CRIMs!D:D,0)),0)</f>
        <v>0</v>
      </c>
      <c r="I2028" s="13">
        <f>INDEX('xUS TME'!E:E,MATCH($B2028,'xUS TME'!$B:$B,0))</f>
        <v>0.18</v>
      </c>
      <c r="J2028" s="15">
        <f>INDEX('xUS TME'!H:H,MATCH(B2028,'xUS TME'!$B:$B,0))</f>
        <v>1.24</v>
      </c>
      <c r="K2028" s="17">
        <f t="shared" si="31"/>
        <v>-0.19354838709677413</v>
      </c>
      <c r="L2028" s="15">
        <f>INDEX('xUS TME'!J:J,MATCH('xUS Opp Value'!B142,'xUS TME'!$B:$B,0))</f>
        <v>39.270000000000003</v>
      </c>
      <c r="M2028" s="15">
        <f>INDEX('xUS TME'!L:L,MATCH('xUS Opp Value'!$B142,'xUS TME'!$B:$B,0))</f>
        <v>15</v>
      </c>
      <c r="N2028" s="15">
        <f>INDEX('xUS TME'!K:K,MATCH('xUS Opp Value'!$B142,'xUS TME'!$B:$B,0))</f>
        <v>0.3</v>
      </c>
      <c r="O2028" s="15">
        <f>INDEX('xUS TME'!I:I,MATCH('xUS Opp Value'!$B142,'xUS TME'!$B:$B,0))</f>
        <v>0</v>
      </c>
      <c r="P2028" s="15" t="str">
        <f>INDEX('xUS TME'!M:M,MATCH('xUS Opp Value'!$B142,'xUS TME'!$B:$B,0))</f>
        <v>Indian Rupee</v>
      </c>
      <c r="Q2028" s="15" t="str">
        <f>INDEX('xUS TME'!N:N,MATCH('xUS Opp Value'!$B2028,'xUS TME'!$B:$B,0))</f>
        <v>Medium</v>
      </c>
    </row>
    <row r="2029" spans="1:17" hidden="1">
      <c r="A2029" s="10" t="s">
        <v>3536</v>
      </c>
      <c r="B2029" s="10" t="str">
        <f>INDEX('xUS TME'!B:B,MATCH('xUS Opp Value'!A2029,'xUS TME'!A:A,0))</f>
        <v>CH0012214059</v>
      </c>
      <c r="C2029" s="13" t="str">
        <f>INDEX('xUS TME'!C:C,MATCH($B2029,'xUS TME'!$B:$B,0))</f>
        <v>HOLN</v>
      </c>
      <c r="D2029" s="13" t="str">
        <f>INDEX('xUS TME'!D:D,MATCH(B2029,'xUS TME'!$B:$B,0))</f>
        <v>0P0000A5DZ</v>
      </c>
      <c r="E2029" s="13" t="str">
        <f>INDEX('xUS TME'!F:F,MATCH(B2029,'xUS TME'!$B:$B,0))</f>
        <v>Switzerland</v>
      </c>
      <c r="F2029" s="18" t="str">
        <f>INDEX('xUS TME'!G:G,MATCH(B2029,'xUS TME'!$B:$B,0))</f>
        <v>Materials</v>
      </c>
      <c r="G2029" s="58">
        <f>IFERROR(INDEX(CRIMs!G:G,MATCH(C2029,CRIMs!D:D,0)),0)</f>
        <v>0</v>
      </c>
      <c r="H2029" s="58">
        <f>IFERROR(INDEX(CRIMs!I:I,MATCH(C2029,CRIMs!D:D,0)),0)</f>
        <v>0</v>
      </c>
      <c r="I2029" s="13">
        <f>INDEX('xUS TME'!E:E,MATCH($B2029,'xUS TME'!$B:$B,0))</f>
        <v>0.12</v>
      </c>
      <c r="J2029" s="15">
        <f>INDEX('xUS TME'!H:H,MATCH(B2029,'xUS TME'!$B:$B,0))</f>
        <v>1.24</v>
      </c>
      <c r="K2029" s="17">
        <f t="shared" si="31"/>
        <v>-0.19354838709677413</v>
      </c>
      <c r="L2029" s="15">
        <f>INDEX('xUS TME'!J:J,MATCH('xUS Opp Value'!B148,'xUS TME'!$B:$B,0))</f>
        <v>9.8800000000000008</v>
      </c>
      <c r="M2029" s="15">
        <f>INDEX('xUS TME'!L:L,MATCH('xUS Opp Value'!$B148,'xUS TME'!$B:$B,0))</f>
        <v>0.5</v>
      </c>
      <c r="N2029" s="15">
        <f>INDEX('xUS TME'!K:K,MATCH('xUS Opp Value'!$B148,'xUS TME'!$B:$B,0))</f>
        <v>0</v>
      </c>
      <c r="O2029" s="15" t="str">
        <f>INDEX('xUS TME'!I:I,MATCH('xUS Opp Value'!$B148,'xUS TME'!$B:$B,0))</f>
        <v>None</v>
      </c>
      <c r="P2029" s="15" t="str">
        <f>INDEX('xUS TME'!M:M,MATCH('xUS Opp Value'!$B148,'xUS TME'!$B:$B,0))</f>
        <v>Won</v>
      </c>
      <c r="Q2029" s="15" t="str">
        <f>INDEX('xUS TME'!N:N,MATCH('xUS Opp Value'!$B2029,'xUS TME'!$B:$B,0))</f>
        <v>Medium</v>
      </c>
    </row>
    <row r="2030" spans="1:17">
      <c r="A2030" s="10" t="s">
        <v>5459</v>
      </c>
      <c r="B2030" s="10" t="str">
        <f>INDEX('xUS TME'!B:B,MATCH('xUS Opp Value'!A2030,'xUS TME'!A:A,0))</f>
        <v>FR0000133308</v>
      </c>
      <c r="C2030" s="13" t="str">
        <f>INDEX('xUS TME'!C:C,MATCH($B2030,'xUS TME'!$B:$B,0))</f>
        <v>ORA</v>
      </c>
      <c r="D2030" s="13" t="str">
        <f>INDEX('xUS TME'!D:D,MATCH(B2030,'xUS TME'!$B:$B,0))</f>
        <v>0P00009WH8</v>
      </c>
      <c r="E2030" s="13" t="str">
        <f>INDEX('xUS TME'!F:F,MATCH(B2030,'xUS TME'!$B:$B,0))</f>
        <v>France</v>
      </c>
      <c r="F2030" s="18" t="str">
        <f>INDEX('xUS TME'!G:G,MATCH(B2030,'xUS TME'!$B:$B,0))</f>
        <v>Communication Services</v>
      </c>
      <c r="G2030" s="58">
        <f>IFERROR(INDEX(CRIMs!G:G,MATCH(C2030,CRIMs!D:D,0)),0)</f>
        <v>0</v>
      </c>
      <c r="H2030" s="58">
        <f>IFERROR(INDEX(CRIMs!I:I,MATCH(C2030,CRIMs!D:D,0)),0)</f>
        <v>0</v>
      </c>
      <c r="I2030" s="13">
        <f>INDEX('xUS TME'!E:E,MATCH($B2030,'xUS TME'!$B:$B,0))</f>
        <v>0.11</v>
      </c>
      <c r="J2030" s="15">
        <f>INDEX('xUS TME'!H:H,MATCH(B2030,'xUS TME'!$B:$B,0))</f>
        <v>1.1599999999999999</v>
      </c>
      <c r="K2030" s="17">
        <f t="shared" si="31"/>
        <v>-0.13793103448275856</v>
      </c>
      <c r="L2030" s="15">
        <f>INDEX('xUS TME'!J:J,MATCH('xUS Opp Value'!B230,'xUS TME'!$B:$B,0))</f>
        <v>14.91</v>
      </c>
      <c r="M2030" s="15">
        <f>INDEX('xUS TME'!L:L,MATCH('xUS Opp Value'!$B230,'xUS TME'!$B:$B,0))</f>
        <v>4.6399999999999997</v>
      </c>
      <c r="N2030" s="15">
        <f>INDEX('xUS TME'!K:K,MATCH('xUS Opp Value'!$B230,'xUS TME'!$B:$B,0))</f>
        <v>0.16</v>
      </c>
      <c r="O2030" s="15">
        <f>INDEX('xUS TME'!I:I,MATCH('xUS Opp Value'!$B230,'xUS TME'!$B:$B,0))</f>
        <v>0</v>
      </c>
      <c r="P2030" s="15" t="str">
        <f>INDEX('xUS TME'!M:M,MATCH('xUS Opp Value'!$B230,'xUS TME'!$B:$B,0))</f>
        <v>Indian Rupee</v>
      </c>
      <c r="Q2030" s="15" t="str">
        <f>INDEX('xUS TME'!N:N,MATCH('xUS Opp Value'!$B2030,'xUS TME'!$B:$B,0))</f>
        <v>Medium</v>
      </c>
    </row>
    <row r="2031" spans="1:17" hidden="1">
      <c r="A2031" s="10" t="s">
        <v>2772</v>
      </c>
      <c r="B2031" s="10" t="str">
        <f>INDEX('xUS TME'!B:B,MATCH('xUS Opp Value'!A2031,'xUS TME'!A:A,0))</f>
        <v>CA3495531079</v>
      </c>
      <c r="C2031" s="13" t="str">
        <f>INDEX('xUS TME'!C:C,MATCH($B2031,'xUS TME'!$B:$B,0))</f>
        <v>FTS</v>
      </c>
      <c r="D2031" s="13" t="str">
        <f>INDEX('xUS TME'!D:D,MATCH(B2031,'xUS TME'!$B:$B,0))</f>
        <v>0P00006829</v>
      </c>
      <c r="E2031" s="13" t="str">
        <f>INDEX('xUS TME'!F:F,MATCH(B2031,'xUS TME'!$B:$B,0))</f>
        <v>Canada</v>
      </c>
      <c r="F2031" s="18" t="str">
        <f>INDEX('xUS TME'!G:G,MATCH(B2031,'xUS TME'!$B:$B,0))</f>
        <v>Utilities</v>
      </c>
      <c r="G2031" s="58">
        <f>IFERROR(INDEX(CRIMs!G:G,MATCH(C2031,CRIMs!D:D,0)),0)</f>
        <v>0</v>
      </c>
      <c r="H2031" s="58">
        <f>IFERROR(INDEX(CRIMs!I:I,MATCH(C2031,CRIMs!D:D,0)),0)</f>
        <v>0</v>
      </c>
      <c r="I2031" s="13">
        <f>INDEX('xUS TME'!E:E,MATCH($B2031,'xUS TME'!$B:$B,0))</f>
        <v>0.09</v>
      </c>
      <c r="J2031" s="15">
        <f>INDEX('xUS TME'!H:H,MATCH(B2031,'xUS TME'!$B:$B,0))</f>
        <v>1.1200000000000001</v>
      </c>
      <c r="K2031" s="17">
        <f t="shared" si="31"/>
        <v>-0.10714285714285721</v>
      </c>
      <c r="L2031" s="15">
        <f>INDEX('xUS TME'!J:J,MATCH('xUS Opp Value'!B297,'xUS TME'!$B:$B,0))</f>
        <v>0</v>
      </c>
      <c r="M2031" s="15">
        <f>INDEX('xUS TME'!L:L,MATCH('xUS Opp Value'!$B297,'xUS TME'!$B:$B,0))</f>
        <v>7.41</v>
      </c>
      <c r="N2031" s="15">
        <f>INDEX('xUS TME'!K:K,MATCH('xUS Opp Value'!$B297,'xUS TME'!$B:$B,0))</f>
        <v>0.26</v>
      </c>
      <c r="O2031" s="15">
        <f>INDEX('xUS TME'!I:I,MATCH('xUS Opp Value'!$B297,'xUS TME'!$B:$B,0))</f>
        <v>0</v>
      </c>
      <c r="P2031" s="15" t="str">
        <f>INDEX('xUS TME'!M:M,MATCH('xUS Opp Value'!$B297,'xUS TME'!$B:$B,0))</f>
        <v>Indian Rupee</v>
      </c>
      <c r="Q2031" s="15" t="str">
        <f>INDEX('xUS TME'!N:N,MATCH('xUS Opp Value'!$B2031,'xUS TME'!$B:$B,0))</f>
        <v>Low</v>
      </c>
    </row>
    <row r="2032" spans="1:17" hidden="1">
      <c r="A2032" s="10" t="s">
        <v>408</v>
      </c>
      <c r="B2032" s="10" t="str">
        <f>INDEX('xUS TME'!B:B,MATCH('xUS Opp Value'!A2032,'xUS TME'!A:A,0))</f>
        <v>SE0000695876</v>
      </c>
      <c r="C2032" s="13" t="str">
        <f>INDEX('xUS TME'!C:C,MATCH($B2032,'xUS TME'!$B:$B,0))</f>
        <v>ALFA</v>
      </c>
      <c r="D2032" s="13" t="str">
        <f>INDEX('xUS TME'!D:D,MATCH(B2032,'xUS TME'!$B:$B,0))</f>
        <v>0P0000A6MF</v>
      </c>
      <c r="E2032" s="13" t="str">
        <f>INDEX('xUS TME'!F:F,MATCH(B2032,'xUS TME'!$B:$B,0))</f>
        <v>Sweden</v>
      </c>
      <c r="F2032" s="18" t="str">
        <f>INDEX('xUS TME'!G:G,MATCH(B2032,'xUS TME'!$B:$B,0))</f>
        <v>Industrials</v>
      </c>
      <c r="G2032" s="58">
        <f>IFERROR(INDEX(CRIMs!G:G,MATCH(C2032,CRIMs!D:D,0)),0)</f>
        <v>0</v>
      </c>
      <c r="H2032" s="58">
        <f>IFERROR(INDEX(CRIMs!I:I,MATCH(C2032,CRIMs!D:D,0)),0)</f>
        <v>0</v>
      </c>
      <c r="I2032" s="13">
        <f>INDEX('xUS TME'!E:E,MATCH($B2032,'xUS TME'!$B:$B,0))</f>
        <v>0.04</v>
      </c>
      <c r="J2032" s="15">
        <f>INDEX('xUS TME'!H:H,MATCH(B2032,'xUS TME'!$B:$B,0))</f>
        <v>1.22</v>
      </c>
      <c r="K2032" s="17">
        <f t="shared" si="31"/>
        <v>-0.18032786885245899</v>
      </c>
      <c r="L2032" s="15">
        <f>INDEX('xUS TME'!J:J,MATCH('xUS Opp Value'!B488,'xUS TME'!$B:$B,0))</f>
        <v>0</v>
      </c>
      <c r="M2032" s="15">
        <f>INDEX('xUS TME'!L:L,MATCH('xUS Opp Value'!$B488,'xUS TME'!$B:$B,0))</f>
        <v>1.1499999999999999</v>
      </c>
      <c r="N2032" s="15">
        <f>INDEX('xUS TME'!K:K,MATCH('xUS Opp Value'!$B488,'xUS TME'!$B:$B,0))</f>
        <v>0.13</v>
      </c>
      <c r="O2032" s="15">
        <f>INDEX('xUS TME'!I:I,MATCH('xUS Opp Value'!$B488,'xUS TME'!$B:$B,0))</f>
        <v>0</v>
      </c>
      <c r="P2032" s="15" t="str">
        <f>INDEX('xUS TME'!M:M,MATCH('xUS Opp Value'!$B488,'xUS TME'!$B:$B,0))</f>
        <v>Saudi Riyal</v>
      </c>
      <c r="Q2032" s="15" t="str">
        <f>INDEX('xUS TME'!N:N,MATCH('xUS Opp Value'!$B2032,'xUS TME'!$B:$B,0))</f>
        <v>Medium</v>
      </c>
    </row>
    <row r="2033" spans="1:17" hidden="1">
      <c r="A2033" s="10" t="s">
        <v>5835</v>
      </c>
      <c r="B2033" s="10" t="str">
        <f>INDEX('xUS TME'!B:B,MATCH('xUS Opp Value'!A2033,'xUS TME'!A:A,0))</f>
        <v>NL0010273215</v>
      </c>
      <c r="C2033" s="13" t="str">
        <f>INDEX('xUS TME'!C:C,MATCH($B2033,'xUS TME'!$B:$B,0))</f>
        <v>ASML</v>
      </c>
      <c r="D2033" s="13" t="str">
        <f>INDEX('xUS TME'!D:D,MATCH(B2033,'xUS TME'!$B:$B,0))</f>
        <v>0P0000ALDL</v>
      </c>
      <c r="E2033" s="13" t="str">
        <f>INDEX('xUS TME'!F:F,MATCH(B2033,'xUS TME'!$B:$B,0))</f>
        <v>Netherlands</v>
      </c>
      <c r="F2033" s="18" t="str">
        <f>INDEX('xUS TME'!G:G,MATCH(B2033,'xUS TME'!$B:$B,0))</f>
        <v>Information Technology</v>
      </c>
      <c r="G2033" s="58">
        <f>IFERROR(INDEX(CRIMs!G:G,MATCH(C2033,CRIMs!D:D,0)),0)</f>
        <v>2</v>
      </c>
      <c r="H2033" s="58">
        <f>IFERROR(INDEX(CRIMs!I:I,MATCH(C2033,CRIMs!D:D,0)),0)</f>
        <v>2.0080098743096797</v>
      </c>
      <c r="I2033" s="13">
        <f>INDEX('xUS TME'!E:E,MATCH($B2033,'xUS TME'!$B:$B,0))</f>
        <v>1.53</v>
      </c>
      <c r="J2033" s="15">
        <f>INDEX('xUS TME'!H:H,MATCH(B2033,'xUS TME'!$B:$B,0))</f>
        <v>1.27</v>
      </c>
      <c r="K2033" s="17">
        <f t="shared" si="31"/>
        <v>-0.21259842519685046</v>
      </c>
      <c r="L2033" s="15">
        <f>INDEX('xUS TME'!J:J,MATCH('xUS Opp Value'!B5,'xUS TME'!$B:$B,0))</f>
        <v>16.38</v>
      </c>
      <c r="M2033" s="15">
        <f>INDEX('xUS TME'!L:L,MATCH('xUS Opp Value'!$B5,'xUS TME'!$B:$B,0))</f>
        <v>1.62</v>
      </c>
      <c r="N2033" s="15">
        <f>INDEX('xUS TME'!K:K,MATCH('xUS Opp Value'!$B5,'xUS TME'!$B:$B,0))</f>
        <v>0.09</v>
      </c>
      <c r="O2033" s="15" t="str">
        <f>INDEX('xUS TME'!I:I,MATCH('xUS Opp Value'!$B5,'xUS TME'!$B:$B,0))</f>
        <v>Narrow</v>
      </c>
      <c r="P2033" s="15" t="str">
        <f>INDEX('xUS TME'!M:M,MATCH('xUS Opp Value'!$B5,'xUS TME'!$B:$B,0))</f>
        <v>Indian Rupee</v>
      </c>
      <c r="Q2033" s="15" t="str">
        <f>INDEX('xUS TME'!N:N,MATCH('xUS Opp Value'!$B2033,'xUS TME'!$B:$B,0))</f>
        <v>High</v>
      </c>
    </row>
    <row r="2034" spans="1:17" hidden="1">
      <c r="A2034" s="10" t="s">
        <v>5359</v>
      </c>
      <c r="B2034" s="10" t="str">
        <f>INDEX('xUS TME'!B:B,MATCH('xUS Opp Value'!A2034,'xUS TME'!A:A,0))</f>
        <v>CH0012005267</v>
      </c>
      <c r="C2034" s="13" t="str">
        <f>INDEX('xUS TME'!C:C,MATCH($B2034,'xUS TME'!$B:$B,0))</f>
        <v>NOVN</v>
      </c>
      <c r="D2034" s="13" t="str">
        <f>INDEX('xUS TME'!D:D,MATCH(B2034,'xUS TME'!$B:$B,0))</f>
        <v>0P0000A5FH</v>
      </c>
      <c r="E2034" s="13" t="str">
        <f>INDEX('xUS TME'!F:F,MATCH(B2034,'xUS TME'!$B:$B,0))</f>
        <v>Switzerland</v>
      </c>
      <c r="F2034" s="18" t="str">
        <f>INDEX('xUS TME'!G:G,MATCH(B2034,'xUS TME'!$B:$B,0))</f>
        <v>Health Care</v>
      </c>
      <c r="G2034" s="58">
        <f>IFERROR(INDEX(CRIMs!G:G,MATCH(C2034,CRIMs!D:D,0)),0)</f>
        <v>0</v>
      </c>
      <c r="H2034" s="58">
        <f>IFERROR(INDEX(CRIMs!I:I,MATCH(C2034,CRIMs!D:D,0)),0)</f>
        <v>0</v>
      </c>
      <c r="I2034" s="13">
        <f>INDEX('xUS TME'!E:E,MATCH($B2034,'xUS TME'!$B:$B,0))</f>
        <v>0.88</v>
      </c>
      <c r="J2034" s="15">
        <f>INDEX('xUS TME'!H:H,MATCH(B2034,'xUS TME'!$B:$B,0))</f>
        <v>1.1100000000000001</v>
      </c>
      <c r="K2034" s="17">
        <f t="shared" si="31"/>
        <v>-9.9099099099099197E-2</v>
      </c>
      <c r="L2034" s="15">
        <f>INDEX('xUS TME'!J:J,MATCH('xUS Opp Value'!B13,'xUS TME'!$B:$B,0))</f>
        <v>9.02</v>
      </c>
      <c r="M2034" s="15">
        <f>INDEX('xUS TME'!L:L,MATCH('xUS Opp Value'!$B13,'xUS TME'!$B:$B,0))</f>
        <v>2.36</v>
      </c>
      <c r="N2034" s="15">
        <f>INDEX('xUS TME'!K:K,MATCH('xUS Opp Value'!$B13,'xUS TME'!$B:$B,0))</f>
        <v>0.13</v>
      </c>
      <c r="O2034" s="15" t="str">
        <f>INDEX('xUS TME'!I:I,MATCH('xUS Opp Value'!$B13,'xUS TME'!$B:$B,0))</f>
        <v>None</v>
      </c>
      <c r="P2034" s="15" t="str">
        <f>INDEX('xUS TME'!M:M,MATCH('xUS Opp Value'!$B13,'xUS TME'!$B:$B,0))</f>
        <v>Canadian Dollar</v>
      </c>
      <c r="Q2034" s="15" t="str">
        <f>INDEX('xUS TME'!N:N,MATCH('xUS Opp Value'!$B2034,'xUS TME'!$B:$B,0))</f>
        <v>Medium</v>
      </c>
    </row>
    <row r="2035" spans="1:17" hidden="1">
      <c r="A2035" s="10" t="s">
        <v>6174</v>
      </c>
      <c r="B2035" s="10" t="str">
        <f>INDEX('xUS TME'!B:B,MATCH('xUS Opp Value'!A2035,'xUS TME'!A:A,0))</f>
        <v>CA7800871021</v>
      </c>
      <c r="C2035" s="13" t="str">
        <f>INDEX('xUS TME'!C:C,MATCH($B2035,'xUS TME'!$B:$B,0))</f>
        <v>RY</v>
      </c>
      <c r="D2035" s="13" t="str">
        <f>INDEX('xUS TME'!D:D,MATCH(B2035,'xUS TME'!$B:$B,0))</f>
        <v>0P0000687Q</v>
      </c>
      <c r="E2035" s="13" t="str">
        <f>INDEX('xUS TME'!F:F,MATCH(B2035,'xUS TME'!$B:$B,0))</f>
        <v>Canada</v>
      </c>
      <c r="F2035" s="18" t="str">
        <f>INDEX('xUS TME'!G:G,MATCH(B2035,'xUS TME'!$B:$B,0))</f>
        <v>Financials</v>
      </c>
      <c r="G2035" s="58">
        <f>IFERROR(INDEX(CRIMs!G:G,MATCH(C2035,CRIMs!D:D,0)),0)</f>
        <v>0</v>
      </c>
      <c r="H2035" s="58">
        <f>IFERROR(INDEX(CRIMs!I:I,MATCH(C2035,CRIMs!D:D,0)),0)</f>
        <v>0</v>
      </c>
      <c r="I2035" s="13">
        <f>INDEX('xUS TME'!E:E,MATCH($B2035,'xUS TME'!$B:$B,0))</f>
        <v>0.69</v>
      </c>
      <c r="J2035" s="15">
        <f>INDEX('xUS TME'!H:H,MATCH(B2035,'xUS TME'!$B:$B,0))</f>
        <v>1.21</v>
      </c>
      <c r="K2035" s="17">
        <f t="shared" si="31"/>
        <v>-0.17355371900826444</v>
      </c>
      <c r="L2035" s="15">
        <f>INDEX('xUS TME'!J:J,MATCH('xUS Opp Value'!B16,'xUS TME'!$B:$B,0))</f>
        <v>15.3</v>
      </c>
      <c r="M2035" s="15">
        <f>INDEX('xUS TME'!L:L,MATCH('xUS Opp Value'!$B16,'xUS TME'!$B:$B,0))</f>
        <v>3.76</v>
      </c>
      <c r="N2035" s="15">
        <f>INDEX('xUS TME'!K:K,MATCH('xUS Opp Value'!$B16,'xUS TME'!$B:$B,0))</f>
        <v>0.23</v>
      </c>
      <c r="O2035" s="15">
        <f>INDEX('xUS TME'!I:I,MATCH('xUS Opp Value'!$B16,'xUS TME'!$B:$B,0))</f>
        <v>0</v>
      </c>
      <c r="P2035" s="15" t="str">
        <f>INDEX('xUS TME'!M:M,MATCH('xUS Opp Value'!$B16,'xUS TME'!$B:$B,0))</f>
        <v>Saudi Riyal</v>
      </c>
      <c r="Q2035" s="15" t="str">
        <f>INDEX('xUS TME'!N:N,MATCH('xUS Opp Value'!$B2035,'xUS TME'!$B:$B,0))</f>
        <v>Medium</v>
      </c>
    </row>
    <row r="2036" spans="1:17" hidden="1">
      <c r="A2036" s="10" t="s">
        <v>837</v>
      </c>
      <c r="B2036" s="10" t="str">
        <f>INDEX('xUS TME'!B:B,MATCH('xUS Opp Value'!A2036,'xUS TME'!A:A,0))</f>
        <v>CA8911605092</v>
      </c>
      <c r="C2036" s="13" t="str">
        <f>INDEX('xUS TME'!C:C,MATCH($B2036,'xUS TME'!$B:$B,0))</f>
        <v>TD</v>
      </c>
      <c r="D2036" s="13" t="str">
        <f>INDEX('xUS TME'!D:D,MATCH(B2036,'xUS TME'!$B:$B,0))</f>
        <v>0P00006899</v>
      </c>
      <c r="E2036" s="13" t="str">
        <f>INDEX('xUS TME'!F:F,MATCH(B2036,'xUS TME'!$B:$B,0))</f>
        <v>Canada</v>
      </c>
      <c r="F2036" s="18" t="str">
        <f>INDEX('xUS TME'!G:G,MATCH(B2036,'xUS TME'!$B:$B,0))</f>
        <v>Financials</v>
      </c>
      <c r="G2036" s="58">
        <f>IFERROR(INDEX(CRIMs!G:G,MATCH(C2036,CRIMs!D:D,0)),0)</f>
        <v>0.75</v>
      </c>
      <c r="H2036" s="58">
        <f>IFERROR(INDEX(CRIMs!I:I,MATCH(C2036,CRIMs!D:D,0)),0)</f>
        <v>0.83315678755224498</v>
      </c>
      <c r="I2036" s="13">
        <f>INDEX('xUS TME'!E:E,MATCH($B2036,'xUS TME'!$B:$B,0))</f>
        <v>0.48</v>
      </c>
      <c r="J2036" s="15">
        <f>INDEX('xUS TME'!H:H,MATCH(B2036,'xUS TME'!$B:$B,0))</f>
        <v>1.21</v>
      </c>
      <c r="K2036" s="17">
        <f t="shared" si="31"/>
        <v>-0.17355371900826444</v>
      </c>
      <c r="L2036" s="15">
        <f>INDEX('xUS TME'!J:J,MATCH('xUS Opp Value'!B2036,'xUS TME'!$B:$B,0))</f>
        <v>14.79</v>
      </c>
      <c r="M2036" s="15">
        <f>INDEX('xUS TME'!L:L,MATCH('xUS Opp Value'!$B27,'xUS TME'!$B:$B,0))</f>
        <v>1.77</v>
      </c>
      <c r="N2036" s="15">
        <f>INDEX('xUS TME'!K:K,MATCH('xUS Opp Value'!$B27,'xUS TME'!$B:$B,0))</f>
        <v>0.2</v>
      </c>
      <c r="O2036" s="15" t="str">
        <f>INDEX('xUS TME'!I:I,MATCH('xUS Opp Value'!$B27,'xUS TME'!$B:$B,0))</f>
        <v>None</v>
      </c>
      <c r="P2036" s="15" t="str">
        <f>INDEX('xUS TME'!M:M,MATCH('xUS Opp Value'!$B27,'xUS TME'!$B:$B,0))</f>
        <v>Euro</v>
      </c>
      <c r="Q2036" s="15" t="str">
        <f>INDEX('xUS TME'!N:N,MATCH('xUS Opp Value'!$B2036,'xUS TME'!$B:$B,0))</f>
        <v>Medium</v>
      </c>
    </row>
    <row r="2037" spans="1:17" hidden="1">
      <c r="A2037" s="10" t="s">
        <v>2896</v>
      </c>
      <c r="B2037" s="10" t="str">
        <f>INDEX('xUS TME'!B:B,MATCH('xUS Opp Value'!A2037,'xUS TME'!A:A,0))</f>
        <v>CH0030170408</v>
      </c>
      <c r="C2037" s="13" t="str">
        <f>INDEX('xUS TME'!C:C,MATCH($B2037,'xUS TME'!$B:$B,0))</f>
        <v>GEBN</v>
      </c>
      <c r="D2037" s="13" t="str">
        <f>INDEX('xUS TME'!D:D,MATCH(B2037,'xUS TME'!$B:$B,0))</f>
        <v>0P0000A5GD</v>
      </c>
      <c r="E2037" s="13" t="str">
        <f>INDEX('xUS TME'!F:F,MATCH(B2037,'xUS TME'!$B:$B,0))</f>
        <v>Switzerland</v>
      </c>
      <c r="F2037" s="18" t="str">
        <f>INDEX('xUS TME'!G:G,MATCH(B2037,'xUS TME'!$B:$B,0))</f>
        <v>Industrials</v>
      </c>
      <c r="G2037" s="58">
        <f>IFERROR(INDEX(CRIMs!G:G,MATCH(C2037,CRIMs!D:D,0)),0)</f>
        <v>0</v>
      </c>
      <c r="H2037" s="58">
        <f>IFERROR(INDEX(CRIMs!I:I,MATCH(C2037,CRIMs!D:D,0)),0)</f>
        <v>0</v>
      </c>
      <c r="I2037" s="13">
        <f>INDEX('xUS TME'!E:E,MATCH($B2037,'xUS TME'!$B:$B,0))</f>
        <v>7.0000000000000007E-2</v>
      </c>
      <c r="J2037" s="15">
        <f>INDEX('xUS TME'!H:H,MATCH(B2037,'xUS TME'!$B:$B,0))</f>
        <v>1.03</v>
      </c>
      <c r="K2037" s="17">
        <f t="shared" si="31"/>
        <v>-2.9126213592232997E-2</v>
      </c>
      <c r="L2037" s="15">
        <f>INDEX('xUS TME'!J:J,MATCH('xUS Opp Value'!B320,'xUS TME'!$B:$B,0))</f>
        <v>28.09</v>
      </c>
      <c r="M2037" s="15">
        <f>INDEX('xUS TME'!L:L,MATCH('xUS Opp Value'!$B320,'xUS TME'!$B:$B,0))</f>
        <v>8.01</v>
      </c>
      <c r="N2037" s="15">
        <f>INDEX('xUS TME'!K:K,MATCH('xUS Opp Value'!$B320,'xUS TME'!$B:$B,0))</f>
        <v>0.47</v>
      </c>
      <c r="O2037" s="15">
        <f>INDEX('xUS TME'!I:I,MATCH('xUS Opp Value'!$B320,'xUS TME'!$B:$B,0))</f>
        <v>0</v>
      </c>
      <c r="P2037" s="15" t="str">
        <f>INDEX('xUS TME'!M:M,MATCH('xUS Opp Value'!$B320,'xUS TME'!$B:$B,0))</f>
        <v>Euro</v>
      </c>
      <c r="Q2037" s="15" t="str">
        <f>INDEX('xUS TME'!N:N,MATCH('xUS Opp Value'!$B2037,'xUS TME'!$B:$B,0))</f>
        <v>Medium</v>
      </c>
    </row>
    <row r="2038" spans="1:17" hidden="1">
      <c r="A2038" s="10" t="s">
        <v>3274</v>
      </c>
      <c r="B2038" s="10" t="str">
        <f>INDEX('xUS TME'!B:B,MATCH('xUS Opp Value'!A2038,'xUS TME'!A:A,0))</f>
        <v>GB0004052071</v>
      </c>
      <c r="C2038" s="13" t="str">
        <f>INDEX('xUS TME'!C:C,MATCH($B2038,'xUS TME'!$B:$B,0))</f>
        <v>HLMA</v>
      </c>
      <c r="D2038" s="13" t="str">
        <f>INDEX('xUS TME'!D:D,MATCH(B2038,'xUS TME'!$B:$B,0))</f>
        <v>0P00007OE5</v>
      </c>
      <c r="E2038" s="13" t="str">
        <f>INDEX('xUS TME'!F:F,MATCH(B2038,'xUS TME'!$B:$B,0))</f>
        <v>United Kingdom</v>
      </c>
      <c r="F2038" s="18" t="str">
        <f>INDEX('xUS TME'!G:G,MATCH(B2038,'xUS TME'!$B:$B,0))</f>
        <v>Information Technology</v>
      </c>
      <c r="G2038" s="58">
        <f>IFERROR(INDEX(CRIMs!G:G,MATCH(C2038,CRIMs!D:D,0)),0)</f>
        <v>0</v>
      </c>
      <c r="H2038" s="58">
        <f>IFERROR(INDEX(CRIMs!I:I,MATCH(C2038,CRIMs!D:D,0)),0)</f>
        <v>0</v>
      </c>
      <c r="I2038" s="13">
        <f>INDEX('xUS TME'!E:E,MATCH($B2038,'xUS TME'!$B:$B,0))</f>
        <v>0.06</v>
      </c>
      <c r="J2038" s="15">
        <f>INDEX('xUS TME'!H:H,MATCH(B2038,'xUS TME'!$B:$B,0))</f>
        <v>1.22</v>
      </c>
      <c r="K2038" s="17">
        <f t="shared" si="31"/>
        <v>-0.18032786885245899</v>
      </c>
      <c r="L2038" s="15">
        <f>INDEX('xUS TME'!J:J,MATCH('xUS Opp Value'!B432,'xUS TME'!$B:$B,0))</f>
        <v>76.55</v>
      </c>
      <c r="M2038" s="15">
        <f>INDEX('xUS TME'!L:L,MATCH('xUS Opp Value'!$B432,'xUS TME'!$B:$B,0))</f>
        <v>40.33</v>
      </c>
      <c r="N2038" s="15">
        <f>INDEX('xUS TME'!K:K,MATCH('xUS Opp Value'!$B432,'xUS TME'!$B:$B,0))</f>
        <v>0.36</v>
      </c>
      <c r="O2038" s="15">
        <f>INDEX('xUS TME'!I:I,MATCH('xUS Opp Value'!$B432,'xUS TME'!$B:$B,0))</f>
        <v>0</v>
      </c>
      <c r="P2038" s="15" t="str">
        <f>INDEX('xUS TME'!M:M,MATCH('xUS Opp Value'!$B432,'xUS TME'!$B:$B,0))</f>
        <v>Won</v>
      </c>
      <c r="Q2038" s="15" t="str">
        <f>INDEX('xUS TME'!N:N,MATCH('xUS Opp Value'!$B2038,'xUS TME'!$B:$B,0))</f>
        <v>Medium</v>
      </c>
    </row>
    <row r="2039" spans="1:17" hidden="1">
      <c r="A2039" s="10" t="s">
        <v>656</v>
      </c>
      <c r="B2039" s="10" t="str">
        <f>INDEX('xUS TME'!B:B,MATCH('xUS Opp Value'!A2039,'xUS TME'!A:A,0))</f>
        <v>JP3118000003</v>
      </c>
      <c r="C2039" s="13" t="str">
        <f>INDEX('xUS TME'!C:C,MATCH($B2039,'xUS TME'!$B:$B,0))</f>
        <v>7936</v>
      </c>
      <c r="D2039" s="13" t="str">
        <f>INDEX('xUS TME'!D:D,MATCH(B2039,'xUS TME'!$B:$B,0))</f>
        <v>0P0000EASY</v>
      </c>
      <c r="E2039" s="13" t="str">
        <f>INDEX('xUS TME'!F:F,MATCH(B2039,'xUS TME'!$B:$B,0))</f>
        <v>Japan</v>
      </c>
      <c r="F2039" s="18" t="str">
        <f>INDEX('xUS TME'!G:G,MATCH(B2039,'xUS TME'!$B:$B,0))</f>
        <v>Consumer Discretionary</v>
      </c>
      <c r="G2039" s="58">
        <f>IFERROR(INDEX(CRIMs!G:G,MATCH(C2039,CRIMs!D:D,0)),0)</f>
        <v>0</v>
      </c>
      <c r="H2039" s="58">
        <f>IFERROR(INDEX(CRIMs!I:I,MATCH(C2039,CRIMs!D:D,0)),0)</f>
        <v>0</v>
      </c>
      <c r="I2039" s="13">
        <f>INDEX('xUS TME'!E:E,MATCH($B2039,'xUS TME'!$B:$B,0))</f>
        <v>0.06</v>
      </c>
      <c r="J2039" s="15">
        <f>INDEX('xUS TME'!H:H,MATCH(B2039,'xUS TME'!$B:$B,0))</f>
        <v>1.1200000000000001</v>
      </c>
      <c r="K2039" s="17">
        <f t="shared" si="31"/>
        <v>-0.10714285714285721</v>
      </c>
      <c r="L2039" s="15">
        <f>INDEX('xUS TME'!J:J,MATCH('xUS Opp Value'!B464,'xUS TME'!$B:$B,0))</f>
        <v>13.32</v>
      </c>
      <c r="M2039" s="15">
        <f>INDEX('xUS TME'!L:L,MATCH('xUS Opp Value'!$B464,'xUS TME'!$B:$B,0))</f>
        <v>2.14</v>
      </c>
      <c r="N2039" s="15">
        <f>INDEX('xUS TME'!K:K,MATCH('xUS Opp Value'!$B464,'xUS TME'!$B:$B,0))</f>
        <v>0.11</v>
      </c>
      <c r="O2039" s="15" t="str">
        <f>INDEX('xUS TME'!I:I,MATCH('xUS Opp Value'!$B464,'xUS TME'!$B:$B,0))</f>
        <v>None</v>
      </c>
      <c r="P2039" s="15" t="str">
        <f>INDEX('xUS TME'!M:M,MATCH('xUS Opp Value'!$B464,'xUS TME'!$B:$B,0))</f>
        <v>Brazilian Real</v>
      </c>
      <c r="Q2039" s="15" t="str">
        <f>INDEX('xUS TME'!N:N,MATCH('xUS Opp Value'!$B2039,'xUS TME'!$B:$B,0))</f>
        <v>High</v>
      </c>
    </row>
    <row r="2040" spans="1:17" hidden="1">
      <c r="A2040" s="10" t="s">
        <v>4623</v>
      </c>
      <c r="B2040" s="10" t="str">
        <f>INDEX('xUS TME'!B:B,MATCH('xUS Opp Value'!A2040,'xUS TME'!A:A,0))</f>
        <v>KR7373220003</v>
      </c>
      <c r="C2040" s="13" t="str">
        <f>INDEX('xUS TME'!C:C,MATCH($B2040,'xUS TME'!$B:$B,0))</f>
        <v>373220</v>
      </c>
      <c r="D2040" s="13" t="str">
        <f>INDEX('xUS TME'!D:D,MATCH(B2040,'xUS TME'!$B:$B,0))</f>
        <v>0P0001OCZJ</v>
      </c>
      <c r="E2040" s="13" t="str">
        <f>INDEX('xUS TME'!F:F,MATCH(B2040,'xUS TME'!$B:$B,0))</f>
        <v>South Korea</v>
      </c>
      <c r="F2040" s="18" t="str">
        <f>INDEX('xUS TME'!G:G,MATCH(B2040,'xUS TME'!$B:$B,0))</f>
        <v>Industrials</v>
      </c>
      <c r="G2040" s="58">
        <f>IFERROR(INDEX(CRIMs!G:G,MATCH(C2040,CRIMs!D:D,0)),0)</f>
        <v>0</v>
      </c>
      <c r="H2040" s="58">
        <f>IFERROR(INDEX(CRIMs!I:I,MATCH(C2040,CRIMs!D:D,0)),0)</f>
        <v>0</v>
      </c>
      <c r="I2040" s="13">
        <f>INDEX('xUS TME'!E:E,MATCH($B2040,'xUS TME'!$B:$B,0))</f>
        <v>0.03</v>
      </c>
      <c r="J2040" s="15">
        <f>INDEX('xUS TME'!H:H,MATCH(B2040,'xUS TME'!$B:$B,0))</f>
        <v>1.34</v>
      </c>
      <c r="K2040" s="17">
        <f t="shared" si="31"/>
        <v>-0.25373134328358216</v>
      </c>
      <c r="L2040" s="15">
        <f>INDEX('xUS TME'!J:J,MATCH('xUS Opp Value'!B619,'xUS TME'!$B:$B,0))</f>
        <v>29.3</v>
      </c>
      <c r="M2040" s="15">
        <f>INDEX('xUS TME'!L:L,MATCH('xUS Opp Value'!$B619,'xUS TME'!$B:$B,0))</f>
        <v>2.19</v>
      </c>
      <c r="N2040" s="15">
        <f>INDEX('xUS TME'!K:K,MATCH('xUS Opp Value'!$B619,'xUS TME'!$B:$B,0))</f>
        <v>0.1</v>
      </c>
      <c r="O2040" s="15">
        <f>INDEX('xUS TME'!I:I,MATCH('xUS Opp Value'!$B619,'xUS TME'!$B:$B,0))</f>
        <v>0</v>
      </c>
      <c r="P2040" s="15" t="str">
        <f>INDEX('xUS TME'!M:M,MATCH('xUS Opp Value'!$B619,'xUS TME'!$B:$B,0))</f>
        <v>Malaysian Ringgit</v>
      </c>
      <c r="Q2040" s="15" t="str">
        <f>INDEX('xUS TME'!N:N,MATCH('xUS Opp Value'!$B2040,'xUS TME'!$B:$B,0))</f>
        <v>High</v>
      </c>
    </row>
    <row r="2041" spans="1:17" hidden="1">
      <c r="A2041" s="10" t="s">
        <v>5463</v>
      </c>
      <c r="B2041" s="10" t="str">
        <f>INDEX('xUS TME'!B:B,MATCH('xUS Opp Value'!A2041,'xUS TME'!A:A,0))</f>
        <v>AU000000ORI1</v>
      </c>
      <c r="C2041" s="13" t="str">
        <f>INDEX('xUS TME'!C:C,MATCH($B2041,'xUS TME'!$B:$B,0))</f>
        <v>ORI</v>
      </c>
      <c r="D2041" s="13" t="str">
        <f>INDEX('xUS TME'!D:D,MATCH(B2041,'xUS TME'!$B:$B,0))</f>
        <v>0P00006WRW</v>
      </c>
      <c r="E2041" s="13" t="str">
        <f>INDEX('xUS TME'!F:F,MATCH(B2041,'xUS TME'!$B:$B,0))</f>
        <v>Australia</v>
      </c>
      <c r="F2041" s="18" t="str">
        <f>INDEX('xUS TME'!G:G,MATCH(B2041,'xUS TME'!$B:$B,0))</f>
        <v>Materials</v>
      </c>
      <c r="G2041" s="58">
        <f>IFERROR(INDEX(CRIMs!G:G,MATCH(C2041,CRIMs!D:D,0)),0)</f>
        <v>0</v>
      </c>
      <c r="H2041" s="58">
        <f>IFERROR(INDEX(CRIMs!I:I,MATCH(C2041,CRIMs!D:D,0)),0)</f>
        <v>0</v>
      </c>
      <c r="I2041" s="13">
        <f>INDEX('xUS TME'!E:E,MATCH($B2041,'xUS TME'!$B:$B,0))</f>
        <v>0.02</v>
      </c>
      <c r="J2041" s="15">
        <f>INDEX('xUS TME'!H:H,MATCH(B2041,'xUS TME'!$B:$B,0))</f>
        <v>1.04</v>
      </c>
      <c r="K2041" s="17">
        <f t="shared" si="31"/>
        <v>-3.8461538461538547E-2</v>
      </c>
      <c r="L2041" s="15">
        <f>INDEX('xUS TME'!J:J,MATCH('xUS Opp Value'!B756,'xUS TME'!$B:$B,0))</f>
        <v>8.07</v>
      </c>
      <c r="M2041" s="15">
        <f>INDEX('xUS TME'!L:L,MATCH('xUS Opp Value'!$B756,'xUS TME'!$B:$B,0))</f>
        <v>0.94</v>
      </c>
      <c r="N2041" s="15">
        <f>INDEX('xUS TME'!K:K,MATCH('xUS Opp Value'!$B756,'xUS TME'!$B:$B,0))</f>
        <v>0.1</v>
      </c>
      <c r="O2041" s="15">
        <f>INDEX('xUS TME'!I:I,MATCH('xUS Opp Value'!$B756,'xUS TME'!$B:$B,0))</f>
        <v>0</v>
      </c>
      <c r="P2041" s="15" t="str">
        <f>INDEX('xUS TME'!M:M,MATCH('xUS Opp Value'!$B756,'xUS TME'!$B:$B,0))</f>
        <v>Yuan Renminbi</v>
      </c>
      <c r="Q2041" s="15" t="str">
        <f>INDEX('xUS TME'!N:N,MATCH('xUS Opp Value'!$B2041,'xUS TME'!$B:$B,0))</f>
        <v>Medium</v>
      </c>
    </row>
    <row r="2042" spans="1:17" s="10" customFormat="1" hidden="1">
      <c r="A2042" s="10" t="s">
        <v>3423</v>
      </c>
      <c r="B2042" s="10" t="str">
        <f>INDEX('xUS TME'!B:B,MATCH('xUS Opp Value'!A2042,'xUS TME'!A:A,0))</f>
        <v>HK0012000102</v>
      </c>
      <c r="C2042" s="13">
        <f>INDEX('xUS TME'!C:C,MATCH($B2042,'xUS TME'!$B:$B,0))</f>
        <v>12</v>
      </c>
      <c r="D2042" s="13" t="str">
        <f>INDEX('xUS TME'!D:D,MATCH(B2042,'xUS TME'!$B:$B,0))</f>
        <v>0P00009RP9</v>
      </c>
      <c r="E2042" s="13" t="str">
        <f>INDEX('xUS TME'!F:F,MATCH(B2042,'xUS TME'!$B:$B,0))</f>
        <v>Hong Kong</v>
      </c>
      <c r="F2042" s="18" t="str">
        <f>INDEX('xUS TME'!G:G,MATCH(B2042,'xUS TME'!$B:$B,0))</f>
        <v>Real Estate</v>
      </c>
      <c r="G2042" s="58">
        <f>IFERROR(INDEX(CRIMs!G:G,MATCH(C2042,CRIMs!D:D,0)),0)</f>
        <v>0</v>
      </c>
      <c r="H2042" s="58">
        <f>IFERROR(INDEX(CRIMs!I:I,MATCH(C2042,CRIMs!D:D,0)),0)</f>
        <v>0</v>
      </c>
      <c r="I2042" s="13">
        <f>INDEX('xUS TME'!E:E,MATCH($B2042,'xUS TME'!$B:$B,0))</f>
        <v>0.02</v>
      </c>
      <c r="J2042" s="15">
        <f>INDEX('xUS TME'!H:H,MATCH(B2042,'xUS TME'!$B:$B,0))</f>
        <v>1.01</v>
      </c>
      <c r="K2042" s="17">
        <f t="shared" ref="K2042:K2105" si="32">IFERROR((1/J2042)-1,"")</f>
        <v>-9.9009900990099098E-3</v>
      </c>
      <c r="L2042" s="15">
        <f>INDEX('xUS TME'!J:J,MATCH('xUS Opp Value'!B1047,'xUS TME'!$B:$B,0))</f>
        <v>8.1999999999999993</v>
      </c>
      <c r="M2042" s="15">
        <f>INDEX('xUS TME'!L:L,MATCH('xUS Opp Value'!$B1047,'xUS TME'!$B:$B,0))</f>
        <v>0.98</v>
      </c>
      <c r="N2042" s="15">
        <f>INDEX('xUS TME'!K:K,MATCH('xUS Opp Value'!$B1047,'xUS TME'!$B:$B,0))</f>
        <v>0.09</v>
      </c>
      <c r="O2042" s="15">
        <f>INDEX('xUS TME'!I:I,MATCH('xUS Opp Value'!$B1047,'xUS TME'!$B:$B,0))</f>
        <v>0</v>
      </c>
      <c r="P2042" s="15" t="str">
        <f>INDEX('xUS TME'!M:M,MATCH('xUS Opp Value'!$B1047,'xUS TME'!$B:$B,0))</f>
        <v>Hong Kong Dollar</v>
      </c>
      <c r="Q2042" s="15" t="str">
        <f>INDEX('xUS TME'!N:N,MATCH('xUS Opp Value'!$B2042,'xUS TME'!$B:$B,0))</f>
        <v>Medium</v>
      </c>
    </row>
    <row r="2043" spans="1:17" s="10" customFormat="1" hidden="1">
      <c r="A2043" s="10" t="s">
        <v>7809</v>
      </c>
      <c r="B2043" s="10" t="str">
        <f>INDEX('xUS TME'!B:B,MATCH('xUS Opp Value'!A2043,'xUS TME'!A:A,0))</f>
        <v>IT0005239360</v>
      </c>
      <c r="C2043" s="13" t="str">
        <f>INDEX('xUS TME'!C:C,MATCH($B2043,'xUS TME'!$B:$B,0))</f>
        <v>UCG</v>
      </c>
      <c r="D2043" s="13" t="str">
        <f>INDEX('xUS TME'!D:D,MATCH(B2043,'xUS TME'!$B:$B,0))</f>
        <v>0P00009DOL</v>
      </c>
      <c r="E2043" s="13" t="str">
        <f>INDEX('xUS TME'!F:F,MATCH(B2043,'xUS TME'!$B:$B,0))</f>
        <v>Italy</v>
      </c>
      <c r="F2043" s="18" t="str">
        <f>INDEX('xUS TME'!G:G,MATCH(B2043,'xUS TME'!$B:$B,0))</f>
        <v>Financials</v>
      </c>
      <c r="G2043" s="58">
        <f>IFERROR(INDEX(CRIMs!G:G,MATCH(C2043,CRIMs!D:D,0)),0)</f>
        <v>0</v>
      </c>
      <c r="H2043" s="58">
        <f>IFERROR(INDEX(CRIMs!I:I,MATCH(C2043,CRIMs!D:D,0)),0)</f>
        <v>0</v>
      </c>
      <c r="I2043" s="13">
        <f>INDEX('xUS TME'!E:E,MATCH($B2043,'xUS TME'!$B:$B,0))</f>
        <v>0.32</v>
      </c>
      <c r="J2043" s="15">
        <f>INDEX('xUS TME'!H:H,MATCH(B2043,'xUS TME'!$B:$B,0))</f>
        <v>0.87</v>
      </c>
      <c r="K2043" s="17">
        <f t="shared" si="32"/>
        <v>0.14942528735632177</v>
      </c>
      <c r="L2043" s="15">
        <f>INDEX('xUS TME'!J:J,MATCH('xUS Opp Value'!B41,'xUS TME'!$B:$B,0))</f>
        <v>0</v>
      </c>
      <c r="M2043" s="15">
        <f>INDEX('xUS TME'!L:L,MATCH('xUS Opp Value'!$B41,'xUS TME'!$B:$B,0))</f>
        <v>1.63</v>
      </c>
      <c r="N2043" s="15">
        <f>INDEX('xUS TME'!K:K,MATCH('xUS Opp Value'!$B41,'xUS TME'!$B:$B,0))</f>
        <v>0.16</v>
      </c>
      <c r="O2043" s="15">
        <f>INDEX('xUS TME'!I:I,MATCH('xUS Opp Value'!$B41,'xUS TME'!$B:$B,0))</f>
        <v>0</v>
      </c>
      <c r="P2043" s="15" t="str">
        <f>INDEX('xUS TME'!M:M,MATCH('xUS Opp Value'!$B41,'xUS TME'!$B:$B,0))</f>
        <v>New Israeli Sheqel</v>
      </c>
      <c r="Q2043" s="15" t="str">
        <f>INDEX('xUS TME'!N:N,MATCH('xUS Opp Value'!$B2043,'xUS TME'!$B:$B,0))</f>
        <v>High</v>
      </c>
    </row>
    <row r="2044" spans="1:17" s="10" customFormat="1" hidden="1">
      <c r="A2044" s="10" t="s">
        <v>1336</v>
      </c>
      <c r="B2044" s="10" t="str">
        <f>INDEX('xUS TME'!B:B,MATCH('xUS Opp Value'!A2044,'xUS TME'!A:A,0))</f>
        <v>CA1360691010</v>
      </c>
      <c r="C2044" s="13" t="str">
        <f>INDEX('xUS TME'!C:C,MATCH($B2044,'xUS TME'!$B:$B,0))</f>
        <v>CM</v>
      </c>
      <c r="D2044" s="13" t="str">
        <f>INDEX('xUS TME'!D:D,MATCH(B2044,'xUS TME'!$B:$B,0))</f>
        <v>0P000067ZZ</v>
      </c>
      <c r="E2044" s="13" t="str">
        <f>INDEX('xUS TME'!F:F,MATCH(B2044,'xUS TME'!$B:$B,0))</f>
        <v>Canada</v>
      </c>
      <c r="F2044" s="18" t="str">
        <f>INDEX('xUS TME'!G:G,MATCH(B2044,'xUS TME'!$B:$B,0))</f>
        <v>Financials</v>
      </c>
      <c r="G2044" s="58">
        <f>IFERROR(INDEX(CRIMs!G:G,MATCH(C2044,CRIMs!D:D,0)),0)</f>
        <v>0</v>
      </c>
      <c r="H2044" s="58">
        <f>IFERROR(INDEX(CRIMs!I:I,MATCH(C2044,CRIMs!D:D,0)),0)</f>
        <v>0</v>
      </c>
      <c r="I2044" s="13">
        <f>INDEX('xUS TME'!E:E,MATCH($B2044,'xUS TME'!$B:$B,0))</f>
        <v>0.27</v>
      </c>
      <c r="J2044" s="15">
        <f>INDEX('xUS TME'!H:H,MATCH(B2044,'xUS TME'!$B:$B,0))</f>
        <v>1.22</v>
      </c>
      <c r="K2044" s="17">
        <f t="shared" si="32"/>
        <v>-0.18032786885245899</v>
      </c>
      <c r="L2044" s="15">
        <f>INDEX('xUS TME'!J:J,MATCH('xUS Opp Value'!B77,'xUS TME'!$B:$B,0))</f>
        <v>19.12</v>
      </c>
      <c r="M2044" s="15">
        <f>INDEX('xUS TME'!L:L,MATCH('xUS Opp Value'!$B77,'xUS TME'!$B:$B,0))</f>
        <v>3</v>
      </c>
      <c r="N2044" s="15">
        <f>INDEX('xUS TME'!K:K,MATCH('xUS Opp Value'!$B77,'xUS TME'!$B:$B,0))</f>
        <v>0.11</v>
      </c>
      <c r="O2044" s="15">
        <f>INDEX('xUS TME'!I:I,MATCH('xUS Opp Value'!$B77,'xUS TME'!$B:$B,0))</f>
        <v>0</v>
      </c>
      <c r="P2044" s="15" t="str">
        <f>INDEX('xUS TME'!M:M,MATCH('xUS Opp Value'!$B77,'xUS TME'!$B:$B,0))</f>
        <v>Canadian Dollar</v>
      </c>
      <c r="Q2044" s="15" t="str">
        <f>INDEX('xUS TME'!N:N,MATCH('xUS Opp Value'!$B2044,'xUS TME'!$B:$B,0))</f>
        <v>Medium</v>
      </c>
    </row>
    <row r="2045" spans="1:17" s="10" customFormat="1" hidden="1">
      <c r="A2045" s="10" t="s">
        <v>2544</v>
      </c>
      <c r="B2045" s="10" t="str">
        <f>INDEX('xUS TME'!B:B,MATCH('xUS Opp Value'!A2045,'xUS TME'!A:A,0))</f>
        <v>IT0003128367</v>
      </c>
      <c r="C2045" s="13" t="str">
        <f>INDEX('xUS TME'!C:C,MATCH($B2045,'xUS TME'!$B:$B,0))</f>
        <v>ENEL</v>
      </c>
      <c r="D2045" s="13" t="str">
        <f>INDEX('xUS TME'!D:D,MATCH(B2045,'xUS TME'!$B:$B,0))</f>
        <v>0P00009DJR</v>
      </c>
      <c r="E2045" s="13" t="str">
        <f>INDEX('xUS TME'!F:F,MATCH(B2045,'xUS TME'!$B:$B,0))</f>
        <v>Italy</v>
      </c>
      <c r="F2045" s="18" t="str">
        <f>INDEX('xUS TME'!G:G,MATCH(B2045,'xUS TME'!$B:$B,0))</f>
        <v>Utilities</v>
      </c>
      <c r="G2045" s="58">
        <f>IFERROR(INDEX(CRIMs!G:G,MATCH(C2045,CRIMs!D:D,0)),0)</f>
        <v>0</v>
      </c>
      <c r="H2045" s="58">
        <f>IFERROR(INDEX(CRIMs!I:I,MATCH(C2045,CRIMs!D:D,0)),0)</f>
        <v>0</v>
      </c>
      <c r="I2045" s="13">
        <f>INDEX('xUS TME'!E:E,MATCH($B2045,'xUS TME'!$B:$B,0))</f>
        <v>0.25</v>
      </c>
      <c r="J2045" s="15">
        <f>INDEX('xUS TME'!H:H,MATCH(B2045,'xUS TME'!$B:$B,0))</f>
        <v>1.22</v>
      </c>
      <c r="K2045" s="17">
        <f t="shared" si="32"/>
        <v>-0.18032786885245899</v>
      </c>
      <c r="L2045" s="15">
        <f>INDEX('xUS TME'!J:J,MATCH('xUS Opp Value'!B81,'xUS TME'!$B:$B,0))</f>
        <v>12.2</v>
      </c>
      <c r="M2045" s="15">
        <f>INDEX('xUS TME'!L:L,MATCH('xUS Opp Value'!$B81,'xUS TME'!$B:$B,0))</f>
        <v>1.2</v>
      </c>
      <c r="N2045" s="15">
        <f>INDEX('xUS TME'!K:K,MATCH('xUS Opp Value'!$B81,'xUS TME'!$B:$B,0))</f>
        <v>0.09</v>
      </c>
      <c r="O2045" s="15">
        <f>INDEX('xUS TME'!I:I,MATCH('xUS Opp Value'!$B81,'xUS TME'!$B:$B,0))</f>
        <v>0</v>
      </c>
      <c r="P2045" s="15" t="str">
        <f>INDEX('xUS TME'!M:M,MATCH('xUS Opp Value'!$B81,'xUS TME'!$B:$B,0))</f>
        <v>Yen</v>
      </c>
      <c r="Q2045" s="15" t="str">
        <f>INDEX('xUS TME'!N:N,MATCH('xUS Opp Value'!$B2045,'xUS TME'!$B:$B,0))</f>
        <v>Medium</v>
      </c>
    </row>
    <row r="2046" spans="1:17" s="10" customFormat="1" hidden="1">
      <c r="A2046" s="10" t="s">
        <v>2291</v>
      </c>
      <c r="B2046" s="10" t="str">
        <f>INDEX('xUS TME'!B:B,MATCH('xUS Opp Value'!A2046,'xUS TME'!A:A,0))</f>
        <v>DE0005552004</v>
      </c>
      <c r="C2046" s="13" t="str">
        <f>INDEX('xUS TME'!C:C,MATCH($B2046,'xUS TME'!$B:$B,0))</f>
        <v>DHL</v>
      </c>
      <c r="D2046" s="13" t="str">
        <f>INDEX('xUS TME'!D:D,MATCH(B2046,'xUS TME'!$B:$B,0))</f>
        <v>0P00009QOZ</v>
      </c>
      <c r="E2046" s="13" t="str">
        <f>INDEX('xUS TME'!F:F,MATCH(B2046,'xUS TME'!$B:$B,0))</f>
        <v>Germany</v>
      </c>
      <c r="F2046" s="18" t="str">
        <f>INDEX('xUS TME'!G:G,MATCH(B2046,'xUS TME'!$B:$B,0))</f>
        <v>Industrials</v>
      </c>
      <c r="G2046" s="58">
        <f>IFERROR(INDEX(CRIMs!G:G,MATCH(C2046,CRIMs!D:D,0)),0)</f>
        <v>0</v>
      </c>
      <c r="H2046" s="58">
        <f>IFERROR(INDEX(CRIMs!I:I,MATCH(C2046,CRIMs!D:D,0)),0)</f>
        <v>0</v>
      </c>
      <c r="I2046" s="13">
        <f>INDEX('xUS TME'!E:E,MATCH($B2046,'xUS TME'!$B:$B,0))</f>
        <v>0.15</v>
      </c>
      <c r="J2046" s="15">
        <f>INDEX('xUS TME'!H:H,MATCH(B2046,'xUS TME'!$B:$B,0))</f>
        <v>1.23</v>
      </c>
      <c r="K2046" s="17">
        <f t="shared" si="32"/>
        <v>-0.18699186991869921</v>
      </c>
      <c r="L2046" s="15">
        <f>INDEX('xUS TME'!J:J,MATCH('xUS Opp Value'!B141,'xUS TME'!$B:$B,0))</f>
        <v>79.3</v>
      </c>
      <c r="M2046" s="15">
        <f>INDEX('xUS TME'!L:L,MATCH('xUS Opp Value'!$B141,'xUS TME'!$B:$B,0))</f>
        <v>31.21</v>
      </c>
      <c r="N2046" s="15">
        <f>INDEX('xUS TME'!K:K,MATCH('xUS Opp Value'!$B141,'xUS TME'!$B:$B,0))</f>
        <v>0.33</v>
      </c>
      <c r="O2046" s="15">
        <f>INDEX('xUS TME'!I:I,MATCH('xUS Opp Value'!$B141,'xUS TME'!$B:$B,0))</f>
        <v>0</v>
      </c>
      <c r="P2046" s="15" t="str">
        <f>INDEX('xUS TME'!M:M,MATCH('xUS Opp Value'!$B141,'xUS TME'!$B:$B,0))</f>
        <v>Indian Rupee</v>
      </c>
      <c r="Q2046" s="15" t="str">
        <f>INDEX('xUS TME'!N:N,MATCH('xUS Opp Value'!$B2046,'xUS TME'!$B:$B,0))</f>
        <v>Medium</v>
      </c>
    </row>
    <row r="2047" spans="1:17" s="10" customFormat="1" hidden="1">
      <c r="A2047" s="10" t="s">
        <v>7160</v>
      </c>
      <c r="B2047" s="10" t="str">
        <f>INDEX('xUS TME'!B:B,MATCH('xUS Opp Value'!A2047,'xUS TME'!A:A,0))</f>
        <v>JP3404600003</v>
      </c>
      <c r="C2047" s="13" t="str">
        <f>INDEX('xUS TME'!C:C,MATCH($B2047,'xUS TME'!$B:$B,0))</f>
        <v>8053</v>
      </c>
      <c r="D2047" s="13" t="str">
        <f>INDEX('xUS TME'!D:D,MATCH(B2047,'xUS TME'!$B:$B,0))</f>
        <v>0P0000AEY4</v>
      </c>
      <c r="E2047" s="13" t="str">
        <f>INDEX('xUS TME'!F:F,MATCH(B2047,'xUS TME'!$B:$B,0))</f>
        <v>Japan</v>
      </c>
      <c r="F2047" s="18" t="str">
        <f>INDEX('xUS TME'!G:G,MATCH(B2047,'xUS TME'!$B:$B,0))</f>
        <v>Industrials</v>
      </c>
      <c r="G2047" s="58">
        <f>IFERROR(INDEX(CRIMs!G:G,MATCH(C2047,CRIMs!D:D,0)),0)</f>
        <v>0</v>
      </c>
      <c r="H2047" s="58">
        <f>IFERROR(INDEX(CRIMs!I:I,MATCH(C2047,CRIMs!D:D,0)),0)</f>
        <v>0</v>
      </c>
      <c r="I2047" s="13">
        <f>INDEX('xUS TME'!E:E,MATCH($B2047,'xUS TME'!$B:$B,0))</f>
        <v>0.13</v>
      </c>
      <c r="J2047" s="15">
        <f>INDEX('xUS TME'!H:H,MATCH(B2047,'xUS TME'!$B:$B,0))</f>
        <v>1.21</v>
      </c>
      <c r="K2047" s="17">
        <f t="shared" si="32"/>
        <v>-0.17355371900826444</v>
      </c>
      <c r="L2047" s="15">
        <f>INDEX('xUS TME'!J:J,MATCH('xUS Opp Value'!B155,'xUS TME'!$B:$B,0))</f>
        <v>15.88</v>
      </c>
      <c r="M2047" s="15">
        <f>INDEX('xUS TME'!L:L,MATCH('xUS Opp Value'!$B155,'xUS TME'!$B:$B,0))</f>
        <v>3.89</v>
      </c>
      <c r="N2047" s="15">
        <f>INDEX('xUS TME'!K:K,MATCH('xUS Opp Value'!$B155,'xUS TME'!$B:$B,0))</f>
        <v>0.14000000000000001</v>
      </c>
      <c r="O2047" s="15" t="str">
        <f>INDEX('xUS TME'!I:I,MATCH('xUS Opp Value'!$B155,'xUS TME'!$B:$B,0))</f>
        <v>None</v>
      </c>
      <c r="P2047" s="15" t="str">
        <f>INDEX('xUS TME'!M:M,MATCH('xUS Opp Value'!$B155,'xUS TME'!$B:$B,0))</f>
        <v>Canadian Dollar</v>
      </c>
      <c r="Q2047" s="15" t="str">
        <f>INDEX('xUS TME'!N:N,MATCH('xUS Opp Value'!$B2047,'xUS TME'!$B:$B,0))</f>
        <v>Medium</v>
      </c>
    </row>
    <row r="2048" spans="1:17" s="10" customFormat="1" hidden="1">
      <c r="A2048" s="10" t="s">
        <v>5623</v>
      </c>
      <c r="B2048" s="10" t="str">
        <f>INDEX('xUS TME'!B:B,MATCH('xUS Opp Value'!A2048,'xUS TME'!A:A,0))</f>
        <v>BRPETRACNPR6</v>
      </c>
      <c r="C2048" s="13" t="str">
        <f>INDEX('xUS TME'!C:C,MATCH($B2048,'xUS TME'!$B:$B,0))</f>
        <v>PETR4</v>
      </c>
      <c r="D2048" s="13" t="str">
        <f>INDEX('xUS TME'!D:D,MATCH(B2048,'xUS TME'!$B:$B,0))</f>
        <v>0P0000BITA</v>
      </c>
      <c r="E2048" s="13" t="str">
        <f>INDEX('xUS TME'!F:F,MATCH(B2048,'xUS TME'!$B:$B,0))</f>
        <v>Brazil</v>
      </c>
      <c r="F2048" s="18" t="str">
        <f>INDEX('xUS TME'!G:G,MATCH(B2048,'xUS TME'!$B:$B,0))</f>
        <v>Energy</v>
      </c>
      <c r="G2048" s="58">
        <f>IFERROR(INDEX(CRIMs!G:G,MATCH(C2048,CRIMs!D:D,0)),0)</f>
        <v>0</v>
      </c>
      <c r="H2048" s="58">
        <f>IFERROR(INDEX(CRIMs!I:I,MATCH(C2048,CRIMs!D:D,0)),0)</f>
        <v>0</v>
      </c>
      <c r="I2048" s="13">
        <f>INDEX('xUS TME'!E:E,MATCH($B2048,'xUS TME'!$B:$B,0))</f>
        <v>0.13</v>
      </c>
      <c r="J2048" s="15">
        <f>INDEX('xUS TME'!H:H,MATCH(B2048,'xUS TME'!$B:$B,0))</f>
        <v>1.48</v>
      </c>
      <c r="K2048" s="17">
        <f t="shared" si="32"/>
        <v>-0.32432432432432434</v>
      </c>
      <c r="L2048" s="15">
        <f>INDEX('xUS TME'!J:J,MATCH('xUS Opp Value'!B241,'xUS TME'!$B:$B,0))</f>
        <v>11.88</v>
      </c>
      <c r="M2048" s="15">
        <f>INDEX('xUS TME'!L:L,MATCH('xUS Opp Value'!$B241,'xUS TME'!$B:$B,0))</f>
        <v>1.94</v>
      </c>
      <c r="N2048" s="15">
        <f>INDEX('xUS TME'!K:K,MATCH('xUS Opp Value'!$B241,'xUS TME'!$B:$B,0))</f>
        <v>0.15</v>
      </c>
      <c r="O2048" s="15" t="str">
        <f>INDEX('xUS TME'!I:I,MATCH('xUS Opp Value'!$B241,'xUS TME'!$B:$B,0))</f>
        <v>None</v>
      </c>
      <c r="P2048" s="15" t="str">
        <f>INDEX('xUS TME'!M:M,MATCH('xUS Opp Value'!$B241,'xUS TME'!$B:$B,0))</f>
        <v>Canadian Dollar</v>
      </c>
      <c r="Q2048" s="15" t="str">
        <f>INDEX('xUS TME'!N:N,MATCH('xUS Opp Value'!$B2048,'xUS TME'!$B:$B,0))</f>
        <v>Very High</v>
      </c>
    </row>
    <row r="2049" spans="1:17" s="10" customFormat="1" hidden="1">
      <c r="A2049" s="10" t="s">
        <v>1881</v>
      </c>
      <c r="B2049" s="10" t="str">
        <f>INDEX('xUS TME'!B:B,MATCH('xUS Opp Value'!A2049,'xUS TME'!A:A,0))</f>
        <v>CH0010570759</v>
      </c>
      <c r="C2049" s="13" t="str">
        <f>INDEX('xUS TME'!C:C,MATCH($B2049,'xUS TME'!$B:$B,0))</f>
        <v>LISN</v>
      </c>
      <c r="D2049" s="13" t="str">
        <f>INDEX('xUS TME'!D:D,MATCH(B2049,'xUS TME'!$B:$B,0))</f>
        <v>0P0000A6SK</v>
      </c>
      <c r="E2049" s="13" t="str">
        <f>INDEX('xUS TME'!F:F,MATCH(B2049,'xUS TME'!$B:$B,0))</f>
        <v>Switzerland</v>
      </c>
      <c r="F2049" s="18" t="str">
        <f>INDEX('xUS TME'!G:G,MATCH(B2049,'xUS TME'!$B:$B,0))</f>
        <v>Consumer Staples</v>
      </c>
      <c r="G2049" s="58">
        <f>IFERROR(INDEX(CRIMs!G:G,MATCH(C2049,CRIMs!D:D,0)),0)</f>
        <v>0</v>
      </c>
      <c r="H2049" s="58">
        <f>IFERROR(INDEX(CRIMs!I:I,MATCH(C2049,CRIMs!D:D,0)),0)</f>
        <v>0</v>
      </c>
      <c r="I2049" s="13">
        <f>INDEX('xUS TME'!E:E,MATCH($B2049,'xUS TME'!$B:$B,0))</f>
        <v>0.05</v>
      </c>
      <c r="J2049" s="15">
        <f>INDEX('xUS TME'!H:H,MATCH(B2049,'xUS TME'!$B:$B,0))</f>
        <v>1.02</v>
      </c>
      <c r="K2049" s="17">
        <f t="shared" si="32"/>
        <v>-1.9607843137254943E-2</v>
      </c>
      <c r="L2049" s="15">
        <f>INDEX('xUS TME'!J:J,MATCH('xUS Opp Value'!B497,'xUS TME'!$B:$B,0))</f>
        <v>0</v>
      </c>
      <c r="M2049" s="15">
        <f>INDEX('xUS TME'!L:L,MATCH('xUS Opp Value'!$B497,'xUS TME'!$B:$B,0))</f>
        <v>1.07</v>
      </c>
      <c r="N2049" s="15">
        <f>INDEX('xUS TME'!K:K,MATCH('xUS Opp Value'!$B497,'xUS TME'!$B:$B,0))</f>
        <v>0.21</v>
      </c>
      <c r="O2049" s="15">
        <f>INDEX('xUS TME'!I:I,MATCH('xUS Opp Value'!$B497,'xUS TME'!$B:$B,0))</f>
        <v>0</v>
      </c>
      <c r="P2049" s="15" t="str">
        <f>INDEX('xUS TME'!M:M,MATCH('xUS Opp Value'!$B497,'xUS TME'!$B:$B,0))</f>
        <v>Swedish Krona</v>
      </c>
      <c r="Q2049" s="15" t="str">
        <f>INDEX('xUS TME'!N:N,MATCH('xUS Opp Value'!$B2049,'xUS TME'!$B:$B,0))</f>
        <v>Low</v>
      </c>
    </row>
    <row r="2050" spans="1:17" s="10" customFormat="1" hidden="1">
      <c r="A2050" s="10" t="s">
        <v>7853</v>
      </c>
      <c r="B2050" s="10" t="str">
        <f>INDEX('xUS TME'!B:B,MATCH('xUS Opp Value'!A2050,'xUS TME'!A:A,0))</f>
        <v>GB00B39J2M42</v>
      </c>
      <c r="C2050" s="13" t="str">
        <f>INDEX('xUS TME'!C:C,MATCH($B2050,'xUS TME'!$B:$B,0))</f>
        <v>UU.</v>
      </c>
      <c r="D2050" s="13" t="str">
        <f>INDEX('xUS TME'!D:D,MATCH(B2050,'xUS TME'!$B:$B,0))</f>
        <v>0P00007P13</v>
      </c>
      <c r="E2050" s="13" t="str">
        <f>INDEX('xUS TME'!F:F,MATCH(B2050,'xUS TME'!$B:$B,0))</f>
        <v>United Kingdom</v>
      </c>
      <c r="F2050" s="18" t="str">
        <f>INDEX('xUS TME'!G:G,MATCH(B2050,'xUS TME'!$B:$B,0))</f>
        <v>Utilities</v>
      </c>
      <c r="G2050" s="58">
        <f>IFERROR(INDEX(CRIMs!G:G,MATCH(C2050,CRIMs!D:D,0)),0)</f>
        <v>0</v>
      </c>
      <c r="H2050" s="58">
        <f>IFERROR(INDEX(CRIMs!I:I,MATCH(C2050,CRIMs!D:D,0)),0)</f>
        <v>0</v>
      </c>
      <c r="I2050" s="13">
        <f>INDEX('xUS TME'!E:E,MATCH($B2050,'xUS TME'!$B:$B,0))</f>
        <v>0.04</v>
      </c>
      <c r="J2050" s="15">
        <f>INDEX('xUS TME'!H:H,MATCH(B2050,'xUS TME'!$B:$B,0))</f>
        <v>1.1299999999999999</v>
      </c>
      <c r="K2050" s="17">
        <f t="shared" si="32"/>
        <v>-0.11504424778761058</v>
      </c>
      <c r="L2050" s="15">
        <f>INDEX('xUS TME'!J:J,MATCH('xUS Opp Value'!B624,'xUS TME'!$B:$B,0))</f>
        <v>14.89</v>
      </c>
      <c r="M2050" s="15">
        <f>INDEX('xUS TME'!L:L,MATCH('xUS Opp Value'!$B624,'xUS TME'!$B:$B,0))</f>
        <v>1.0900000000000001</v>
      </c>
      <c r="N2050" s="15">
        <f>INDEX('xUS TME'!K:K,MATCH('xUS Opp Value'!$B624,'xUS TME'!$B:$B,0))</f>
        <v>0.05</v>
      </c>
      <c r="O2050" s="15">
        <f>INDEX('xUS TME'!I:I,MATCH('xUS Opp Value'!$B624,'xUS TME'!$B:$B,0))</f>
        <v>0</v>
      </c>
      <c r="P2050" s="15" t="str">
        <f>INDEX('xUS TME'!M:M,MATCH('xUS Opp Value'!$B624,'xUS TME'!$B:$B,0))</f>
        <v>Malaysian Ringgit</v>
      </c>
      <c r="Q2050" s="15" t="str">
        <f>INDEX('xUS TME'!N:N,MATCH('xUS Opp Value'!$B2050,'xUS TME'!$B:$B,0))</f>
        <v>Low</v>
      </c>
    </row>
    <row r="2051" spans="1:17" hidden="1">
      <c r="A2051" s="10" t="s">
        <v>8017</v>
      </c>
      <c r="B2051" s="10" t="str">
        <f>INDEX('xUS TME'!B:B,MATCH('xUS Opp Value'!A2051,'xUS TME'!A:A,0))</f>
        <v>GB0009465807</v>
      </c>
      <c r="C2051" s="13" t="str">
        <f>INDEX('xUS TME'!C:C,MATCH($B2051,'xUS TME'!$B:$B,0))</f>
        <v>WEIR</v>
      </c>
      <c r="D2051" s="13" t="str">
        <f>INDEX('xUS TME'!D:D,MATCH(B2051,'xUS TME'!$B:$B,0))</f>
        <v>0P00007P2D</v>
      </c>
      <c r="E2051" s="13" t="str">
        <f>INDEX('xUS TME'!F:F,MATCH(B2051,'xUS TME'!$B:$B,0))</f>
        <v>United Kingdom</v>
      </c>
      <c r="F2051" s="18" t="str">
        <f>INDEX('xUS TME'!G:G,MATCH(B2051,'xUS TME'!$B:$B,0))</f>
        <v>Industrials</v>
      </c>
      <c r="G2051" s="58">
        <f>IFERROR(INDEX(CRIMs!G:G,MATCH(C2051,CRIMs!D:D,0)),0)</f>
        <v>0</v>
      </c>
      <c r="H2051" s="58">
        <f>IFERROR(INDEX(CRIMs!I:I,MATCH(C2051,CRIMs!D:D,0)),0)</f>
        <v>0</v>
      </c>
      <c r="I2051" s="13">
        <f>INDEX('xUS TME'!E:E,MATCH($B2051,'xUS TME'!$B:$B,0))</f>
        <v>0.03</v>
      </c>
      <c r="J2051" s="15">
        <f>INDEX('xUS TME'!H:H,MATCH(B2051,'xUS TME'!$B:$B,0))</f>
        <v>1.19</v>
      </c>
      <c r="K2051" s="17">
        <f t="shared" si="32"/>
        <v>-0.15966386554621848</v>
      </c>
      <c r="L2051" s="15">
        <f>INDEX('xUS TME'!J:J,MATCH('xUS Opp Value'!B632,'xUS TME'!$B:$B,0))</f>
        <v>3.89</v>
      </c>
      <c r="M2051" s="15">
        <f>INDEX('xUS TME'!L:L,MATCH('xUS Opp Value'!$B632,'xUS TME'!$B:$B,0))</f>
        <v>0.86</v>
      </c>
      <c r="N2051" s="15">
        <f>INDEX('xUS TME'!K:K,MATCH('xUS Opp Value'!$B632,'xUS TME'!$B:$B,0))</f>
        <v>0.06</v>
      </c>
      <c r="O2051" s="15">
        <f>INDEX('xUS TME'!I:I,MATCH('xUS Opp Value'!$B632,'xUS TME'!$B:$B,0))</f>
        <v>0</v>
      </c>
      <c r="P2051" s="15" t="str">
        <f>INDEX('xUS TME'!M:M,MATCH('xUS Opp Value'!$B632,'xUS TME'!$B:$B,0))</f>
        <v>Hong Kong Dollar</v>
      </c>
      <c r="Q2051" s="15" t="str">
        <f>INDEX('xUS TME'!N:N,MATCH('xUS Opp Value'!$B2051,'xUS TME'!$B:$B,0))</f>
        <v>Medium</v>
      </c>
    </row>
    <row r="2052" spans="1:17" hidden="1">
      <c r="A2052" s="10" t="s">
        <v>6021</v>
      </c>
      <c r="B2052" s="10" t="str">
        <f>INDEX('xUS TME'!B:B,MATCH('xUS Opp Value'!A2052,'xUS TME'!A:A,0))</f>
        <v>CA7481932084</v>
      </c>
      <c r="C2052" s="13" t="str">
        <f>INDEX('xUS TME'!C:C,MATCH($B2052,'xUS TME'!$B:$B,0))</f>
        <v>QBR.B</v>
      </c>
      <c r="D2052" s="13" t="str">
        <f>INDEX('xUS TME'!D:D,MATCH(B2052,'xUS TME'!$B:$B,0))</f>
        <v>0P00006877</v>
      </c>
      <c r="E2052" s="13" t="str">
        <f>INDEX('xUS TME'!F:F,MATCH(B2052,'xUS TME'!$B:$B,0))</f>
        <v>Canada</v>
      </c>
      <c r="F2052" s="18" t="str">
        <f>INDEX('xUS TME'!G:G,MATCH(B2052,'xUS TME'!$B:$B,0))</f>
        <v>Communication Services</v>
      </c>
      <c r="G2052" s="58">
        <f>IFERROR(INDEX(CRIMs!G:G,MATCH(C2052,CRIMs!D:D,0)),0)</f>
        <v>0</v>
      </c>
      <c r="H2052" s="58">
        <f>IFERROR(INDEX(CRIMs!I:I,MATCH(C2052,CRIMs!D:D,0)),0)</f>
        <v>0</v>
      </c>
      <c r="I2052" s="13">
        <f>INDEX('xUS TME'!E:E,MATCH($B2052,'xUS TME'!$B:$B,0))</f>
        <v>0.02</v>
      </c>
      <c r="J2052" s="15">
        <f>INDEX('xUS TME'!H:H,MATCH(B2052,'xUS TME'!$B:$B,0))</f>
        <v>1.07</v>
      </c>
      <c r="K2052" s="17">
        <f t="shared" si="32"/>
        <v>-6.5420560747663559E-2</v>
      </c>
      <c r="L2052" s="15">
        <f>INDEX('xUS TME'!J:J,MATCH('xUS Opp Value'!B1010,'xUS TME'!$B:$B,0))</f>
        <v>18.77</v>
      </c>
      <c r="M2052" s="15">
        <f>INDEX('xUS TME'!L:L,MATCH('xUS Opp Value'!$B1010,'xUS TME'!$B:$B,0))</f>
        <v>1.1499999999999999</v>
      </c>
      <c r="N2052" s="15">
        <f>INDEX('xUS TME'!K:K,MATCH('xUS Opp Value'!$B1010,'xUS TME'!$B:$B,0))</f>
        <v>0.09</v>
      </c>
      <c r="O2052" s="15">
        <f>INDEX('xUS TME'!I:I,MATCH('xUS Opp Value'!$B1010,'xUS TME'!$B:$B,0))</f>
        <v>0</v>
      </c>
      <c r="P2052" s="15" t="str">
        <f>INDEX('xUS TME'!M:M,MATCH('xUS Opp Value'!$B1010,'xUS TME'!$B:$B,0))</f>
        <v>Malaysian Ringgit</v>
      </c>
      <c r="Q2052" s="15" t="str">
        <f>INDEX('xUS TME'!N:N,MATCH('xUS Opp Value'!$B2052,'xUS TME'!$B:$B,0))</f>
        <v>Medium</v>
      </c>
    </row>
    <row r="2053" spans="1:17" hidden="1">
      <c r="A2053" s="10" t="s">
        <v>7275</v>
      </c>
      <c r="B2053" s="10" t="str">
        <f>INDEX('xUS TME'!B:B,MATCH('xUS Opp Value'!A2053,'xUS TME'!A:A,0))</f>
        <v>HK0000063609</v>
      </c>
      <c r="C2053" s="13">
        <f>INDEX('xUS TME'!C:C,MATCH($B2053,'xUS TME'!$B:$B,0))</f>
        <v>1972</v>
      </c>
      <c r="D2053" s="13" t="str">
        <f>INDEX('xUS TME'!D:D,MATCH(B2053,'xUS TME'!$B:$B,0))</f>
        <v>0P0000V194</v>
      </c>
      <c r="E2053" s="13" t="str">
        <f>INDEX('xUS TME'!F:F,MATCH(B2053,'xUS TME'!$B:$B,0))</f>
        <v>Hong Kong</v>
      </c>
      <c r="F2053" s="18" t="str">
        <f>INDEX('xUS TME'!G:G,MATCH(B2053,'xUS TME'!$B:$B,0))</f>
        <v>Real Estate</v>
      </c>
      <c r="G2053" s="58">
        <f>IFERROR(INDEX(CRIMs!G:G,MATCH(C2053,CRIMs!D:D,0)),0)</f>
        <v>0</v>
      </c>
      <c r="H2053" s="58">
        <f>IFERROR(INDEX(CRIMs!I:I,MATCH(C2053,CRIMs!D:D,0)),0)</f>
        <v>0</v>
      </c>
      <c r="I2053" s="13">
        <f>INDEX('xUS TME'!E:E,MATCH($B2053,'xUS TME'!$B:$B,0))</f>
        <v>0.01</v>
      </c>
      <c r="J2053" s="15">
        <f>INDEX('xUS TME'!H:H,MATCH(B2053,'xUS TME'!$B:$B,0))</f>
        <v>0.99</v>
      </c>
      <c r="K2053" s="17">
        <f t="shared" si="32"/>
        <v>1.0101010101010166E-2</v>
      </c>
      <c r="L2053" s="15">
        <f>INDEX('xUS TME'!J:J,MATCH('xUS Opp Value'!B1292,'xUS TME'!$B:$B,0))</f>
        <v>12.01</v>
      </c>
      <c r="M2053" s="15">
        <f>INDEX('xUS TME'!L:L,MATCH('xUS Opp Value'!$B1292,'xUS TME'!$B:$B,0))</f>
        <v>2.0099999999999998</v>
      </c>
      <c r="N2053" s="15">
        <f>INDEX('xUS TME'!K:K,MATCH('xUS Opp Value'!$B1292,'xUS TME'!$B:$B,0))</f>
        <v>7.0000000000000007E-2</v>
      </c>
      <c r="O2053" s="15">
        <f>INDEX('xUS TME'!I:I,MATCH('xUS Opp Value'!$B1292,'xUS TME'!$B:$B,0))</f>
        <v>0</v>
      </c>
      <c r="P2053" s="15" t="str">
        <f>INDEX('xUS TME'!M:M,MATCH('xUS Opp Value'!$B1292,'xUS TME'!$B:$B,0))</f>
        <v>Yuan Renminbi</v>
      </c>
      <c r="Q2053" s="15" t="str">
        <f>INDEX('xUS TME'!N:N,MATCH('xUS Opp Value'!$B2053,'xUS TME'!$B:$B,0))</f>
        <v>Medium</v>
      </c>
    </row>
    <row r="2054" spans="1:17" hidden="1">
      <c r="A2054" s="10" t="s">
        <v>1841</v>
      </c>
      <c r="B2054" s="10" t="str">
        <f>INDEX('xUS TME'!B:B,MATCH('xUS Opp Value'!A2054,'xUS TME'!A:A,0))</f>
        <v>CNE100000G29</v>
      </c>
      <c r="C2054" s="13">
        <f>INDEX('xUS TME'!C:C,MATCH($B2054,'xUS TME'!$B:$B,0))</f>
        <v>601888</v>
      </c>
      <c r="D2054" s="13" t="str">
        <f>INDEX('xUS TME'!D:D,MATCH(B2054,'xUS TME'!$B:$B,0))</f>
        <v>0P0000M3W1</v>
      </c>
      <c r="E2054" s="13" t="str">
        <f>INDEX('xUS TME'!F:F,MATCH(B2054,'xUS TME'!$B:$B,0))</f>
        <v>China</v>
      </c>
      <c r="F2054" s="18" t="str">
        <f>INDEX('xUS TME'!G:G,MATCH(B2054,'xUS TME'!$B:$B,0))</f>
        <v>Consumer Discretionary</v>
      </c>
      <c r="G2054" s="58">
        <f>IFERROR(INDEX(CRIMs!G:G,MATCH(C2054,CRIMs!D:D,0)),0)</f>
        <v>0</v>
      </c>
      <c r="H2054" s="58">
        <f>IFERROR(INDEX(CRIMs!I:I,MATCH(C2054,CRIMs!D:D,0)),0)</f>
        <v>0</v>
      </c>
      <c r="I2054" s="13">
        <f>INDEX('xUS TME'!E:E,MATCH($B2054,'xUS TME'!$B:$B,0))</f>
        <v>0</v>
      </c>
      <c r="J2054" s="15">
        <f>INDEX('xUS TME'!H:H,MATCH(B2054,'xUS TME'!$B:$B,0))</f>
        <v>1.06</v>
      </c>
      <c r="K2054" s="17">
        <f t="shared" si="32"/>
        <v>-5.6603773584905759E-2</v>
      </c>
      <c r="L2054" s="15">
        <f>INDEX('xUS TME'!J:J,MATCH('xUS Opp Value'!B1504,'xUS TME'!$B:$B,0))</f>
        <v>0</v>
      </c>
      <c r="M2054" s="15">
        <f>INDEX('xUS TME'!L:L,MATCH('xUS Opp Value'!$B1504,'xUS TME'!$B:$B,0))</f>
        <v>0.91</v>
      </c>
      <c r="N2054" s="15">
        <f>INDEX('xUS TME'!K:K,MATCH('xUS Opp Value'!$B1504,'xUS TME'!$B:$B,0))</f>
        <v>7.0000000000000007E-2</v>
      </c>
      <c r="O2054" s="15">
        <f>INDEX('xUS TME'!I:I,MATCH('xUS Opp Value'!$B1504,'xUS TME'!$B:$B,0))</f>
        <v>0</v>
      </c>
      <c r="P2054" s="15" t="str">
        <f>INDEX('xUS TME'!M:M,MATCH('xUS Opp Value'!$B1504,'xUS TME'!$B:$B,0))</f>
        <v>Yuan Renminbi</v>
      </c>
      <c r="Q2054" s="15" t="str">
        <f>INDEX('xUS TME'!N:N,MATCH('xUS Opp Value'!$B2054,'xUS TME'!$B:$B,0))</f>
        <v>High</v>
      </c>
    </row>
    <row r="2055" spans="1:17" hidden="1">
      <c r="A2055" s="10" t="s">
        <v>6846</v>
      </c>
      <c r="B2055" s="10" t="str">
        <f>INDEX('xUS TME'!B:B,MATCH('xUS Opp Value'!A2055,'xUS TME'!A:A,0))</f>
        <v>DE000ENER6Y0</v>
      </c>
      <c r="C2055" s="13" t="str">
        <f>INDEX('xUS TME'!C:C,MATCH($B2055,'xUS TME'!$B:$B,0))</f>
        <v>ENR</v>
      </c>
      <c r="D2055" s="13" t="str">
        <f>INDEX('xUS TME'!D:D,MATCH(B2055,'xUS TME'!$B:$B,0))</f>
        <v>0P0001KTBY</v>
      </c>
      <c r="E2055" s="13" t="str">
        <f>INDEX('xUS TME'!F:F,MATCH(B2055,'xUS TME'!$B:$B,0))</f>
        <v>Germany</v>
      </c>
      <c r="F2055" s="18" t="str">
        <f>INDEX('xUS TME'!G:G,MATCH(B2055,'xUS TME'!$B:$B,0))</f>
        <v>Industrials</v>
      </c>
      <c r="G2055" s="58">
        <f>IFERROR(INDEX(CRIMs!G:G,MATCH(C2055,CRIMs!D:D,0)),0)</f>
        <v>0</v>
      </c>
      <c r="H2055" s="58">
        <f>IFERROR(INDEX(CRIMs!I:I,MATCH(C2055,CRIMs!D:D,0)),0)</f>
        <v>0</v>
      </c>
      <c r="I2055" s="13">
        <f>INDEX('xUS TME'!E:E,MATCH($B2055,'xUS TME'!$B:$B,0))</f>
        <v>0.38</v>
      </c>
      <c r="J2055" s="15">
        <f>INDEX('xUS TME'!H:H,MATCH(B2055,'xUS TME'!$B:$B,0))</f>
        <v>1.27</v>
      </c>
      <c r="K2055" s="17">
        <f t="shared" si="32"/>
        <v>-0.21259842519685046</v>
      </c>
      <c r="L2055" s="15">
        <f>INDEX('xUS TME'!J:J,MATCH('xUS Opp Value'!B46,'xUS TME'!$B:$B,0))</f>
        <v>39.159999999999997</v>
      </c>
      <c r="M2055" s="15">
        <f>INDEX('xUS TME'!L:L,MATCH('xUS Opp Value'!$B46,'xUS TME'!$B:$B,0))</f>
        <v>18.41</v>
      </c>
      <c r="N2055" s="15">
        <f>INDEX('xUS TME'!K:K,MATCH('xUS Opp Value'!$B46,'xUS TME'!$B:$B,0))</f>
        <v>0.44</v>
      </c>
      <c r="O2055" s="15" t="str">
        <f>INDEX('xUS TME'!I:I,MATCH('xUS Opp Value'!$B46,'xUS TME'!$B:$B,0))</f>
        <v>None</v>
      </c>
      <c r="P2055" s="15" t="str">
        <f>INDEX('xUS TME'!M:M,MATCH('xUS Opp Value'!$B46,'xUS TME'!$B:$B,0))</f>
        <v>Canadian Dollar</v>
      </c>
      <c r="Q2055" s="15" t="str">
        <f>INDEX('xUS TME'!N:N,MATCH('xUS Opp Value'!$B2055,'xUS TME'!$B:$B,0))</f>
        <v>High</v>
      </c>
    </row>
    <row r="2056" spans="1:17" hidden="1">
      <c r="A2056" s="10" t="s">
        <v>3979</v>
      </c>
      <c r="B2056" s="10" t="str">
        <f>INDEX('xUS TME'!B:B,MATCH('xUS Opp Value'!A2056,'xUS TME'!A:A,0))</f>
        <v>IT0000072618</v>
      </c>
      <c r="C2056" s="13" t="str">
        <f>INDEX('xUS TME'!C:C,MATCH($B2056,'xUS TME'!$B:$B,0))</f>
        <v>ISP</v>
      </c>
      <c r="D2056" s="13" t="str">
        <f>INDEX('xUS TME'!D:D,MATCH(B2056,'xUS TME'!$B:$B,0))</f>
        <v>0P00009DL7</v>
      </c>
      <c r="E2056" s="13" t="str">
        <f>INDEX('xUS TME'!F:F,MATCH(B2056,'xUS TME'!$B:$B,0))</f>
        <v>Italy</v>
      </c>
      <c r="F2056" s="18" t="str">
        <f>INDEX('xUS TME'!G:G,MATCH(B2056,'xUS TME'!$B:$B,0))</f>
        <v>Financials</v>
      </c>
      <c r="G2056" s="58">
        <f>IFERROR(INDEX(CRIMs!G:G,MATCH(C2056,CRIMs!D:D,0)),0)</f>
        <v>0</v>
      </c>
      <c r="H2056" s="58">
        <f>IFERROR(INDEX(CRIMs!I:I,MATCH(C2056,CRIMs!D:D,0)),0)</f>
        <v>0</v>
      </c>
      <c r="I2056" s="13">
        <f>INDEX('xUS TME'!E:E,MATCH($B2056,'xUS TME'!$B:$B,0))</f>
        <v>0.28000000000000003</v>
      </c>
      <c r="J2056" s="15">
        <f>INDEX('xUS TME'!H:H,MATCH(B2056,'xUS TME'!$B:$B,0))</f>
        <v>1.1299999999999999</v>
      </c>
      <c r="K2056" s="17">
        <f t="shared" si="32"/>
        <v>-0.11504424778761058</v>
      </c>
      <c r="L2056" s="15">
        <f>INDEX('xUS TME'!J:J,MATCH('xUS Opp Value'!B54,'xUS TME'!$B:$B,0))</f>
        <v>11.15</v>
      </c>
      <c r="M2056" s="15">
        <f>INDEX('xUS TME'!L:L,MATCH('xUS Opp Value'!$B54,'xUS TME'!$B:$B,0))</f>
        <v>1.33</v>
      </c>
      <c r="N2056" s="15">
        <f>INDEX('xUS TME'!K:K,MATCH('xUS Opp Value'!$B54,'xUS TME'!$B:$B,0))</f>
        <v>0.08</v>
      </c>
      <c r="O2056" s="15" t="str">
        <f>INDEX('xUS TME'!I:I,MATCH('xUS Opp Value'!$B54,'xUS TME'!$B:$B,0))</f>
        <v>None</v>
      </c>
      <c r="P2056" s="15" t="str">
        <f>INDEX('xUS TME'!M:M,MATCH('xUS Opp Value'!$B54,'xUS TME'!$B:$B,0))</f>
        <v>Yen</v>
      </c>
      <c r="Q2056" s="15" t="str">
        <f>INDEX('xUS TME'!N:N,MATCH('xUS Opp Value'!$B2056,'xUS TME'!$B:$B,0))</f>
        <v>High</v>
      </c>
    </row>
    <row r="2057" spans="1:17" hidden="1">
      <c r="A2057" s="10" t="s">
        <v>2684</v>
      </c>
      <c r="B2057" s="10" t="str">
        <f>INDEX('xUS TME'!B:B,MATCH('xUS Opp Value'!A2057,'xUS TME'!A:A,0))</f>
        <v>JP3802300008</v>
      </c>
      <c r="C2057" s="13" t="str">
        <f>INDEX('xUS TME'!C:C,MATCH($B2057,'xUS TME'!$B:$B,0))</f>
        <v>9983</v>
      </c>
      <c r="D2057" s="13" t="str">
        <f>INDEX('xUS TME'!D:D,MATCH(B2057,'xUS TME'!$B:$B,0))</f>
        <v>0P0000AEUD</v>
      </c>
      <c r="E2057" s="13" t="str">
        <f>INDEX('xUS TME'!F:F,MATCH(B2057,'xUS TME'!$B:$B,0))</f>
        <v>Japan</v>
      </c>
      <c r="F2057" s="18" t="str">
        <f>INDEX('xUS TME'!G:G,MATCH(B2057,'xUS TME'!$B:$B,0))</f>
        <v>Consumer Discretionary</v>
      </c>
      <c r="G2057" s="58">
        <f>IFERROR(INDEX(CRIMs!G:G,MATCH(C2057,CRIMs!D:D,0)),0)</f>
        <v>0</v>
      </c>
      <c r="H2057" s="58">
        <f>IFERROR(INDEX(CRIMs!I:I,MATCH(C2057,CRIMs!D:D,0)),0)</f>
        <v>0</v>
      </c>
      <c r="I2057" s="13">
        <f>INDEX('xUS TME'!E:E,MATCH($B2057,'xUS TME'!$B:$B,0))</f>
        <v>0.22</v>
      </c>
      <c r="J2057" s="15">
        <f>INDEX('xUS TME'!H:H,MATCH(B2057,'xUS TME'!$B:$B,0))</f>
        <v>1.38</v>
      </c>
      <c r="K2057" s="17">
        <f t="shared" si="32"/>
        <v>-0.2753623188405796</v>
      </c>
      <c r="L2057" s="15">
        <f>INDEX('xUS TME'!J:J,MATCH('xUS Opp Value'!B106,'xUS TME'!$B:$B,0))</f>
        <v>17.03</v>
      </c>
      <c r="M2057" s="15">
        <f>INDEX('xUS TME'!L:L,MATCH('xUS Opp Value'!$B106,'xUS TME'!$B:$B,0))</f>
        <v>7.41</v>
      </c>
      <c r="N2057" s="15">
        <f>INDEX('xUS TME'!K:K,MATCH('xUS Opp Value'!$B106,'xUS TME'!$B:$B,0))</f>
        <v>0</v>
      </c>
      <c r="O2057" s="15">
        <f>INDEX('xUS TME'!I:I,MATCH('xUS Opp Value'!$B106,'xUS TME'!$B:$B,0))</f>
        <v>0</v>
      </c>
      <c r="P2057" s="15" t="str">
        <f>INDEX('xUS TME'!M:M,MATCH('xUS Opp Value'!$B106,'xUS TME'!$B:$B,0))</f>
        <v>Pound Sterling</v>
      </c>
      <c r="Q2057" s="15" t="str">
        <f>INDEX('xUS TME'!N:N,MATCH('xUS Opp Value'!$B2057,'xUS TME'!$B:$B,0))</f>
        <v>Medium</v>
      </c>
    </row>
    <row r="2058" spans="1:17" hidden="1">
      <c r="A2058" s="10" t="s">
        <v>7188</v>
      </c>
      <c r="B2058" s="10" t="str">
        <f>INDEX('xUS TME'!B:B,MATCH('xUS Opp Value'!A2058,'xUS TME'!A:A,0))</f>
        <v>CA8667961053</v>
      </c>
      <c r="C2058" s="13" t="str">
        <f>INDEX('xUS TME'!C:C,MATCH($B2058,'xUS TME'!$B:$B,0))</f>
        <v>SLF</v>
      </c>
      <c r="D2058" s="13" t="str">
        <f>INDEX('xUS TME'!D:D,MATCH(B2058,'xUS TME'!$B:$B,0))</f>
        <v>0P0000688S</v>
      </c>
      <c r="E2058" s="13" t="str">
        <f>INDEX('xUS TME'!F:F,MATCH(B2058,'xUS TME'!$B:$B,0))</f>
        <v>Canada</v>
      </c>
      <c r="F2058" s="18" t="str">
        <f>INDEX('xUS TME'!G:G,MATCH(B2058,'xUS TME'!$B:$B,0))</f>
        <v>Financials</v>
      </c>
      <c r="G2058" s="58">
        <f>IFERROR(INDEX(CRIMs!G:G,MATCH(C2058,CRIMs!D:D,0)),0)</f>
        <v>0</v>
      </c>
      <c r="H2058" s="58">
        <f>IFERROR(INDEX(CRIMs!I:I,MATCH(C2058,CRIMs!D:D,0)),0)</f>
        <v>0</v>
      </c>
      <c r="I2058" s="13">
        <f>INDEX('xUS TME'!E:E,MATCH($B2058,'xUS TME'!$B:$B,0))</f>
        <v>0.11</v>
      </c>
      <c r="J2058" s="15">
        <f>INDEX('xUS TME'!H:H,MATCH(B2058,'xUS TME'!$B:$B,0))</f>
        <v>1.1599999999999999</v>
      </c>
      <c r="K2058" s="17">
        <f t="shared" si="32"/>
        <v>-0.13793103448275856</v>
      </c>
      <c r="L2058" s="15">
        <f>INDEX('xUS TME'!J:J,MATCH('xUS Opp Value'!B216,'xUS TME'!$B:$B,0))</f>
        <v>15.33</v>
      </c>
      <c r="M2058" s="15">
        <f>INDEX('xUS TME'!L:L,MATCH('xUS Opp Value'!$B216,'xUS TME'!$B:$B,0))</f>
        <v>2.82</v>
      </c>
      <c r="N2058" s="15">
        <f>INDEX('xUS TME'!K:K,MATCH('xUS Opp Value'!$B216,'xUS TME'!$B:$B,0))</f>
        <v>0.21</v>
      </c>
      <c r="O2058" s="15" t="str">
        <f>INDEX('xUS TME'!I:I,MATCH('xUS Opp Value'!$B216,'xUS TME'!$B:$B,0))</f>
        <v>None</v>
      </c>
      <c r="P2058" s="15" t="str">
        <f>INDEX('xUS TME'!M:M,MATCH('xUS Opp Value'!$B216,'xUS TME'!$B:$B,0))</f>
        <v>Brazilian Real</v>
      </c>
      <c r="Q2058" s="15" t="str">
        <f>INDEX('xUS TME'!N:N,MATCH('xUS Opp Value'!$B2058,'xUS TME'!$B:$B,0))</f>
        <v>Medium</v>
      </c>
    </row>
    <row r="2059" spans="1:17" hidden="1">
      <c r="A2059" s="10" t="s">
        <v>8193</v>
      </c>
      <c r="B2059" s="10" t="str">
        <f>INDEX('xUS TME'!B:B,MATCH('xUS Opp Value'!A2059,'xUS TME'!A:A,0))</f>
        <v>TW0002327004</v>
      </c>
      <c r="C2059" s="13" t="str">
        <f>INDEX('xUS TME'!C:C,MATCH($B2059,'xUS TME'!$B:$B,0))</f>
        <v>2327</v>
      </c>
      <c r="D2059" s="13" t="str">
        <f>INDEX('xUS TME'!D:D,MATCH(B2059,'xUS TME'!$B:$B,0))</f>
        <v>0P0000CHOB</v>
      </c>
      <c r="E2059" s="13" t="str">
        <f>INDEX('xUS TME'!F:F,MATCH(B2059,'xUS TME'!$B:$B,0))</f>
        <v>Taiwan</v>
      </c>
      <c r="F2059" s="18" t="str">
        <f>INDEX('xUS TME'!G:G,MATCH(B2059,'xUS TME'!$B:$B,0))</f>
        <v>Information Technology</v>
      </c>
      <c r="G2059" s="58">
        <f>IFERROR(INDEX(CRIMs!G:G,MATCH(C2059,CRIMs!D:D,0)),0)</f>
        <v>0</v>
      </c>
      <c r="H2059" s="58">
        <f>IFERROR(INDEX(CRIMs!I:I,MATCH(C2059,CRIMs!D:D,0)),0)</f>
        <v>0</v>
      </c>
      <c r="I2059" s="13">
        <f>INDEX('xUS TME'!E:E,MATCH($B2059,'xUS TME'!$B:$B,0))</f>
        <v>0.04</v>
      </c>
      <c r="J2059" s="15">
        <f>INDEX('xUS TME'!H:H,MATCH(B2059,'xUS TME'!$B:$B,0))</f>
        <v>1.08</v>
      </c>
      <c r="K2059" s="17">
        <f t="shared" si="32"/>
        <v>-7.4074074074074181E-2</v>
      </c>
      <c r="L2059" s="15">
        <f>INDEX('xUS TME'!J:J,MATCH('xUS Opp Value'!B473,'xUS TME'!$B:$B,0))</f>
        <v>23.63</v>
      </c>
      <c r="M2059" s="15">
        <f>INDEX('xUS TME'!L:L,MATCH('xUS Opp Value'!$B473,'xUS TME'!$B:$B,0))</f>
        <v>0.75</v>
      </c>
      <c r="N2059" s="15">
        <f>INDEX('xUS TME'!K:K,MATCH('xUS Opp Value'!$B473,'xUS TME'!$B:$B,0))</f>
        <v>0.03</v>
      </c>
      <c r="O2059" s="15" t="str">
        <f>INDEX('xUS TME'!I:I,MATCH('xUS Opp Value'!$B473,'xUS TME'!$B:$B,0))</f>
        <v>None</v>
      </c>
      <c r="P2059" s="15" t="str">
        <f>INDEX('xUS TME'!M:M,MATCH('xUS Opp Value'!$B473,'xUS TME'!$B:$B,0))</f>
        <v>Swedish Krona</v>
      </c>
      <c r="Q2059" s="15" t="str">
        <f>INDEX('xUS TME'!N:N,MATCH('xUS Opp Value'!$B2059,'xUS TME'!$B:$B,0))</f>
        <v>Medium</v>
      </c>
    </row>
    <row r="2060" spans="1:17" hidden="1">
      <c r="A2060" s="10" t="s">
        <v>6270</v>
      </c>
      <c r="B2060" s="10" t="str">
        <f>INDEX('xUS TME'!B:B,MATCH('xUS Opp Value'!A2060,'xUS TME'!A:A,0))</f>
        <v>KR7006400006</v>
      </c>
      <c r="C2060" s="13">
        <f>INDEX('xUS TME'!C:C,MATCH($B2060,'xUS TME'!$B:$B,0))</f>
        <v>6400</v>
      </c>
      <c r="D2060" s="13" t="str">
        <f>INDEX('xUS TME'!D:D,MATCH(B2060,'xUS TME'!$B:$B,0))</f>
        <v>0P0000BRYD</v>
      </c>
      <c r="E2060" s="13" t="str">
        <f>INDEX('xUS TME'!F:F,MATCH(B2060,'xUS TME'!$B:$B,0))</f>
        <v>South Korea</v>
      </c>
      <c r="F2060" s="18" t="str">
        <f>INDEX('xUS TME'!G:G,MATCH(B2060,'xUS TME'!$B:$B,0))</f>
        <v>Information Technology</v>
      </c>
      <c r="G2060" s="58">
        <f>IFERROR(INDEX(CRIMs!G:G,MATCH(C2060,CRIMs!D:D,0)),0)</f>
        <v>0</v>
      </c>
      <c r="H2060" s="58">
        <f>IFERROR(INDEX(CRIMs!I:I,MATCH(C2060,CRIMs!D:D,0)),0)</f>
        <v>0</v>
      </c>
      <c r="I2060" s="13">
        <f>INDEX('xUS TME'!E:E,MATCH($B2060,'xUS TME'!$B:$B,0))</f>
        <v>0.05</v>
      </c>
      <c r="J2060" s="15">
        <f>INDEX('xUS TME'!H:H,MATCH(B2060,'xUS TME'!$B:$B,0))</f>
        <v>1.61</v>
      </c>
      <c r="K2060" s="17">
        <f t="shared" si="32"/>
        <v>-0.3788819875776398</v>
      </c>
      <c r="L2060" s="15">
        <f>INDEX('xUS TME'!J:J,MATCH('xUS Opp Value'!B486,'xUS TME'!$B:$B,0))</f>
        <v>0</v>
      </c>
      <c r="M2060" s="15">
        <f>INDEX('xUS TME'!L:L,MATCH('xUS Opp Value'!$B486,'xUS TME'!$B:$B,0))</f>
        <v>11.37</v>
      </c>
      <c r="N2060" s="15">
        <f>INDEX('xUS TME'!K:K,MATCH('xUS Opp Value'!$B486,'xUS TME'!$B:$B,0))</f>
        <v>0.72</v>
      </c>
      <c r="O2060" s="15">
        <f>INDEX('xUS TME'!I:I,MATCH('xUS Opp Value'!$B486,'xUS TME'!$B:$B,0))</f>
        <v>0</v>
      </c>
      <c r="P2060" s="15" t="str">
        <f>INDEX('xUS TME'!M:M,MATCH('xUS Opp Value'!$B486,'xUS TME'!$B:$B,0))</f>
        <v>New Taiwan Dollar</v>
      </c>
      <c r="Q2060" s="15" t="str">
        <f>INDEX('xUS TME'!N:N,MATCH('xUS Opp Value'!$B2060,'xUS TME'!$B:$B,0))</f>
        <v>High</v>
      </c>
    </row>
    <row r="2061" spans="1:17" hidden="1">
      <c r="A2061" s="10" t="s">
        <v>7014</v>
      </c>
      <c r="B2061" s="10" t="str">
        <f>INDEX('xUS TME'!B:B,MATCH('xUS Opp Value'!A2061,'xUS TME'!A:A,0))</f>
        <v>IT0003153415</v>
      </c>
      <c r="C2061" s="13" t="str">
        <f>INDEX('xUS TME'!C:C,MATCH($B2061,'xUS TME'!$B:$B,0))</f>
        <v>SRG</v>
      </c>
      <c r="D2061" s="13" t="str">
        <f>INDEX('xUS TME'!D:D,MATCH(B2061,'xUS TME'!$B:$B,0))</f>
        <v>0P00009DO0</v>
      </c>
      <c r="E2061" s="13" t="str">
        <f>INDEX('xUS TME'!F:F,MATCH(B2061,'xUS TME'!$B:$B,0))</f>
        <v>Italy</v>
      </c>
      <c r="F2061" s="18" t="str">
        <f>INDEX('xUS TME'!G:G,MATCH(B2061,'xUS TME'!$B:$B,0))</f>
        <v>Utilities</v>
      </c>
      <c r="G2061" s="58">
        <f>IFERROR(INDEX(CRIMs!G:G,MATCH(C2061,CRIMs!D:D,0)),0)</f>
        <v>0</v>
      </c>
      <c r="H2061" s="58">
        <f>IFERROR(INDEX(CRIMs!I:I,MATCH(C2061,CRIMs!D:D,0)),0)</f>
        <v>0</v>
      </c>
      <c r="I2061" s="13">
        <f>INDEX('xUS TME'!E:E,MATCH($B2061,'xUS TME'!$B:$B,0))</f>
        <v>0.05</v>
      </c>
      <c r="J2061" s="15">
        <f>INDEX('xUS TME'!H:H,MATCH(B2061,'xUS TME'!$B:$B,0))</f>
        <v>1.26</v>
      </c>
      <c r="K2061" s="17">
        <f t="shared" si="32"/>
        <v>-0.20634920634920639</v>
      </c>
      <c r="L2061" s="15">
        <f>INDEX('xUS TME'!J:J,MATCH('xUS Opp Value'!B512,'xUS TME'!$B:$B,0))</f>
        <v>27.54</v>
      </c>
      <c r="M2061" s="15">
        <f>INDEX('xUS TME'!L:L,MATCH('xUS Opp Value'!$B512,'xUS TME'!$B:$B,0))</f>
        <v>2.6</v>
      </c>
      <c r="N2061" s="15">
        <f>INDEX('xUS TME'!K:K,MATCH('xUS Opp Value'!$B512,'xUS TME'!$B:$B,0))</f>
        <v>0.12</v>
      </c>
      <c r="O2061" s="15">
        <f>INDEX('xUS TME'!I:I,MATCH('xUS Opp Value'!$B512,'xUS TME'!$B:$B,0))</f>
        <v>0</v>
      </c>
      <c r="P2061" s="15" t="str">
        <f>INDEX('xUS TME'!M:M,MATCH('xUS Opp Value'!$B512,'xUS TME'!$B:$B,0))</f>
        <v>Yen</v>
      </c>
      <c r="Q2061" s="15" t="str">
        <f>INDEX('xUS TME'!N:N,MATCH('xUS Opp Value'!$B2061,'xUS TME'!$B:$B,0))</f>
        <v>Low</v>
      </c>
    </row>
    <row r="2062" spans="1:17" hidden="1">
      <c r="A2062" s="10" t="s">
        <v>5487</v>
      </c>
      <c r="B2062" s="10" t="str">
        <f>INDEX('xUS TME'!B:B,MATCH('xUS Opp Value'!A2062,'xUS TME'!A:A,0))</f>
        <v>AU000000ORG5</v>
      </c>
      <c r="C2062" s="13" t="str">
        <f>INDEX('xUS TME'!C:C,MATCH($B2062,'xUS TME'!$B:$B,0))</f>
        <v>ORG</v>
      </c>
      <c r="D2062" s="13" t="str">
        <f>INDEX('xUS TME'!D:D,MATCH(B2062,'xUS TME'!$B:$B,0))</f>
        <v>0P00006WRX</v>
      </c>
      <c r="E2062" s="13" t="str">
        <f>INDEX('xUS TME'!F:F,MATCH(B2062,'xUS TME'!$B:$B,0))</f>
        <v>Australia</v>
      </c>
      <c r="F2062" s="18" t="str">
        <f>INDEX('xUS TME'!G:G,MATCH(B2062,'xUS TME'!$B:$B,0))</f>
        <v>Utilities</v>
      </c>
      <c r="G2062" s="58">
        <f>IFERROR(INDEX(CRIMs!G:G,MATCH(C2062,CRIMs!D:D,0)),0)</f>
        <v>0</v>
      </c>
      <c r="H2062" s="58">
        <f>IFERROR(INDEX(CRIMs!I:I,MATCH(C2062,CRIMs!D:D,0)),0)</f>
        <v>0</v>
      </c>
      <c r="I2062" s="13">
        <f>INDEX('xUS TME'!E:E,MATCH($B2062,'xUS TME'!$B:$B,0))</f>
        <v>0.04</v>
      </c>
      <c r="J2062" s="15">
        <f>INDEX('xUS TME'!H:H,MATCH(B2062,'xUS TME'!$B:$B,0))</f>
        <v>1.24</v>
      </c>
      <c r="K2062" s="17">
        <f t="shared" si="32"/>
        <v>-0.19354838709677413</v>
      </c>
      <c r="L2062" s="15">
        <f>INDEX('xUS TME'!J:J,MATCH('xUS Opp Value'!B530,'xUS TME'!$B:$B,0))</f>
        <v>0</v>
      </c>
      <c r="M2062" s="15">
        <f>INDEX('xUS TME'!L:L,MATCH('xUS Opp Value'!$B530,'xUS TME'!$B:$B,0))</f>
        <v>8.36</v>
      </c>
      <c r="N2062" s="15">
        <f>INDEX('xUS TME'!K:K,MATCH('xUS Opp Value'!$B530,'xUS TME'!$B:$B,0))</f>
        <v>0.25</v>
      </c>
      <c r="O2062" s="15">
        <f>INDEX('xUS TME'!I:I,MATCH('xUS Opp Value'!$B530,'xUS TME'!$B:$B,0))</f>
        <v>0</v>
      </c>
      <c r="P2062" s="15" t="str">
        <f>INDEX('xUS TME'!M:M,MATCH('xUS Opp Value'!$B530,'xUS TME'!$B:$B,0))</f>
        <v>Swiss Franc</v>
      </c>
      <c r="Q2062" s="15" t="str">
        <f>INDEX('xUS TME'!N:N,MATCH('xUS Opp Value'!$B2062,'xUS TME'!$B:$B,0))</f>
        <v>High</v>
      </c>
    </row>
    <row r="2063" spans="1:17" hidden="1">
      <c r="A2063" s="10" t="s">
        <v>8595</v>
      </c>
      <c r="B2063" s="10" t="str">
        <f>INDEX('xUS TME'!B:B,MATCH('xUS Opp Value'!A2063,'xUS TME'!A:A,0))</f>
        <v>KYG3902L1095</v>
      </c>
      <c r="C2063" s="13">
        <f>INDEX('xUS TME'!C:C,MATCH($B2063,'xUS TME'!$B:$B,0))</f>
        <v>9698</v>
      </c>
      <c r="D2063" s="13" t="str">
        <f>INDEX('xUS TME'!D:D,MATCH(B2063,'xUS TME'!$B:$B,0))</f>
        <v>0P0001KYLE</v>
      </c>
      <c r="E2063" s="13" t="str">
        <f>INDEX('xUS TME'!F:F,MATCH(B2063,'xUS TME'!$B:$B,0))</f>
        <v>China</v>
      </c>
      <c r="F2063" s="18" t="str">
        <f>INDEX('xUS TME'!G:G,MATCH(B2063,'xUS TME'!$B:$B,0))</f>
        <v>Information Technology</v>
      </c>
      <c r="G2063" s="58">
        <f>IFERROR(INDEX(CRIMs!G:G,MATCH(C2063,CRIMs!D:D,0)),0)</f>
        <v>0</v>
      </c>
      <c r="H2063" s="58">
        <f>IFERROR(INDEX(CRIMs!I:I,MATCH(C2063,CRIMs!D:D,0)),0)</f>
        <v>0</v>
      </c>
      <c r="I2063" s="13">
        <f>INDEX('xUS TME'!E:E,MATCH($B2063,'xUS TME'!$B:$B,0))</f>
        <v>0.02</v>
      </c>
      <c r="J2063" s="15">
        <f>INDEX('xUS TME'!H:H,MATCH(B2063,'xUS TME'!$B:$B,0))</f>
        <v>1.28</v>
      </c>
      <c r="K2063" s="17">
        <f t="shared" si="32"/>
        <v>-0.21875</v>
      </c>
      <c r="L2063" s="15">
        <f>INDEX('xUS TME'!J:J,MATCH('xUS Opp Value'!B984,'xUS TME'!$B:$B,0))</f>
        <v>0</v>
      </c>
      <c r="M2063" s="15">
        <f>INDEX('xUS TME'!L:L,MATCH('xUS Opp Value'!$B984,'xUS TME'!$B:$B,0))</f>
        <v>11.37</v>
      </c>
      <c r="N2063" s="15">
        <f>INDEX('xUS TME'!K:K,MATCH('xUS Opp Value'!$B984,'xUS TME'!$B:$B,0))</f>
        <v>0.18</v>
      </c>
      <c r="O2063" s="15">
        <f>INDEX('xUS TME'!I:I,MATCH('xUS Opp Value'!$B984,'xUS TME'!$B:$B,0))</f>
        <v>0</v>
      </c>
      <c r="P2063" s="15" t="str">
        <f>INDEX('xUS TME'!M:M,MATCH('xUS Opp Value'!$B984,'xUS TME'!$B:$B,0))</f>
        <v>Yuan Renminbi</v>
      </c>
      <c r="Q2063" s="15" t="str">
        <f>INDEX('xUS TME'!N:N,MATCH('xUS Opp Value'!$B2063,'xUS TME'!$B:$B,0))</f>
        <v>Very High</v>
      </c>
    </row>
    <row r="2064" spans="1:17">
      <c r="A2064" s="10" t="s">
        <v>2612</v>
      </c>
      <c r="B2064" s="10" t="str">
        <f>INDEX('xUS TME'!B:B,MATCH('xUS Opp Value'!A2064,'xUS TME'!A:A,0))</f>
        <v>FR0000121667</v>
      </c>
      <c r="C2064" s="13" t="str">
        <f>INDEX('xUS TME'!C:C,MATCH($B2064,'xUS TME'!$B:$B,0))</f>
        <v>EL</v>
      </c>
      <c r="D2064" s="13" t="str">
        <f>INDEX('xUS TME'!D:D,MATCH(B2064,'xUS TME'!$B:$B,0))</f>
        <v>0P00009WFV</v>
      </c>
      <c r="E2064" s="13" t="str">
        <f>INDEX('xUS TME'!F:F,MATCH(B2064,'xUS TME'!$B:$B,0))</f>
        <v>France</v>
      </c>
      <c r="F2064" s="18" t="str">
        <f>INDEX('xUS TME'!G:G,MATCH(B2064,'xUS TME'!$B:$B,0))</f>
        <v>Health Care</v>
      </c>
      <c r="G2064" s="58">
        <f>IFERROR(INDEX(CRIMs!G:G,MATCH(C2064,CRIMs!D:D,0)),0)</f>
        <v>0</v>
      </c>
      <c r="H2064" s="58">
        <f>IFERROR(INDEX(CRIMs!I:I,MATCH(C2064,CRIMs!D:D,0)),0)</f>
        <v>0</v>
      </c>
      <c r="I2064" s="13">
        <f>INDEX('xUS TME'!E:E,MATCH($B2064,'xUS TME'!$B:$B,0))</f>
        <v>0.2</v>
      </c>
      <c r="J2064" s="15">
        <f>INDEX('xUS TME'!H:H,MATCH(B2064,'xUS TME'!$B:$B,0))</f>
        <v>1.1100000000000001</v>
      </c>
      <c r="K2064" s="17">
        <f t="shared" si="32"/>
        <v>-9.9099099099099197E-2</v>
      </c>
      <c r="L2064" s="15">
        <f>INDEX('xUS TME'!J:J,MATCH('xUS Opp Value'!B68,'xUS TME'!$B:$B,0))</f>
        <v>6.88</v>
      </c>
      <c r="M2064" s="15">
        <f>INDEX('xUS TME'!L:L,MATCH('xUS Opp Value'!$B68,'xUS TME'!$B:$B,0))</f>
        <v>1.24</v>
      </c>
      <c r="N2064" s="15">
        <f>INDEX('xUS TME'!K:K,MATCH('xUS Opp Value'!$B68,'xUS TME'!$B:$B,0))</f>
        <v>0.13</v>
      </c>
      <c r="O2064" s="15">
        <f>INDEX('xUS TME'!I:I,MATCH('xUS Opp Value'!$B68,'xUS TME'!$B:$B,0))</f>
        <v>0</v>
      </c>
      <c r="P2064" s="15" t="str">
        <f>INDEX('xUS TME'!M:M,MATCH('xUS Opp Value'!$B68,'xUS TME'!$B:$B,0))</f>
        <v>New Taiwan Dollar</v>
      </c>
      <c r="Q2064" s="15" t="str">
        <f>INDEX('xUS TME'!N:N,MATCH('xUS Opp Value'!$B2064,'xUS TME'!$B:$B,0))</f>
        <v>Medium</v>
      </c>
    </row>
    <row r="2065" spans="1:17" hidden="1">
      <c r="A2065" s="10" t="s">
        <v>1348</v>
      </c>
      <c r="B2065" s="10" t="str">
        <f>INDEX('xUS TME'!B:B,MATCH('xUS Opp Value'!A2065,'xUS TME'!A:A,0))</f>
        <v>CA13646K1084</v>
      </c>
      <c r="C2065" s="13" t="str">
        <f>INDEX('xUS TME'!C:C,MATCH($B2065,'xUS TME'!$B:$B,0))</f>
        <v>CP</v>
      </c>
      <c r="D2065" s="13" t="str">
        <f>INDEX('xUS TME'!D:D,MATCH(B2065,'xUS TME'!$B:$B,0))</f>
        <v>0P00006802</v>
      </c>
      <c r="E2065" s="13" t="str">
        <f>INDEX('xUS TME'!F:F,MATCH(B2065,'xUS TME'!$B:$B,0))</f>
        <v>Canada</v>
      </c>
      <c r="F2065" s="18" t="str">
        <f>INDEX('xUS TME'!G:G,MATCH(B2065,'xUS TME'!$B:$B,0))</f>
        <v>Industrials</v>
      </c>
      <c r="G2065" s="58">
        <f>IFERROR(INDEX(CRIMs!G:G,MATCH(C2065,CRIMs!D:D,0)),0)</f>
        <v>0</v>
      </c>
      <c r="H2065" s="58">
        <f>IFERROR(INDEX(CRIMs!I:I,MATCH(C2065,CRIMs!D:D,0)),0)</f>
        <v>0</v>
      </c>
      <c r="I2065" s="13">
        <f>INDEX('xUS TME'!E:E,MATCH($B2065,'xUS TME'!$B:$B,0))</f>
        <v>0.22</v>
      </c>
      <c r="J2065" s="15">
        <f>INDEX('xUS TME'!H:H,MATCH(B2065,'xUS TME'!$B:$B,0))</f>
        <v>1.1100000000000001</v>
      </c>
      <c r="K2065" s="17">
        <f t="shared" si="32"/>
        <v>-9.9099099099099197E-2</v>
      </c>
      <c r="L2065" s="15">
        <f>INDEX('xUS TME'!J:J,MATCH('xUS Opp Value'!B109,'xUS TME'!$B:$B,0))</f>
        <v>26.42</v>
      </c>
      <c r="M2065" s="15">
        <f>INDEX('xUS TME'!L:L,MATCH('xUS Opp Value'!$B109,'xUS TME'!$B:$B,0))</f>
        <v>4.32</v>
      </c>
      <c r="N2065" s="15">
        <f>INDEX('xUS TME'!K:K,MATCH('xUS Opp Value'!$B109,'xUS TME'!$B:$B,0))</f>
        <v>0.16</v>
      </c>
      <c r="O2065" s="15" t="str">
        <f>INDEX('xUS TME'!I:I,MATCH('xUS Opp Value'!$B109,'xUS TME'!$B:$B,0))</f>
        <v>None</v>
      </c>
      <c r="P2065" s="15" t="str">
        <f>INDEX('xUS TME'!M:M,MATCH('xUS Opp Value'!$B109,'xUS TME'!$B:$B,0))</f>
        <v>Indian Rupee</v>
      </c>
      <c r="Q2065" s="15" t="str">
        <f>INDEX('xUS TME'!N:N,MATCH('xUS Opp Value'!$B2065,'xUS TME'!$B:$B,0))</f>
        <v>Medium</v>
      </c>
    </row>
    <row r="2066" spans="1:17" hidden="1">
      <c r="A2066" s="10" t="s">
        <v>6778</v>
      </c>
      <c r="B2066" s="10" t="str">
        <f>INDEX('xUS TME'!B:B,MATCH('xUS Opp Value'!A2066,'xUS TME'!A:A,0))</f>
        <v>JP3371200001</v>
      </c>
      <c r="C2066" s="13" t="str">
        <f>INDEX('xUS TME'!C:C,MATCH($B2066,'xUS TME'!$B:$B,0))</f>
        <v>4063</v>
      </c>
      <c r="D2066" s="13" t="str">
        <f>INDEX('xUS TME'!D:D,MATCH(B2066,'xUS TME'!$B:$B,0))</f>
        <v>0P0000AEXS</v>
      </c>
      <c r="E2066" s="13" t="str">
        <f>INDEX('xUS TME'!F:F,MATCH(B2066,'xUS TME'!$B:$B,0))</f>
        <v>Japan</v>
      </c>
      <c r="F2066" s="18" t="str">
        <f>INDEX('xUS TME'!G:G,MATCH(B2066,'xUS TME'!$B:$B,0))</f>
        <v>Materials</v>
      </c>
      <c r="G2066" s="58">
        <f>IFERROR(INDEX(CRIMs!G:G,MATCH(C2066,CRIMs!D:D,0)),0)</f>
        <v>0</v>
      </c>
      <c r="H2066" s="58">
        <f>IFERROR(INDEX(CRIMs!I:I,MATCH(C2066,CRIMs!D:D,0)),0)</f>
        <v>0</v>
      </c>
      <c r="I2066" s="13">
        <f>INDEX('xUS TME'!E:E,MATCH($B2066,'xUS TME'!$B:$B,0))</f>
        <v>0.23</v>
      </c>
      <c r="J2066" s="15">
        <f>INDEX('xUS TME'!H:H,MATCH(B2066,'xUS TME'!$B:$B,0))</f>
        <v>1.33</v>
      </c>
      <c r="K2066" s="17">
        <f t="shared" si="32"/>
        <v>-0.24812030075187974</v>
      </c>
      <c r="L2066" s="15">
        <f>INDEX('xUS TME'!J:J,MATCH('xUS Opp Value'!B122,'xUS TME'!$B:$B,0))</f>
        <v>53.73</v>
      </c>
      <c r="M2066" s="15">
        <f>INDEX('xUS TME'!L:L,MATCH('xUS Opp Value'!$B122,'xUS TME'!$B:$B,0))</f>
        <v>11.55</v>
      </c>
      <c r="N2066" s="15">
        <f>INDEX('xUS TME'!K:K,MATCH('xUS Opp Value'!$B122,'xUS TME'!$B:$B,0))</f>
        <v>0.2</v>
      </c>
      <c r="O2066" s="15">
        <f>INDEX('xUS TME'!I:I,MATCH('xUS Opp Value'!$B122,'xUS TME'!$B:$B,0))</f>
        <v>0</v>
      </c>
      <c r="P2066" s="15" t="str">
        <f>INDEX('xUS TME'!M:M,MATCH('xUS Opp Value'!$B122,'xUS TME'!$B:$B,0))</f>
        <v>Indian Rupee</v>
      </c>
      <c r="Q2066" s="15" t="str">
        <f>INDEX('xUS TME'!N:N,MATCH('xUS Opp Value'!$B2066,'xUS TME'!$B:$B,0))</f>
        <v>Medium</v>
      </c>
    </row>
    <row r="2067" spans="1:17" hidden="1">
      <c r="A2067" s="10" t="s">
        <v>7331</v>
      </c>
      <c r="B2067" s="10" t="str">
        <f>INDEX('xUS TME'!B:B,MATCH('xUS Opp Value'!A2067,'xUS TME'!A:A,0))</f>
        <v>JP3463000004</v>
      </c>
      <c r="C2067" s="13" t="str">
        <f>INDEX('xUS TME'!C:C,MATCH($B2067,'xUS TME'!$B:$B,0))</f>
        <v>4502</v>
      </c>
      <c r="D2067" s="13" t="str">
        <f>INDEX('xUS TME'!D:D,MATCH(B2067,'xUS TME'!$B:$B,0))</f>
        <v>0P0000AEYL</v>
      </c>
      <c r="E2067" s="13" t="str">
        <f>INDEX('xUS TME'!F:F,MATCH(B2067,'xUS TME'!$B:$B,0))</f>
        <v>Japan</v>
      </c>
      <c r="F2067" s="18" t="str">
        <f>INDEX('xUS TME'!G:G,MATCH(B2067,'xUS TME'!$B:$B,0))</f>
        <v>Health Care</v>
      </c>
      <c r="G2067" s="58">
        <f>IFERROR(INDEX(CRIMs!G:G,MATCH(C2067,CRIMs!D:D,0)),0)</f>
        <v>0</v>
      </c>
      <c r="H2067" s="58">
        <f>IFERROR(INDEX(CRIMs!I:I,MATCH(C2067,CRIMs!D:D,0)),0)</f>
        <v>0</v>
      </c>
      <c r="I2067" s="13">
        <f>INDEX('xUS TME'!E:E,MATCH($B2067,'xUS TME'!$B:$B,0))</f>
        <v>0.17</v>
      </c>
      <c r="J2067" s="15">
        <f>INDEX('xUS TME'!H:H,MATCH(B2067,'xUS TME'!$B:$B,0))</f>
        <v>1.2</v>
      </c>
      <c r="K2067" s="17">
        <f t="shared" si="32"/>
        <v>-0.16666666666666663</v>
      </c>
      <c r="L2067" s="15">
        <f>INDEX('xUS TME'!J:J,MATCH('xUS Opp Value'!B138,'xUS TME'!$B:$B,0))</f>
        <v>15.41</v>
      </c>
      <c r="M2067" s="15">
        <f>INDEX('xUS TME'!L:L,MATCH('xUS Opp Value'!$B138,'xUS TME'!$B:$B,0))</f>
        <v>1.89</v>
      </c>
      <c r="N2067" s="15">
        <f>INDEX('xUS TME'!K:K,MATCH('xUS Opp Value'!$B138,'xUS TME'!$B:$B,0))</f>
        <v>0.13</v>
      </c>
      <c r="O2067" s="15">
        <f>INDEX('xUS TME'!I:I,MATCH('xUS Opp Value'!$B138,'xUS TME'!$B:$B,0))</f>
        <v>0</v>
      </c>
      <c r="P2067" s="15" t="str">
        <f>INDEX('xUS TME'!M:M,MATCH('xUS Opp Value'!$B138,'xUS TME'!$B:$B,0))</f>
        <v>Yen</v>
      </c>
      <c r="Q2067" s="15" t="str">
        <f>INDEX('xUS TME'!N:N,MATCH('xUS Opp Value'!$B2067,'xUS TME'!$B:$B,0))</f>
        <v>Medium</v>
      </c>
    </row>
    <row r="2068" spans="1:17" hidden="1">
      <c r="A2068" s="10" t="s">
        <v>4903</v>
      </c>
      <c r="B2068" s="10" t="str">
        <f>INDEX('xUS TME'!B:B,MATCH('xUS Opp Value'!A2068,'xUS TME'!A:A,0))</f>
        <v>FI0009014575</v>
      </c>
      <c r="C2068" s="13" t="str">
        <f>INDEX('xUS TME'!C:C,MATCH($B2068,'xUS TME'!$B:$B,0))</f>
        <v>METSO</v>
      </c>
      <c r="D2068" s="13" t="str">
        <f>INDEX('xUS TME'!D:D,MATCH(B2068,'xUS TME'!$B:$B,0))</f>
        <v>0P0000A6PN</v>
      </c>
      <c r="E2068" s="13" t="str">
        <f>INDEX('xUS TME'!F:F,MATCH(B2068,'xUS TME'!$B:$B,0))</f>
        <v>Finland</v>
      </c>
      <c r="F2068" s="18" t="str">
        <f>INDEX('xUS TME'!G:G,MATCH(B2068,'xUS TME'!$B:$B,0))</f>
        <v>Industrials</v>
      </c>
      <c r="G2068" s="58">
        <f>IFERROR(INDEX(CRIMs!G:G,MATCH(C2068,CRIMs!D:D,0)),0)</f>
        <v>0</v>
      </c>
      <c r="H2068" s="58">
        <f>IFERROR(INDEX(CRIMs!I:I,MATCH(C2068,CRIMs!D:D,0)),0)</f>
        <v>0</v>
      </c>
      <c r="I2068" s="13">
        <f>INDEX('xUS TME'!E:E,MATCH($B2068,'xUS TME'!$B:$B,0))</f>
        <v>0.04</v>
      </c>
      <c r="J2068" s="15">
        <f>INDEX('xUS TME'!H:H,MATCH(B2068,'xUS TME'!$B:$B,0))</f>
        <v>1.17</v>
      </c>
      <c r="K2068" s="17">
        <f t="shared" si="32"/>
        <v>-0.14529914529914523</v>
      </c>
      <c r="L2068" s="15">
        <f>INDEX('xUS TME'!J:J,MATCH('xUS Opp Value'!B539,'xUS TME'!$B:$B,0))</f>
        <v>27.93</v>
      </c>
      <c r="M2068" s="15">
        <f>INDEX('xUS TME'!L:L,MATCH('xUS Opp Value'!$B539,'xUS TME'!$B:$B,0))</f>
        <v>1.73</v>
      </c>
      <c r="N2068" s="15">
        <f>INDEX('xUS TME'!K:K,MATCH('xUS Opp Value'!$B539,'xUS TME'!$B:$B,0))</f>
        <v>0.12</v>
      </c>
      <c r="O2068" s="15">
        <f>INDEX('xUS TME'!I:I,MATCH('xUS Opp Value'!$B539,'xUS TME'!$B:$B,0))</f>
        <v>0</v>
      </c>
      <c r="P2068" s="15" t="str">
        <f>INDEX('xUS TME'!M:M,MATCH('xUS Opp Value'!$B539,'xUS TME'!$B:$B,0))</f>
        <v>Yen</v>
      </c>
      <c r="Q2068" s="15" t="str">
        <f>INDEX('xUS TME'!N:N,MATCH('xUS Opp Value'!$B2068,'xUS TME'!$B:$B,0))</f>
        <v>Medium</v>
      </c>
    </row>
    <row r="2069" spans="1:17" hidden="1">
      <c r="A2069" s="10" t="s">
        <v>5735</v>
      </c>
      <c r="B2069" s="10" t="str">
        <f>INDEX('xUS TME'!B:B,MATCH('xUS Opp Value'!A2069,'xUS TME'!A:A,0))</f>
        <v>HK0006000050</v>
      </c>
      <c r="C2069" s="13">
        <f>INDEX('xUS TME'!C:C,MATCH($B2069,'xUS TME'!$B:$B,0))</f>
        <v>6</v>
      </c>
      <c r="D2069" s="13" t="str">
        <f>INDEX('xUS TME'!D:D,MATCH(B2069,'xUS TME'!$B:$B,0))</f>
        <v>0P00009RP4</v>
      </c>
      <c r="E2069" s="13" t="str">
        <f>INDEX('xUS TME'!F:F,MATCH(B2069,'xUS TME'!$B:$B,0))</f>
        <v>Hong Kong</v>
      </c>
      <c r="F2069" s="18" t="str">
        <f>INDEX('xUS TME'!G:G,MATCH(B2069,'xUS TME'!$B:$B,0))</f>
        <v>Utilities</v>
      </c>
      <c r="G2069" s="58">
        <f>IFERROR(INDEX(CRIMs!G:G,MATCH(C2069,CRIMs!D:D,0)),0)</f>
        <v>0</v>
      </c>
      <c r="H2069" s="58">
        <f>IFERROR(INDEX(CRIMs!I:I,MATCH(C2069,CRIMs!D:D,0)),0)</f>
        <v>0</v>
      </c>
      <c r="I2069" s="13">
        <f>INDEX('xUS TME'!E:E,MATCH($B2069,'xUS TME'!$B:$B,0))</f>
        <v>0.03</v>
      </c>
      <c r="J2069" s="15">
        <f>INDEX('xUS TME'!H:H,MATCH(B2069,'xUS TME'!$B:$B,0))</f>
        <v>1.1000000000000001</v>
      </c>
      <c r="K2069" s="17">
        <f t="shared" si="32"/>
        <v>-9.0909090909090939E-2</v>
      </c>
      <c r="L2069" s="15">
        <f>INDEX('xUS TME'!J:J,MATCH('xUS Opp Value'!B669,'xUS TME'!$B:$B,0))</f>
        <v>17.329999999999998</v>
      </c>
      <c r="M2069" s="15">
        <f>INDEX('xUS TME'!L:L,MATCH('xUS Opp Value'!$B669,'xUS TME'!$B:$B,0))</f>
        <v>2.31</v>
      </c>
      <c r="N2069" s="15">
        <f>INDEX('xUS TME'!K:K,MATCH('xUS Opp Value'!$B669,'xUS TME'!$B:$B,0))</f>
        <v>7.0000000000000007E-2</v>
      </c>
      <c r="O2069" s="15">
        <f>INDEX('xUS TME'!I:I,MATCH('xUS Opp Value'!$B669,'xUS TME'!$B:$B,0))</f>
        <v>0</v>
      </c>
      <c r="P2069" s="15" t="str">
        <f>INDEX('xUS TME'!M:M,MATCH('xUS Opp Value'!$B669,'xUS TME'!$B:$B,0))</f>
        <v>Mexican Peso</v>
      </c>
      <c r="Q2069" s="15" t="str">
        <f>INDEX('xUS TME'!N:N,MATCH('xUS Opp Value'!$B2069,'xUS TME'!$B:$B,0))</f>
        <v>Low</v>
      </c>
    </row>
    <row r="2070" spans="1:17" hidden="1">
      <c r="A2070" s="10" t="s">
        <v>8049</v>
      </c>
      <c r="B2070" s="10" t="str">
        <f>INDEX('xUS TME'!B:B,MATCH('xUS Opp Value'!A2070,'xUS TME'!A:A,0))</f>
        <v>KYG960071028</v>
      </c>
      <c r="C2070" s="13" t="str">
        <f>INDEX('xUS TME'!C:C,MATCH($B2070,'xUS TME'!$B:$B,0))</f>
        <v>00288</v>
      </c>
      <c r="D2070" s="13" t="str">
        <f>INDEX('xUS TME'!D:D,MATCH(B2070,'xUS TME'!$B:$B,0))</f>
        <v>0P00013TTV</v>
      </c>
      <c r="E2070" s="13" t="str">
        <f>INDEX('xUS TME'!F:F,MATCH(B2070,'xUS TME'!$B:$B,0))</f>
        <v>Hong Kong</v>
      </c>
      <c r="F2070" s="18" t="str">
        <f>INDEX('xUS TME'!G:G,MATCH(B2070,'xUS TME'!$B:$B,0))</f>
        <v>Consumer Staples</v>
      </c>
      <c r="G2070" s="58">
        <f>IFERROR(INDEX(CRIMs!G:G,MATCH(C2070,CRIMs!D:D,0)),0)</f>
        <v>0</v>
      </c>
      <c r="H2070" s="58">
        <f>IFERROR(INDEX(CRIMs!I:I,MATCH(C2070,CRIMs!D:D,0)),0)</f>
        <v>0</v>
      </c>
      <c r="I2070" s="13">
        <f>INDEX('xUS TME'!E:E,MATCH($B2070,'xUS TME'!$B:$B,0))</f>
        <v>0.03</v>
      </c>
      <c r="J2070" s="15">
        <f>INDEX('xUS TME'!H:H,MATCH(B2070,'xUS TME'!$B:$B,0))</f>
        <v>1.17</v>
      </c>
      <c r="K2070" s="17">
        <f t="shared" si="32"/>
        <v>-0.14529914529914523</v>
      </c>
      <c r="L2070" s="15">
        <f>INDEX('xUS TME'!J:J,MATCH('xUS Opp Value'!B730,'xUS TME'!$B:$B,0))</f>
        <v>15.86</v>
      </c>
      <c r="M2070" s="15">
        <f>INDEX('xUS TME'!L:L,MATCH('xUS Opp Value'!$B730,'xUS TME'!$B:$B,0))</f>
        <v>2.16</v>
      </c>
      <c r="N2070" s="15">
        <f>INDEX('xUS TME'!K:K,MATCH('xUS Opp Value'!$B730,'xUS TME'!$B:$B,0))</f>
        <v>0.21</v>
      </c>
      <c r="O2070" s="15">
        <f>INDEX('xUS TME'!I:I,MATCH('xUS Opp Value'!$B730,'xUS TME'!$B:$B,0))</f>
        <v>0</v>
      </c>
      <c r="P2070" s="15" t="str">
        <f>INDEX('xUS TME'!M:M,MATCH('xUS Opp Value'!$B730,'xUS TME'!$B:$B,0))</f>
        <v>Brazilian Real</v>
      </c>
      <c r="Q2070" s="15" t="str">
        <f>INDEX('xUS TME'!N:N,MATCH('xUS Opp Value'!$B2070,'xUS TME'!$B:$B,0))</f>
        <v>Medium</v>
      </c>
    </row>
    <row r="2071" spans="1:17" hidden="1">
      <c r="A2071" s="10" t="s">
        <v>7034</v>
      </c>
      <c r="B2071" s="10" t="str">
        <f>INDEX('xUS TME'!B:B,MATCH('xUS Opp Value'!A2071,'xUS TME'!A:A,0))</f>
        <v>JP3436100006</v>
      </c>
      <c r="C2071" s="13" t="str">
        <f>INDEX('xUS TME'!C:C,MATCH($B2071,'xUS TME'!$B:$B,0))</f>
        <v>9984</v>
      </c>
      <c r="D2071" s="13" t="str">
        <f>INDEX('xUS TME'!D:D,MATCH(B2071,'xUS TME'!$B:$B,0))</f>
        <v>0P0000AEXZ</v>
      </c>
      <c r="E2071" s="13" t="str">
        <f>INDEX('xUS TME'!F:F,MATCH(B2071,'xUS TME'!$B:$B,0))</f>
        <v>Japan</v>
      </c>
      <c r="F2071" s="18" t="str">
        <f>INDEX('xUS TME'!G:G,MATCH(B2071,'xUS TME'!$B:$B,0))</f>
        <v>Communication Services</v>
      </c>
      <c r="G2071" s="58">
        <f>IFERROR(INDEX(CRIMs!G:G,MATCH(C2071,CRIMs!D:D,0)),0)</f>
        <v>0</v>
      </c>
      <c r="H2071" s="58">
        <f>IFERROR(INDEX(CRIMs!I:I,MATCH(C2071,CRIMs!D:D,0)),0)</f>
        <v>0</v>
      </c>
      <c r="I2071" s="13">
        <f>INDEX('xUS TME'!E:E,MATCH($B2071,'xUS TME'!$B:$B,0))</f>
        <v>0.26</v>
      </c>
      <c r="J2071" s="15">
        <f>INDEX('xUS TME'!H:H,MATCH(B2071,'xUS TME'!$B:$B,0))</f>
        <v>1.21</v>
      </c>
      <c r="K2071" s="17">
        <f t="shared" si="32"/>
        <v>-0.17355371900826444</v>
      </c>
      <c r="L2071" s="15">
        <f>INDEX('xUS TME'!J:J,MATCH('xUS Opp Value'!B60,'xUS TME'!$B:$B,0))</f>
        <v>11.07</v>
      </c>
      <c r="M2071" s="15">
        <f>INDEX('xUS TME'!L:L,MATCH('xUS Opp Value'!$B60,'xUS TME'!$B:$B,0))</f>
        <v>2.14</v>
      </c>
      <c r="N2071" s="15">
        <f>INDEX('xUS TME'!K:K,MATCH('xUS Opp Value'!$B60,'xUS TME'!$B:$B,0))</f>
        <v>0.13</v>
      </c>
      <c r="O2071" s="15" t="str">
        <f>INDEX('xUS TME'!I:I,MATCH('xUS Opp Value'!$B60,'xUS TME'!$B:$B,0))</f>
        <v>None</v>
      </c>
      <c r="P2071" s="15" t="str">
        <f>INDEX('xUS TME'!M:M,MATCH('xUS Opp Value'!$B60,'xUS TME'!$B:$B,0))</f>
        <v>Canadian Dollar</v>
      </c>
      <c r="Q2071" s="15" t="str">
        <f>INDEX('xUS TME'!N:N,MATCH('xUS Opp Value'!$B2071,'xUS TME'!$B:$B,0))</f>
        <v>Very High</v>
      </c>
    </row>
    <row r="2072" spans="1:17">
      <c r="A2072" s="10" t="s">
        <v>3456</v>
      </c>
      <c r="B2072" s="10" t="str">
        <f>INDEX('xUS TME'!B:B,MATCH('xUS Opp Value'!A2072,'xUS TME'!A:A,0))</f>
        <v>FR0000052292</v>
      </c>
      <c r="C2072" s="13" t="str">
        <f>INDEX('xUS TME'!C:C,MATCH($B2072,'xUS TME'!$B:$B,0))</f>
        <v>RMS</v>
      </c>
      <c r="D2072" s="13" t="str">
        <f>INDEX('xUS TME'!D:D,MATCH(B2072,'xUS TME'!$B:$B,0))</f>
        <v>0P00009WIN</v>
      </c>
      <c r="E2072" s="13" t="str">
        <f>INDEX('xUS TME'!F:F,MATCH(B2072,'xUS TME'!$B:$B,0))</f>
        <v>France</v>
      </c>
      <c r="F2072" s="18" t="str">
        <f>INDEX('xUS TME'!G:G,MATCH(B2072,'xUS TME'!$B:$B,0))</f>
        <v>Consumer Discretionary</v>
      </c>
      <c r="G2072" s="58">
        <f>IFERROR(INDEX(CRIMs!G:G,MATCH(C2072,CRIMs!D:D,0)),0)</f>
        <v>0</v>
      </c>
      <c r="H2072" s="58">
        <f>IFERROR(INDEX(CRIMs!I:I,MATCH(C2072,CRIMs!D:D,0)),0)</f>
        <v>0</v>
      </c>
      <c r="I2072" s="13">
        <f>INDEX('xUS TME'!E:E,MATCH($B2072,'xUS TME'!$B:$B,0))</f>
        <v>0.19</v>
      </c>
      <c r="J2072" s="15">
        <f>INDEX('xUS TME'!H:H,MATCH(B2072,'xUS TME'!$B:$B,0))</f>
        <v>1.1100000000000001</v>
      </c>
      <c r="K2072" s="17">
        <f t="shared" si="32"/>
        <v>-9.9099099099099197E-2</v>
      </c>
      <c r="L2072" s="15">
        <f>INDEX('xUS TME'!J:J,MATCH('xUS Opp Value'!B85,'xUS TME'!$B:$B,0))</f>
        <v>13.46</v>
      </c>
      <c r="M2072" s="15">
        <f>INDEX('xUS TME'!L:L,MATCH('xUS Opp Value'!$B85,'xUS TME'!$B:$B,0))</f>
        <v>2.93</v>
      </c>
      <c r="N2072" s="15">
        <f>INDEX('xUS TME'!K:K,MATCH('xUS Opp Value'!$B85,'xUS TME'!$B:$B,0))</f>
        <v>0.22</v>
      </c>
      <c r="O2072" s="15">
        <f>INDEX('xUS TME'!I:I,MATCH('xUS Opp Value'!$B85,'xUS TME'!$B:$B,0))</f>
        <v>0</v>
      </c>
      <c r="P2072" s="15" t="str">
        <f>INDEX('xUS TME'!M:M,MATCH('xUS Opp Value'!$B85,'xUS TME'!$B:$B,0))</f>
        <v>Rupiah</v>
      </c>
      <c r="Q2072" s="15" t="str">
        <f>INDEX('xUS TME'!N:N,MATCH('xUS Opp Value'!$B2072,'xUS TME'!$B:$B,0))</f>
        <v>Medium</v>
      </c>
    </row>
    <row r="2073" spans="1:17" hidden="1">
      <c r="A2073" s="10" t="s">
        <v>6061</v>
      </c>
      <c r="B2073" s="10" t="str">
        <f>INDEX('xUS TME'!B:B,MATCH('xUS Opp Value'!A2073,'xUS TME'!A:A,0))</f>
        <v>AU000000REA9</v>
      </c>
      <c r="C2073" s="13" t="str">
        <f>INDEX('xUS TME'!C:C,MATCH($B2073,'xUS TME'!$B:$B,0))</f>
        <v>REA</v>
      </c>
      <c r="D2073" s="13" t="str">
        <f>INDEX('xUS TME'!D:D,MATCH(B2073,'xUS TME'!$B:$B,0))</f>
        <v>0P00006X2Q</v>
      </c>
      <c r="E2073" s="13" t="str">
        <f>INDEX('xUS TME'!F:F,MATCH(B2073,'xUS TME'!$B:$B,0))</f>
        <v>Australia</v>
      </c>
      <c r="F2073" s="18" t="str">
        <f>INDEX('xUS TME'!G:G,MATCH(B2073,'xUS TME'!$B:$B,0))</f>
        <v>Communication Services</v>
      </c>
      <c r="G2073" s="58">
        <f>IFERROR(INDEX(CRIMs!G:G,MATCH(C2073,CRIMs!D:D,0)),0)</f>
        <v>0</v>
      </c>
      <c r="H2073" s="58">
        <f>IFERROR(INDEX(CRIMs!I:I,MATCH(C2073,CRIMs!D:D,0)),0)</f>
        <v>0</v>
      </c>
      <c r="I2073" s="13">
        <f>INDEX('xUS TME'!E:E,MATCH($B2073,'xUS TME'!$B:$B,0))</f>
        <v>0.02</v>
      </c>
      <c r="J2073" s="15">
        <f>INDEX('xUS TME'!H:H,MATCH(B2073,'xUS TME'!$B:$B,0))</f>
        <v>1.24</v>
      </c>
      <c r="K2073" s="17">
        <f t="shared" si="32"/>
        <v>-0.19354838709677413</v>
      </c>
      <c r="L2073" s="15">
        <f>INDEX('xUS TME'!J:J,MATCH('xUS Opp Value'!B913,'xUS TME'!$B:$B,0))</f>
        <v>11.74</v>
      </c>
      <c r="M2073" s="15">
        <f>INDEX('xUS TME'!L:L,MATCH('xUS Opp Value'!$B913,'xUS TME'!$B:$B,0))</f>
        <v>0.93</v>
      </c>
      <c r="N2073" s="15">
        <f>INDEX('xUS TME'!K:K,MATCH('xUS Opp Value'!$B913,'xUS TME'!$B:$B,0))</f>
        <v>0.06</v>
      </c>
      <c r="O2073" s="15">
        <f>INDEX('xUS TME'!I:I,MATCH('xUS Opp Value'!$B913,'xUS TME'!$B:$B,0))</f>
        <v>0</v>
      </c>
      <c r="P2073" s="15" t="str">
        <f>INDEX('xUS TME'!M:M,MATCH('xUS Opp Value'!$B913,'xUS TME'!$B:$B,0))</f>
        <v>Won</v>
      </c>
      <c r="Q2073" s="15" t="str">
        <f>INDEX('xUS TME'!N:N,MATCH('xUS Opp Value'!$B2073,'xUS TME'!$B:$B,0))</f>
        <v>High</v>
      </c>
    </row>
    <row r="2074" spans="1:17">
      <c r="A2074" s="10" t="s">
        <v>2148</v>
      </c>
      <c r="B2074" s="10" t="str">
        <f>INDEX('xUS TME'!B:B,MATCH('xUS Opp Value'!A2074,'xUS TME'!A:A,0))</f>
        <v>FR0000045072</v>
      </c>
      <c r="C2074" s="13" t="str">
        <f>INDEX('xUS TME'!C:C,MATCH($B2074,'xUS TME'!$B:$B,0))</f>
        <v>ACA</v>
      </c>
      <c r="D2074" s="13" t="str">
        <f>INDEX('xUS TME'!D:D,MATCH(B2074,'xUS TME'!$B:$B,0))</f>
        <v>0P00009WE1</v>
      </c>
      <c r="E2074" s="13" t="str">
        <f>INDEX('xUS TME'!F:F,MATCH(B2074,'xUS TME'!$B:$B,0))</f>
        <v>France</v>
      </c>
      <c r="F2074" s="18" t="str">
        <f>INDEX('xUS TME'!G:G,MATCH(B2074,'xUS TME'!$B:$B,0))</f>
        <v>Financials</v>
      </c>
      <c r="G2074" s="58">
        <f>IFERROR(INDEX(CRIMs!G:G,MATCH(C2074,CRIMs!D:D,0)),0)</f>
        <v>0</v>
      </c>
      <c r="H2074" s="58">
        <f>IFERROR(INDEX(CRIMs!I:I,MATCH(C2074,CRIMs!D:D,0)),0)</f>
        <v>0</v>
      </c>
      <c r="I2074" s="13">
        <f>INDEX('xUS TME'!E:E,MATCH($B2074,'xUS TME'!$B:$B,0))</f>
        <v>0.06</v>
      </c>
      <c r="J2074" s="15">
        <f>INDEX('xUS TME'!H:H,MATCH(B2074,'xUS TME'!$B:$B,0))</f>
        <v>1.1499999999999999</v>
      </c>
      <c r="K2074" s="17">
        <f t="shared" si="32"/>
        <v>-0.13043478260869557</v>
      </c>
      <c r="L2074" s="15">
        <f>INDEX('xUS TME'!J:J,MATCH('xUS Opp Value'!B332,'xUS TME'!$B:$B,0))</f>
        <v>0</v>
      </c>
      <c r="M2074" s="15">
        <f>INDEX('xUS TME'!L:L,MATCH('xUS Opp Value'!$B332,'xUS TME'!$B:$B,0))</f>
        <v>0.77</v>
      </c>
      <c r="N2074" s="15">
        <f>INDEX('xUS TME'!K:K,MATCH('xUS Opp Value'!$B332,'xUS TME'!$B:$B,0))</f>
        <v>0.09</v>
      </c>
      <c r="O2074" s="15">
        <f>INDEX('xUS TME'!I:I,MATCH('xUS Opp Value'!$B332,'xUS TME'!$B:$B,0))</f>
        <v>0</v>
      </c>
      <c r="P2074" s="15" t="str">
        <f>INDEX('xUS TME'!M:M,MATCH('xUS Opp Value'!$B332,'xUS TME'!$B:$B,0))</f>
        <v>Won</v>
      </c>
      <c r="Q2074" s="15" t="str">
        <f>INDEX('xUS TME'!N:N,MATCH('xUS Opp Value'!$B2074,'xUS TME'!$B:$B,0))</f>
        <v>High</v>
      </c>
    </row>
    <row r="2075" spans="1:17" hidden="1">
      <c r="A2075" s="10" t="s">
        <v>4895</v>
      </c>
      <c r="B2075" s="10" t="str">
        <f>INDEX('xUS TME'!B:B,MATCH('xUS Opp Value'!A2075,'xUS TME'!A:A,0))</f>
        <v>CA59162N1096</v>
      </c>
      <c r="C2075" s="13" t="str">
        <f>INDEX('xUS TME'!C:C,MATCH($B2075,'xUS TME'!$B:$B,0))</f>
        <v>MRU</v>
      </c>
      <c r="D2075" s="13" t="str">
        <f>INDEX('xUS TME'!D:D,MATCH(B2075,'xUS TME'!$B:$B,0))</f>
        <v>0P00005RPL</v>
      </c>
      <c r="E2075" s="13" t="str">
        <f>INDEX('xUS TME'!F:F,MATCH(B2075,'xUS TME'!$B:$B,0))</f>
        <v>Canada</v>
      </c>
      <c r="F2075" s="18" t="str">
        <f>INDEX('xUS TME'!G:G,MATCH(B2075,'xUS TME'!$B:$B,0))</f>
        <v>Consumer Staples</v>
      </c>
      <c r="G2075" s="58">
        <f>IFERROR(INDEX(CRIMs!G:G,MATCH(C2075,CRIMs!D:D,0)),0)</f>
        <v>0</v>
      </c>
      <c r="H2075" s="58">
        <f>IFERROR(INDEX(CRIMs!I:I,MATCH(C2075,CRIMs!D:D,0)),0)</f>
        <v>0</v>
      </c>
      <c r="I2075" s="13">
        <f>INDEX('xUS TME'!E:E,MATCH($B2075,'xUS TME'!$B:$B,0))</f>
        <v>0.05</v>
      </c>
      <c r="J2075" s="15">
        <f>INDEX('xUS TME'!H:H,MATCH(B2075,'xUS TME'!$B:$B,0))</f>
        <v>1.0900000000000001</v>
      </c>
      <c r="K2075" s="17">
        <f t="shared" si="32"/>
        <v>-8.2568807339449601E-2</v>
      </c>
      <c r="L2075" s="15">
        <f>INDEX('xUS TME'!J:J,MATCH('xUS Opp Value'!B518,'xUS TME'!$B:$B,0))</f>
        <v>12.67</v>
      </c>
      <c r="M2075" s="15">
        <f>INDEX('xUS TME'!L:L,MATCH('xUS Opp Value'!$B518,'xUS TME'!$B:$B,0))</f>
        <v>0.66</v>
      </c>
      <c r="N2075" s="15">
        <f>INDEX('xUS TME'!K:K,MATCH('xUS Opp Value'!$B518,'xUS TME'!$B:$B,0))</f>
        <v>0.02</v>
      </c>
      <c r="O2075" s="15" t="str">
        <f>INDEX('xUS TME'!I:I,MATCH('xUS Opp Value'!$B518,'xUS TME'!$B:$B,0))</f>
        <v>None</v>
      </c>
      <c r="P2075" s="15" t="str">
        <f>INDEX('xUS TME'!M:M,MATCH('xUS Opp Value'!$B518,'xUS TME'!$B:$B,0))</f>
        <v>Hong Kong Dollar</v>
      </c>
      <c r="Q2075" s="15" t="str">
        <f>INDEX('xUS TME'!N:N,MATCH('xUS Opp Value'!$B2075,'xUS TME'!$B:$B,0))</f>
        <v>Low</v>
      </c>
    </row>
    <row r="2076" spans="1:17" hidden="1">
      <c r="A2076" s="10" t="s">
        <v>7447</v>
      </c>
      <c r="B2076" s="10" t="str">
        <f>INDEX('xUS TME'!B:B,MATCH('xUS Opp Value'!A2076,'xUS TME'!A:A,0))</f>
        <v>NO0010063308</v>
      </c>
      <c r="C2076" s="13" t="str">
        <f>INDEX('xUS TME'!C:C,MATCH($B2076,'xUS TME'!$B:$B,0))</f>
        <v>TEL</v>
      </c>
      <c r="D2076" s="13" t="str">
        <f>INDEX('xUS TME'!D:D,MATCH(B2076,'xUS TME'!$B:$B,0))</f>
        <v>0P0000B623</v>
      </c>
      <c r="E2076" s="13" t="str">
        <f>INDEX('xUS TME'!F:F,MATCH(B2076,'xUS TME'!$B:$B,0))</f>
        <v>Norway</v>
      </c>
      <c r="F2076" s="18" t="str">
        <f>INDEX('xUS TME'!G:G,MATCH(B2076,'xUS TME'!$B:$B,0))</f>
        <v>Communication Services</v>
      </c>
      <c r="G2076" s="58">
        <f>IFERROR(INDEX(CRIMs!G:G,MATCH(C2076,CRIMs!D:D,0)),0)</f>
        <v>0</v>
      </c>
      <c r="H2076" s="58">
        <f>IFERROR(INDEX(CRIMs!I:I,MATCH(C2076,CRIMs!D:D,0)),0)</f>
        <v>0</v>
      </c>
      <c r="I2076" s="13">
        <f>INDEX('xUS TME'!E:E,MATCH($B2076,'xUS TME'!$B:$B,0))</f>
        <v>0.03</v>
      </c>
      <c r="J2076" s="15">
        <f>INDEX('xUS TME'!H:H,MATCH(B2076,'xUS TME'!$B:$B,0))</f>
        <v>1.1599999999999999</v>
      </c>
      <c r="K2076" s="17">
        <f t="shared" si="32"/>
        <v>-0.13793103448275856</v>
      </c>
      <c r="L2076" s="15">
        <f>INDEX('xUS TME'!J:J,MATCH('xUS Opp Value'!B671,'xUS TME'!$B:$B,0))</f>
        <v>21.41</v>
      </c>
      <c r="M2076" s="15">
        <f>INDEX('xUS TME'!L:L,MATCH('xUS Opp Value'!$B671,'xUS TME'!$B:$B,0))</f>
        <v>6.3</v>
      </c>
      <c r="N2076" s="15">
        <f>INDEX('xUS TME'!K:K,MATCH('xUS Opp Value'!$B671,'xUS TME'!$B:$B,0))</f>
        <v>0.23</v>
      </c>
      <c r="O2076" s="15">
        <f>INDEX('xUS TME'!I:I,MATCH('xUS Opp Value'!$B671,'xUS TME'!$B:$B,0))</f>
        <v>0</v>
      </c>
      <c r="P2076" s="15" t="str">
        <f>INDEX('xUS TME'!M:M,MATCH('xUS Opp Value'!$B671,'xUS TME'!$B:$B,0))</f>
        <v>Hong Kong Dollar</v>
      </c>
      <c r="Q2076" s="15" t="str">
        <f>INDEX('xUS TME'!N:N,MATCH('xUS Opp Value'!$B2076,'xUS TME'!$B:$B,0))</f>
        <v>Medium</v>
      </c>
    </row>
    <row r="2077" spans="1:17" hidden="1">
      <c r="A2077" s="10" t="s">
        <v>7339</v>
      </c>
      <c r="B2077" s="10" t="str">
        <f>INDEX('xUS TME'!B:B,MATCH('xUS Opp Value'!A2077,'xUS TME'!A:A,0))</f>
        <v>DE000TLX1005</v>
      </c>
      <c r="C2077" s="13" t="str">
        <f>INDEX('xUS TME'!C:C,MATCH($B2077,'xUS TME'!$B:$B,0))</f>
        <v>TLX</v>
      </c>
      <c r="D2077" s="13" t="str">
        <f>INDEX('xUS TME'!D:D,MATCH(B2077,'xUS TME'!$B:$B,0))</f>
        <v>0P0000X4GY</v>
      </c>
      <c r="E2077" s="13" t="str">
        <f>INDEX('xUS TME'!F:F,MATCH(B2077,'xUS TME'!$B:$B,0))</f>
        <v>Germany</v>
      </c>
      <c r="F2077" s="18" t="str">
        <f>INDEX('xUS TME'!G:G,MATCH(B2077,'xUS TME'!$B:$B,0))</f>
        <v>Financials</v>
      </c>
      <c r="G2077" s="58">
        <f>IFERROR(INDEX(CRIMs!G:G,MATCH(C2077,CRIMs!D:D,0)),0)</f>
        <v>0</v>
      </c>
      <c r="H2077" s="58">
        <f>IFERROR(INDEX(CRIMs!I:I,MATCH(C2077,CRIMs!D:D,0)),0)</f>
        <v>0</v>
      </c>
      <c r="I2077" s="13">
        <f>INDEX('xUS TME'!E:E,MATCH($B2077,'xUS TME'!$B:$B,0))</f>
        <v>0.02</v>
      </c>
      <c r="J2077" s="15">
        <f>INDEX('xUS TME'!H:H,MATCH(B2077,'xUS TME'!$B:$B,0))</f>
        <v>1.27</v>
      </c>
      <c r="K2077" s="17">
        <f t="shared" si="32"/>
        <v>-0.21259842519685046</v>
      </c>
      <c r="L2077" s="15">
        <f>INDEX('xUS TME'!J:J,MATCH('xUS Opp Value'!B843,'xUS TME'!$B:$B,0))</f>
        <v>8.1300000000000008</v>
      </c>
      <c r="M2077" s="15">
        <f>INDEX('xUS TME'!L:L,MATCH('xUS Opp Value'!$B843,'xUS TME'!$B:$B,0))</f>
        <v>1.8</v>
      </c>
      <c r="N2077" s="15">
        <f>INDEX('xUS TME'!K:K,MATCH('xUS Opp Value'!$B843,'xUS TME'!$B:$B,0))</f>
        <v>0.09</v>
      </c>
      <c r="O2077" s="15">
        <f>INDEX('xUS TME'!I:I,MATCH('xUS Opp Value'!$B843,'xUS TME'!$B:$B,0))</f>
        <v>0</v>
      </c>
      <c r="P2077" s="15" t="str">
        <f>INDEX('xUS TME'!M:M,MATCH('xUS Opp Value'!$B843,'xUS TME'!$B:$B,0))</f>
        <v>Hong Kong Dollar</v>
      </c>
      <c r="Q2077" s="15" t="str">
        <f>INDEX('xUS TME'!N:N,MATCH('xUS Opp Value'!$B2077,'xUS TME'!$B:$B,0))</f>
        <v>Medium</v>
      </c>
    </row>
    <row r="2078" spans="1:17" hidden="1">
      <c r="A2078" s="10" t="s">
        <v>5743</v>
      </c>
      <c r="B2078" s="10" t="str">
        <f>INDEX('xUS TME'!B:B,MATCH('xUS Opp Value'!A2078,'xUS TME'!A:A,0))</f>
        <v>CA7392391016</v>
      </c>
      <c r="C2078" s="13" t="str">
        <f>INDEX('xUS TME'!C:C,MATCH($B2078,'xUS TME'!$B:$B,0))</f>
        <v>POW</v>
      </c>
      <c r="D2078" s="13" t="str">
        <f>INDEX('xUS TME'!D:D,MATCH(B2078,'xUS TME'!$B:$B,0))</f>
        <v>0P00005ROI</v>
      </c>
      <c r="E2078" s="13" t="str">
        <f>INDEX('xUS TME'!F:F,MATCH(B2078,'xUS TME'!$B:$B,0))</f>
        <v>Canada</v>
      </c>
      <c r="F2078" s="18" t="str">
        <f>INDEX('xUS TME'!G:G,MATCH(B2078,'xUS TME'!$B:$B,0))</f>
        <v>Financials</v>
      </c>
      <c r="G2078" s="58">
        <f>IFERROR(INDEX(CRIMs!G:G,MATCH(C2078,CRIMs!D:D,0)),0)</f>
        <v>0</v>
      </c>
      <c r="H2078" s="58">
        <f>IFERROR(INDEX(CRIMs!I:I,MATCH(C2078,CRIMs!D:D,0)),0)</f>
        <v>0</v>
      </c>
      <c r="I2078" s="13">
        <f>INDEX('xUS TME'!E:E,MATCH($B2078,'xUS TME'!$B:$B,0))</f>
        <v>0.08</v>
      </c>
      <c r="J2078" s="15">
        <f>INDEX('xUS TME'!H:H,MATCH(B2078,'xUS TME'!$B:$B,0))</f>
        <v>1.21</v>
      </c>
      <c r="K2078" s="17">
        <f t="shared" si="32"/>
        <v>-0.17355371900826444</v>
      </c>
      <c r="L2078" s="15">
        <f>INDEX('xUS TME'!J:J,MATCH('xUS Opp Value'!B293,'xUS TME'!$B:$B,0))</f>
        <v>0</v>
      </c>
      <c r="M2078" s="15">
        <f>INDEX('xUS TME'!L:L,MATCH('xUS Opp Value'!$B293,'xUS TME'!$B:$B,0))</f>
        <v>3.17</v>
      </c>
      <c r="N2078" s="15">
        <f>INDEX('xUS TME'!K:K,MATCH('xUS Opp Value'!$B293,'xUS TME'!$B:$B,0))</f>
        <v>0.3</v>
      </c>
      <c r="O2078" s="15">
        <f>INDEX('xUS TME'!I:I,MATCH('xUS Opp Value'!$B293,'xUS TME'!$B:$B,0))</f>
        <v>0</v>
      </c>
      <c r="P2078" s="15" t="str">
        <f>INDEX('xUS TME'!M:M,MATCH('xUS Opp Value'!$B293,'xUS TME'!$B:$B,0))</f>
        <v>UAE Dirham</v>
      </c>
      <c r="Q2078" s="15" t="str">
        <f>INDEX('xUS TME'!N:N,MATCH('xUS Opp Value'!$B2078,'xUS TME'!$B:$B,0))</f>
        <v>Medium</v>
      </c>
    </row>
    <row r="2079" spans="1:17" hidden="1">
      <c r="A2079" s="10" t="s">
        <v>2496</v>
      </c>
      <c r="B2079" s="10" t="str">
        <f>INDEX('xUS TME'!B:B,MATCH('xUS Opp Value'!A2079,'xUS TME'!A:A,0))</f>
        <v>CA2908761018</v>
      </c>
      <c r="C2079" s="13" t="str">
        <f>INDEX('xUS TME'!C:C,MATCH($B2079,'xUS TME'!$B:$B,0))</f>
        <v>EMA</v>
      </c>
      <c r="D2079" s="13" t="str">
        <f>INDEX('xUS TME'!D:D,MATCH(B2079,'xUS TME'!$B:$B,0))</f>
        <v>0P0000681N</v>
      </c>
      <c r="E2079" s="13" t="str">
        <f>INDEX('xUS TME'!F:F,MATCH(B2079,'xUS TME'!$B:$B,0))</f>
        <v>Canada</v>
      </c>
      <c r="F2079" s="18" t="str">
        <f>INDEX('xUS TME'!G:G,MATCH(B2079,'xUS TME'!$B:$B,0))</f>
        <v>Utilities</v>
      </c>
      <c r="G2079" s="58">
        <f>IFERROR(INDEX(CRIMs!G:G,MATCH(C2079,CRIMs!D:D,0)),0)</f>
        <v>0</v>
      </c>
      <c r="H2079" s="58">
        <f>IFERROR(INDEX(CRIMs!I:I,MATCH(C2079,CRIMs!D:D,0)),0)</f>
        <v>0</v>
      </c>
      <c r="I2079" s="13">
        <f>INDEX('xUS TME'!E:E,MATCH($B2079,'xUS TME'!$B:$B,0))</f>
        <v>0.05</v>
      </c>
      <c r="J2079" s="15">
        <f>INDEX('xUS TME'!H:H,MATCH(B2079,'xUS TME'!$B:$B,0))</f>
        <v>1.17</v>
      </c>
      <c r="K2079" s="17">
        <f t="shared" si="32"/>
        <v>-0.14529914529914523</v>
      </c>
      <c r="L2079" s="15">
        <f>INDEX('xUS TME'!J:J,MATCH('xUS Opp Value'!B510,'xUS TME'!$B:$B,0))</f>
        <v>6.37</v>
      </c>
      <c r="M2079" s="15">
        <f>INDEX('xUS TME'!L:L,MATCH('xUS Opp Value'!$B510,'xUS TME'!$B:$B,0))</f>
        <v>0.53</v>
      </c>
      <c r="N2079" s="15">
        <f>INDEX('xUS TME'!K:K,MATCH('xUS Opp Value'!$B510,'xUS TME'!$B:$B,0))</f>
        <v>0.11</v>
      </c>
      <c r="O2079" s="15" t="str">
        <f>INDEX('xUS TME'!I:I,MATCH('xUS Opp Value'!$B510,'xUS TME'!$B:$B,0))</f>
        <v>None</v>
      </c>
      <c r="P2079" s="15" t="str">
        <f>INDEX('xUS TME'!M:M,MATCH('xUS Opp Value'!$B510,'xUS TME'!$B:$B,0))</f>
        <v>Hong Kong Dollar</v>
      </c>
      <c r="Q2079" s="15" t="str">
        <f>INDEX('xUS TME'!N:N,MATCH('xUS Opp Value'!$B2079,'xUS TME'!$B:$B,0))</f>
        <v>Low</v>
      </c>
    </row>
    <row r="2080" spans="1:17" hidden="1">
      <c r="A2080" s="10" t="s">
        <v>6246</v>
      </c>
      <c r="B2080" s="10" t="str">
        <f>INDEX('xUS TME'!B:B,MATCH('xUS Opp Value'!A2080,'xUS TME'!A:A,0))</f>
        <v>KR7005930003</v>
      </c>
      <c r="C2080" s="13">
        <v>5930</v>
      </c>
      <c r="D2080" s="13" t="str">
        <f>INDEX('xUS TME'!D:D,MATCH(B2080,'xUS TME'!$B:$B,0))</f>
        <v>0P0000B2XZ</v>
      </c>
      <c r="E2080" s="13" t="str">
        <f>INDEX('xUS TME'!F:F,MATCH(B2080,'xUS TME'!$B:$B,0))</f>
        <v>South Korea</v>
      </c>
      <c r="F2080" s="18" t="str">
        <f>INDEX('xUS TME'!G:G,MATCH(B2080,'xUS TME'!$B:$B,0))</f>
        <v>Information Technology</v>
      </c>
      <c r="G2080" s="58">
        <f>IFERROR(INDEX(CRIMs!G:G,MATCH(C2080,CRIMs!D:D,0)),0)</f>
        <v>1.25</v>
      </c>
      <c r="H2080" s="58">
        <f>IFERROR(INDEX(CRIMs!I:I,MATCH(C2080,CRIMs!D:D,0)),0)</f>
        <v>2.0465426522046979</v>
      </c>
      <c r="I2080" s="13">
        <f>INDEX('xUS TME'!E:E,MATCH($B2080,'xUS TME'!$B:$B,0))</f>
        <v>1.64</v>
      </c>
      <c r="J2080" s="15">
        <f>INDEX('xUS TME'!H:H,MATCH(B2080,'xUS TME'!$B:$B,0))</f>
        <v>1.44</v>
      </c>
      <c r="K2080" s="17">
        <f t="shared" si="32"/>
        <v>-0.30555555555555558</v>
      </c>
      <c r="L2080" s="15">
        <f>INDEX('xUS TME'!J:J,MATCH('xUS Opp Value'!B6,'xUS TME'!$B:$B,0))</f>
        <v>18.52</v>
      </c>
      <c r="M2080" s="15">
        <f>INDEX('xUS TME'!L:L,MATCH('xUS Opp Value'!$B6,'xUS TME'!$B:$B,0))</f>
        <v>2.08</v>
      </c>
      <c r="N2080" s="15">
        <f>INDEX('xUS TME'!K:K,MATCH('xUS Opp Value'!$B6,'xUS TME'!$B:$B,0))</f>
        <v>0.1</v>
      </c>
      <c r="O2080" s="15" t="str">
        <f>INDEX('xUS TME'!I:I,MATCH('xUS Opp Value'!$B6,'xUS TME'!$B:$B,0))</f>
        <v>None</v>
      </c>
      <c r="P2080" s="15" t="str">
        <f>INDEX('xUS TME'!M:M,MATCH('xUS Opp Value'!$B6,'xUS TME'!$B:$B,0))</f>
        <v>Indian Rupee</v>
      </c>
      <c r="Q2080" s="15" t="str">
        <f>INDEX('xUS TME'!N:N,MATCH('xUS Opp Value'!$B2080,'xUS TME'!$B:$B,0))</f>
        <v>High</v>
      </c>
    </row>
    <row r="2081" spans="1:17" hidden="1">
      <c r="A2081" s="10" t="s">
        <v>4262</v>
      </c>
      <c r="B2081" s="10" t="str">
        <f>INDEX('xUS TME'!B:B,MATCH('xUS Opp Value'!A2081,'xUS TME'!A:A,0))</f>
        <v>IT0003132476</v>
      </c>
      <c r="C2081" s="13" t="str">
        <f>INDEX('xUS TME'!C:C,MATCH($B2081,'xUS TME'!$B:$B,0))</f>
        <v>ENI</v>
      </c>
      <c r="D2081" s="13" t="str">
        <f>INDEX('xUS TME'!D:D,MATCH(B2081,'xUS TME'!$B:$B,0))</f>
        <v>0P00009DJU</v>
      </c>
      <c r="E2081" s="13" t="str">
        <f>INDEX('xUS TME'!F:F,MATCH(B2081,'xUS TME'!$B:$B,0))</f>
        <v>Italy</v>
      </c>
      <c r="F2081" s="18" t="str">
        <f>INDEX('xUS TME'!G:G,MATCH(B2081,'xUS TME'!$B:$B,0))</f>
        <v>Energy</v>
      </c>
      <c r="G2081" s="58">
        <f>IFERROR(INDEX(CRIMs!G:G,MATCH(C2081,CRIMs!D:D,0)),0)</f>
        <v>0.5</v>
      </c>
      <c r="H2081" s="58">
        <f>IFERROR(INDEX(CRIMs!I:I,MATCH(C2081,CRIMs!D:D,0)),0)</f>
        <v>0.76296747827089428</v>
      </c>
      <c r="I2081" s="13">
        <f>INDEX('xUS TME'!E:E,MATCH($B2081,'xUS TME'!$B:$B,0))</f>
        <v>0.18</v>
      </c>
      <c r="J2081" s="15">
        <f>INDEX('xUS TME'!H:H,MATCH(B2081,'xUS TME'!$B:$B,0))</f>
        <v>1.47</v>
      </c>
      <c r="K2081" s="17">
        <f t="shared" si="32"/>
        <v>-0.31972789115646261</v>
      </c>
      <c r="L2081" s="15">
        <f>INDEX('xUS TME'!J:J,MATCH('xUS Opp Value'!B192,'xUS TME'!$B:$B,0))</f>
        <v>0</v>
      </c>
      <c r="M2081" s="15">
        <f>INDEX('xUS TME'!L:L,MATCH('xUS Opp Value'!$B192,'xUS TME'!$B:$B,0))</f>
        <v>6.02</v>
      </c>
      <c r="N2081" s="15">
        <f>INDEX('xUS TME'!K:K,MATCH('xUS Opp Value'!$B192,'xUS TME'!$B:$B,0))</f>
        <v>0.17</v>
      </c>
      <c r="O2081" s="15">
        <f>INDEX('xUS TME'!I:I,MATCH('xUS Opp Value'!$B192,'xUS TME'!$B:$B,0))</f>
        <v>0</v>
      </c>
      <c r="P2081" s="15" t="str">
        <f>INDEX('xUS TME'!M:M,MATCH('xUS Opp Value'!$B192,'xUS TME'!$B:$B,0))</f>
        <v>New Taiwan Dollar</v>
      </c>
      <c r="Q2081" s="15" t="str">
        <f>INDEX('xUS TME'!N:N,MATCH('xUS Opp Value'!$B2081,'xUS TME'!$B:$B,0))</f>
        <v>High</v>
      </c>
    </row>
    <row r="2082" spans="1:17" hidden="1">
      <c r="A2082" s="10" t="s">
        <v>7070</v>
      </c>
      <c r="B2082" s="10" t="str">
        <f>INDEX('xUS TME'!B:B,MATCH('xUS Opp Value'!A2082,'xUS TME'!A:A,0))</f>
        <v>AU000000S320</v>
      </c>
      <c r="C2082" s="13" t="str">
        <f>INDEX('xUS TME'!C:C,MATCH($B2082,'xUS TME'!$B:$B,0))</f>
        <v>S32</v>
      </c>
      <c r="D2082" s="13" t="str">
        <f>INDEX('xUS TME'!D:D,MATCH(B2082,'xUS TME'!$B:$B,0))</f>
        <v>0P0001608R</v>
      </c>
      <c r="E2082" s="13" t="str">
        <f>INDEX('xUS TME'!F:F,MATCH(B2082,'xUS TME'!$B:$B,0))</f>
        <v>Australia</v>
      </c>
      <c r="F2082" s="18" t="str">
        <f>INDEX('xUS TME'!G:G,MATCH(B2082,'xUS TME'!$B:$B,0))</f>
        <v>Materials</v>
      </c>
      <c r="G2082" s="58">
        <f>IFERROR(INDEX(CRIMs!G:G,MATCH(C2082,CRIMs!D:D,0)),0)</f>
        <v>0</v>
      </c>
      <c r="H2082" s="58">
        <f>IFERROR(INDEX(CRIMs!I:I,MATCH(C2082,CRIMs!D:D,0)),0)</f>
        <v>0</v>
      </c>
      <c r="I2082" s="13">
        <f>INDEX('xUS TME'!E:E,MATCH($B2082,'xUS TME'!$B:$B,0))</f>
        <v>0.04</v>
      </c>
      <c r="J2082" s="15">
        <f>INDEX('xUS TME'!H:H,MATCH(B2082,'xUS TME'!$B:$B,0))</f>
        <v>1.25</v>
      </c>
      <c r="K2082" s="17">
        <f t="shared" si="32"/>
        <v>-0.19999999999999996</v>
      </c>
      <c r="L2082" s="15">
        <f>INDEX('xUS TME'!J:J,MATCH('xUS Opp Value'!B517,'xUS TME'!$B:$B,0))</f>
        <v>14.87</v>
      </c>
      <c r="M2082" s="15">
        <f>INDEX('xUS TME'!L:L,MATCH('xUS Opp Value'!$B517,'xUS TME'!$B:$B,0))</f>
        <v>2.63</v>
      </c>
      <c r="N2082" s="15">
        <f>INDEX('xUS TME'!K:K,MATCH('xUS Opp Value'!$B517,'xUS TME'!$B:$B,0))</f>
        <v>0.21</v>
      </c>
      <c r="O2082" s="15" t="str">
        <f>INDEX('xUS TME'!I:I,MATCH('xUS Opp Value'!$B517,'xUS TME'!$B:$B,0))</f>
        <v>Narrow</v>
      </c>
      <c r="P2082" s="15" t="str">
        <f>INDEX('xUS TME'!M:M,MATCH('xUS Opp Value'!$B517,'xUS TME'!$B:$B,0))</f>
        <v>Chilean Peso</v>
      </c>
      <c r="Q2082" s="15" t="str">
        <f>INDEX('xUS TME'!N:N,MATCH('xUS Opp Value'!$B2082,'xUS TME'!$B:$B,0))</f>
        <v>High</v>
      </c>
    </row>
    <row r="2083" spans="1:17" hidden="1">
      <c r="A2083" s="10" t="s">
        <v>361</v>
      </c>
      <c r="B2083" s="10" t="str">
        <f>INDEX('xUS TME'!B:B,MATCH('xUS Opp Value'!A2083,'xUS TME'!A:A,0))</f>
        <v>KYG014081064</v>
      </c>
      <c r="C2083" s="13" t="str">
        <f>INDEX('xUS TME'!C:C,MATCH($B2083,'xUS TME'!$B:$B,0))</f>
        <v>1590</v>
      </c>
      <c r="D2083" s="13" t="str">
        <f>INDEX('xUS TME'!D:D,MATCH(B2083,'xUS TME'!$B:$B,0))</f>
        <v>0P0000RXT9</v>
      </c>
      <c r="E2083" s="13" t="str">
        <f>INDEX('xUS TME'!F:F,MATCH(B2083,'xUS TME'!$B:$B,0))</f>
        <v>Taiwan</v>
      </c>
      <c r="F2083" s="18" t="str">
        <f>INDEX('xUS TME'!G:G,MATCH(B2083,'xUS TME'!$B:$B,0))</f>
        <v>Industrials</v>
      </c>
      <c r="G2083" s="58">
        <f>IFERROR(INDEX(CRIMs!G:G,MATCH(C2083,CRIMs!D:D,0)),0)</f>
        <v>0</v>
      </c>
      <c r="H2083" s="58">
        <f>IFERROR(INDEX(CRIMs!I:I,MATCH(C2083,CRIMs!D:D,0)),0)</f>
        <v>0</v>
      </c>
      <c r="I2083" s="13">
        <f>INDEX('xUS TME'!E:E,MATCH($B2083,'xUS TME'!$B:$B,0))</f>
        <v>0.01</v>
      </c>
      <c r="J2083" s="15">
        <f>INDEX('xUS TME'!H:H,MATCH(B2083,'xUS TME'!$B:$B,0))</f>
        <v>1.22</v>
      </c>
      <c r="K2083" s="17">
        <f t="shared" si="32"/>
        <v>-0.18032786885245899</v>
      </c>
      <c r="L2083" s="15">
        <f>INDEX('xUS TME'!J:J,MATCH('xUS Opp Value'!B1066,'xUS TME'!$B:$B,0))</f>
        <v>14.12</v>
      </c>
      <c r="M2083" s="15">
        <f>INDEX('xUS TME'!L:L,MATCH('xUS Opp Value'!$B1066,'xUS TME'!$B:$B,0))</f>
        <v>4.5999999999999996</v>
      </c>
      <c r="N2083" s="15">
        <f>INDEX('xUS TME'!K:K,MATCH('xUS Opp Value'!$B1066,'xUS TME'!$B:$B,0))</f>
        <v>0.13</v>
      </c>
      <c r="O2083" s="15">
        <f>INDEX('xUS TME'!I:I,MATCH('xUS Opp Value'!$B1066,'xUS TME'!$B:$B,0))</f>
        <v>0</v>
      </c>
      <c r="P2083" s="15" t="str">
        <f>INDEX('xUS TME'!M:M,MATCH('xUS Opp Value'!$B1066,'xUS TME'!$B:$B,0))</f>
        <v>Yuan Renminbi</v>
      </c>
      <c r="Q2083" s="15" t="str">
        <f>INDEX('xUS TME'!N:N,MATCH('xUS Opp Value'!$B2083,'xUS TME'!$B:$B,0))</f>
        <v>High</v>
      </c>
    </row>
    <row r="2084" spans="1:17" hidden="1">
      <c r="A2084" s="10" t="s">
        <v>1829</v>
      </c>
      <c r="B2084" s="10" t="str">
        <f>INDEX('xUS TME'!B:B,MATCH('xUS Opp Value'!A2084,'xUS TME'!A:A,0))</f>
        <v>CNE100000TW9</v>
      </c>
      <c r="C2084" s="13">
        <f>INDEX('xUS TME'!C:C,MATCH($B2084,'xUS TME'!$B:$B,0))</f>
        <v>956</v>
      </c>
      <c r="D2084" s="13" t="str">
        <f>INDEX('xUS TME'!D:D,MATCH(B2084,'xUS TME'!$B:$B,0))</f>
        <v>0P0000Q4F3</v>
      </c>
      <c r="E2084" s="13" t="str">
        <f>INDEX('xUS TME'!F:F,MATCH(B2084,'xUS TME'!$B:$B,0))</f>
        <v>China</v>
      </c>
      <c r="F2084" s="18" t="str">
        <f>INDEX('xUS TME'!G:G,MATCH(B2084,'xUS TME'!$B:$B,0))</f>
        <v>Energy</v>
      </c>
      <c r="G2084" s="58">
        <f>IFERROR(INDEX(CRIMs!G:G,MATCH(C2084,CRIMs!D:D,0)),0)</f>
        <v>0</v>
      </c>
      <c r="H2084" s="58">
        <f>IFERROR(INDEX(CRIMs!I:I,MATCH(C2084,CRIMs!D:D,0)),0)</f>
        <v>0</v>
      </c>
      <c r="I2084" s="13">
        <f>INDEX('xUS TME'!E:E,MATCH($B2084,'xUS TME'!$B:$B,0))</f>
        <v>0</v>
      </c>
      <c r="J2084" s="15">
        <f>INDEX('xUS TME'!H:H,MATCH(B2084,'xUS TME'!$B:$B,0))</f>
        <v>1.1499999999999999</v>
      </c>
      <c r="K2084" s="17">
        <f t="shared" si="32"/>
        <v>-0.13043478260869557</v>
      </c>
      <c r="L2084" s="15">
        <f>INDEX('xUS TME'!J:J,MATCH('xUS Opp Value'!B1792,'xUS TME'!$B:$B,0))</f>
        <v>5.56</v>
      </c>
      <c r="M2084" s="15">
        <f>INDEX('xUS TME'!L:L,MATCH('xUS Opp Value'!$B1792,'xUS TME'!$B:$B,0))</f>
        <v>0.55000000000000004</v>
      </c>
      <c r="N2084" s="15">
        <f>INDEX('xUS TME'!K:K,MATCH('xUS Opp Value'!$B1792,'xUS TME'!$B:$B,0))</f>
        <v>0.1</v>
      </c>
      <c r="O2084" s="15" t="str">
        <f>INDEX('xUS TME'!I:I,MATCH('xUS Opp Value'!$B1792,'xUS TME'!$B:$B,0))</f>
        <v>None</v>
      </c>
      <c r="P2084" s="15" t="str">
        <f>INDEX('xUS TME'!M:M,MATCH('xUS Opp Value'!$B1792,'xUS TME'!$B:$B,0))</f>
        <v>Hong Kong Dollar</v>
      </c>
      <c r="Q2084" s="15" t="str">
        <f>INDEX('xUS TME'!N:N,MATCH('xUS Opp Value'!$B2084,'xUS TME'!$B:$B,0))</f>
        <v>High</v>
      </c>
    </row>
    <row r="2085" spans="1:17" hidden="1">
      <c r="A2085" s="10" t="s">
        <v>3731</v>
      </c>
      <c r="B2085" s="10" t="str">
        <f>INDEX('xUS TME'!B:B,MATCH('xUS Opp Value'!A2085,'xUS TME'!A:A,0))</f>
        <v>ES0144580Y14</v>
      </c>
      <c r="C2085" s="13" t="str">
        <f>INDEX('xUS TME'!C:C,MATCH($B2085,'xUS TME'!$B:$B,0))</f>
        <v>IBE</v>
      </c>
      <c r="D2085" s="13" t="str">
        <f>INDEX('xUS TME'!D:D,MATCH(B2085,'xUS TME'!$B:$B,0))</f>
        <v>0P0000A4Z3</v>
      </c>
      <c r="E2085" s="13" t="str">
        <f>INDEX('xUS TME'!F:F,MATCH(B2085,'xUS TME'!$B:$B,0))</f>
        <v>Spain</v>
      </c>
      <c r="F2085" s="18" t="str">
        <f>INDEX('xUS TME'!G:G,MATCH(B2085,'xUS TME'!$B:$B,0))</f>
        <v>Utilities</v>
      </c>
      <c r="G2085" s="58">
        <f>IFERROR(INDEX(CRIMs!G:G,MATCH(C2085,CRIMs!D:D,0)),0)</f>
        <v>0</v>
      </c>
      <c r="H2085" s="58">
        <f>IFERROR(INDEX(CRIMs!I:I,MATCH(C2085,CRIMs!D:D,0)),0)</f>
        <v>0</v>
      </c>
      <c r="I2085" s="13">
        <f>INDEX('xUS TME'!E:E,MATCH($B2085,'xUS TME'!$B:$B,0))</f>
        <v>0.43</v>
      </c>
      <c r="J2085" s="15">
        <f>INDEX('xUS TME'!H:H,MATCH(B2085,'xUS TME'!$B:$B,0))</f>
        <v>1.1499999999999999</v>
      </c>
      <c r="K2085" s="17">
        <f t="shared" si="32"/>
        <v>-0.13043478260869557</v>
      </c>
      <c r="L2085" s="15">
        <f>INDEX('xUS TME'!J:J,MATCH('xUS Opp Value'!B36,'xUS TME'!$B:$B,0))</f>
        <v>3.9</v>
      </c>
      <c r="M2085" s="15">
        <f>INDEX('xUS TME'!L:L,MATCH('xUS Opp Value'!$B36,'xUS TME'!$B:$B,0))</f>
        <v>1.04</v>
      </c>
      <c r="N2085" s="15">
        <f>INDEX('xUS TME'!K:K,MATCH('xUS Opp Value'!$B36,'xUS TME'!$B:$B,0))</f>
        <v>0</v>
      </c>
      <c r="O2085" s="15" t="str">
        <f>INDEX('xUS TME'!I:I,MATCH('xUS Opp Value'!$B36,'xUS TME'!$B:$B,0))</f>
        <v>None</v>
      </c>
      <c r="P2085" s="15" t="str">
        <f>INDEX('xUS TME'!M:M,MATCH('xUS Opp Value'!$B36,'xUS TME'!$B:$B,0))</f>
        <v>Won</v>
      </c>
      <c r="Q2085" s="15" t="str">
        <f>INDEX('xUS TME'!N:N,MATCH('xUS Opp Value'!$B2085,'xUS TME'!$B:$B,0))</f>
        <v>Medium</v>
      </c>
    </row>
    <row r="2086" spans="1:17" hidden="1">
      <c r="A2086" s="10" t="s">
        <v>172</v>
      </c>
      <c r="B2086" s="10" t="str">
        <f>INDEX('xUS TME'!B:B,MATCH('xUS Opp Value'!A2086,'xUS TME'!A:A,0))</f>
        <v>CH0012221716</v>
      </c>
      <c r="C2086" s="13" t="str">
        <f>INDEX('xUS TME'!C:C,MATCH($B2086,'xUS TME'!$B:$B,0))</f>
        <v>ABBN</v>
      </c>
      <c r="D2086" s="13" t="str">
        <f>INDEX('xUS TME'!D:D,MATCH(B2086,'xUS TME'!$B:$B,0))</f>
        <v>0P0000A5G8</v>
      </c>
      <c r="E2086" s="13" t="str">
        <f>INDEX('xUS TME'!F:F,MATCH(B2086,'xUS TME'!$B:$B,0))</f>
        <v>Switzerland</v>
      </c>
      <c r="F2086" s="18" t="str">
        <f>INDEX('xUS TME'!G:G,MATCH(B2086,'xUS TME'!$B:$B,0))</f>
        <v>Industrials</v>
      </c>
      <c r="G2086" s="58">
        <f>IFERROR(INDEX(CRIMs!G:G,MATCH(C2086,CRIMs!D:D,0)),0)</f>
        <v>0</v>
      </c>
      <c r="H2086" s="58">
        <f>IFERROR(INDEX(CRIMs!I:I,MATCH(C2086,CRIMs!D:D,0)),0)</f>
        <v>0</v>
      </c>
      <c r="I2086" s="13">
        <f>INDEX('xUS TME'!E:E,MATCH($B2086,'xUS TME'!$B:$B,0))</f>
        <v>0.38</v>
      </c>
      <c r="J2086" s="15">
        <f>INDEX('xUS TME'!H:H,MATCH(B2086,'xUS TME'!$B:$B,0))</f>
        <v>1.33</v>
      </c>
      <c r="K2086" s="17">
        <f t="shared" si="32"/>
        <v>-0.24812030075187974</v>
      </c>
      <c r="L2086" s="15">
        <f>INDEX('xUS TME'!J:J,MATCH('xUS Opp Value'!B38,'xUS TME'!$B:$B,0))</f>
        <v>9.48</v>
      </c>
      <c r="M2086" s="15">
        <f>INDEX('xUS TME'!L:L,MATCH('xUS Opp Value'!$B38,'xUS TME'!$B:$B,0))</f>
        <v>3.32</v>
      </c>
      <c r="N2086" s="15">
        <f>INDEX('xUS TME'!K:K,MATCH('xUS Opp Value'!$B38,'xUS TME'!$B:$B,0))</f>
        <v>0.1</v>
      </c>
      <c r="O2086" s="15">
        <f>INDEX('xUS TME'!I:I,MATCH('xUS Opp Value'!$B38,'xUS TME'!$B:$B,0))</f>
        <v>0</v>
      </c>
      <c r="P2086" s="15" t="str">
        <f>INDEX('xUS TME'!M:M,MATCH('xUS Opp Value'!$B38,'xUS TME'!$B:$B,0))</f>
        <v>Yen</v>
      </c>
      <c r="Q2086" s="15" t="str">
        <f>INDEX('xUS TME'!N:N,MATCH('xUS Opp Value'!$B2086,'xUS TME'!$B:$B,0))</f>
        <v>Medium</v>
      </c>
    </row>
    <row r="2087" spans="1:17" hidden="1">
      <c r="A2087" s="10" t="s">
        <v>4955</v>
      </c>
      <c r="B2087" s="10" t="str">
        <f>INDEX('xUS TME'!B:B,MATCH('xUS Opp Value'!A2087,'xUS TME'!A:A,0))</f>
        <v>JP3898400001</v>
      </c>
      <c r="C2087" s="13" t="str">
        <f>INDEX('xUS TME'!C:C,MATCH($B2087,'xUS TME'!$B:$B,0))</f>
        <v>8058</v>
      </c>
      <c r="D2087" s="13" t="str">
        <f>INDEX('xUS TME'!D:D,MATCH(B2087,'xUS TME'!$B:$B,0))</f>
        <v>0P0000AEVV</v>
      </c>
      <c r="E2087" s="13" t="str">
        <f>INDEX('xUS TME'!F:F,MATCH(B2087,'xUS TME'!$B:$B,0))</f>
        <v>Japan</v>
      </c>
      <c r="F2087" s="18" t="str">
        <f>INDEX('xUS TME'!G:G,MATCH(B2087,'xUS TME'!$B:$B,0))</f>
        <v>Industrials</v>
      </c>
      <c r="G2087" s="58">
        <f>IFERROR(INDEX(CRIMs!G:G,MATCH(C2087,CRIMs!D:D,0)),0)</f>
        <v>0</v>
      </c>
      <c r="H2087" s="58">
        <f>IFERROR(INDEX(CRIMs!I:I,MATCH(C2087,CRIMs!D:D,0)),0)</f>
        <v>0</v>
      </c>
      <c r="I2087" s="13">
        <f>INDEX('xUS TME'!E:E,MATCH($B2087,'xUS TME'!$B:$B,0))</f>
        <v>0.38</v>
      </c>
      <c r="J2087" s="15">
        <f>INDEX('xUS TME'!H:H,MATCH(B2087,'xUS TME'!$B:$B,0))</f>
        <v>1.32</v>
      </c>
      <c r="K2087" s="17">
        <f t="shared" si="32"/>
        <v>-0.24242424242424243</v>
      </c>
      <c r="L2087" s="15">
        <f>INDEX('xUS TME'!J:J,MATCH('xUS Opp Value'!B62,'xUS TME'!$B:$B,0))</f>
        <v>0</v>
      </c>
      <c r="M2087" s="15">
        <f>INDEX('xUS TME'!L:L,MATCH('xUS Opp Value'!$B62,'xUS TME'!$B:$B,0))</f>
        <v>8.24</v>
      </c>
      <c r="N2087" s="15">
        <f>INDEX('xUS TME'!K:K,MATCH('xUS Opp Value'!$B62,'xUS TME'!$B:$B,0))</f>
        <v>0.03</v>
      </c>
      <c r="O2087" s="15">
        <f>INDEX('xUS TME'!I:I,MATCH('xUS Opp Value'!$B62,'xUS TME'!$B:$B,0))</f>
        <v>0</v>
      </c>
      <c r="P2087" s="15" t="str">
        <f>INDEX('xUS TME'!M:M,MATCH('xUS Opp Value'!$B62,'xUS TME'!$B:$B,0))</f>
        <v>Won</v>
      </c>
      <c r="Q2087" s="15" t="str">
        <f>INDEX('xUS TME'!N:N,MATCH('xUS Opp Value'!$B2087,'xUS TME'!$B:$B,0))</f>
        <v>Medium</v>
      </c>
    </row>
    <row r="2088" spans="1:17" hidden="1">
      <c r="A2088" s="10" t="s">
        <v>4014</v>
      </c>
      <c r="B2088" s="10" t="str">
        <f>INDEX('xUS TME'!B:B,MATCH('xUS Opp Value'!A2088,'xUS TME'!A:A,0))</f>
        <v>BRITUBACNPR1</v>
      </c>
      <c r="C2088" s="13" t="str">
        <f>INDEX('xUS TME'!C:C,MATCH($B2088,'xUS TME'!$B:$B,0))</f>
        <v>ITUB4</v>
      </c>
      <c r="D2088" s="13" t="str">
        <f>INDEX('xUS TME'!D:D,MATCH(B2088,'xUS TME'!$B:$B,0))</f>
        <v>0P0000BOYE</v>
      </c>
      <c r="E2088" s="13" t="str">
        <f>INDEX('xUS TME'!F:F,MATCH(B2088,'xUS TME'!$B:$B,0))</f>
        <v>Brazil</v>
      </c>
      <c r="F2088" s="18" t="str">
        <f>INDEX('xUS TME'!G:G,MATCH(B2088,'xUS TME'!$B:$B,0))</f>
        <v>Financials</v>
      </c>
      <c r="G2088" s="58">
        <f>IFERROR(INDEX(CRIMs!G:G,MATCH(C2088,CRIMs!D:D,0)),0)</f>
        <v>0</v>
      </c>
      <c r="H2088" s="58">
        <f>IFERROR(INDEX(CRIMs!I:I,MATCH(C2088,CRIMs!D:D,0)),0)</f>
        <v>0</v>
      </c>
      <c r="I2088" s="13">
        <f>INDEX('xUS TME'!E:E,MATCH($B2088,'xUS TME'!$B:$B,0))</f>
        <v>0.14000000000000001</v>
      </c>
      <c r="J2088" s="15">
        <f>INDEX('xUS TME'!H:H,MATCH(B2088,'xUS TME'!$B:$B,0))</f>
        <v>1.35</v>
      </c>
      <c r="K2088" s="17">
        <f t="shared" si="32"/>
        <v>-0.2592592592592593</v>
      </c>
      <c r="L2088" s="15">
        <f>INDEX('xUS TME'!J:J,MATCH('xUS Opp Value'!B160,'xUS TME'!$B:$B,0))</f>
        <v>12.28</v>
      </c>
      <c r="M2088" s="15">
        <f>INDEX('xUS TME'!L:L,MATCH('xUS Opp Value'!$B160,'xUS TME'!$B:$B,0))</f>
        <v>9.6999999999999993</v>
      </c>
      <c r="N2088" s="15">
        <f>INDEX('xUS TME'!K:K,MATCH('xUS Opp Value'!$B160,'xUS TME'!$B:$B,0))</f>
        <v>0.08</v>
      </c>
      <c r="O2088" s="15">
        <f>INDEX('xUS TME'!I:I,MATCH('xUS Opp Value'!$B160,'xUS TME'!$B:$B,0))</f>
        <v>0</v>
      </c>
      <c r="P2088" s="15" t="str">
        <f>INDEX('xUS TME'!M:M,MATCH('xUS Opp Value'!$B160,'xUS TME'!$B:$B,0))</f>
        <v>New Taiwan Dollar</v>
      </c>
      <c r="Q2088" s="15" t="str">
        <f>INDEX('xUS TME'!N:N,MATCH('xUS Opp Value'!$B2088,'xUS TME'!$B:$B,0))</f>
        <v>Medium</v>
      </c>
    </row>
    <row r="2089" spans="1:17">
      <c r="A2089" s="10" t="s">
        <v>4579</v>
      </c>
      <c r="B2089" s="10" t="str">
        <f>INDEX('xUS TME'!B:B,MATCH('xUS Opp Value'!A2089,'xUS TME'!A:A,0))</f>
        <v>FR0010307819</v>
      </c>
      <c r="C2089" s="13" t="str">
        <f>INDEX('xUS TME'!C:C,MATCH($B2089,'xUS TME'!$B:$B,0))</f>
        <v>LR</v>
      </c>
      <c r="D2089" s="13" t="str">
        <f>INDEX('xUS TME'!D:D,MATCH(B2089,'xUS TME'!$B:$B,0))</f>
        <v>0P0000DL0J</v>
      </c>
      <c r="E2089" s="13" t="str">
        <f>INDEX('xUS TME'!F:F,MATCH(B2089,'xUS TME'!$B:$B,0))</f>
        <v>France</v>
      </c>
      <c r="F2089" s="18" t="str">
        <f>INDEX('xUS TME'!G:G,MATCH(B2089,'xUS TME'!$B:$B,0))</f>
        <v>Industrials</v>
      </c>
      <c r="G2089" s="58">
        <f>IFERROR(INDEX(CRIMs!G:G,MATCH(C2089,CRIMs!D:D,0)),0)</f>
        <v>0</v>
      </c>
      <c r="H2089" s="58">
        <f>IFERROR(INDEX(CRIMs!I:I,MATCH(C2089,CRIMs!D:D,0)),0)</f>
        <v>0</v>
      </c>
      <c r="I2089" s="13">
        <f>INDEX('xUS TME'!E:E,MATCH($B2089,'xUS TME'!$B:$B,0))</f>
        <v>0.12</v>
      </c>
      <c r="J2089" s="15">
        <f>INDEX('xUS TME'!H:H,MATCH(B2089,'xUS TME'!$B:$B,0))</f>
        <v>1.31</v>
      </c>
      <c r="K2089" s="17">
        <f t="shared" si="32"/>
        <v>-0.23664122137404586</v>
      </c>
      <c r="L2089" s="15">
        <f>INDEX('xUS TME'!J:J,MATCH('xUS Opp Value'!B182,'xUS TME'!$B:$B,0))</f>
        <v>0</v>
      </c>
      <c r="M2089" s="15">
        <f>INDEX('xUS TME'!L:L,MATCH('xUS Opp Value'!$B182,'xUS TME'!$B:$B,0))</f>
        <v>0.88</v>
      </c>
      <c r="N2089" s="15">
        <f>INDEX('xUS TME'!K:K,MATCH('xUS Opp Value'!$B182,'xUS TME'!$B:$B,0))</f>
        <v>0.17</v>
      </c>
      <c r="O2089" s="15">
        <f>INDEX('xUS TME'!I:I,MATCH('xUS Opp Value'!$B182,'xUS TME'!$B:$B,0))</f>
        <v>0</v>
      </c>
      <c r="P2089" s="15" t="str">
        <f>INDEX('xUS TME'!M:M,MATCH('xUS Opp Value'!$B182,'xUS TME'!$B:$B,0))</f>
        <v>Yen</v>
      </c>
      <c r="Q2089" s="15" t="str">
        <f>INDEX('xUS TME'!N:N,MATCH('xUS Opp Value'!$B2089,'xUS TME'!$B:$B,0))</f>
        <v>Medium</v>
      </c>
    </row>
    <row r="2090" spans="1:17" hidden="1">
      <c r="A2090" s="10" t="s">
        <v>4397</v>
      </c>
      <c r="B2090" s="10" t="str">
        <f>INDEX('xUS TME'!B:B,MATCH('xUS Opp Value'!A2090,'xUS TME'!A:A,0))</f>
        <v>GB0033195214</v>
      </c>
      <c r="C2090" s="13" t="str">
        <f>INDEX('xUS TME'!C:C,MATCH($B2090,'xUS TME'!$B:$B,0))</f>
        <v>KGF</v>
      </c>
      <c r="D2090" s="13" t="str">
        <f>INDEX('xUS TME'!D:D,MATCH(B2090,'xUS TME'!$B:$B,0))</f>
        <v>0P00007OJ7</v>
      </c>
      <c r="E2090" s="13" t="str">
        <f>INDEX('xUS TME'!F:F,MATCH(B2090,'xUS TME'!$B:$B,0))</f>
        <v>United Kingdom</v>
      </c>
      <c r="F2090" s="18" t="str">
        <f>INDEX('xUS TME'!G:G,MATCH(B2090,'xUS TME'!$B:$B,0))</f>
        <v>Consumer Discretionary</v>
      </c>
      <c r="G2090" s="58">
        <f>IFERROR(INDEX(CRIMs!G:G,MATCH(C2090,CRIMs!D:D,0)),0)</f>
        <v>0</v>
      </c>
      <c r="H2090" s="58">
        <f>IFERROR(INDEX(CRIMs!I:I,MATCH(C2090,CRIMs!D:D,0)),0)</f>
        <v>0</v>
      </c>
      <c r="I2090" s="13">
        <f>INDEX('xUS TME'!E:E,MATCH($B2090,'xUS TME'!$B:$B,0))</f>
        <v>0.02</v>
      </c>
      <c r="J2090" s="15">
        <f>INDEX('xUS TME'!H:H,MATCH(B2090,'xUS TME'!$B:$B,0))</f>
        <v>1.06</v>
      </c>
      <c r="K2090" s="17">
        <f t="shared" si="32"/>
        <v>-5.6603773584905759E-2</v>
      </c>
      <c r="L2090" s="15">
        <f>INDEX('xUS TME'!J:J,MATCH('xUS Opp Value'!B816,'xUS TME'!$B:$B,0))</f>
        <v>13.33</v>
      </c>
      <c r="M2090" s="15">
        <f>INDEX('xUS TME'!L:L,MATCH('xUS Opp Value'!$B816,'xUS TME'!$B:$B,0))</f>
        <v>1.37</v>
      </c>
      <c r="N2090" s="15">
        <f>INDEX('xUS TME'!K:K,MATCH('xUS Opp Value'!$B816,'xUS TME'!$B:$B,0))</f>
        <v>0.11</v>
      </c>
      <c r="O2090" s="15">
        <f>INDEX('xUS TME'!I:I,MATCH('xUS Opp Value'!$B816,'xUS TME'!$B:$B,0))</f>
        <v>0</v>
      </c>
      <c r="P2090" s="15" t="str">
        <f>INDEX('xUS TME'!M:M,MATCH('xUS Opp Value'!$B816,'xUS TME'!$B:$B,0))</f>
        <v>Qatari Rial</v>
      </c>
      <c r="Q2090" s="15" t="str">
        <f>INDEX('xUS TME'!N:N,MATCH('xUS Opp Value'!$B2090,'xUS TME'!$B:$B,0))</f>
        <v>Medium</v>
      </c>
    </row>
    <row r="2091" spans="1:17" hidden="1">
      <c r="A2091" s="10" t="s">
        <v>3835</v>
      </c>
      <c r="B2091" s="10" t="str">
        <f>INDEX('xUS TME'!B:B,MATCH('xUS Opp Value'!A2091,'xUS TME'!A:A,0))</f>
        <v>ES0148396007</v>
      </c>
      <c r="C2091" s="13" t="str">
        <f>INDEX('xUS TME'!C:C,MATCH($B2091,'xUS TME'!$B:$B,0))</f>
        <v>ITX</v>
      </c>
      <c r="D2091" s="13" t="str">
        <f>INDEX('xUS TME'!D:D,MATCH(B2091,'xUS TME'!$B:$B,0))</f>
        <v>0P0000A5UW</v>
      </c>
      <c r="E2091" s="13" t="str">
        <f>INDEX('xUS TME'!F:F,MATCH(B2091,'xUS TME'!$B:$B,0))</f>
        <v>Spain</v>
      </c>
      <c r="F2091" s="18" t="str">
        <f>INDEX('xUS TME'!G:G,MATCH(B2091,'xUS TME'!$B:$B,0))</f>
        <v>Consumer Discretionary</v>
      </c>
      <c r="G2091" s="58">
        <f>IFERROR(INDEX(CRIMs!G:G,MATCH(C2091,CRIMs!D:D,0)),0)</f>
        <v>0</v>
      </c>
      <c r="H2091" s="58">
        <f>IFERROR(INDEX(CRIMs!I:I,MATCH(C2091,CRIMs!D:D,0)),0)</f>
        <v>0</v>
      </c>
      <c r="I2091" s="13">
        <f>INDEX('xUS TME'!E:E,MATCH($B2091,'xUS TME'!$B:$B,0))</f>
        <v>0.19</v>
      </c>
      <c r="J2091" s="15">
        <f>INDEX('xUS TME'!H:H,MATCH(B2091,'xUS TME'!$B:$B,0))</f>
        <v>1.28</v>
      </c>
      <c r="K2091" s="17">
        <f t="shared" si="32"/>
        <v>-0.21875</v>
      </c>
      <c r="L2091" s="15">
        <f>INDEX('xUS TME'!J:J,MATCH('xUS Opp Value'!B100,'xUS TME'!$B:$B,0))</f>
        <v>0</v>
      </c>
      <c r="M2091" s="15">
        <f>INDEX('xUS TME'!L:L,MATCH('xUS Opp Value'!$B100,'xUS TME'!$B:$B,0))</f>
        <v>1.56</v>
      </c>
      <c r="N2091" s="15">
        <f>INDEX('xUS TME'!K:K,MATCH('xUS Opp Value'!$B100,'xUS TME'!$B:$B,0))</f>
        <v>0.17</v>
      </c>
      <c r="O2091" s="15">
        <f>INDEX('xUS TME'!I:I,MATCH('xUS Opp Value'!$B100,'xUS TME'!$B:$B,0))</f>
        <v>0</v>
      </c>
      <c r="P2091" s="15" t="str">
        <f>INDEX('xUS TME'!M:M,MATCH('xUS Opp Value'!$B100,'xUS TME'!$B:$B,0))</f>
        <v>UAE Dirham</v>
      </c>
      <c r="Q2091" s="15" t="str">
        <f>INDEX('xUS TME'!N:N,MATCH('xUS Opp Value'!$B2091,'xUS TME'!$B:$B,0))</f>
        <v>Medium</v>
      </c>
    </row>
    <row r="2092" spans="1:17" hidden="1">
      <c r="A2092" s="10" t="s">
        <v>5123</v>
      </c>
      <c r="B2092" s="10" t="str">
        <f>INDEX('xUS TME'!B:B,MATCH('xUS Opp Value'!A2092,'xUS TME'!A:A,0))</f>
        <v>CA6330671034</v>
      </c>
      <c r="C2092" s="13" t="str">
        <f>INDEX('xUS TME'!C:C,MATCH($B2092,'xUS TME'!$B:$B,0))</f>
        <v>NA</v>
      </c>
      <c r="D2092" s="13" t="str">
        <f>INDEX('xUS TME'!D:D,MATCH(B2092,'xUS TME'!$B:$B,0))</f>
        <v>0P00005ROH</v>
      </c>
      <c r="E2092" s="13" t="str">
        <f>INDEX('xUS TME'!F:F,MATCH(B2092,'xUS TME'!$B:$B,0))</f>
        <v>Canada</v>
      </c>
      <c r="F2092" s="18" t="str">
        <f>INDEX('xUS TME'!G:G,MATCH(B2092,'xUS TME'!$B:$B,0))</f>
        <v>Financials</v>
      </c>
      <c r="G2092" s="58">
        <f>IFERROR(INDEX(CRIMs!G:G,MATCH(C2092,CRIMs!D:D,0)),0)</f>
        <v>0</v>
      </c>
      <c r="H2092" s="58">
        <f>IFERROR(INDEX(CRIMs!I:I,MATCH(C2092,CRIMs!D:D,0)),0)</f>
        <v>0</v>
      </c>
      <c r="I2092" s="13">
        <f>INDEX('xUS TME'!E:E,MATCH($B2092,'xUS TME'!$B:$B,0))</f>
        <v>0.15</v>
      </c>
      <c r="J2092" s="15">
        <f>INDEX('xUS TME'!H:H,MATCH(B2092,'xUS TME'!$B:$B,0))</f>
        <v>1.28</v>
      </c>
      <c r="K2092" s="17">
        <f t="shared" si="32"/>
        <v>-0.21875</v>
      </c>
      <c r="L2092" s="15">
        <f>INDEX('xUS TME'!J:J,MATCH('xUS Opp Value'!B167,'xUS TME'!$B:$B,0))</f>
        <v>25.74</v>
      </c>
      <c r="M2092" s="15">
        <f>INDEX('xUS TME'!L:L,MATCH('xUS Opp Value'!$B167,'xUS TME'!$B:$B,0))</f>
        <v>5.73</v>
      </c>
      <c r="N2092" s="15">
        <f>INDEX('xUS TME'!K:K,MATCH('xUS Opp Value'!$B167,'xUS TME'!$B:$B,0))</f>
        <v>0.22</v>
      </c>
      <c r="O2092" s="15" t="str">
        <f>INDEX('xUS TME'!I:I,MATCH('xUS Opp Value'!$B167,'xUS TME'!$B:$B,0))</f>
        <v>Wide</v>
      </c>
      <c r="P2092" s="15" t="str">
        <f>INDEX('xUS TME'!M:M,MATCH('xUS Opp Value'!$B167,'xUS TME'!$B:$B,0))</f>
        <v>Swiss Franc</v>
      </c>
      <c r="Q2092" s="15" t="str">
        <f>INDEX('xUS TME'!N:N,MATCH('xUS Opp Value'!$B2092,'xUS TME'!$B:$B,0))</f>
        <v>Medium</v>
      </c>
    </row>
    <row r="2093" spans="1:17" hidden="1">
      <c r="A2093" s="10" t="s">
        <v>2013</v>
      </c>
      <c r="B2093" s="10" t="str">
        <f>INDEX('xUS TME'!B:B,MATCH('xUS Opp Value'!A2093,'xUS TME'!A:A,0))</f>
        <v>GB00BDCPN049</v>
      </c>
      <c r="C2093" s="13" t="str">
        <f>INDEX('xUS TME'!C:C,MATCH($B2093,'xUS TME'!$B:$B,0))</f>
        <v>CCEP</v>
      </c>
      <c r="D2093" s="13" t="str">
        <f>INDEX('xUS TME'!D:D,MATCH(B2093,'xUS TME'!$B:$B,0))</f>
        <v>0P0001H60K</v>
      </c>
      <c r="E2093" s="13" t="str">
        <f>INDEX('xUS TME'!F:F,MATCH(B2093,'xUS TME'!$B:$B,0))</f>
        <v>United Kingdom</v>
      </c>
      <c r="F2093" s="18" t="str">
        <f>INDEX('xUS TME'!G:G,MATCH(B2093,'xUS TME'!$B:$B,0))</f>
        <v>Consumer Staples</v>
      </c>
      <c r="G2093" s="58">
        <f>IFERROR(INDEX(CRIMs!G:G,MATCH(C2093,CRIMs!D:D,0)),0)</f>
        <v>0</v>
      </c>
      <c r="H2093" s="58">
        <f>IFERROR(INDEX(CRIMs!I:I,MATCH(C2093,CRIMs!D:D,0)),0)</f>
        <v>0</v>
      </c>
      <c r="I2093" s="13">
        <f>INDEX('xUS TME'!E:E,MATCH($B2093,'xUS TME'!$B:$B,0))</f>
        <v>0.06</v>
      </c>
      <c r="J2093" s="15">
        <f>INDEX('xUS TME'!H:H,MATCH(B2093,'xUS TME'!$B:$B,0))</f>
        <v>1.1499999999999999</v>
      </c>
      <c r="K2093" s="17">
        <f t="shared" si="32"/>
        <v>-0.13043478260869557</v>
      </c>
      <c r="L2093" s="15">
        <f>INDEX('xUS TME'!J:J,MATCH('xUS Opp Value'!B413,'xUS TME'!$B:$B,0))</f>
        <v>0</v>
      </c>
      <c r="M2093" s="15">
        <f>INDEX('xUS TME'!L:L,MATCH('xUS Opp Value'!$B413,'xUS TME'!$B:$B,0))</f>
        <v>4.3899999999999997</v>
      </c>
      <c r="N2093" s="15">
        <f>INDEX('xUS TME'!K:K,MATCH('xUS Opp Value'!$B413,'xUS TME'!$B:$B,0))</f>
        <v>0.08</v>
      </c>
      <c r="O2093" s="15">
        <f>INDEX('xUS TME'!I:I,MATCH('xUS Opp Value'!$B413,'xUS TME'!$B:$B,0))</f>
        <v>0</v>
      </c>
      <c r="P2093" s="15" t="str">
        <f>INDEX('xUS TME'!M:M,MATCH('xUS Opp Value'!$B413,'xUS TME'!$B:$B,0))</f>
        <v>Saudi Riyal</v>
      </c>
      <c r="Q2093" s="15" t="str">
        <f>INDEX('xUS TME'!N:N,MATCH('xUS Opp Value'!$B2093,'xUS TME'!$B:$B,0))</f>
        <v>Medium</v>
      </c>
    </row>
    <row r="2094" spans="1:17" hidden="1">
      <c r="A2094" s="10" t="s">
        <v>4334</v>
      </c>
      <c r="B2094" s="10" t="str">
        <f>INDEX('xUS TME'!B:B,MATCH('xUS Opp Value'!A2094,'xUS TME'!A:A,0))</f>
        <v>SG1U68934629</v>
      </c>
      <c r="C2094" s="13" t="str">
        <f>INDEX('xUS TME'!C:C,MATCH($B2094,'xUS TME'!$B:$B,0))</f>
        <v>BN4</v>
      </c>
      <c r="D2094" s="13" t="str">
        <f>INDEX('xUS TME'!D:D,MATCH(B2094,'xUS TME'!$B:$B,0))</f>
        <v>0P0000A683</v>
      </c>
      <c r="E2094" s="13" t="str">
        <f>INDEX('xUS TME'!F:F,MATCH(B2094,'xUS TME'!$B:$B,0))</f>
        <v>Singapore</v>
      </c>
      <c r="F2094" s="18" t="str">
        <f>INDEX('xUS TME'!G:G,MATCH(B2094,'xUS TME'!$B:$B,0))</f>
        <v>Industrials</v>
      </c>
      <c r="G2094" s="58">
        <f>IFERROR(INDEX(CRIMs!G:G,MATCH(C2094,CRIMs!D:D,0)),0)</f>
        <v>0</v>
      </c>
      <c r="H2094" s="58">
        <f>IFERROR(INDEX(CRIMs!I:I,MATCH(C2094,CRIMs!D:D,0)),0)</f>
        <v>0</v>
      </c>
      <c r="I2094" s="13">
        <f>INDEX('xUS TME'!E:E,MATCH($B2094,'xUS TME'!$B:$B,0))</f>
        <v>0.04</v>
      </c>
      <c r="J2094" s="15">
        <f>INDEX('xUS TME'!H:H,MATCH(B2094,'xUS TME'!$B:$B,0))</f>
        <v>1.26</v>
      </c>
      <c r="K2094" s="17">
        <f t="shared" si="32"/>
        <v>-0.20634920634920639</v>
      </c>
      <c r="L2094" s="15">
        <f>INDEX('xUS TME'!J:J,MATCH('xUS Opp Value'!B603,'xUS TME'!$B:$B,0))</f>
        <v>20.260000000000002</v>
      </c>
      <c r="M2094" s="15">
        <f>INDEX('xUS TME'!L:L,MATCH('xUS Opp Value'!$B603,'xUS TME'!$B:$B,0))</f>
        <v>1.39</v>
      </c>
      <c r="N2094" s="15">
        <f>INDEX('xUS TME'!K:K,MATCH('xUS Opp Value'!$B603,'xUS TME'!$B:$B,0))</f>
        <v>0.16</v>
      </c>
      <c r="O2094" s="15">
        <f>INDEX('xUS TME'!I:I,MATCH('xUS Opp Value'!$B603,'xUS TME'!$B:$B,0))</f>
        <v>0</v>
      </c>
      <c r="P2094" s="15" t="str">
        <f>INDEX('xUS TME'!M:M,MATCH('xUS Opp Value'!$B603,'xUS TME'!$B:$B,0))</f>
        <v>Qatari Rial</v>
      </c>
      <c r="Q2094" s="15" t="str">
        <f>INDEX('xUS TME'!N:N,MATCH('xUS Opp Value'!$B2094,'xUS TME'!$B:$B,0))</f>
        <v>Medium</v>
      </c>
    </row>
    <row r="2095" spans="1:17" hidden="1">
      <c r="A2095" s="10" t="s">
        <v>7387</v>
      </c>
      <c r="B2095" s="10" t="str">
        <f>INDEX('xUS TME'!B:B,MATCH('xUS Opp Value'!A2095,'xUS TME'!A:A,0))</f>
        <v>CNE1000000B8</v>
      </c>
      <c r="C2095" s="13" t="str">
        <f>INDEX('xUS TME'!C:C,MATCH($B2095,'xUS TME'!$B:$B,0))</f>
        <v>002129</v>
      </c>
      <c r="D2095" s="13" t="str">
        <f>INDEX('xUS TME'!D:D,MATCH(B2095,'xUS TME'!$B:$B,0))</f>
        <v>0P00009G09</v>
      </c>
      <c r="E2095" s="13" t="str">
        <f>INDEX('xUS TME'!F:F,MATCH(B2095,'xUS TME'!$B:$B,0))</f>
        <v>China</v>
      </c>
      <c r="F2095" s="18" t="str">
        <f>INDEX('xUS TME'!G:G,MATCH(B2095,'xUS TME'!$B:$B,0))</f>
        <v>Information Technology</v>
      </c>
      <c r="G2095" s="58">
        <f>IFERROR(INDEX(CRIMs!G:G,MATCH(C2095,CRIMs!D:D,0)),0)</f>
        <v>0</v>
      </c>
      <c r="H2095" s="58">
        <f>IFERROR(INDEX(CRIMs!I:I,MATCH(C2095,CRIMs!D:D,0)),0)</f>
        <v>0</v>
      </c>
      <c r="I2095" s="13">
        <f>INDEX('xUS TME'!E:E,MATCH($B2095,'xUS TME'!$B:$B,0))</f>
        <v>0</v>
      </c>
      <c r="J2095" s="15">
        <f>INDEX('xUS TME'!H:H,MATCH(B2095,'xUS TME'!$B:$B,0))</f>
        <v>1.1599999999999999</v>
      </c>
      <c r="K2095" s="17">
        <f t="shared" si="32"/>
        <v>-0.13793103448275856</v>
      </c>
      <c r="L2095" s="15">
        <f>INDEX('xUS TME'!J:J,MATCH('xUS Opp Value'!B1963,'xUS TME'!$B:$B,0))</f>
        <v>21.31</v>
      </c>
      <c r="M2095" s="15">
        <f>INDEX('xUS TME'!L:L,MATCH('xUS Opp Value'!$B1963,'xUS TME'!$B:$B,0))</f>
        <v>0</v>
      </c>
      <c r="N2095" s="15">
        <f>INDEX('xUS TME'!K:K,MATCH('xUS Opp Value'!$B1963,'xUS TME'!$B:$B,0))</f>
        <v>0</v>
      </c>
      <c r="O2095" s="15" t="str">
        <f>INDEX('xUS TME'!I:I,MATCH('xUS Opp Value'!$B1963,'xUS TME'!$B:$B,0))</f>
        <v>Narrow</v>
      </c>
      <c r="P2095" s="15" t="str">
        <f>INDEX('xUS TME'!M:M,MATCH('xUS Opp Value'!$B1963,'xUS TME'!$B:$B,0))</f>
        <v>Mexican Peso</v>
      </c>
      <c r="Q2095" s="15" t="str">
        <f>INDEX('xUS TME'!N:N,MATCH('xUS Opp Value'!$B2095,'xUS TME'!$B:$B,0))</f>
        <v>High</v>
      </c>
    </row>
    <row r="2096" spans="1:17" hidden="1">
      <c r="A2096" s="10" t="s">
        <v>4318</v>
      </c>
      <c r="B2096" s="10" t="str">
        <f>INDEX('xUS TME'!B:B,MATCH('xUS Opp Value'!A2096,'xUS TME'!A:A,0))</f>
        <v>BE0003565737</v>
      </c>
      <c r="C2096" s="13" t="str">
        <f>INDEX('xUS TME'!C:C,MATCH($B2096,'xUS TME'!$B:$B,0))</f>
        <v>KBC</v>
      </c>
      <c r="D2096" s="13" t="str">
        <f>INDEX('xUS TME'!D:D,MATCH(B2096,'xUS TME'!$B:$B,0))</f>
        <v>0P0000A5MD</v>
      </c>
      <c r="E2096" s="13" t="str">
        <f>INDEX('xUS TME'!F:F,MATCH(B2096,'xUS TME'!$B:$B,0))</f>
        <v>Belgium</v>
      </c>
      <c r="F2096" s="18" t="str">
        <f>INDEX('xUS TME'!G:G,MATCH(B2096,'xUS TME'!$B:$B,0))</f>
        <v>Financials</v>
      </c>
      <c r="G2096" s="58">
        <f>IFERROR(INDEX(CRIMs!G:G,MATCH(C2096,CRIMs!D:D,0)),0)</f>
        <v>0</v>
      </c>
      <c r="H2096" s="58">
        <f>IFERROR(INDEX(CRIMs!I:I,MATCH(C2096,CRIMs!D:D,0)),0)</f>
        <v>0</v>
      </c>
      <c r="I2096" s="13">
        <f>INDEX('xUS TME'!E:E,MATCH($B2096,'xUS TME'!$B:$B,0))</f>
        <v>0.09</v>
      </c>
      <c r="J2096" s="15">
        <f>INDEX('xUS TME'!H:H,MATCH(B2096,'xUS TME'!$B:$B,0))</f>
        <v>1.28</v>
      </c>
      <c r="K2096" s="17">
        <f t="shared" si="32"/>
        <v>-0.21875</v>
      </c>
      <c r="L2096" s="15">
        <f>INDEX('xUS TME'!J:J,MATCH('xUS Opp Value'!B219,'xUS TME'!$B:$B,0))</f>
        <v>4.9000000000000004</v>
      </c>
      <c r="M2096" s="15">
        <f>INDEX('xUS TME'!L:L,MATCH('xUS Opp Value'!$B219,'xUS TME'!$B:$B,0))</f>
        <v>7.25</v>
      </c>
      <c r="N2096" s="15">
        <f>INDEX('xUS TME'!K:K,MATCH('xUS Opp Value'!$B219,'xUS TME'!$B:$B,0))</f>
        <v>0.57999999999999996</v>
      </c>
      <c r="O2096" s="15">
        <f>INDEX('xUS TME'!I:I,MATCH('xUS Opp Value'!$B219,'xUS TME'!$B:$B,0))</f>
        <v>0</v>
      </c>
      <c r="P2096" s="15" t="str">
        <f>INDEX('xUS TME'!M:M,MATCH('xUS Opp Value'!$B219,'xUS TME'!$B:$B,0))</f>
        <v>Indian Rupee</v>
      </c>
      <c r="Q2096" s="15" t="str">
        <f>INDEX('xUS TME'!N:N,MATCH('xUS Opp Value'!$B2096,'xUS TME'!$B:$B,0))</f>
        <v>High</v>
      </c>
    </row>
    <row r="2097" spans="1:17" hidden="1">
      <c r="A2097" s="10" t="s">
        <v>1429</v>
      </c>
      <c r="B2097" s="10" t="str">
        <f>INDEX('xUS TME'!B:B,MATCH('xUS Opp Value'!A2097,'xUS TME'!A:A,0))</f>
        <v>JP3566800003</v>
      </c>
      <c r="C2097" s="13" t="str">
        <f>INDEX('xUS TME'!C:C,MATCH($B2097,'xUS TME'!$B:$B,0))</f>
        <v>9022</v>
      </c>
      <c r="D2097" s="13" t="str">
        <f>INDEX('xUS TME'!D:D,MATCH(B2097,'xUS TME'!$B:$B,0))</f>
        <v>0P0000EB9C</v>
      </c>
      <c r="E2097" s="13" t="str">
        <f>INDEX('xUS TME'!F:F,MATCH(B2097,'xUS TME'!$B:$B,0))</f>
        <v>Japan</v>
      </c>
      <c r="F2097" s="18" t="str">
        <f>INDEX('xUS TME'!G:G,MATCH(B2097,'xUS TME'!$B:$B,0))</f>
        <v>Industrials</v>
      </c>
      <c r="G2097" s="58">
        <f>IFERROR(INDEX(CRIMs!G:G,MATCH(C2097,CRIMs!D:D,0)),0)</f>
        <v>0</v>
      </c>
      <c r="H2097" s="58">
        <f>IFERROR(INDEX(CRIMs!I:I,MATCH(C2097,CRIMs!D:D,0)),0)</f>
        <v>0</v>
      </c>
      <c r="I2097" s="13">
        <f>INDEX('xUS TME'!E:E,MATCH($B2097,'xUS TME'!$B:$B,0))</f>
        <v>0.08</v>
      </c>
      <c r="J2097" s="15">
        <f>INDEX('xUS TME'!H:H,MATCH(B2097,'xUS TME'!$B:$B,0))</f>
        <v>1.17</v>
      </c>
      <c r="K2097" s="17">
        <f t="shared" si="32"/>
        <v>-0.14529914529914523</v>
      </c>
      <c r="L2097" s="15">
        <f>INDEX('xUS TME'!J:J,MATCH('xUS Opp Value'!B292,'xUS TME'!$B:$B,0))</f>
        <v>8.76</v>
      </c>
      <c r="M2097" s="15">
        <f>INDEX('xUS TME'!L:L,MATCH('xUS Opp Value'!$B292,'xUS TME'!$B:$B,0))</f>
        <v>2.87</v>
      </c>
      <c r="N2097" s="15">
        <f>INDEX('xUS TME'!K:K,MATCH('xUS Opp Value'!$B292,'xUS TME'!$B:$B,0))</f>
        <v>0.13</v>
      </c>
      <c r="O2097" s="15" t="str">
        <f>INDEX('xUS TME'!I:I,MATCH('xUS Opp Value'!$B292,'xUS TME'!$B:$B,0))</f>
        <v>Narrow</v>
      </c>
      <c r="P2097" s="15" t="str">
        <f>INDEX('xUS TME'!M:M,MATCH('xUS Opp Value'!$B292,'xUS TME'!$B:$B,0))</f>
        <v>Hong Kong Dollar</v>
      </c>
      <c r="Q2097" s="15" t="str">
        <f>INDEX('xUS TME'!N:N,MATCH('xUS Opp Value'!$B2097,'xUS TME'!$B:$B,0))</f>
        <v>Medium</v>
      </c>
    </row>
    <row r="2098" spans="1:17" hidden="1">
      <c r="A2098" s="10" t="s">
        <v>7997</v>
      </c>
      <c r="B2098" s="10" t="str">
        <f>INDEX('xUS TME'!B:B,MATCH('xUS Opp Value'!A2098,'xUS TME'!A:A,0))</f>
        <v>FI0009003727</v>
      </c>
      <c r="C2098" s="13" t="str">
        <f>INDEX('xUS TME'!C:C,MATCH($B2098,'xUS TME'!$B:$B,0))</f>
        <v>WRT1V</v>
      </c>
      <c r="D2098" s="13" t="str">
        <f>INDEX('xUS TME'!D:D,MATCH(B2098,'xUS TME'!$B:$B,0))</f>
        <v>0P0000A5WD</v>
      </c>
      <c r="E2098" s="13" t="str">
        <f>INDEX('xUS TME'!F:F,MATCH(B2098,'xUS TME'!$B:$B,0))</f>
        <v>Finland</v>
      </c>
      <c r="F2098" s="18" t="str">
        <f>INDEX('xUS TME'!G:G,MATCH(B2098,'xUS TME'!$B:$B,0))</f>
        <v>Industrials</v>
      </c>
      <c r="G2098" s="58">
        <f>IFERROR(INDEX(CRIMs!G:G,MATCH(C2098,CRIMs!D:D,0)),0)</f>
        <v>0</v>
      </c>
      <c r="H2098" s="58">
        <f>IFERROR(INDEX(CRIMs!I:I,MATCH(C2098,CRIMs!D:D,0)),0)</f>
        <v>0</v>
      </c>
      <c r="I2098" s="13">
        <f>INDEX('xUS TME'!E:E,MATCH($B2098,'xUS TME'!$B:$B,0))</f>
        <v>0.05</v>
      </c>
      <c r="J2098" s="15">
        <f>INDEX('xUS TME'!H:H,MATCH(B2098,'xUS TME'!$B:$B,0))</f>
        <v>1.31</v>
      </c>
      <c r="K2098" s="17">
        <f t="shared" si="32"/>
        <v>-0.23664122137404586</v>
      </c>
      <c r="L2098" s="15">
        <f>INDEX('xUS TME'!J:J,MATCH('xUS Opp Value'!B406,'xUS TME'!$B:$B,0))</f>
        <v>12.92</v>
      </c>
      <c r="M2098" s="15">
        <f>INDEX('xUS TME'!L:L,MATCH('xUS Opp Value'!$B406,'xUS TME'!$B:$B,0))</f>
        <v>3.54</v>
      </c>
      <c r="N2098" s="15">
        <f>INDEX('xUS TME'!K:K,MATCH('xUS Opp Value'!$B406,'xUS TME'!$B:$B,0))</f>
        <v>0.25</v>
      </c>
      <c r="O2098" s="15">
        <f>INDEX('xUS TME'!I:I,MATCH('xUS Opp Value'!$B406,'xUS TME'!$B:$B,0))</f>
        <v>0</v>
      </c>
      <c r="P2098" s="15" t="str">
        <f>INDEX('xUS TME'!M:M,MATCH('xUS Opp Value'!$B406,'xUS TME'!$B:$B,0))</f>
        <v>New Taiwan Dollar</v>
      </c>
      <c r="Q2098" s="15" t="str">
        <f>INDEX('xUS TME'!N:N,MATCH('xUS Opp Value'!$B2098,'xUS TME'!$B:$B,0))</f>
        <v>Medium</v>
      </c>
    </row>
    <row r="2099" spans="1:17" hidden="1">
      <c r="A2099" s="10" t="s">
        <v>1148</v>
      </c>
      <c r="B2099" s="10" t="str">
        <f>INDEX('xUS TME'!B:B,MATCH('xUS Opp Value'!A2099,'xUS TME'!A:A,0))</f>
        <v>AU000000BHP4</v>
      </c>
      <c r="C2099" s="13" t="str">
        <f>INDEX('xUS TME'!C:C,MATCH($B2099,'xUS TME'!$B:$B,0))</f>
        <v>BHP</v>
      </c>
      <c r="D2099" s="13" t="str">
        <f>INDEX('xUS TME'!D:D,MATCH(B2099,'xUS TME'!$B:$B,0))</f>
        <v>0P00006WAE</v>
      </c>
      <c r="E2099" s="13" t="str">
        <f>INDEX('xUS TME'!F:F,MATCH(B2099,'xUS TME'!$B:$B,0))</f>
        <v>Australia</v>
      </c>
      <c r="F2099" s="18" t="str">
        <f>INDEX('xUS TME'!G:G,MATCH(B2099,'xUS TME'!$B:$B,0))</f>
        <v>Materials</v>
      </c>
      <c r="G2099" s="58">
        <f>IFERROR(INDEX(CRIMs!G:G,MATCH(C2099,CRIMs!D:D,0)),0)</f>
        <v>0</v>
      </c>
      <c r="H2099" s="58">
        <f>IFERROR(INDEX(CRIMs!I:I,MATCH(C2099,CRIMs!D:D,0)),0)</f>
        <v>0</v>
      </c>
      <c r="I2099" s="13">
        <f>INDEX('xUS TME'!E:E,MATCH($B2099,'xUS TME'!$B:$B,0))</f>
        <v>0.51</v>
      </c>
      <c r="J2099" s="15">
        <f>INDEX('xUS TME'!H:H,MATCH(B2099,'xUS TME'!$B:$B,0))</f>
        <v>1.24</v>
      </c>
      <c r="K2099" s="17">
        <f t="shared" si="32"/>
        <v>-0.19354838709677413</v>
      </c>
      <c r="L2099" s="15">
        <f>INDEX('xUS TME'!J:J,MATCH('xUS Opp Value'!B24,'xUS TME'!$B:$B,0))</f>
        <v>30.45</v>
      </c>
      <c r="M2099" s="15">
        <f>INDEX('xUS TME'!L:L,MATCH('xUS Opp Value'!$B24,'xUS TME'!$B:$B,0))</f>
        <v>6.66</v>
      </c>
      <c r="N2099" s="15">
        <f>INDEX('xUS TME'!K:K,MATCH('xUS Opp Value'!$B24,'xUS TME'!$B:$B,0))</f>
        <v>0.17</v>
      </c>
      <c r="O2099" s="15">
        <f>INDEX('xUS TME'!I:I,MATCH('xUS Opp Value'!$B24,'xUS TME'!$B:$B,0))</f>
        <v>0</v>
      </c>
      <c r="P2099" s="15" t="str">
        <f>INDEX('xUS TME'!M:M,MATCH('xUS Opp Value'!$B24,'xUS TME'!$B:$B,0))</f>
        <v>Canadian Dollar</v>
      </c>
      <c r="Q2099" s="15" t="str">
        <f>INDEX('xUS TME'!N:N,MATCH('xUS Opp Value'!$B2099,'xUS TME'!$B:$B,0))</f>
        <v>Medium</v>
      </c>
    </row>
    <row r="2100" spans="1:17" hidden="1">
      <c r="A2100" s="10" t="s">
        <v>7958</v>
      </c>
      <c r="B2100" s="10" t="str">
        <f>INDEX('xUS TME'!B:B,MATCH('xUS Opp Value'!A2100,'xUS TME'!A:A,0))</f>
        <v>SE0000115446</v>
      </c>
      <c r="C2100" s="13" t="str">
        <f>INDEX('xUS TME'!C:C,MATCH($B2100,'xUS TME'!$B:$B,0))</f>
        <v>VOLV B</v>
      </c>
      <c r="D2100" s="13" t="str">
        <f>INDEX('xUS TME'!D:D,MATCH(B2100,'xUS TME'!$B:$B,0))</f>
        <v>0P0000A6H8</v>
      </c>
      <c r="E2100" s="13" t="str">
        <f>INDEX('xUS TME'!F:F,MATCH(B2100,'xUS TME'!$B:$B,0))</f>
        <v>Sweden</v>
      </c>
      <c r="F2100" s="18" t="str">
        <f>INDEX('xUS TME'!G:G,MATCH(B2100,'xUS TME'!$B:$B,0))</f>
        <v>Industrials</v>
      </c>
      <c r="G2100" s="58">
        <f>IFERROR(INDEX(CRIMs!G:G,MATCH(C2100,CRIMs!D:D,0)),0)</f>
        <v>0</v>
      </c>
      <c r="H2100" s="58">
        <f>IFERROR(INDEX(CRIMs!I:I,MATCH(C2100,CRIMs!D:D,0)),0)</f>
        <v>0</v>
      </c>
      <c r="I2100" s="13">
        <f>INDEX('xUS TME'!E:E,MATCH($B2100,'xUS TME'!$B:$B,0))</f>
        <v>0.15</v>
      </c>
      <c r="J2100" s="15">
        <f>INDEX('xUS TME'!H:H,MATCH(B2100,'xUS TME'!$B:$B,0))</f>
        <v>1.25</v>
      </c>
      <c r="K2100" s="17">
        <f t="shared" si="32"/>
        <v>-0.19999999999999996</v>
      </c>
      <c r="L2100" s="15">
        <f>INDEX('xUS TME'!J:J,MATCH('xUS Opp Value'!B132,'xUS TME'!$B:$B,0))</f>
        <v>16.54</v>
      </c>
      <c r="M2100" s="15">
        <f>INDEX('xUS TME'!L:L,MATCH('xUS Opp Value'!$B132,'xUS TME'!$B:$B,0))</f>
        <v>1.92</v>
      </c>
      <c r="N2100" s="15">
        <f>INDEX('xUS TME'!K:K,MATCH('xUS Opp Value'!$B132,'xUS TME'!$B:$B,0))</f>
        <v>0.12</v>
      </c>
      <c r="O2100" s="15">
        <f>INDEX('xUS TME'!I:I,MATCH('xUS Opp Value'!$B132,'xUS TME'!$B:$B,0))</f>
        <v>0</v>
      </c>
      <c r="P2100" s="15" t="str">
        <f>INDEX('xUS TME'!M:M,MATCH('xUS Opp Value'!$B132,'xUS TME'!$B:$B,0))</f>
        <v>Indian Rupee</v>
      </c>
      <c r="Q2100" s="15" t="str">
        <f>INDEX('xUS TME'!N:N,MATCH('xUS Opp Value'!$B2100,'xUS TME'!$B:$B,0))</f>
        <v>High</v>
      </c>
    </row>
    <row r="2101" spans="1:17" hidden="1">
      <c r="A2101" s="10" t="s">
        <v>2864</v>
      </c>
      <c r="B2101" s="10" t="str">
        <f>INDEX('xUS TME'!B:B,MATCH('xUS Opp Value'!A2101,'xUS TME'!A:A,0))</f>
        <v>CH1335392721</v>
      </c>
      <c r="C2101" s="13" t="str">
        <f>INDEX('xUS TME'!C:C,MATCH($B2101,'xUS TME'!$B:$B,0))</f>
        <v>GALD</v>
      </c>
      <c r="D2101" s="13" t="str">
        <f>INDEX('xUS TME'!D:D,MATCH(B2101,'xUS TME'!$B:$B,0))</f>
        <v>0P0001SLQO</v>
      </c>
      <c r="E2101" s="13" t="str">
        <f>INDEX('xUS TME'!F:F,MATCH(B2101,'xUS TME'!$B:$B,0))</f>
        <v>Switzerland</v>
      </c>
      <c r="F2101" s="18" t="str">
        <f>INDEX('xUS TME'!G:G,MATCH(B2101,'xUS TME'!$B:$B,0))</f>
        <v>Health Care</v>
      </c>
      <c r="G2101" s="58">
        <f>IFERROR(INDEX(CRIMs!G:G,MATCH(C2101,CRIMs!D:D,0)),0)</f>
        <v>0</v>
      </c>
      <c r="H2101" s="58">
        <f>IFERROR(INDEX(CRIMs!I:I,MATCH(C2101,CRIMs!D:D,0)),0)</f>
        <v>0</v>
      </c>
      <c r="I2101" s="13">
        <f>INDEX('xUS TME'!E:E,MATCH($B2101,'xUS TME'!$B:$B,0))</f>
        <v>0.08</v>
      </c>
      <c r="J2101" s="15">
        <f>INDEX('xUS TME'!H:H,MATCH(B2101,'xUS TME'!$B:$B,0))</f>
        <v>1.41</v>
      </c>
      <c r="K2101" s="17">
        <f t="shared" si="32"/>
        <v>-0.29078014184397161</v>
      </c>
      <c r="L2101" s="15">
        <f>INDEX('xUS TME'!J:J,MATCH('xUS Opp Value'!B326,'xUS TME'!$B:$B,0))</f>
        <v>109.33</v>
      </c>
      <c r="M2101" s="15">
        <f>INDEX('xUS TME'!L:L,MATCH('xUS Opp Value'!$B326,'xUS TME'!$B:$B,0))</f>
        <v>1.1499999999999999</v>
      </c>
      <c r="N2101" s="15">
        <f>INDEX('xUS TME'!K:K,MATCH('xUS Opp Value'!$B326,'xUS TME'!$B:$B,0))</f>
        <v>0.01</v>
      </c>
      <c r="O2101" s="15">
        <f>INDEX('xUS TME'!I:I,MATCH('xUS Opp Value'!$B326,'xUS TME'!$B:$B,0))</f>
        <v>0</v>
      </c>
      <c r="P2101" s="15" t="str">
        <f>INDEX('xUS TME'!M:M,MATCH('xUS Opp Value'!$B326,'xUS TME'!$B:$B,0))</f>
        <v>Indian Rupee</v>
      </c>
      <c r="Q2101" s="15" t="str">
        <f>INDEX('xUS TME'!N:N,MATCH('xUS Opp Value'!$B2101,'xUS TME'!$B:$B,0))</f>
        <v>Medium</v>
      </c>
    </row>
    <row r="2102" spans="1:17" hidden="1">
      <c r="A2102" s="10" t="s">
        <v>5994</v>
      </c>
      <c r="B2102" s="10" t="str">
        <f>INDEX('xUS TME'!B:B,MATCH('xUS Opp Value'!A2102,'xUS TME'!A:A,0))</f>
        <v>AU000000QBE9</v>
      </c>
      <c r="C2102" s="13" t="str">
        <f>INDEX('xUS TME'!C:C,MATCH($B2102,'xUS TME'!$B:$B,0))</f>
        <v>QBE</v>
      </c>
      <c r="D2102" s="13" t="str">
        <f>INDEX('xUS TME'!D:D,MATCH(B2102,'xUS TME'!$B:$B,0))</f>
        <v>0P00006WU7</v>
      </c>
      <c r="E2102" s="13" t="str">
        <f>INDEX('xUS TME'!F:F,MATCH(B2102,'xUS TME'!$B:$B,0))</f>
        <v>Australia</v>
      </c>
      <c r="F2102" s="18" t="str">
        <f>INDEX('xUS TME'!G:G,MATCH(B2102,'xUS TME'!$B:$B,0))</f>
        <v>Financials</v>
      </c>
      <c r="G2102" s="58">
        <f>IFERROR(INDEX(CRIMs!G:G,MATCH(C2102,CRIMs!D:D,0)),0)</f>
        <v>0</v>
      </c>
      <c r="H2102" s="58">
        <f>IFERROR(INDEX(CRIMs!I:I,MATCH(C2102,CRIMs!D:D,0)),0)</f>
        <v>0</v>
      </c>
      <c r="I2102" s="13">
        <f>INDEX('xUS TME'!E:E,MATCH($B2102,'xUS TME'!$B:$B,0))</f>
        <v>7.0000000000000007E-2</v>
      </c>
      <c r="J2102" s="15">
        <f>INDEX('xUS TME'!H:H,MATCH(B2102,'xUS TME'!$B:$B,0))</f>
        <v>1.33</v>
      </c>
      <c r="K2102" s="17">
        <f t="shared" si="32"/>
        <v>-0.24812030075187974</v>
      </c>
      <c r="L2102" s="15">
        <f>INDEX('xUS TME'!J:J,MATCH('xUS Opp Value'!B386,'xUS TME'!$B:$B,0))</f>
        <v>36.61</v>
      </c>
      <c r="M2102" s="15">
        <f>INDEX('xUS TME'!L:L,MATCH('xUS Opp Value'!$B386,'xUS TME'!$B:$B,0))</f>
        <v>1.59</v>
      </c>
      <c r="N2102" s="15">
        <f>INDEX('xUS TME'!K:K,MATCH('xUS Opp Value'!$B386,'xUS TME'!$B:$B,0))</f>
        <v>0.06</v>
      </c>
      <c r="O2102" s="15">
        <f>INDEX('xUS TME'!I:I,MATCH('xUS Opp Value'!$B386,'xUS TME'!$B:$B,0))</f>
        <v>0</v>
      </c>
      <c r="P2102" s="15" t="str">
        <f>INDEX('xUS TME'!M:M,MATCH('xUS Opp Value'!$B386,'xUS TME'!$B:$B,0))</f>
        <v>Yen</v>
      </c>
      <c r="Q2102" s="15" t="str">
        <f>INDEX('xUS TME'!N:N,MATCH('xUS Opp Value'!$B2102,'xUS TME'!$B:$B,0))</f>
        <v>High</v>
      </c>
    </row>
    <row r="2103" spans="1:17" hidden="1">
      <c r="A2103" s="10" t="s">
        <v>7677</v>
      </c>
      <c r="B2103" s="10" t="str">
        <f>INDEX('xUS TME'!B:B,MATCH('xUS Opp Value'!A2103,'xUS TME'!A:A,0))</f>
        <v>CA89156V1067</v>
      </c>
      <c r="C2103" s="13" t="str">
        <f>INDEX('xUS TME'!C:C,MATCH($B2103,'xUS TME'!$B:$B,0))</f>
        <v>TOU</v>
      </c>
      <c r="D2103" s="13" t="str">
        <f>INDEX('xUS TME'!D:D,MATCH(B2103,'xUS TME'!$B:$B,0))</f>
        <v>0P0000RV25</v>
      </c>
      <c r="E2103" s="13" t="str">
        <f>INDEX('xUS TME'!F:F,MATCH(B2103,'xUS TME'!$B:$B,0))</f>
        <v>Canada</v>
      </c>
      <c r="F2103" s="18" t="str">
        <f>INDEX('xUS TME'!G:G,MATCH(B2103,'xUS TME'!$B:$B,0))</f>
        <v>Energy</v>
      </c>
      <c r="G2103" s="58">
        <f>IFERROR(INDEX(CRIMs!G:G,MATCH(C2103,CRIMs!D:D,0)),0)</f>
        <v>0</v>
      </c>
      <c r="H2103" s="58">
        <f>IFERROR(INDEX(CRIMs!I:I,MATCH(C2103,CRIMs!D:D,0)),0)</f>
        <v>0</v>
      </c>
      <c r="I2103" s="13">
        <f>INDEX('xUS TME'!E:E,MATCH($B2103,'xUS TME'!$B:$B,0))</f>
        <v>0.05</v>
      </c>
      <c r="J2103" s="15">
        <f>INDEX('xUS TME'!H:H,MATCH(B2103,'xUS TME'!$B:$B,0))</f>
        <v>1.2</v>
      </c>
      <c r="K2103" s="17">
        <f t="shared" si="32"/>
        <v>-0.16666666666666663</v>
      </c>
      <c r="L2103" s="15">
        <f>INDEX('xUS TME'!J:J,MATCH('xUS Opp Value'!B455,'xUS TME'!$B:$B,0))</f>
        <v>12.86</v>
      </c>
      <c r="M2103" s="15">
        <f>INDEX('xUS TME'!L:L,MATCH('xUS Opp Value'!$B455,'xUS TME'!$B:$B,0))</f>
        <v>2.4900000000000002</v>
      </c>
      <c r="N2103" s="15">
        <f>INDEX('xUS TME'!K:K,MATCH('xUS Opp Value'!$B455,'xUS TME'!$B:$B,0))</f>
        <v>0.21</v>
      </c>
      <c r="O2103" s="15">
        <f>INDEX('xUS TME'!I:I,MATCH('xUS Opp Value'!$B455,'xUS TME'!$B:$B,0))</f>
        <v>0</v>
      </c>
      <c r="P2103" s="15" t="str">
        <f>INDEX('xUS TME'!M:M,MATCH('xUS Opp Value'!$B455,'xUS TME'!$B:$B,0))</f>
        <v>Yen</v>
      </c>
      <c r="Q2103" s="15" t="str">
        <f>INDEX('xUS TME'!N:N,MATCH('xUS Opp Value'!$B2103,'xUS TME'!$B:$B,0))</f>
        <v>High</v>
      </c>
    </row>
    <row r="2104" spans="1:17" hidden="1">
      <c r="A2104" s="10" t="s">
        <v>1929</v>
      </c>
      <c r="B2104" s="10" t="str">
        <f>INDEX('xUS TME'!B:B,MATCH('xUS Opp Value'!A2104,'xUS TME'!A:A,0))</f>
        <v>JP3519400000</v>
      </c>
      <c r="C2104" s="13" t="str">
        <f>INDEX('xUS TME'!C:C,MATCH($B2104,'xUS TME'!$B:$B,0))</f>
        <v>4519</v>
      </c>
      <c r="D2104" s="13" t="str">
        <f>INDEX('xUS TME'!D:D,MATCH(B2104,'xUS TME'!$B:$B,0))</f>
        <v>0P0000AETT</v>
      </c>
      <c r="E2104" s="13" t="str">
        <f>INDEX('xUS TME'!F:F,MATCH(B2104,'xUS TME'!$B:$B,0))</f>
        <v>Japan</v>
      </c>
      <c r="F2104" s="18" t="str">
        <f>INDEX('xUS TME'!G:G,MATCH(B2104,'xUS TME'!$B:$B,0))</f>
        <v>Health Care</v>
      </c>
      <c r="G2104" s="58">
        <f>IFERROR(INDEX(CRIMs!G:G,MATCH(C2104,CRIMs!D:D,0)),0)</f>
        <v>0</v>
      </c>
      <c r="H2104" s="58">
        <f>IFERROR(INDEX(CRIMs!I:I,MATCH(C2104,CRIMs!D:D,0)),0)</f>
        <v>0</v>
      </c>
      <c r="I2104" s="13">
        <f>INDEX('xUS TME'!E:E,MATCH($B2104,'xUS TME'!$B:$B,0))</f>
        <v>0.11</v>
      </c>
      <c r="J2104" s="15">
        <f>INDEX('xUS TME'!H:H,MATCH(B2104,'xUS TME'!$B:$B,0))</f>
        <v>1.1299999999999999</v>
      </c>
      <c r="K2104" s="17">
        <f t="shared" si="32"/>
        <v>-0.11504424778761058</v>
      </c>
      <c r="L2104" s="15">
        <f>INDEX('xUS TME'!J:J,MATCH('xUS Opp Value'!B202,'xUS TME'!$B:$B,0))</f>
        <v>0</v>
      </c>
      <c r="M2104" s="15">
        <f>INDEX('xUS TME'!L:L,MATCH('xUS Opp Value'!$B202,'xUS TME'!$B:$B,0))</f>
        <v>1.1100000000000001</v>
      </c>
      <c r="N2104" s="15">
        <f>INDEX('xUS TME'!K:K,MATCH('xUS Opp Value'!$B202,'xUS TME'!$B:$B,0))</f>
        <v>0.08</v>
      </c>
      <c r="O2104" s="15">
        <f>INDEX('xUS TME'!I:I,MATCH('xUS Opp Value'!$B202,'xUS TME'!$B:$B,0))</f>
        <v>0</v>
      </c>
      <c r="P2104" s="15" t="str">
        <f>INDEX('xUS TME'!M:M,MATCH('xUS Opp Value'!$B202,'xUS TME'!$B:$B,0))</f>
        <v>Yen</v>
      </c>
      <c r="Q2104" s="15" t="str">
        <f>INDEX('xUS TME'!N:N,MATCH('xUS Opp Value'!$B2104,'xUS TME'!$B:$B,0))</f>
        <v>High</v>
      </c>
    </row>
    <row r="2105" spans="1:17" hidden="1">
      <c r="A2105" s="10" t="s">
        <v>4433</v>
      </c>
      <c r="B2105" s="10" t="str">
        <f>INDEX('xUS TME'!B:B,MATCH('xUS Opp Value'!A2105,'xUS TME'!A:A,0))</f>
        <v>JP3304200003</v>
      </c>
      <c r="C2105" s="13">
        <f>INDEX('xUS TME'!C:C,MATCH($B2105,'xUS TME'!$B:$B,0))</f>
        <v>6301</v>
      </c>
      <c r="D2105" s="13" t="str">
        <f>INDEX('xUS TME'!D:D,MATCH(B2105,'xUS TME'!$B:$B,0))</f>
        <v>0P0000AEVC</v>
      </c>
      <c r="E2105" s="13" t="str">
        <f>INDEX('xUS TME'!F:F,MATCH(B2105,'xUS TME'!$B:$B,0))</f>
        <v>Japan</v>
      </c>
      <c r="F2105" s="18" t="str">
        <f>INDEX('xUS TME'!G:G,MATCH(B2105,'xUS TME'!$B:$B,0))</f>
        <v>Industrials</v>
      </c>
      <c r="G2105" s="58">
        <f>IFERROR(INDEX(CRIMs!G:G,MATCH(C2105,CRIMs!D:D,0)),0)</f>
        <v>0</v>
      </c>
      <c r="H2105" s="58">
        <f>IFERROR(INDEX(CRIMs!I:I,MATCH(C2105,CRIMs!D:D,0)),0)</f>
        <v>0</v>
      </c>
      <c r="I2105" s="13">
        <f>INDEX('xUS TME'!E:E,MATCH($B2105,'xUS TME'!$B:$B,0))</f>
        <v>0.1</v>
      </c>
      <c r="J2105" s="15">
        <f>INDEX('xUS TME'!H:H,MATCH(B2105,'xUS TME'!$B:$B,0))</f>
        <v>1.27</v>
      </c>
      <c r="K2105" s="17">
        <f t="shared" si="32"/>
        <v>-0.21259842519685046</v>
      </c>
      <c r="L2105" s="15">
        <f>INDEX('xUS TME'!J:J,MATCH('xUS Opp Value'!B218,'xUS TME'!$B:$B,0))</f>
        <v>14.62</v>
      </c>
      <c r="M2105" s="15">
        <f>INDEX('xUS TME'!L:L,MATCH('xUS Opp Value'!$B218,'xUS TME'!$B:$B,0))</f>
        <v>2.84</v>
      </c>
      <c r="N2105" s="15">
        <f>INDEX('xUS TME'!K:K,MATCH('xUS Opp Value'!$B218,'xUS TME'!$B:$B,0))</f>
        <v>0.17</v>
      </c>
      <c r="O2105" s="15">
        <f>INDEX('xUS TME'!I:I,MATCH('xUS Opp Value'!$B218,'xUS TME'!$B:$B,0))</f>
        <v>0</v>
      </c>
      <c r="P2105" s="15" t="str">
        <f>INDEX('xUS TME'!M:M,MATCH('xUS Opp Value'!$B218,'xUS TME'!$B:$B,0))</f>
        <v>Indian Rupee</v>
      </c>
      <c r="Q2105" s="15" t="str">
        <f>INDEX('xUS TME'!N:N,MATCH('xUS Opp Value'!$B2105,'xUS TME'!$B:$B,0))</f>
        <v>High</v>
      </c>
    </row>
    <row r="2106" spans="1:17" hidden="1">
      <c r="A2106" s="10" t="s">
        <v>2227</v>
      </c>
      <c r="B2106" s="10" t="str">
        <f>INDEX('xUS TME'!B:B,MATCH('xUS Opp Value'!A2106,'xUS TME'!A:A,0))</f>
        <v>DK0010274414</v>
      </c>
      <c r="C2106" s="13" t="str">
        <f>INDEX('xUS TME'!C:C,MATCH($B2106,'xUS TME'!$B:$B,0))</f>
        <v>DANSKE</v>
      </c>
      <c r="D2106" s="13" t="str">
        <f>INDEX('xUS TME'!D:D,MATCH(B2106,'xUS TME'!$B:$B,0))</f>
        <v>0P0000A5KA</v>
      </c>
      <c r="E2106" s="13" t="str">
        <f>INDEX('xUS TME'!F:F,MATCH(B2106,'xUS TME'!$B:$B,0))</f>
        <v>Denmark</v>
      </c>
      <c r="F2106" s="18" t="str">
        <f>INDEX('xUS TME'!G:G,MATCH(B2106,'xUS TME'!$B:$B,0))</f>
        <v>Financials</v>
      </c>
      <c r="G2106" s="58">
        <f>IFERROR(INDEX(CRIMs!G:G,MATCH(C2106,CRIMs!D:D,0)),0)</f>
        <v>0</v>
      </c>
      <c r="H2106" s="58">
        <f>IFERROR(INDEX(CRIMs!I:I,MATCH(C2106,CRIMs!D:D,0)),0)</f>
        <v>0</v>
      </c>
      <c r="I2106" s="13">
        <f>INDEX('xUS TME'!E:E,MATCH($B2106,'xUS TME'!$B:$B,0))</f>
        <v>0.09</v>
      </c>
      <c r="J2106" s="15">
        <f>INDEX('xUS TME'!H:H,MATCH(B2106,'xUS TME'!$B:$B,0))</f>
        <v>1.08</v>
      </c>
      <c r="K2106" s="17">
        <f t="shared" ref="K2106:K2146" si="33">IFERROR((1/J2106)-1,"")</f>
        <v>-7.4074074074074181E-2</v>
      </c>
      <c r="L2106" s="15">
        <f>INDEX('xUS TME'!J:J,MATCH('xUS Opp Value'!B238,'xUS TME'!$B:$B,0))</f>
        <v>0</v>
      </c>
      <c r="M2106" s="15">
        <f>INDEX('xUS TME'!L:L,MATCH('xUS Opp Value'!$B238,'xUS TME'!$B:$B,0))</f>
        <v>44.28</v>
      </c>
      <c r="N2106" s="15">
        <f>INDEX('xUS TME'!K:K,MATCH('xUS Opp Value'!$B238,'xUS TME'!$B:$B,0))</f>
        <v>0.41</v>
      </c>
      <c r="O2106" s="15">
        <f>INDEX('xUS TME'!I:I,MATCH('xUS Opp Value'!$B238,'xUS TME'!$B:$B,0))</f>
        <v>0</v>
      </c>
      <c r="P2106" s="15" t="str">
        <f>INDEX('xUS TME'!M:M,MATCH('xUS Opp Value'!$B238,'xUS TME'!$B:$B,0))</f>
        <v>Won</v>
      </c>
      <c r="Q2106" s="15" t="str">
        <f>INDEX('xUS TME'!N:N,MATCH('xUS Opp Value'!$B2106,'xUS TME'!$B:$B,0))</f>
        <v>Medium</v>
      </c>
    </row>
    <row r="2107" spans="1:17" hidden="1">
      <c r="A2107" s="10" t="s">
        <v>2410</v>
      </c>
      <c r="B2107" s="10" t="str">
        <f>INDEX('xUS TME'!B:B,MATCH('xUS Opp Value'!A2107,'xUS TME'!A:A,0))</f>
        <v>JP3783600004</v>
      </c>
      <c r="C2107" s="13">
        <f>INDEX('xUS TME'!C:C,MATCH($B2107,'xUS TME'!$B:$B,0))</f>
        <v>9020</v>
      </c>
      <c r="D2107" s="13" t="str">
        <f>INDEX('xUS TME'!D:D,MATCH(B2107,'xUS TME'!$B:$B,0))</f>
        <v>0P0000AEU9</v>
      </c>
      <c r="E2107" s="13" t="str">
        <f>INDEX('xUS TME'!F:F,MATCH(B2107,'xUS TME'!$B:$B,0))</f>
        <v>Japan</v>
      </c>
      <c r="F2107" s="18" t="str">
        <f>INDEX('xUS TME'!G:G,MATCH(B2107,'xUS TME'!$B:$B,0))</f>
        <v>Industrials</v>
      </c>
      <c r="G2107" s="58">
        <f>IFERROR(INDEX(CRIMs!G:G,MATCH(C2107,CRIMs!D:D,0)),0)</f>
        <v>0</v>
      </c>
      <c r="H2107" s="58">
        <f>IFERROR(INDEX(CRIMs!I:I,MATCH(C2107,CRIMs!D:D,0)),0)</f>
        <v>0</v>
      </c>
      <c r="I2107" s="13">
        <f>INDEX('xUS TME'!E:E,MATCH($B2107,'xUS TME'!$B:$B,0))</f>
        <v>0.08</v>
      </c>
      <c r="J2107" s="15">
        <f>INDEX('xUS TME'!H:H,MATCH(B2107,'xUS TME'!$B:$B,0))</f>
        <v>1.24</v>
      </c>
      <c r="K2107" s="17">
        <f t="shared" si="33"/>
        <v>-0.19354838709677413</v>
      </c>
      <c r="L2107" s="15">
        <f>INDEX('xUS TME'!J:J,MATCH('xUS Opp Value'!B290,'xUS TME'!$B:$B,0))</f>
        <v>0</v>
      </c>
      <c r="M2107" s="15">
        <f>INDEX('xUS TME'!L:L,MATCH('xUS Opp Value'!$B290,'xUS TME'!$B:$B,0))</f>
        <v>2.23</v>
      </c>
      <c r="N2107" s="15">
        <f>INDEX('xUS TME'!K:K,MATCH('xUS Opp Value'!$B290,'xUS TME'!$B:$B,0))</f>
        <v>0.15</v>
      </c>
      <c r="O2107" s="15">
        <f>INDEX('xUS TME'!I:I,MATCH('xUS Opp Value'!$B290,'xUS TME'!$B:$B,0))</f>
        <v>0</v>
      </c>
      <c r="P2107" s="15" t="str">
        <f>INDEX('xUS TME'!M:M,MATCH('xUS Opp Value'!$B290,'xUS TME'!$B:$B,0))</f>
        <v>Yen</v>
      </c>
      <c r="Q2107" s="15" t="str">
        <f>INDEX('xUS TME'!N:N,MATCH('xUS Opp Value'!$B2107,'xUS TME'!$B:$B,0))</f>
        <v>Medium</v>
      </c>
    </row>
    <row r="2108" spans="1:17" hidden="1">
      <c r="A2108" s="10" t="s">
        <v>2037</v>
      </c>
      <c r="B2108" s="10" t="str">
        <f>INDEX('xUS TME'!B:B,MATCH('xUS Opp Value'!A2108,'xUS TME'!A:A,0))</f>
        <v>AU0000030678</v>
      </c>
      <c r="C2108" s="13" t="str">
        <f>INDEX('xUS TME'!C:C,MATCH($B2108,'xUS TME'!$B:$B,0))</f>
        <v>COL</v>
      </c>
      <c r="D2108" s="13" t="str">
        <f>INDEX('xUS TME'!D:D,MATCH(B2108,'xUS TME'!$B:$B,0))</f>
        <v>0P0001F3YF</v>
      </c>
      <c r="E2108" s="13" t="str">
        <f>INDEX('xUS TME'!F:F,MATCH(B2108,'xUS TME'!$B:$B,0))</f>
        <v>Australia</v>
      </c>
      <c r="F2108" s="18" t="str">
        <f>INDEX('xUS TME'!G:G,MATCH(B2108,'xUS TME'!$B:$B,0))</f>
        <v>Consumer Staples</v>
      </c>
      <c r="G2108" s="58">
        <f>IFERROR(INDEX(CRIMs!G:G,MATCH(C2108,CRIMs!D:D,0)),0)</f>
        <v>0</v>
      </c>
      <c r="H2108" s="58">
        <f>IFERROR(INDEX(CRIMs!I:I,MATCH(C2108,CRIMs!D:D,0)),0)</f>
        <v>0</v>
      </c>
      <c r="I2108" s="13">
        <f>INDEX('xUS TME'!E:E,MATCH($B2108,'xUS TME'!$B:$B,0))</f>
        <v>0.06</v>
      </c>
      <c r="J2108" s="15">
        <f>INDEX('xUS TME'!H:H,MATCH(B2108,'xUS TME'!$B:$B,0))</f>
        <v>1.38</v>
      </c>
      <c r="K2108" s="17">
        <f t="shared" si="33"/>
        <v>-0.2753623188405796</v>
      </c>
      <c r="L2108" s="15">
        <f>INDEX('xUS TME'!J:J,MATCH('xUS Opp Value'!B402,'xUS TME'!$B:$B,0))</f>
        <v>55.86</v>
      </c>
      <c r="M2108" s="15">
        <f>INDEX('xUS TME'!L:L,MATCH('xUS Opp Value'!$B402,'xUS TME'!$B:$B,0))</f>
        <v>27.66</v>
      </c>
      <c r="N2108" s="15">
        <f>INDEX('xUS TME'!K:K,MATCH('xUS Opp Value'!$B402,'xUS TME'!$B:$B,0))</f>
        <v>0.32</v>
      </c>
      <c r="O2108" s="15">
        <f>INDEX('xUS TME'!I:I,MATCH('xUS Opp Value'!$B402,'xUS TME'!$B:$B,0))</f>
        <v>0</v>
      </c>
      <c r="P2108" s="15" t="str">
        <f>INDEX('xUS TME'!M:M,MATCH('xUS Opp Value'!$B402,'xUS TME'!$B:$B,0))</f>
        <v>New Taiwan Dollar</v>
      </c>
      <c r="Q2108" s="15" t="str">
        <f>INDEX('xUS TME'!N:N,MATCH('xUS Opp Value'!$B2108,'xUS TME'!$B:$B,0))</f>
        <v>Low</v>
      </c>
    </row>
    <row r="2109" spans="1:17" hidden="1">
      <c r="A2109" s="10" t="s">
        <v>4457</v>
      </c>
      <c r="B2109" s="10" t="str">
        <f>INDEX('xUS TME'!B:B,MATCH('xUS Opp Value'!A2109,'xUS TME'!A:A,0))</f>
        <v>NL0000009082</v>
      </c>
      <c r="C2109" s="13" t="str">
        <f>INDEX('xUS TME'!C:C,MATCH($B2109,'xUS TME'!$B:$B,0))</f>
        <v>KPN</v>
      </c>
      <c r="D2109" s="13" t="str">
        <f>INDEX('xUS TME'!D:D,MATCH(B2109,'xUS TME'!$B:$B,0))</f>
        <v>0P0000A63U</v>
      </c>
      <c r="E2109" s="13" t="str">
        <f>INDEX('xUS TME'!F:F,MATCH(B2109,'xUS TME'!$B:$B,0))</f>
        <v>Netherlands</v>
      </c>
      <c r="F2109" s="18" t="str">
        <f>INDEX('xUS TME'!G:G,MATCH(B2109,'xUS TME'!$B:$B,0))</f>
        <v>Communication Services</v>
      </c>
      <c r="G2109" s="58">
        <f>IFERROR(INDEX(CRIMs!G:G,MATCH(C2109,CRIMs!D:D,0)),0)</f>
        <v>0</v>
      </c>
      <c r="H2109" s="58">
        <f>IFERROR(INDEX(CRIMs!I:I,MATCH(C2109,CRIMs!D:D,0)),0)</f>
        <v>0</v>
      </c>
      <c r="I2109" s="13">
        <f>INDEX('xUS TME'!E:E,MATCH($B2109,'xUS TME'!$B:$B,0))</f>
        <v>7.0000000000000007E-2</v>
      </c>
      <c r="J2109" s="15">
        <f>INDEX('xUS TME'!H:H,MATCH(B2109,'xUS TME'!$B:$B,0))</f>
        <v>1.3</v>
      </c>
      <c r="K2109" s="17">
        <f t="shared" si="33"/>
        <v>-0.23076923076923084</v>
      </c>
      <c r="L2109" s="15">
        <f>INDEX('xUS TME'!J:J,MATCH('xUS Opp Value'!B423,'xUS TME'!$B:$B,0))</f>
        <v>40.299999999999997</v>
      </c>
      <c r="M2109" s="15">
        <f>INDEX('xUS TME'!L:L,MATCH('xUS Opp Value'!$B423,'xUS TME'!$B:$B,0))</f>
        <v>5.69</v>
      </c>
      <c r="N2109" s="15">
        <f>INDEX('xUS TME'!K:K,MATCH('xUS Opp Value'!$B423,'xUS TME'!$B:$B,0))</f>
        <v>0.15</v>
      </c>
      <c r="O2109" s="15">
        <f>INDEX('xUS TME'!I:I,MATCH('xUS Opp Value'!$B423,'xUS TME'!$B:$B,0))</f>
        <v>0</v>
      </c>
      <c r="P2109" s="15" t="str">
        <f>INDEX('xUS TME'!M:M,MATCH('xUS Opp Value'!$B423,'xUS TME'!$B:$B,0))</f>
        <v>Baht</v>
      </c>
      <c r="Q2109" s="15" t="str">
        <f>INDEX('xUS TME'!N:N,MATCH('xUS Opp Value'!$B2109,'xUS TME'!$B:$B,0))</f>
        <v>Medium</v>
      </c>
    </row>
    <row r="2110" spans="1:17" hidden="1">
      <c r="A2110" s="10" t="s">
        <v>7939</v>
      </c>
      <c r="B2110" s="10" t="str">
        <f>INDEX('xUS TME'!B:B,MATCH('xUS Opp Value'!A2110,'xUS TME'!A:A,0))</f>
        <v>GB00BH4HKS39</v>
      </c>
      <c r="C2110" s="13" t="str">
        <f>INDEX('xUS TME'!C:C,MATCH($B2110,'xUS TME'!$B:$B,0))</f>
        <v>VOD</v>
      </c>
      <c r="D2110" s="13" t="str">
        <f>INDEX('xUS TME'!D:D,MATCH(B2110,'xUS TME'!$B:$B,0))</f>
        <v>0P00007WPO</v>
      </c>
      <c r="E2110" s="13" t="str">
        <f>INDEX('xUS TME'!F:F,MATCH(B2110,'xUS TME'!$B:$B,0))</f>
        <v>United Kingdom</v>
      </c>
      <c r="F2110" s="18" t="str">
        <f>INDEX('xUS TME'!G:G,MATCH(B2110,'xUS TME'!$B:$B,0))</f>
        <v>Communication Services</v>
      </c>
      <c r="G2110" s="58">
        <f>IFERROR(INDEX(CRIMs!G:G,MATCH(C2110,CRIMs!D:D,0)),0)</f>
        <v>0</v>
      </c>
      <c r="H2110" s="58">
        <f>IFERROR(INDEX(CRIMs!I:I,MATCH(C2110,CRIMs!D:D,0)),0)</f>
        <v>0</v>
      </c>
      <c r="I2110" s="13">
        <f>INDEX('xUS TME'!E:E,MATCH($B2110,'xUS TME'!$B:$B,0))</f>
        <v>0.09</v>
      </c>
      <c r="J2110" s="15">
        <f>INDEX('xUS TME'!H:H,MATCH(B2110,'xUS TME'!$B:$B,0))</f>
        <v>1.32</v>
      </c>
      <c r="K2110" s="17">
        <f t="shared" si="33"/>
        <v>-0.24242424242424243</v>
      </c>
      <c r="L2110" s="15">
        <f>INDEX('xUS TME'!J:J,MATCH('xUS Opp Value'!B267,'xUS TME'!$B:$B,0))</f>
        <v>0</v>
      </c>
      <c r="M2110" s="15">
        <f>INDEX('xUS TME'!L:L,MATCH('xUS Opp Value'!$B267,'xUS TME'!$B:$B,0))</f>
        <v>0.57999999999999996</v>
      </c>
      <c r="N2110" s="15">
        <f>INDEX('xUS TME'!K:K,MATCH('xUS Opp Value'!$B267,'xUS TME'!$B:$B,0))</f>
        <v>0</v>
      </c>
      <c r="O2110" s="15" t="str">
        <f>INDEX('xUS TME'!I:I,MATCH('xUS Opp Value'!$B267,'xUS TME'!$B:$B,0))</f>
        <v>Narrow</v>
      </c>
      <c r="P2110" s="15" t="str">
        <f>INDEX('xUS TME'!M:M,MATCH('xUS Opp Value'!$B267,'xUS TME'!$B:$B,0))</f>
        <v>Won</v>
      </c>
      <c r="Q2110" s="15" t="str">
        <f>INDEX('xUS TME'!N:N,MATCH('xUS Opp Value'!$B2110,'xUS TME'!$B:$B,0))</f>
        <v>Medium</v>
      </c>
    </row>
    <row r="2111" spans="1:17" hidden="1">
      <c r="A2111" s="10" t="s">
        <v>7379</v>
      </c>
      <c r="B2111" s="10" t="str">
        <f>INDEX('xUS TME'!B:B,MATCH('xUS Opp Value'!A2111,'xUS TME'!A:A,0))</f>
        <v>CA87807B1076</v>
      </c>
      <c r="C2111" s="13" t="str">
        <f>INDEX('xUS TME'!C:C,MATCH($B2111,'xUS TME'!$B:$B,0))</f>
        <v>TRP</v>
      </c>
      <c r="D2111" s="13" t="str">
        <f>INDEX('xUS TME'!D:D,MATCH(B2111,'xUS TME'!$B:$B,0))</f>
        <v>0P0000689D</v>
      </c>
      <c r="E2111" s="13" t="str">
        <f>INDEX('xUS TME'!F:F,MATCH(B2111,'xUS TME'!$B:$B,0))</f>
        <v>Canada</v>
      </c>
      <c r="F2111" s="18" t="str">
        <f>INDEX('xUS TME'!G:G,MATCH(B2111,'xUS TME'!$B:$B,0))</f>
        <v>Energy</v>
      </c>
      <c r="G2111" s="58">
        <f>IFERROR(INDEX(CRIMs!G:G,MATCH(C2111,CRIMs!D:D,0)),0)</f>
        <v>0</v>
      </c>
      <c r="H2111" s="58">
        <f>IFERROR(INDEX(CRIMs!I:I,MATCH(C2111,CRIMs!D:D,0)),0)</f>
        <v>0</v>
      </c>
      <c r="I2111" s="13">
        <f>INDEX('xUS TME'!E:E,MATCH($B2111,'xUS TME'!$B:$B,0))</f>
        <v>0.2</v>
      </c>
      <c r="J2111" s="15">
        <f>INDEX('xUS TME'!H:H,MATCH(B2111,'xUS TME'!$B:$B,0))</f>
        <v>1.3</v>
      </c>
      <c r="K2111" s="17">
        <f t="shared" si="33"/>
        <v>-0.23076923076923084</v>
      </c>
      <c r="L2111" s="15">
        <f>INDEX('xUS TME'!J:J,MATCH('xUS Opp Value'!B124,'xUS TME'!$B:$B,0))</f>
        <v>32.799999999999997</v>
      </c>
      <c r="M2111" s="15">
        <f>INDEX('xUS TME'!L:L,MATCH('xUS Opp Value'!$B124,'xUS TME'!$B:$B,0))</f>
        <v>2.06</v>
      </c>
      <c r="N2111" s="15">
        <f>INDEX('xUS TME'!K:K,MATCH('xUS Opp Value'!$B124,'xUS TME'!$B:$B,0))</f>
        <v>-0.01</v>
      </c>
      <c r="O2111" s="15" t="str">
        <f>INDEX('xUS TME'!I:I,MATCH('xUS Opp Value'!$B124,'xUS TME'!$B:$B,0))</f>
        <v>None</v>
      </c>
      <c r="P2111" s="15" t="str">
        <f>INDEX('xUS TME'!M:M,MATCH('xUS Opp Value'!$B124,'xUS TME'!$B:$B,0))</f>
        <v>Canadian Dollar</v>
      </c>
      <c r="Q2111" s="15" t="str">
        <f>INDEX('xUS TME'!N:N,MATCH('xUS Opp Value'!$B2111,'xUS TME'!$B:$B,0))</f>
        <v>Medium</v>
      </c>
    </row>
    <row r="2112" spans="1:17" hidden="1">
      <c r="A2112" s="10" t="s">
        <v>6138</v>
      </c>
      <c r="B2112" s="10" t="str">
        <f>INDEX('xUS TME'!B:B,MATCH('xUS Opp Value'!A2112,'xUS TME'!A:A,0))</f>
        <v>AU000000RIO1</v>
      </c>
      <c r="C2112" s="13" t="str">
        <f>INDEX('xUS TME'!C:C,MATCH($B2112,'xUS TME'!$B:$B,0))</f>
        <v>RIO</v>
      </c>
      <c r="D2112" s="13" t="str">
        <f>INDEX('xUS TME'!D:D,MATCH(B2112,'xUS TME'!$B:$B,0))</f>
        <v>0P00006WVI</v>
      </c>
      <c r="E2112" s="13" t="str">
        <f>INDEX('xUS TME'!F:F,MATCH(B2112,'xUS TME'!$B:$B,0))</f>
        <v>Australia</v>
      </c>
      <c r="F2112" s="18" t="str">
        <f>INDEX('xUS TME'!G:G,MATCH(B2112,'xUS TME'!$B:$B,0))</f>
        <v>Materials</v>
      </c>
      <c r="G2112" s="58">
        <f>IFERROR(INDEX(CRIMs!G:G,MATCH(C2112,CRIMs!D:D,0)),0)</f>
        <v>0</v>
      </c>
      <c r="H2112" s="58">
        <f>IFERROR(INDEX(CRIMs!I:I,MATCH(C2112,CRIMs!D:D,0)),0)</f>
        <v>0</v>
      </c>
      <c r="I2112" s="13">
        <f>INDEX('xUS TME'!E:E,MATCH($B2112,'xUS TME'!$B:$B,0))</f>
        <v>0.13</v>
      </c>
      <c r="J2112" s="15">
        <f>INDEX('xUS TME'!H:H,MATCH(B2112,'xUS TME'!$B:$B,0))</f>
        <v>1.38</v>
      </c>
      <c r="K2112" s="17">
        <f t="shared" si="33"/>
        <v>-0.2753623188405796</v>
      </c>
      <c r="L2112" s="15">
        <f>INDEX('xUS TME'!J:J,MATCH('xUS Opp Value'!B189,'xUS TME'!$B:$B,0))</f>
        <v>0</v>
      </c>
      <c r="M2112" s="15">
        <f>INDEX('xUS TME'!L:L,MATCH('xUS Opp Value'!$B189,'xUS TME'!$B:$B,0))</f>
        <v>17.72</v>
      </c>
      <c r="N2112" s="15">
        <f>INDEX('xUS TME'!K:K,MATCH('xUS Opp Value'!$B189,'xUS TME'!$B:$B,0))</f>
        <v>0.43</v>
      </c>
      <c r="O2112" s="15">
        <f>INDEX('xUS TME'!I:I,MATCH('xUS Opp Value'!$B189,'xUS TME'!$B:$B,0))</f>
        <v>0</v>
      </c>
      <c r="P2112" s="15" t="str">
        <f>INDEX('xUS TME'!M:M,MATCH('xUS Opp Value'!$B189,'xUS TME'!$B:$B,0))</f>
        <v>Won</v>
      </c>
      <c r="Q2112" s="15" t="str">
        <f>INDEX('xUS TME'!N:N,MATCH('xUS Opp Value'!$B2112,'xUS TME'!$B:$B,0))</f>
        <v>Medium</v>
      </c>
    </row>
    <row r="2113" spans="1:17" hidden="1">
      <c r="A2113" s="10" t="s">
        <v>7793</v>
      </c>
      <c r="B2113" s="10" t="str">
        <f>INDEX('xUS TME'!B:B,MATCH('xUS Opp Value'!A2113,'xUS TME'!A:A,0))</f>
        <v>BE0003739530</v>
      </c>
      <c r="C2113" s="13" t="str">
        <f>INDEX('xUS TME'!C:C,MATCH($B2113,'xUS TME'!$B:$B,0))</f>
        <v>UCB</v>
      </c>
      <c r="D2113" s="13" t="str">
        <f>INDEX('xUS TME'!D:D,MATCH(B2113,'xUS TME'!$B:$B,0))</f>
        <v>0P0000A5OD</v>
      </c>
      <c r="E2113" s="13" t="str">
        <f>INDEX('xUS TME'!F:F,MATCH(B2113,'xUS TME'!$B:$B,0))</f>
        <v>Belgium</v>
      </c>
      <c r="F2113" s="18" t="str">
        <f>INDEX('xUS TME'!G:G,MATCH(B2113,'xUS TME'!$B:$B,0))</f>
        <v>Health Care</v>
      </c>
      <c r="G2113" s="58">
        <f>IFERROR(INDEX(CRIMs!G:G,MATCH(C2113,CRIMs!D:D,0)),0)</f>
        <v>0</v>
      </c>
      <c r="H2113" s="58">
        <f>IFERROR(INDEX(CRIMs!I:I,MATCH(C2113,CRIMs!D:D,0)),0)</f>
        <v>0</v>
      </c>
      <c r="I2113" s="13">
        <f>INDEX('xUS TME'!E:E,MATCH($B2113,'xUS TME'!$B:$B,0))</f>
        <v>0.11</v>
      </c>
      <c r="J2113" s="15">
        <f>INDEX('xUS TME'!H:H,MATCH(B2113,'xUS TME'!$B:$B,0))</f>
        <v>1.41</v>
      </c>
      <c r="K2113" s="17">
        <f t="shared" si="33"/>
        <v>-0.29078014184397161</v>
      </c>
      <c r="L2113" s="15">
        <f>INDEX('xUS TME'!J:J,MATCH('xUS Opp Value'!B209,'xUS TME'!$B:$B,0))</f>
        <v>9.5299999999999994</v>
      </c>
      <c r="M2113" s="15">
        <f>INDEX('xUS TME'!L:L,MATCH('xUS Opp Value'!$B209,'xUS TME'!$B:$B,0))</f>
        <v>0.67</v>
      </c>
      <c r="N2113" s="15">
        <f>INDEX('xUS TME'!K:K,MATCH('xUS Opp Value'!$B209,'xUS TME'!$B:$B,0))</f>
        <v>0.06</v>
      </c>
      <c r="O2113" s="15" t="str">
        <f>INDEX('xUS TME'!I:I,MATCH('xUS Opp Value'!$B209,'xUS TME'!$B:$B,0))</f>
        <v>None</v>
      </c>
      <c r="P2113" s="15" t="str">
        <f>INDEX('xUS TME'!M:M,MATCH('xUS Opp Value'!$B209,'xUS TME'!$B:$B,0))</f>
        <v>Won</v>
      </c>
      <c r="Q2113" s="15" t="str">
        <f>INDEX('xUS TME'!N:N,MATCH('xUS Opp Value'!$B2113,'xUS TME'!$B:$B,0))</f>
        <v>Medium</v>
      </c>
    </row>
    <row r="2114" spans="1:17" hidden="1">
      <c r="A2114" s="10" t="s">
        <v>3695</v>
      </c>
      <c r="B2114" s="10" t="str">
        <f>INDEX('xUS TME'!B:B,MATCH('xUS Opp Value'!A2114,'xUS TME'!A:A,0))</f>
        <v>CA4488112083</v>
      </c>
      <c r="C2114" s="13" t="str">
        <f>INDEX('xUS TME'!C:C,MATCH($B2114,'xUS TME'!$B:$B,0))</f>
        <v>H</v>
      </c>
      <c r="D2114" s="13" t="str">
        <f>INDEX('xUS TME'!D:D,MATCH(B2114,'xUS TME'!$B:$B,0))</f>
        <v>0P00016YTR</v>
      </c>
      <c r="E2114" s="13" t="str">
        <f>INDEX('xUS TME'!F:F,MATCH(B2114,'xUS TME'!$B:$B,0))</f>
        <v>Canada</v>
      </c>
      <c r="F2114" s="18" t="str">
        <f>INDEX('xUS TME'!G:G,MATCH(B2114,'xUS TME'!$B:$B,0))</f>
        <v>Utilities</v>
      </c>
      <c r="G2114" s="58">
        <f>IFERROR(INDEX(CRIMs!G:G,MATCH(C2114,CRIMs!D:D,0)),0)</f>
        <v>0</v>
      </c>
      <c r="H2114" s="58">
        <f>IFERROR(INDEX(CRIMs!I:I,MATCH(C2114,CRIMs!D:D,0)),0)</f>
        <v>0</v>
      </c>
      <c r="I2114" s="13">
        <f>INDEX('xUS TME'!E:E,MATCH($B2114,'xUS TME'!$B:$B,0))</f>
        <v>0.04</v>
      </c>
      <c r="J2114" s="15">
        <f>INDEX('xUS TME'!H:H,MATCH(B2114,'xUS TME'!$B:$B,0))</f>
        <v>1.25</v>
      </c>
      <c r="K2114" s="17">
        <f t="shared" si="33"/>
        <v>-0.19999999999999996</v>
      </c>
      <c r="L2114" s="15">
        <f>INDEX('xUS TME'!J:J,MATCH('xUS Opp Value'!B592,'xUS TME'!$B:$B,0))</f>
        <v>7.6</v>
      </c>
      <c r="M2114" s="15">
        <f>INDEX('xUS TME'!L:L,MATCH('xUS Opp Value'!$B592,'xUS TME'!$B:$B,0))</f>
        <v>6.81</v>
      </c>
      <c r="N2114" s="15">
        <f>INDEX('xUS TME'!K:K,MATCH('xUS Opp Value'!$B592,'xUS TME'!$B:$B,0))</f>
        <v>0.82</v>
      </c>
      <c r="O2114" s="15">
        <f>INDEX('xUS TME'!I:I,MATCH('xUS Opp Value'!$B592,'xUS TME'!$B:$B,0))</f>
        <v>0</v>
      </c>
      <c r="P2114" s="15" t="str">
        <f>INDEX('xUS TME'!M:M,MATCH('xUS Opp Value'!$B592,'xUS TME'!$B:$B,0))</f>
        <v>Brazilian Real</v>
      </c>
      <c r="Q2114" s="15" t="str">
        <f>INDEX('xUS TME'!N:N,MATCH('xUS Opp Value'!$B2114,'xUS TME'!$B:$B,0))</f>
        <v>Low</v>
      </c>
    </row>
    <row r="2115" spans="1:17" hidden="1">
      <c r="A2115" s="10" t="s">
        <v>1969</v>
      </c>
      <c r="B2115" s="10" t="str">
        <f>INDEX('xUS TME'!B:B,MATCH('xUS Opp Value'!A2115,'xUS TME'!A:A,0))</f>
        <v>KYG2177B1014</v>
      </c>
      <c r="C2115" s="13">
        <f>INDEX('xUS TME'!C:C,MATCH($B2115,'xUS TME'!$B:$B,0))</f>
        <v>1113</v>
      </c>
      <c r="D2115" s="13" t="str">
        <f>INDEX('xUS TME'!D:D,MATCH(B2115,'xUS TME'!$B:$B,0))</f>
        <v>0P000163XM</v>
      </c>
      <c r="E2115" s="13" t="str">
        <f>INDEX('xUS TME'!F:F,MATCH(B2115,'xUS TME'!$B:$B,0))</f>
        <v>Hong Kong</v>
      </c>
      <c r="F2115" s="18" t="str">
        <f>INDEX('xUS TME'!G:G,MATCH(B2115,'xUS TME'!$B:$B,0))</f>
        <v>Real Estate</v>
      </c>
      <c r="G2115" s="58">
        <f>IFERROR(INDEX(CRIMs!G:G,MATCH(C2115,CRIMs!D:D,0)),0)</f>
        <v>0</v>
      </c>
      <c r="H2115" s="58">
        <f>IFERROR(INDEX(CRIMs!I:I,MATCH(C2115,CRIMs!D:D,0)),0)</f>
        <v>0</v>
      </c>
      <c r="I2115" s="13">
        <f>INDEX('xUS TME'!E:E,MATCH($B2115,'xUS TME'!$B:$B,0))</f>
        <v>0.03</v>
      </c>
      <c r="J2115" s="15">
        <f>INDEX('xUS TME'!H:H,MATCH(B2115,'xUS TME'!$B:$B,0))</f>
        <v>1.06</v>
      </c>
      <c r="K2115" s="17">
        <f t="shared" si="33"/>
        <v>-5.6603773584905759E-2</v>
      </c>
      <c r="L2115" s="15">
        <f>INDEX('xUS TME'!J:J,MATCH('xUS Opp Value'!B651,'xUS TME'!$B:$B,0))</f>
        <v>0</v>
      </c>
      <c r="M2115" s="15">
        <f>INDEX('xUS TME'!L:L,MATCH('xUS Opp Value'!$B651,'xUS TME'!$B:$B,0))</f>
        <v>1.18</v>
      </c>
      <c r="N2115" s="15">
        <f>INDEX('xUS TME'!K:K,MATCH('xUS Opp Value'!$B651,'xUS TME'!$B:$B,0))</f>
        <v>0.13</v>
      </c>
      <c r="O2115" s="15">
        <f>INDEX('xUS TME'!I:I,MATCH('xUS Opp Value'!$B651,'xUS TME'!$B:$B,0))</f>
        <v>0</v>
      </c>
      <c r="P2115" s="15" t="str">
        <f>INDEX('xUS TME'!M:M,MATCH('xUS Opp Value'!$B651,'xUS TME'!$B:$B,0))</f>
        <v>Won</v>
      </c>
      <c r="Q2115" s="15" t="str">
        <f>INDEX('xUS TME'!N:N,MATCH('xUS Opp Value'!$B2115,'xUS TME'!$B:$B,0))</f>
        <v>Medium</v>
      </c>
    </row>
    <row r="2116" spans="1:17" hidden="1">
      <c r="A2116" s="10" t="s">
        <v>8021</v>
      </c>
      <c r="B2116" s="10" t="str">
        <f>INDEX('xUS TME'!B:B,MATCH('xUS Opp Value'!A2116,'xUS TME'!A:A,0))</f>
        <v>AU000000WES1</v>
      </c>
      <c r="C2116" s="13" t="str">
        <f>INDEX('xUS TME'!C:C,MATCH($B2116,'xUS TME'!$B:$B,0))</f>
        <v>WES</v>
      </c>
      <c r="D2116" s="13" t="str">
        <f>INDEX('xUS TME'!D:D,MATCH(B2116,'xUS TME'!$B:$B,0))</f>
        <v>0P00006X1T</v>
      </c>
      <c r="E2116" s="13" t="str">
        <f>INDEX('xUS TME'!F:F,MATCH(B2116,'xUS TME'!$B:$B,0))</f>
        <v>Australia</v>
      </c>
      <c r="F2116" s="18" t="str">
        <f>INDEX('xUS TME'!G:G,MATCH(B2116,'xUS TME'!$B:$B,0))</f>
        <v>Consumer Discretionary</v>
      </c>
      <c r="G2116" s="58">
        <f>IFERROR(INDEX(CRIMs!G:G,MATCH(C2116,CRIMs!D:D,0)),0)</f>
        <v>0</v>
      </c>
      <c r="H2116" s="58">
        <f>IFERROR(INDEX(CRIMs!I:I,MATCH(C2116,CRIMs!D:D,0)),0)</f>
        <v>0</v>
      </c>
      <c r="I2116" s="13">
        <f>INDEX('xUS TME'!E:E,MATCH($B2116,'xUS TME'!$B:$B,0))</f>
        <v>0.17</v>
      </c>
      <c r="J2116" s="15">
        <f>INDEX('xUS TME'!H:H,MATCH(B2116,'xUS TME'!$B:$B,0))</f>
        <v>1.3</v>
      </c>
      <c r="K2116" s="17">
        <f t="shared" si="33"/>
        <v>-0.23076923076923084</v>
      </c>
      <c r="L2116" s="15">
        <f>INDEX('xUS TME'!J:J,MATCH('xUS Opp Value'!B111,'xUS TME'!$B:$B,0))</f>
        <v>11.34</v>
      </c>
      <c r="M2116" s="15">
        <f>INDEX('xUS TME'!L:L,MATCH('xUS Opp Value'!$B111,'xUS TME'!$B:$B,0))</f>
        <v>8.17</v>
      </c>
      <c r="N2116" s="15">
        <f>INDEX('xUS TME'!K:K,MATCH('xUS Opp Value'!$B111,'xUS TME'!$B:$B,0))</f>
        <v>0.23</v>
      </c>
      <c r="O2116" s="15">
        <f>INDEX('xUS TME'!I:I,MATCH('xUS Opp Value'!$B111,'xUS TME'!$B:$B,0))</f>
        <v>0</v>
      </c>
      <c r="P2116" s="15" t="str">
        <f>INDEX('xUS TME'!M:M,MATCH('xUS Opp Value'!$B111,'xUS TME'!$B:$B,0))</f>
        <v>Pound Sterling</v>
      </c>
      <c r="Q2116" s="15" t="str">
        <f>INDEX('xUS TME'!N:N,MATCH('xUS Opp Value'!$B2116,'xUS TME'!$B:$B,0))</f>
        <v>Low</v>
      </c>
    </row>
    <row r="2117" spans="1:17" hidden="1">
      <c r="A2117" s="10" t="s">
        <v>6290</v>
      </c>
      <c r="B2117" s="10" t="str">
        <f>INDEX('xUS TME'!B:B,MATCH('xUS Opp Value'!A2117,'xUS TME'!A:A,0))</f>
        <v>CH1243598427</v>
      </c>
      <c r="C2117" s="13" t="str">
        <f>INDEX('xUS TME'!C:C,MATCH($B2117,'xUS TME'!$B:$B,0))</f>
        <v>SDZ</v>
      </c>
      <c r="D2117" s="13" t="str">
        <f>INDEX('xUS TME'!D:D,MATCH(B2117,'xUS TME'!$B:$B,0))</f>
        <v>0P0001RIG8</v>
      </c>
      <c r="E2117" s="13" t="str">
        <f>INDEX('xUS TME'!F:F,MATCH(B2117,'xUS TME'!$B:$B,0))</f>
        <v>Switzerland</v>
      </c>
      <c r="F2117" s="18" t="str">
        <f>INDEX('xUS TME'!G:G,MATCH(B2117,'xUS TME'!$B:$B,0))</f>
        <v>Health Care</v>
      </c>
      <c r="G2117" s="58">
        <f>IFERROR(INDEX(CRIMs!G:G,MATCH(C2117,CRIMs!D:D,0)),0)</f>
        <v>0</v>
      </c>
      <c r="H2117" s="58">
        <f>IFERROR(INDEX(CRIMs!I:I,MATCH(C2117,CRIMs!D:D,0)),0)</f>
        <v>0</v>
      </c>
      <c r="I2117" s="13">
        <f>INDEX('xUS TME'!E:E,MATCH($B2117,'xUS TME'!$B:$B,0))</f>
        <v>0.1</v>
      </c>
      <c r="J2117" s="15">
        <f>INDEX('xUS TME'!H:H,MATCH(B2117,'xUS TME'!$B:$B,0))</f>
        <v>1.32</v>
      </c>
      <c r="K2117" s="17">
        <f t="shared" si="33"/>
        <v>-0.24242424242424243</v>
      </c>
      <c r="L2117" s="15">
        <f>INDEX('xUS TME'!J:J,MATCH('xUS Opp Value'!B242,'xUS TME'!$B:$B,0))</f>
        <v>14.37</v>
      </c>
      <c r="M2117" s="15">
        <f>INDEX('xUS TME'!L:L,MATCH('xUS Opp Value'!$B242,'xUS TME'!$B:$B,0))</f>
        <v>4.08</v>
      </c>
      <c r="N2117" s="15">
        <f>INDEX('xUS TME'!K:K,MATCH('xUS Opp Value'!$B242,'xUS TME'!$B:$B,0))</f>
        <v>0.17</v>
      </c>
      <c r="O2117" s="15">
        <f>INDEX('xUS TME'!I:I,MATCH('xUS Opp Value'!$B242,'xUS TME'!$B:$B,0))</f>
        <v>0</v>
      </c>
      <c r="P2117" s="15" t="str">
        <f>INDEX('xUS TME'!M:M,MATCH('xUS Opp Value'!$B242,'xUS TME'!$B:$B,0))</f>
        <v>New Taiwan Dollar</v>
      </c>
      <c r="Q2117" s="15" t="str">
        <f>INDEX('xUS TME'!N:N,MATCH('xUS Opp Value'!$B2117,'xUS TME'!$B:$B,0))</f>
        <v>High</v>
      </c>
    </row>
    <row r="2118" spans="1:17" hidden="1">
      <c r="A2118" s="10" t="s">
        <v>5543</v>
      </c>
      <c r="B2118" s="10" t="str">
        <f>INDEX('xUS TME'!B:B,MATCH('xUS Opp Value'!A2118,'xUS TME'!A:A,0))</f>
        <v>JP3639650005</v>
      </c>
      <c r="C2118" s="13" t="str">
        <f>INDEX('xUS TME'!C:C,MATCH($B2118,'xUS TME'!$B:$B,0))</f>
        <v>7532</v>
      </c>
      <c r="D2118" s="13" t="str">
        <f>INDEX('xUS TME'!D:D,MATCH(B2118,'xUS TME'!$B:$B,0))</f>
        <v>0P0000E9LF</v>
      </c>
      <c r="E2118" s="13" t="str">
        <f>INDEX('xUS TME'!F:F,MATCH(B2118,'xUS TME'!$B:$B,0))</f>
        <v>Japan</v>
      </c>
      <c r="F2118" s="18" t="str">
        <f>INDEX('xUS TME'!G:G,MATCH(B2118,'xUS TME'!$B:$B,0))</f>
        <v>Consumer Discretionary</v>
      </c>
      <c r="G2118" s="58">
        <f>IFERROR(INDEX(CRIMs!G:G,MATCH(C2118,CRIMs!D:D,0)),0)</f>
        <v>0</v>
      </c>
      <c r="H2118" s="58">
        <f>IFERROR(INDEX(CRIMs!I:I,MATCH(C2118,CRIMs!D:D,0)),0)</f>
        <v>0</v>
      </c>
      <c r="I2118" s="13">
        <f>INDEX('xUS TME'!E:E,MATCH($B2118,'xUS TME'!$B:$B,0))</f>
        <v>0.05</v>
      </c>
      <c r="J2118" s="15">
        <f>INDEX('xUS TME'!H:H,MATCH(B2118,'xUS TME'!$B:$B,0))</f>
        <v>1.24</v>
      </c>
      <c r="K2118" s="17">
        <f t="shared" si="33"/>
        <v>-0.19354838709677413</v>
      </c>
      <c r="L2118" s="15">
        <f>INDEX('xUS TME'!J:J,MATCH('xUS Opp Value'!B493,'xUS TME'!$B:$B,0))</f>
        <v>7.92</v>
      </c>
      <c r="M2118" s="15">
        <f>INDEX('xUS TME'!L:L,MATCH('xUS Opp Value'!$B493,'xUS TME'!$B:$B,0))</f>
        <v>0.53</v>
      </c>
      <c r="N2118" s="15">
        <f>INDEX('xUS TME'!K:K,MATCH('xUS Opp Value'!$B493,'xUS TME'!$B:$B,0))</f>
        <v>0.08</v>
      </c>
      <c r="O2118" s="15" t="str">
        <f>INDEX('xUS TME'!I:I,MATCH('xUS Opp Value'!$B493,'xUS TME'!$B:$B,0))</f>
        <v>None</v>
      </c>
      <c r="P2118" s="15" t="str">
        <f>INDEX('xUS TME'!M:M,MATCH('xUS Opp Value'!$B493,'xUS TME'!$B:$B,0))</f>
        <v>Euro</v>
      </c>
      <c r="Q2118" s="15" t="str">
        <f>INDEX('xUS TME'!N:N,MATCH('xUS Opp Value'!$B2118,'xUS TME'!$B:$B,0))</f>
        <v>Medium</v>
      </c>
    </row>
    <row r="2119" spans="1:17" hidden="1">
      <c r="A2119" s="10" t="s">
        <v>871</v>
      </c>
      <c r="B2119" s="10" t="str">
        <f>INDEX('xUS TME'!B:B,MATCH('xUS Opp Value'!A2119,'xUS TME'!A:A,0))</f>
        <v>ES0113900J37</v>
      </c>
      <c r="C2119" s="13" t="str">
        <f>INDEX('xUS TME'!C:C,MATCH($B2119,'xUS TME'!$B:$B,0))</f>
        <v>SAN</v>
      </c>
      <c r="D2119" s="13" t="str">
        <f>INDEX('xUS TME'!D:D,MATCH(B2119,'xUS TME'!$B:$B,0))</f>
        <v>0P0000A5JA</v>
      </c>
      <c r="E2119" s="13" t="str">
        <f>INDEX('xUS TME'!F:F,MATCH(B2119,'xUS TME'!$B:$B,0))</f>
        <v>Spain</v>
      </c>
      <c r="F2119" s="18" t="str">
        <f>INDEX('xUS TME'!G:G,MATCH(B2119,'xUS TME'!$B:$B,0))</f>
        <v>Financials</v>
      </c>
      <c r="G2119" s="58">
        <f>IFERROR(INDEX(CRIMs!G:G,MATCH(C2119,CRIMs!D:D,0)),0)</f>
        <v>0</v>
      </c>
      <c r="H2119" s="58">
        <f>IFERROR(INDEX(CRIMs!I:I,MATCH(C2119,CRIMs!D:D,0)),0)</f>
        <v>0</v>
      </c>
      <c r="I2119" s="13">
        <f>INDEX('xUS TME'!E:E,MATCH($B2119,'xUS TME'!$B:$B,0))</f>
        <v>0.49</v>
      </c>
      <c r="J2119" s="15">
        <f>INDEX('xUS TME'!H:H,MATCH(B2119,'xUS TME'!$B:$B,0))</f>
        <v>1.42</v>
      </c>
      <c r="K2119" s="17">
        <f t="shared" si="33"/>
        <v>-0.29577464788732388</v>
      </c>
      <c r="L2119" s="15">
        <f>INDEX('xUS TME'!J:J,MATCH('xUS Opp Value'!B21,'xUS TME'!$B:$B,0))</f>
        <v>10.02</v>
      </c>
      <c r="M2119" s="15">
        <f>INDEX('xUS TME'!L:L,MATCH('xUS Opp Value'!$B21,'xUS TME'!$B:$B,0))</f>
        <v>5.15</v>
      </c>
      <c r="N2119" s="15">
        <f>INDEX('xUS TME'!K:K,MATCH('xUS Opp Value'!$B21,'xUS TME'!$B:$B,0))</f>
        <v>0.55000000000000004</v>
      </c>
      <c r="O2119" s="15" t="str">
        <f>INDEX('xUS TME'!I:I,MATCH('xUS Opp Value'!$B21,'xUS TME'!$B:$B,0))</f>
        <v>None</v>
      </c>
      <c r="P2119" s="15" t="str">
        <f>INDEX('xUS TME'!M:M,MATCH('xUS Opp Value'!$B21,'xUS TME'!$B:$B,0))</f>
        <v>Rand</v>
      </c>
      <c r="Q2119" s="15" t="str">
        <f>INDEX('xUS TME'!N:N,MATCH('xUS Opp Value'!$B2119,'xUS TME'!$B:$B,0))</f>
        <v>High</v>
      </c>
    </row>
    <row r="2120" spans="1:17" hidden="1">
      <c r="A2120" s="10" t="s">
        <v>5323</v>
      </c>
      <c r="B2120" s="10" t="str">
        <f>INDEX('xUS TME'!B:B,MATCH('xUS Opp Value'!A2120,'xUS TME'!A:A,0))</f>
        <v>FI0009000681</v>
      </c>
      <c r="C2120" s="13" t="str">
        <f>INDEX('xUS TME'!C:C,MATCH($B2120,'xUS TME'!$B:$B,0))</f>
        <v>NOKIA</v>
      </c>
      <c r="D2120" s="13" t="str">
        <f>INDEX('xUS TME'!D:D,MATCH(B2120,'xUS TME'!$B:$B,0))</f>
        <v>0P0000A5WF</v>
      </c>
      <c r="E2120" s="13" t="str">
        <f>INDEX('xUS TME'!F:F,MATCH(B2120,'xUS TME'!$B:$B,0))</f>
        <v>Finland</v>
      </c>
      <c r="F2120" s="18" t="str">
        <f>INDEX('xUS TME'!G:G,MATCH(B2120,'xUS TME'!$B:$B,0))</f>
        <v>Information Technology</v>
      </c>
      <c r="G2120" s="58">
        <f>IFERROR(INDEX(CRIMs!G:G,MATCH(C2120,CRIMs!D:D,0)),0)</f>
        <v>0</v>
      </c>
      <c r="H2120" s="58">
        <f>IFERROR(INDEX(CRIMs!I:I,MATCH(C2120,CRIMs!D:D,0)),0)</f>
        <v>0</v>
      </c>
      <c r="I2120" s="13">
        <f>INDEX('xUS TME'!E:E,MATCH($B2120,'xUS TME'!$B:$B,0))</f>
        <v>0.12</v>
      </c>
      <c r="J2120" s="15">
        <f>INDEX('xUS TME'!H:H,MATCH(B2120,'xUS TME'!$B:$B,0))</f>
        <v>1.69</v>
      </c>
      <c r="K2120" s="17">
        <f t="shared" si="33"/>
        <v>-0.40828402366863903</v>
      </c>
      <c r="L2120" s="15">
        <f>INDEX('xUS TME'!J:J,MATCH('xUS Opp Value'!B247,'xUS TME'!$B:$B,0))</f>
        <v>16.079999999999998</v>
      </c>
      <c r="M2120" s="15">
        <f>INDEX('xUS TME'!L:L,MATCH('xUS Opp Value'!$B247,'xUS TME'!$B:$B,0))</f>
        <v>4.1100000000000003</v>
      </c>
      <c r="N2120" s="15">
        <f>INDEX('xUS TME'!K:K,MATCH('xUS Opp Value'!$B247,'xUS TME'!$B:$B,0))</f>
        <v>0.12</v>
      </c>
      <c r="O2120" s="15" t="str">
        <f>INDEX('xUS TME'!I:I,MATCH('xUS Opp Value'!$B247,'xUS TME'!$B:$B,0))</f>
        <v>Narrow</v>
      </c>
      <c r="P2120" s="15" t="str">
        <f>INDEX('xUS TME'!M:M,MATCH('xUS Opp Value'!$B247,'xUS TME'!$B:$B,0))</f>
        <v>Chilean Peso</v>
      </c>
      <c r="Q2120" s="15" t="str">
        <f>INDEX('xUS TME'!N:N,MATCH('xUS Opp Value'!$B2120,'xUS TME'!$B:$B,0))</f>
        <v>Medium</v>
      </c>
    </row>
    <row r="2121" spans="1:17" hidden="1">
      <c r="A2121" s="10" t="s">
        <v>4062</v>
      </c>
      <c r="B2121" s="10" t="str">
        <f>INDEX('xUS TME'!B:B,MATCH('xUS Opp Value'!A2121,'xUS TME'!A:A,0))</f>
        <v>JP3183200009</v>
      </c>
      <c r="C2121" s="13" t="str">
        <f>INDEX('xUS TME'!C:C,MATCH($B2121,'xUS TME'!$B:$B,0))</f>
        <v>8697</v>
      </c>
      <c r="D2121" s="13" t="str">
        <f>INDEX('xUS TME'!D:D,MATCH(B2121,'xUS TME'!$B:$B,0))</f>
        <v>0P0000XTVD</v>
      </c>
      <c r="E2121" s="13" t="str">
        <f>INDEX('xUS TME'!F:F,MATCH(B2121,'xUS TME'!$B:$B,0))</f>
        <v>Japan</v>
      </c>
      <c r="F2121" s="18" t="str">
        <f>INDEX('xUS TME'!G:G,MATCH(B2121,'xUS TME'!$B:$B,0))</f>
        <v>Financials</v>
      </c>
      <c r="G2121" s="58">
        <f>IFERROR(INDEX(CRIMs!G:G,MATCH(C2121,CRIMs!D:D,0)),0)</f>
        <v>0</v>
      </c>
      <c r="H2121" s="58">
        <f>IFERROR(INDEX(CRIMs!I:I,MATCH(C2121,CRIMs!D:D,0)),0)</f>
        <v>0</v>
      </c>
      <c r="I2121" s="13">
        <f>INDEX('xUS TME'!E:E,MATCH($B2121,'xUS TME'!$B:$B,0))</f>
        <v>0.04</v>
      </c>
      <c r="J2121" s="15">
        <f>INDEX('xUS TME'!H:H,MATCH(B2121,'xUS TME'!$B:$B,0))</f>
        <v>1.27</v>
      </c>
      <c r="K2121" s="17">
        <f t="shared" si="33"/>
        <v>-0.21259842519685046</v>
      </c>
      <c r="L2121" s="15">
        <f>INDEX('xUS TME'!J:J,MATCH('xUS Opp Value'!B638,'xUS TME'!$B:$B,0))</f>
        <v>0</v>
      </c>
      <c r="M2121" s="15">
        <f>INDEX('xUS TME'!L:L,MATCH('xUS Opp Value'!$B638,'xUS TME'!$B:$B,0))</f>
        <v>2.4500000000000002</v>
      </c>
      <c r="N2121" s="15">
        <f>INDEX('xUS TME'!K:K,MATCH('xUS Opp Value'!$B638,'xUS TME'!$B:$B,0))</f>
        <v>0.14000000000000001</v>
      </c>
      <c r="O2121" s="15">
        <f>INDEX('xUS TME'!I:I,MATCH('xUS Opp Value'!$B638,'xUS TME'!$B:$B,0))</f>
        <v>0</v>
      </c>
      <c r="P2121" s="15" t="str">
        <f>INDEX('xUS TME'!M:M,MATCH('xUS Opp Value'!$B638,'xUS TME'!$B:$B,0))</f>
        <v>New Taiwan Dollar</v>
      </c>
      <c r="Q2121" s="15" t="str">
        <f>INDEX('xUS TME'!N:N,MATCH('xUS Opp Value'!$B2121,'xUS TME'!$B:$B,0))</f>
        <v>Medium</v>
      </c>
    </row>
    <row r="2122" spans="1:17" hidden="1">
      <c r="A2122" s="10" t="s">
        <v>8041</v>
      </c>
      <c r="B2122" s="10" t="str">
        <f>INDEX('xUS TME'!B:B,MATCH('xUS Opp Value'!A2122,'xUS TME'!A:A,0))</f>
        <v>AU000000WBC1</v>
      </c>
      <c r="C2122" s="13" t="str">
        <f>INDEX('xUS TME'!C:C,MATCH($B2122,'xUS TME'!$B:$B,0))</f>
        <v>WBC</v>
      </c>
      <c r="D2122" s="13" t="str">
        <f>INDEX('xUS TME'!D:D,MATCH(B2122,'xUS TME'!$B:$B,0))</f>
        <v>0P00006X21</v>
      </c>
      <c r="E2122" s="13" t="str">
        <f>INDEX('xUS TME'!F:F,MATCH(B2122,'xUS TME'!$B:$B,0))</f>
        <v>Australia</v>
      </c>
      <c r="F2122" s="18" t="str">
        <f>INDEX('xUS TME'!G:G,MATCH(B2122,'xUS TME'!$B:$B,0))</f>
        <v>Financials</v>
      </c>
      <c r="G2122" s="58">
        <f>IFERROR(INDEX(CRIMs!G:G,MATCH(C2122,CRIMs!D:D,0)),0)</f>
        <v>0</v>
      </c>
      <c r="H2122" s="58">
        <f>IFERROR(INDEX(CRIMs!I:I,MATCH(C2122,CRIMs!D:D,0)),0)</f>
        <v>0</v>
      </c>
      <c r="I2122" s="13">
        <f>INDEX('xUS TME'!E:E,MATCH($B2122,'xUS TME'!$B:$B,0))</f>
        <v>0.28000000000000003</v>
      </c>
      <c r="J2122" s="15">
        <f>INDEX('xUS TME'!H:H,MATCH(B2122,'xUS TME'!$B:$B,0))</f>
        <v>1.37</v>
      </c>
      <c r="K2122" s="17">
        <f t="shared" si="33"/>
        <v>-0.27007299270072993</v>
      </c>
      <c r="L2122" s="15">
        <f>INDEX('xUS TME'!J:J,MATCH('xUS Opp Value'!B72,'xUS TME'!$B:$B,0))</f>
        <v>4.0599999999999996</v>
      </c>
      <c r="M2122" s="15">
        <f>INDEX('xUS TME'!L:L,MATCH('xUS Opp Value'!$B72,'xUS TME'!$B:$B,0))</f>
        <v>0.89</v>
      </c>
      <c r="N2122" s="15">
        <f>INDEX('xUS TME'!K:K,MATCH('xUS Opp Value'!$B72,'xUS TME'!$B:$B,0))</f>
        <v>0</v>
      </c>
      <c r="O2122" s="15" t="str">
        <f>INDEX('xUS TME'!I:I,MATCH('xUS Opp Value'!$B72,'xUS TME'!$B:$B,0))</f>
        <v>None</v>
      </c>
      <c r="P2122" s="15" t="str">
        <f>INDEX('xUS TME'!M:M,MATCH('xUS Opp Value'!$B72,'xUS TME'!$B:$B,0))</f>
        <v>Won</v>
      </c>
      <c r="Q2122" s="15" t="str">
        <f>INDEX('xUS TME'!N:N,MATCH('xUS Opp Value'!$B2122,'xUS TME'!$B:$B,0))</f>
        <v>Medium</v>
      </c>
    </row>
    <row r="2123" spans="1:17" hidden="1">
      <c r="A2123" s="10" t="s">
        <v>4979</v>
      </c>
      <c r="B2123" s="10" t="str">
        <f>INDEX('xUS TME'!B:B,MATCH('xUS Opp Value'!A2123,'xUS TME'!A:A,0))</f>
        <v>JP3893600001</v>
      </c>
      <c r="C2123" s="13" t="str">
        <f>INDEX('xUS TME'!C:C,MATCH($B2123,'xUS TME'!$B:$B,0))</f>
        <v>8031</v>
      </c>
      <c r="D2123" s="13" t="str">
        <f>INDEX('xUS TME'!D:D,MATCH(B2123,'xUS TME'!$B:$B,0))</f>
        <v>0P0000AEW6</v>
      </c>
      <c r="E2123" s="13" t="str">
        <f>INDEX('xUS TME'!F:F,MATCH(B2123,'xUS TME'!$B:$B,0))</f>
        <v>Japan</v>
      </c>
      <c r="F2123" s="18" t="str">
        <f>INDEX('xUS TME'!G:G,MATCH(B2123,'xUS TME'!$B:$B,0))</f>
        <v>Industrials</v>
      </c>
      <c r="G2123" s="58">
        <f>IFERROR(INDEX(CRIMs!G:G,MATCH(C2123,CRIMs!D:D,0)),0)</f>
        <v>0</v>
      </c>
      <c r="H2123" s="58">
        <f>IFERROR(INDEX(CRIMs!I:I,MATCH(C2123,CRIMs!D:D,0)),0)</f>
        <v>0</v>
      </c>
      <c r="I2123" s="13">
        <f>INDEX('xUS TME'!E:E,MATCH($B2123,'xUS TME'!$B:$B,0))</f>
        <v>0.28999999999999998</v>
      </c>
      <c r="J2123" s="15">
        <f>INDEX('xUS TME'!H:H,MATCH(B2123,'xUS TME'!$B:$B,0))</f>
        <v>1.49</v>
      </c>
      <c r="K2123" s="17">
        <f t="shared" si="33"/>
        <v>-0.32885906040268453</v>
      </c>
      <c r="L2123" s="15">
        <f>INDEX('xUS TME'!J:J,MATCH('xUS Opp Value'!B83,'xUS TME'!$B:$B,0))</f>
        <v>0</v>
      </c>
      <c r="M2123" s="15">
        <f>INDEX('xUS TME'!L:L,MATCH('xUS Opp Value'!$B83,'xUS TME'!$B:$B,0))</f>
        <v>2</v>
      </c>
      <c r="N2123" s="15">
        <f>INDEX('xUS TME'!K:K,MATCH('xUS Opp Value'!$B83,'xUS TME'!$B:$B,0))</f>
        <v>0.22</v>
      </c>
      <c r="O2123" s="15">
        <f>INDEX('xUS TME'!I:I,MATCH('xUS Opp Value'!$B83,'xUS TME'!$B:$B,0))</f>
        <v>0</v>
      </c>
      <c r="P2123" s="15" t="str">
        <f>INDEX('xUS TME'!M:M,MATCH('xUS Opp Value'!$B83,'xUS TME'!$B:$B,0))</f>
        <v>Rand</v>
      </c>
      <c r="Q2123" s="15" t="str">
        <f>INDEX('xUS TME'!N:N,MATCH('xUS Opp Value'!$B2123,'xUS TME'!$B:$B,0))</f>
        <v>Medium</v>
      </c>
    </row>
    <row r="2124" spans="1:17" hidden="1">
      <c r="A2124" s="10" t="s">
        <v>7450</v>
      </c>
      <c r="B2124" s="10" t="str">
        <f>INDEX('xUS TME'!B:B,MATCH('xUS Opp Value'!A2124,'xUS TME'!A:A,0))</f>
        <v>SE0000667925</v>
      </c>
      <c r="C2124" s="13" t="str">
        <f>INDEX('xUS TME'!C:C,MATCH($B2124,'xUS TME'!$B:$B,0))</f>
        <v>TELIA</v>
      </c>
      <c r="D2124" s="13" t="str">
        <f>INDEX('xUS TME'!D:D,MATCH(B2124,'xUS TME'!$B:$B,0))</f>
        <v>0P0000A6L4</v>
      </c>
      <c r="E2124" s="13" t="str">
        <f>INDEX('xUS TME'!F:F,MATCH(B2124,'xUS TME'!$B:$B,0))</f>
        <v>Sweden</v>
      </c>
      <c r="F2124" s="18" t="str">
        <f>INDEX('xUS TME'!G:G,MATCH(B2124,'xUS TME'!$B:$B,0))</f>
        <v>Communication Services</v>
      </c>
      <c r="G2124" s="58">
        <f>IFERROR(INDEX(CRIMs!G:G,MATCH(C2124,CRIMs!D:D,0)),0)</f>
        <v>0</v>
      </c>
      <c r="H2124" s="58">
        <f>IFERROR(INDEX(CRIMs!I:I,MATCH(C2124,CRIMs!D:D,0)),0)</f>
        <v>0</v>
      </c>
      <c r="I2124" s="13">
        <f>INDEX('xUS TME'!E:E,MATCH($B2124,'xUS TME'!$B:$B,0))</f>
        <v>0.04</v>
      </c>
      <c r="J2124" s="15">
        <f>INDEX('xUS TME'!H:H,MATCH(B2124,'xUS TME'!$B:$B,0))</f>
        <v>1.43</v>
      </c>
      <c r="K2124" s="17">
        <f t="shared" si="33"/>
        <v>-0.30069930069930062</v>
      </c>
      <c r="L2124" s="15">
        <f>INDEX('xUS TME'!J:J,MATCH('xUS Opp Value'!B668,'xUS TME'!$B:$B,0))</f>
        <v>0</v>
      </c>
      <c r="M2124" s="15">
        <f>INDEX('xUS TME'!L:L,MATCH('xUS Opp Value'!$B668,'xUS TME'!$B:$B,0))</f>
        <v>8.58</v>
      </c>
      <c r="N2124" s="15">
        <f>INDEX('xUS TME'!K:K,MATCH('xUS Opp Value'!$B668,'xUS TME'!$B:$B,0))</f>
        <v>0.37</v>
      </c>
      <c r="O2124" s="15">
        <f>INDEX('xUS TME'!I:I,MATCH('xUS Opp Value'!$B668,'xUS TME'!$B:$B,0))</f>
        <v>0</v>
      </c>
      <c r="P2124" s="15" t="str">
        <f>INDEX('xUS TME'!M:M,MATCH('xUS Opp Value'!$B668,'xUS TME'!$B:$B,0))</f>
        <v>Rand</v>
      </c>
      <c r="Q2124" s="15" t="str">
        <f>INDEX('xUS TME'!N:N,MATCH('xUS Opp Value'!$B2124,'xUS TME'!$B:$B,0))</f>
        <v>Medium</v>
      </c>
    </row>
    <row r="2125" spans="1:17" hidden="1">
      <c r="A2125" s="10" t="s">
        <v>7255</v>
      </c>
      <c r="B2125" s="10" t="str">
        <f>INDEX('xUS TME'!B:B,MATCH('xUS Opp Value'!A2125,'xUS TME'!A:A,0))</f>
        <v>SE0000242455</v>
      </c>
      <c r="C2125" s="13" t="str">
        <f>INDEX('xUS TME'!C:C,MATCH($B2125,'xUS TME'!$B:$B,0))</f>
        <v>SWED A</v>
      </c>
      <c r="D2125" s="13" t="str">
        <f>INDEX('xUS TME'!D:D,MATCH(B2125,'xUS TME'!$B:$B,0))</f>
        <v>0P0000A6LF</v>
      </c>
      <c r="E2125" s="13" t="str">
        <f>INDEX('xUS TME'!F:F,MATCH(B2125,'xUS TME'!$B:$B,0))</f>
        <v>Sweden</v>
      </c>
      <c r="F2125" s="18" t="str">
        <f>INDEX('xUS TME'!G:G,MATCH(B2125,'xUS TME'!$B:$B,0))</f>
        <v>Financials</v>
      </c>
      <c r="G2125" s="58">
        <f>IFERROR(INDEX(CRIMs!G:G,MATCH(C2125,CRIMs!D:D,0)),0)</f>
        <v>0</v>
      </c>
      <c r="H2125" s="58">
        <f>IFERROR(INDEX(CRIMs!I:I,MATCH(C2125,CRIMs!D:D,0)),0)</f>
        <v>0</v>
      </c>
      <c r="I2125" s="13">
        <f>INDEX('xUS TME'!E:E,MATCH($B2125,'xUS TME'!$B:$B,0))</f>
        <v>0.1</v>
      </c>
      <c r="J2125" s="15">
        <f>INDEX('xUS TME'!H:H,MATCH(B2125,'xUS TME'!$B:$B,0))</f>
        <v>1.07</v>
      </c>
      <c r="K2125" s="17">
        <f t="shared" si="33"/>
        <v>-6.5420560747663559E-2</v>
      </c>
      <c r="L2125" s="15">
        <f>INDEX('xUS TME'!J:J,MATCH('xUS Opp Value'!B195,'xUS TME'!$B:$B,0))</f>
        <v>0</v>
      </c>
      <c r="M2125" s="15">
        <f>INDEX('xUS TME'!L:L,MATCH('xUS Opp Value'!$B195,'xUS TME'!$B:$B,0))</f>
        <v>1.1599999999999999</v>
      </c>
      <c r="N2125" s="15">
        <f>INDEX('xUS TME'!K:K,MATCH('xUS Opp Value'!$B195,'xUS TME'!$B:$B,0))</f>
        <v>0.15</v>
      </c>
      <c r="O2125" s="15">
        <f>INDEX('xUS TME'!I:I,MATCH('xUS Opp Value'!$B195,'xUS TME'!$B:$B,0))</f>
        <v>0</v>
      </c>
      <c r="P2125" s="15" t="str">
        <f>INDEX('xUS TME'!M:M,MATCH('xUS Opp Value'!$B195,'xUS TME'!$B:$B,0))</f>
        <v>Yen</v>
      </c>
      <c r="Q2125" s="15" t="str">
        <f>INDEX('xUS TME'!N:N,MATCH('xUS Opp Value'!$B2125,'xUS TME'!$B:$B,0))</f>
        <v>Medium</v>
      </c>
    </row>
    <row r="2126" spans="1:17" hidden="1">
      <c r="A2126" s="10" t="s">
        <v>2660</v>
      </c>
      <c r="B2126" s="10" t="str">
        <f>INDEX('xUS TME'!B:B,MATCH('xUS Opp Value'!A2126,'xUS TME'!A:A,0))</f>
        <v>CA3039011026</v>
      </c>
      <c r="C2126" s="13" t="str">
        <f>INDEX('xUS TME'!C:C,MATCH($B2126,'xUS TME'!$B:$B,0))</f>
        <v>FFH</v>
      </c>
      <c r="D2126" s="13" t="str">
        <f>INDEX('xUS TME'!D:D,MATCH(B2126,'xUS TME'!$B:$B,0))</f>
        <v>0P00006821</v>
      </c>
      <c r="E2126" s="13" t="str">
        <f>INDEX('xUS TME'!F:F,MATCH(B2126,'xUS TME'!$B:$B,0))</f>
        <v>Canada</v>
      </c>
      <c r="F2126" s="18" t="str">
        <f>INDEX('xUS TME'!G:G,MATCH(B2126,'xUS TME'!$B:$B,0))</f>
        <v>Financials</v>
      </c>
      <c r="G2126" s="58">
        <f>IFERROR(INDEX(CRIMs!G:G,MATCH(C2126,CRIMs!D:D,0)),0)</f>
        <v>0</v>
      </c>
      <c r="H2126" s="58">
        <f>IFERROR(INDEX(CRIMs!I:I,MATCH(C2126,CRIMs!D:D,0)),0)</f>
        <v>0</v>
      </c>
      <c r="I2126" s="13">
        <f>INDEX('xUS TME'!E:E,MATCH($B2126,'xUS TME'!$B:$B,0))</f>
        <v>0.1</v>
      </c>
      <c r="J2126" s="15">
        <f>INDEX('xUS TME'!H:H,MATCH(B2126,'xUS TME'!$B:$B,0))</f>
        <v>1.29</v>
      </c>
      <c r="K2126" s="17">
        <f t="shared" si="33"/>
        <v>-0.22480620155038766</v>
      </c>
      <c r="L2126" s="15">
        <f>INDEX('xUS TME'!J:J,MATCH('xUS Opp Value'!B240,'xUS TME'!$B:$B,0))</f>
        <v>15.75</v>
      </c>
      <c r="M2126" s="15">
        <f>INDEX('xUS TME'!L:L,MATCH('xUS Opp Value'!$B240,'xUS TME'!$B:$B,0))</f>
        <v>2.14</v>
      </c>
      <c r="N2126" s="15">
        <f>INDEX('xUS TME'!K:K,MATCH('xUS Opp Value'!$B240,'xUS TME'!$B:$B,0))</f>
        <v>0.08</v>
      </c>
      <c r="O2126" s="15" t="str">
        <f>INDEX('xUS TME'!I:I,MATCH('xUS Opp Value'!$B240,'xUS TME'!$B:$B,0))</f>
        <v>None</v>
      </c>
      <c r="P2126" s="15" t="str">
        <f>INDEX('xUS TME'!M:M,MATCH('xUS Opp Value'!$B240,'xUS TME'!$B:$B,0))</f>
        <v>Norwegian Krone</v>
      </c>
      <c r="Q2126" s="15" t="str">
        <f>INDEX('xUS TME'!N:N,MATCH('xUS Opp Value'!$B2126,'xUS TME'!$B:$B,0))</f>
        <v>Medium</v>
      </c>
    </row>
    <row r="2127" spans="1:17" hidden="1">
      <c r="A2127" s="10" t="s">
        <v>3050</v>
      </c>
      <c r="B2127" s="10" t="str">
        <f>INDEX('xUS TME'!B:B,MATCH('xUS Opp Value'!A2127,'xUS TME'!A:A,0))</f>
        <v>CA39138C1068</v>
      </c>
      <c r="C2127" s="13" t="str">
        <f>INDEX('xUS TME'!C:C,MATCH($B2127,'xUS TME'!$B:$B,0))</f>
        <v>GWO</v>
      </c>
      <c r="D2127" s="13" t="str">
        <f>INDEX('xUS TME'!D:D,MATCH(B2127,'xUS TME'!$B:$B,0))</f>
        <v>0P00005RUF</v>
      </c>
      <c r="E2127" s="13" t="str">
        <f>INDEX('xUS TME'!F:F,MATCH(B2127,'xUS TME'!$B:$B,0))</f>
        <v>Canada</v>
      </c>
      <c r="F2127" s="18" t="str">
        <f>INDEX('xUS TME'!G:G,MATCH(B2127,'xUS TME'!$B:$B,0))</f>
        <v>Financials</v>
      </c>
      <c r="G2127" s="58">
        <f>IFERROR(INDEX(CRIMs!G:G,MATCH(C2127,CRIMs!D:D,0)),0)</f>
        <v>0</v>
      </c>
      <c r="H2127" s="58">
        <f>IFERROR(INDEX(CRIMs!I:I,MATCH(C2127,CRIMs!D:D,0)),0)</f>
        <v>0</v>
      </c>
      <c r="I2127" s="13">
        <f>INDEX('xUS TME'!E:E,MATCH($B2127,'xUS TME'!$B:$B,0))</f>
        <v>0.04</v>
      </c>
      <c r="J2127" s="15">
        <f>INDEX('xUS TME'!H:H,MATCH(B2127,'xUS TME'!$B:$B,0))</f>
        <v>1.33</v>
      </c>
      <c r="K2127" s="17">
        <f t="shared" si="33"/>
        <v>-0.24812030075187974</v>
      </c>
      <c r="L2127" s="15">
        <f>INDEX('xUS TME'!J:J,MATCH('xUS Opp Value'!B575,'xUS TME'!$B:$B,0))</f>
        <v>43.73</v>
      </c>
      <c r="M2127" s="15">
        <f>INDEX('xUS TME'!L:L,MATCH('xUS Opp Value'!$B575,'xUS TME'!$B:$B,0))</f>
        <v>9.58</v>
      </c>
      <c r="N2127" s="15">
        <f>INDEX('xUS TME'!K:K,MATCH('xUS Opp Value'!$B575,'xUS TME'!$B:$B,0))</f>
        <v>0.21</v>
      </c>
      <c r="O2127" s="15">
        <f>INDEX('xUS TME'!I:I,MATCH('xUS Opp Value'!$B575,'xUS TME'!$B:$B,0))</f>
        <v>0</v>
      </c>
      <c r="P2127" s="15" t="str">
        <f>INDEX('xUS TME'!M:M,MATCH('xUS Opp Value'!$B575,'xUS TME'!$B:$B,0))</f>
        <v>Euro</v>
      </c>
      <c r="Q2127" s="15" t="str">
        <f>INDEX('xUS TME'!N:N,MATCH('xUS Opp Value'!$B2127,'xUS TME'!$B:$B,0))</f>
        <v>Medium</v>
      </c>
    </row>
    <row r="2128" spans="1:17" hidden="1">
      <c r="A2128" s="10" t="s">
        <v>6950</v>
      </c>
      <c r="B2128" s="10" t="str">
        <f>INDEX('xUS TME'!B:B,MATCH('xUS Opp Value'!A2128,'xUS TME'!A:A,0))</f>
        <v>KR7000660001</v>
      </c>
      <c r="C2128" s="13" t="str">
        <f>INDEX('xUS TME'!C:C,MATCH($B2128,'xUS TME'!$B:$B,0))</f>
        <v>000660</v>
      </c>
      <c r="D2128" s="13" t="str">
        <f>INDEX('xUS TME'!D:D,MATCH(B2128,'xUS TME'!$B:$B,0))</f>
        <v>0P0000AZ1B</v>
      </c>
      <c r="E2128" s="13" t="str">
        <f>INDEX('xUS TME'!F:F,MATCH(B2128,'xUS TME'!$B:$B,0))</f>
        <v>South Korea</v>
      </c>
      <c r="F2128" s="18" t="str">
        <f>INDEX('xUS TME'!G:G,MATCH(B2128,'xUS TME'!$B:$B,0))</f>
        <v>Information Technology</v>
      </c>
      <c r="G2128" s="58">
        <f>IFERROR(INDEX(CRIMs!G:G,MATCH(C2128,CRIMs!D:D,0)),0)</f>
        <v>0</v>
      </c>
      <c r="H2128" s="58">
        <f>IFERROR(INDEX(CRIMs!I:I,MATCH(C2128,CRIMs!D:D,0)),0)</f>
        <v>0</v>
      </c>
      <c r="I2128" s="13">
        <f>INDEX('xUS TME'!E:E,MATCH($B2128,'xUS TME'!$B:$B,0))</f>
        <v>0.88</v>
      </c>
      <c r="J2128" s="15">
        <f>INDEX('xUS TME'!H:H,MATCH(B2128,'xUS TME'!$B:$B,0))</f>
        <v>1.67</v>
      </c>
      <c r="K2128" s="17">
        <f t="shared" si="33"/>
        <v>-0.4011976047904191</v>
      </c>
      <c r="L2128" s="15">
        <f>INDEX('xUS TME'!J:J,MATCH('xUS Opp Value'!B9,'xUS TME'!$B:$B,0))</f>
        <v>0</v>
      </c>
      <c r="M2128" s="15">
        <f>INDEX('xUS TME'!L:L,MATCH('xUS Opp Value'!$B9,'xUS TME'!$B:$B,0))</f>
        <v>5.57</v>
      </c>
      <c r="N2128" s="15">
        <f>INDEX('xUS TME'!K:K,MATCH('xUS Opp Value'!$B9,'xUS TME'!$B:$B,0))</f>
        <v>0.23</v>
      </c>
      <c r="O2128" s="15">
        <f>INDEX('xUS TME'!I:I,MATCH('xUS Opp Value'!$B9,'xUS TME'!$B:$B,0))</f>
        <v>0</v>
      </c>
      <c r="P2128" s="15" t="str">
        <f>INDEX('xUS TME'!M:M,MATCH('xUS Opp Value'!$B9,'xUS TME'!$B:$B,0))</f>
        <v>UAE Dirham</v>
      </c>
      <c r="Q2128" s="15" t="str">
        <f>INDEX('xUS TME'!N:N,MATCH('xUS Opp Value'!$B2128,'xUS TME'!$B:$B,0))</f>
        <v>Very High</v>
      </c>
    </row>
    <row r="2129" spans="1:17" hidden="1">
      <c r="A2129" s="10" t="s">
        <v>3937</v>
      </c>
      <c r="B2129" s="10" t="str">
        <f>INDEX('xUS TME'!B:B,MATCH('xUS Opp Value'!A2129,'xUS TME'!A:A,0))</f>
        <v>JP3294460005</v>
      </c>
      <c r="C2129" s="13">
        <f>INDEX('xUS TME'!C:C,MATCH($B2129,'xUS TME'!$B:$B,0))</f>
        <v>1605</v>
      </c>
      <c r="D2129" s="13" t="str">
        <f>INDEX('xUS TME'!D:D,MATCH(B2129,'xUS TME'!$B:$B,0))</f>
        <v>0P0000AEUS</v>
      </c>
      <c r="E2129" s="13" t="str">
        <f>INDEX('xUS TME'!F:F,MATCH(B2129,'xUS TME'!$B:$B,0))</f>
        <v>Japan</v>
      </c>
      <c r="F2129" s="18" t="str">
        <f>INDEX('xUS TME'!G:G,MATCH(B2129,'xUS TME'!$B:$B,0))</f>
        <v>Energy</v>
      </c>
      <c r="G2129" s="58">
        <f>IFERROR(INDEX(CRIMs!G:G,MATCH(C2129,CRIMs!D:D,0)),0)</f>
        <v>0</v>
      </c>
      <c r="H2129" s="58">
        <f>IFERROR(INDEX(CRIMs!I:I,MATCH(C2129,CRIMs!D:D,0)),0)</f>
        <v>0</v>
      </c>
      <c r="I2129" s="13">
        <f>INDEX('xUS TME'!E:E,MATCH($B2129,'xUS TME'!$B:$B,0))</f>
        <v>0.08</v>
      </c>
      <c r="J2129" s="15">
        <f>INDEX('xUS TME'!H:H,MATCH(B2129,'xUS TME'!$B:$B,0))</f>
        <v>1.33</v>
      </c>
      <c r="K2129" s="17">
        <f t="shared" si="33"/>
        <v>-0.24812030075187974</v>
      </c>
      <c r="L2129" s="15">
        <f>INDEX('xUS TME'!J:J,MATCH('xUS Opp Value'!B414,'xUS TME'!$B:$B,0))</f>
        <v>23.55</v>
      </c>
      <c r="M2129" s="15">
        <f>INDEX('xUS TME'!L:L,MATCH('xUS Opp Value'!$B414,'xUS TME'!$B:$B,0))</f>
        <v>8.02</v>
      </c>
      <c r="N2129" s="15">
        <f>INDEX('xUS TME'!K:K,MATCH('xUS Opp Value'!$B414,'xUS TME'!$B:$B,0))</f>
        <v>0.23</v>
      </c>
      <c r="O2129" s="15" t="str">
        <f>INDEX('xUS TME'!I:I,MATCH('xUS Opp Value'!$B414,'xUS TME'!$B:$B,0))</f>
        <v>Narrow</v>
      </c>
      <c r="P2129" s="15" t="str">
        <f>INDEX('xUS TME'!M:M,MATCH('xUS Opp Value'!$B414,'xUS TME'!$B:$B,0))</f>
        <v>Indian Rupee</v>
      </c>
      <c r="Q2129" s="15" t="str">
        <f>INDEX('xUS TME'!N:N,MATCH('xUS Opp Value'!$B2129,'xUS TME'!$B:$B,0))</f>
        <v>Medium</v>
      </c>
    </row>
    <row r="2130" spans="1:17" hidden="1">
      <c r="A2130" s="10" t="s">
        <v>5119</v>
      </c>
      <c r="B2130" s="10" t="str">
        <f>INDEX('xUS TME'!B:B,MATCH('xUS Opp Value'!A2130,'xUS TME'!A:A,0))</f>
        <v>AU000000NAB4</v>
      </c>
      <c r="C2130" s="13" t="str">
        <f>INDEX('xUS TME'!C:C,MATCH($B2130,'xUS TME'!$B:$B,0))</f>
        <v>NAB</v>
      </c>
      <c r="D2130" s="13" t="str">
        <f>INDEX('xUS TME'!D:D,MATCH(B2130,'xUS TME'!$B:$B,0))</f>
        <v>0P00006WQA</v>
      </c>
      <c r="E2130" s="13" t="str">
        <f>INDEX('xUS TME'!F:F,MATCH(B2130,'xUS TME'!$B:$B,0))</f>
        <v>Australia</v>
      </c>
      <c r="F2130" s="18" t="str">
        <f>INDEX('xUS TME'!G:G,MATCH(B2130,'xUS TME'!$B:$B,0))</f>
        <v>Financials</v>
      </c>
      <c r="G2130" s="58">
        <f>IFERROR(INDEX(CRIMs!G:G,MATCH(C2130,CRIMs!D:D,0)),0)</f>
        <v>0</v>
      </c>
      <c r="H2130" s="58">
        <f>IFERROR(INDEX(CRIMs!I:I,MATCH(C2130,CRIMs!D:D,0)),0)</f>
        <v>0</v>
      </c>
      <c r="I2130" s="13">
        <f>INDEX('xUS TME'!E:E,MATCH($B2130,'xUS TME'!$B:$B,0))</f>
        <v>0.27</v>
      </c>
      <c r="J2130" s="15">
        <f>INDEX('xUS TME'!H:H,MATCH(B2130,'xUS TME'!$B:$B,0))</f>
        <v>1.32</v>
      </c>
      <c r="K2130" s="17">
        <f t="shared" si="33"/>
        <v>-0.24242424242424243</v>
      </c>
      <c r="L2130" s="15">
        <f>INDEX('xUS TME'!J:J,MATCH('xUS Opp Value'!B73,'xUS TME'!$B:$B,0))</f>
        <v>6.93</v>
      </c>
      <c r="M2130" s="15">
        <f>INDEX('xUS TME'!L:L,MATCH('xUS Opp Value'!$B73,'xUS TME'!$B:$B,0))</f>
        <v>0.94</v>
      </c>
      <c r="N2130" s="15">
        <f>INDEX('xUS TME'!K:K,MATCH('xUS Opp Value'!$B73,'xUS TME'!$B:$B,0))</f>
        <v>0.13</v>
      </c>
      <c r="O2130" s="15">
        <f>INDEX('xUS TME'!I:I,MATCH('xUS Opp Value'!$B73,'xUS TME'!$B:$B,0))</f>
        <v>0</v>
      </c>
      <c r="P2130" s="15" t="str">
        <f>INDEX('xUS TME'!M:M,MATCH('xUS Opp Value'!$B73,'xUS TME'!$B:$B,0))</f>
        <v>Won</v>
      </c>
      <c r="Q2130" s="15" t="str">
        <f>INDEX('xUS TME'!N:N,MATCH('xUS Opp Value'!$B2130,'xUS TME'!$B:$B,0))</f>
        <v>Medium</v>
      </c>
    </row>
    <row r="2131" spans="1:17" hidden="1">
      <c r="A2131" s="10" t="s">
        <v>2584</v>
      </c>
      <c r="B2131" s="10" t="str">
        <f>INDEX('xUS TME'!B:B,MATCH('xUS Opp Value'!A2131,'xUS TME'!A:A,0))</f>
        <v>SE0015658109</v>
      </c>
      <c r="C2131" s="13" t="str">
        <f>INDEX('xUS TME'!C:C,MATCH($B2131,'xUS TME'!$B:$B,0))</f>
        <v>EPI A</v>
      </c>
      <c r="D2131" s="13" t="str">
        <f>INDEX('xUS TME'!D:D,MATCH(B2131,'xUS TME'!$B:$B,0))</f>
        <v>0P0001DIZ2</v>
      </c>
      <c r="E2131" s="13" t="str">
        <f>INDEX('xUS TME'!F:F,MATCH(B2131,'xUS TME'!$B:$B,0))</f>
        <v>Sweden</v>
      </c>
      <c r="F2131" s="18" t="str">
        <f>INDEX('xUS TME'!G:G,MATCH(B2131,'xUS TME'!$B:$B,0))</f>
        <v>Industrials</v>
      </c>
      <c r="G2131" s="58">
        <f>IFERROR(INDEX(CRIMs!G:G,MATCH(C2131,CRIMs!D:D,0)),0)</f>
        <v>0</v>
      </c>
      <c r="H2131" s="58">
        <f>IFERROR(INDEX(CRIMs!I:I,MATCH(C2131,CRIMs!D:D,0)),0)</f>
        <v>0</v>
      </c>
      <c r="I2131" s="13">
        <f>INDEX('xUS TME'!E:E,MATCH($B2131,'xUS TME'!$B:$B,0))</f>
        <v>0.05</v>
      </c>
      <c r="J2131" s="15">
        <f>INDEX('xUS TME'!H:H,MATCH(B2131,'xUS TME'!$B:$B,0))</f>
        <v>1.37</v>
      </c>
      <c r="K2131" s="17">
        <f t="shared" si="33"/>
        <v>-0.27007299270072993</v>
      </c>
      <c r="L2131" s="15">
        <f>INDEX('xUS TME'!J:J,MATCH('xUS Opp Value'!B449,'xUS TME'!$B:$B,0))</f>
        <v>0</v>
      </c>
      <c r="M2131" s="15">
        <f>INDEX('xUS TME'!L:L,MATCH('xUS Opp Value'!$B449,'xUS TME'!$B:$B,0))</f>
        <v>1.89</v>
      </c>
      <c r="N2131" s="15">
        <f>INDEX('xUS TME'!K:K,MATCH('xUS Opp Value'!$B449,'xUS TME'!$B:$B,0))</f>
        <v>0.23</v>
      </c>
      <c r="O2131" s="15">
        <f>INDEX('xUS TME'!I:I,MATCH('xUS Opp Value'!$B449,'xUS TME'!$B:$B,0))</f>
        <v>0</v>
      </c>
      <c r="P2131" s="15" t="str">
        <f>INDEX('xUS TME'!M:M,MATCH('xUS Opp Value'!$B449,'xUS TME'!$B:$B,0))</f>
        <v>Won</v>
      </c>
      <c r="Q2131" s="15" t="str">
        <f>INDEX('xUS TME'!N:N,MATCH('xUS Opp Value'!$B2131,'xUS TME'!$B:$B,0))</f>
        <v>Medium</v>
      </c>
    </row>
    <row r="2132" spans="1:17" hidden="1">
      <c r="A2132" s="10" t="s">
        <v>2732</v>
      </c>
      <c r="B2132" s="10" t="str">
        <f>INDEX('xUS TME'!B:B,MATCH('xUS Opp Value'!A2132,'xUS TME'!A:A,0))</f>
        <v>NZFAPE0001S2</v>
      </c>
      <c r="C2132" s="13" t="str">
        <f>INDEX('xUS TME'!C:C,MATCH($B2132,'xUS TME'!$B:$B,0))</f>
        <v>FPH</v>
      </c>
      <c r="D2132" s="13" t="str">
        <f>INDEX('xUS TME'!D:D,MATCH(B2132,'xUS TME'!$B:$B,0))</f>
        <v>0P0000B135</v>
      </c>
      <c r="E2132" s="13" t="str">
        <f>INDEX('xUS TME'!F:F,MATCH(B2132,'xUS TME'!$B:$B,0))</f>
        <v>New Zealand</v>
      </c>
      <c r="F2132" s="18" t="str">
        <f>INDEX('xUS TME'!G:G,MATCH(B2132,'xUS TME'!$B:$B,0))</f>
        <v>Health Care</v>
      </c>
      <c r="G2132" s="58">
        <f>IFERROR(INDEX(CRIMs!G:G,MATCH(C2132,CRIMs!D:D,0)),0)</f>
        <v>0</v>
      </c>
      <c r="H2132" s="58">
        <f>IFERROR(INDEX(CRIMs!I:I,MATCH(C2132,CRIMs!D:D,0)),0)</f>
        <v>0</v>
      </c>
      <c r="I2132" s="13">
        <f>INDEX('xUS TME'!E:E,MATCH($B2132,'xUS TME'!$B:$B,0))</f>
        <v>0.04</v>
      </c>
      <c r="J2132" s="15">
        <f>INDEX('xUS TME'!H:H,MATCH(B2132,'xUS TME'!$B:$B,0))</f>
        <v>1.28</v>
      </c>
      <c r="K2132" s="17">
        <f t="shared" si="33"/>
        <v>-0.21875</v>
      </c>
      <c r="L2132" s="15">
        <f>INDEX('xUS TME'!J:J,MATCH('xUS Opp Value'!B570,'xUS TME'!$B:$B,0))</f>
        <v>0</v>
      </c>
      <c r="M2132" s="15">
        <f>INDEX('xUS TME'!L:L,MATCH('xUS Opp Value'!$B570,'xUS TME'!$B:$B,0))</f>
        <v>1.19</v>
      </c>
      <c r="N2132" s="15">
        <f>INDEX('xUS TME'!K:K,MATCH('xUS Opp Value'!$B570,'xUS TME'!$B:$B,0))</f>
        <v>0.05</v>
      </c>
      <c r="O2132" s="15">
        <f>INDEX('xUS TME'!I:I,MATCH('xUS Opp Value'!$B570,'xUS TME'!$B:$B,0))</f>
        <v>0</v>
      </c>
      <c r="P2132" s="15" t="str">
        <f>INDEX('xUS TME'!M:M,MATCH('xUS Opp Value'!$B570,'xUS TME'!$B:$B,0))</f>
        <v>Indian Rupee</v>
      </c>
      <c r="Q2132" s="15" t="str">
        <f>INDEX('xUS TME'!N:N,MATCH('xUS Opp Value'!$B2132,'xUS TME'!$B:$B,0))</f>
        <v>Medium</v>
      </c>
    </row>
    <row r="2133" spans="1:17" hidden="1">
      <c r="A2133" s="10" t="s">
        <v>1344</v>
      </c>
      <c r="B2133" s="10" t="str">
        <f>INDEX('xUS TME'!B:B,MATCH('xUS Opp Value'!A2133,'xUS TME'!A:A,0))</f>
        <v>CA1363851017</v>
      </c>
      <c r="C2133" s="13" t="str">
        <f>INDEX('xUS TME'!C:C,MATCH($B2133,'xUS TME'!$B:$B,0))</f>
        <v>CNQ</v>
      </c>
      <c r="D2133" s="13" t="str">
        <f>INDEX('xUS TME'!D:D,MATCH(B2133,'xUS TME'!$B:$B,0))</f>
        <v>0P00006801</v>
      </c>
      <c r="E2133" s="13" t="str">
        <f>INDEX('xUS TME'!F:F,MATCH(B2133,'xUS TME'!$B:$B,0))</f>
        <v>Canada</v>
      </c>
      <c r="F2133" s="18" t="str">
        <f>INDEX('xUS TME'!G:G,MATCH(B2133,'xUS TME'!$B:$B,0))</f>
        <v>Energy</v>
      </c>
      <c r="G2133" s="58">
        <f>IFERROR(INDEX(CRIMs!G:G,MATCH(C2133,CRIMs!D:D,0)),0)</f>
        <v>0</v>
      </c>
      <c r="H2133" s="58">
        <f>IFERROR(INDEX(CRIMs!I:I,MATCH(C2133,CRIMs!D:D,0)),0)</f>
        <v>0</v>
      </c>
      <c r="I2133" s="13">
        <f>INDEX('xUS TME'!E:E,MATCH($B2133,'xUS TME'!$B:$B,0))</f>
        <v>0.3</v>
      </c>
      <c r="J2133" s="15">
        <f>INDEX('xUS TME'!H:H,MATCH(B2133,'xUS TME'!$B:$B,0))</f>
        <v>1.37</v>
      </c>
      <c r="K2133" s="17">
        <f t="shared" si="33"/>
        <v>-0.27007299270072993</v>
      </c>
      <c r="L2133" s="15">
        <f>INDEX('xUS TME'!J:J,MATCH('xUS Opp Value'!B94,'xUS TME'!$B:$B,0))</f>
        <v>15.21</v>
      </c>
      <c r="M2133" s="15">
        <f>INDEX('xUS TME'!L:L,MATCH('xUS Opp Value'!$B94,'xUS TME'!$B:$B,0))</f>
        <v>0.85</v>
      </c>
      <c r="N2133" s="15">
        <f>INDEX('xUS TME'!K:K,MATCH('xUS Opp Value'!$B94,'xUS TME'!$B:$B,0))</f>
        <v>0.06</v>
      </c>
      <c r="O2133" s="15" t="str">
        <f>INDEX('xUS TME'!I:I,MATCH('xUS Opp Value'!$B94,'xUS TME'!$B:$B,0))</f>
        <v>None</v>
      </c>
      <c r="P2133" s="15" t="str">
        <f>INDEX('xUS TME'!M:M,MATCH('xUS Opp Value'!$B94,'xUS TME'!$B:$B,0))</f>
        <v>Euro</v>
      </c>
      <c r="Q2133" s="15" t="str">
        <f>INDEX('xUS TME'!N:N,MATCH('xUS Opp Value'!$B2133,'xUS TME'!$B:$B,0))</f>
        <v>High</v>
      </c>
    </row>
    <row r="2134" spans="1:17" hidden="1">
      <c r="A2134" s="10" t="s">
        <v>144</v>
      </c>
      <c r="B2134" s="10" t="str">
        <f>INDEX('xUS TME'!B:B,MATCH('xUS Opp Value'!A2134,'xUS TME'!A:A,0))</f>
        <v>DK0010244508</v>
      </c>
      <c r="C2134" s="13" t="str">
        <f>INDEX('xUS TME'!C:C,MATCH($B2134,'xUS TME'!$B:$B,0))</f>
        <v>MAERSK B</v>
      </c>
      <c r="D2134" s="13" t="str">
        <f>INDEX('xUS TME'!D:D,MATCH(B2134,'xUS TME'!$B:$B,0))</f>
        <v>0P0000A5RL</v>
      </c>
      <c r="E2134" s="13" t="str">
        <f>INDEX('xUS TME'!F:F,MATCH(B2134,'xUS TME'!$B:$B,0))</f>
        <v>Denmark</v>
      </c>
      <c r="F2134" s="18" t="str">
        <f>INDEX('xUS TME'!G:G,MATCH(B2134,'xUS TME'!$B:$B,0))</f>
        <v>Industrials</v>
      </c>
      <c r="G2134" s="58">
        <f>IFERROR(INDEX(CRIMs!G:G,MATCH(C2134,CRIMs!D:D,0)),0)</f>
        <v>0</v>
      </c>
      <c r="H2134" s="58">
        <f>IFERROR(INDEX(CRIMs!I:I,MATCH(C2134,CRIMs!D:D,0)),0)</f>
        <v>0</v>
      </c>
      <c r="I2134" s="13">
        <f>INDEX('xUS TME'!E:E,MATCH($B2134,'xUS TME'!$B:$B,0))</f>
        <v>0.02</v>
      </c>
      <c r="J2134" s="15">
        <f>INDEX('xUS TME'!H:H,MATCH(B2134,'xUS TME'!$B:$B,0))</f>
        <v>1.21</v>
      </c>
      <c r="K2134" s="17">
        <f t="shared" si="33"/>
        <v>-0.17355371900826444</v>
      </c>
      <c r="L2134" s="15">
        <f>INDEX('xUS TME'!J:J,MATCH('xUS Opp Value'!B753,'xUS TME'!$B:$B,0))</f>
        <v>48.49</v>
      </c>
      <c r="M2134" s="15">
        <f>INDEX('xUS TME'!L:L,MATCH('xUS Opp Value'!$B753,'xUS TME'!$B:$B,0))</f>
        <v>9.98</v>
      </c>
      <c r="N2134" s="15">
        <f>INDEX('xUS TME'!K:K,MATCH('xUS Opp Value'!$B753,'xUS TME'!$B:$B,0))</f>
        <v>0.19</v>
      </c>
      <c r="O2134" s="15">
        <f>INDEX('xUS TME'!I:I,MATCH('xUS Opp Value'!$B753,'xUS TME'!$B:$B,0))</f>
        <v>0</v>
      </c>
      <c r="P2134" s="15" t="str">
        <f>INDEX('xUS TME'!M:M,MATCH('xUS Opp Value'!$B753,'xUS TME'!$B:$B,0))</f>
        <v>Indian Rupee</v>
      </c>
      <c r="Q2134" s="15" t="str">
        <f>INDEX('xUS TME'!N:N,MATCH('xUS Opp Value'!$B2134,'xUS TME'!$B:$B,0))</f>
        <v>High</v>
      </c>
    </row>
    <row r="2135" spans="1:17" hidden="1">
      <c r="A2135" s="10" t="s">
        <v>2928</v>
      </c>
      <c r="B2135" s="10" t="str">
        <f>INDEX('xUS TME'!B:B,MATCH('xUS Opp Value'!A2135,'xUS TME'!A:A,0))</f>
        <v>CA9611485090</v>
      </c>
      <c r="C2135" s="13" t="str">
        <f>INDEX('xUS TME'!C:C,MATCH($B2135,'xUS TME'!$B:$B,0))</f>
        <v>WN</v>
      </c>
      <c r="D2135" s="13" t="str">
        <f>INDEX('xUS TME'!D:D,MATCH(B2135,'xUS TME'!$B:$B,0))</f>
        <v>0P00005ROR</v>
      </c>
      <c r="E2135" s="13" t="str">
        <f>INDEX('xUS TME'!F:F,MATCH(B2135,'xUS TME'!$B:$B,0))</f>
        <v>Canada</v>
      </c>
      <c r="F2135" s="18" t="str">
        <f>INDEX('xUS TME'!G:G,MATCH(B2135,'xUS TME'!$B:$B,0))</f>
        <v>Consumer Staples</v>
      </c>
      <c r="G2135" s="58">
        <f>IFERROR(INDEX(CRIMs!G:G,MATCH(C2135,CRIMs!D:D,0)),0)</f>
        <v>0</v>
      </c>
      <c r="H2135" s="58">
        <f>IFERROR(INDEX(CRIMs!I:I,MATCH(C2135,CRIMs!D:D,0)),0)</f>
        <v>0</v>
      </c>
      <c r="I2135" s="13">
        <f>INDEX('xUS TME'!E:E,MATCH($B2135,'xUS TME'!$B:$B,0))</f>
        <v>0.03</v>
      </c>
      <c r="J2135" s="15">
        <f>INDEX('xUS TME'!H:H,MATCH(B2135,'xUS TME'!$B:$B,0))</f>
        <v>1.34</v>
      </c>
      <c r="K2135" s="17">
        <f t="shared" si="33"/>
        <v>-0.25373134328358216</v>
      </c>
      <c r="L2135" s="15">
        <f>INDEX('xUS TME'!J:J,MATCH('xUS Opp Value'!B646,'xUS TME'!$B:$B,0))</f>
        <v>51.69</v>
      </c>
      <c r="M2135" s="15">
        <f>INDEX('xUS TME'!L:L,MATCH('xUS Opp Value'!$B646,'xUS TME'!$B:$B,0))</f>
        <v>6.18</v>
      </c>
      <c r="N2135" s="15">
        <f>INDEX('xUS TME'!K:K,MATCH('xUS Opp Value'!$B646,'xUS TME'!$B:$B,0))</f>
        <v>0.14000000000000001</v>
      </c>
      <c r="O2135" s="15">
        <f>INDEX('xUS TME'!I:I,MATCH('xUS Opp Value'!$B646,'xUS TME'!$B:$B,0))</f>
        <v>0</v>
      </c>
      <c r="P2135" s="15" t="str">
        <f>INDEX('xUS TME'!M:M,MATCH('xUS Opp Value'!$B646,'xUS TME'!$B:$B,0))</f>
        <v>Yuan Renminbi</v>
      </c>
      <c r="Q2135" s="15" t="str">
        <f>INDEX('xUS TME'!N:N,MATCH('xUS Opp Value'!$B2135,'xUS TME'!$B:$B,0))</f>
        <v>Low</v>
      </c>
    </row>
    <row r="2136" spans="1:17" hidden="1">
      <c r="A2136" s="10" t="s">
        <v>8596</v>
      </c>
      <c r="B2136" s="10" t="str">
        <f>INDEX('xUS TME'!B:B,MATCH('xUS Opp Value'!A2136,'xUS TME'!A:A,0))</f>
        <v>CNE100005F09</v>
      </c>
      <c r="C2136" s="13">
        <f>INDEX('xUS TME'!C:C,MATCH($B2136,'xUS TME'!$B:$B,0))</f>
        <v>9696</v>
      </c>
      <c r="D2136" s="13" t="str">
        <f>INDEX('xUS TME'!D:D,MATCH(B2136,'xUS TME'!$B:$B,0))</f>
        <v>0P0001PBVI</v>
      </c>
      <c r="E2136" s="13" t="str">
        <f>INDEX('xUS TME'!F:F,MATCH(B2136,'xUS TME'!$B:$B,0))</f>
        <v>China</v>
      </c>
      <c r="F2136" s="18" t="str">
        <f>INDEX('xUS TME'!G:G,MATCH(B2136,'xUS TME'!$B:$B,0))</f>
        <v>Materials</v>
      </c>
      <c r="G2136" s="58">
        <f>IFERROR(INDEX(CRIMs!G:G,MATCH(C2136,CRIMs!D:D,0)),0)</f>
        <v>0</v>
      </c>
      <c r="H2136" s="58">
        <f>IFERROR(INDEX(CRIMs!I:I,MATCH(C2136,CRIMs!D:D,0)),0)</f>
        <v>0</v>
      </c>
      <c r="I2136" s="13">
        <f>INDEX('xUS TME'!E:E,MATCH($B2136,'xUS TME'!$B:$B,0))</f>
        <v>0</v>
      </c>
      <c r="J2136" s="15">
        <f>INDEX('xUS TME'!H:H,MATCH(B2136,'xUS TME'!$B:$B,0))</f>
        <v>1.45</v>
      </c>
      <c r="K2136" s="17">
        <f t="shared" si="33"/>
        <v>-0.31034482758620685</v>
      </c>
      <c r="L2136" s="15">
        <f>INDEX('xUS TME'!J:J,MATCH('xUS Opp Value'!B1795,'xUS TME'!$B:$B,0))</f>
        <v>16.91</v>
      </c>
      <c r="M2136" s="15">
        <f>INDEX('xUS TME'!L:L,MATCH('xUS Opp Value'!$B1795,'xUS TME'!$B:$B,0))</f>
        <v>0.78</v>
      </c>
      <c r="N2136" s="15">
        <f>INDEX('xUS TME'!K:K,MATCH('xUS Opp Value'!$B1795,'xUS TME'!$B:$B,0))</f>
        <v>0.06</v>
      </c>
      <c r="O2136" s="15" t="str">
        <f>INDEX('xUS TME'!I:I,MATCH('xUS Opp Value'!$B1795,'xUS TME'!$B:$B,0))</f>
        <v>None</v>
      </c>
      <c r="P2136" s="15" t="str">
        <f>INDEX('xUS TME'!M:M,MATCH('xUS Opp Value'!$B1795,'xUS TME'!$B:$B,0))</f>
        <v>Singapore Dollar</v>
      </c>
      <c r="Q2136" s="15" t="str">
        <f>INDEX('xUS TME'!N:N,MATCH('xUS Opp Value'!$B2136,'xUS TME'!$B:$B,0))</f>
        <v>High</v>
      </c>
    </row>
    <row r="2137" spans="1:17" hidden="1">
      <c r="A2137" s="10" t="s">
        <v>2338</v>
      </c>
      <c r="B2137" s="10" t="str">
        <f>INDEX('xUS TME'!B:B,MATCH('xUS Opp Value'!A2137,'xUS TME'!A:A,0))</f>
        <v>CA25675T1075</v>
      </c>
      <c r="C2137" s="13" t="str">
        <f>INDEX('xUS TME'!C:C,MATCH($B2137,'xUS TME'!$B:$B,0))</f>
        <v>DOL</v>
      </c>
      <c r="D2137" s="13" t="str">
        <f>INDEX('xUS TME'!D:D,MATCH(B2137,'xUS TME'!$B:$B,0))</f>
        <v>0P0000M3XI</v>
      </c>
      <c r="E2137" s="13" t="str">
        <f>INDEX('xUS TME'!F:F,MATCH(B2137,'xUS TME'!$B:$B,0))</f>
        <v>Canada</v>
      </c>
      <c r="F2137" s="18" t="str">
        <f>INDEX('xUS TME'!G:G,MATCH(B2137,'xUS TME'!$B:$B,0))</f>
        <v>Consumer Discretionary</v>
      </c>
      <c r="G2137" s="58">
        <f>IFERROR(INDEX(CRIMs!G:G,MATCH(C2137,CRIMs!D:D,0)),0)</f>
        <v>0</v>
      </c>
      <c r="H2137" s="58">
        <f>IFERROR(INDEX(CRIMs!I:I,MATCH(C2137,CRIMs!D:D,0)),0)</f>
        <v>0</v>
      </c>
      <c r="I2137" s="13">
        <f>INDEX('xUS TME'!E:E,MATCH($B2137,'xUS TME'!$B:$B,0))</f>
        <v>0.1</v>
      </c>
      <c r="J2137" s="15">
        <f>INDEX('xUS TME'!H:H,MATCH(B2137,'xUS TME'!$B:$B,0))</f>
        <v>1.28</v>
      </c>
      <c r="K2137" s="17">
        <f t="shared" si="33"/>
        <v>-0.21875</v>
      </c>
      <c r="L2137" s="15">
        <f>INDEX('xUS TME'!J:J,MATCH('xUS Opp Value'!B201,'xUS TME'!$B:$B,0))</f>
        <v>0</v>
      </c>
      <c r="M2137" s="15">
        <f>INDEX('xUS TME'!L:L,MATCH('xUS Opp Value'!$B201,'xUS TME'!$B:$B,0))</f>
        <v>1.82</v>
      </c>
      <c r="N2137" s="15">
        <f>INDEX('xUS TME'!K:K,MATCH('xUS Opp Value'!$B201,'xUS TME'!$B:$B,0))</f>
        <v>0.01</v>
      </c>
      <c r="O2137" s="15">
        <f>INDEX('xUS TME'!I:I,MATCH('xUS Opp Value'!$B201,'xUS TME'!$B:$B,0))</f>
        <v>0</v>
      </c>
      <c r="P2137" s="15" t="str">
        <f>INDEX('xUS TME'!M:M,MATCH('xUS Opp Value'!$B201,'xUS TME'!$B:$B,0))</f>
        <v>New Taiwan Dollar</v>
      </c>
      <c r="Q2137" s="15" t="str">
        <f>INDEX('xUS TME'!N:N,MATCH('xUS Opp Value'!$B2137,'xUS TME'!$B:$B,0))</f>
        <v>Medium</v>
      </c>
    </row>
    <row r="2138" spans="1:17" hidden="1">
      <c r="A2138" s="10" t="s">
        <v>7411</v>
      </c>
      <c r="B2138" s="10" t="str">
        <f>INDEX('xUS TME'!B:B,MATCH('xUS Opp Value'!A2138,'xUS TME'!A:A,0))</f>
        <v>SE0005190238</v>
      </c>
      <c r="C2138" s="13" t="str">
        <f>INDEX('xUS TME'!C:C,MATCH($B2138,'xUS TME'!$B:$B,0))</f>
        <v>TEL2 B</v>
      </c>
      <c r="D2138" s="13" t="str">
        <f>INDEX('xUS TME'!D:D,MATCH(B2138,'xUS TME'!$B:$B,0))</f>
        <v>0P0000A6IC</v>
      </c>
      <c r="E2138" s="13" t="str">
        <f>INDEX('xUS TME'!F:F,MATCH(B2138,'xUS TME'!$B:$B,0))</f>
        <v>Sweden</v>
      </c>
      <c r="F2138" s="18" t="str">
        <f>INDEX('xUS TME'!G:G,MATCH(B2138,'xUS TME'!$B:$B,0))</f>
        <v>Communication Services</v>
      </c>
      <c r="G2138" s="58">
        <f>IFERROR(INDEX(CRIMs!G:G,MATCH(C2138,CRIMs!D:D,0)),0)</f>
        <v>0</v>
      </c>
      <c r="H2138" s="58">
        <f>IFERROR(INDEX(CRIMs!I:I,MATCH(C2138,CRIMs!D:D,0)),0)</f>
        <v>0</v>
      </c>
      <c r="I2138" s="13">
        <f>INDEX('xUS TME'!E:E,MATCH($B2138,'xUS TME'!$B:$B,0))</f>
        <v>0.03</v>
      </c>
      <c r="J2138" s="15">
        <f>INDEX('xUS TME'!H:H,MATCH(B2138,'xUS TME'!$B:$B,0))</f>
        <v>1.55</v>
      </c>
      <c r="K2138" s="17">
        <f t="shared" si="33"/>
        <v>-0.35483870967741937</v>
      </c>
      <c r="L2138" s="15">
        <f>INDEX('xUS TME'!J:J,MATCH('xUS Opp Value'!B690,'xUS TME'!$B:$B,0))</f>
        <v>0</v>
      </c>
      <c r="M2138" s="15">
        <f>INDEX('xUS TME'!L:L,MATCH('xUS Opp Value'!$B690,'xUS TME'!$B:$B,0))</f>
        <v>8.42</v>
      </c>
      <c r="N2138" s="15">
        <f>INDEX('xUS TME'!K:K,MATCH('xUS Opp Value'!$B690,'xUS TME'!$B:$B,0))</f>
        <v>0.43</v>
      </c>
      <c r="O2138" s="15">
        <f>INDEX('xUS TME'!I:I,MATCH('xUS Opp Value'!$B690,'xUS TME'!$B:$B,0))</f>
        <v>0</v>
      </c>
      <c r="P2138" s="15" t="str">
        <f>INDEX('xUS TME'!M:M,MATCH('xUS Opp Value'!$B690,'xUS TME'!$B:$B,0))</f>
        <v>Rupiah</v>
      </c>
      <c r="Q2138" s="15" t="str">
        <f>INDEX('xUS TME'!N:N,MATCH('xUS Opp Value'!$B2138,'xUS TME'!$B:$B,0))</f>
        <v>Medium</v>
      </c>
    </row>
    <row r="2139" spans="1:17" hidden="1">
      <c r="A2139" s="10" t="s">
        <v>1837</v>
      </c>
      <c r="B2139" s="10" t="str">
        <f>INDEX('xUS TME'!B:B,MATCH('xUS Opp Value'!A2139,'xUS TME'!A:A,0))</f>
        <v>CNE1000051F2</v>
      </c>
      <c r="C2139" s="13">
        <f>INDEX('xUS TME'!C:C,MATCH($B2139,'xUS TME'!$B:$B,0))</f>
        <v>600905</v>
      </c>
      <c r="D2139" s="13" t="str">
        <f>INDEX('xUS TME'!D:D,MATCH(B2139,'xUS TME'!$B:$B,0))</f>
        <v>0P0001MNK6</v>
      </c>
      <c r="E2139" s="13" t="str">
        <f>INDEX('xUS TME'!F:F,MATCH(B2139,'xUS TME'!$B:$B,0))</f>
        <v>China</v>
      </c>
      <c r="F2139" s="18" t="str">
        <f>INDEX('xUS TME'!G:G,MATCH(B2139,'xUS TME'!$B:$B,0))</f>
        <v>Utilities</v>
      </c>
      <c r="G2139" s="58">
        <f>IFERROR(INDEX(CRIMs!G:G,MATCH(C2139,CRIMs!D:D,0)),0)</f>
        <v>0</v>
      </c>
      <c r="H2139" s="58">
        <f>IFERROR(INDEX(CRIMs!I:I,MATCH(C2139,CRIMs!D:D,0)),0)</f>
        <v>0</v>
      </c>
      <c r="I2139" s="13">
        <f>INDEX('xUS TME'!E:E,MATCH($B2139,'xUS TME'!$B:$B,0))</f>
        <v>0</v>
      </c>
      <c r="J2139" s="15">
        <f>INDEX('xUS TME'!H:H,MATCH(B2139,'xUS TME'!$B:$B,0))</f>
        <v>1.47</v>
      </c>
      <c r="K2139" s="17">
        <f t="shared" si="33"/>
        <v>-0.31972789115646261</v>
      </c>
      <c r="L2139" s="15">
        <f>INDEX('xUS TME'!J:J,MATCH('xUS Opp Value'!B1629,'xUS TME'!$B:$B,0))</f>
        <v>6.72</v>
      </c>
      <c r="M2139" s="15">
        <f>INDEX('xUS TME'!L:L,MATCH('xUS Opp Value'!$B1629,'xUS TME'!$B:$B,0))</f>
        <v>1.04</v>
      </c>
      <c r="N2139" s="15">
        <f>INDEX('xUS TME'!K:K,MATCH('xUS Opp Value'!$B1629,'xUS TME'!$B:$B,0))</f>
        <v>0.15</v>
      </c>
      <c r="O2139" s="15" t="str">
        <f>INDEX('xUS TME'!I:I,MATCH('xUS Opp Value'!$B1629,'xUS TME'!$B:$B,0))</f>
        <v>None</v>
      </c>
      <c r="P2139" s="15" t="str">
        <f>INDEX('xUS TME'!M:M,MATCH('xUS Opp Value'!$B1629,'xUS TME'!$B:$B,0))</f>
        <v>Hong Kong Dollar</v>
      </c>
      <c r="Q2139" s="15" t="str">
        <f>INDEX('xUS TME'!N:N,MATCH('xUS Opp Value'!$B2139,'xUS TME'!$B:$B,0))</f>
        <v>High</v>
      </c>
    </row>
    <row r="2140" spans="1:17" hidden="1">
      <c r="A2140" s="10" t="s">
        <v>999</v>
      </c>
      <c r="B2140" s="10" t="str">
        <f>INDEX('xUS TME'!B:B,MATCH('xUS Opp Value'!A2140,'xUS TME'!A:A,0))</f>
        <v>CA06849F1080</v>
      </c>
      <c r="C2140" s="13" t="str">
        <f>INDEX('xUS TME'!C:C,MATCH($B2140,'xUS TME'!$B:$B,0))</f>
        <v>ABX</v>
      </c>
      <c r="D2140" s="13" t="str">
        <f>INDEX('xUS TME'!D:D,MATCH(B2140,'xUS TME'!$B:$B,0))</f>
        <v>0P000067Z1</v>
      </c>
      <c r="E2140" s="13" t="str">
        <f>INDEX('xUS TME'!F:F,MATCH(B2140,'xUS TME'!$B:$B,0))</f>
        <v>Canada</v>
      </c>
      <c r="F2140" s="18" t="str">
        <f>INDEX('xUS TME'!G:G,MATCH(B2140,'xUS TME'!$B:$B,0))</f>
        <v>Materials</v>
      </c>
      <c r="G2140" s="58">
        <f>IFERROR(INDEX(CRIMs!G:G,MATCH(C2140,CRIMs!D:D,0)),0)</f>
        <v>0</v>
      </c>
      <c r="H2140" s="58">
        <f>IFERROR(INDEX(CRIMs!I:I,MATCH(C2140,CRIMs!D:D,0)),0)</f>
        <v>0</v>
      </c>
      <c r="I2140" s="13">
        <f>INDEX('xUS TME'!E:E,MATCH($B2140,'xUS TME'!$B:$B,0))</f>
        <v>0.21</v>
      </c>
      <c r="J2140" s="15">
        <f>INDEX('xUS TME'!H:H,MATCH(B2140,'xUS TME'!$B:$B,0))</f>
        <v>1.44</v>
      </c>
      <c r="K2140" s="17">
        <f t="shared" si="33"/>
        <v>-0.30555555555555558</v>
      </c>
      <c r="L2140" s="15">
        <f>INDEX('xUS TME'!J:J,MATCH('xUS Opp Value'!B89,'xUS TME'!$B:$B,0))</f>
        <v>9.18</v>
      </c>
      <c r="M2140" s="15">
        <f>INDEX('xUS TME'!L:L,MATCH('xUS Opp Value'!$B89,'xUS TME'!$B:$B,0))</f>
        <v>1.57</v>
      </c>
      <c r="N2140" s="15">
        <f>INDEX('xUS TME'!K:K,MATCH('xUS Opp Value'!$B89,'xUS TME'!$B:$B,0))</f>
        <v>0.18</v>
      </c>
      <c r="O2140" s="15">
        <f>INDEX('xUS TME'!I:I,MATCH('xUS Opp Value'!$B89,'xUS TME'!$B:$B,0))</f>
        <v>0</v>
      </c>
      <c r="P2140" s="15" t="str">
        <f>INDEX('xUS TME'!M:M,MATCH('xUS Opp Value'!$B89,'xUS TME'!$B:$B,0))</f>
        <v>Qatari Rial</v>
      </c>
      <c r="Q2140" s="15" t="str">
        <f>INDEX('xUS TME'!N:N,MATCH('xUS Opp Value'!$B2140,'xUS TME'!$B:$B,0))</f>
        <v>Medium</v>
      </c>
    </row>
    <row r="2141" spans="1:17" hidden="1">
      <c r="A2141" s="10" t="s">
        <v>7403</v>
      </c>
      <c r="B2141" s="10" t="str">
        <f>INDEX('xUS TME'!B:B,MATCH('xUS Opp Value'!A2141,'xUS TME'!A:A,0))</f>
        <v>CA8787422044</v>
      </c>
      <c r="C2141" s="13" t="str">
        <f>INDEX('xUS TME'!C:C,MATCH($B2141,'xUS TME'!$B:$B,0))</f>
        <v>TECK.B</v>
      </c>
      <c r="D2141" s="13" t="str">
        <f>INDEX('xUS TME'!D:D,MATCH(B2141,'xUS TME'!$B:$B,0))</f>
        <v>0P00005ROL</v>
      </c>
      <c r="E2141" s="13" t="str">
        <f>INDEX('xUS TME'!F:F,MATCH(B2141,'xUS TME'!$B:$B,0))</f>
        <v>Canada</v>
      </c>
      <c r="F2141" s="18" t="str">
        <f>INDEX('xUS TME'!G:G,MATCH(B2141,'xUS TME'!$B:$B,0))</f>
        <v>Materials</v>
      </c>
      <c r="G2141" s="58">
        <f>IFERROR(INDEX(CRIMs!G:G,MATCH(C2141,CRIMs!D:D,0)),0)</f>
        <v>0</v>
      </c>
      <c r="H2141" s="58">
        <f>IFERROR(INDEX(CRIMs!I:I,MATCH(C2141,CRIMs!D:D,0)),0)</f>
        <v>0</v>
      </c>
      <c r="I2141" s="13">
        <f>INDEX('xUS TME'!E:E,MATCH($B2141,'xUS TME'!$B:$B,0))</f>
        <v>7.0000000000000007E-2</v>
      </c>
      <c r="J2141" s="15">
        <f>INDEX('xUS TME'!H:H,MATCH(B2141,'xUS TME'!$B:$B,0))</f>
        <v>1.6</v>
      </c>
      <c r="K2141" s="17">
        <f t="shared" si="33"/>
        <v>-0.375</v>
      </c>
      <c r="L2141" s="15">
        <f>INDEX('xUS TME'!J:J,MATCH('xUS Opp Value'!B327,'xUS TME'!$B:$B,0))</f>
        <v>0</v>
      </c>
      <c r="M2141" s="15">
        <f>INDEX('xUS TME'!L:L,MATCH('xUS Opp Value'!$B327,'xUS TME'!$B:$B,0))</f>
        <v>0.46</v>
      </c>
      <c r="N2141" s="15">
        <f>INDEX('xUS TME'!K:K,MATCH('xUS Opp Value'!$B327,'xUS TME'!$B:$B,0))</f>
        <v>0.04</v>
      </c>
      <c r="O2141" s="15">
        <f>INDEX('xUS TME'!I:I,MATCH('xUS Opp Value'!$B327,'xUS TME'!$B:$B,0))</f>
        <v>0</v>
      </c>
      <c r="P2141" s="15" t="str">
        <f>INDEX('xUS TME'!M:M,MATCH('xUS Opp Value'!$B327,'xUS TME'!$B:$B,0))</f>
        <v>Yen</v>
      </c>
      <c r="Q2141" s="15" t="str">
        <f>INDEX('xUS TME'!N:N,MATCH('xUS Opp Value'!$B2141,'xUS TME'!$B:$B,0))</f>
        <v>High</v>
      </c>
    </row>
    <row r="2142" spans="1:17" hidden="1">
      <c r="A2142" s="10" t="s">
        <v>6114</v>
      </c>
      <c r="B2142" s="10" t="str">
        <f>INDEX('xUS TME'!B:B,MATCH('xUS Opp Value'!A2142,'xUS TME'!A:A,0))</f>
        <v>ES0173516115</v>
      </c>
      <c r="C2142" s="13" t="str">
        <f>INDEX('xUS TME'!C:C,MATCH($B2142,'xUS TME'!$B:$B,0))</f>
        <v>REP</v>
      </c>
      <c r="D2142" s="13" t="str">
        <f>INDEX('xUS TME'!D:D,MATCH(B2142,'xUS TME'!$B:$B,0))</f>
        <v>0P0000A5SE</v>
      </c>
      <c r="E2142" s="13" t="str">
        <f>INDEX('xUS TME'!F:F,MATCH(B2142,'xUS TME'!$B:$B,0))</f>
        <v>Spain</v>
      </c>
      <c r="F2142" s="18" t="str">
        <f>INDEX('xUS TME'!G:G,MATCH(B2142,'xUS TME'!$B:$B,0))</f>
        <v>Energy</v>
      </c>
      <c r="G2142" s="58">
        <f>IFERROR(INDEX(CRIMs!G:G,MATCH(C2142,CRIMs!D:D,0)),0)</f>
        <v>0</v>
      </c>
      <c r="H2142" s="58">
        <f>IFERROR(INDEX(CRIMs!I:I,MATCH(C2142,CRIMs!D:D,0)),0)</f>
        <v>0</v>
      </c>
      <c r="I2142" s="13">
        <f>INDEX('xUS TME'!E:E,MATCH($B2142,'xUS TME'!$B:$B,0))</f>
        <v>0.1</v>
      </c>
      <c r="J2142" s="15">
        <f>INDEX('xUS TME'!H:H,MATCH(B2142,'xUS TME'!$B:$B,0))</f>
        <v>1.63</v>
      </c>
      <c r="K2142" s="17">
        <f t="shared" si="33"/>
        <v>-0.38650306748466257</v>
      </c>
      <c r="L2142" s="15">
        <f>INDEX('xUS TME'!J:J,MATCH('xUS Opp Value'!B362,'xUS TME'!$B:$B,0))</f>
        <v>24.25</v>
      </c>
      <c r="M2142" s="15">
        <f>INDEX('xUS TME'!L:L,MATCH('xUS Opp Value'!$B362,'xUS TME'!$B:$B,0))</f>
        <v>5.21</v>
      </c>
      <c r="N2142" s="15">
        <f>INDEX('xUS TME'!K:K,MATCH('xUS Opp Value'!$B362,'xUS TME'!$B:$B,0))</f>
        <v>0.23</v>
      </c>
      <c r="O2142" s="15">
        <f>INDEX('xUS TME'!I:I,MATCH('xUS Opp Value'!$B362,'xUS TME'!$B:$B,0))</f>
        <v>0</v>
      </c>
      <c r="P2142" s="15" t="str">
        <f>INDEX('xUS TME'!M:M,MATCH('xUS Opp Value'!$B362,'xUS TME'!$B:$B,0))</f>
        <v>Indian Rupee</v>
      </c>
      <c r="Q2142" s="15" t="str">
        <f>INDEX('xUS TME'!N:N,MATCH('xUS Opp Value'!$B2142,'xUS TME'!$B:$B,0))</f>
        <v>High</v>
      </c>
    </row>
    <row r="2143" spans="1:17" hidden="1">
      <c r="A2143" s="10" t="s">
        <v>7287</v>
      </c>
      <c r="B2143" s="10" t="str">
        <f>INDEX('xUS TME'!B:B,MATCH('xUS Opp Value'!A2143,'xUS TME'!A:A,0))</f>
        <v>CH0008742519</v>
      </c>
      <c r="C2143" s="13" t="str">
        <f>INDEX('xUS TME'!C:C,MATCH($B2143,'xUS TME'!$B:$B,0))</f>
        <v>SCMN</v>
      </c>
      <c r="D2143" s="13" t="str">
        <f>INDEX('xUS TME'!D:D,MATCH(B2143,'xUS TME'!$B:$B,0))</f>
        <v>0P0000A5G5</v>
      </c>
      <c r="E2143" s="13" t="str">
        <f>INDEX('xUS TME'!F:F,MATCH(B2143,'xUS TME'!$B:$B,0))</f>
        <v>Switzerland</v>
      </c>
      <c r="F2143" s="18" t="str">
        <f>INDEX('xUS TME'!G:G,MATCH(B2143,'xUS TME'!$B:$B,0))</f>
        <v>Communication Services</v>
      </c>
      <c r="G2143" s="58">
        <f>IFERROR(INDEX(CRIMs!G:G,MATCH(C2143,CRIMs!D:D,0)),0)</f>
        <v>0</v>
      </c>
      <c r="H2143" s="58">
        <f>IFERROR(INDEX(CRIMs!I:I,MATCH(C2143,CRIMs!D:D,0)),0)</f>
        <v>0</v>
      </c>
      <c r="I2143" s="13">
        <f>INDEX('xUS TME'!E:E,MATCH($B2143,'xUS TME'!$B:$B,0))</f>
        <v>0.06</v>
      </c>
      <c r="J2143" s="15">
        <f>INDEX('xUS TME'!H:H,MATCH(B2143,'xUS TME'!$B:$B,0))</f>
        <v>1.44</v>
      </c>
      <c r="K2143" s="17">
        <f t="shared" si="33"/>
        <v>-0.30555555555555558</v>
      </c>
      <c r="L2143" s="15">
        <f>INDEX('xUS TME'!J:J,MATCH('xUS Opp Value'!B387,'xUS TME'!$B:$B,0))</f>
        <v>30.72</v>
      </c>
      <c r="M2143" s="15">
        <f>INDEX('xUS TME'!L:L,MATCH('xUS Opp Value'!$B387,'xUS TME'!$B:$B,0))</f>
        <v>5.13</v>
      </c>
      <c r="N2143" s="15">
        <f>INDEX('xUS TME'!K:K,MATCH('xUS Opp Value'!$B387,'xUS TME'!$B:$B,0))</f>
        <v>0.2</v>
      </c>
      <c r="O2143" s="15">
        <f>INDEX('xUS TME'!I:I,MATCH('xUS Opp Value'!$B387,'xUS TME'!$B:$B,0))</f>
        <v>0</v>
      </c>
      <c r="P2143" s="15" t="str">
        <f>INDEX('xUS TME'!M:M,MATCH('xUS Opp Value'!$B387,'xUS TME'!$B:$B,0))</f>
        <v>Indian Rupee</v>
      </c>
      <c r="Q2143" s="15" t="str">
        <f>INDEX('xUS TME'!N:N,MATCH('xUS Opp Value'!$B2143,'xUS TME'!$B:$B,0))</f>
        <v>Medium</v>
      </c>
    </row>
    <row r="2144" spans="1:17" hidden="1">
      <c r="A2144" s="10" t="s">
        <v>8597</v>
      </c>
      <c r="B2144" s="10" t="str">
        <f>INDEX('xUS TME'!B:B,MATCH('xUS Opp Value'!A2144,'xUS TME'!A:A,0))</f>
        <v>CNE100006WS8</v>
      </c>
      <c r="C2144" s="13" t="str">
        <f>INDEX('xUS TME'!C:C,MATCH($B2144,'xUS TME'!$B:$B,0))</f>
        <v>03750</v>
      </c>
      <c r="D2144" s="13" t="str">
        <f>INDEX('xUS TME'!D:D,MATCH(B2144,'xUS TME'!$B:$B,0))</f>
        <v>0P0001VA0X</v>
      </c>
      <c r="E2144" s="13" t="str">
        <f>INDEX('xUS TME'!F:F,MATCH(B2144,'xUS TME'!$B:$B,0))</f>
        <v>China</v>
      </c>
      <c r="F2144" s="18" t="str">
        <f>INDEX('xUS TME'!G:G,MATCH(B2144,'xUS TME'!$B:$B,0))</f>
        <v>Industrials</v>
      </c>
      <c r="G2144" s="58">
        <f>IFERROR(INDEX(CRIMs!G:G,MATCH(C2144,CRIMs!D:D,0)),0)</f>
        <v>0</v>
      </c>
      <c r="H2144" s="58">
        <f>IFERROR(INDEX(CRIMs!I:I,MATCH(C2144,CRIMs!D:D,0)),0)</f>
        <v>0</v>
      </c>
      <c r="I2144" s="13">
        <f>INDEX('xUS TME'!E:E,MATCH($B2144,'xUS TME'!$B:$B,0))</f>
        <v>0.03</v>
      </c>
      <c r="J2144" s="15">
        <f>INDEX('xUS TME'!H:H,MATCH(B2144,'xUS TME'!$B:$B,0))</f>
        <v>1.82</v>
      </c>
      <c r="K2144" s="17">
        <f t="shared" si="33"/>
        <v>-0.45054945054945061</v>
      </c>
      <c r="L2144" s="15">
        <f>INDEX('xUS TME'!J:J,MATCH('xUS Opp Value'!B779,'xUS TME'!$B:$B,0))</f>
        <v>4.99</v>
      </c>
      <c r="M2144" s="15">
        <f>INDEX('xUS TME'!L:L,MATCH('xUS Opp Value'!$B779,'xUS TME'!$B:$B,0))</f>
        <v>0.99</v>
      </c>
      <c r="N2144" s="15">
        <f>INDEX('xUS TME'!K:K,MATCH('xUS Opp Value'!$B779,'xUS TME'!$B:$B,0))</f>
        <v>0.16</v>
      </c>
      <c r="O2144" s="15" t="str">
        <f>INDEX('xUS TME'!I:I,MATCH('xUS Opp Value'!$B779,'xUS TME'!$B:$B,0))</f>
        <v>None</v>
      </c>
      <c r="P2144" s="15" t="str">
        <f>INDEX('xUS TME'!M:M,MATCH('xUS Opp Value'!$B779,'xUS TME'!$B:$B,0))</f>
        <v>Hong Kong Dollar</v>
      </c>
      <c r="Q2144" s="15" t="str">
        <f>INDEX('xUS TME'!N:N,MATCH('xUS Opp Value'!$B2144,'xUS TME'!$B:$B,0))</f>
        <v>High</v>
      </c>
    </row>
    <row r="2145" spans="1:17" hidden="1">
      <c r="A2145" s="10" t="s">
        <v>1725</v>
      </c>
      <c r="B2145" s="10" t="str">
        <f>INDEX('xUS TME'!B:B,MATCH('xUS Opp Value'!A2145,'xUS TME'!A:A,0))</f>
        <v>CNE0000018G1</v>
      </c>
      <c r="C2145" s="13">
        <f>INDEX('xUS TME'!C:C,MATCH($B2145,'xUS TME'!$B:$B,0))</f>
        <v>600028</v>
      </c>
      <c r="D2145" s="13" t="str">
        <f>INDEX('xUS TME'!D:D,MATCH(B2145,'xUS TME'!$B:$B,0))</f>
        <v>0P00007WZS</v>
      </c>
      <c r="E2145" s="13" t="str">
        <f>INDEX('xUS TME'!F:F,MATCH(B2145,'xUS TME'!$B:$B,0))</f>
        <v>China</v>
      </c>
      <c r="F2145" s="18" t="str">
        <f>INDEX('xUS TME'!G:G,MATCH(B2145,'xUS TME'!$B:$B,0))</f>
        <v>Energy</v>
      </c>
      <c r="G2145" s="58">
        <f>IFERROR(INDEX(CRIMs!G:G,MATCH(C2145,CRIMs!D:D,0)),0)</f>
        <v>0</v>
      </c>
      <c r="H2145" s="58">
        <f>IFERROR(INDEX(CRIMs!I:I,MATCH(C2145,CRIMs!D:D,0)),0)</f>
        <v>0</v>
      </c>
      <c r="I2145" s="13">
        <f>INDEX('xUS TME'!E:E,MATCH($B2145,'xUS TME'!$B:$B,0))</f>
        <v>0.01</v>
      </c>
      <c r="J2145" s="15">
        <f>INDEX('xUS TME'!H:H,MATCH(B2145,'xUS TME'!$B:$B,0))</f>
        <v>1.17</v>
      </c>
      <c r="K2145" s="17">
        <f t="shared" si="33"/>
        <v>-0.14529914529914523</v>
      </c>
      <c r="L2145" s="15">
        <f>INDEX('xUS TME'!J:J,MATCH('xUS Opp Value'!B1347,'xUS TME'!$B:$B,0))</f>
        <v>0</v>
      </c>
      <c r="M2145" s="15">
        <f>INDEX('xUS TME'!L:L,MATCH('xUS Opp Value'!$B1347,'xUS TME'!$B:$B,0))</f>
        <v>11.4</v>
      </c>
      <c r="N2145" s="15">
        <f>INDEX('xUS TME'!K:K,MATCH('xUS Opp Value'!$B1347,'xUS TME'!$B:$B,0))</f>
        <v>0.12</v>
      </c>
      <c r="O2145" s="15">
        <f>INDEX('xUS TME'!I:I,MATCH('xUS Opp Value'!$B1347,'xUS TME'!$B:$B,0))</f>
        <v>0</v>
      </c>
      <c r="P2145" s="15" t="str">
        <f>INDEX('xUS TME'!M:M,MATCH('xUS Opp Value'!$B1347,'xUS TME'!$B:$B,0))</f>
        <v>Yuan Renminbi</v>
      </c>
      <c r="Q2145" s="15" t="str">
        <f>INDEX('xUS TME'!N:N,MATCH('xUS Opp Value'!$B2145,'xUS TME'!$B:$B,0))</f>
        <v>High</v>
      </c>
    </row>
    <row r="2146" spans="1:17" hidden="1">
      <c r="A2146" s="10" t="s">
        <v>527</v>
      </c>
      <c r="B2146" s="10" t="str">
        <f>INDEX('xUS TME'!B:B,MATCH('xUS Opp Value'!A2146,'xUS TME'!A:A,0))</f>
        <v>GB00BTK05J60</v>
      </c>
      <c r="C2146" s="13" t="str">
        <f>INDEX('xUS TME'!C:C,MATCH($B2146,'xUS TME'!$B:$B,0))</f>
        <v>AAL</v>
      </c>
      <c r="D2146" s="13" t="str">
        <f>INDEX('xUS TME'!D:D,MATCH(B2146,'xUS TME'!$B:$B,0))</f>
        <v>0P00007NXM</v>
      </c>
      <c r="E2146" s="13" t="str">
        <f>INDEX('xUS TME'!F:F,MATCH(B2146,'xUS TME'!$B:$B,0))</f>
        <v>United Kingdom</v>
      </c>
      <c r="F2146" s="18" t="str">
        <f>INDEX('xUS TME'!G:G,MATCH(B2146,'xUS TME'!$B:$B,0))</f>
        <v>Materials</v>
      </c>
      <c r="G2146" s="58">
        <f>IFERROR(INDEX(CRIMs!G:G,MATCH(C2146,CRIMs!D:D,0)),0)</f>
        <v>0</v>
      </c>
      <c r="H2146" s="58">
        <f>IFERROR(INDEX(CRIMs!I:I,MATCH(C2146,CRIMs!D:D,0)),0)</f>
        <v>0</v>
      </c>
      <c r="I2146" s="13">
        <f>INDEX('xUS TME'!E:E,MATCH($B2146,'xUS TME'!$B:$B,0))</f>
        <v>0.14000000000000001</v>
      </c>
      <c r="J2146" s="15">
        <f>INDEX('xUS TME'!H:H,MATCH(B2146,'xUS TME'!$B:$B,0))</f>
        <v>1.59</v>
      </c>
      <c r="K2146" s="17">
        <f t="shared" si="33"/>
        <v>-0.37106918238993714</v>
      </c>
      <c r="L2146" s="15">
        <f>INDEX('xUS TME'!J:J,MATCH('xUS Opp Value'!B151,'xUS TME'!$B:$B,0))</f>
        <v>17.34</v>
      </c>
      <c r="M2146" s="15">
        <f>INDEX('xUS TME'!L:L,MATCH('xUS Opp Value'!$B151,'xUS TME'!$B:$B,0))</f>
        <v>3.58</v>
      </c>
      <c r="N2146" s="15">
        <f>INDEX('xUS TME'!K:K,MATCH('xUS Opp Value'!$B151,'xUS TME'!$B:$B,0))</f>
        <v>0.04</v>
      </c>
      <c r="O2146" s="15">
        <f>INDEX('xUS TME'!I:I,MATCH('xUS Opp Value'!$B151,'xUS TME'!$B:$B,0))</f>
        <v>0</v>
      </c>
      <c r="P2146" s="15" t="str">
        <f>INDEX('xUS TME'!M:M,MATCH('xUS Opp Value'!$B151,'xUS TME'!$B:$B,0))</f>
        <v>Indian Rupee</v>
      </c>
      <c r="Q2146" s="15" t="str">
        <f>INDEX('xUS TME'!N:N,MATCH('xUS Opp Value'!$B2146,'xUS TME'!$B:$B,0))</f>
        <v>High</v>
      </c>
    </row>
    <row r="2147" spans="1:17" hidden="1">
      <c r="A2147" s="10" t="s">
        <v>7415</v>
      </c>
      <c r="B2147" s="10" t="str">
        <f>INDEX('xUS TME'!B:B,MATCH('xUS Opp Value'!A2147,'xUS TME'!A:A,0))</f>
        <v>IT0003497168</v>
      </c>
      <c r="C2147" s="13" t="str">
        <f>INDEX('xUS TME'!C:C,MATCH($B2147,'xUS TME'!$B:$B,0))</f>
        <v>TIT</v>
      </c>
      <c r="D2147" s="13" t="str">
        <f>INDEX('xUS TME'!D:D,MATCH(B2147,'xUS TME'!$B:$B,0))</f>
        <v>0P00009DOA</v>
      </c>
      <c r="E2147" s="13" t="str">
        <f>INDEX('xUS TME'!F:F,MATCH(B2147,'xUS TME'!$B:$B,0))</f>
        <v>Italy</v>
      </c>
      <c r="F2147" s="18" t="str">
        <f>INDEX('xUS TME'!G:G,MATCH(B2147,'xUS TME'!$B:$B,0))</f>
        <v>Communication Services</v>
      </c>
      <c r="G2147" s="58">
        <f>IFERROR(INDEX(CRIMs!G:G,MATCH(C2147,CRIMs!D:D,0)),0)</f>
        <v>0</v>
      </c>
      <c r="H2147" s="58">
        <f>IFERROR(INDEX(CRIMs!I:I,MATCH(C2147,CRIMs!D:D,0)),0)</f>
        <v>0</v>
      </c>
      <c r="I2147" s="13">
        <f>INDEX('xUS TME'!E:E,MATCH($B2147,'xUS TME'!$B:$B,0))</f>
        <v>0.03</v>
      </c>
      <c r="J2147" s="15">
        <f>INDEX('xUS TME'!H:H,MATCH(B2147,'xUS TME'!$B:$B,0))</f>
        <v>1.1200000000000001</v>
      </c>
      <c r="K2147" s="17">
        <f t="shared" ref="K2147:K2165" si="34">IFERROR((1/J2147)-1,"")</f>
        <v>-0.10714285714285721</v>
      </c>
      <c r="L2147" s="15">
        <f>INDEX('xUS TME'!J:J,MATCH('xUS Opp Value'!B774,'xUS TME'!$B:$B,0))</f>
        <v>0</v>
      </c>
      <c r="M2147" s="15">
        <f>INDEX('xUS TME'!L:L,MATCH('xUS Opp Value'!$B774,'xUS TME'!$B:$B,0))</f>
        <v>1.08</v>
      </c>
      <c r="N2147" s="15">
        <f>INDEX('xUS TME'!K:K,MATCH('xUS Opp Value'!$B774,'xUS TME'!$B:$B,0))</f>
        <v>0.18</v>
      </c>
      <c r="O2147" s="15">
        <f>INDEX('xUS TME'!I:I,MATCH('xUS Opp Value'!$B774,'xUS TME'!$B:$B,0))</f>
        <v>0</v>
      </c>
      <c r="P2147" s="15" t="str">
        <f>INDEX('xUS TME'!M:M,MATCH('xUS Opp Value'!$B774,'xUS TME'!$B:$B,0))</f>
        <v>Indian Rupee</v>
      </c>
      <c r="Q2147" s="15" t="str">
        <f>INDEX('xUS TME'!N:N,MATCH('xUS Opp Value'!$B2147,'xUS TME'!$B:$B,0))</f>
        <v>Very High</v>
      </c>
    </row>
    <row r="2148" spans="1:17" hidden="1">
      <c r="A2148" s="10" t="s">
        <v>3030</v>
      </c>
      <c r="B2148" s="10" t="str">
        <f>INDEX('xUS TME'!B:B,MATCH('xUS Opp Value'!A2148,'xUS TME'!A:A,0))</f>
        <v>CNE000001NY7</v>
      </c>
      <c r="C2148" s="13" t="str">
        <f>INDEX('xUS TME'!C:C,MATCH($B2148,'xUS TME'!$B:$B,0))</f>
        <v>002074</v>
      </c>
      <c r="D2148" s="13" t="str">
        <f>INDEX('xUS TME'!D:D,MATCH(B2148,'xUS TME'!$B:$B,0))</f>
        <v>0P00007Z6S</v>
      </c>
      <c r="E2148" s="13" t="str">
        <f>INDEX('xUS TME'!F:F,MATCH(B2148,'xUS TME'!$B:$B,0))</f>
        <v>China</v>
      </c>
      <c r="F2148" s="18" t="str">
        <f>INDEX('xUS TME'!G:G,MATCH(B2148,'xUS TME'!$B:$B,0))</f>
        <v>Industrials</v>
      </c>
      <c r="G2148" s="58">
        <f>IFERROR(INDEX(CRIMs!G:G,MATCH(C2148,CRIMs!D:D,0)),0)</f>
        <v>0</v>
      </c>
      <c r="H2148" s="58">
        <f>IFERROR(INDEX(CRIMs!I:I,MATCH(C2148,CRIMs!D:D,0)),0)</f>
        <v>0</v>
      </c>
      <c r="I2148" s="13">
        <f>INDEX('xUS TME'!E:E,MATCH($B2148,'xUS TME'!$B:$B,0))</f>
        <v>0</v>
      </c>
      <c r="J2148" s="15">
        <f>INDEX('xUS TME'!H:H,MATCH(B2148,'xUS TME'!$B:$B,0))</f>
        <v>1.71</v>
      </c>
      <c r="K2148" s="17">
        <f t="shared" si="34"/>
        <v>-0.41520467836257313</v>
      </c>
      <c r="L2148" s="15">
        <f>INDEX('xUS TME'!J:J,MATCH('xUS Opp Value'!B1796,'xUS TME'!$B:$B,0))</f>
        <v>28.39</v>
      </c>
      <c r="M2148" s="15">
        <f>INDEX('xUS TME'!L:L,MATCH('xUS Opp Value'!$B1796,'xUS TME'!$B:$B,0))</f>
        <v>2.2999999999999998</v>
      </c>
      <c r="N2148" s="15">
        <f>INDEX('xUS TME'!K:K,MATCH('xUS Opp Value'!$B1796,'xUS TME'!$B:$B,0))</f>
        <v>0</v>
      </c>
      <c r="O2148" s="15" t="str">
        <f>INDEX('xUS TME'!I:I,MATCH('xUS Opp Value'!$B1796,'xUS TME'!$B:$B,0))</f>
        <v>None</v>
      </c>
      <c r="P2148" s="15" t="str">
        <f>INDEX('xUS TME'!M:M,MATCH('xUS Opp Value'!$B1796,'xUS TME'!$B:$B,0))</f>
        <v>Yuan Renminbi</v>
      </c>
      <c r="Q2148" s="15" t="str">
        <f>INDEX('xUS TME'!N:N,MATCH('xUS Opp Value'!$B2148,'xUS TME'!$B:$B,0))</f>
        <v>High</v>
      </c>
    </row>
    <row r="2149" spans="1:17" hidden="1">
      <c r="A2149" s="10" t="s">
        <v>6326</v>
      </c>
      <c r="B2149" s="10" t="str">
        <f>INDEX('xUS TME'!B:B,MATCH('xUS Opp Value'!A2149,'xUS TME'!A:A,0))</f>
        <v>CA8029121057</v>
      </c>
      <c r="C2149" s="13" t="s">
        <v>9335</v>
      </c>
      <c r="D2149" s="13" t="str">
        <f>INDEX('xUS TME'!D:D,MATCH(B2149,'xUS TME'!$B:$B,0))</f>
        <v>0P0000687W</v>
      </c>
      <c r="E2149" s="13" t="str">
        <f>INDEX('xUS TME'!F:F,MATCH(B2149,'xUS TME'!$B:$B,0))</f>
        <v>Canada</v>
      </c>
      <c r="F2149" s="18" t="str">
        <f>INDEX('xUS TME'!G:G,MATCH(B2149,'xUS TME'!$B:$B,0))</f>
        <v>Consumer Staples</v>
      </c>
      <c r="G2149" s="58">
        <f>IFERROR(INDEX(CRIMs!G:G,MATCH(C2149,CRIMs!D:D,0)),0)</f>
        <v>0</v>
      </c>
      <c r="H2149" s="58">
        <f>IFERROR(INDEX(CRIMs!I:I,MATCH(C2149,CRIMs!D:D,0)),0)</f>
        <v>0</v>
      </c>
      <c r="I2149" s="13">
        <f>INDEX('xUS TME'!E:E,MATCH($B2149,'xUS TME'!$B:$B,0))</f>
        <v>0.02</v>
      </c>
      <c r="J2149" s="15">
        <f>INDEX('xUS TME'!H:H,MATCH(B2149,'xUS TME'!$B:$B,0))</f>
        <v>1.67</v>
      </c>
      <c r="K2149" s="17">
        <f t="shared" si="34"/>
        <v>-0.4011976047904191</v>
      </c>
      <c r="L2149" s="15">
        <f>INDEX('xUS TME'!J:J,MATCH('xUS Opp Value'!B833,'xUS TME'!$B:$B,0))</f>
        <v>0</v>
      </c>
      <c r="M2149" s="15">
        <f>INDEX('xUS TME'!L:L,MATCH('xUS Opp Value'!$B833,'xUS TME'!$B:$B,0))</f>
        <v>0.86</v>
      </c>
      <c r="N2149" s="15">
        <f>INDEX('xUS TME'!K:K,MATCH('xUS Opp Value'!$B833,'xUS TME'!$B:$B,0))</f>
        <v>0.08</v>
      </c>
      <c r="O2149" s="15">
        <f>INDEX('xUS TME'!I:I,MATCH('xUS Opp Value'!$B833,'xUS TME'!$B:$B,0))</f>
        <v>0</v>
      </c>
      <c r="P2149" s="15" t="str">
        <f>INDEX('xUS TME'!M:M,MATCH('xUS Opp Value'!$B833,'xUS TME'!$B:$B,0))</f>
        <v>Colombian Peso</v>
      </c>
      <c r="Q2149" s="15" t="str">
        <f>INDEX('xUS TME'!N:N,MATCH('xUS Opp Value'!$B2149,'xUS TME'!$B:$B,0))</f>
        <v>Medium</v>
      </c>
    </row>
    <row r="2150" spans="1:17" hidden="1">
      <c r="A2150" s="10" t="s">
        <v>4679</v>
      </c>
      <c r="B2150" s="10" t="str">
        <f>INDEX('xUS TME'!B:B,MATCH('xUS Opp Value'!A2150,'xUS TME'!A:A,0))</f>
        <v>CA5394811015</v>
      </c>
      <c r="C2150" s="13" t="str">
        <f>INDEX('xUS TME'!C:C,MATCH($B2150,'xUS TME'!$B:$B,0))</f>
        <v>L</v>
      </c>
      <c r="D2150" s="13" t="str">
        <f>INDEX('xUS TME'!D:D,MATCH(B2150,'xUS TME'!$B:$B,0))</f>
        <v>0P00005RPE</v>
      </c>
      <c r="E2150" s="13" t="str">
        <f>INDEX('xUS TME'!F:F,MATCH(B2150,'xUS TME'!$B:$B,0))</f>
        <v>Canada</v>
      </c>
      <c r="F2150" s="18" t="str">
        <f>INDEX('xUS TME'!G:G,MATCH(B2150,'xUS TME'!$B:$B,0))</f>
        <v>Consumer Staples</v>
      </c>
      <c r="G2150" s="58">
        <f>IFERROR(INDEX(CRIMs!G:G,MATCH(C2150,CRIMs!D:D,0)),0)</f>
        <v>0</v>
      </c>
      <c r="H2150" s="58">
        <f>IFERROR(INDEX(CRIMs!I:I,MATCH(C2150,CRIMs!D:D,0)),0)</f>
        <v>0</v>
      </c>
      <c r="I2150" s="13">
        <f>INDEX('xUS TME'!E:E,MATCH($B2150,'xUS TME'!$B:$B,0))</f>
        <v>0.08</v>
      </c>
      <c r="J2150" s="15">
        <f>INDEX('xUS TME'!H:H,MATCH(B2150,'xUS TME'!$B:$B,0))</f>
        <v>1.47</v>
      </c>
      <c r="K2150" s="17">
        <f t="shared" si="34"/>
        <v>-0.31972789115646261</v>
      </c>
      <c r="L2150" s="15">
        <f>INDEX('xUS TME'!J:J,MATCH('xUS Opp Value'!B317,'xUS TME'!$B:$B,0))</f>
        <v>19</v>
      </c>
      <c r="M2150" s="15">
        <f>INDEX('xUS TME'!L:L,MATCH('xUS Opp Value'!$B317,'xUS TME'!$B:$B,0))</f>
        <v>13.51</v>
      </c>
      <c r="N2150" s="15">
        <f>INDEX('xUS TME'!K:K,MATCH('xUS Opp Value'!$B317,'xUS TME'!$B:$B,0))</f>
        <v>0.82</v>
      </c>
      <c r="O2150" s="15">
        <f>INDEX('xUS TME'!I:I,MATCH('xUS Opp Value'!$B317,'xUS TME'!$B:$B,0))</f>
        <v>0</v>
      </c>
      <c r="P2150" s="15" t="str">
        <f>INDEX('xUS TME'!M:M,MATCH('xUS Opp Value'!$B317,'xUS TME'!$B:$B,0))</f>
        <v>Philippine Peso</v>
      </c>
      <c r="Q2150" s="15" t="str">
        <f>INDEX('xUS TME'!N:N,MATCH('xUS Opp Value'!$B2150,'xUS TME'!$B:$B,0))</f>
        <v>Low</v>
      </c>
    </row>
    <row r="2151" spans="1:17" hidden="1">
      <c r="A2151" s="10" t="s">
        <v>2059</v>
      </c>
      <c r="B2151" s="10" t="str">
        <f>INDEX('xUS TME'!B:B,MATCH('xUS Opp Value'!A2151,'xUS TME'!A:A,0))</f>
        <v>AU000000CBA7</v>
      </c>
      <c r="C2151" s="13" t="str">
        <f>INDEX('xUS TME'!C:C,MATCH($B2151,'xUS TME'!$B:$B,0))</f>
        <v>CBA</v>
      </c>
      <c r="D2151" s="13" t="str">
        <f>INDEX('xUS TME'!D:D,MATCH(B2151,'xUS TME'!$B:$B,0))</f>
        <v>0P00006WEM</v>
      </c>
      <c r="E2151" s="13" t="str">
        <f>INDEX('xUS TME'!F:F,MATCH(B2151,'xUS TME'!$B:$B,0))</f>
        <v>Australia</v>
      </c>
      <c r="F2151" s="18" t="str">
        <f>INDEX('xUS TME'!G:G,MATCH(B2151,'xUS TME'!$B:$B,0))</f>
        <v>Financials</v>
      </c>
      <c r="G2151" s="58">
        <f>IFERROR(INDEX(CRIMs!G:G,MATCH(C2151,CRIMs!D:D,0)),0)</f>
        <v>0</v>
      </c>
      <c r="H2151" s="58">
        <f>IFERROR(INDEX(CRIMs!I:I,MATCH(C2151,CRIMs!D:D,0)),0)</f>
        <v>0</v>
      </c>
      <c r="I2151" s="13">
        <f>INDEX('xUS TME'!E:E,MATCH($B2151,'xUS TME'!$B:$B,0))</f>
        <v>0.59</v>
      </c>
      <c r="J2151" s="15">
        <f>INDEX('xUS TME'!H:H,MATCH(B2151,'xUS TME'!$B:$B,0))</f>
        <v>1.83</v>
      </c>
      <c r="K2151" s="17">
        <f t="shared" si="34"/>
        <v>-0.45355191256830607</v>
      </c>
      <c r="L2151" s="15">
        <f>INDEX('xUS TME'!J:J,MATCH('xUS Opp Value'!B23,'xUS TME'!$B:$B,0))</f>
        <v>0</v>
      </c>
      <c r="M2151" s="15">
        <f>INDEX('xUS TME'!L:L,MATCH('xUS Opp Value'!$B23,'xUS TME'!$B:$B,0))</f>
        <v>0</v>
      </c>
      <c r="N2151" s="15">
        <f>INDEX('xUS TME'!K:K,MATCH('xUS Opp Value'!$B23,'xUS TME'!$B:$B,0))</f>
        <v>0</v>
      </c>
      <c r="O2151" s="15">
        <f>INDEX('xUS TME'!I:I,MATCH('xUS Opp Value'!$B23,'xUS TME'!$B:$B,0))</f>
        <v>0</v>
      </c>
      <c r="P2151" s="15" t="str">
        <f>INDEX('xUS TME'!M:M,MATCH('xUS Opp Value'!$B23,'xUS TME'!$B:$B,0))</f>
        <v>Pound Sterling</v>
      </c>
      <c r="Q2151" s="15" t="str">
        <f>INDEX('xUS TME'!N:N,MATCH('xUS Opp Value'!$B2151,'xUS TME'!$B:$B,0))</f>
        <v>Medium</v>
      </c>
    </row>
    <row r="2152" spans="1:17" hidden="1">
      <c r="A2152" s="10" t="s">
        <v>6299</v>
      </c>
      <c r="B2152" s="10" t="str">
        <f>INDEX('xUS TME'!B:B,MATCH('xUS Opp Value'!A2152,'xUS TME'!A:A,0))</f>
        <v>SE0000667891</v>
      </c>
      <c r="C2152" s="13" t="str">
        <f>INDEX('xUS TME'!C:C,MATCH($B2152,'xUS TME'!$B:$B,0))</f>
        <v>SAND</v>
      </c>
      <c r="D2152" s="13" t="str">
        <f>INDEX('xUS TME'!D:D,MATCH(B2152,'xUS TME'!$B:$B,0))</f>
        <v>0P0000A6GY</v>
      </c>
      <c r="E2152" s="13" t="str">
        <f>INDEX('xUS TME'!F:F,MATCH(B2152,'xUS TME'!$B:$B,0))</f>
        <v>Sweden</v>
      </c>
      <c r="F2152" s="18" t="str">
        <f>INDEX('xUS TME'!G:G,MATCH(B2152,'xUS TME'!$B:$B,0))</f>
        <v>Industrials</v>
      </c>
      <c r="G2152" s="58">
        <f>IFERROR(INDEX(CRIMs!G:G,MATCH(C2152,CRIMs!D:D,0)),0)</f>
        <v>0</v>
      </c>
      <c r="H2152" s="58">
        <f>IFERROR(INDEX(CRIMs!I:I,MATCH(C2152,CRIMs!D:D,0)),0)</f>
        <v>0</v>
      </c>
      <c r="I2152" s="13">
        <f>INDEX('xUS TME'!E:E,MATCH($B2152,'xUS TME'!$B:$B,0))</f>
        <v>0.11</v>
      </c>
      <c r="J2152" s="15">
        <f>INDEX('xUS TME'!H:H,MATCH(B2152,'xUS TME'!$B:$B,0))</f>
        <v>1.9</v>
      </c>
      <c r="K2152" s="17">
        <f t="shared" si="34"/>
        <v>-0.47368421052631582</v>
      </c>
      <c r="L2152" s="15">
        <f>INDEX('xUS TME'!J:J,MATCH('xUS Opp Value'!B196,'xUS TME'!$B:$B,0))</f>
        <v>3.37</v>
      </c>
      <c r="M2152" s="15">
        <f>INDEX('xUS TME'!L:L,MATCH('xUS Opp Value'!$B196,'xUS TME'!$B:$B,0))</f>
        <v>0.77</v>
      </c>
      <c r="N2152" s="15">
        <f>INDEX('xUS TME'!K:K,MATCH('xUS Opp Value'!$B196,'xUS TME'!$B:$B,0))</f>
        <v>0</v>
      </c>
      <c r="O2152" s="15" t="str">
        <f>INDEX('xUS TME'!I:I,MATCH('xUS Opp Value'!$B196,'xUS TME'!$B:$B,0))</f>
        <v>None</v>
      </c>
      <c r="P2152" s="15" t="str">
        <f>INDEX('xUS TME'!M:M,MATCH('xUS Opp Value'!$B196,'xUS TME'!$B:$B,0))</f>
        <v>Won</v>
      </c>
      <c r="Q2152" s="15" t="str">
        <f>INDEX('xUS TME'!N:N,MATCH('xUS Opp Value'!$B2152,'xUS TME'!$B:$B,0))</f>
        <v>High</v>
      </c>
    </row>
    <row r="2153" spans="1:17" hidden="1">
      <c r="A2153" s="10" t="s">
        <v>4158</v>
      </c>
      <c r="B2153" s="10" t="str">
        <f>INDEX('xUS TME'!B:B,MATCH('xUS Opp Value'!A2153,'xUS TME'!A:A,0))</f>
        <v>CNE1000019R4</v>
      </c>
      <c r="C2153" s="13">
        <f>INDEX('xUS TME'!C:C,MATCH($B2153,'xUS TME'!$B:$B,0))</f>
        <v>601100</v>
      </c>
      <c r="D2153" s="13" t="str">
        <f>INDEX('xUS TME'!D:D,MATCH(B2153,'xUS TME'!$B:$B,0))</f>
        <v>0P0000US1R</v>
      </c>
      <c r="E2153" s="13" t="str">
        <f>INDEX('xUS TME'!F:F,MATCH(B2153,'xUS TME'!$B:$B,0))</f>
        <v>China</v>
      </c>
      <c r="F2153" s="18" t="str">
        <f>INDEX('xUS TME'!G:G,MATCH(B2153,'xUS TME'!$B:$B,0))</f>
        <v>Industrials</v>
      </c>
      <c r="G2153" s="58">
        <f>IFERROR(INDEX(CRIMs!G:G,MATCH(C2153,CRIMs!D:D,0)),0)</f>
        <v>0</v>
      </c>
      <c r="H2153" s="58">
        <f>IFERROR(INDEX(CRIMs!I:I,MATCH(C2153,CRIMs!D:D,0)),0)</f>
        <v>0</v>
      </c>
      <c r="I2153" s="13">
        <f>INDEX('xUS TME'!E:E,MATCH($B2153,'xUS TME'!$B:$B,0))</f>
        <v>0</v>
      </c>
      <c r="J2153" s="15">
        <f>INDEX('xUS TME'!H:H,MATCH(B2153,'xUS TME'!$B:$B,0))</f>
        <v>1.72</v>
      </c>
      <c r="K2153" s="17">
        <f t="shared" si="34"/>
        <v>-0.41860465116279066</v>
      </c>
      <c r="L2153" s="15">
        <f>INDEX('xUS TME'!J:J,MATCH('xUS Opp Value'!B1565,'xUS TME'!$B:$B,0))</f>
        <v>19.12</v>
      </c>
      <c r="M2153" s="15">
        <f>INDEX('xUS TME'!L:L,MATCH('xUS Opp Value'!$B1565,'xUS TME'!$B:$B,0))</f>
        <v>3.65</v>
      </c>
      <c r="N2153" s="15">
        <f>INDEX('xUS TME'!K:K,MATCH('xUS Opp Value'!$B1565,'xUS TME'!$B:$B,0))</f>
        <v>0.17</v>
      </c>
      <c r="O2153" s="15" t="str">
        <f>INDEX('xUS TME'!I:I,MATCH('xUS Opp Value'!$B1565,'xUS TME'!$B:$B,0))</f>
        <v>Wide</v>
      </c>
      <c r="P2153" s="15" t="str">
        <f>INDEX('xUS TME'!M:M,MATCH('xUS Opp Value'!$B1565,'xUS TME'!$B:$B,0))</f>
        <v>Euro</v>
      </c>
      <c r="Q2153" s="15" t="str">
        <f>INDEX('xUS TME'!N:N,MATCH('xUS Opp Value'!$B2153,'xUS TME'!$B:$B,0))</f>
        <v>High</v>
      </c>
    </row>
    <row r="2154" spans="1:17" hidden="1">
      <c r="A2154" s="10" t="s">
        <v>7570</v>
      </c>
      <c r="B2154" s="10" t="str">
        <f>INDEX('xUS TME'!B:B,MATCH('xUS Opp Value'!A2154,'xUS TME'!A:A,0))</f>
        <v>CNE100000T32</v>
      </c>
      <c r="C2154" s="13">
        <f>INDEX('xUS TME'!C:C,MATCH($B2154,'xUS TME'!$B:$B,0))</f>
        <v>2466</v>
      </c>
      <c r="D2154" s="13" t="str">
        <f>INDEX('xUS TME'!D:D,MATCH(B2154,'xUS TME'!$B:$B,0))</f>
        <v>0P0000PU6C</v>
      </c>
      <c r="E2154" s="13" t="str">
        <f>INDEX('xUS TME'!F:F,MATCH(B2154,'xUS TME'!$B:$B,0))</f>
        <v>China</v>
      </c>
      <c r="F2154" s="18" t="str">
        <f>INDEX('xUS TME'!G:G,MATCH(B2154,'xUS TME'!$B:$B,0))</f>
        <v>Materials</v>
      </c>
      <c r="G2154" s="58">
        <f>IFERROR(INDEX(CRIMs!G:G,MATCH(C2154,CRIMs!D:D,0)),0)</f>
        <v>0</v>
      </c>
      <c r="H2154" s="58">
        <f>IFERROR(INDEX(CRIMs!I:I,MATCH(C2154,CRIMs!D:D,0)),0)</f>
        <v>0</v>
      </c>
      <c r="I2154" s="13">
        <f>INDEX('xUS TME'!E:E,MATCH($B2154,'xUS TME'!$B:$B,0))</f>
        <v>0</v>
      </c>
      <c r="J2154" s="15">
        <f>INDEX('xUS TME'!H:H,MATCH(B2154,'xUS TME'!$B:$B,0))</f>
        <v>1.88</v>
      </c>
      <c r="K2154" s="17">
        <f t="shared" si="34"/>
        <v>-0.46808510638297873</v>
      </c>
      <c r="L2154" s="15">
        <f>INDEX('xUS TME'!J:J,MATCH('xUS Opp Value'!B1745,'xUS TME'!$B:$B,0))</f>
        <v>13.74</v>
      </c>
      <c r="M2154" s="15">
        <f>INDEX('xUS TME'!L:L,MATCH('xUS Opp Value'!$B1745,'xUS TME'!$B:$B,0))</f>
        <v>2.66</v>
      </c>
      <c r="N2154" s="15">
        <f>INDEX('xUS TME'!K:K,MATCH('xUS Opp Value'!$B1745,'xUS TME'!$B:$B,0))</f>
        <v>0.27</v>
      </c>
      <c r="O2154" s="15" t="str">
        <f>INDEX('xUS TME'!I:I,MATCH('xUS Opp Value'!$B1745,'xUS TME'!$B:$B,0))</f>
        <v>Narrow</v>
      </c>
      <c r="P2154" s="15" t="str">
        <f>INDEX('xUS TME'!M:M,MATCH('xUS Opp Value'!$B1745,'xUS TME'!$B:$B,0))</f>
        <v>Euro</v>
      </c>
      <c r="Q2154" s="15" t="str">
        <f>INDEX('xUS TME'!N:N,MATCH('xUS Opp Value'!$B2154,'xUS TME'!$B:$B,0))</f>
        <v>High</v>
      </c>
    </row>
    <row r="2155" spans="1:17" hidden="1">
      <c r="A2155" s="10" t="s">
        <v>4959</v>
      </c>
      <c r="B2155" s="10" t="str">
        <f>INDEX('xUS TME'!B:B,MATCH('xUS Opp Value'!A2155,'xUS TME'!A:A,0))</f>
        <v>JP3902400005</v>
      </c>
      <c r="C2155" s="13">
        <f>INDEX('xUS TME'!C:C,MATCH($B2155,'xUS TME'!$B:$B,0))</f>
        <v>6503</v>
      </c>
      <c r="D2155" s="13" t="str">
        <f>INDEX('xUS TME'!D:D,MATCH(B2155,'xUS TME'!$B:$B,0))</f>
        <v>0P0000AEVW</v>
      </c>
      <c r="E2155" s="13" t="str">
        <f>INDEX('xUS TME'!F:F,MATCH(B2155,'xUS TME'!$B:$B,0))</f>
        <v>Japan</v>
      </c>
      <c r="F2155" s="18" t="str">
        <f>INDEX('xUS TME'!G:G,MATCH(B2155,'xUS TME'!$B:$B,0))</f>
        <v>Industrials</v>
      </c>
      <c r="G2155" s="58">
        <f>IFERROR(INDEX(CRIMs!G:G,MATCH(C2155,CRIMs!D:D,0)),0)</f>
        <v>0</v>
      </c>
      <c r="H2155" s="58">
        <f>IFERROR(INDEX(CRIMs!I:I,MATCH(C2155,CRIMs!D:D,0)),0)</f>
        <v>0</v>
      </c>
      <c r="I2155" s="13">
        <f>INDEX('xUS TME'!E:E,MATCH($B2155,'xUS TME'!$B:$B,0))</f>
        <v>0.2</v>
      </c>
      <c r="J2155" s="15">
        <f>INDEX('xUS TME'!H:H,MATCH(B2155,'xUS TME'!$B:$B,0))</f>
        <v>2.08</v>
      </c>
      <c r="K2155" s="17">
        <f t="shared" si="34"/>
        <v>-0.51923076923076927</v>
      </c>
      <c r="L2155" s="15">
        <f>INDEX('xUS TME'!J:J,MATCH('xUS Opp Value'!B117,'xUS TME'!$B:$B,0))</f>
        <v>28.06</v>
      </c>
      <c r="M2155" s="15">
        <f>INDEX('xUS TME'!L:L,MATCH('xUS Opp Value'!$B117,'xUS TME'!$B:$B,0))</f>
        <v>5.0999999999999996</v>
      </c>
      <c r="N2155" s="15">
        <f>INDEX('xUS TME'!K:K,MATCH('xUS Opp Value'!$B117,'xUS TME'!$B:$B,0))</f>
        <v>0.16</v>
      </c>
      <c r="O2155" s="15" t="str">
        <f>INDEX('xUS TME'!I:I,MATCH('xUS Opp Value'!$B117,'xUS TME'!$B:$B,0))</f>
        <v>Narrow</v>
      </c>
      <c r="P2155" s="15" t="str">
        <f>INDEX('xUS TME'!M:M,MATCH('xUS Opp Value'!$B117,'xUS TME'!$B:$B,0))</f>
        <v>Indian Rupee</v>
      </c>
      <c r="Q2155" s="15" t="str">
        <f>INDEX('xUS TME'!N:N,MATCH('xUS Opp Value'!$B2155,'xUS TME'!$B:$B,0))</f>
        <v>Medium</v>
      </c>
    </row>
    <row r="2156" spans="1:17" s="371" customFormat="1" hidden="1">
      <c r="A2156" s="10" t="s">
        <v>2876</v>
      </c>
      <c r="B2156" s="10" t="str">
        <f>INDEX('xUS TME'!B:B,MATCH('xUS Opp Value'!A2156,'xUS TME'!A:A,0))</f>
        <v>CNE1000031W9</v>
      </c>
      <c r="C2156" s="13" t="str">
        <f>INDEX('xUS TME'!C:C,MATCH($B2156,'xUS TME'!$B:$B,0))</f>
        <v>01772</v>
      </c>
      <c r="D2156" s="13" t="str">
        <f>INDEX('xUS TME'!D:D,MATCH(B2156,'xUS TME'!$B:$B,0))</f>
        <v>0P0001EQPW</v>
      </c>
      <c r="E2156" s="13" t="str">
        <f>INDEX('xUS TME'!F:F,MATCH(B2156,'xUS TME'!$B:$B,0))</f>
        <v>China</v>
      </c>
      <c r="F2156" s="18" t="str">
        <f>INDEX('xUS TME'!G:G,MATCH(B2156,'xUS TME'!$B:$B,0))</f>
        <v>Materials</v>
      </c>
      <c r="G2156" s="58">
        <f>IFERROR(INDEX(CRIMs!G:G,MATCH(C2156,CRIMs!D:D,0)),0)</f>
        <v>0</v>
      </c>
      <c r="H2156" s="58">
        <f>IFERROR(INDEX(CRIMs!I:I,MATCH(C2156,CRIMs!D:D,0)),0)</f>
        <v>0</v>
      </c>
      <c r="I2156" s="13">
        <f>INDEX('xUS TME'!E:E,MATCH($B2156,'xUS TME'!$B:$B,0))</f>
        <v>0.01</v>
      </c>
      <c r="J2156" s="15">
        <f>INDEX('xUS TME'!H:H,MATCH(B2156,'xUS TME'!$B:$B,0))</f>
        <v>2</v>
      </c>
      <c r="K2156" s="17">
        <f t="shared" si="34"/>
        <v>-0.5</v>
      </c>
      <c r="L2156" s="15">
        <f>INDEX('xUS TME'!J:J,MATCH('xUS Opp Value'!B1325,'xUS TME'!$B:$B,0))</f>
        <v>0</v>
      </c>
      <c r="M2156" s="15">
        <f>INDEX('xUS TME'!L:L,MATCH('xUS Opp Value'!$B1325,'xUS TME'!$B:$B,0))</f>
        <v>1</v>
      </c>
      <c r="N2156" s="15">
        <f>INDEX('xUS TME'!K:K,MATCH('xUS Opp Value'!$B1325,'xUS TME'!$B:$B,0))</f>
        <v>0.11</v>
      </c>
      <c r="O2156" s="15" t="str">
        <f>INDEX('xUS TME'!I:I,MATCH('xUS Opp Value'!$B1325,'xUS TME'!$B:$B,0))</f>
        <v>None</v>
      </c>
      <c r="P2156" s="15" t="str">
        <f>INDEX('xUS TME'!M:M,MATCH('xUS Opp Value'!$B1325,'xUS TME'!$B:$B,0))</f>
        <v>Yuan Renminbi</v>
      </c>
      <c r="Q2156" s="373" t="s">
        <v>8598</v>
      </c>
    </row>
    <row r="2157" spans="1:17" s="371" customFormat="1" hidden="1">
      <c r="A2157" s="10" t="s">
        <v>5355</v>
      </c>
      <c r="B2157" s="10" t="str">
        <f>INDEX('xUS TME'!B:B,MATCH('xUS Opp Value'!A2157,'xUS TME'!A:A,0))</f>
        <v>AU000000NST8</v>
      </c>
      <c r="C2157" s="13" t="str">
        <f>INDEX('xUS TME'!C:C,MATCH($B2157,'xUS TME'!$B:$B,0))</f>
        <v>NST</v>
      </c>
      <c r="D2157" s="13" t="str">
        <f>INDEX('xUS TME'!D:D,MATCH(B2157,'xUS TME'!$B:$B,0))</f>
        <v>0P00006Y45</v>
      </c>
      <c r="E2157" s="13" t="str">
        <f>INDEX('xUS TME'!F:F,MATCH(B2157,'xUS TME'!$B:$B,0))</f>
        <v>Australia</v>
      </c>
      <c r="F2157" s="18" t="str">
        <f>INDEX('xUS TME'!G:G,MATCH(B2157,'xUS TME'!$B:$B,0))</f>
        <v>Materials</v>
      </c>
      <c r="G2157" s="58">
        <f>IFERROR(INDEX(CRIMs!G:G,MATCH(C2157,CRIMs!D:D,0)),0)</f>
        <v>0</v>
      </c>
      <c r="H2157" s="58">
        <f>IFERROR(INDEX(CRIMs!I:I,MATCH(C2157,CRIMs!D:D,0)),0)</f>
        <v>0</v>
      </c>
      <c r="I2157" s="13">
        <f>INDEX('xUS TME'!E:E,MATCH($B2157,'xUS TME'!$B:$B,0))</f>
        <v>0.06</v>
      </c>
      <c r="J2157" s="15">
        <f>INDEX('xUS TME'!H:H,MATCH(B2157,'xUS TME'!$B:$B,0))</f>
        <v>1.6</v>
      </c>
      <c r="K2157" s="17">
        <f t="shared" si="34"/>
        <v>-0.375</v>
      </c>
      <c r="L2157" s="15">
        <f>INDEX('xUS TME'!J:J,MATCH('xUS Opp Value'!B276,'xUS TME'!$B:$B,0))</f>
        <v>5</v>
      </c>
      <c r="M2157" s="15">
        <f>INDEX('xUS TME'!L:L,MATCH('xUS Opp Value'!$B276,'xUS TME'!$B:$B,0))</f>
        <v>0.77</v>
      </c>
      <c r="N2157" s="15">
        <f>INDEX('xUS TME'!K:K,MATCH('xUS Opp Value'!$B276,'xUS TME'!$B:$B,0))</f>
        <v>0.06</v>
      </c>
      <c r="O2157" s="15">
        <f>INDEX('xUS TME'!I:I,MATCH('xUS Opp Value'!$B276,'xUS TME'!$B:$B,0))</f>
        <v>0</v>
      </c>
      <c r="P2157" s="15" t="str">
        <f>INDEX('xUS TME'!M:M,MATCH('xUS Opp Value'!$B276,'xUS TME'!$B:$B,0))</f>
        <v>Yen</v>
      </c>
      <c r="Q2157" s="371" t="s">
        <v>8599</v>
      </c>
    </row>
    <row r="2158" spans="1:17" s="371" customFormat="1" hidden="1">
      <c r="A2158" s="10" t="s">
        <v>2275</v>
      </c>
      <c r="B2158" s="10" t="str">
        <f>INDEX('xUS TME'!B:B,MATCH('xUS Opp Value'!A2158,'xUS TME'!A:A,0))</f>
        <v>TW0002308004</v>
      </c>
      <c r="C2158" s="13">
        <f>INDEX('xUS TME'!C:C,MATCH($B2158,'xUS TME'!$B:$B,0))</f>
        <v>2308</v>
      </c>
      <c r="D2158" s="13" t="str">
        <f>INDEX('xUS TME'!D:D,MATCH(B2158,'xUS TME'!$B:$B,0))</f>
        <v>0P0000BJPX</v>
      </c>
      <c r="E2158" s="13" t="str">
        <f>INDEX('xUS TME'!F:F,MATCH(B2158,'xUS TME'!$B:$B,0))</f>
        <v>Taiwan</v>
      </c>
      <c r="F2158" s="18" t="str">
        <f>INDEX('xUS TME'!G:G,MATCH(B2158,'xUS TME'!$B:$B,0))</f>
        <v>Information Technology</v>
      </c>
      <c r="G2158" s="58">
        <f>IFERROR(INDEX(CRIMs!G:G,MATCH(C2158,CRIMs!D:D,0)),0)</f>
        <v>0</v>
      </c>
      <c r="H2158" s="58">
        <f>IFERROR(INDEX(CRIMs!I:I,MATCH(C2158,CRIMs!D:D,0)),0)</f>
        <v>0</v>
      </c>
      <c r="I2158" s="13">
        <f>INDEX('xUS TME'!E:E,MATCH($B2158,'xUS TME'!$B:$B,0))</f>
        <v>0.25</v>
      </c>
      <c r="J2158" s="15">
        <f>INDEX('xUS TME'!H:H,MATCH(B2158,'xUS TME'!$B:$B,0))</f>
        <v>2.9</v>
      </c>
      <c r="K2158" s="17">
        <f t="shared" si="34"/>
        <v>-0.65517241379310343</v>
      </c>
      <c r="L2158" s="15">
        <f>INDEX('xUS TME'!J:J,MATCH('xUS Opp Value'!B98,'xUS TME'!$B:$B,0))</f>
        <v>8.35</v>
      </c>
      <c r="M2158" s="15">
        <f>INDEX('xUS TME'!L:L,MATCH('xUS Opp Value'!$B98,'xUS TME'!$B:$B,0))</f>
        <v>2.12</v>
      </c>
      <c r="N2158" s="15">
        <f>INDEX('xUS TME'!K:K,MATCH('xUS Opp Value'!$B98,'xUS TME'!$B:$B,0))</f>
        <v>0.2</v>
      </c>
      <c r="O2158" s="15">
        <f>INDEX('xUS TME'!I:I,MATCH('xUS Opp Value'!$B98,'xUS TME'!$B:$B,0))</f>
        <v>0</v>
      </c>
      <c r="P2158" s="15" t="str">
        <f>INDEX('xUS TME'!M:M,MATCH('xUS Opp Value'!$B98,'xUS TME'!$B:$B,0))</f>
        <v>Zloty</v>
      </c>
      <c r="Q2158" s="371" t="s">
        <v>8600</v>
      </c>
    </row>
    <row r="2159" spans="1:17" s="371" customFormat="1" hidden="1">
      <c r="A2159" s="10" t="s">
        <v>5787</v>
      </c>
      <c r="B2159" s="10" t="str">
        <f>INDEX('xUS TME'!B:B,MATCH('xUS Opp Value'!A2159,'xUS TME'!A:A,0))</f>
        <v>AU000000PME8</v>
      </c>
      <c r="C2159" s="13" t="str">
        <f>INDEX('xUS TME'!C:C,MATCH($B2159,'xUS TME'!$B:$B,0))</f>
        <v>PME</v>
      </c>
      <c r="D2159" s="13" t="str">
        <f>INDEX('xUS TME'!D:D,MATCH(B2159,'xUS TME'!$B:$B,0))</f>
        <v>0P00006WTX</v>
      </c>
      <c r="E2159" s="13" t="str">
        <f>INDEX('xUS TME'!F:F,MATCH(B2159,'xUS TME'!$B:$B,0))</f>
        <v>Australia</v>
      </c>
      <c r="F2159" s="18" t="str">
        <f>INDEX('xUS TME'!G:G,MATCH(B2159,'xUS TME'!$B:$B,0))</f>
        <v>Health Care</v>
      </c>
      <c r="G2159" s="58">
        <f>IFERROR(INDEX(CRIMs!G:G,MATCH(C2159,CRIMs!D:D,0)),0)</f>
        <v>0</v>
      </c>
      <c r="H2159" s="58">
        <f>IFERROR(INDEX(CRIMs!I:I,MATCH(C2159,CRIMs!D:D,0)),0)</f>
        <v>0</v>
      </c>
      <c r="I2159" s="13">
        <f>INDEX('xUS TME'!E:E,MATCH($B2159,'xUS TME'!$B:$B,0))</f>
        <v>0.01</v>
      </c>
      <c r="J2159" s="15">
        <f>INDEX('xUS TME'!H:H,MATCH(B2159,'xUS TME'!$B:$B,0))</f>
        <v>2.4500000000000002</v>
      </c>
      <c r="K2159" s="17">
        <f t="shared" si="34"/>
        <v>-0.59183673469387754</v>
      </c>
      <c r="L2159" s="15">
        <f>INDEX('xUS TME'!J:J,MATCH('xUS Opp Value'!B881,'xUS TME'!$B:$B,0))</f>
        <v>8.07</v>
      </c>
      <c r="M2159" s="15">
        <f>INDEX('xUS TME'!L:L,MATCH('xUS Opp Value'!$B881,'xUS TME'!$B:$B,0))</f>
        <v>0.85</v>
      </c>
      <c r="N2159" s="15">
        <f>INDEX('xUS TME'!K:K,MATCH('xUS Opp Value'!$B881,'xUS TME'!$B:$B,0))</f>
        <v>0.12</v>
      </c>
      <c r="O2159" s="15">
        <f>INDEX('xUS TME'!I:I,MATCH('xUS Opp Value'!$B881,'xUS TME'!$B:$B,0))</f>
        <v>0</v>
      </c>
      <c r="P2159" s="15" t="str">
        <f>INDEX('xUS TME'!M:M,MATCH('xUS Opp Value'!$B881,'xUS TME'!$B:$B,0))</f>
        <v>Philippine Peso</v>
      </c>
      <c r="Q2159" s="371" t="s">
        <v>8599</v>
      </c>
    </row>
    <row r="2160" spans="1:17" s="371" customFormat="1" hidden="1">
      <c r="A2160" s="10" t="s">
        <v>2880</v>
      </c>
      <c r="B2160" s="10" t="str">
        <f>INDEX('xUS TME'!B:B,MATCH('xUS Opp Value'!A2160,'xUS TME'!A:A,0))</f>
        <v>CNE100000SF6</v>
      </c>
      <c r="C2160" s="13" t="str">
        <f>INDEX('xUS TME'!C:C,MATCH($B2160,'xUS TME'!$B:$B,0))</f>
        <v>002460</v>
      </c>
      <c r="D2160" s="13" t="str">
        <f>INDEX('xUS TME'!D:D,MATCH(B2160,'xUS TME'!$B:$B,0))</f>
        <v>0P0000PUMD</v>
      </c>
      <c r="E2160" s="13" t="str">
        <f>INDEX('xUS TME'!F:F,MATCH(B2160,'xUS TME'!$B:$B,0))</f>
        <v>China</v>
      </c>
      <c r="F2160" s="18" t="str">
        <f>INDEX('xUS TME'!G:G,MATCH(B2160,'xUS TME'!$B:$B,0))</f>
        <v>Materials</v>
      </c>
      <c r="G2160" s="58">
        <f>IFERROR(INDEX(CRIMs!G:G,MATCH(C2160,CRIMs!D:D,0)),0)</f>
        <v>0</v>
      </c>
      <c r="H2160" s="58">
        <f>IFERROR(INDEX(CRIMs!I:I,MATCH(C2160,CRIMs!D:D,0)),0)</f>
        <v>0</v>
      </c>
      <c r="I2160" s="13">
        <f>INDEX('xUS TME'!E:E,MATCH($B2160,'xUS TME'!$B:$B,0))</f>
        <v>0</v>
      </c>
      <c r="J2160" s="15">
        <f>INDEX('xUS TME'!H:H,MATCH(B2160,'xUS TME'!$B:$B,0))</f>
        <v>2.34</v>
      </c>
      <c r="K2160" s="17">
        <f t="shared" si="34"/>
        <v>-0.57264957264957261</v>
      </c>
      <c r="L2160" s="15">
        <f>INDEX('xUS TME'!J:J,MATCH('xUS Opp Value'!B1650,'xUS TME'!$B:$B,0))</f>
        <v>4.05</v>
      </c>
      <c r="M2160" s="15">
        <f>INDEX('xUS TME'!L:L,MATCH('xUS Opp Value'!$B1650,'xUS TME'!$B:$B,0))</f>
        <v>0.26</v>
      </c>
      <c r="N2160" s="15">
        <f>INDEX('xUS TME'!K:K,MATCH('xUS Opp Value'!$B1650,'xUS TME'!$B:$B,0))</f>
        <v>0.04</v>
      </c>
      <c r="O2160" s="15" t="str">
        <f>INDEX('xUS TME'!I:I,MATCH('xUS Opp Value'!$B1650,'xUS TME'!$B:$B,0))</f>
        <v>None</v>
      </c>
      <c r="P2160" s="15" t="str">
        <f>INDEX('xUS TME'!M:M,MATCH('xUS Opp Value'!$B1650,'xUS TME'!$B:$B,0))</f>
        <v>Euro</v>
      </c>
      <c r="Q2160" s="371" t="s">
        <v>8598</v>
      </c>
    </row>
    <row r="2161" spans="1:72" s="371" customFormat="1" hidden="1">
      <c r="A2161" s="10" t="s">
        <v>328</v>
      </c>
      <c r="B2161" s="10" t="str">
        <f>INDEX('xUS TME'!B:B,MATCH('xUS Opp Value'!A2161,'xUS TME'!A:A,0))</f>
        <v>CA0084741085</v>
      </c>
      <c r="C2161" s="13" t="str">
        <f>INDEX('xUS TME'!C:C,MATCH($B2161,'xUS TME'!$B:$B,0))</f>
        <v>AEM</v>
      </c>
      <c r="D2161" s="13" t="str">
        <f>INDEX('xUS TME'!D:D,MATCH(B2161,'xUS TME'!$B:$B,0))</f>
        <v>0P000067Y3</v>
      </c>
      <c r="E2161" s="13" t="str">
        <f>INDEX('xUS TME'!F:F,MATCH(B2161,'xUS TME'!$B:$B,0))</f>
        <v>Canada</v>
      </c>
      <c r="F2161" s="18" t="str">
        <f>INDEX('xUS TME'!G:G,MATCH(B2161,'xUS TME'!$B:$B,0))</f>
        <v>Materials</v>
      </c>
      <c r="G2161" s="58">
        <f>IFERROR(INDEX(CRIMs!G:G,MATCH(C2161,CRIMs!D:D,0)),0)</f>
        <v>0</v>
      </c>
      <c r="H2161" s="58">
        <f>IFERROR(INDEX(CRIMs!I:I,MATCH(C2161,CRIMs!D:D,0)),0)</f>
        <v>0</v>
      </c>
      <c r="I2161" s="13">
        <f>INDEX('xUS TME'!E:E,MATCH($B2161,'xUS TME'!$B:$B,0))</f>
        <v>0.31</v>
      </c>
      <c r="J2161" s="15">
        <f>INDEX('xUS TME'!H:H,MATCH(B2161,'xUS TME'!$B:$B,0))</f>
        <v>2.42</v>
      </c>
      <c r="K2161" s="17">
        <f t="shared" si="34"/>
        <v>-0.58677685950413228</v>
      </c>
      <c r="L2161" s="15">
        <f>INDEX('xUS TME'!J:J,MATCH('xUS Opp Value'!B67,'xUS TME'!$B:$B,0))</f>
        <v>10.1</v>
      </c>
      <c r="M2161" s="15">
        <f>INDEX('xUS TME'!L:L,MATCH('xUS Opp Value'!$B67,'xUS TME'!$B:$B,0))</f>
        <v>1.1000000000000001</v>
      </c>
      <c r="N2161" s="15">
        <f>INDEX('xUS TME'!K:K,MATCH('xUS Opp Value'!$B67,'xUS TME'!$B:$B,0))</f>
        <v>0.11</v>
      </c>
      <c r="O2161" s="15" t="str">
        <f>INDEX('xUS TME'!I:I,MATCH('xUS Opp Value'!$B67,'xUS TME'!$B:$B,0))</f>
        <v>None</v>
      </c>
      <c r="P2161" s="15" t="str">
        <f>INDEX('xUS TME'!M:M,MATCH('xUS Opp Value'!$B67,'xUS TME'!$B:$B,0))</f>
        <v>Yen</v>
      </c>
      <c r="Q2161" s="371" t="s">
        <v>8598</v>
      </c>
    </row>
    <row r="2162" spans="1:72" s="371" customFormat="1" hidden="1">
      <c r="A2162" s="10" t="s">
        <v>3595</v>
      </c>
      <c r="B2162" s="10" t="str">
        <f>INDEX('xUS TME'!B:B,MATCH('xUS Opp Value'!A2162,'xUS TME'!A:A,0))</f>
        <v>HK0000218211</v>
      </c>
      <c r="C2162" s="13">
        <f>INDEX('xUS TME'!C:C,MATCH($B2162,'xUS TME'!$B:$B,0))</f>
        <v>1347</v>
      </c>
      <c r="D2162" s="13" t="str">
        <f>INDEX('xUS TME'!D:D,MATCH(B2162,'xUS TME'!$B:$B,0))</f>
        <v>0P00014GB6</v>
      </c>
      <c r="E2162" s="13" t="str">
        <f>INDEX('xUS TME'!F:F,MATCH(B2162,'xUS TME'!$B:$B,0))</f>
        <v>China</v>
      </c>
      <c r="F2162" s="18" t="str">
        <f>INDEX('xUS TME'!G:G,MATCH(B2162,'xUS TME'!$B:$B,0))</f>
        <v>Information Technology</v>
      </c>
      <c r="G2162" s="58">
        <f>IFERROR(INDEX(CRIMs!G:G,MATCH(C2162,CRIMs!D:D,0)),0)</f>
        <v>0</v>
      </c>
      <c r="H2162" s="58">
        <f>IFERROR(INDEX(CRIMs!I:I,MATCH(C2162,CRIMs!D:D,0)),0)</f>
        <v>0</v>
      </c>
      <c r="I2162" s="13">
        <f>INDEX('xUS TME'!E:E,MATCH($B2162,'xUS TME'!$B:$B,0))</f>
        <v>0.02</v>
      </c>
      <c r="J2162" s="15">
        <f>INDEX('xUS TME'!H:H,MATCH(B2162,'xUS TME'!$B:$B,0))</f>
        <v>2.62</v>
      </c>
      <c r="K2162" s="17">
        <f t="shared" si="34"/>
        <v>-0.61832061068702293</v>
      </c>
      <c r="L2162" s="15">
        <f>INDEX('xUS TME'!J:J,MATCH('xUS Opp Value'!B700,'xUS TME'!$B:$B,0))</f>
        <v>32.06</v>
      </c>
      <c r="M2162" s="15">
        <f>INDEX('xUS TME'!L:L,MATCH('xUS Opp Value'!$B700,'xUS TME'!$B:$B,0))</f>
        <v>7.85</v>
      </c>
      <c r="N2162" s="15">
        <f>INDEX('xUS TME'!K:K,MATCH('xUS Opp Value'!$B700,'xUS TME'!$B:$B,0))</f>
        <v>0.16</v>
      </c>
      <c r="O2162" s="15">
        <f>INDEX('xUS TME'!I:I,MATCH('xUS Opp Value'!$B700,'xUS TME'!$B:$B,0))</f>
        <v>0</v>
      </c>
      <c r="P2162" s="15" t="str">
        <f>INDEX('xUS TME'!M:M,MATCH('xUS Opp Value'!$B700,'xUS TME'!$B:$B,0))</f>
        <v>Indian Rupee</v>
      </c>
      <c r="Q2162" s="371" t="s">
        <v>8598</v>
      </c>
    </row>
    <row r="2163" spans="1:72" s="371" customFormat="1" hidden="1">
      <c r="A2163" s="10" t="s">
        <v>8601</v>
      </c>
      <c r="B2163" s="10" t="str">
        <f>INDEX('xUS TME'!B:B,MATCH('xUS Opp Value'!A2163,'xUS TME'!A:A,0))</f>
        <v>AU000000EVN4</v>
      </c>
      <c r="C2163" s="13" t="str">
        <f>INDEX('xUS TME'!C:C,MATCH($B2163,'xUS TME'!$B:$B,0))</f>
        <v>EVN</v>
      </c>
      <c r="D2163" s="13" t="str">
        <f>INDEX('xUS TME'!D:D,MATCH(B2163,'xUS TME'!$B:$B,0))</f>
        <v>0P00006X20</v>
      </c>
      <c r="E2163" s="13" t="str">
        <f>INDEX('xUS TME'!F:F,MATCH(B2163,'xUS TME'!$B:$B,0))</f>
        <v>Australia</v>
      </c>
      <c r="F2163" s="18" t="str">
        <f>INDEX('xUS TME'!G:G,MATCH(B2163,'xUS TME'!$B:$B,0))</f>
        <v>Materials</v>
      </c>
      <c r="G2163" s="58">
        <f>IFERROR(INDEX(CRIMs!G:G,MATCH(C2163,CRIMs!D:D,0)),0)</f>
        <v>0</v>
      </c>
      <c r="H2163" s="58">
        <f>IFERROR(INDEX(CRIMs!I:I,MATCH(C2163,CRIMs!D:D,0)),0)</f>
        <v>0</v>
      </c>
      <c r="I2163" s="13">
        <f>INDEX('xUS TME'!E:E,MATCH($B2163,'xUS TME'!$B:$B,0))</f>
        <v>0.05</v>
      </c>
      <c r="J2163" s="15">
        <f>INDEX('xUS TME'!H:H,MATCH(B2163,'xUS TME'!$B:$B,0))</f>
        <v>2.81</v>
      </c>
      <c r="K2163" s="17">
        <f t="shared" si="34"/>
        <v>-0.64412811387900359</v>
      </c>
      <c r="L2163" s="15">
        <f>INDEX('xUS TME'!J:J,MATCH('xUS Opp Value'!B391,'xUS TME'!$B:$B,0))</f>
        <v>123.68</v>
      </c>
      <c r="M2163" s="15">
        <f>INDEX('xUS TME'!L:L,MATCH('xUS Opp Value'!$B391,'xUS TME'!$B:$B,0))</f>
        <v>22.83</v>
      </c>
      <c r="N2163" s="15">
        <f>INDEX('xUS TME'!K:K,MATCH('xUS Opp Value'!$B391,'xUS TME'!$B:$B,0))</f>
        <v>0.32</v>
      </c>
      <c r="O2163" s="15">
        <f>INDEX('xUS TME'!I:I,MATCH('xUS Opp Value'!$B391,'xUS TME'!$B:$B,0))</f>
        <v>0</v>
      </c>
      <c r="P2163" s="15" t="str">
        <f>INDEX('xUS TME'!M:M,MATCH('xUS Opp Value'!$B391,'xUS TME'!$B:$B,0))</f>
        <v>Indian Rupee</v>
      </c>
      <c r="Q2163" s="371" t="s">
        <v>8598</v>
      </c>
    </row>
    <row r="2164" spans="1:72" s="371" customFormat="1" hidden="1">
      <c r="A2164" s="10" t="s">
        <v>4413</v>
      </c>
      <c r="B2164" s="10" t="str">
        <f>INDEX('xUS TME'!B:B,MATCH('xUS Opp Value'!A2164,'xUS TME'!A:A,0))</f>
        <v>CA4969024047</v>
      </c>
      <c r="C2164" s="13" t="str">
        <f>INDEX('xUS TME'!C:C,MATCH($B2164,'xUS TME'!$B:$B,0))</f>
        <v>K</v>
      </c>
      <c r="D2164" s="13" t="str">
        <f>INDEX('xUS TME'!D:D,MATCH(B2164,'xUS TME'!$B:$B,0))</f>
        <v>0P00006846</v>
      </c>
      <c r="E2164" s="13" t="str">
        <f>INDEX('xUS TME'!F:F,MATCH(B2164,'xUS TME'!$B:$B,0))</f>
        <v>Canada</v>
      </c>
      <c r="F2164" s="18" t="str">
        <f>INDEX('xUS TME'!G:G,MATCH(B2164,'xUS TME'!$B:$B,0))</f>
        <v>Materials</v>
      </c>
      <c r="G2164" s="58">
        <f>IFERROR(INDEX(CRIMs!G:G,MATCH(C2164,CRIMs!D:D,0)),0)</f>
        <v>0</v>
      </c>
      <c r="H2164" s="58">
        <f>IFERROR(INDEX(CRIMs!I:I,MATCH(C2164,CRIMs!D:D,0)),0)</f>
        <v>0</v>
      </c>
      <c r="I2164" s="13">
        <f>INDEX('xUS TME'!E:E,MATCH($B2164,'xUS TME'!$B:$B,0))</f>
        <v>0.11</v>
      </c>
      <c r="J2164" s="15">
        <f>INDEX('xUS TME'!H:H,MATCH(B2164,'xUS TME'!$B:$B,0))</f>
        <v>3.59</v>
      </c>
      <c r="K2164" s="17">
        <f t="shared" si="34"/>
        <v>-0.7214484679665738</v>
      </c>
      <c r="L2164" s="15">
        <f>INDEX('xUS TME'!J:J,MATCH('xUS Opp Value'!B194,'xUS TME'!$B:$B,0))</f>
        <v>18</v>
      </c>
      <c r="M2164" s="15">
        <f>INDEX('xUS TME'!L:L,MATCH('xUS Opp Value'!$B194,'xUS TME'!$B:$B,0))</f>
        <v>5.88</v>
      </c>
      <c r="N2164" s="15">
        <f>INDEX('xUS TME'!K:K,MATCH('xUS Opp Value'!$B194,'xUS TME'!$B:$B,0))</f>
        <v>0.14000000000000001</v>
      </c>
      <c r="O2164" s="15">
        <f>INDEX('xUS TME'!I:I,MATCH('xUS Opp Value'!$B194,'xUS TME'!$B:$B,0))</f>
        <v>0</v>
      </c>
      <c r="P2164" s="15" t="str">
        <f>INDEX('xUS TME'!M:M,MATCH('xUS Opp Value'!$B194,'xUS TME'!$B:$B,0))</f>
        <v>Won</v>
      </c>
      <c r="Q2164" s="371" t="s">
        <v>8598</v>
      </c>
    </row>
    <row r="2165" spans="1:72" s="381" customFormat="1" hidden="1">
      <c r="A2165" s="10" t="s">
        <v>5139</v>
      </c>
      <c r="B2165" s="10" t="str">
        <f>INDEX('xUS TME'!B:B,MATCH('xUS Opp Value'!A2165,'xUS TME'!A:A,0))</f>
        <v>CNE1000040F5</v>
      </c>
      <c r="C2165" s="13">
        <f>INDEX('xUS TME'!C:C,MATCH($B2165,'xUS TME'!$B:$B,0))</f>
        <v>688126</v>
      </c>
      <c r="D2165" s="13" t="str">
        <f>INDEX('xUS TME'!D:D,MATCH(B2165,'xUS TME'!$B:$B,0))</f>
        <v>0P0001JPRP</v>
      </c>
      <c r="E2165" s="13" t="str">
        <f>INDEX('xUS TME'!F:F,MATCH(B2165,'xUS TME'!$B:$B,0))</f>
        <v>China</v>
      </c>
      <c r="F2165" s="18" t="str">
        <f>INDEX('xUS TME'!G:G,MATCH(B2165,'xUS TME'!$B:$B,0))</f>
        <v>Information Technology</v>
      </c>
      <c r="G2165" s="58">
        <f>IFERROR(INDEX(CRIMs!G:G,MATCH(C2165,CRIMs!D:D,0)),0)</f>
        <v>0</v>
      </c>
      <c r="H2165" s="58">
        <f>IFERROR(INDEX(CRIMs!I:I,MATCH(C2165,CRIMs!D:D,0)),0)</f>
        <v>0</v>
      </c>
      <c r="I2165" s="13">
        <f>INDEX('xUS TME'!E:E,MATCH($B2165,'xUS TME'!$B:$B,0))</f>
        <v>0</v>
      </c>
      <c r="J2165" s="15">
        <f>INDEX('xUS TME'!H:H,MATCH(B2165,'xUS TME'!$B:$B,0))</f>
        <v>3.84</v>
      </c>
      <c r="K2165" s="17">
        <f t="shared" si="34"/>
        <v>-0.73958333333333326</v>
      </c>
      <c r="L2165" s="15">
        <f>INDEX('xUS TME'!J:J,MATCH('xUS Opp Value'!B1782,'xUS TME'!$B:$B,0))</f>
        <v>25.34</v>
      </c>
      <c r="M2165" s="15">
        <f>INDEX('xUS TME'!L:L,MATCH('xUS Opp Value'!$B1782,'xUS TME'!$B:$B,0))</f>
        <v>2.46</v>
      </c>
      <c r="N2165" s="15">
        <f>INDEX('xUS TME'!K:K,MATCH('xUS Opp Value'!$B1782,'xUS TME'!$B:$B,0))</f>
        <v>0.08</v>
      </c>
      <c r="O2165" s="15" t="str">
        <f>INDEX('xUS TME'!I:I,MATCH('xUS Opp Value'!$B1782,'xUS TME'!$B:$B,0))</f>
        <v>Narrow</v>
      </c>
      <c r="P2165" s="15" t="str">
        <f>INDEX('xUS TME'!M:M,MATCH('xUS Opp Value'!$B1782,'xUS TME'!$B:$B,0))</f>
        <v>Hong Kong Dollar</v>
      </c>
      <c r="Q2165" s="371" t="s">
        <v>8599</v>
      </c>
      <c r="R2165" s="371"/>
      <c r="S2165" s="371"/>
      <c r="T2165" s="371"/>
      <c r="U2165" s="371"/>
      <c r="V2165" s="371"/>
      <c r="W2165" s="371"/>
      <c r="X2165" s="371"/>
      <c r="Y2165" s="371"/>
      <c r="Z2165" s="371"/>
      <c r="AA2165" s="371"/>
      <c r="AB2165" s="371"/>
      <c r="AC2165" s="371"/>
      <c r="AD2165" s="371"/>
      <c r="AE2165" s="371"/>
      <c r="AF2165" s="371"/>
      <c r="AG2165" s="371"/>
      <c r="AH2165" s="371"/>
      <c r="AI2165" s="371"/>
      <c r="AJ2165" s="371"/>
      <c r="AK2165" s="371"/>
      <c r="AL2165" s="371"/>
      <c r="AM2165" s="371"/>
      <c r="AN2165" s="371"/>
      <c r="AO2165" s="371"/>
      <c r="AP2165" s="371"/>
      <c r="AQ2165" s="371"/>
      <c r="AR2165" s="371"/>
      <c r="AS2165" s="371"/>
      <c r="AT2165" s="371"/>
      <c r="AU2165" s="371"/>
      <c r="AV2165" s="371"/>
      <c r="AW2165" s="371"/>
      <c r="AX2165" s="371"/>
      <c r="AY2165" s="371"/>
      <c r="AZ2165" s="371"/>
      <c r="BA2165" s="371"/>
      <c r="BB2165" s="371"/>
      <c r="BC2165" s="371"/>
      <c r="BD2165" s="371"/>
      <c r="BE2165" s="371"/>
      <c r="BF2165" s="371"/>
      <c r="BG2165" s="371"/>
      <c r="BH2165" s="371"/>
      <c r="BI2165" s="371"/>
      <c r="BJ2165" s="371"/>
      <c r="BK2165" s="371"/>
      <c r="BL2165" s="371"/>
      <c r="BM2165" s="371"/>
      <c r="BN2165" s="371"/>
      <c r="BO2165" s="371"/>
      <c r="BP2165" s="371"/>
      <c r="BQ2165" s="371"/>
      <c r="BR2165" s="371"/>
      <c r="BS2165" s="371"/>
      <c r="BT2165" s="371"/>
    </row>
    <row r="2166" spans="1:72" s="358" customFormat="1" hidden="1">
      <c r="A2166" s="358" t="s">
        <v>8602</v>
      </c>
      <c r="C2166" s="385" t="s">
        <v>8603</v>
      </c>
      <c r="E2166" s="358" t="s">
        <v>400</v>
      </c>
      <c r="F2166" s="386"/>
      <c r="G2166" s="58">
        <f>IFERROR(INDEX(CRIMs!G:G,MATCH(C2166,CRIMs!D:D,0)),0)</f>
        <v>0.75</v>
      </c>
      <c r="H2166" s="58">
        <f>IFERROR(INDEX(CRIMs!I:I,MATCH(C2166,CRIMs!D:D,0)),0)</f>
        <v>0.6733809828294347</v>
      </c>
      <c r="I2166" s="385">
        <v>0</v>
      </c>
      <c r="J2166" s="385"/>
    </row>
    <row r="2177" spans="3:5">
      <c r="C2177" s="379"/>
    </row>
    <row r="2179" spans="3:5">
      <c r="E2179" s="397"/>
    </row>
    <row r="2201" spans="2:2">
      <c r="B2201" s="397"/>
    </row>
    <row r="2202" spans="2:2">
      <c r="B2202" s="397"/>
    </row>
  </sheetData>
  <autoFilter ref="A3:P2166" xr:uid="{EBB50BCF-B5D6-4A4A-94E1-61CBFE1F8B32}">
    <filterColumn colId="4">
      <filters>
        <filter val="France"/>
      </filters>
    </filterColumn>
  </autoFilter>
  <conditionalFormatting sqref="G4:H2166">
    <cfRule type="cellIs" dxfId="1" priority="4" operator="equal">
      <formula>0</formula>
    </cfRule>
  </conditionalFormatting>
  <conditionalFormatting sqref="K4:K2165">
    <cfRule type="colorScale" priority="158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1:O2155 L4:L2155 J4:J2165 L2156:Q2156 O2157:O1048576">
    <cfRule type="cellIs" dxfId="0" priority="16" operator="equal">
      <formula>0</formula>
    </cfRule>
  </conditionalFormatting>
  <pageMargins left="0.7" right="0.7" top="0.75" bottom="0.75" header="0.3" footer="0.3"/>
  <pageSetup paperSize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8014B-B413-4BCC-B358-52CB2C777CFC}">
  <dimension ref="A1:BC219"/>
  <sheetViews>
    <sheetView topLeftCell="A69" zoomScale="71" zoomScaleNormal="71" workbookViewId="0">
      <selection activeCell="D129" sqref="D129"/>
    </sheetView>
  </sheetViews>
  <sheetFormatPr defaultRowHeight="14.5"/>
  <cols>
    <col min="3" max="3" width="53" bestFit="1" customWidth="1"/>
    <col min="4" max="4" width="8.7265625" style="423"/>
    <col min="9" max="9" width="10.54296875" bestFit="1" customWidth="1"/>
    <col min="10" max="10" width="0" hidden="1" customWidth="1"/>
    <col min="11" max="11" width="10.54296875" hidden="1" customWidth="1"/>
    <col min="12" max="24" width="8.7265625" hidden="1" customWidth="1"/>
    <col min="25" max="25" width="6.453125" hidden="1" customWidth="1"/>
    <col min="29" max="29" width="61.81640625" bestFit="1" customWidth="1"/>
    <col min="38" max="39" width="8.7265625" style="387"/>
  </cols>
  <sheetData>
    <row r="1" spans="1:55" ht="19.5" customHeight="1">
      <c r="A1" s="417" t="s">
        <v>8604</v>
      </c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  <c r="N1" s="417"/>
      <c r="O1" s="417"/>
      <c r="P1" s="418"/>
      <c r="Q1" s="418"/>
    </row>
    <row r="2" spans="1:55">
      <c r="A2" s="411" t="s">
        <v>8605</v>
      </c>
      <c r="B2" s="412"/>
      <c r="C2" s="413"/>
      <c r="D2" s="354" t="s">
        <v>104</v>
      </c>
      <c r="E2" s="336" t="s">
        <v>8606</v>
      </c>
      <c r="F2" s="335" t="s">
        <v>8607</v>
      </c>
      <c r="G2" s="336" t="s">
        <v>8608</v>
      </c>
      <c r="H2" s="336" t="s">
        <v>8609</v>
      </c>
      <c r="I2" s="336" t="s">
        <v>8610</v>
      </c>
      <c r="J2" s="336" t="s">
        <v>8611</v>
      </c>
      <c r="K2" s="336" t="s">
        <v>8610</v>
      </c>
      <c r="L2" s="336" t="s">
        <v>8612</v>
      </c>
      <c r="M2" s="336" t="s">
        <v>8613</v>
      </c>
      <c r="N2" s="337" t="s">
        <v>8614</v>
      </c>
      <c r="O2" s="336" t="s">
        <v>8615</v>
      </c>
      <c r="P2" s="336" t="s">
        <v>8616</v>
      </c>
      <c r="Q2" s="336" t="s">
        <v>8617</v>
      </c>
      <c r="R2" s="21" t="s">
        <v>8618</v>
      </c>
      <c r="S2" s="21" t="s">
        <v>8619</v>
      </c>
      <c r="T2" s="21" t="s">
        <v>8620</v>
      </c>
      <c r="U2" s="21" t="s">
        <v>8621</v>
      </c>
      <c r="V2" s="21" t="s">
        <v>8622</v>
      </c>
      <c r="W2" s="21" t="s">
        <v>8623</v>
      </c>
      <c r="X2" s="20" t="s">
        <v>8624</v>
      </c>
      <c r="Y2" s="20" t="s">
        <v>8606</v>
      </c>
      <c r="AC2" t="s">
        <v>8625</v>
      </c>
      <c r="AD2" t="s">
        <v>104</v>
      </c>
    </row>
    <row r="3" spans="1:55">
      <c r="A3" s="414" t="s">
        <v>8626</v>
      </c>
      <c r="B3" s="415"/>
      <c r="C3" s="416"/>
      <c r="D3" s="355"/>
      <c r="E3" s="339"/>
      <c r="F3" s="338"/>
      <c r="G3" s="339">
        <v>100</v>
      </c>
      <c r="H3" s="339"/>
      <c r="I3" s="339">
        <v>100</v>
      </c>
      <c r="J3" s="339"/>
      <c r="K3" s="339">
        <v>100</v>
      </c>
      <c r="L3" s="340">
        <v>0</v>
      </c>
      <c r="M3" s="341">
        <v>262923217.75</v>
      </c>
      <c r="N3" s="419"/>
      <c r="O3" s="339">
        <v>100</v>
      </c>
      <c r="P3" s="339" t="s">
        <v>8627</v>
      </c>
      <c r="Q3" s="341">
        <v>262923217.75</v>
      </c>
      <c r="R3" s="25">
        <v>0</v>
      </c>
      <c r="S3" s="23"/>
      <c r="T3" s="25">
        <v>0</v>
      </c>
      <c r="U3" s="25">
        <v>0</v>
      </c>
      <c r="V3" s="26">
        <v>2400000</v>
      </c>
      <c r="W3" s="24">
        <v>2400000</v>
      </c>
      <c r="X3" s="22"/>
      <c r="Y3" s="22"/>
      <c r="AC3" t="s">
        <v>8628</v>
      </c>
      <c r="AD3" t="s">
        <v>5425</v>
      </c>
    </row>
    <row r="4" spans="1:55">
      <c r="A4" s="418"/>
      <c r="B4" s="409" t="s">
        <v>8629</v>
      </c>
      <c r="C4" s="410"/>
      <c r="D4" s="356"/>
      <c r="E4" s="343"/>
      <c r="F4" s="342"/>
      <c r="G4" s="343">
        <v>1</v>
      </c>
      <c r="H4" s="343"/>
      <c r="I4" s="343">
        <v>0.27</v>
      </c>
      <c r="J4" s="343"/>
      <c r="K4" s="343">
        <v>0.27</v>
      </c>
      <c r="L4" s="344">
        <v>-0.73</v>
      </c>
      <c r="M4" s="345">
        <v>714281.32</v>
      </c>
      <c r="N4" s="420"/>
      <c r="O4" s="343">
        <v>0.27</v>
      </c>
      <c r="P4" s="344">
        <v>-0.73</v>
      </c>
      <c r="Q4" s="345">
        <v>714281.32</v>
      </c>
      <c r="R4" s="30">
        <v>0</v>
      </c>
      <c r="S4" s="28"/>
      <c r="T4" s="30">
        <v>0</v>
      </c>
      <c r="U4" s="30">
        <v>0</v>
      </c>
      <c r="V4" s="31">
        <v>2400000</v>
      </c>
      <c r="W4" s="29">
        <v>2400000</v>
      </c>
      <c r="X4" s="27"/>
      <c r="Y4" s="27"/>
      <c r="AC4" t="s">
        <v>8630</v>
      </c>
      <c r="AD4" t="s">
        <v>5433</v>
      </c>
    </row>
    <row r="5" spans="1:55">
      <c r="A5" s="418"/>
      <c r="B5" s="409" t="s">
        <v>8631</v>
      </c>
      <c r="C5" s="410"/>
      <c r="D5" s="356"/>
      <c r="E5" s="343"/>
      <c r="F5" s="342"/>
      <c r="G5" s="343">
        <v>99</v>
      </c>
      <c r="H5" s="343"/>
      <c r="I5" s="343">
        <v>99.73</v>
      </c>
      <c r="J5" s="343"/>
      <c r="K5" s="343">
        <v>99.73</v>
      </c>
      <c r="L5" s="343">
        <v>0.73</v>
      </c>
      <c r="M5" s="345">
        <v>262208936.43000001</v>
      </c>
      <c r="N5" s="420"/>
      <c r="O5" s="343">
        <v>99.73</v>
      </c>
      <c r="P5" s="343">
        <v>0.73</v>
      </c>
      <c r="Q5" s="345">
        <v>262208936.43000001</v>
      </c>
      <c r="R5" s="30">
        <v>0</v>
      </c>
      <c r="S5" s="28"/>
      <c r="T5" s="30">
        <v>0</v>
      </c>
      <c r="U5" s="30">
        <v>0</v>
      </c>
      <c r="V5" s="32">
        <v>0</v>
      </c>
      <c r="W5" s="32">
        <v>0</v>
      </c>
      <c r="X5" s="27"/>
      <c r="Y5" s="27"/>
      <c r="AC5" t="s">
        <v>8632</v>
      </c>
      <c r="AD5" t="s">
        <v>5553</v>
      </c>
      <c r="AL5" s="387" t="s">
        <v>8633</v>
      </c>
      <c r="AM5" s="387" t="s">
        <v>5621</v>
      </c>
      <c r="AN5" t="b">
        <f t="shared" ref="AN5:AN20" si="0">AT5=AM5</f>
        <v>1</v>
      </c>
      <c r="AP5" t="s">
        <v>5619</v>
      </c>
      <c r="AQ5" t="s">
        <v>5621</v>
      </c>
      <c r="AS5" t="s">
        <v>5619</v>
      </c>
      <c r="AT5" t="s">
        <v>5621</v>
      </c>
      <c r="AU5">
        <v>0.5</v>
      </c>
      <c r="AW5" t="s">
        <v>8634</v>
      </c>
      <c r="AX5" t="s">
        <v>1411</v>
      </c>
      <c r="AY5">
        <v>249.8</v>
      </c>
      <c r="BA5">
        <v>1</v>
      </c>
      <c r="BC5">
        <v>0.69042040083410239</v>
      </c>
    </row>
    <row r="6" spans="1:55">
      <c r="A6" s="404"/>
      <c r="B6" s="405"/>
      <c r="C6" s="33" t="s">
        <v>9301</v>
      </c>
      <c r="D6" s="33">
        <v>6857</v>
      </c>
      <c r="E6" s="34">
        <v>17925</v>
      </c>
      <c r="F6" s="35"/>
      <c r="G6" s="34"/>
      <c r="H6" s="35"/>
      <c r="I6" s="34">
        <v>0</v>
      </c>
      <c r="J6" s="36">
        <v>-0.36444518033679729</v>
      </c>
      <c r="K6" s="347">
        <v>0.42</v>
      </c>
      <c r="L6" s="348">
        <v>-0.08</v>
      </c>
      <c r="M6" s="346">
        <v>1097566.44</v>
      </c>
      <c r="N6" s="421"/>
      <c r="O6" s="347">
        <v>0.42</v>
      </c>
      <c r="P6" s="348">
        <v>-0.08</v>
      </c>
      <c r="Q6" s="346">
        <v>1097566.44</v>
      </c>
      <c r="R6" s="37">
        <v>0</v>
      </c>
      <c r="S6" s="35"/>
      <c r="T6" s="37">
        <v>0</v>
      </c>
      <c r="U6" s="37">
        <v>0</v>
      </c>
      <c r="V6" s="38">
        <v>0</v>
      </c>
      <c r="W6" s="38">
        <v>0</v>
      </c>
      <c r="X6" s="33" t="s">
        <v>485</v>
      </c>
      <c r="Y6" s="33" t="s">
        <v>8635</v>
      </c>
      <c r="AC6" t="s">
        <v>8636</v>
      </c>
      <c r="AD6">
        <v>35420</v>
      </c>
      <c r="AL6" s="387" t="s">
        <v>8637</v>
      </c>
      <c r="AM6" s="387">
        <v>1299</v>
      </c>
      <c r="AN6" t="b">
        <f t="shared" si="0"/>
        <v>1</v>
      </c>
      <c r="AP6" t="s">
        <v>3587</v>
      </c>
      <c r="AQ6">
        <v>1299</v>
      </c>
      <c r="AS6" s="55" t="s">
        <v>3587</v>
      </c>
      <c r="AT6" s="55">
        <v>1299</v>
      </c>
      <c r="AU6" s="55">
        <v>1.25</v>
      </c>
      <c r="AW6" t="s">
        <v>8638</v>
      </c>
      <c r="AX6" t="s">
        <v>4340</v>
      </c>
      <c r="AY6">
        <v>3.02</v>
      </c>
      <c r="BA6">
        <v>0.75</v>
      </c>
      <c r="BC6">
        <v>0.46469445743456189</v>
      </c>
    </row>
    <row r="7" spans="1:55" s="55" customFormat="1">
      <c r="A7" s="404"/>
      <c r="B7" s="405"/>
      <c r="C7" s="39" t="s">
        <v>8633</v>
      </c>
      <c r="D7" s="56" t="s">
        <v>5621</v>
      </c>
      <c r="E7" s="40">
        <v>858.8</v>
      </c>
      <c r="F7" s="41"/>
      <c r="G7" s="40">
        <v>0.5</v>
      </c>
      <c r="H7" s="41"/>
      <c r="I7" s="40">
        <v>0.30007898030315444</v>
      </c>
      <c r="J7" s="42">
        <v>-0.34512570034813522</v>
      </c>
      <c r="K7" s="349">
        <v>1.19</v>
      </c>
      <c r="L7" s="350">
        <v>-0.06</v>
      </c>
      <c r="M7" s="351">
        <v>3129513.86</v>
      </c>
      <c r="N7" s="422"/>
      <c r="O7" s="349">
        <v>1.19</v>
      </c>
      <c r="P7" s="350">
        <v>-0.06</v>
      </c>
      <c r="Q7" s="351">
        <v>3129513.86</v>
      </c>
      <c r="R7" s="53">
        <v>0</v>
      </c>
      <c r="S7" s="52"/>
      <c r="T7" s="53">
        <v>0</v>
      </c>
      <c r="U7" s="53">
        <v>0</v>
      </c>
      <c r="V7" s="54">
        <v>0</v>
      </c>
      <c r="W7" s="54">
        <v>0</v>
      </c>
      <c r="X7" s="49" t="s">
        <v>8639</v>
      </c>
      <c r="Y7" s="49" t="s">
        <v>8640</v>
      </c>
      <c r="Z7"/>
      <c r="AA7"/>
      <c r="AC7" s="55" t="s">
        <v>8641</v>
      </c>
      <c r="AD7" s="55">
        <v>5930</v>
      </c>
      <c r="AK7"/>
      <c r="AL7" s="387" t="s">
        <v>8642</v>
      </c>
      <c r="AM7" s="387" t="s">
        <v>5681</v>
      </c>
      <c r="AN7" t="b">
        <f t="shared" si="0"/>
        <v>1</v>
      </c>
      <c r="AO7"/>
      <c r="AP7" t="s">
        <v>5679</v>
      </c>
      <c r="AQ7" t="s">
        <v>5681</v>
      </c>
      <c r="AR7"/>
      <c r="AS7" t="s">
        <v>5679</v>
      </c>
      <c r="AT7" t="s">
        <v>5681</v>
      </c>
      <c r="AU7">
        <v>0.5</v>
      </c>
      <c r="AW7" s="55" t="s">
        <v>8633</v>
      </c>
      <c r="AX7" s="55" t="s">
        <v>5621</v>
      </c>
      <c r="AY7" s="55">
        <v>926.5</v>
      </c>
      <c r="BA7" s="55">
        <v>0.5</v>
      </c>
      <c r="BC7" s="55">
        <v>0.32603708899624267</v>
      </c>
    </row>
    <row r="8" spans="1:55">
      <c r="A8" s="404"/>
      <c r="B8" s="405"/>
      <c r="C8" s="33" t="s">
        <v>9305</v>
      </c>
      <c r="D8" s="33">
        <v>1299</v>
      </c>
      <c r="E8" s="34">
        <v>88.95</v>
      </c>
      <c r="F8" s="35"/>
      <c r="G8" s="34">
        <v>1.25</v>
      </c>
      <c r="H8" s="35"/>
      <c r="I8" s="34">
        <v>1.2737968519070324</v>
      </c>
      <c r="J8" s="36">
        <v>-0.28085947492387914</v>
      </c>
      <c r="K8" s="347">
        <v>0.46</v>
      </c>
      <c r="L8" s="348">
        <v>-0.04</v>
      </c>
      <c r="M8" s="346">
        <v>1207254.82</v>
      </c>
      <c r="N8" s="421"/>
      <c r="O8" s="347">
        <v>0.46</v>
      </c>
      <c r="P8" s="348">
        <v>-0.04</v>
      </c>
      <c r="Q8" s="346">
        <v>1207254.82</v>
      </c>
      <c r="R8" s="37">
        <v>0</v>
      </c>
      <c r="S8" s="35"/>
      <c r="T8" s="37">
        <v>0</v>
      </c>
      <c r="U8" s="37">
        <v>0</v>
      </c>
      <c r="V8" s="38">
        <v>0</v>
      </c>
      <c r="W8" s="38">
        <v>0</v>
      </c>
      <c r="X8" s="33" t="s">
        <v>485</v>
      </c>
      <c r="Y8" s="33" t="s">
        <v>8643</v>
      </c>
      <c r="AC8" t="s">
        <v>8644</v>
      </c>
      <c r="AD8">
        <v>660</v>
      </c>
      <c r="AL8" s="387" t="s">
        <v>8645</v>
      </c>
      <c r="AM8" s="387" t="s">
        <v>6988</v>
      </c>
      <c r="AN8" t="b">
        <f t="shared" si="0"/>
        <v>1</v>
      </c>
      <c r="AP8" t="s">
        <v>6986</v>
      </c>
      <c r="AQ8" t="s">
        <v>6988</v>
      </c>
      <c r="AS8" t="s">
        <v>6986</v>
      </c>
      <c r="AT8" t="s">
        <v>6988</v>
      </c>
      <c r="AU8">
        <v>0.5</v>
      </c>
      <c r="AW8" s="55" t="s">
        <v>8637</v>
      </c>
      <c r="AX8" s="55">
        <v>1299</v>
      </c>
      <c r="AY8" s="55">
        <v>86.45</v>
      </c>
      <c r="AZ8" s="55"/>
      <c r="BA8" s="55">
        <v>1.25</v>
      </c>
      <c r="BB8" s="55"/>
      <c r="BC8" s="55">
        <v>1.2641139680327571</v>
      </c>
    </row>
    <row r="9" spans="1:55">
      <c r="A9" s="404"/>
      <c r="B9" s="405"/>
      <c r="C9" s="39" t="s">
        <v>8642</v>
      </c>
      <c r="D9" s="56" t="s">
        <v>5681</v>
      </c>
      <c r="E9" s="40">
        <v>52.12</v>
      </c>
      <c r="F9" s="41"/>
      <c r="G9" s="40">
        <v>0.5</v>
      </c>
      <c r="H9" s="41"/>
      <c r="I9" s="40">
        <v>0.40511210373285145</v>
      </c>
      <c r="J9" s="42">
        <v>-0.23077977119212142</v>
      </c>
      <c r="K9" s="349">
        <v>0.47</v>
      </c>
      <c r="L9" s="350">
        <v>-0.03</v>
      </c>
      <c r="M9" s="351">
        <v>1228070.1599999999</v>
      </c>
      <c r="N9" s="422"/>
      <c r="O9" s="349">
        <v>0.47</v>
      </c>
      <c r="P9" s="350">
        <v>-0.03</v>
      </c>
      <c r="Q9" s="351">
        <v>1228070.1599999999</v>
      </c>
      <c r="R9" s="43">
        <v>0</v>
      </c>
      <c r="S9" s="41"/>
      <c r="T9" s="43">
        <v>0</v>
      </c>
      <c r="U9" s="43">
        <v>0</v>
      </c>
      <c r="V9" s="44">
        <v>0</v>
      </c>
      <c r="W9" s="44">
        <v>0</v>
      </c>
      <c r="X9" s="39" t="s">
        <v>8646</v>
      </c>
      <c r="Y9" s="39" t="s">
        <v>8647</v>
      </c>
      <c r="AC9" t="s">
        <v>8648</v>
      </c>
      <c r="AD9" t="s">
        <v>5605</v>
      </c>
      <c r="AL9" s="387" t="s">
        <v>8649</v>
      </c>
      <c r="AM9" s="387">
        <v>9988</v>
      </c>
      <c r="AN9" t="b">
        <f t="shared" si="0"/>
        <v>1</v>
      </c>
      <c r="AP9" t="s">
        <v>899</v>
      </c>
      <c r="AQ9">
        <v>9988</v>
      </c>
      <c r="AS9" t="s">
        <v>899</v>
      </c>
      <c r="AT9">
        <v>9988</v>
      </c>
      <c r="AU9">
        <v>1.75</v>
      </c>
      <c r="AW9" s="55" t="s">
        <v>8642</v>
      </c>
      <c r="AX9" s="55" t="s">
        <v>5681</v>
      </c>
      <c r="AY9" s="55">
        <v>52</v>
      </c>
      <c r="AZ9" s="55"/>
      <c r="BA9" s="55">
        <v>0.5</v>
      </c>
      <c r="BB9" s="55"/>
      <c r="BC9" s="55">
        <v>0.40705416164635566</v>
      </c>
    </row>
    <row r="10" spans="1:55" s="55" customFormat="1">
      <c r="A10" s="404"/>
      <c r="B10" s="405"/>
      <c r="C10" s="33" t="s">
        <v>8645</v>
      </c>
      <c r="D10" s="376" t="s">
        <v>6988</v>
      </c>
      <c r="E10" s="34">
        <v>61.6</v>
      </c>
      <c r="F10" s="35"/>
      <c r="G10" s="34">
        <v>0.5</v>
      </c>
      <c r="H10" s="35"/>
      <c r="I10" s="34">
        <v>0.47299925055705316</v>
      </c>
      <c r="J10" s="36">
        <v>-0.18002008680590925</v>
      </c>
      <c r="K10" s="347">
        <v>1.52</v>
      </c>
      <c r="L10" s="348">
        <v>-0.23</v>
      </c>
      <c r="M10" s="346">
        <v>4003566.4</v>
      </c>
      <c r="N10" s="421"/>
      <c r="O10" s="347">
        <v>1.52</v>
      </c>
      <c r="P10" s="348">
        <v>-0.23</v>
      </c>
      <c r="Q10" s="346">
        <v>4003566.4</v>
      </c>
      <c r="R10" s="53">
        <v>0</v>
      </c>
      <c r="S10" s="52"/>
      <c r="T10" s="53">
        <v>0</v>
      </c>
      <c r="U10" s="53">
        <v>0</v>
      </c>
      <c r="V10" s="54">
        <v>0</v>
      </c>
      <c r="W10" s="54">
        <v>0</v>
      </c>
      <c r="X10" s="49" t="s">
        <v>8639</v>
      </c>
      <c r="Y10" s="49" t="s">
        <v>8650</v>
      </c>
      <c r="Z10"/>
      <c r="AA10"/>
      <c r="AC10" s="55" t="s">
        <v>8651</v>
      </c>
      <c r="AD10" s="55">
        <v>316140</v>
      </c>
      <c r="AK10"/>
      <c r="AL10" s="387" t="s">
        <v>8652</v>
      </c>
      <c r="AM10" s="387" t="s">
        <v>497</v>
      </c>
      <c r="AN10" t="b">
        <f t="shared" si="0"/>
        <v>1</v>
      </c>
      <c r="AO10"/>
      <c r="AP10" t="s">
        <v>495</v>
      </c>
      <c r="AQ10" t="s">
        <v>497</v>
      </c>
      <c r="AR10"/>
      <c r="AS10" t="s">
        <v>495</v>
      </c>
      <c r="AT10" t="s">
        <v>497</v>
      </c>
      <c r="AU10">
        <v>1.25</v>
      </c>
      <c r="AW10" t="s">
        <v>8645</v>
      </c>
      <c r="AX10" t="s">
        <v>6988</v>
      </c>
      <c r="AY10">
        <v>62.56</v>
      </c>
      <c r="AZ10"/>
      <c r="BA10">
        <v>0.5</v>
      </c>
      <c r="BB10"/>
      <c r="BC10">
        <v>0.49537570675161841</v>
      </c>
    </row>
    <row r="11" spans="1:55">
      <c r="A11" s="404"/>
      <c r="B11" s="405"/>
      <c r="C11" s="39" t="s">
        <v>9306</v>
      </c>
      <c r="D11" s="39">
        <v>9988</v>
      </c>
      <c r="E11" s="40">
        <v>125.5</v>
      </c>
      <c r="F11" s="41"/>
      <c r="G11" s="40">
        <v>2</v>
      </c>
      <c r="H11" s="41"/>
      <c r="I11" s="40">
        <v>2.025389614757851</v>
      </c>
      <c r="J11" s="42">
        <v>-0.17297054228458761</v>
      </c>
      <c r="K11" s="349">
        <v>1.35</v>
      </c>
      <c r="L11" s="349">
        <v>0.1</v>
      </c>
      <c r="M11" s="351">
        <v>3537739.24</v>
      </c>
      <c r="N11" s="422"/>
      <c r="O11" s="349">
        <v>1.35</v>
      </c>
      <c r="P11" s="349">
        <v>0.1</v>
      </c>
      <c r="Q11" s="351">
        <v>3537739.24</v>
      </c>
      <c r="R11" s="43">
        <v>0</v>
      </c>
      <c r="S11" s="41"/>
      <c r="T11" s="43">
        <v>0</v>
      </c>
      <c r="U11" s="43">
        <v>0</v>
      </c>
      <c r="V11" s="44">
        <v>0</v>
      </c>
      <c r="W11" s="44">
        <v>0</v>
      </c>
      <c r="X11" s="39" t="s">
        <v>8653</v>
      </c>
      <c r="Y11" s="39" t="s">
        <v>8654</v>
      </c>
      <c r="AC11" s="10" t="s">
        <v>412</v>
      </c>
      <c r="AD11" s="56" t="s">
        <v>414</v>
      </c>
      <c r="AE11" t="s">
        <v>8655</v>
      </c>
      <c r="AL11" s="387" t="s">
        <v>8628</v>
      </c>
      <c r="AM11" s="387" t="s">
        <v>5425</v>
      </c>
      <c r="AN11" t="b">
        <f t="shared" si="0"/>
        <v>1</v>
      </c>
      <c r="AP11" t="s">
        <v>5423</v>
      </c>
      <c r="AQ11" t="s">
        <v>5425</v>
      </c>
      <c r="AS11" t="s">
        <v>5423</v>
      </c>
      <c r="AT11" t="s">
        <v>5425</v>
      </c>
      <c r="AU11">
        <v>0.5</v>
      </c>
      <c r="AW11" t="s">
        <v>8649</v>
      </c>
      <c r="AX11">
        <v>9988</v>
      </c>
      <c r="AY11">
        <v>133.19999999999999</v>
      </c>
      <c r="BA11">
        <v>1.75</v>
      </c>
      <c r="BC11">
        <v>1.6678823884852088</v>
      </c>
    </row>
    <row r="12" spans="1:55" s="55" customFormat="1">
      <c r="A12" s="404"/>
      <c r="B12" s="405"/>
      <c r="C12" s="33" t="s">
        <v>8652</v>
      </c>
      <c r="D12" s="376" t="s">
        <v>497</v>
      </c>
      <c r="E12" s="34">
        <v>16.12</v>
      </c>
      <c r="F12" s="35"/>
      <c r="G12" s="34">
        <v>1.25</v>
      </c>
      <c r="H12" s="35"/>
      <c r="I12" s="34">
        <v>1.4736183019869853</v>
      </c>
      <c r="J12" s="36">
        <v>-0.17041907238746348</v>
      </c>
      <c r="K12" s="347">
        <v>0.51</v>
      </c>
      <c r="L12" s="347">
        <v>0.01</v>
      </c>
      <c r="M12" s="346">
        <v>1352654</v>
      </c>
      <c r="N12" s="421"/>
      <c r="O12" s="347">
        <v>0.51</v>
      </c>
      <c r="P12" s="347">
        <v>0.01</v>
      </c>
      <c r="Q12" s="346">
        <v>1352654</v>
      </c>
      <c r="R12" s="53">
        <v>0</v>
      </c>
      <c r="S12" s="52"/>
      <c r="T12" s="53">
        <v>0</v>
      </c>
      <c r="U12" s="53">
        <v>0</v>
      </c>
      <c r="V12" s="54">
        <v>0</v>
      </c>
      <c r="W12" s="54">
        <v>0</v>
      </c>
      <c r="X12" s="49" t="s">
        <v>8656</v>
      </c>
      <c r="Y12" s="49" t="s">
        <v>8657</v>
      </c>
      <c r="Z12"/>
      <c r="AA12"/>
      <c r="AC12" s="55" t="s">
        <v>8658</v>
      </c>
      <c r="AD12" s="55">
        <v>333</v>
      </c>
      <c r="AK12"/>
      <c r="AL12" s="387" t="s">
        <v>8659</v>
      </c>
      <c r="AM12" s="387" t="s">
        <v>297</v>
      </c>
      <c r="AN12" t="b">
        <f t="shared" si="0"/>
        <v>1</v>
      </c>
      <c r="AO12"/>
      <c r="AP12" t="s">
        <v>295</v>
      </c>
      <c r="AQ12" t="s">
        <v>297</v>
      </c>
      <c r="AR12"/>
      <c r="AS12" s="55" t="s">
        <v>295</v>
      </c>
      <c r="AT12" s="55" t="s">
        <v>297</v>
      </c>
      <c r="AU12" s="55">
        <v>0.5</v>
      </c>
      <c r="AW12" s="55" t="s">
        <v>8652</v>
      </c>
      <c r="AX12" s="55" t="s">
        <v>497</v>
      </c>
      <c r="AY12" s="55">
        <v>15.43</v>
      </c>
      <c r="BA12" s="55">
        <v>1.25</v>
      </c>
      <c r="BC12" s="55">
        <v>1.4014753450038668</v>
      </c>
    </row>
    <row r="13" spans="1:55">
      <c r="A13" s="404"/>
      <c r="B13" s="405"/>
      <c r="C13" s="39" t="s">
        <v>9325</v>
      </c>
      <c r="D13" s="56" t="s">
        <v>5425</v>
      </c>
      <c r="E13" s="40">
        <v>23.58</v>
      </c>
      <c r="F13" s="41"/>
      <c r="G13" s="40">
        <v>0.5</v>
      </c>
      <c r="H13" s="41"/>
      <c r="I13" s="40">
        <v>0.6454245882715598</v>
      </c>
      <c r="J13" s="42">
        <v>-0.16867131948719996</v>
      </c>
      <c r="K13" s="349">
        <v>0.56000000000000005</v>
      </c>
      <c r="L13" s="349">
        <v>0.06</v>
      </c>
      <c r="M13" s="351">
        <v>1464453.36</v>
      </c>
      <c r="N13" s="422"/>
      <c r="O13" s="349">
        <v>0.56000000000000005</v>
      </c>
      <c r="P13" s="349">
        <v>0.06</v>
      </c>
      <c r="Q13" s="351">
        <v>1464453.36</v>
      </c>
      <c r="R13" s="43">
        <v>0</v>
      </c>
      <c r="S13" s="41"/>
      <c r="T13" s="43">
        <v>0</v>
      </c>
      <c r="U13" s="43">
        <v>0</v>
      </c>
      <c r="V13" s="44">
        <v>0</v>
      </c>
      <c r="W13" s="44">
        <v>0</v>
      </c>
      <c r="X13" s="39" t="s">
        <v>343</v>
      </c>
      <c r="Y13" s="39" t="s">
        <v>8660</v>
      </c>
      <c r="AL13" s="387" t="s">
        <v>8661</v>
      </c>
      <c r="AM13" s="387" t="s">
        <v>5809</v>
      </c>
      <c r="AN13" t="b">
        <f t="shared" si="0"/>
        <v>1</v>
      </c>
      <c r="AP13" t="s">
        <v>5807</v>
      </c>
      <c r="AQ13" t="s">
        <v>5809</v>
      </c>
      <c r="AS13" t="s">
        <v>5807</v>
      </c>
      <c r="AT13" t="s">
        <v>5809</v>
      </c>
      <c r="AU13">
        <v>0.75</v>
      </c>
      <c r="AW13" t="s">
        <v>8628</v>
      </c>
      <c r="AX13" s="368" t="s">
        <v>5425</v>
      </c>
      <c r="AY13">
        <v>20.96</v>
      </c>
      <c r="BA13">
        <v>0.5</v>
      </c>
      <c r="BC13">
        <v>0.57347816819313813</v>
      </c>
    </row>
    <row r="14" spans="1:55">
      <c r="A14" s="404"/>
      <c r="B14" s="405"/>
      <c r="C14" s="33" t="s">
        <v>9322</v>
      </c>
      <c r="D14" s="33" t="s">
        <v>297</v>
      </c>
      <c r="E14" s="34">
        <v>38.840000000000003</v>
      </c>
      <c r="F14" s="35"/>
      <c r="G14" s="34">
        <v>0.5</v>
      </c>
      <c r="H14" s="35"/>
      <c r="I14" s="34">
        <v>0.59911795026066716</v>
      </c>
      <c r="J14" s="36">
        <v>-0.16777090930523428</v>
      </c>
      <c r="K14" s="347">
        <v>0.69</v>
      </c>
      <c r="L14" s="348">
        <v>-0.06</v>
      </c>
      <c r="M14" s="346">
        <v>1817359.19</v>
      </c>
      <c r="N14" s="421"/>
      <c r="O14" s="347">
        <v>0.69</v>
      </c>
      <c r="P14" s="348">
        <v>-0.06</v>
      </c>
      <c r="Q14" s="346">
        <v>1817359.19</v>
      </c>
      <c r="R14" s="37">
        <v>0</v>
      </c>
      <c r="S14" s="35"/>
      <c r="T14" s="37">
        <v>0</v>
      </c>
      <c r="U14" s="37">
        <v>0</v>
      </c>
      <c r="V14" s="38">
        <v>0</v>
      </c>
      <c r="W14" s="38">
        <v>0</v>
      </c>
      <c r="X14" s="33" t="s">
        <v>8662</v>
      </c>
      <c r="Y14" s="33" t="s">
        <v>8663</v>
      </c>
      <c r="AL14" s="387" t="s">
        <v>8664</v>
      </c>
      <c r="AM14" s="387" t="s">
        <v>5837</v>
      </c>
      <c r="AN14" t="b">
        <f t="shared" si="0"/>
        <v>1</v>
      </c>
      <c r="AP14" t="s">
        <v>5835</v>
      </c>
      <c r="AQ14" t="s">
        <v>5837</v>
      </c>
      <c r="AS14" s="55" t="s">
        <v>5835</v>
      </c>
      <c r="AT14" s="55" t="s">
        <v>5837</v>
      </c>
      <c r="AU14" s="55">
        <v>2</v>
      </c>
      <c r="AW14" s="55" t="s">
        <v>8659</v>
      </c>
      <c r="AX14" s="55" t="s">
        <v>297</v>
      </c>
      <c r="AY14" s="55">
        <v>37.020000000000003</v>
      </c>
      <c r="AZ14" s="55"/>
      <c r="BA14" s="55">
        <v>0.5</v>
      </c>
      <c r="BB14" s="55"/>
      <c r="BC14" s="55">
        <v>0.58889945042858405</v>
      </c>
    </row>
    <row r="15" spans="1:55">
      <c r="A15" s="404"/>
      <c r="B15" s="405"/>
      <c r="C15" s="39" t="s">
        <v>9313</v>
      </c>
      <c r="D15" s="56" t="s">
        <v>5809</v>
      </c>
      <c r="E15" s="40">
        <v>757.8</v>
      </c>
      <c r="F15" s="41"/>
      <c r="G15" s="40">
        <v>0.75</v>
      </c>
      <c r="H15" s="41"/>
      <c r="I15" s="40">
        <v>0.80063500206382321</v>
      </c>
      <c r="J15" s="42">
        <v>-0.15098721253895422</v>
      </c>
      <c r="K15" s="349">
        <v>0.73</v>
      </c>
      <c r="L15" s="350">
        <v>-0.02</v>
      </c>
      <c r="M15" s="351">
        <v>1906647.12</v>
      </c>
      <c r="N15" s="422"/>
      <c r="O15" s="349">
        <v>0.73</v>
      </c>
      <c r="P15" s="350">
        <v>-0.02</v>
      </c>
      <c r="Q15" s="351">
        <v>1906647.12</v>
      </c>
      <c r="R15" s="43">
        <v>0</v>
      </c>
      <c r="S15" s="41"/>
      <c r="T15" s="43">
        <v>0</v>
      </c>
      <c r="U15" s="43">
        <v>0</v>
      </c>
      <c r="V15" s="44">
        <v>0</v>
      </c>
      <c r="W15" s="44">
        <v>0</v>
      </c>
      <c r="X15" s="39" t="s">
        <v>485</v>
      </c>
      <c r="Y15" s="39" t="s">
        <v>8665</v>
      </c>
      <c r="AC15" s="319" t="s">
        <v>8666</v>
      </c>
      <c r="AL15" s="387" t="s">
        <v>8667</v>
      </c>
      <c r="AM15" s="387" t="s">
        <v>343</v>
      </c>
      <c r="AN15" t="b">
        <f t="shared" si="0"/>
        <v>1</v>
      </c>
      <c r="AP15" t="s">
        <v>341</v>
      </c>
      <c r="AQ15" t="s">
        <v>343</v>
      </c>
      <c r="AS15" t="s">
        <v>341</v>
      </c>
      <c r="AT15" t="s">
        <v>343</v>
      </c>
      <c r="AU15">
        <v>0.5</v>
      </c>
      <c r="AW15" s="55" t="s">
        <v>8661</v>
      </c>
      <c r="AX15" s="55" t="s">
        <v>5809</v>
      </c>
      <c r="AY15" s="55">
        <v>722.2</v>
      </c>
      <c r="AZ15" s="55"/>
      <c r="BA15" s="55">
        <v>0.75</v>
      </c>
      <c r="BB15" s="55"/>
      <c r="BC15" s="55">
        <v>0.768449795604216</v>
      </c>
    </row>
    <row r="16" spans="1:55">
      <c r="A16" s="404"/>
      <c r="B16" s="405"/>
      <c r="C16" s="33" t="s">
        <v>8664</v>
      </c>
      <c r="D16" s="33" t="s">
        <v>5837</v>
      </c>
      <c r="E16" s="34">
        <v>1270</v>
      </c>
      <c r="F16" s="35"/>
      <c r="G16" s="34">
        <v>2</v>
      </c>
      <c r="H16" s="35"/>
      <c r="I16" s="34">
        <v>2.0080098743096797</v>
      </c>
      <c r="J16" s="36">
        <v>-0.14234122542365188</v>
      </c>
      <c r="K16" s="347">
        <v>1.88</v>
      </c>
      <c r="L16" s="348">
        <v>-0.12</v>
      </c>
      <c r="M16" s="346">
        <v>4941077.82</v>
      </c>
      <c r="N16" s="421"/>
      <c r="O16" s="347">
        <v>1.88</v>
      </c>
      <c r="P16" s="348">
        <v>-0.12</v>
      </c>
      <c r="Q16" s="346">
        <v>4941077.82</v>
      </c>
      <c r="R16" s="37">
        <v>0</v>
      </c>
      <c r="S16" s="35"/>
      <c r="T16" s="37">
        <v>0</v>
      </c>
      <c r="U16" s="37">
        <v>0</v>
      </c>
      <c r="V16" s="38">
        <v>0</v>
      </c>
      <c r="W16" s="38">
        <v>0</v>
      </c>
      <c r="X16" s="33" t="s">
        <v>343</v>
      </c>
      <c r="Y16" s="33" t="s">
        <v>8668</v>
      </c>
      <c r="AC16" t="s">
        <v>8669</v>
      </c>
      <c r="AL16" s="387" t="s">
        <v>696</v>
      </c>
      <c r="AM16" s="387" t="s">
        <v>573</v>
      </c>
      <c r="AN16" t="b">
        <f t="shared" si="0"/>
        <v>1</v>
      </c>
      <c r="AP16" t="s">
        <v>571</v>
      </c>
      <c r="AQ16" t="s">
        <v>573</v>
      </c>
      <c r="AS16" t="s">
        <v>571</v>
      </c>
      <c r="AT16" t="s">
        <v>573</v>
      </c>
      <c r="AU16">
        <v>0.75</v>
      </c>
      <c r="AW16" t="s">
        <v>8664</v>
      </c>
      <c r="AX16" t="s">
        <v>5837</v>
      </c>
      <c r="AY16">
        <v>1198.8</v>
      </c>
      <c r="BA16">
        <v>2</v>
      </c>
      <c r="BC16">
        <v>1.9089163646587675</v>
      </c>
    </row>
    <row r="17" spans="1:55">
      <c r="A17" s="404"/>
      <c r="B17" s="405"/>
      <c r="C17" s="39" t="s">
        <v>8667</v>
      </c>
      <c r="D17" s="39" t="s">
        <v>343</v>
      </c>
      <c r="E17" s="40">
        <v>58.43</v>
      </c>
      <c r="F17" s="41"/>
      <c r="G17" s="40">
        <v>0.5</v>
      </c>
      <c r="H17" s="41"/>
      <c r="I17" s="40">
        <v>0.61128466742289711</v>
      </c>
      <c r="J17" s="42">
        <v>-0.13665250695847356</v>
      </c>
      <c r="K17" s="349">
        <v>0.56000000000000005</v>
      </c>
      <c r="L17" s="349">
        <v>0.06</v>
      </c>
      <c r="M17" s="351">
        <v>1478631.87</v>
      </c>
      <c r="N17" s="422"/>
      <c r="O17" s="349">
        <v>0.56000000000000005</v>
      </c>
      <c r="P17" s="349">
        <v>0.06</v>
      </c>
      <c r="Q17" s="351">
        <v>1478631.87</v>
      </c>
      <c r="R17" s="37">
        <v>0</v>
      </c>
      <c r="S17" s="35"/>
      <c r="T17" s="37">
        <v>0</v>
      </c>
      <c r="U17" s="37">
        <v>0</v>
      </c>
      <c r="V17" s="38">
        <v>0</v>
      </c>
      <c r="W17" s="38">
        <v>0</v>
      </c>
      <c r="X17" s="33" t="s">
        <v>8662</v>
      </c>
      <c r="Y17" s="33" t="s">
        <v>8670</v>
      </c>
      <c r="AC17" t="s">
        <v>8671</v>
      </c>
      <c r="AL17" s="387" t="s">
        <v>8672</v>
      </c>
      <c r="AM17" s="387" t="s">
        <v>7393</v>
      </c>
      <c r="AN17" t="b">
        <f t="shared" si="0"/>
        <v>1</v>
      </c>
      <c r="AP17" t="s">
        <v>7391</v>
      </c>
      <c r="AQ17" t="s">
        <v>7393</v>
      </c>
      <c r="AS17" t="s">
        <v>7391</v>
      </c>
      <c r="AT17" t="s">
        <v>7393</v>
      </c>
      <c r="AU17">
        <v>1.25</v>
      </c>
      <c r="AW17" t="s">
        <v>8667</v>
      </c>
      <c r="AX17" t="s">
        <v>343</v>
      </c>
      <c r="AY17">
        <v>49.25</v>
      </c>
      <c r="BA17">
        <v>0.5</v>
      </c>
      <c r="BC17">
        <v>0.53135586101407195</v>
      </c>
    </row>
    <row r="18" spans="1:55" s="55" customFormat="1">
      <c r="A18" s="404"/>
      <c r="B18" s="405"/>
      <c r="C18" s="33" t="s">
        <v>9331</v>
      </c>
      <c r="D18" s="33" t="s">
        <v>573</v>
      </c>
      <c r="E18" s="34">
        <v>19.510000000000002</v>
      </c>
      <c r="F18" s="35"/>
      <c r="G18" s="34">
        <v>0.75</v>
      </c>
      <c r="H18" s="35"/>
      <c r="I18" s="34">
        <v>1.0363536441885146</v>
      </c>
      <c r="J18" s="36">
        <v>-0.13073569239735974</v>
      </c>
      <c r="K18" s="347">
        <v>0.87</v>
      </c>
      <c r="L18" s="347">
        <v>0.12</v>
      </c>
      <c r="M18" s="346">
        <v>2286998.5299999998</v>
      </c>
      <c r="N18" s="421"/>
      <c r="O18" s="347">
        <v>0.87</v>
      </c>
      <c r="P18" s="347">
        <v>0.12</v>
      </c>
      <c r="Q18" s="346">
        <v>2286998.5299999998</v>
      </c>
      <c r="R18" s="53">
        <v>0</v>
      </c>
      <c r="S18" s="52"/>
      <c r="T18" s="53">
        <v>0</v>
      </c>
      <c r="U18" s="53">
        <v>0</v>
      </c>
      <c r="V18" s="54">
        <v>0</v>
      </c>
      <c r="W18" s="54">
        <v>0</v>
      </c>
      <c r="X18" s="49" t="s">
        <v>8639</v>
      </c>
      <c r="Y18" s="49" t="s">
        <v>8673</v>
      </c>
      <c r="Z18"/>
      <c r="AA18"/>
      <c r="AC18" s="55" t="s">
        <v>8674</v>
      </c>
      <c r="AK18"/>
      <c r="AL18" s="387" t="s">
        <v>8675</v>
      </c>
      <c r="AM18" s="387" t="s">
        <v>6700</v>
      </c>
      <c r="AN18" t="b">
        <f t="shared" si="0"/>
        <v>1</v>
      </c>
      <c r="AO18"/>
      <c r="AP18" t="s">
        <v>6698</v>
      </c>
      <c r="AQ18" t="s">
        <v>6700</v>
      </c>
      <c r="AR18"/>
      <c r="AS18" t="s">
        <v>6698</v>
      </c>
      <c r="AT18" t="s">
        <v>6700</v>
      </c>
      <c r="AU18">
        <v>0.75</v>
      </c>
      <c r="AW18" t="s">
        <v>696</v>
      </c>
      <c r="AX18" t="s">
        <v>573</v>
      </c>
      <c r="AY18">
        <v>17.989999999999998</v>
      </c>
      <c r="AZ18"/>
      <c r="BA18">
        <v>0.75</v>
      </c>
      <c r="BB18"/>
      <c r="BC18">
        <v>0.94947042067933562</v>
      </c>
    </row>
    <row r="19" spans="1:55">
      <c r="A19" s="404"/>
      <c r="B19" s="405"/>
      <c r="C19" s="39" t="s">
        <v>8672</v>
      </c>
      <c r="D19" s="39" t="s">
        <v>7393</v>
      </c>
      <c r="E19" s="40">
        <v>21.94</v>
      </c>
      <c r="F19" s="41"/>
      <c r="G19" s="40">
        <v>1.25</v>
      </c>
      <c r="H19" s="41"/>
      <c r="I19" s="40">
        <v>1.2770010523493358</v>
      </c>
      <c r="J19" s="42">
        <v>-0.12441022113568151</v>
      </c>
      <c r="K19" s="349">
        <v>1.1000000000000001</v>
      </c>
      <c r="L19" s="350">
        <v>-0.15</v>
      </c>
      <c r="M19" s="351">
        <v>2894407.3</v>
      </c>
      <c r="N19" s="422"/>
      <c r="O19" s="349">
        <v>1.1000000000000001</v>
      </c>
      <c r="P19" s="350">
        <v>-0.15</v>
      </c>
      <c r="Q19" s="351">
        <v>2894407.3</v>
      </c>
      <c r="R19" s="37">
        <v>0</v>
      </c>
      <c r="S19" s="35"/>
      <c r="T19" s="37">
        <v>0</v>
      </c>
      <c r="U19" s="37">
        <v>0</v>
      </c>
      <c r="V19" s="38">
        <v>0</v>
      </c>
      <c r="W19" s="38">
        <v>0</v>
      </c>
      <c r="X19" s="33" t="s">
        <v>8676</v>
      </c>
      <c r="Y19" s="33" t="s">
        <v>8677</v>
      </c>
      <c r="AB19" s="13"/>
      <c r="AC19" s="18" t="s">
        <v>8678</v>
      </c>
      <c r="AD19" s="13"/>
      <c r="AE19" s="13"/>
      <c r="AF19" s="13"/>
      <c r="AL19" s="387" t="s">
        <v>8679</v>
      </c>
      <c r="AM19" s="387" t="s">
        <v>638</v>
      </c>
      <c r="AN19" t="b">
        <f t="shared" si="0"/>
        <v>1</v>
      </c>
      <c r="AP19" t="s">
        <v>636</v>
      </c>
      <c r="AQ19" t="s">
        <v>638</v>
      </c>
      <c r="AS19" t="s">
        <v>636</v>
      </c>
      <c r="AT19" t="s">
        <v>638</v>
      </c>
      <c r="AU19">
        <v>0.5</v>
      </c>
      <c r="AW19" t="s">
        <v>8672</v>
      </c>
      <c r="AX19" t="s">
        <v>7393</v>
      </c>
      <c r="AY19">
        <v>22.28</v>
      </c>
      <c r="BA19">
        <v>1.25</v>
      </c>
      <c r="BC19">
        <v>1.3166801025619783</v>
      </c>
    </row>
    <row r="20" spans="1:55">
      <c r="A20" s="404"/>
      <c r="B20" s="405"/>
      <c r="C20" s="33" t="s">
        <v>9289</v>
      </c>
      <c r="D20" s="376" t="s">
        <v>6700</v>
      </c>
      <c r="E20" s="34">
        <v>19.704999999999998</v>
      </c>
      <c r="F20" s="35"/>
      <c r="G20" s="34">
        <v>0.75</v>
      </c>
      <c r="H20" s="35"/>
      <c r="I20" s="34">
        <v>0.6853002219699933</v>
      </c>
      <c r="J20" s="36">
        <v>-0.10331919452453614</v>
      </c>
      <c r="K20" s="347">
        <v>0.92</v>
      </c>
      <c r="L20" s="348">
        <v>-0.08</v>
      </c>
      <c r="M20" s="346">
        <v>2423126.09</v>
      </c>
      <c r="N20" s="421"/>
      <c r="O20" s="347">
        <v>0.92</v>
      </c>
      <c r="P20" s="348">
        <v>-0.08</v>
      </c>
      <c r="Q20" s="346">
        <v>2423126.09</v>
      </c>
      <c r="R20" s="43">
        <v>0</v>
      </c>
      <c r="S20" s="41"/>
      <c r="T20" s="43">
        <v>0</v>
      </c>
      <c r="U20" s="43">
        <v>0</v>
      </c>
      <c r="V20" s="44">
        <v>0</v>
      </c>
      <c r="W20" s="44">
        <v>0</v>
      </c>
      <c r="X20" s="39" t="s">
        <v>8653</v>
      </c>
      <c r="Y20" s="39" t="s">
        <v>8680</v>
      </c>
      <c r="AL20" s="389" t="s">
        <v>8681</v>
      </c>
      <c r="AM20" s="389" t="s">
        <v>3897</v>
      </c>
      <c r="AN20" t="b">
        <f t="shared" si="0"/>
        <v>0</v>
      </c>
      <c r="AP20" t="s">
        <v>785</v>
      </c>
      <c r="AQ20" t="s">
        <v>787</v>
      </c>
      <c r="AS20" t="s">
        <v>785</v>
      </c>
      <c r="AT20" t="s">
        <v>787</v>
      </c>
      <c r="AU20">
        <v>0.5</v>
      </c>
      <c r="AW20" t="s">
        <v>8675</v>
      </c>
      <c r="AX20" t="s">
        <v>6700</v>
      </c>
      <c r="AY20">
        <v>18.850000000000001</v>
      </c>
      <c r="BA20">
        <v>0.75</v>
      </c>
      <c r="BC20">
        <v>0.66022783708722566</v>
      </c>
    </row>
    <row r="21" spans="1:55" s="55" customFormat="1">
      <c r="A21" s="404"/>
      <c r="B21" s="405"/>
      <c r="C21" s="39" t="s">
        <v>8681</v>
      </c>
      <c r="D21" s="39" t="s">
        <v>3897</v>
      </c>
      <c r="E21" s="40">
        <v>4670</v>
      </c>
      <c r="F21" s="41"/>
      <c r="G21" s="40">
        <v>0.75</v>
      </c>
      <c r="H21" s="41"/>
      <c r="I21" s="40">
        <v>0.73243823432742916</v>
      </c>
      <c r="J21" s="42">
        <v>-9.4523824317674462E-2</v>
      </c>
      <c r="K21" s="349">
        <v>0.7</v>
      </c>
      <c r="L21" s="350">
        <v>-0.05</v>
      </c>
      <c r="M21" s="351">
        <v>1830925.56</v>
      </c>
      <c r="N21" s="422"/>
      <c r="O21" s="349">
        <v>0.7</v>
      </c>
      <c r="P21" s="350">
        <v>-0.05</v>
      </c>
      <c r="Q21" s="351">
        <v>1830925.56</v>
      </c>
      <c r="R21" s="53">
        <v>0</v>
      </c>
      <c r="S21" s="52"/>
      <c r="T21" s="53">
        <v>0</v>
      </c>
      <c r="U21" s="53">
        <v>0</v>
      </c>
      <c r="V21" s="54">
        <v>0</v>
      </c>
      <c r="W21" s="54">
        <v>0</v>
      </c>
      <c r="X21" s="49" t="s">
        <v>8682</v>
      </c>
      <c r="Y21" s="49" t="s">
        <v>8683</v>
      </c>
      <c r="Z21"/>
      <c r="AA21"/>
      <c r="AK21"/>
      <c r="AL21" s="387" t="s">
        <v>8684</v>
      </c>
      <c r="AM21" s="387" t="s">
        <v>787</v>
      </c>
      <c r="AN21" t="b">
        <f t="shared" ref="AN21:AN50" si="1">AT20=AM21</f>
        <v>1</v>
      </c>
      <c r="AO21"/>
      <c r="AP21" t="s">
        <v>2378</v>
      </c>
      <c r="AQ21" t="s">
        <v>2380</v>
      </c>
      <c r="AR21"/>
      <c r="AS21" t="s">
        <v>2378</v>
      </c>
      <c r="AT21" t="s">
        <v>2380</v>
      </c>
      <c r="AU21">
        <v>0.5</v>
      </c>
      <c r="AW21" t="s">
        <v>8679</v>
      </c>
      <c r="AX21" t="s">
        <v>638</v>
      </c>
      <c r="AY21">
        <v>19.940000000000001</v>
      </c>
      <c r="AZ21"/>
      <c r="BA21">
        <v>0.5</v>
      </c>
      <c r="BB21"/>
      <c r="BC21">
        <v>0.59277551897594749</v>
      </c>
    </row>
    <row r="22" spans="1:55">
      <c r="A22" s="404"/>
      <c r="B22" s="405"/>
      <c r="C22" s="33" t="s">
        <v>9310</v>
      </c>
      <c r="D22" s="33" t="s">
        <v>787</v>
      </c>
      <c r="E22" s="34">
        <v>199.73</v>
      </c>
      <c r="F22" s="35"/>
      <c r="G22" s="34">
        <v>0.5</v>
      </c>
      <c r="H22" s="35"/>
      <c r="I22" s="34">
        <v>0.54202322266040348</v>
      </c>
      <c r="J22" s="36">
        <v>-8.6621250363955168E-2</v>
      </c>
      <c r="K22" s="347">
        <v>0.6</v>
      </c>
      <c r="L22" s="347">
        <v>0.1</v>
      </c>
      <c r="M22" s="346">
        <v>1570122.44</v>
      </c>
      <c r="N22" s="421"/>
      <c r="O22" s="347">
        <v>0.6</v>
      </c>
      <c r="P22" s="347">
        <v>0.1</v>
      </c>
      <c r="Q22" s="346">
        <v>1570122.44</v>
      </c>
      <c r="R22" s="43">
        <v>0</v>
      </c>
      <c r="S22" s="41"/>
      <c r="T22" s="43">
        <v>0</v>
      </c>
      <c r="U22" s="43">
        <v>0</v>
      </c>
      <c r="V22" s="44">
        <v>0</v>
      </c>
      <c r="W22" s="44">
        <v>0</v>
      </c>
      <c r="X22" s="39" t="s">
        <v>8685</v>
      </c>
      <c r="Y22" s="39" t="s">
        <v>8686</v>
      </c>
      <c r="AL22" s="387" t="s">
        <v>8687</v>
      </c>
      <c r="AM22" s="387" t="s">
        <v>2380</v>
      </c>
      <c r="AN22" t="b">
        <f t="shared" si="1"/>
        <v>1</v>
      </c>
      <c r="AP22" t="s">
        <v>2564</v>
      </c>
      <c r="AQ22" t="s">
        <v>2566</v>
      </c>
      <c r="AS22" t="s">
        <v>2564</v>
      </c>
      <c r="AT22" t="s">
        <v>2566</v>
      </c>
      <c r="AU22">
        <v>0.5</v>
      </c>
      <c r="AW22" t="s">
        <v>8681</v>
      </c>
      <c r="AX22" t="s">
        <v>3897</v>
      </c>
      <c r="AY22">
        <v>4880</v>
      </c>
      <c r="BA22">
        <v>0.75</v>
      </c>
      <c r="BC22">
        <v>0.79071948878357534</v>
      </c>
    </row>
    <row r="23" spans="1:55">
      <c r="A23" s="404"/>
      <c r="B23" s="405"/>
      <c r="C23" s="39" t="s">
        <v>8687</v>
      </c>
      <c r="D23" s="39" t="s">
        <v>2380</v>
      </c>
      <c r="E23" s="40">
        <v>40.119999999999997</v>
      </c>
      <c r="F23" s="41"/>
      <c r="G23" s="40">
        <v>0.5</v>
      </c>
      <c r="H23" s="41"/>
      <c r="I23" s="40">
        <v>0.46918021289314404</v>
      </c>
      <c r="J23" s="42">
        <v>-8.6515954596002018E-2</v>
      </c>
      <c r="K23" s="349">
        <v>0.78</v>
      </c>
      <c r="L23" s="349">
        <v>0.03</v>
      </c>
      <c r="M23" s="351">
        <v>2043592.87</v>
      </c>
      <c r="N23" s="422"/>
      <c r="O23" s="349">
        <v>0.78</v>
      </c>
      <c r="P23" s="349">
        <v>0.03</v>
      </c>
      <c r="Q23" s="351">
        <v>2043592.87</v>
      </c>
      <c r="R23" s="37">
        <v>0</v>
      </c>
      <c r="S23" s="35"/>
      <c r="T23" s="37">
        <v>0</v>
      </c>
      <c r="U23" s="37">
        <v>0</v>
      </c>
      <c r="V23" s="38">
        <v>0</v>
      </c>
      <c r="W23" s="38">
        <v>0</v>
      </c>
      <c r="X23" s="33" t="s">
        <v>8688</v>
      </c>
      <c r="Y23" s="33" t="s">
        <v>8689</v>
      </c>
      <c r="AL23" s="387" t="s">
        <v>8690</v>
      </c>
      <c r="AM23" s="387" t="s">
        <v>2566</v>
      </c>
      <c r="AN23" t="b">
        <f t="shared" si="1"/>
        <v>1</v>
      </c>
      <c r="AP23" t="s">
        <v>2067</v>
      </c>
      <c r="AQ23" t="s">
        <v>2069</v>
      </c>
      <c r="AS23" s="55" t="s">
        <v>2067</v>
      </c>
      <c r="AT23" s="55" t="s">
        <v>2069</v>
      </c>
      <c r="AU23" s="55">
        <v>1.5</v>
      </c>
      <c r="AW23" t="s">
        <v>8684</v>
      </c>
      <c r="AX23" t="s">
        <v>787</v>
      </c>
      <c r="AY23">
        <v>192.99</v>
      </c>
      <c r="BA23">
        <v>0.5</v>
      </c>
      <c r="BC23">
        <v>0.54326351743974854</v>
      </c>
    </row>
    <row r="24" spans="1:55">
      <c r="A24" s="404"/>
      <c r="B24" s="405"/>
      <c r="C24" s="33" t="s">
        <v>9294</v>
      </c>
      <c r="D24" s="33" t="s">
        <v>2566</v>
      </c>
      <c r="E24" s="34">
        <v>83.84</v>
      </c>
      <c r="F24" s="35"/>
      <c r="G24" s="34">
        <v>0.5</v>
      </c>
      <c r="H24" s="35"/>
      <c r="I24" s="34">
        <v>0.47188219632792822</v>
      </c>
      <c r="J24" s="36">
        <v>-8.2191454257011312E-2</v>
      </c>
      <c r="K24" s="347">
        <v>0.53</v>
      </c>
      <c r="L24" s="347">
        <v>0.03</v>
      </c>
      <c r="M24" s="346">
        <v>1397596.72</v>
      </c>
      <c r="N24" s="421"/>
      <c r="O24" s="347">
        <v>0.53</v>
      </c>
      <c r="P24" s="347">
        <v>0.03</v>
      </c>
      <c r="Q24" s="346">
        <v>1397596.72</v>
      </c>
      <c r="R24" s="43">
        <v>0</v>
      </c>
      <c r="S24" s="41"/>
      <c r="T24" s="43">
        <v>0</v>
      </c>
      <c r="U24" s="43">
        <v>0</v>
      </c>
      <c r="V24" s="44">
        <v>0</v>
      </c>
      <c r="W24" s="44">
        <v>0</v>
      </c>
      <c r="X24" s="39" t="s">
        <v>8688</v>
      </c>
      <c r="Y24" s="39" t="s">
        <v>8691</v>
      </c>
      <c r="AL24" s="387" t="s">
        <v>8692</v>
      </c>
      <c r="AM24" s="387" t="s">
        <v>2069</v>
      </c>
      <c r="AN24" t="b">
        <f t="shared" si="1"/>
        <v>1</v>
      </c>
      <c r="AP24" t="s">
        <v>7502</v>
      </c>
      <c r="AQ24" t="s">
        <v>7504</v>
      </c>
      <c r="AS24" t="s">
        <v>7502</v>
      </c>
      <c r="AT24" t="s">
        <v>7504</v>
      </c>
      <c r="AU24">
        <v>0.75</v>
      </c>
      <c r="AW24" t="s">
        <v>8687</v>
      </c>
      <c r="AX24" t="s">
        <v>2380</v>
      </c>
      <c r="AY24">
        <v>40.015000000000001</v>
      </c>
      <c r="BA24">
        <v>0.5</v>
      </c>
      <c r="BC24">
        <v>0.47128067148475128</v>
      </c>
    </row>
    <row r="25" spans="1:55">
      <c r="A25" s="404"/>
      <c r="B25" s="405"/>
      <c r="C25" s="39" t="s">
        <v>9324</v>
      </c>
      <c r="D25" s="39" t="s">
        <v>638</v>
      </c>
      <c r="E25" s="40">
        <v>20.440000000000001</v>
      </c>
      <c r="F25" s="41"/>
      <c r="G25" s="40">
        <v>0.5</v>
      </c>
      <c r="H25" s="41"/>
      <c r="I25" s="40">
        <v>0.61157036175689428</v>
      </c>
      <c r="J25" s="42">
        <v>-8.1803697294963909E-2</v>
      </c>
      <c r="K25" s="349">
        <v>0.53</v>
      </c>
      <c r="L25" s="349">
        <v>0.03</v>
      </c>
      <c r="M25" s="351">
        <v>1390325.52</v>
      </c>
      <c r="N25" s="422"/>
      <c r="O25" s="349">
        <v>0.53</v>
      </c>
      <c r="P25" s="349">
        <v>0.03</v>
      </c>
      <c r="Q25" s="351">
        <v>1390325.52</v>
      </c>
      <c r="R25" s="37">
        <v>0</v>
      </c>
      <c r="S25" s="35"/>
      <c r="T25" s="37">
        <v>0</v>
      </c>
      <c r="U25" s="37">
        <v>0</v>
      </c>
      <c r="V25" s="38">
        <v>0</v>
      </c>
      <c r="W25" s="38">
        <v>0</v>
      </c>
      <c r="X25" s="33" t="s">
        <v>8693</v>
      </c>
      <c r="Y25" s="33" t="s">
        <v>8694</v>
      </c>
      <c r="AL25" s="387" t="s">
        <v>8695</v>
      </c>
      <c r="AM25" s="387" t="s">
        <v>7504</v>
      </c>
      <c r="AN25" t="b">
        <f t="shared" si="1"/>
        <v>1</v>
      </c>
      <c r="AP25" t="s">
        <v>7534</v>
      </c>
      <c r="AQ25" t="s">
        <v>7536</v>
      </c>
      <c r="AS25" t="s">
        <v>7534</v>
      </c>
      <c r="AT25" t="s">
        <v>7536</v>
      </c>
      <c r="AU25">
        <v>0.75</v>
      </c>
      <c r="AW25" t="s">
        <v>8690</v>
      </c>
      <c r="AX25" t="s">
        <v>2566</v>
      </c>
      <c r="AY25">
        <v>80.819999999999993</v>
      </c>
      <c r="BA25">
        <v>0.5</v>
      </c>
      <c r="BC25">
        <v>0.45811995801264471</v>
      </c>
    </row>
    <row r="26" spans="1:55">
      <c r="A26" s="404"/>
      <c r="B26" s="405"/>
      <c r="C26" s="33" t="s">
        <v>8692</v>
      </c>
      <c r="D26" s="376" t="s">
        <v>2069</v>
      </c>
      <c r="E26" s="34">
        <v>90.33</v>
      </c>
      <c r="F26" s="35"/>
      <c r="G26" s="34">
        <v>1.5</v>
      </c>
      <c r="H26" s="35"/>
      <c r="I26" s="34">
        <v>1.5093248819190193</v>
      </c>
      <c r="J26" s="36">
        <v>-7.9007300941887348E-2</v>
      </c>
      <c r="K26" s="347">
        <v>0.49</v>
      </c>
      <c r="L26" s="348">
        <v>-0.01</v>
      </c>
      <c r="M26" s="346">
        <v>1298168.47</v>
      </c>
      <c r="N26" s="421"/>
      <c r="O26" s="347">
        <v>0.49</v>
      </c>
      <c r="P26" s="348">
        <v>-0.01</v>
      </c>
      <c r="Q26" s="346">
        <v>1298168.47</v>
      </c>
      <c r="R26" s="43">
        <v>0</v>
      </c>
      <c r="S26" s="41"/>
      <c r="T26" s="43">
        <v>0</v>
      </c>
      <c r="U26" s="43">
        <v>0</v>
      </c>
      <c r="V26" s="44">
        <v>0</v>
      </c>
      <c r="W26" s="44">
        <v>0</v>
      </c>
      <c r="X26" s="39" t="s">
        <v>8662</v>
      </c>
      <c r="Y26" s="39" t="s">
        <v>8696</v>
      </c>
      <c r="AL26" s="387" t="s">
        <v>8697</v>
      </c>
      <c r="AM26" s="387" t="s">
        <v>7536</v>
      </c>
      <c r="AN26" t="b">
        <f t="shared" si="1"/>
        <v>1</v>
      </c>
      <c r="AP26" t="s">
        <v>2095</v>
      </c>
      <c r="AQ26" t="s">
        <v>2097</v>
      </c>
      <c r="AS26" s="55" t="s">
        <v>2095</v>
      </c>
      <c r="AT26" s="55" t="s">
        <v>2097</v>
      </c>
      <c r="AU26" s="55">
        <v>0.75</v>
      </c>
      <c r="AW26" t="s">
        <v>8692</v>
      </c>
      <c r="AX26" t="s">
        <v>2069</v>
      </c>
      <c r="AY26">
        <v>89.44</v>
      </c>
      <c r="BA26">
        <v>1.5</v>
      </c>
      <c r="BC26">
        <v>1.5050833646248214</v>
      </c>
    </row>
    <row r="27" spans="1:55">
      <c r="A27" s="404"/>
      <c r="B27" s="405"/>
      <c r="C27" s="39" t="s">
        <v>9295</v>
      </c>
      <c r="D27" s="384" t="s">
        <v>7504</v>
      </c>
      <c r="E27" s="40">
        <v>43.51</v>
      </c>
      <c r="F27" s="41"/>
      <c r="G27" s="40">
        <v>0.75</v>
      </c>
      <c r="H27" s="41"/>
      <c r="I27" s="40">
        <v>0.73371835357954673</v>
      </c>
      <c r="J27" s="42">
        <v>-7.5562506608424659E-2</v>
      </c>
      <c r="K27" s="349">
        <v>1.53</v>
      </c>
      <c r="L27" s="349">
        <v>0.03</v>
      </c>
      <c r="M27" s="351">
        <v>4035368.03</v>
      </c>
      <c r="N27" s="422"/>
      <c r="O27" s="349">
        <v>1.53</v>
      </c>
      <c r="P27" s="349">
        <v>0.03</v>
      </c>
      <c r="Q27" s="351">
        <v>4035368.03</v>
      </c>
      <c r="R27" s="37">
        <v>0</v>
      </c>
      <c r="S27" s="35"/>
      <c r="T27" s="37">
        <v>0</v>
      </c>
      <c r="U27" s="37">
        <v>0</v>
      </c>
      <c r="V27" s="38">
        <v>0</v>
      </c>
      <c r="W27" s="38">
        <v>0</v>
      </c>
      <c r="X27" s="33" t="s">
        <v>8662</v>
      </c>
      <c r="Y27" s="33" t="s">
        <v>8698</v>
      </c>
      <c r="AL27" s="387" t="s">
        <v>8699</v>
      </c>
      <c r="AM27" s="387" t="s">
        <v>2097</v>
      </c>
      <c r="AN27" t="b">
        <f t="shared" si="1"/>
        <v>1</v>
      </c>
      <c r="AP27" t="s">
        <v>2156</v>
      </c>
      <c r="AQ27" t="s">
        <v>2158</v>
      </c>
      <c r="AS27" t="s">
        <v>2156</v>
      </c>
      <c r="AT27" t="s">
        <v>2158</v>
      </c>
      <c r="AU27">
        <v>0.75</v>
      </c>
      <c r="AW27" t="s">
        <v>8695</v>
      </c>
      <c r="AX27" t="s">
        <v>7504</v>
      </c>
      <c r="AY27">
        <v>43.68</v>
      </c>
      <c r="BA27">
        <v>0.75</v>
      </c>
      <c r="BC27">
        <v>0.74788252129012067</v>
      </c>
    </row>
    <row r="28" spans="1:55">
      <c r="A28" s="404"/>
      <c r="B28" s="405"/>
      <c r="C28" s="33" t="s">
        <v>8697</v>
      </c>
      <c r="D28" s="33" t="s">
        <v>7536</v>
      </c>
      <c r="E28" s="34">
        <v>23.52</v>
      </c>
      <c r="F28" s="35"/>
      <c r="G28" s="34">
        <v>0.75</v>
      </c>
      <c r="H28" s="35"/>
      <c r="I28" s="34">
        <v>0.84464092552264114</v>
      </c>
      <c r="J28" s="36">
        <v>-7.0505305321290915E-2</v>
      </c>
      <c r="K28" s="347">
        <v>0.73</v>
      </c>
      <c r="L28" s="348">
        <v>-0.02</v>
      </c>
      <c r="M28" s="346">
        <v>1919128.86</v>
      </c>
      <c r="N28" s="421"/>
      <c r="O28" s="347">
        <v>0.73</v>
      </c>
      <c r="P28" s="348">
        <v>-0.02</v>
      </c>
      <c r="Q28" s="346">
        <v>1919128.86</v>
      </c>
      <c r="R28" s="43">
        <v>0</v>
      </c>
      <c r="S28" s="41"/>
      <c r="T28" s="43">
        <v>0</v>
      </c>
      <c r="U28" s="43">
        <v>0</v>
      </c>
      <c r="V28" s="44">
        <v>0</v>
      </c>
      <c r="W28" s="44">
        <v>0</v>
      </c>
      <c r="X28" s="39" t="s">
        <v>8693</v>
      </c>
      <c r="Y28" s="39" t="s">
        <v>8700</v>
      </c>
      <c r="AL28" s="387" t="s">
        <v>8701</v>
      </c>
      <c r="AM28" s="387" t="s">
        <v>2158</v>
      </c>
      <c r="AN28" t="b">
        <f t="shared" si="1"/>
        <v>1</v>
      </c>
      <c r="AP28" t="s">
        <v>6770</v>
      </c>
      <c r="AQ28" t="s">
        <v>6772</v>
      </c>
      <c r="AS28" s="55" t="s">
        <v>6770</v>
      </c>
      <c r="AT28" s="55" t="s">
        <v>6772</v>
      </c>
      <c r="AU28" s="55">
        <v>0.5</v>
      </c>
      <c r="AW28" t="s">
        <v>8697</v>
      </c>
      <c r="AX28" t="s">
        <v>7536</v>
      </c>
      <c r="AY28">
        <v>22.24</v>
      </c>
      <c r="BA28">
        <v>0.75</v>
      </c>
      <c r="BC28">
        <v>0.81092378774760954</v>
      </c>
    </row>
    <row r="29" spans="1:55">
      <c r="A29" s="404"/>
      <c r="B29" s="405"/>
      <c r="C29" s="39" t="s">
        <v>8699</v>
      </c>
      <c r="D29" s="39" t="s">
        <v>2097</v>
      </c>
      <c r="E29" s="40">
        <v>27.21</v>
      </c>
      <c r="F29" s="41"/>
      <c r="G29" s="40">
        <v>0.75</v>
      </c>
      <c r="H29" s="41"/>
      <c r="I29" s="40">
        <v>0.73159929680004809</v>
      </c>
      <c r="J29" s="42">
        <v>-6.516699070559949E-2</v>
      </c>
      <c r="K29" s="349">
        <v>0.76</v>
      </c>
      <c r="L29" s="349">
        <v>0.01</v>
      </c>
      <c r="M29" s="351">
        <v>2001616.42</v>
      </c>
      <c r="N29" s="422"/>
      <c r="O29" s="349">
        <v>0.76</v>
      </c>
      <c r="P29" s="349">
        <v>0.01</v>
      </c>
      <c r="Q29" s="351">
        <v>2001616.42</v>
      </c>
      <c r="R29" s="37">
        <v>0</v>
      </c>
      <c r="S29" s="35"/>
      <c r="T29" s="37">
        <v>0</v>
      </c>
      <c r="U29" s="37">
        <v>0</v>
      </c>
      <c r="V29" s="38">
        <v>0</v>
      </c>
      <c r="W29" s="38">
        <v>0</v>
      </c>
      <c r="X29" s="33" t="s">
        <v>8693</v>
      </c>
      <c r="Y29" s="33" t="s">
        <v>8702</v>
      </c>
      <c r="AL29" s="387" t="s">
        <v>8703</v>
      </c>
      <c r="AM29" s="387" t="s">
        <v>6772</v>
      </c>
      <c r="AN29" t="b">
        <f t="shared" si="1"/>
        <v>1</v>
      </c>
      <c r="AP29" t="s">
        <v>1368</v>
      </c>
      <c r="AQ29" t="s">
        <v>1370</v>
      </c>
      <c r="AS29" t="s">
        <v>1368</v>
      </c>
      <c r="AT29" t="s">
        <v>1370</v>
      </c>
      <c r="AU29">
        <v>0.75</v>
      </c>
      <c r="AW29" t="s">
        <v>8699</v>
      </c>
      <c r="AX29" t="s">
        <v>2097</v>
      </c>
      <c r="AY29">
        <v>28.34</v>
      </c>
      <c r="BA29">
        <v>0.75</v>
      </c>
      <c r="BC29">
        <v>0.76740147065219966</v>
      </c>
    </row>
    <row r="30" spans="1:55">
      <c r="A30" s="404"/>
      <c r="B30" s="405"/>
      <c r="C30" s="33" t="s">
        <v>8701</v>
      </c>
      <c r="D30" s="33" t="s">
        <v>2158</v>
      </c>
      <c r="E30" s="34">
        <v>100.3</v>
      </c>
      <c r="F30" s="35"/>
      <c r="G30" s="34">
        <v>0.75</v>
      </c>
      <c r="H30" s="35"/>
      <c r="I30" s="34">
        <v>0</v>
      </c>
      <c r="J30" s="36">
        <v>-6.4169691634949844E-2</v>
      </c>
      <c r="K30" s="347">
        <v>0.74</v>
      </c>
      <c r="L30" s="348">
        <v>-0.01</v>
      </c>
      <c r="M30" s="346">
        <v>1938912.43</v>
      </c>
      <c r="N30" s="421"/>
      <c r="O30" s="347">
        <v>0.74</v>
      </c>
      <c r="P30" s="348">
        <v>-0.01</v>
      </c>
      <c r="Q30" s="346">
        <v>1938912.43</v>
      </c>
      <c r="R30" s="43">
        <v>0</v>
      </c>
      <c r="S30" s="41"/>
      <c r="T30" s="43">
        <v>0</v>
      </c>
      <c r="U30" s="43">
        <v>0</v>
      </c>
      <c r="V30" s="44">
        <v>0</v>
      </c>
      <c r="W30" s="44">
        <v>0</v>
      </c>
      <c r="X30" s="39" t="s">
        <v>8676</v>
      </c>
      <c r="Y30" s="39" t="s">
        <v>8704</v>
      </c>
      <c r="AL30" s="387" t="s">
        <v>8705</v>
      </c>
      <c r="AM30" s="387" t="s">
        <v>1370</v>
      </c>
      <c r="AN30" t="b">
        <f t="shared" si="1"/>
        <v>1</v>
      </c>
      <c r="AP30" t="s">
        <v>7054</v>
      </c>
      <c r="AQ30" t="s">
        <v>7056</v>
      </c>
      <c r="AS30" t="s">
        <v>7054</v>
      </c>
      <c r="AT30" t="s">
        <v>7056</v>
      </c>
      <c r="AU30">
        <v>0.5</v>
      </c>
      <c r="AW30" t="s">
        <v>8701</v>
      </c>
      <c r="AX30" t="s">
        <v>2158</v>
      </c>
      <c r="AY30">
        <v>107.5</v>
      </c>
      <c r="BA30">
        <v>0.75</v>
      </c>
      <c r="BC30">
        <v>0.63379264397042423</v>
      </c>
    </row>
    <row r="31" spans="1:55">
      <c r="A31" s="404"/>
      <c r="B31" s="405"/>
      <c r="C31" s="39" t="s">
        <v>9314</v>
      </c>
      <c r="D31" s="39" t="s">
        <v>6772</v>
      </c>
      <c r="E31" s="40">
        <v>30.05</v>
      </c>
      <c r="F31" s="41"/>
      <c r="G31" s="40">
        <v>0.5</v>
      </c>
      <c r="H31" s="41"/>
      <c r="I31" s="40">
        <v>0.57608908741460252</v>
      </c>
      <c r="J31" s="42">
        <v>-6.0584719115957648E-2</v>
      </c>
      <c r="K31" s="349">
        <v>0.61</v>
      </c>
      <c r="L31" s="350">
        <v>-0.14000000000000001</v>
      </c>
      <c r="M31" s="351">
        <v>1615335.3</v>
      </c>
      <c r="N31" s="422"/>
      <c r="O31" s="349">
        <v>0.61</v>
      </c>
      <c r="P31" s="350">
        <v>-0.14000000000000001</v>
      </c>
      <c r="Q31" s="351">
        <v>1615335.3</v>
      </c>
      <c r="R31" s="37">
        <v>0</v>
      </c>
      <c r="S31" s="35"/>
      <c r="T31" s="37">
        <v>0</v>
      </c>
      <c r="U31" s="37">
        <v>0</v>
      </c>
      <c r="V31" s="38">
        <v>0</v>
      </c>
      <c r="W31" s="38">
        <v>0</v>
      </c>
      <c r="X31" s="33" t="s">
        <v>8706</v>
      </c>
      <c r="Y31" s="33" t="s">
        <v>8707</v>
      </c>
      <c r="AL31" s="387" t="s">
        <v>8708</v>
      </c>
      <c r="AM31" s="387" t="s">
        <v>7056</v>
      </c>
      <c r="AN31" t="b">
        <f t="shared" si="1"/>
        <v>1</v>
      </c>
      <c r="AP31" t="s">
        <v>2668</v>
      </c>
      <c r="AQ31" t="s">
        <v>2670</v>
      </c>
      <c r="AS31" s="55" t="s">
        <v>2668</v>
      </c>
      <c r="AT31" s="55" t="s">
        <v>2670</v>
      </c>
      <c r="AU31" s="55">
        <v>0.5</v>
      </c>
      <c r="AW31" s="55" t="s">
        <v>8703</v>
      </c>
      <c r="AX31" s="55" t="s">
        <v>6772</v>
      </c>
      <c r="AY31" s="55">
        <v>29.25</v>
      </c>
      <c r="AZ31" s="55"/>
      <c r="BA31" s="55">
        <v>0.5</v>
      </c>
      <c r="BB31" s="55"/>
      <c r="BC31" s="55">
        <v>0.56474069816547245</v>
      </c>
    </row>
    <row r="32" spans="1:55">
      <c r="A32" s="404"/>
      <c r="B32" s="405"/>
      <c r="C32" s="33" t="s">
        <v>8705</v>
      </c>
      <c r="D32" s="376" t="s">
        <v>1370</v>
      </c>
      <c r="E32" s="34">
        <v>428.5</v>
      </c>
      <c r="F32" s="35"/>
      <c r="G32" s="34">
        <v>0.75</v>
      </c>
      <c r="H32" s="35"/>
      <c r="I32" s="34">
        <v>0.55676721755280845</v>
      </c>
      <c r="J32" s="36">
        <v>-5.8943214530557196E-2</v>
      </c>
      <c r="K32" s="347">
        <v>0.54</v>
      </c>
      <c r="L32" s="347">
        <v>0.04</v>
      </c>
      <c r="M32" s="346">
        <v>1430185.25</v>
      </c>
      <c r="N32" s="421"/>
      <c r="O32" s="347">
        <v>0.54</v>
      </c>
      <c r="P32" s="347">
        <v>0.04</v>
      </c>
      <c r="Q32" s="346">
        <v>1430185.25</v>
      </c>
      <c r="R32" s="43">
        <v>0</v>
      </c>
      <c r="S32" s="41"/>
      <c r="T32" s="43">
        <v>0</v>
      </c>
      <c r="U32" s="43">
        <v>0</v>
      </c>
      <c r="V32" s="44">
        <v>0</v>
      </c>
      <c r="W32" s="44">
        <v>0</v>
      </c>
      <c r="X32" s="39" t="s">
        <v>8646</v>
      </c>
      <c r="Y32" s="39" t="s">
        <v>8709</v>
      </c>
      <c r="AL32" s="387" t="s">
        <v>8710</v>
      </c>
      <c r="AM32" s="387" t="s">
        <v>2670</v>
      </c>
      <c r="AN32" t="b">
        <f t="shared" si="1"/>
        <v>1</v>
      </c>
      <c r="AP32" t="s">
        <v>7626</v>
      </c>
      <c r="AQ32" t="s">
        <v>7628</v>
      </c>
      <c r="AS32" t="s">
        <v>7626</v>
      </c>
      <c r="AT32" t="s">
        <v>7628</v>
      </c>
      <c r="AU32">
        <v>0.75</v>
      </c>
      <c r="AW32" t="s">
        <v>8705</v>
      </c>
      <c r="AX32" t="s">
        <v>1370</v>
      </c>
      <c r="AY32">
        <v>441.5</v>
      </c>
      <c r="BA32">
        <v>0.75</v>
      </c>
      <c r="BC32">
        <v>0.5770558648690256</v>
      </c>
    </row>
    <row r="33" spans="1:55">
      <c r="A33" s="404"/>
      <c r="B33" s="405"/>
      <c r="C33" s="39" t="s">
        <v>9299</v>
      </c>
      <c r="D33" s="39" t="s">
        <v>7056</v>
      </c>
      <c r="E33" s="40">
        <v>153.35</v>
      </c>
      <c r="F33" s="41"/>
      <c r="G33" s="40">
        <v>0.5</v>
      </c>
      <c r="H33" s="41"/>
      <c r="I33" s="40">
        <v>0.49339741183139507</v>
      </c>
      <c r="J33" s="42">
        <v>-5.6732437022109471E-2</v>
      </c>
      <c r="K33" s="349">
        <v>0.63</v>
      </c>
      <c r="L33" s="350">
        <v>-0.12</v>
      </c>
      <c r="M33" s="351">
        <v>1655700.23</v>
      </c>
      <c r="N33" s="422"/>
      <c r="O33" s="349">
        <v>0.63</v>
      </c>
      <c r="P33" s="350">
        <v>-0.12</v>
      </c>
      <c r="Q33" s="351">
        <v>1655700.23</v>
      </c>
      <c r="R33" s="37">
        <v>0</v>
      </c>
      <c r="S33" s="35"/>
      <c r="T33" s="37">
        <v>0</v>
      </c>
      <c r="U33" s="37">
        <v>0</v>
      </c>
      <c r="V33" s="38">
        <v>0</v>
      </c>
      <c r="W33" s="38">
        <v>0</v>
      </c>
      <c r="X33" s="33" t="s">
        <v>8688</v>
      </c>
      <c r="Y33" s="33" t="s">
        <v>8711</v>
      </c>
      <c r="AL33" s="387" t="s">
        <v>8712</v>
      </c>
      <c r="AM33" s="387" t="s">
        <v>7628</v>
      </c>
      <c r="AN33" t="b">
        <f t="shared" si="1"/>
        <v>1</v>
      </c>
      <c r="AP33" t="s">
        <v>388</v>
      </c>
      <c r="AQ33" t="s">
        <v>390</v>
      </c>
      <c r="AS33" t="s">
        <v>388</v>
      </c>
      <c r="AT33" t="s">
        <v>390</v>
      </c>
      <c r="AU33">
        <v>0.5</v>
      </c>
      <c r="AW33" s="55" t="s">
        <v>8708</v>
      </c>
      <c r="AX33" s="55" t="s">
        <v>7056</v>
      </c>
      <c r="AY33" s="55">
        <v>142.44999999999999</v>
      </c>
      <c r="AZ33" s="55"/>
      <c r="BA33" s="55">
        <v>0.5</v>
      </c>
      <c r="BB33" s="55"/>
      <c r="BC33" s="55">
        <v>0.4726435816845963</v>
      </c>
    </row>
    <row r="34" spans="1:55">
      <c r="A34" s="404"/>
      <c r="B34" s="405"/>
      <c r="C34" s="33" t="s">
        <v>8710</v>
      </c>
      <c r="D34" s="33" t="s">
        <v>2670</v>
      </c>
      <c r="E34" s="34">
        <v>65.16</v>
      </c>
      <c r="F34" s="35"/>
      <c r="G34" s="34">
        <v>0.5</v>
      </c>
      <c r="H34" s="35"/>
      <c r="I34" s="34">
        <v>0.55697683588643199</v>
      </c>
      <c r="J34" s="36">
        <v>-5.5452542215090446E-2</v>
      </c>
      <c r="K34" s="347">
        <v>0.52</v>
      </c>
      <c r="L34" s="347">
        <v>0.02</v>
      </c>
      <c r="M34" s="346">
        <v>1367684.17</v>
      </c>
      <c r="N34" s="421"/>
      <c r="O34" s="347">
        <v>0.52</v>
      </c>
      <c r="P34" s="347">
        <v>0.02</v>
      </c>
      <c r="Q34" s="346">
        <v>1367684.17</v>
      </c>
      <c r="R34" s="43">
        <v>0</v>
      </c>
      <c r="S34" s="41"/>
      <c r="T34" s="43">
        <v>0</v>
      </c>
      <c r="U34" s="43">
        <v>0</v>
      </c>
      <c r="V34" s="44">
        <v>0</v>
      </c>
      <c r="W34" s="44">
        <v>0</v>
      </c>
      <c r="X34" s="39" t="s">
        <v>8662</v>
      </c>
      <c r="Y34" s="39" t="s">
        <v>8713</v>
      </c>
      <c r="AL34" s="387" t="s">
        <v>8714</v>
      </c>
      <c r="AM34" s="387" t="s">
        <v>390</v>
      </c>
      <c r="AN34" t="b">
        <f t="shared" si="1"/>
        <v>1</v>
      </c>
      <c r="AP34" t="s">
        <v>4342</v>
      </c>
      <c r="AQ34">
        <v>8750</v>
      </c>
      <c r="AS34" s="55" t="s">
        <v>4342</v>
      </c>
      <c r="AT34" s="55">
        <v>8750</v>
      </c>
      <c r="AU34" s="55">
        <v>0.75</v>
      </c>
      <c r="AW34" t="s">
        <v>8710</v>
      </c>
      <c r="AX34" t="s">
        <v>2670</v>
      </c>
      <c r="AY34">
        <v>64.06</v>
      </c>
      <c r="BA34">
        <v>0.5</v>
      </c>
      <c r="BC34">
        <v>0.55146891334830905</v>
      </c>
    </row>
    <row r="35" spans="1:55">
      <c r="A35" s="404"/>
      <c r="B35" s="405"/>
      <c r="C35" s="39" t="s">
        <v>9318</v>
      </c>
      <c r="D35" s="39" t="s">
        <v>7628</v>
      </c>
      <c r="E35" s="40">
        <v>29.67</v>
      </c>
      <c r="F35" s="41"/>
      <c r="G35" s="40">
        <v>0.75</v>
      </c>
      <c r="H35" s="41"/>
      <c r="I35" s="40">
        <v>0.83488834416546309</v>
      </c>
      <c r="J35" s="42">
        <v>-5.5221441799660383E-2</v>
      </c>
      <c r="K35" s="349">
        <v>0.6</v>
      </c>
      <c r="L35" s="349">
        <v>0.1</v>
      </c>
      <c r="M35" s="351">
        <v>1567834.49</v>
      </c>
      <c r="N35" s="422"/>
      <c r="O35" s="349">
        <v>0.6</v>
      </c>
      <c r="P35" s="349">
        <v>0.1</v>
      </c>
      <c r="Q35" s="351">
        <v>1567834.49</v>
      </c>
      <c r="R35" s="37">
        <v>0</v>
      </c>
      <c r="S35" s="35"/>
      <c r="T35" s="37">
        <v>0</v>
      </c>
      <c r="U35" s="37">
        <v>0</v>
      </c>
      <c r="V35" s="38">
        <v>0</v>
      </c>
      <c r="W35" s="38">
        <v>0</v>
      </c>
      <c r="X35" s="33" t="s">
        <v>343</v>
      </c>
      <c r="Y35" s="33" t="s">
        <v>8715</v>
      </c>
      <c r="AL35" s="387" t="s">
        <v>8716</v>
      </c>
      <c r="AM35" s="387">
        <v>8750</v>
      </c>
      <c r="AN35" t="b">
        <f t="shared" si="1"/>
        <v>1</v>
      </c>
      <c r="AP35" t="s">
        <v>4409</v>
      </c>
      <c r="AQ35">
        <v>4568</v>
      </c>
      <c r="AS35" s="55" t="s">
        <v>4409</v>
      </c>
      <c r="AT35" s="55">
        <v>4568</v>
      </c>
      <c r="AU35" s="55">
        <v>1</v>
      </c>
      <c r="AW35" s="55" t="s">
        <v>8712</v>
      </c>
      <c r="AX35" s="55" t="s">
        <v>7628</v>
      </c>
      <c r="AY35" s="55">
        <v>27.42</v>
      </c>
      <c r="AZ35" s="55"/>
      <c r="BA35" s="55">
        <v>0.75</v>
      </c>
      <c r="BB35" s="55"/>
      <c r="BC35" s="55">
        <v>0.78340936033524111</v>
      </c>
    </row>
    <row r="36" spans="1:55" s="55" customFormat="1">
      <c r="A36" s="404"/>
      <c r="B36" s="405"/>
      <c r="C36" s="33" t="s">
        <v>8714</v>
      </c>
      <c r="D36" s="33" t="s">
        <v>390</v>
      </c>
      <c r="E36" s="34">
        <v>137.29</v>
      </c>
      <c r="F36" s="35"/>
      <c r="G36" s="34">
        <v>0.5</v>
      </c>
      <c r="H36" s="35"/>
      <c r="I36" s="34">
        <v>0.40628184288039698</v>
      </c>
      <c r="J36" s="36">
        <v>-5.4187649979966182E-2</v>
      </c>
      <c r="K36" s="347">
        <v>0.89</v>
      </c>
      <c r="L36" s="347">
        <v>0.14000000000000001</v>
      </c>
      <c r="M36" s="346">
        <v>2332922.4900000002</v>
      </c>
      <c r="N36" s="421"/>
      <c r="O36" s="347">
        <v>0.89</v>
      </c>
      <c r="P36" s="347">
        <v>0.14000000000000001</v>
      </c>
      <c r="Q36" s="346">
        <v>2332922.4900000002</v>
      </c>
      <c r="R36" s="53">
        <v>0</v>
      </c>
      <c r="S36" s="52"/>
      <c r="T36" s="53">
        <v>0</v>
      </c>
      <c r="U36" s="53">
        <v>0</v>
      </c>
      <c r="V36" s="54">
        <v>0</v>
      </c>
      <c r="W36" s="54">
        <v>0</v>
      </c>
      <c r="X36" s="49" t="s">
        <v>8717</v>
      </c>
      <c r="Y36" s="49" t="s">
        <v>8718</v>
      </c>
      <c r="Z36"/>
      <c r="AA36"/>
      <c r="AK36"/>
      <c r="AL36" s="387" t="s">
        <v>8719</v>
      </c>
      <c r="AM36" s="387">
        <v>4568</v>
      </c>
      <c r="AN36" t="b">
        <f t="shared" si="1"/>
        <v>1</v>
      </c>
      <c r="AO36"/>
      <c r="AP36" t="s">
        <v>4461</v>
      </c>
      <c r="AQ36">
        <v>6367</v>
      </c>
      <c r="AR36"/>
      <c r="AS36" s="55" t="s">
        <v>4461</v>
      </c>
      <c r="AT36" s="55">
        <v>6367</v>
      </c>
      <c r="AU36" s="55">
        <v>0.75</v>
      </c>
      <c r="AW36" t="s">
        <v>8714</v>
      </c>
      <c r="AX36" t="s">
        <v>390</v>
      </c>
      <c r="AY36">
        <v>141.04</v>
      </c>
      <c r="AZ36"/>
      <c r="BA36">
        <v>0.5</v>
      </c>
      <c r="BB36"/>
      <c r="BC36">
        <v>0.43042989993890535</v>
      </c>
    </row>
    <row r="37" spans="1:55" s="55" customFormat="1">
      <c r="A37" s="404"/>
      <c r="B37" s="405"/>
      <c r="C37" s="39" t="s">
        <v>9311</v>
      </c>
      <c r="D37" s="56">
        <v>8750</v>
      </c>
      <c r="E37" s="40">
        <v>1482</v>
      </c>
      <c r="F37" s="41"/>
      <c r="G37" s="40">
        <v>0.75</v>
      </c>
      <c r="H37" s="41"/>
      <c r="I37" s="40">
        <v>0.79662731679827958</v>
      </c>
      <c r="J37" s="42">
        <v>-5.3709009836881462E-2</v>
      </c>
      <c r="K37" s="349">
        <v>0.47</v>
      </c>
      <c r="L37" s="350">
        <v>-0.03</v>
      </c>
      <c r="M37" s="351">
        <v>1234372.8400000001</v>
      </c>
      <c r="N37" s="422"/>
      <c r="O37" s="349">
        <v>0.47</v>
      </c>
      <c r="P37" s="350">
        <v>-0.03</v>
      </c>
      <c r="Q37" s="351">
        <v>1234372.8400000001</v>
      </c>
      <c r="R37" s="53">
        <v>0</v>
      </c>
      <c r="S37" s="52"/>
      <c r="T37" s="53">
        <v>0</v>
      </c>
      <c r="U37" s="53">
        <v>0</v>
      </c>
      <c r="V37" s="54">
        <v>0</v>
      </c>
      <c r="W37" s="54">
        <v>0</v>
      </c>
      <c r="X37" s="49" t="s">
        <v>8717</v>
      </c>
      <c r="Y37" s="49" t="s">
        <v>8720</v>
      </c>
      <c r="Z37"/>
      <c r="AA37"/>
      <c r="AK37"/>
      <c r="AL37" s="387" t="s">
        <v>8721</v>
      </c>
      <c r="AM37" s="387">
        <v>6367</v>
      </c>
      <c r="AN37" t="b">
        <f t="shared" si="1"/>
        <v>1</v>
      </c>
      <c r="AO37"/>
      <c r="AP37" t="s">
        <v>7673</v>
      </c>
      <c r="AQ37" t="s">
        <v>7675</v>
      </c>
      <c r="AR37"/>
      <c r="AS37" t="s">
        <v>7673</v>
      </c>
      <c r="AT37" t="s">
        <v>7675</v>
      </c>
      <c r="AU37">
        <v>1.5</v>
      </c>
      <c r="AW37" s="55" t="s">
        <v>8716</v>
      </c>
      <c r="AX37" s="55">
        <v>8750</v>
      </c>
      <c r="AY37" s="55">
        <v>1472.5</v>
      </c>
      <c r="BA37" s="55">
        <v>0.75</v>
      </c>
      <c r="BC37" s="55">
        <v>0.80903372485034808</v>
      </c>
    </row>
    <row r="38" spans="1:55" s="55" customFormat="1">
      <c r="A38" s="404"/>
      <c r="B38" s="405"/>
      <c r="C38" s="33" t="s">
        <v>9283</v>
      </c>
      <c r="D38" s="376">
        <v>4568</v>
      </c>
      <c r="E38" s="34">
        <v>2772.5</v>
      </c>
      <c r="F38" s="35"/>
      <c r="G38" s="34">
        <v>1</v>
      </c>
      <c r="H38" s="35"/>
      <c r="I38" s="34">
        <v>0.89303524596418971</v>
      </c>
      <c r="J38" s="36">
        <v>-5.2611392802887243E-2</v>
      </c>
      <c r="K38" s="347">
        <v>0.8</v>
      </c>
      <c r="L38" s="347">
        <v>0.05</v>
      </c>
      <c r="M38" s="346">
        <v>2098959.61</v>
      </c>
      <c r="N38" s="421"/>
      <c r="O38" s="347">
        <v>0.8</v>
      </c>
      <c r="P38" s="347">
        <v>0.05</v>
      </c>
      <c r="Q38" s="346">
        <v>2098959.61</v>
      </c>
      <c r="R38" s="53">
        <v>0</v>
      </c>
      <c r="S38" s="52"/>
      <c r="T38" s="53">
        <v>0</v>
      </c>
      <c r="U38" s="53">
        <v>0</v>
      </c>
      <c r="V38" s="54">
        <v>0</v>
      </c>
      <c r="W38" s="54">
        <v>0</v>
      </c>
      <c r="X38" s="49" t="s">
        <v>8717</v>
      </c>
      <c r="Y38" s="49" t="s">
        <v>8722</v>
      </c>
      <c r="Z38"/>
      <c r="AA38"/>
      <c r="AK38"/>
      <c r="AL38" s="387" t="s">
        <v>8723</v>
      </c>
      <c r="AM38" s="387" t="s">
        <v>7675</v>
      </c>
      <c r="AN38" t="b">
        <f t="shared" si="1"/>
        <v>1</v>
      </c>
      <c r="AO38"/>
      <c r="AP38" t="s">
        <v>2748</v>
      </c>
      <c r="AQ38" t="s">
        <v>2750</v>
      </c>
      <c r="AR38"/>
      <c r="AS38" t="s">
        <v>2748</v>
      </c>
      <c r="AT38" t="s">
        <v>2750</v>
      </c>
      <c r="AU38">
        <v>0.5</v>
      </c>
      <c r="AW38" t="s">
        <v>8719</v>
      </c>
      <c r="AX38">
        <v>4568</v>
      </c>
      <c r="AY38">
        <v>2854.5</v>
      </c>
      <c r="AZ38"/>
      <c r="BA38">
        <v>1</v>
      </c>
      <c r="BB38"/>
      <c r="BC38">
        <v>0.93979130734067806</v>
      </c>
    </row>
    <row r="39" spans="1:55">
      <c r="A39" s="404"/>
      <c r="B39" s="405"/>
      <c r="C39" s="39" t="s">
        <v>8721</v>
      </c>
      <c r="D39" s="377">
        <v>6367</v>
      </c>
      <c r="E39" s="40">
        <v>20635</v>
      </c>
      <c r="F39" s="41"/>
      <c r="G39" s="40">
        <v>0.75</v>
      </c>
      <c r="H39" s="41"/>
      <c r="I39" s="40">
        <v>0.75182694150913554</v>
      </c>
      <c r="J39" s="42">
        <v>-5.1902644623381691E-2</v>
      </c>
      <c r="K39" s="349">
        <v>0.96</v>
      </c>
      <c r="L39" s="350">
        <v>-0.04</v>
      </c>
      <c r="M39" s="351">
        <v>2528635.77</v>
      </c>
      <c r="N39" s="422"/>
      <c r="O39" s="349">
        <v>0.96</v>
      </c>
      <c r="P39" s="350">
        <v>-0.04</v>
      </c>
      <c r="Q39" s="351">
        <v>2528635.77</v>
      </c>
      <c r="R39" s="37">
        <v>0</v>
      </c>
      <c r="S39" s="35"/>
      <c r="T39" s="37">
        <v>0</v>
      </c>
      <c r="U39" s="37">
        <v>0</v>
      </c>
      <c r="V39" s="38">
        <v>0</v>
      </c>
      <c r="W39" s="38">
        <v>0</v>
      </c>
      <c r="X39" s="33" t="s">
        <v>8662</v>
      </c>
      <c r="Y39" s="33" t="s">
        <v>8724</v>
      </c>
      <c r="AL39" s="387" t="s">
        <v>8725</v>
      </c>
      <c r="AM39" s="387" t="s">
        <v>2750</v>
      </c>
      <c r="AN39" t="b">
        <f t="shared" si="1"/>
        <v>1</v>
      </c>
      <c r="AP39" t="s">
        <v>7062</v>
      </c>
      <c r="AQ39" t="s">
        <v>7064</v>
      </c>
      <c r="AS39" s="55" t="s">
        <v>7062</v>
      </c>
      <c r="AT39" s="55" t="s">
        <v>7064</v>
      </c>
      <c r="AU39" s="55">
        <v>0.5</v>
      </c>
      <c r="AW39" t="s">
        <v>8721</v>
      </c>
      <c r="AX39">
        <v>6367</v>
      </c>
      <c r="AY39">
        <v>19400</v>
      </c>
      <c r="BA39">
        <v>0.75</v>
      </c>
      <c r="BC39">
        <v>0.72246942522560165</v>
      </c>
    </row>
    <row r="40" spans="1:55">
      <c r="A40" s="404"/>
      <c r="B40" s="405"/>
      <c r="C40" s="33" t="s">
        <v>8723</v>
      </c>
      <c r="D40" s="376" t="s">
        <v>7675</v>
      </c>
      <c r="E40" s="34">
        <v>14.41</v>
      </c>
      <c r="F40" s="35"/>
      <c r="G40" s="34">
        <v>1.5</v>
      </c>
      <c r="H40" s="35"/>
      <c r="I40" s="34">
        <v>1.2758031048901914</v>
      </c>
      <c r="J40" s="36">
        <v>-4.9689545619760501E-2</v>
      </c>
      <c r="K40" s="347">
        <v>0.68</v>
      </c>
      <c r="L40" s="348">
        <v>-7.0000000000000007E-2</v>
      </c>
      <c r="M40" s="346">
        <v>1798016.48</v>
      </c>
      <c r="N40" s="421"/>
      <c r="O40" s="347">
        <v>0.68</v>
      </c>
      <c r="P40" s="348">
        <v>-7.0000000000000007E-2</v>
      </c>
      <c r="Q40" s="346">
        <v>1798016.48</v>
      </c>
      <c r="R40" s="43">
        <v>0</v>
      </c>
      <c r="S40" s="41"/>
      <c r="T40" s="43">
        <v>0</v>
      </c>
      <c r="U40" s="43">
        <v>0</v>
      </c>
      <c r="V40" s="44">
        <v>0</v>
      </c>
      <c r="W40" s="44">
        <v>0</v>
      </c>
      <c r="X40" s="39" t="s">
        <v>8688</v>
      </c>
      <c r="Y40" s="39" t="s">
        <v>8726</v>
      </c>
      <c r="AL40" s="387" t="s">
        <v>8727</v>
      </c>
      <c r="AM40" s="387" t="s">
        <v>7064</v>
      </c>
      <c r="AN40" t="b">
        <f t="shared" si="1"/>
        <v>1</v>
      </c>
      <c r="AP40" t="s">
        <v>4262</v>
      </c>
      <c r="AQ40" t="s">
        <v>4264</v>
      </c>
      <c r="AS40" t="s">
        <v>4262</v>
      </c>
      <c r="AT40" t="s">
        <v>4264</v>
      </c>
      <c r="AU40">
        <v>0.5</v>
      </c>
      <c r="AW40" s="55" t="s">
        <v>8723</v>
      </c>
      <c r="AX40" s="55" t="s">
        <v>7675</v>
      </c>
      <c r="AY40" s="55">
        <v>14.92</v>
      </c>
      <c r="AZ40" s="55"/>
      <c r="BA40" s="55">
        <v>1.5</v>
      </c>
      <c r="BB40" s="55"/>
      <c r="BC40" s="55">
        <v>1.341216696685122</v>
      </c>
    </row>
    <row r="41" spans="1:55">
      <c r="A41" s="404"/>
      <c r="B41" s="405"/>
      <c r="C41" s="39" t="s">
        <v>9292</v>
      </c>
      <c r="D41" s="39" t="s">
        <v>2750</v>
      </c>
      <c r="E41" s="40">
        <v>40.93</v>
      </c>
      <c r="F41" s="41"/>
      <c r="G41" s="40">
        <v>0.5</v>
      </c>
      <c r="H41" s="41"/>
      <c r="I41" s="40">
        <v>0.45132907025833746</v>
      </c>
      <c r="J41" s="42">
        <v>-4.8538013488218179E-2</v>
      </c>
      <c r="K41" s="349">
        <v>1.59</v>
      </c>
      <c r="L41" s="349">
        <v>0.09</v>
      </c>
      <c r="M41" s="351">
        <v>4186058.53</v>
      </c>
      <c r="N41" s="422"/>
      <c r="O41" s="349">
        <v>1.59</v>
      </c>
      <c r="P41" s="349">
        <v>0.09</v>
      </c>
      <c r="Q41" s="351">
        <v>4186058.53</v>
      </c>
      <c r="R41" s="37">
        <v>0</v>
      </c>
      <c r="S41" s="35"/>
      <c r="T41" s="37">
        <v>0</v>
      </c>
      <c r="U41" s="37">
        <v>0</v>
      </c>
      <c r="V41" s="38">
        <v>0</v>
      </c>
      <c r="W41" s="38">
        <v>0</v>
      </c>
      <c r="X41" s="33" t="s">
        <v>485</v>
      </c>
      <c r="Y41" s="33" t="s">
        <v>8728</v>
      </c>
      <c r="AL41" s="387" t="s">
        <v>8729</v>
      </c>
      <c r="AM41" s="387" t="s">
        <v>4264</v>
      </c>
      <c r="AN41" t="b">
        <f t="shared" si="1"/>
        <v>1</v>
      </c>
      <c r="AP41" t="s">
        <v>4513</v>
      </c>
      <c r="AQ41">
        <v>6954</v>
      </c>
      <c r="AS41" t="s">
        <v>4513</v>
      </c>
      <c r="AT41">
        <v>6954</v>
      </c>
      <c r="AU41">
        <v>0.75</v>
      </c>
      <c r="AW41" t="s">
        <v>8725</v>
      </c>
      <c r="AX41" t="s">
        <v>2750</v>
      </c>
      <c r="AY41">
        <v>37.47</v>
      </c>
      <c r="BA41">
        <v>0.5</v>
      </c>
      <c r="BC41">
        <v>0.41611493117412174</v>
      </c>
    </row>
    <row r="42" spans="1:55">
      <c r="A42" s="404"/>
      <c r="B42" s="405"/>
      <c r="C42" s="33" t="s">
        <v>8727</v>
      </c>
      <c r="D42" s="376" t="s">
        <v>7064</v>
      </c>
      <c r="E42" s="34">
        <v>62.62</v>
      </c>
      <c r="F42" s="35"/>
      <c r="G42" s="34">
        <v>0.5</v>
      </c>
      <c r="H42" s="35"/>
      <c r="I42" s="34">
        <v>0.46438413896439396</v>
      </c>
      <c r="J42" s="36">
        <v>-4.623768113876283E-2</v>
      </c>
      <c r="K42" s="347">
        <v>0.44</v>
      </c>
      <c r="L42" s="348">
        <v>-0.06</v>
      </c>
      <c r="M42" s="346">
        <v>1169616.5900000001</v>
      </c>
      <c r="N42" s="421"/>
      <c r="O42" s="347">
        <v>0.44</v>
      </c>
      <c r="P42" s="348">
        <v>-0.06</v>
      </c>
      <c r="Q42" s="346">
        <v>1169616.5900000001</v>
      </c>
      <c r="R42" s="43">
        <v>0</v>
      </c>
      <c r="S42" s="41"/>
      <c r="T42" s="43">
        <v>0</v>
      </c>
      <c r="U42" s="43">
        <v>0</v>
      </c>
      <c r="V42" s="44">
        <v>0</v>
      </c>
      <c r="W42" s="44">
        <v>0</v>
      </c>
      <c r="X42" s="39" t="s">
        <v>8730</v>
      </c>
      <c r="Y42" s="39" t="s">
        <v>8731</v>
      </c>
      <c r="AL42" s="387" t="s">
        <v>8732</v>
      </c>
      <c r="AM42" s="387">
        <v>6954</v>
      </c>
      <c r="AN42" t="b">
        <f t="shared" si="1"/>
        <v>1</v>
      </c>
      <c r="AP42" t="s">
        <v>5431</v>
      </c>
      <c r="AQ42" t="s">
        <v>5433</v>
      </c>
      <c r="AS42" t="s">
        <v>5431</v>
      </c>
      <c r="AT42" t="s">
        <v>5433</v>
      </c>
      <c r="AU42">
        <v>1</v>
      </c>
      <c r="AW42" s="55" t="s">
        <v>8727</v>
      </c>
      <c r="AX42" s="55" t="s">
        <v>7064</v>
      </c>
      <c r="AY42" s="55">
        <v>55.42</v>
      </c>
      <c r="AZ42" s="55"/>
      <c r="BA42" s="55">
        <v>0.5</v>
      </c>
      <c r="BB42" s="55"/>
      <c r="BC42" s="55">
        <v>0.41391282183391176</v>
      </c>
    </row>
    <row r="43" spans="1:55" s="55" customFormat="1">
      <c r="A43" s="404"/>
      <c r="B43" s="405"/>
      <c r="C43" s="39" t="s">
        <v>8729</v>
      </c>
      <c r="D43" s="39" t="s">
        <v>4264</v>
      </c>
      <c r="E43" s="40">
        <v>23.95</v>
      </c>
      <c r="F43" s="41"/>
      <c r="G43" s="40">
        <v>0.5</v>
      </c>
      <c r="H43" s="41"/>
      <c r="I43" s="40">
        <v>0.76296747827089428</v>
      </c>
      <c r="J43" s="42">
        <v>-4.454938293612401E-2</v>
      </c>
      <c r="K43" s="349">
        <v>0.5</v>
      </c>
      <c r="L43" s="349">
        <v>0</v>
      </c>
      <c r="M43" s="351">
        <v>1325232.03</v>
      </c>
      <c r="N43" s="422"/>
      <c r="O43" s="349">
        <v>0.5</v>
      </c>
      <c r="P43" s="349">
        <v>0</v>
      </c>
      <c r="Q43" s="351">
        <v>1325232.03</v>
      </c>
      <c r="R43" s="53">
        <v>0</v>
      </c>
      <c r="S43" s="52"/>
      <c r="T43" s="53">
        <v>0</v>
      </c>
      <c r="U43" s="53">
        <v>0</v>
      </c>
      <c r="V43" s="54">
        <v>0</v>
      </c>
      <c r="W43" s="54">
        <v>0</v>
      </c>
      <c r="X43" s="49" t="s">
        <v>8717</v>
      </c>
      <c r="Y43" s="49" t="s">
        <v>8733</v>
      </c>
      <c r="Z43"/>
      <c r="AA43"/>
      <c r="AK43"/>
      <c r="AL43" s="387" t="s">
        <v>8630</v>
      </c>
      <c r="AM43" s="387" t="s">
        <v>5433</v>
      </c>
      <c r="AN43" t="b">
        <f t="shared" si="1"/>
        <v>1</v>
      </c>
      <c r="AO43"/>
      <c r="AP43" t="s">
        <v>6150</v>
      </c>
      <c r="AQ43" t="s">
        <v>6152</v>
      </c>
      <c r="AR43"/>
      <c r="AS43" t="s">
        <v>6150</v>
      </c>
      <c r="AT43" t="s">
        <v>6152</v>
      </c>
      <c r="AU43">
        <v>1</v>
      </c>
      <c r="AW43" t="s">
        <v>8729</v>
      </c>
      <c r="AX43" t="s">
        <v>4264</v>
      </c>
      <c r="AY43">
        <v>21.285</v>
      </c>
      <c r="AZ43"/>
      <c r="BA43">
        <v>0.5</v>
      </c>
      <c r="BB43"/>
      <c r="BC43">
        <v>0.6828922858352876</v>
      </c>
    </row>
    <row r="44" spans="1:55" s="55" customFormat="1">
      <c r="A44" s="404"/>
      <c r="B44" s="405"/>
      <c r="C44" s="33" t="s">
        <v>9288</v>
      </c>
      <c r="D44" s="33">
        <v>6954</v>
      </c>
      <c r="E44" s="34">
        <v>6249</v>
      </c>
      <c r="F44" s="35"/>
      <c r="G44" s="34">
        <v>0.75</v>
      </c>
      <c r="H44" s="35"/>
      <c r="I44" s="34">
        <v>0.6752613092428551</v>
      </c>
      <c r="J44" s="36">
        <v>-3.6089971960942185E-2</v>
      </c>
      <c r="K44" s="347">
        <v>0.56999999999999995</v>
      </c>
      <c r="L44" s="347">
        <v>7.0000000000000007E-2</v>
      </c>
      <c r="M44" s="346">
        <v>1494966.23</v>
      </c>
      <c r="N44" s="421"/>
      <c r="O44" s="347">
        <v>0.56999999999999995</v>
      </c>
      <c r="P44" s="347">
        <v>7.0000000000000007E-2</v>
      </c>
      <c r="Q44" s="346">
        <v>1494966.23</v>
      </c>
      <c r="R44" s="53">
        <v>0</v>
      </c>
      <c r="S44" s="52"/>
      <c r="T44" s="53">
        <v>0</v>
      </c>
      <c r="U44" s="53">
        <v>0</v>
      </c>
      <c r="V44" s="54">
        <v>0</v>
      </c>
      <c r="W44" s="54">
        <v>0</v>
      </c>
      <c r="X44" s="49" t="s">
        <v>8656</v>
      </c>
      <c r="Y44" s="49" t="s">
        <v>8734</v>
      </c>
      <c r="Z44"/>
      <c r="AA44"/>
      <c r="AK44"/>
      <c r="AL44" s="387" t="s">
        <v>8735</v>
      </c>
      <c r="AM44" s="387" t="s">
        <v>6152</v>
      </c>
      <c r="AN44" t="b">
        <f t="shared" si="1"/>
        <v>1</v>
      </c>
      <c r="AO44"/>
      <c r="AP44" t="s">
        <v>5551</v>
      </c>
      <c r="AQ44" t="s">
        <v>5553</v>
      </c>
      <c r="AR44"/>
      <c r="AS44" s="55" t="s">
        <v>5551</v>
      </c>
      <c r="AT44" s="55" t="s">
        <v>5553</v>
      </c>
      <c r="AU44" s="55">
        <v>0.75</v>
      </c>
      <c r="AW44" t="s">
        <v>8732</v>
      </c>
      <c r="AX44">
        <v>6954</v>
      </c>
      <c r="AY44">
        <v>6269</v>
      </c>
      <c r="AZ44"/>
      <c r="BA44">
        <v>0.75</v>
      </c>
      <c r="BB44"/>
      <c r="BC44">
        <v>0.69241097498144388</v>
      </c>
    </row>
    <row r="45" spans="1:55">
      <c r="A45" s="404"/>
      <c r="B45" s="405"/>
      <c r="C45" s="39" t="s">
        <v>9330</v>
      </c>
      <c r="D45" s="39" t="s">
        <v>5433</v>
      </c>
      <c r="E45" s="40">
        <v>201.55</v>
      </c>
      <c r="F45" s="41"/>
      <c r="G45" s="40">
        <v>1</v>
      </c>
      <c r="H45" s="41"/>
      <c r="I45" s="40">
        <v>1.2288798615552399</v>
      </c>
      <c r="J45" s="42">
        <v>-3.2682719327519594E-2</v>
      </c>
      <c r="K45" s="349">
        <v>0.74</v>
      </c>
      <c r="L45" s="350">
        <v>-0.01</v>
      </c>
      <c r="M45" s="351">
        <v>1933452.22</v>
      </c>
      <c r="N45" s="422"/>
      <c r="O45" s="349">
        <v>0.74</v>
      </c>
      <c r="P45" s="350">
        <v>-0.01</v>
      </c>
      <c r="Q45" s="351">
        <v>1933452.22</v>
      </c>
      <c r="R45" s="37">
        <v>0</v>
      </c>
      <c r="S45" s="35"/>
      <c r="T45" s="37">
        <v>0</v>
      </c>
      <c r="U45" s="37">
        <v>0</v>
      </c>
      <c r="V45" s="38">
        <v>0</v>
      </c>
      <c r="W45" s="38">
        <v>0</v>
      </c>
      <c r="X45" s="33" t="s">
        <v>8662</v>
      </c>
      <c r="Y45" s="33" t="s">
        <v>8736</v>
      </c>
      <c r="AL45" s="387" t="s">
        <v>8632</v>
      </c>
      <c r="AM45" s="387" t="s">
        <v>5553</v>
      </c>
      <c r="AN45" t="b">
        <f t="shared" si="1"/>
        <v>1</v>
      </c>
      <c r="AP45" t="s">
        <v>7689</v>
      </c>
      <c r="AQ45" t="s">
        <v>7691</v>
      </c>
      <c r="AS45" s="55" t="s">
        <v>7689</v>
      </c>
      <c r="AT45" s="55" t="s">
        <v>7691</v>
      </c>
      <c r="AU45" s="55">
        <v>1</v>
      </c>
      <c r="AW45" t="s">
        <v>8630</v>
      </c>
      <c r="AX45" s="368" t="s">
        <v>5433</v>
      </c>
      <c r="AY45">
        <v>192.91</v>
      </c>
      <c r="BA45">
        <v>1</v>
      </c>
      <c r="BC45">
        <v>1.175723695839868</v>
      </c>
    </row>
    <row r="46" spans="1:55" s="55" customFormat="1">
      <c r="A46" s="404"/>
      <c r="B46" s="405"/>
      <c r="C46" s="33" t="s">
        <v>8735</v>
      </c>
      <c r="D46" s="33" t="s">
        <v>6152</v>
      </c>
      <c r="E46" s="34">
        <v>5.657</v>
      </c>
      <c r="F46" s="35"/>
      <c r="G46" s="34">
        <v>1</v>
      </c>
      <c r="H46" s="35"/>
      <c r="I46" s="34">
        <v>1.03162755747306</v>
      </c>
      <c r="J46" s="36">
        <v>-2.9992922022060754E-2</v>
      </c>
      <c r="K46" s="347">
        <v>1.1499999999999999</v>
      </c>
      <c r="L46" s="347">
        <v>0.15</v>
      </c>
      <c r="M46" s="346">
        <v>3032123.38</v>
      </c>
      <c r="N46" s="421"/>
      <c r="O46" s="347">
        <v>1.1499999999999999</v>
      </c>
      <c r="P46" s="347">
        <v>0.15</v>
      </c>
      <c r="Q46" s="346">
        <v>3032123.38</v>
      </c>
      <c r="R46" s="53">
        <v>0</v>
      </c>
      <c r="S46" s="52"/>
      <c r="T46" s="53">
        <v>0</v>
      </c>
      <c r="U46" s="53">
        <v>0</v>
      </c>
      <c r="V46" s="54">
        <v>0</v>
      </c>
      <c r="W46" s="54">
        <v>0</v>
      </c>
      <c r="X46" s="49" t="s">
        <v>8656</v>
      </c>
      <c r="Y46" s="49" t="s">
        <v>8737</v>
      </c>
      <c r="Z46"/>
      <c r="AA46"/>
      <c r="AK46"/>
      <c r="AL46" s="387" t="s">
        <v>8738</v>
      </c>
      <c r="AM46" s="387" t="s">
        <v>7691</v>
      </c>
      <c r="AN46" t="b">
        <f t="shared" si="1"/>
        <v>1</v>
      </c>
      <c r="AO46"/>
      <c r="AP46" t="s">
        <v>3591</v>
      </c>
      <c r="AQ46" t="s">
        <v>3593</v>
      </c>
      <c r="AR46"/>
      <c r="AS46" t="s">
        <v>3591</v>
      </c>
      <c r="AT46" t="s">
        <v>3593</v>
      </c>
      <c r="AU46">
        <v>0.75</v>
      </c>
      <c r="AW46" t="s">
        <v>8735</v>
      </c>
      <c r="AX46" t="s">
        <v>6152</v>
      </c>
      <c r="AY46">
        <v>5.234</v>
      </c>
      <c r="AZ46"/>
      <c r="BA46">
        <v>1</v>
      </c>
      <c r="BB46"/>
      <c r="BC46">
        <v>0.96912752507676869</v>
      </c>
    </row>
    <row r="47" spans="1:55">
      <c r="A47" s="404"/>
      <c r="B47" s="405"/>
      <c r="C47" s="39" t="s">
        <v>9321</v>
      </c>
      <c r="D47" s="39" t="s">
        <v>5553</v>
      </c>
      <c r="E47" s="40">
        <v>198.95</v>
      </c>
      <c r="F47" s="41"/>
      <c r="G47" s="40">
        <v>0.75</v>
      </c>
      <c r="H47" s="41"/>
      <c r="I47" s="40">
        <v>0.84432058997533055</v>
      </c>
      <c r="J47" s="42">
        <v>-2.6490713109071778E-2</v>
      </c>
      <c r="K47" s="349">
        <v>0.91</v>
      </c>
      <c r="L47" s="350">
        <v>-0.09</v>
      </c>
      <c r="M47" s="351">
        <v>2386656.0699999998</v>
      </c>
      <c r="N47" s="422"/>
      <c r="O47" s="349">
        <v>0.91</v>
      </c>
      <c r="P47" s="350">
        <v>-0.09</v>
      </c>
      <c r="Q47" s="351">
        <v>2386656.0699999998</v>
      </c>
      <c r="R47" s="37">
        <v>0</v>
      </c>
      <c r="S47" s="35"/>
      <c r="T47" s="37">
        <v>0</v>
      </c>
      <c r="U47" s="37">
        <v>0</v>
      </c>
      <c r="V47" s="38">
        <v>0</v>
      </c>
      <c r="W47" s="38">
        <v>0</v>
      </c>
      <c r="X47" s="33" t="s">
        <v>8662</v>
      </c>
      <c r="Y47" s="33" t="s">
        <v>8739</v>
      </c>
      <c r="AL47" s="7" t="s">
        <v>8740</v>
      </c>
      <c r="AM47" s="7" t="s">
        <v>3593</v>
      </c>
      <c r="AN47" t="b">
        <f t="shared" si="1"/>
        <v>1</v>
      </c>
      <c r="AP47" t="s">
        <v>2973</v>
      </c>
      <c r="AQ47" t="s">
        <v>2975</v>
      </c>
      <c r="AS47" s="55" t="s">
        <v>2973</v>
      </c>
      <c r="AT47" s="55" t="s">
        <v>2975</v>
      </c>
      <c r="AU47" s="55">
        <v>0.5</v>
      </c>
      <c r="AW47" t="s">
        <v>8632</v>
      </c>
      <c r="AX47" s="368" t="s">
        <v>5553</v>
      </c>
      <c r="AY47">
        <v>194.25</v>
      </c>
      <c r="BA47">
        <v>0.75</v>
      </c>
      <c r="BC47">
        <v>0.82404014469064024</v>
      </c>
    </row>
    <row r="48" spans="1:55">
      <c r="A48" s="404"/>
      <c r="B48" s="405"/>
      <c r="C48" s="33" t="s">
        <v>8738</v>
      </c>
      <c r="D48" s="376" t="s">
        <v>7691</v>
      </c>
      <c r="E48" s="34">
        <v>21.76</v>
      </c>
      <c r="F48" s="35"/>
      <c r="G48" s="34">
        <v>1</v>
      </c>
      <c r="H48" s="35"/>
      <c r="I48" s="34">
        <v>1.1595120277015187</v>
      </c>
      <c r="J48" s="36">
        <v>-2.4440747064583251E-2</v>
      </c>
      <c r="K48" s="347">
        <v>0.86</v>
      </c>
      <c r="L48" s="347">
        <v>0.11</v>
      </c>
      <c r="M48" s="346">
        <v>2260263.7999999998</v>
      </c>
      <c r="N48" s="421"/>
      <c r="O48" s="347">
        <v>0.86</v>
      </c>
      <c r="P48" s="347">
        <v>0.11</v>
      </c>
      <c r="Q48" s="346">
        <v>2260263.7999999998</v>
      </c>
      <c r="R48" s="43">
        <v>0</v>
      </c>
      <c r="S48" s="41"/>
      <c r="T48" s="43">
        <v>0</v>
      </c>
      <c r="U48" s="43">
        <v>0</v>
      </c>
      <c r="V48" s="44">
        <v>0</v>
      </c>
      <c r="W48" s="44">
        <v>0</v>
      </c>
      <c r="X48" s="39" t="s">
        <v>8741</v>
      </c>
      <c r="Y48" s="39" t="s">
        <v>8742</v>
      </c>
      <c r="AL48" s="7" t="s">
        <v>8743</v>
      </c>
      <c r="AM48" s="7" t="s">
        <v>2975</v>
      </c>
      <c r="AN48" t="b">
        <f t="shared" si="1"/>
        <v>1</v>
      </c>
      <c r="AP48" t="s">
        <v>8580</v>
      </c>
      <c r="AQ48">
        <v>6465</v>
      </c>
      <c r="AS48" t="s">
        <v>8580</v>
      </c>
      <c r="AT48">
        <v>6465</v>
      </c>
      <c r="AU48">
        <v>0.5</v>
      </c>
      <c r="AW48" s="55" t="s">
        <v>8738</v>
      </c>
      <c r="AX48" s="55" t="s">
        <v>7691</v>
      </c>
      <c r="AY48" s="55">
        <v>20.66</v>
      </c>
      <c r="AZ48" s="55"/>
      <c r="BA48" s="55">
        <v>1</v>
      </c>
      <c r="BB48" s="55"/>
      <c r="BC48" s="55">
        <v>1.1177820684166102</v>
      </c>
    </row>
    <row r="49" spans="1:55">
      <c r="A49" s="404"/>
      <c r="B49" s="405"/>
      <c r="C49" s="39" t="s">
        <v>9312</v>
      </c>
      <c r="D49" s="39" t="s">
        <v>3593</v>
      </c>
      <c r="E49" s="40">
        <v>810.3</v>
      </c>
      <c r="F49" s="41"/>
      <c r="G49" s="40">
        <v>0.75</v>
      </c>
      <c r="H49" s="41"/>
      <c r="I49" s="40">
        <v>0.79836768788482404</v>
      </c>
      <c r="J49" s="42">
        <v>-2.4288263858674435E-2</v>
      </c>
      <c r="K49" s="349">
        <v>1.1299999999999999</v>
      </c>
      <c r="L49" s="349">
        <v>0.13</v>
      </c>
      <c r="M49" s="351">
        <v>2963140.17</v>
      </c>
      <c r="N49" s="422"/>
      <c r="O49" s="349">
        <v>1.1299999999999999</v>
      </c>
      <c r="P49" s="349">
        <v>0.13</v>
      </c>
      <c r="Q49" s="351">
        <v>2963140.17</v>
      </c>
      <c r="R49" s="37">
        <v>0</v>
      </c>
      <c r="S49" s="35"/>
      <c r="T49" s="37">
        <v>0</v>
      </c>
      <c r="U49" s="37">
        <v>0</v>
      </c>
      <c r="V49" s="38">
        <v>0</v>
      </c>
      <c r="W49" s="38">
        <v>0</v>
      </c>
      <c r="X49" s="33" t="s">
        <v>8688</v>
      </c>
      <c r="Y49" s="33" t="s">
        <v>8744</v>
      </c>
      <c r="AL49" s="7" t="s">
        <v>4533</v>
      </c>
      <c r="AM49" s="7">
        <v>6465</v>
      </c>
      <c r="AN49" t="b">
        <f t="shared" si="1"/>
        <v>1</v>
      </c>
      <c r="AP49" t="s">
        <v>7785</v>
      </c>
      <c r="AQ49" t="s">
        <v>7787</v>
      </c>
      <c r="AS49" s="55" t="s">
        <v>7785</v>
      </c>
      <c r="AT49" s="55" t="s">
        <v>7787</v>
      </c>
      <c r="AU49" s="55">
        <v>0.75</v>
      </c>
      <c r="AW49" s="55" t="s">
        <v>8740</v>
      </c>
      <c r="AX49" s="55" t="s">
        <v>3593</v>
      </c>
      <c r="AY49" s="55">
        <v>857.05</v>
      </c>
      <c r="AZ49" s="55"/>
      <c r="BA49" s="55">
        <v>0.75</v>
      </c>
      <c r="BB49" s="55"/>
      <c r="BC49" s="55">
        <v>0.70739980500599298</v>
      </c>
    </row>
    <row r="50" spans="1:55" s="55" customFormat="1">
      <c r="A50" s="404"/>
      <c r="B50" s="405"/>
      <c r="C50" s="33" t="s">
        <v>8743</v>
      </c>
      <c r="D50" s="376" t="s">
        <v>2975</v>
      </c>
      <c r="E50" s="34">
        <v>66.7</v>
      </c>
      <c r="F50" s="35"/>
      <c r="G50" s="34">
        <v>0.5</v>
      </c>
      <c r="H50" s="35"/>
      <c r="I50" s="34">
        <v>0.42892400859716245</v>
      </c>
      <c r="J50" s="36">
        <v>-2.3396237485650846E-2</v>
      </c>
      <c r="K50" s="347">
        <v>0.74</v>
      </c>
      <c r="L50" s="348">
        <v>-0.01</v>
      </c>
      <c r="M50" s="346">
        <v>1958429.52</v>
      </c>
      <c r="N50" s="421"/>
      <c r="O50" s="347">
        <v>0.74</v>
      </c>
      <c r="P50" s="348">
        <v>-0.01</v>
      </c>
      <c r="Q50" s="346">
        <v>1958429.52</v>
      </c>
      <c r="R50" s="53">
        <v>0</v>
      </c>
      <c r="S50" s="52"/>
      <c r="T50" s="53">
        <v>0</v>
      </c>
      <c r="U50" s="53">
        <v>0</v>
      </c>
      <c r="V50" s="54">
        <v>0</v>
      </c>
      <c r="W50" s="54">
        <v>0</v>
      </c>
      <c r="X50" s="49" t="s">
        <v>8717</v>
      </c>
      <c r="Y50" s="49" t="s">
        <v>8745</v>
      </c>
      <c r="Z50"/>
      <c r="AA50"/>
      <c r="AK50"/>
      <c r="AL50" s="389" t="s">
        <v>8746</v>
      </c>
      <c r="AM50" s="389">
        <v>7741</v>
      </c>
      <c r="AN50" s="390" t="b">
        <f t="shared" si="1"/>
        <v>0</v>
      </c>
      <c r="AO50"/>
      <c r="AP50" t="s">
        <v>3739</v>
      </c>
      <c r="AQ50" t="s">
        <v>3741</v>
      </c>
      <c r="AR50"/>
      <c r="AS50" t="s">
        <v>3739</v>
      </c>
      <c r="AT50" t="s">
        <v>3741</v>
      </c>
      <c r="AU50">
        <v>0.5</v>
      </c>
      <c r="AW50" s="55" t="s">
        <v>8743</v>
      </c>
      <c r="AX50" s="55" t="s">
        <v>2975</v>
      </c>
      <c r="AY50" s="55">
        <v>70.540000000000006</v>
      </c>
      <c r="BA50" s="55">
        <v>0.5</v>
      </c>
      <c r="BC50" s="55">
        <v>0.45684410071545156</v>
      </c>
    </row>
    <row r="51" spans="1:55">
      <c r="A51" s="404"/>
      <c r="B51" s="405"/>
      <c r="C51" s="39" t="s">
        <v>9304</v>
      </c>
      <c r="D51" s="39">
        <v>6465</v>
      </c>
      <c r="E51" s="40">
        <v>5293</v>
      </c>
      <c r="F51" s="41"/>
      <c r="G51" s="40">
        <v>0.5</v>
      </c>
      <c r="H51" s="41"/>
      <c r="I51" s="40">
        <v>0.5152529026186774</v>
      </c>
      <c r="J51" s="42">
        <v>-2.2814535894383689E-2</v>
      </c>
      <c r="K51" s="349">
        <v>0.52</v>
      </c>
      <c r="L51" s="349">
        <v>0.02</v>
      </c>
      <c r="M51" s="351">
        <v>1354193.64</v>
      </c>
      <c r="N51" s="422"/>
      <c r="O51" s="349">
        <v>0.52</v>
      </c>
      <c r="P51" s="349">
        <v>0.02</v>
      </c>
      <c r="Q51" s="351">
        <v>1354193.64</v>
      </c>
      <c r="R51" s="37">
        <v>0</v>
      </c>
      <c r="S51" s="35"/>
      <c r="T51" s="37">
        <v>0</v>
      </c>
      <c r="U51" s="37">
        <v>0</v>
      </c>
      <c r="V51" s="38">
        <v>0</v>
      </c>
      <c r="W51" s="38">
        <v>0</v>
      </c>
      <c r="X51" s="33" t="s">
        <v>8662</v>
      </c>
      <c r="Y51" s="33" t="s">
        <v>8747</v>
      </c>
      <c r="AL51" s="7" t="s">
        <v>8748</v>
      </c>
      <c r="AM51" s="7" t="s">
        <v>7787</v>
      </c>
      <c r="AN51" t="b">
        <f t="shared" ref="AN51:AN63" si="2">AT49=AM51</f>
        <v>1</v>
      </c>
      <c r="AP51" t="s">
        <v>3883</v>
      </c>
      <c r="AQ51" t="s">
        <v>3885</v>
      </c>
      <c r="AS51" t="s">
        <v>3883</v>
      </c>
      <c r="AT51" t="s">
        <v>3885</v>
      </c>
      <c r="AU51">
        <v>0.5</v>
      </c>
      <c r="AW51" t="s">
        <v>4533</v>
      </c>
      <c r="AX51">
        <v>6465</v>
      </c>
      <c r="AY51">
        <v>5050</v>
      </c>
      <c r="BA51">
        <v>0.5</v>
      </c>
      <c r="BC51">
        <v>0.50247477280006281</v>
      </c>
    </row>
    <row r="52" spans="1:55">
      <c r="A52" s="404"/>
      <c r="B52" s="405"/>
      <c r="C52" s="33" t="s">
        <v>8746</v>
      </c>
      <c r="D52" s="33">
        <v>7741</v>
      </c>
      <c r="E52" s="34">
        <v>29490</v>
      </c>
      <c r="F52" s="35"/>
      <c r="G52" s="34">
        <v>0.75</v>
      </c>
      <c r="H52" s="35"/>
      <c r="I52" s="34">
        <v>0.8312780674140684</v>
      </c>
      <c r="J52" s="36">
        <v>-2.2419864354909776E-2</v>
      </c>
      <c r="K52" s="347">
        <v>0.53</v>
      </c>
      <c r="L52" s="347">
        <v>0.03</v>
      </c>
      <c r="M52" s="346">
        <v>1406222.64</v>
      </c>
      <c r="N52" s="421"/>
      <c r="O52" s="347">
        <v>0.53</v>
      </c>
      <c r="P52" s="347">
        <v>0.03</v>
      </c>
      <c r="Q52" s="346">
        <v>1406222.64</v>
      </c>
      <c r="R52" s="43">
        <v>0</v>
      </c>
      <c r="S52" s="41"/>
      <c r="T52" s="43">
        <v>0</v>
      </c>
      <c r="U52" s="43">
        <v>0</v>
      </c>
      <c r="V52" s="44">
        <v>0</v>
      </c>
      <c r="W52" s="44">
        <v>0</v>
      </c>
      <c r="X52" s="39" t="s">
        <v>8749</v>
      </c>
      <c r="Y52" s="39" t="s">
        <v>8750</v>
      </c>
      <c r="AL52" s="7" t="s">
        <v>8751</v>
      </c>
      <c r="AM52" s="7" t="s">
        <v>3741</v>
      </c>
      <c r="AN52" t="b">
        <f t="shared" si="2"/>
        <v>1</v>
      </c>
      <c r="AP52" t="s">
        <v>6053</v>
      </c>
      <c r="AQ52" t="s">
        <v>6055</v>
      </c>
      <c r="AS52" t="s">
        <v>6053</v>
      </c>
      <c r="AT52" t="s">
        <v>6055</v>
      </c>
      <c r="AU52">
        <v>0.5</v>
      </c>
      <c r="AW52" t="s">
        <v>8746</v>
      </c>
      <c r="AX52">
        <v>7741</v>
      </c>
      <c r="AY52">
        <v>27775</v>
      </c>
      <c r="BA52">
        <v>0.75</v>
      </c>
      <c r="BC52">
        <v>0.80025786030580126</v>
      </c>
    </row>
    <row r="53" spans="1:55">
      <c r="A53" s="404"/>
      <c r="B53" s="405"/>
      <c r="C53" s="39" t="s">
        <v>8748</v>
      </c>
      <c r="D53" s="39" t="s">
        <v>7787</v>
      </c>
      <c r="E53" s="40">
        <v>13.401999999999999</v>
      </c>
      <c r="F53" s="41"/>
      <c r="G53" s="40">
        <v>0.75</v>
      </c>
      <c r="H53" s="41"/>
      <c r="I53" s="40">
        <v>0.78891185389876217</v>
      </c>
      <c r="J53" s="42">
        <v>-2.1068241475816849E-2</v>
      </c>
      <c r="K53" s="349">
        <v>0.79</v>
      </c>
      <c r="L53" s="349">
        <v>0.04</v>
      </c>
      <c r="M53" s="351">
        <v>2086062.28</v>
      </c>
      <c r="N53" s="422"/>
      <c r="O53" s="349">
        <v>0.79</v>
      </c>
      <c r="P53" s="349">
        <v>0.04</v>
      </c>
      <c r="Q53" s="351">
        <v>2086062.28</v>
      </c>
      <c r="R53" s="37">
        <v>0</v>
      </c>
      <c r="S53" s="35"/>
      <c r="T53" s="37">
        <v>0</v>
      </c>
      <c r="U53" s="37">
        <v>0</v>
      </c>
      <c r="V53" s="38">
        <v>0</v>
      </c>
      <c r="W53" s="38">
        <v>0</v>
      </c>
      <c r="X53" s="33" t="s">
        <v>8749</v>
      </c>
      <c r="Y53" s="33" t="s">
        <v>8752</v>
      </c>
      <c r="AL53" s="7" t="s">
        <v>8753</v>
      </c>
      <c r="AM53" s="7" t="s">
        <v>3885</v>
      </c>
      <c r="AN53" t="b">
        <f t="shared" si="2"/>
        <v>1</v>
      </c>
      <c r="AP53" t="s">
        <v>8288</v>
      </c>
      <c r="AQ53" t="s">
        <v>8290</v>
      </c>
      <c r="AS53" t="s">
        <v>8288</v>
      </c>
      <c r="AT53" t="s">
        <v>8290</v>
      </c>
      <c r="AU53">
        <v>0.75</v>
      </c>
      <c r="AW53" s="55" t="s">
        <v>8748</v>
      </c>
      <c r="AX53" s="55" t="s">
        <v>7787</v>
      </c>
      <c r="AY53" s="55">
        <v>12.728</v>
      </c>
      <c r="AZ53" s="55"/>
      <c r="BA53" s="55">
        <v>0.75</v>
      </c>
      <c r="BB53" s="55"/>
      <c r="BC53" s="55">
        <v>0.76072815300520402</v>
      </c>
    </row>
    <row r="54" spans="1:55">
      <c r="A54" s="404"/>
      <c r="B54" s="405"/>
      <c r="C54" s="33" t="s">
        <v>8751</v>
      </c>
      <c r="D54" s="33" t="s">
        <v>3741</v>
      </c>
      <c r="E54" s="34">
        <v>1321.9</v>
      </c>
      <c r="F54" s="35"/>
      <c r="G54" s="34">
        <v>0.5</v>
      </c>
      <c r="H54" s="35"/>
      <c r="I54" s="34">
        <v>0.5362658223819381</v>
      </c>
      <c r="J54" s="36">
        <v>-1.8520209694417516E-2</v>
      </c>
      <c r="K54" s="347">
        <v>0.76</v>
      </c>
      <c r="L54" s="347">
        <v>0.01</v>
      </c>
      <c r="M54" s="346">
        <v>1991768.34</v>
      </c>
      <c r="N54" s="421"/>
      <c r="O54" s="347">
        <v>0.76</v>
      </c>
      <c r="P54" s="347">
        <v>0.01</v>
      </c>
      <c r="Q54" s="346">
        <v>1991768.34</v>
      </c>
      <c r="R54" s="43">
        <v>0</v>
      </c>
      <c r="S54" s="41"/>
      <c r="T54" s="43">
        <v>0</v>
      </c>
      <c r="U54" s="43">
        <v>0</v>
      </c>
      <c r="V54" s="44">
        <v>0</v>
      </c>
      <c r="W54" s="44">
        <v>0</v>
      </c>
      <c r="X54" s="39" t="s">
        <v>485</v>
      </c>
      <c r="Y54" s="39" t="s">
        <v>8754</v>
      </c>
      <c r="AL54" s="7" t="s">
        <v>8755</v>
      </c>
      <c r="AM54" s="7" t="s">
        <v>6055</v>
      </c>
      <c r="AN54" t="b">
        <f t="shared" si="2"/>
        <v>1</v>
      </c>
      <c r="AP54" t="s">
        <v>1011</v>
      </c>
      <c r="AQ54">
        <v>9618</v>
      </c>
      <c r="AS54" t="s">
        <v>1011</v>
      </c>
      <c r="AT54">
        <v>9618</v>
      </c>
      <c r="AU54">
        <v>1</v>
      </c>
      <c r="AW54" s="55" t="s">
        <v>8751</v>
      </c>
      <c r="AX54" s="55" t="s">
        <v>3741</v>
      </c>
      <c r="AY54" s="55">
        <v>1313.4</v>
      </c>
      <c r="AZ54" s="55"/>
      <c r="BA54" s="55">
        <v>0.5</v>
      </c>
      <c r="BB54" s="55"/>
      <c r="BC54" s="55">
        <v>0.44232119523024355</v>
      </c>
    </row>
    <row r="55" spans="1:55">
      <c r="A55" s="404"/>
      <c r="B55" s="405"/>
      <c r="C55" s="39" t="s">
        <v>8753</v>
      </c>
      <c r="D55" s="39" t="s">
        <v>3885</v>
      </c>
      <c r="E55" s="40">
        <v>1292.5</v>
      </c>
      <c r="F55" s="41"/>
      <c r="G55" s="40">
        <v>0.5</v>
      </c>
      <c r="H55" s="41"/>
      <c r="I55" s="40">
        <v>0</v>
      </c>
      <c r="J55" s="42">
        <v>-1.7290423683724784E-2</v>
      </c>
      <c r="K55" s="349">
        <v>0.46</v>
      </c>
      <c r="L55" s="350">
        <v>-0.04</v>
      </c>
      <c r="M55" s="351">
        <v>1205389.43</v>
      </c>
      <c r="N55" s="422"/>
      <c r="O55" s="349">
        <v>0.46</v>
      </c>
      <c r="P55" s="350">
        <v>-0.04</v>
      </c>
      <c r="Q55" s="351">
        <v>1205389.43</v>
      </c>
      <c r="R55" s="43">
        <v>0</v>
      </c>
      <c r="S55" s="41"/>
      <c r="T55" s="43">
        <v>0</v>
      </c>
      <c r="U55" s="43">
        <v>0</v>
      </c>
      <c r="V55" s="44">
        <v>0</v>
      </c>
      <c r="W55" s="44">
        <v>0</v>
      </c>
      <c r="X55" s="39" t="s">
        <v>343</v>
      </c>
      <c r="Y55" s="39" t="s">
        <v>8756</v>
      </c>
      <c r="AL55" s="7" t="s">
        <v>8757</v>
      </c>
      <c r="AM55" s="7" t="s">
        <v>8290</v>
      </c>
      <c r="AN55" t="b">
        <f t="shared" si="2"/>
        <v>1</v>
      </c>
      <c r="AP55" t="s">
        <v>7100</v>
      </c>
      <c r="AQ55" t="s">
        <v>7102</v>
      </c>
      <c r="AS55" t="s">
        <v>7100</v>
      </c>
      <c r="AT55" t="s">
        <v>7102</v>
      </c>
      <c r="AU55">
        <v>0.5</v>
      </c>
      <c r="AW55" t="s">
        <v>8753</v>
      </c>
      <c r="AX55" t="s">
        <v>3885</v>
      </c>
      <c r="AY55">
        <v>1308.4000000000001</v>
      </c>
      <c r="BA55">
        <v>0.5</v>
      </c>
      <c r="BC55">
        <v>0.42062666833749962</v>
      </c>
    </row>
    <row r="56" spans="1:55" s="55" customFormat="1">
      <c r="A56" s="404"/>
      <c r="B56" s="405"/>
      <c r="C56" s="33" t="s">
        <v>8755</v>
      </c>
      <c r="D56" s="33" t="s">
        <v>6055</v>
      </c>
      <c r="E56" s="34">
        <v>24.585000000000001</v>
      </c>
      <c r="F56" s="35"/>
      <c r="G56" s="34">
        <v>0.5</v>
      </c>
      <c r="H56" s="35"/>
      <c r="I56" s="34">
        <v>0.54996691351996752</v>
      </c>
      <c r="J56" s="36">
        <v>-1.6544320059285647E-2</v>
      </c>
      <c r="K56" s="347">
        <v>0.47</v>
      </c>
      <c r="L56" s="348">
        <v>-0.03</v>
      </c>
      <c r="M56" s="346">
        <v>1225341.1000000001</v>
      </c>
      <c r="N56" s="421"/>
      <c r="O56" s="347">
        <v>0.47</v>
      </c>
      <c r="P56" s="348">
        <v>-0.03</v>
      </c>
      <c r="Q56" s="346">
        <v>1225341.1000000001</v>
      </c>
      <c r="R56" s="53">
        <v>0</v>
      </c>
      <c r="S56" s="52"/>
      <c r="T56" s="53">
        <v>0</v>
      </c>
      <c r="U56" s="53">
        <v>0</v>
      </c>
      <c r="V56" s="54">
        <v>0</v>
      </c>
      <c r="W56" s="54">
        <v>0</v>
      </c>
      <c r="X56" s="49" t="s">
        <v>8639</v>
      </c>
      <c r="Y56" s="49" t="s">
        <v>8758</v>
      </c>
      <c r="Z56"/>
      <c r="AA56"/>
      <c r="AK56"/>
      <c r="AL56" s="7" t="s">
        <v>8759</v>
      </c>
      <c r="AM56" s="7">
        <v>9618</v>
      </c>
      <c r="AN56" t="b">
        <f t="shared" si="2"/>
        <v>1</v>
      </c>
      <c r="AO56"/>
      <c r="AP56" t="s">
        <v>2160</v>
      </c>
      <c r="AQ56" t="s">
        <v>2162</v>
      </c>
      <c r="AR56"/>
      <c r="AS56" s="55" t="s">
        <v>2160</v>
      </c>
      <c r="AT56" s="55" t="s">
        <v>2162</v>
      </c>
      <c r="AU56" s="55">
        <v>0.5</v>
      </c>
      <c r="AW56" s="55" t="s">
        <v>8755</v>
      </c>
      <c r="AX56" s="55" t="s">
        <v>6055</v>
      </c>
      <c r="AY56" s="55">
        <v>23.42</v>
      </c>
      <c r="BA56" s="55">
        <v>0.5</v>
      </c>
      <c r="BC56" s="55">
        <v>0.52763219147264995</v>
      </c>
    </row>
    <row r="57" spans="1:55">
      <c r="A57" s="404"/>
      <c r="B57" s="405"/>
      <c r="C57" s="39" t="s">
        <v>9284</v>
      </c>
      <c r="D57" s="56" t="s">
        <v>8290</v>
      </c>
      <c r="E57" s="40">
        <v>28.75</v>
      </c>
      <c r="F57" s="41"/>
      <c r="G57" s="40">
        <v>0.75</v>
      </c>
      <c r="H57" s="41"/>
      <c r="I57" s="40">
        <v>0.66394168175610235</v>
      </c>
      <c r="J57" s="42">
        <v>-1.442302423647771E-2</v>
      </c>
      <c r="K57" s="349">
        <v>0.56999999999999995</v>
      </c>
      <c r="L57" s="349">
        <v>7.0000000000000007E-2</v>
      </c>
      <c r="M57" s="351">
        <v>1490818.45</v>
      </c>
      <c r="N57" s="422"/>
      <c r="O57" s="349">
        <v>0.56999999999999995</v>
      </c>
      <c r="P57" s="349">
        <v>7.0000000000000007E-2</v>
      </c>
      <c r="Q57" s="351">
        <v>1490818.45</v>
      </c>
      <c r="R57" s="43">
        <v>0</v>
      </c>
      <c r="S57" s="41"/>
      <c r="T57" s="43">
        <v>0</v>
      </c>
      <c r="U57" s="43">
        <v>0</v>
      </c>
      <c r="V57" s="44">
        <v>0</v>
      </c>
      <c r="W57" s="44">
        <v>0</v>
      </c>
      <c r="X57" s="39" t="s">
        <v>8646</v>
      </c>
      <c r="Y57" s="39" t="s">
        <v>8760</v>
      </c>
      <c r="AL57" s="7" t="s">
        <v>8761</v>
      </c>
      <c r="AM57" s="7" t="s">
        <v>7102</v>
      </c>
      <c r="AN57" t="b">
        <f t="shared" si="2"/>
        <v>1</v>
      </c>
      <c r="AP57" t="s">
        <v>4054</v>
      </c>
      <c r="AQ57" t="s">
        <v>4056</v>
      </c>
      <c r="AS57" s="55" t="s">
        <v>4054</v>
      </c>
      <c r="AT57" s="55" t="s">
        <v>4056</v>
      </c>
      <c r="AU57" s="55">
        <v>0.5</v>
      </c>
      <c r="AW57" s="55" t="s">
        <v>8757</v>
      </c>
      <c r="AX57" s="55" t="s">
        <v>8290</v>
      </c>
      <c r="AY57" s="55">
        <v>28.97</v>
      </c>
      <c r="AZ57" s="55"/>
      <c r="BA57" s="55">
        <v>0.75</v>
      </c>
      <c r="BB57" s="55"/>
      <c r="BC57" s="55">
        <v>0.68994139817431877</v>
      </c>
    </row>
    <row r="58" spans="1:55">
      <c r="A58" s="404"/>
      <c r="B58" s="405"/>
      <c r="C58" s="33" t="s">
        <v>8759</v>
      </c>
      <c r="D58" s="33">
        <v>9618</v>
      </c>
      <c r="E58" s="34">
        <v>111.4</v>
      </c>
      <c r="F58" s="35"/>
      <c r="G58" s="34">
        <v>1</v>
      </c>
      <c r="H58" s="35"/>
      <c r="I58" s="34">
        <v>0.89607310467646084</v>
      </c>
      <c r="J58" s="36">
        <v>-1.4304902044220491E-2</v>
      </c>
      <c r="K58" s="347">
        <v>0.83</v>
      </c>
      <c r="L58" s="347">
        <v>0.08</v>
      </c>
      <c r="M58" s="346">
        <v>2173024.9700000002</v>
      </c>
      <c r="N58" s="421"/>
      <c r="O58" s="347">
        <v>0.83</v>
      </c>
      <c r="P58" s="347">
        <v>0.08</v>
      </c>
      <c r="Q58" s="346">
        <v>2173024.9700000002</v>
      </c>
      <c r="R58" s="37">
        <v>0</v>
      </c>
      <c r="S58" s="35"/>
      <c r="T58" s="37">
        <v>0</v>
      </c>
      <c r="U58" s="37">
        <v>0</v>
      </c>
      <c r="V58" s="38">
        <v>0</v>
      </c>
      <c r="W58" s="38">
        <v>0</v>
      </c>
      <c r="X58" s="33" t="s">
        <v>8693</v>
      </c>
      <c r="Y58" s="33" t="s">
        <v>8762</v>
      </c>
      <c r="AL58" s="7" t="s">
        <v>8763</v>
      </c>
      <c r="AM58" s="7" t="s">
        <v>2162</v>
      </c>
      <c r="AN58" t="b">
        <f t="shared" si="2"/>
        <v>1</v>
      </c>
      <c r="AP58" t="s">
        <v>4118</v>
      </c>
      <c r="AQ58" t="s">
        <v>4120</v>
      </c>
      <c r="AS58" t="s">
        <v>4118</v>
      </c>
      <c r="AT58" t="s">
        <v>4120</v>
      </c>
      <c r="AU58">
        <v>0.75</v>
      </c>
      <c r="AW58" t="s">
        <v>8759</v>
      </c>
      <c r="AX58">
        <v>9618</v>
      </c>
      <c r="AY58">
        <v>108.6</v>
      </c>
      <c r="BA58">
        <v>1</v>
      </c>
      <c r="BC58">
        <v>0.89197994610835862</v>
      </c>
    </row>
    <row r="59" spans="1:55">
      <c r="A59" s="404"/>
      <c r="B59" s="405"/>
      <c r="C59" s="39" t="s">
        <v>9300</v>
      </c>
      <c r="D59" s="378" t="s">
        <v>7102</v>
      </c>
      <c r="E59" s="40">
        <v>59.68</v>
      </c>
      <c r="F59" s="41"/>
      <c r="G59" s="40">
        <v>0.5</v>
      </c>
      <c r="H59" s="41"/>
      <c r="I59" s="40">
        <v>0.49346811839891586</v>
      </c>
      <c r="J59" s="42">
        <v>-1.4128915511442587E-2</v>
      </c>
      <c r="K59" s="349">
        <v>0.86</v>
      </c>
      <c r="L59" s="350">
        <v>-0.14000000000000001</v>
      </c>
      <c r="M59" s="351">
        <v>2256125.42</v>
      </c>
      <c r="N59" s="422"/>
      <c r="O59" s="349">
        <v>0.86</v>
      </c>
      <c r="P59" s="350">
        <v>-0.14000000000000001</v>
      </c>
      <c r="Q59" s="351">
        <v>2256125.42</v>
      </c>
      <c r="R59" s="43">
        <v>0</v>
      </c>
      <c r="S59" s="41"/>
      <c r="T59" s="43">
        <v>0</v>
      </c>
      <c r="U59" s="43">
        <v>0</v>
      </c>
      <c r="V59" s="44">
        <v>0</v>
      </c>
      <c r="W59" s="44">
        <v>0</v>
      </c>
      <c r="X59" s="39" t="s">
        <v>8764</v>
      </c>
      <c r="Y59" s="39" t="s">
        <v>8765</v>
      </c>
      <c r="AL59" s="7" t="s">
        <v>8766</v>
      </c>
      <c r="AM59" s="7" t="s">
        <v>4056</v>
      </c>
      <c r="AN59" t="b">
        <f t="shared" si="2"/>
        <v>1</v>
      </c>
      <c r="AP59" t="s">
        <v>6073</v>
      </c>
      <c r="AQ59" t="s">
        <v>6075</v>
      </c>
      <c r="AS59" s="55" t="s">
        <v>6073</v>
      </c>
      <c r="AT59" s="55" t="s">
        <v>6075</v>
      </c>
      <c r="AU59" s="55">
        <v>1</v>
      </c>
      <c r="AW59" s="55" t="s">
        <v>8761</v>
      </c>
      <c r="AX59" s="55" t="s">
        <v>7102</v>
      </c>
      <c r="AY59" s="55">
        <v>61.12</v>
      </c>
      <c r="AZ59" s="55"/>
      <c r="BA59" s="55">
        <v>0.5</v>
      </c>
      <c r="BB59" s="55"/>
      <c r="BC59" s="55">
        <v>0.5211609353999147</v>
      </c>
    </row>
    <row r="60" spans="1:55">
      <c r="A60" s="404"/>
      <c r="B60" s="405"/>
      <c r="C60" s="33" t="s">
        <v>8763</v>
      </c>
      <c r="D60" s="378" t="s">
        <v>2162</v>
      </c>
      <c r="E60" s="34">
        <v>276.45</v>
      </c>
      <c r="F60" s="35"/>
      <c r="G60" s="34">
        <v>0.5</v>
      </c>
      <c r="H60" s="35"/>
      <c r="I60" s="34">
        <v>0.46505996125176041</v>
      </c>
      <c r="J60" s="36">
        <v>-1.4016844103382565E-2</v>
      </c>
      <c r="K60" s="347">
        <v>0.53</v>
      </c>
      <c r="L60" s="347">
        <v>0.03</v>
      </c>
      <c r="M60" s="346">
        <v>1381575.17</v>
      </c>
      <c r="N60" s="421"/>
      <c r="O60" s="347">
        <v>0.53</v>
      </c>
      <c r="P60" s="347">
        <v>0.03</v>
      </c>
      <c r="Q60" s="346">
        <v>1381575.17</v>
      </c>
      <c r="R60" s="37">
        <v>0</v>
      </c>
      <c r="S60" s="35"/>
      <c r="T60" s="37">
        <v>0</v>
      </c>
      <c r="U60" s="37">
        <v>0</v>
      </c>
      <c r="V60" s="38">
        <v>0</v>
      </c>
      <c r="W60" s="38">
        <v>0</v>
      </c>
      <c r="X60" s="33" t="s">
        <v>485</v>
      </c>
      <c r="Y60" s="33" t="s">
        <v>8767</v>
      </c>
      <c r="AL60" s="7" t="s">
        <v>8768</v>
      </c>
      <c r="AM60" s="7" t="s">
        <v>4120</v>
      </c>
      <c r="AN60" t="b">
        <f t="shared" si="2"/>
        <v>1</v>
      </c>
      <c r="AP60" t="s">
        <v>7805</v>
      </c>
      <c r="AQ60" t="s">
        <v>7807</v>
      </c>
      <c r="AS60" t="s">
        <v>7805</v>
      </c>
      <c r="AT60" t="s">
        <v>7807</v>
      </c>
      <c r="AU60">
        <v>0.75</v>
      </c>
      <c r="AW60" s="55" t="s">
        <v>8763</v>
      </c>
      <c r="AX60" s="55" t="s">
        <v>2162</v>
      </c>
      <c r="AY60" s="55">
        <v>259.7</v>
      </c>
      <c r="AZ60" s="55"/>
      <c r="BA60" s="55">
        <v>0.5</v>
      </c>
      <c r="BB60" s="55"/>
      <c r="BC60" s="55">
        <v>0.4399895380650074</v>
      </c>
    </row>
    <row r="61" spans="1:55" s="55" customFormat="1">
      <c r="A61" s="404"/>
      <c r="B61" s="405"/>
      <c r="C61" s="39" t="s">
        <v>8766</v>
      </c>
      <c r="D61" s="39" t="s">
        <v>4056</v>
      </c>
      <c r="E61" s="40">
        <v>67.75</v>
      </c>
      <c r="F61" s="41"/>
      <c r="G61" s="40">
        <v>0.5</v>
      </c>
      <c r="H61" s="41"/>
      <c r="I61" s="40">
        <v>0.40206679089821434</v>
      </c>
      <c r="J61" s="42">
        <v>-1.3990104361825441E-2</v>
      </c>
      <c r="K61" s="349">
        <v>0.47</v>
      </c>
      <c r="L61" s="350">
        <v>-0.03</v>
      </c>
      <c r="M61" s="351">
        <v>1236673.1000000001</v>
      </c>
      <c r="N61" s="422"/>
      <c r="O61" s="349">
        <v>0.47</v>
      </c>
      <c r="P61" s="350">
        <v>-0.03</v>
      </c>
      <c r="Q61" s="351">
        <v>1236673.1000000001</v>
      </c>
      <c r="R61" s="53">
        <v>0</v>
      </c>
      <c r="S61" s="52"/>
      <c r="T61" s="53">
        <v>0</v>
      </c>
      <c r="U61" s="53">
        <v>0</v>
      </c>
      <c r="V61" s="54">
        <v>0</v>
      </c>
      <c r="W61" s="54">
        <v>0</v>
      </c>
      <c r="X61" s="49" t="s">
        <v>8717</v>
      </c>
      <c r="Y61" s="49" t="s">
        <v>8769</v>
      </c>
      <c r="Z61"/>
      <c r="AA61"/>
      <c r="AK61"/>
      <c r="AL61" s="7" t="s">
        <v>8770</v>
      </c>
      <c r="AM61" s="7" t="s">
        <v>6075</v>
      </c>
      <c r="AN61" t="b">
        <f t="shared" si="2"/>
        <v>1</v>
      </c>
      <c r="AO61"/>
      <c r="AP61" t="s">
        <v>2196</v>
      </c>
      <c r="AQ61" t="s">
        <v>2198</v>
      </c>
      <c r="AR61"/>
      <c r="AS61" t="s">
        <v>2196</v>
      </c>
      <c r="AT61" t="s">
        <v>2198</v>
      </c>
      <c r="AU61">
        <v>1.5</v>
      </c>
      <c r="AW61" t="s">
        <v>8766</v>
      </c>
      <c r="AX61" t="s">
        <v>4056</v>
      </c>
      <c r="AY61">
        <v>69.55</v>
      </c>
      <c r="AZ61"/>
      <c r="BA61">
        <v>0.5</v>
      </c>
      <c r="BB61"/>
      <c r="BC61">
        <v>0.41568474039012332</v>
      </c>
    </row>
    <row r="62" spans="1:55" s="55" customFormat="1">
      <c r="A62" s="404"/>
      <c r="B62" s="405"/>
      <c r="C62" s="33" t="s">
        <v>8768</v>
      </c>
      <c r="D62" s="376" t="s">
        <v>4120</v>
      </c>
      <c r="E62" s="34">
        <v>77.150000000000006</v>
      </c>
      <c r="F62" s="35"/>
      <c r="G62" s="34">
        <v>0.75</v>
      </c>
      <c r="H62" s="35"/>
      <c r="I62" s="34">
        <v>0.79052842560973313</v>
      </c>
      <c r="J62" s="36">
        <v>-1.3139258341510083E-2</v>
      </c>
      <c r="K62" s="347">
        <v>0.45</v>
      </c>
      <c r="L62" s="348">
        <v>-0.05</v>
      </c>
      <c r="M62" s="346">
        <v>1182964.1299999999</v>
      </c>
      <c r="N62" s="421"/>
      <c r="O62" s="347">
        <v>0.45</v>
      </c>
      <c r="P62" s="348">
        <v>-0.05</v>
      </c>
      <c r="Q62" s="346">
        <v>1182964.1299999999</v>
      </c>
      <c r="R62" s="53">
        <v>0</v>
      </c>
      <c r="S62" s="52"/>
      <c r="T62" s="53" t="s">
        <v>8627</v>
      </c>
      <c r="U62" s="53" t="s">
        <v>8627</v>
      </c>
      <c r="V62" s="52"/>
      <c r="W62" s="52"/>
      <c r="X62" s="49" t="s">
        <v>8771</v>
      </c>
      <c r="Y62" s="49" t="s">
        <v>8772</v>
      </c>
      <c r="Z62"/>
      <c r="AA62"/>
      <c r="AK62"/>
      <c r="AL62" s="389" t="s">
        <v>8773</v>
      </c>
      <c r="AM62" s="389">
        <v>6326</v>
      </c>
      <c r="AN62" s="390" t="b">
        <f t="shared" si="2"/>
        <v>0</v>
      </c>
      <c r="AO62"/>
      <c r="AP62" t="s">
        <v>789</v>
      </c>
      <c r="AQ62" t="s">
        <v>791</v>
      </c>
      <c r="AR62"/>
      <c r="AS62" t="s">
        <v>789</v>
      </c>
      <c r="AT62" t="s">
        <v>791</v>
      </c>
      <c r="AU62">
        <v>0.5</v>
      </c>
      <c r="AW62" t="s">
        <v>8768</v>
      </c>
      <c r="AX62" t="s">
        <v>4120</v>
      </c>
      <c r="AY62">
        <v>77.099999999999994</v>
      </c>
      <c r="AZ62"/>
      <c r="BA62">
        <v>0.75</v>
      </c>
      <c r="BB62"/>
      <c r="BC62">
        <v>0.79563518795922539</v>
      </c>
    </row>
    <row r="63" spans="1:55">
      <c r="A63" s="404"/>
      <c r="B63" s="405"/>
      <c r="C63" s="39" t="s">
        <v>9308</v>
      </c>
      <c r="D63" s="39" t="s">
        <v>6075</v>
      </c>
      <c r="E63" s="40">
        <v>24.27</v>
      </c>
      <c r="F63" s="41"/>
      <c r="G63" s="40">
        <v>1</v>
      </c>
      <c r="H63" s="41"/>
      <c r="I63" s="40">
        <v>1.0370452793740403</v>
      </c>
      <c r="J63" s="42">
        <v>-1.2367293329130852E-2</v>
      </c>
      <c r="K63" s="349">
        <v>0.84</v>
      </c>
      <c r="L63" s="349">
        <v>0.09</v>
      </c>
      <c r="M63" s="351">
        <v>2215154.09</v>
      </c>
      <c r="N63" s="422"/>
      <c r="O63" s="349">
        <v>0.84</v>
      </c>
      <c r="P63" s="349">
        <v>0.09</v>
      </c>
      <c r="Q63" s="351">
        <v>2215154.09</v>
      </c>
      <c r="R63" s="43">
        <v>0</v>
      </c>
      <c r="S63" s="41"/>
      <c r="T63" s="43">
        <v>0</v>
      </c>
      <c r="U63" s="43">
        <v>0</v>
      </c>
      <c r="V63" s="44">
        <v>0</v>
      </c>
      <c r="W63" s="44">
        <v>0</v>
      </c>
      <c r="X63" s="39" t="s">
        <v>8662</v>
      </c>
      <c r="Y63" s="39" t="s">
        <v>8774</v>
      </c>
      <c r="AL63" s="389" t="s">
        <v>8775</v>
      </c>
      <c r="AM63" s="389">
        <v>600519</v>
      </c>
      <c r="AN63" s="390" t="b">
        <f t="shared" si="2"/>
        <v>0</v>
      </c>
      <c r="AP63" t="s">
        <v>4767</v>
      </c>
      <c r="AQ63">
        <v>2269</v>
      </c>
      <c r="AS63" s="55" t="s">
        <v>4767</v>
      </c>
      <c r="AT63" s="55">
        <v>2269</v>
      </c>
      <c r="AU63" s="55">
        <v>0.5</v>
      </c>
      <c r="AW63" t="s">
        <v>8770</v>
      </c>
      <c r="AX63" t="s">
        <v>6075</v>
      </c>
      <c r="AY63">
        <v>24.78</v>
      </c>
      <c r="BA63">
        <v>1</v>
      </c>
      <c r="BC63">
        <v>1.0663684522004375</v>
      </c>
    </row>
    <row r="64" spans="1:55">
      <c r="A64" s="404"/>
      <c r="B64" s="405"/>
      <c r="C64" s="33" t="s">
        <v>8773</v>
      </c>
      <c r="D64" s="33">
        <v>6326</v>
      </c>
      <c r="E64" s="34">
        <v>2698</v>
      </c>
      <c r="F64" s="35"/>
      <c r="G64" s="34">
        <v>1</v>
      </c>
      <c r="H64" s="35"/>
      <c r="I64" s="34">
        <v>1.0264095405335687</v>
      </c>
      <c r="J64" s="36">
        <v>-1.1146145636499507E-2</v>
      </c>
      <c r="K64" s="347">
        <v>1.1299999999999999</v>
      </c>
      <c r="L64" s="347">
        <v>0.13</v>
      </c>
      <c r="M64" s="346">
        <v>2960623.85</v>
      </c>
      <c r="N64" s="421"/>
      <c r="O64" s="347">
        <v>1.1299999999999999</v>
      </c>
      <c r="P64" s="347">
        <v>0.13</v>
      </c>
      <c r="Q64" s="346">
        <v>2960623.85</v>
      </c>
      <c r="R64" s="37">
        <v>0</v>
      </c>
      <c r="S64" s="35"/>
      <c r="T64" s="37">
        <v>0</v>
      </c>
      <c r="U64" s="37">
        <v>0</v>
      </c>
      <c r="V64" s="38">
        <v>0</v>
      </c>
      <c r="W64" s="38">
        <v>0</v>
      </c>
      <c r="X64" s="33" t="s">
        <v>8693</v>
      </c>
      <c r="Y64" s="33" t="s">
        <v>8776</v>
      </c>
      <c r="AL64" s="7" t="s">
        <v>8777</v>
      </c>
      <c r="AM64" s="7" t="s">
        <v>7807</v>
      </c>
      <c r="AN64" t="b">
        <f t="shared" ref="AN64:AN73" si="3">AT60=AM64</f>
        <v>1</v>
      </c>
      <c r="AP64" t="s">
        <v>7845</v>
      </c>
      <c r="AQ64" t="s">
        <v>7847</v>
      </c>
      <c r="AS64" t="s">
        <v>7845</v>
      </c>
      <c r="AT64" t="s">
        <v>7847</v>
      </c>
      <c r="AU64">
        <v>0.5</v>
      </c>
      <c r="AW64" s="55" t="s">
        <v>8773</v>
      </c>
      <c r="AX64" s="55">
        <v>6326</v>
      </c>
      <c r="AY64" s="55">
        <v>2763.5</v>
      </c>
      <c r="AZ64" s="55"/>
      <c r="BA64" s="55">
        <v>1</v>
      </c>
      <c r="BB64" s="55"/>
      <c r="BC64" s="55">
        <v>1.0745893575546954</v>
      </c>
    </row>
    <row r="65" spans="1:55">
      <c r="A65" s="404"/>
      <c r="B65" s="405"/>
      <c r="C65" s="39" t="s">
        <v>8775</v>
      </c>
      <c r="D65" s="39">
        <v>600519</v>
      </c>
      <c r="E65" s="40">
        <v>1453.96</v>
      </c>
      <c r="F65" s="41"/>
      <c r="G65" s="40">
        <v>0.5</v>
      </c>
      <c r="H65" s="41"/>
      <c r="I65" s="40">
        <v>0.49270836597879569</v>
      </c>
      <c r="J65" s="42">
        <v>-7.8034936918833595E-3</v>
      </c>
      <c r="K65" s="349">
        <v>1.04</v>
      </c>
      <c r="L65" s="349">
        <v>0.04</v>
      </c>
      <c r="M65" s="351">
        <v>2744791.59</v>
      </c>
      <c r="N65" s="422"/>
      <c r="O65" s="349">
        <v>1.04</v>
      </c>
      <c r="P65" s="349">
        <v>0.04</v>
      </c>
      <c r="Q65" s="351">
        <v>2744791.59</v>
      </c>
      <c r="R65" s="43">
        <v>0</v>
      </c>
      <c r="S65" s="41"/>
      <c r="T65" s="43">
        <v>0</v>
      </c>
      <c r="U65" s="43">
        <v>0</v>
      </c>
      <c r="V65" s="44">
        <v>0</v>
      </c>
      <c r="W65" s="44">
        <v>0</v>
      </c>
      <c r="X65" s="39" t="s">
        <v>8685</v>
      </c>
      <c r="Y65" s="39" t="s">
        <v>8778</v>
      </c>
      <c r="AL65" s="7" t="s">
        <v>8779</v>
      </c>
      <c r="AM65" s="7" t="s">
        <v>2198</v>
      </c>
      <c r="AN65" t="b">
        <f t="shared" si="3"/>
        <v>1</v>
      </c>
      <c r="AP65" t="s">
        <v>3118</v>
      </c>
      <c r="AQ65" t="s">
        <v>3120</v>
      </c>
      <c r="AS65" s="55" t="s">
        <v>3118</v>
      </c>
      <c r="AT65" s="55" t="s">
        <v>3120</v>
      </c>
      <c r="AU65" s="55">
        <v>0.5</v>
      </c>
      <c r="AW65" t="s">
        <v>8775</v>
      </c>
      <c r="AX65">
        <v>600519</v>
      </c>
      <c r="AY65">
        <v>1400</v>
      </c>
      <c r="BA65">
        <v>0.5</v>
      </c>
      <c r="BC65">
        <v>0.48125177849294415</v>
      </c>
    </row>
    <row r="66" spans="1:55" s="55" customFormat="1">
      <c r="A66" s="404"/>
      <c r="B66" s="405"/>
      <c r="C66" s="33" t="s">
        <v>9319</v>
      </c>
      <c r="D66" s="33" t="s">
        <v>7807</v>
      </c>
      <c r="E66" s="34">
        <v>89.68</v>
      </c>
      <c r="F66" s="35"/>
      <c r="G66" s="34">
        <v>0.75</v>
      </c>
      <c r="H66" s="35"/>
      <c r="I66" s="34">
        <v>0.83604355417085241</v>
      </c>
      <c r="J66" s="36">
        <v>-4.9884272306281599E-3</v>
      </c>
      <c r="K66" s="347">
        <v>0.49</v>
      </c>
      <c r="L66" s="348">
        <v>-0.01</v>
      </c>
      <c r="M66" s="346">
        <v>1284739.3899999999</v>
      </c>
      <c r="N66" s="421"/>
      <c r="O66" s="347">
        <v>0.49</v>
      </c>
      <c r="P66" s="348">
        <v>-0.01</v>
      </c>
      <c r="Q66" s="346">
        <v>1284739.3899999999</v>
      </c>
      <c r="R66" s="53">
        <v>0</v>
      </c>
      <c r="S66" s="52"/>
      <c r="T66" s="53">
        <v>0</v>
      </c>
      <c r="U66" s="53">
        <v>0</v>
      </c>
      <c r="V66" s="54">
        <v>0</v>
      </c>
      <c r="W66" s="54">
        <v>0</v>
      </c>
      <c r="X66" s="49" t="s">
        <v>8717</v>
      </c>
      <c r="Y66" s="49" t="s">
        <v>8780</v>
      </c>
      <c r="Z66"/>
      <c r="AA66"/>
      <c r="AK66"/>
      <c r="AL66" s="7" t="s">
        <v>8781</v>
      </c>
      <c r="AM66" s="7" t="s">
        <v>791</v>
      </c>
      <c r="AN66" t="b">
        <f t="shared" si="3"/>
        <v>1</v>
      </c>
      <c r="AO66"/>
      <c r="AP66" t="s">
        <v>3130</v>
      </c>
      <c r="AQ66" t="s">
        <v>3132</v>
      </c>
      <c r="AR66"/>
      <c r="AS66" s="55" t="s">
        <v>3130</v>
      </c>
      <c r="AT66" s="55" t="s">
        <v>3132</v>
      </c>
      <c r="AU66" s="55">
        <v>0.5</v>
      </c>
      <c r="AW66" t="s">
        <v>8777</v>
      </c>
      <c r="AX66" t="s">
        <v>7807</v>
      </c>
      <c r="AY66">
        <v>84.24</v>
      </c>
      <c r="AZ66"/>
      <c r="BA66">
        <v>0.75</v>
      </c>
      <c r="BB66"/>
      <c r="BC66">
        <v>0.79737408289705058</v>
      </c>
    </row>
    <row r="67" spans="1:55">
      <c r="A67" s="404"/>
      <c r="B67" s="405"/>
      <c r="C67" s="39" t="s">
        <v>9276</v>
      </c>
      <c r="D67" s="39" t="s">
        <v>2198</v>
      </c>
      <c r="E67" s="40">
        <v>483.3</v>
      </c>
      <c r="F67" s="41"/>
      <c r="G67" s="40">
        <v>1.5</v>
      </c>
      <c r="H67" s="41"/>
      <c r="I67" s="40">
        <v>1.3314306402349103</v>
      </c>
      <c r="J67" s="42">
        <v>-4.3417227776051254E-3</v>
      </c>
      <c r="K67" s="349">
        <v>0.67</v>
      </c>
      <c r="L67" s="350">
        <v>-0.08</v>
      </c>
      <c r="M67" s="351">
        <v>1765522.56</v>
      </c>
      <c r="N67" s="422"/>
      <c r="O67" s="349">
        <v>0.67</v>
      </c>
      <c r="P67" s="350">
        <v>-0.08</v>
      </c>
      <c r="Q67" s="351">
        <v>1765522.56</v>
      </c>
      <c r="R67" s="43">
        <v>0</v>
      </c>
      <c r="S67" s="41"/>
      <c r="T67" s="43">
        <v>0</v>
      </c>
      <c r="U67" s="43">
        <v>0</v>
      </c>
      <c r="V67" s="44">
        <v>0</v>
      </c>
      <c r="W67" s="44">
        <v>0</v>
      </c>
      <c r="X67" s="39" t="s">
        <v>8662</v>
      </c>
      <c r="Y67" s="39" t="s">
        <v>8782</v>
      </c>
      <c r="AL67" s="7" t="s">
        <v>8783</v>
      </c>
      <c r="AM67" s="7">
        <v>2269</v>
      </c>
      <c r="AN67" t="b">
        <f t="shared" si="3"/>
        <v>1</v>
      </c>
      <c r="AP67" t="s">
        <v>1192</v>
      </c>
      <c r="AQ67">
        <v>333</v>
      </c>
      <c r="AS67" s="55" t="s">
        <v>1192</v>
      </c>
      <c r="AT67" s="55">
        <v>333</v>
      </c>
      <c r="AU67" s="55">
        <v>0.5</v>
      </c>
      <c r="AW67" t="s">
        <v>8779</v>
      </c>
      <c r="AX67" t="s">
        <v>2198</v>
      </c>
      <c r="AY67">
        <v>500.3</v>
      </c>
      <c r="BA67">
        <v>1.5</v>
      </c>
      <c r="BC67">
        <v>1.3880665817932838</v>
      </c>
    </row>
    <row r="68" spans="1:55">
      <c r="A68" s="404"/>
      <c r="B68" s="405"/>
      <c r="C68" s="33" t="s">
        <v>9320</v>
      </c>
      <c r="D68" s="377" t="s">
        <v>791</v>
      </c>
      <c r="E68" s="34">
        <v>80.02</v>
      </c>
      <c r="F68" s="35"/>
      <c r="G68" s="34">
        <v>0.5</v>
      </c>
      <c r="H68" s="35"/>
      <c r="I68" s="34">
        <v>0.58814489140519111</v>
      </c>
      <c r="J68" s="36">
        <v>-4.1536512012383528E-3</v>
      </c>
      <c r="K68" s="347">
        <v>1.24</v>
      </c>
      <c r="L68" s="348">
        <v>-0.26</v>
      </c>
      <c r="M68" s="346">
        <v>3255622.57</v>
      </c>
      <c r="N68" s="421"/>
      <c r="O68" s="347">
        <v>1.24</v>
      </c>
      <c r="P68" s="348">
        <v>-0.26</v>
      </c>
      <c r="Q68" s="346">
        <v>3255622.57</v>
      </c>
      <c r="R68" s="37">
        <v>0</v>
      </c>
      <c r="S68" s="35"/>
      <c r="T68" s="37">
        <v>0</v>
      </c>
      <c r="U68" s="37">
        <v>0</v>
      </c>
      <c r="V68" s="38">
        <v>0</v>
      </c>
      <c r="W68" s="38">
        <v>0</v>
      </c>
      <c r="X68" s="33" t="s">
        <v>8688</v>
      </c>
      <c r="Y68" s="33" t="s">
        <v>8784</v>
      </c>
      <c r="AL68" s="7" t="s">
        <v>8785</v>
      </c>
      <c r="AM68" s="7" t="s">
        <v>7847</v>
      </c>
      <c r="AN68" t="b">
        <f t="shared" si="3"/>
        <v>1</v>
      </c>
      <c r="AP68" t="s">
        <v>4853</v>
      </c>
      <c r="AQ68">
        <v>8725</v>
      </c>
      <c r="AS68" t="s">
        <v>4853</v>
      </c>
      <c r="AT68">
        <v>8725</v>
      </c>
      <c r="AU68">
        <v>0.5</v>
      </c>
      <c r="AW68" t="s">
        <v>8781</v>
      </c>
      <c r="AX68" t="s">
        <v>791</v>
      </c>
      <c r="AY68">
        <v>78.569999999999993</v>
      </c>
      <c r="BA68">
        <v>0.5</v>
      </c>
      <c r="BC68">
        <v>0.59902324892030412</v>
      </c>
    </row>
    <row r="69" spans="1:55">
      <c r="A69" s="404"/>
      <c r="B69" s="405"/>
      <c r="C69" s="39" t="s">
        <v>9309</v>
      </c>
      <c r="D69" s="39">
        <v>2269</v>
      </c>
      <c r="E69" s="40">
        <v>3903</v>
      </c>
      <c r="F69" s="41"/>
      <c r="G69" s="40">
        <v>0.5</v>
      </c>
      <c r="H69" s="41"/>
      <c r="I69" s="40">
        <v>0.54108525248549444</v>
      </c>
      <c r="J69" s="42">
        <v>-1.4080780634429353E-3</v>
      </c>
      <c r="K69" s="349">
        <v>0.56000000000000005</v>
      </c>
      <c r="L69" s="349">
        <v>0.06</v>
      </c>
      <c r="M69" s="351">
        <v>1461079.58</v>
      </c>
      <c r="N69" s="422"/>
      <c r="O69" s="349">
        <v>0.56000000000000005</v>
      </c>
      <c r="P69" s="349">
        <v>0.06</v>
      </c>
      <c r="Q69" s="351">
        <v>1461079.58</v>
      </c>
      <c r="R69" s="43">
        <v>0</v>
      </c>
      <c r="S69" s="41"/>
      <c r="T69" s="43">
        <v>0</v>
      </c>
      <c r="U69" s="43">
        <v>0</v>
      </c>
      <c r="V69" s="44">
        <v>0</v>
      </c>
      <c r="W69" s="44">
        <v>0</v>
      </c>
      <c r="X69" s="39" t="s">
        <v>8688</v>
      </c>
      <c r="Y69" s="39" t="s">
        <v>8786</v>
      </c>
      <c r="AL69" s="7" t="s">
        <v>8787</v>
      </c>
      <c r="AM69" s="7" t="s">
        <v>3120</v>
      </c>
      <c r="AN69" t="b">
        <f t="shared" si="3"/>
        <v>1</v>
      </c>
      <c r="AP69" t="s">
        <v>6194</v>
      </c>
      <c r="AQ69">
        <v>35420</v>
      </c>
      <c r="AS69" t="s">
        <v>6194</v>
      </c>
      <c r="AT69">
        <v>35420</v>
      </c>
      <c r="AU69">
        <v>0.5</v>
      </c>
      <c r="AW69" t="s">
        <v>8783</v>
      </c>
      <c r="AX69">
        <v>2269</v>
      </c>
      <c r="AY69">
        <v>3880</v>
      </c>
      <c r="BA69">
        <v>0.5</v>
      </c>
      <c r="BC69">
        <v>0.54979805975670681</v>
      </c>
    </row>
    <row r="70" spans="1:55" s="55" customFormat="1">
      <c r="A70" s="404"/>
      <c r="B70" s="405"/>
      <c r="C70" s="33" t="s">
        <v>9285</v>
      </c>
      <c r="D70" s="33" t="s">
        <v>7847</v>
      </c>
      <c r="E70" s="34">
        <v>5.2619999999999996</v>
      </c>
      <c r="F70" s="35"/>
      <c r="G70" s="35">
        <v>0.5</v>
      </c>
      <c r="H70" s="35"/>
      <c r="I70" s="34">
        <v>0.4139596863758796</v>
      </c>
      <c r="J70" s="35"/>
      <c r="K70" s="347">
        <v>0.53</v>
      </c>
      <c r="L70" s="347">
        <v>0.03</v>
      </c>
      <c r="M70" s="346">
        <v>1396740.42</v>
      </c>
      <c r="N70" s="421"/>
      <c r="O70" s="347">
        <v>0.53</v>
      </c>
      <c r="P70" s="347">
        <v>0.03</v>
      </c>
      <c r="Q70" s="346">
        <v>1396740.42</v>
      </c>
      <c r="R70" s="53">
        <v>0</v>
      </c>
      <c r="S70" s="52"/>
      <c r="T70" s="53">
        <v>0</v>
      </c>
      <c r="U70" s="53">
        <v>0</v>
      </c>
      <c r="V70" s="54">
        <v>0</v>
      </c>
      <c r="W70" s="54">
        <v>0</v>
      </c>
      <c r="X70" s="49" t="s">
        <v>8639</v>
      </c>
      <c r="Y70" s="49" t="s">
        <v>8788</v>
      </c>
      <c r="Z70"/>
      <c r="AA70"/>
      <c r="AK70"/>
      <c r="AL70" s="7" t="s">
        <v>8789</v>
      </c>
      <c r="AM70" s="7" t="s">
        <v>3132</v>
      </c>
      <c r="AN70" t="b">
        <f t="shared" si="3"/>
        <v>1</v>
      </c>
      <c r="AO70"/>
      <c r="AP70" t="s">
        <v>7172</v>
      </c>
      <c r="AQ70" t="s">
        <v>7174</v>
      </c>
      <c r="AR70"/>
      <c r="AS70" t="s">
        <v>7172</v>
      </c>
      <c r="AT70" t="s">
        <v>7174</v>
      </c>
      <c r="AU70">
        <v>1.5</v>
      </c>
      <c r="AW70" t="s">
        <v>8785</v>
      </c>
      <c r="AX70" t="s">
        <v>7847</v>
      </c>
      <c r="AY70">
        <v>5.3380000000000001</v>
      </c>
      <c r="AZ70"/>
      <c r="BA70">
        <v>0.5</v>
      </c>
      <c r="BB70"/>
      <c r="BC70">
        <v>0.42637941476700131</v>
      </c>
    </row>
    <row r="71" spans="1:55" s="55" customFormat="1">
      <c r="A71" s="404"/>
      <c r="B71" s="405"/>
      <c r="C71" s="39" t="s">
        <v>9298</v>
      </c>
      <c r="D71" s="377" t="s">
        <v>3120</v>
      </c>
      <c r="E71" s="40">
        <v>53.88</v>
      </c>
      <c r="F71" s="41"/>
      <c r="G71" s="40">
        <v>0.5</v>
      </c>
      <c r="H71" s="41"/>
      <c r="I71" s="40">
        <v>0.4927358390680957</v>
      </c>
      <c r="J71" s="40">
        <v>2.6217894250978196E-3</v>
      </c>
      <c r="K71" s="349">
        <v>0.49</v>
      </c>
      <c r="L71" s="350">
        <v>-0.01</v>
      </c>
      <c r="M71" s="351">
        <v>1300780.05</v>
      </c>
      <c r="N71" s="422"/>
      <c r="O71" s="349">
        <v>0.49</v>
      </c>
      <c r="P71" s="350">
        <v>-0.01</v>
      </c>
      <c r="Q71" s="351">
        <v>1300780.05</v>
      </c>
      <c r="R71" s="53">
        <v>0</v>
      </c>
      <c r="S71" s="52"/>
      <c r="T71" s="53">
        <v>0</v>
      </c>
      <c r="U71" s="53">
        <v>0</v>
      </c>
      <c r="V71" s="54">
        <v>0</v>
      </c>
      <c r="W71" s="54">
        <v>0</v>
      </c>
      <c r="X71" s="49" t="s">
        <v>8717</v>
      </c>
      <c r="Y71" s="49" t="s">
        <v>8790</v>
      </c>
      <c r="Z71"/>
      <c r="AA71"/>
      <c r="AK71"/>
      <c r="AL71" s="7" t="s">
        <v>8791</v>
      </c>
      <c r="AM71" s="7">
        <v>333</v>
      </c>
      <c r="AN71" t="b">
        <f t="shared" si="3"/>
        <v>1</v>
      </c>
      <c r="AO71"/>
      <c r="AP71" t="s">
        <v>1252</v>
      </c>
      <c r="AQ71">
        <v>9999</v>
      </c>
      <c r="AR71"/>
      <c r="AS71" t="s">
        <v>1252</v>
      </c>
      <c r="AT71">
        <v>9999</v>
      </c>
      <c r="AU71">
        <v>1.25</v>
      </c>
      <c r="AW71" s="55" t="s">
        <v>8787</v>
      </c>
      <c r="AX71" s="55" t="s">
        <v>3120</v>
      </c>
      <c r="AY71" s="55">
        <v>54.89</v>
      </c>
      <c r="BA71" s="55">
        <v>0.5</v>
      </c>
      <c r="BC71" s="55">
        <v>0.50554269482807368</v>
      </c>
    </row>
    <row r="72" spans="1:55" s="55" customFormat="1">
      <c r="A72" s="404"/>
      <c r="B72" s="405"/>
      <c r="C72" s="33" t="s">
        <v>8789</v>
      </c>
      <c r="D72" s="33" t="s">
        <v>3132</v>
      </c>
      <c r="E72" s="34">
        <v>111.85</v>
      </c>
      <c r="F72" s="35"/>
      <c r="G72" s="34">
        <v>0.5</v>
      </c>
      <c r="H72" s="35"/>
      <c r="I72" s="34">
        <v>0.49439042783929205</v>
      </c>
      <c r="J72" s="34">
        <v>5.7795449989722783E-3</v>
      </c>
      <c r="K72" s="347">
        <v>0.52</v>
      </c>
      <c r="L72" s="347">
        <v>0.02</v>
      </c>
      <c r="M72" s="346">
        <v>1375136.35</v>
      </c>
      <c r="N72" s="421"/>
      <c r="O72" s="347">
        <v>0.52</v>
      </c>
      <c r="P72" s="347">
        <v>0.02</v>
      </c>
      <c r="Q72" s="346">
        <v>1375136.35</v>
      </c>
      <c r="R72" s="53">
        <v>0</v>
      </c>
      <c r="S72" s="52"/>
      <c r="T72" s="53">
        <v>0</v>
      </c>
      <c r="U72" s="53">
        <v>0</v>
      </c>
      <c r="V72" s="54">
        <v>0</v>
      </c>
      <c r="W72" s="54">
        <v>0</v>
      </c>
      <c r="X72" s="49" t="s">
        <v>8717</v>
      </c>
      <c r="Y72" s="49" t="s">
        <v>8792</v>
      </c>
      <c r="Z72"/>
      <c r="AA72"/>
      <c r="AK72"/>
      <c r="AL72" s="7" t="s">
        <v>8793</v>
      </c>
      <c r="AM72" s="7">
        <v>8725</v>
      </c>
      <c r="AN72" t="b">
        <f t="shared" si="3"/>
        <v>1</v>
      </c>
      <c r="AO72"/>
      <c r="AP72" t="s">
        <v>4338</v>
      </c>
      <c r="AQ72" t="s">
        <v>4340</v>
      </c>
      <c r="AR72"/>
      <c r="AS72" t="s">
        <v>4338</v>
      </c>
      <c r="AT72" t="s">
        <v>4340</v>
      </c>
      <c r="AU72">
        <v>0.75</v>
      </c>
      <c r="AW72" t="s">
        <v>8789</v>
      </c>
      <c r="AX72" t="s">
        <v>3132</v>
      </c>
      <c r="AY72">
        <v>111</v>
      </c>
      <c r="AZ72"/>
      <c r="BA72">
        <v>0.5</v>
      </c>
      <c r="BB72"/>
      <c r="BC72">
        <v>0.4941230205224762</v>
      </c>
    </row>
    <row r="73" spans="1:55" s="55" customFormat="1">
      <c r="A73" s="404"/>
      <c r="B73" s="405"/>
      <c r="C73" s="39" t="s">
        <v>8791</v>
      </c>
      <c r="D73" s="39">
        <v>333</v>
      </c>
      <c r="E73" s="40">
        <v>85.9</v>
      </c>
      <c r="F73" s="41"/>
      <c r="G73" s="40">
        <v>0.5</v>
      </c>
      <c r="H73" s="41"/>
      <c r="I73" s="40">
        <v>0.46752472475648693</v>
      </c>
      <c r="J73" s="40">
        <v>9.9141292617555762E-3</v>
      </c>
      <c r="K73" s="349">
        <v>0.54</v>
      </c>
      <c r="L73" s="349">
        <v>0.04</v>
      </c>
      <c r="M73" s="351">
        <v>1429324.87</v>
      </c>
      <c r="N73" s="422"/>
      <c r="O73" s="349">
        <v>0.54</v>
      </c>
      <c r="P73" s="349">
        <v>0.04</v>
      </c>
      <c r="Q73" s="351">
        <v>1429324.87</v>
      </c>
      <c r="R73" s="53">
        <v>0</v>
      </c>
      <c r="S73" s="52"/>
      <c r="T73" s="53">
        <v>0</v>
      </c>
      <c r="U73" s="53">
        <v>0</v>
      </c>
      <c r="V73" s="54">
        <v>0</v>
      </c>
      <c r="W73" s="54">
        <v>0</v>
      </c>
      <c r="X73" s="49" t="s">
        <v>8794</v>
      </c>
      <c r="Y73" s="49" t="s">
        <v>8795</v>
      </c>
      <c r="Z73"/>
      <c r="AA73"/>
      <c r="AK73"/>
      <c r="AL73" s="389" t="s">
        <v>8796</v>
      </c>
      <c r="AM73" s="389">
        <v>6981</v>
      </c>
      <c r="AN73" s="390" t="b">
        <f t="shared" si="3"/>
        <v>0</v>
      </c>
      <c r="AO73"/>
      <c r="AP73" t="s">
        <v>6794</v>
      </c>
      <c r="AQ73" t="s">
        <v>6796</v>
      </c>
      <c r="AR73"/>
      <c r="AS73" t="s">
        <v>6794</v>
      </c>
      <c r="AT73" t="s">
        <v>6796</v>
      </c>
      <c r="AU73">
        <v>0.75</v>
      </c>
      <c r="AW73" t="s">
        <v>8791</v>
      </c>
      <c r="AX73" s="368">
        <v>333</v>
      </c>
      <c r="AY73">
        <v>86.65</v>
      </c>
      <c r="AZ73"/>
      <c r="BA73">
        <v>0.5</v>
      </c>
      <c r="BB73"/>
      <c r="BC73">
        <v>0.48155622376888008</v>
      </c>
    </row>
    <row r="74" spans="1:55">
      <c r="A74" s="404"/>
      <c r="B74" s="405"/>
      <c r="C74" s="33" t="s">
        <v>8793</v>
      </c>
      <c r="D74" s="33">
        <v>8725</v>
      </c>
      <c r="E74" s="34">
        <v>4077</v>
      </c>
      <c r="F74" s="35"/>
      <c r="G74" s="34">
        <v>0.5</v>
      </c>
      <c r="H74" s="35"/>
      <c r="I74" s="34">
        <v>0.51549191809773365</v>
      </c>
      <c r="J74" s="34">
        <v>1.0641758166963743E-2</v>
      </c>
      <c r="K74" s="347">
        <v>0.47</v>
      </c>
      <c r="L74" s="348">
        <v>-0.03</v>
      </c>
      <c r="M74" s="346">
        <v>1247810.18</v>
      </c>
      <c r="N74" s="421"/>
      <c r="O74" s="347">
        <v>0.47</v>
      </c>
      <c r="P74" s="348">
        <v>-0.03</v>
      </c>
      <c r="Q74" s="346">
        <v>1247810.18</v>
      </c>
      <c r="R74" s="37">
        <v>0</v>
      </c>
      <c r="S74" s="35"/>
      <c r="T74" s="37">
        <v>0</v>
      </c>
      <c r="U74" s="37">
        <v>0</v>
      </c>
      <c r="V74" s="38">
        <v>0</v>
      </c>
      <c r="W74" s="38">
        <v>0</v>
      </c>
      <c r="X74" s="33" t="s">
        <v>8646</v>
      </c>
      <c r="Y74" s="33" t="s">
        <v>8797</v>
      </c>
      <c r="AL74" s="7" t="s">
        <v>8636</v>
      </c>
      <c r="AM74" s="7">
        <v>35420</v>
      </c>
      <c r="AN74" t="b">
        <f t="shared" ref="AN74:AN86" si="4">AT69=AM74</f>
        <v>1</v>
      </c>
      <c r="AP74" t="s">
        <v>1409</v>
      </c>
      <c r="AQ74" t="s">
        <v>1411</v>
      </c>
      <c r="AS74" t="s">
        <v>1409</v>
      </c>
      <c r="AT74" t="s">
        <v>1411</v>
      </c>
      <c r="AU74">
        <v>1</v>
      </c>
      <c r="AW74" t="s">
        <v>8793</v>
      </c>
      <c r="AX74">
        <v>8725</v>
      </c>
      <c r="AY74">
        <v>4094</v>
      </c>
      <c r="BA74">
        <v>0.5</v>
      </c>
      <c r="BC74">
        <v>0.52909458772562257</v>
      </c>
    </row>
    <row r="75" spans="1:55" s="55" customFormat="1">
      <c r="A75" s="404"/>
      <c r="B75" s="405"/>
      <c r="C75" s="39" t="s">
        <v>9316</v>
      </c>
      <c r="D75" s="39">
        <v>6981</v>
      </c>
      <c r="E75" s="40">
        <v>4146</v>
      </c>
      <c r="F75" s="41"/>
      <c r="G75" s="40">
        <v>0.5</v>
      </c>
      <c r="H75" s="41"/>
      <c r="I75" s="40">
        <v>0.58164958639481357</v>
      </c>
      <c r="J75" s="40">
        <v>1.4705786263111698E-2</v>
      </c>
      <c r="K75" s="349">
        <v>0.53</v>
      </c>
      <c r="L75" s="349">
        <v>0.03</v>
      </c>
      <c r="M75" s="351">
        <v>1390326.21</v>
      </c>
      <c r="N75" s="422"/>
      <c r="O75" s="349">
        <v>0.53</v>
      </c>
      <c r="P75" s="349">
        <v>0.03</v>
      </c>
      <c r="Q75" s="351">
        <v>1390326.21</v>
      </c>
      <c r="R75" s="53">
        <v>0</v>
      </c>
      <c r="S75" s="52"/>
      <c r="T75" s="53">
        <v>0</v>
      </c>
      <c r="U75" s="53">
        <v>0</v>
      </c>
      <c r="V75" s="54">
        <v>0</v>
      </c>
      <c r="W75" s="54">
        <v>0</v>
      </c>
      <c r="X75" s="49" t="s">
        <v>8639</v>
      </c>
      <c r="Y75" s="49" t="s">
        <v>8798</v>
      </c>
      <c r="Z75"/>
      <c r="AA75"/>
      <c r="AK75"/>
      <c r="AL75" s="7" t="s">
        <v>8799</v>
      </c>
      <c r="AM75" s="7" t="s">
        <v>7174</v>
      </c>
      <c r="AN75" t="b">
        <f t="shared" si="4"/>
        <v>1</v>
      </c>
      <c r="AO75"/>
      <c r="AP75" t="s">
        <v>4869</v>
      </c>
      <c r="AQ75">
        <v>7733</v>
      </c>
      <c r="AR75"/>
      <c r="AS75" t="s">
        <v>4869</v>
      </c>
      <c r="AT75">
        <v>7733</v>
      </c>
      <c r="AU75">
        <v>0.5</v>
      </c>
      <c r="AW75" s="55" t="s">
        <v>8796</v>
      </c>
      <c r="AX75" s="55">
        <v>6981</v>
      </c>
      <c r="AY75" s="55">
        <v>3758</v>
      </c>
      <c r="BA75" s="55">
        <v>0.5</v>
      </c>
      <c r="BC75" s="55">
        <v>0.53888144864214926</v>
      </c>
    </row>
    <row r="76" spans="1:55">
      <c r="A76" s="404"/>
      <c r="B76" s="405"/>
      <c r="C76" s="33" t="s">
        <v>8636</v>
      </c>
      <c r="D76" s="33">
        <v>35420</v>
      </c>
      <c r="E76" s="34">
        <v>202000</v>
      </c>
      <c r="F76" s="35"/>
      <c r="G76" s="34">
        <v>0.5</v>
      </c>
      <c r="H76" s="35"/>
      <c r="I76" s="34">
        <v>0.38719637463643086</v>
      </c>
      <c r="J76" s="34">
        <v>1.5970601499140612E-2</v>
      </c>
      <c r="K76" s="347">
        <v>0.47</v>
      </c>
      <c r="L76" s="348">
        <v>-0.03</v>
      </c>
      <c r="M76" s="346">
        <v>1225187.53</v>
      </c>
      <c r="N76" s="421"/>
      <c r="O76" s="347">
        <v>0.47</v>
      </c>
      <c r="P76" s="348">
        <v>-0.03</v>
      </c>
      <c r="Q76" s="346">
        <v>1225187.53</v>
      </c>
      <c r="R76" s="37">
        <v>0</v>
      </c>
      <c r="S76" s="35"/>
      <c r="T76" s="37">
        <v>0</v>
      </c>
      <c r="U76" s="37">
        <v>0</v>
      </c>
      <c r="V76" s="38">
        <v>0</v>
      </c>
      <c r="W76" s="38">
        <v>0</v>
      </c>
      <c r="X76" s="33" t="s">
        <v>8800</v>
      </c>
      <c r="Y76" s="33" t="s">
        <v>8801</v>
      </c>
      <c r="AL76" s="7" t="s">
        <v>8802</v>
      </c>
      <c r="AM76" s="7">
        <v>9999</v>
      </c>
      <c r="AN76" t="b">
        <f t="shared" si="4"/>
        <v>1</v>
      </c>
      <c r="AP76" t="s">
        <v>4873</v>
      </c>
      <c r="AQ76">
        <v>6645</v>
      </c>
      <c r="AS76" s="55" t="s">
        <v>4873</v>
      </c>
      <c r="AT76" s="55">
        <v>6645</v>
      </c>
      <c r="AU76" s="55">
        <v>0.5</v>
      </c>
      <c r="AW76" t="s">
        <v>8636</v>
      </c>
      <c r="AX76" s="368">
        <v>35420</v>
      </c>
      <c r="AY76">
        <v>222000</v>
      </c>
      <c r="BA76">
        <v>0.5</v>
      </c>
      <c r="BC76">
        <v>0.43622288686291338</v>
      </c>
    </row>
    <row r="77" spans="1:55" s="55" customFormat="1">
      <c r="A77" s="404"/>
      <c r="B77" s="405"/>
      <c r="C77" s="39" t="s">
        <v>8799</v>
      </c>
      <c r="D77" s="56" t="s">
        <v>7174</v>
      </c>
      <c r="E77" s="40">
        <v>79.099999999999994</v>
      </c>
      <c r="F77" s="41"/>
      <c r="G77" s="40">
        <v>1.5</v>
      </c>
      <c r="H77" s="41"/>
      <c r="I77" s="40">
        <v>1.468502091281727</v>
      </c>
      <c r="J77" s="40">
        <v>1.6556962524481213E-2</v>
      </c>
      <c r="K77" s="349">
        <v>0.48</v>
      </c>
      <c r="L77" s="350">
        <v>-0.02</v>
      </c>
      <c r="M77" s="351">
        <v>1263667.71</v>
      </c>
      <c r="N77" s="422"/>
      <c r="O77" s="349">
        <v>0.48</v>
      </c>
      <c r="P77" s="350">
        <v>-0.02</v>
      </c>
      <c r="Q77" s="351">
        <v>1263667.71</v>
      </c>
      <c r="R77" s="53">
        <v>0</v>
      </c>
      <c r="S77" s="52"/>
      <c r="T77" s="53">
        <v>0</v>
      </c>
      <c r="U77" s="53">
        <v>0</v>
      </c>
      <c r="V77" s="54">
        <v>0</v>
      </c>
      <c r="W77" s="54">
        <v>0</v>
      </c>
      <c r="X77" s="49" t="s">
        <v>8717</v>
      </c>
      <c r="Y77" s="49" t="s">
        <v>8803</v>
      </c>
      <c r="Z77"/>
      <c r="AA77"/>
      <c r="AK77"/>
      <c r="AL77" s="7" t="s">
        <v>8638</v>
      </c>
      <c r="AM77" s="7" t="s">
        <v>4340</v>
      </c>
      <c r="AN77" t="b">
        <f t="shared" si="4"/>
        <v>1</v>
      </c>
      <c r="AO77"/>
      <c r="AP77" t="s">
        <v>2045</v>
      </c>
      <c r="AQ77" t="s">
        <v>2047</v>
      </c>
      <c r="AR77"/>
      <c r="AS77" t="s">
        <v>2045</v>
      </c>
      <c r="AT77" t="s">
        <v>2047</v>
      </c>
      <c r="AU77">
        <v>0.5</v>
      </c>
      <c r="AW77" t="s">
        <v>8799</v>
      </c>
      <c r="AX77" t="s">
        <v>7174</v>
      </c>
      <c r="AY77">
        <v>79.53</v>
      </c>
      <c r="AZ77"/>
      <c r="BA77">
        <v>1.5</v>
      </c>
      <c r="BB77"/>
      <c r="BC77">
        <v>1.7345468883078654</v>
      </c>
    </row>
    <row r="78" spans="1:55" s="55" customFormat="1">
      <c r="A78" s="404"/>
      <c r="B78" s="405"/>
      <c r="C78" s="33" t="s">
        <v>8802</v>
      </c>
      <c r="D78" s="377">
        <v>9999</v>
      </c>
      <c r="E78" s="34">
        <v>178.4</v>
      </c>
      <c r="F78" s="35"/>
      <c r="G78" s="34">
        <v>1.5</v>
      </c>
      <c r="H78" s="35"/>
      <c r="I78" s="34">
        <v>1.498687230962289</v>
      </c>
      <c r="J78" s="34">
        <v>1.6963173172561147E-2</v>
      </c>
      <c r="K78" s="347">
        <v>1.62</v>
      </c>
      <c r="L78" s="347">
        <v>0.12</v>
      </c>
      <c r="M78" s="346">
        <v>4270138.58</v>
      </c>
      <c r="N78" s="421"/>
      <c r="O78" s="347">
        <v>1.62</v>
      </c>
      <c r="P78" s="347">
        <v>0.12</v>
      </c>
      <c r="Q78" s="346">
        <v>4270138.58</v>
      </c>
      <c r="R78" s="53">
        <v>0</v>
      </c>
      <c r="S78" s="52"/>
      <c r="T78" s="53">
        <v>0</v>
      </c>
      <c r="U78" s="53">
        <v>0</v>
      </c>
      <c r="V78" s="54">
        <v>0</v>
      </c>
      <c r="W78" s="54">
        <v>0</v>
      </c>
      <c r="X78" s="49" t="s">
        <v>8804</v>
      </c>
      <c r="Y78" s="49" t="s">
        <v>8805</v>
      </c>
      <c r="Z78"/>
      <c r="AA78"/>
      <c r="AK78"/>
      <c r="AL78" s="7" t="s">
        <v>8806</v>
      </c>
      <c r="AM78" s="7" t="s">
        <v>6796</v>
      </c>
      <c r="AN78" t="b">
        <f t="shared" si="4"/>
        <v>1</v>
      </c>
      <c r="AO78"/>
      <c r="AP78" t="s">
        <v>7857</v>
      </c>
      <c r="AQ78" t="s">
        <v>7859</v>
      </c>
      <c r="AR78"/>
      <c r="AS78" t="s">
        <v>7857</v>
      </c>
      <c r="AT78" t="s">
        <v>7859</v>
      </c>
      <c r="AU78">
        <v>0.5</v>
      </c>
      <c r="AW78" t="s">
        <v>8802</v>
      </c>
      <c r="AX78">
        <v>9999</v>
      </c>
      <c r="AY78">
        <v>184.4</v>
      </c>
      <c r="AZ78"/>
      <c r="BA78">
        <v>1.25</v>
      </c>
      <c r="BB78"/>
      <c r="BC78">
        <v>1.305525849093883</v>
      </c>
    </row>
    <row r="79" spans="1:55">
      <c r="A79" s="404"/>
      <c r="B79" s="405"/>
      <c r="C79" s="39" t="s">
        <v>8638</v>
      </c>
      <c r="D79" s="39" t="s">
        <v>4340</v>
      </c>
      <c r="E79" s="40">
        <v>3.4169999999999998</v>
      </c>
      <c r="F79" s="41"/>
      <c r="G79" s="40">
        <v>0.75</v>
      </c>
      <c r="H79" s="41"/>
      <c r="I79" s="40">
        <v>0.52206849364723618</v>
      </c>
      <c r="J79" s="40">
        <v>1.9896017239220409E-2</v>
      </c>
      <c r="K79" s="349">
        <v>1.1200000000000001</v>
      </c>
      <c r="L79" s="350">
        <v>-0.13</v>
      </c>
      <c r="M79" s="351">
        <v>2942460.83</v>
      </c>
      <c r="N79" s="422"/>
      <c r="O79" s="349">
        <v>1.1200000000000001</v>
      </c>
      <c r="P79" s="350">
        <v>-0.13</v>
      </c>
      <c r="Q79" s="351">
        <v>2942460.83</v>
      </c>
      <c r="R79" s="43">
        <v>0</v>
      </c>
      <c r="S79" s="41"/>
      <c r="T79" s="43">
        <v>0</v>
      </c>
      <c r="U79" s="43">
        <v>0</v>
      </c>
      <c r="V79" s="44">
        <v>0</v>
      </c>
      <c r="W79" s="44">
        <v>0</v>
      </c>
      <c r="X79" s="39" t="s">
        <v>8706</v>
      </c>
      <c r="Y79" s="39" t="s">
        <v>8807</v>
      </c>
      <c r="AL79" s="7" t="s">
        <v>8634</v>
      </c>
      <c r="AM79" s="7" t="s">
        <v>1411</v>
      </c>
      <c r="AN79" t="b">
        <f t="shared" si="4"/>
        <v>1</v>
      </c>
      <c r="AP79" t="s">
        <v>660</v>
      </c>
      <c r="AQ79" t="s">
        <v>662</v>
      </c>
      <c r="AS79" t="s">
        <v>660</v>
      </c>
      <c r="AT79" t="s">
        <v>662</v>
      </c>
      <c r="AU79">
        <v>0.75</v>
      </c>
      <c r="AW79" t="s">
        <v>8806</v>
      </c>
      <c r="AX79" s="368" t="s">
        <v>6796</v>
      </c>
      <c r="AY79">
        <v>15.945</v>
      </c>
      <c r="BA79">
        <v>0.75</v>
      </c>
      <c r="BC79">
        <v>0.69355845487714896</v>
      </c>
    </row>
    <row r="80" spans="1:55" s="55" customFormat="1">
      <c r="A80" s="404"/>
      <c r="B80" s="405"/>
      <c r="C80" s="33" t="s">
        <v>8806</v>
      </c>
      <c r="D80" s="33" t="s">
        <v>6796</v>
      </c>
      <c r="E80" s="34">
        <v>15.79</v>
      </c>
      <c r="F80" s="35"/>
      <c r="G80" s="34">
        <v>0.75</v>
      </c>
      <c r="H80" s="35"/>
      <c r="I80" s="34">
        <v>0.68196585884652516</v>
      </c>
      <c r="J80" s="34">
        <v>2.1875678100123034E-2</v>
      </c>
      <c r="K80" s="347">
        <v>0.51</v>
      </c>
      <c r="L80" s="348">
        <v>-0.24</v>
      </c>
      <c r="M80" s="346">
        <v>1350891.77</v>
      </c>
      <c r="N80" s="421"/>
      <c r="O80" s="347">
        <v>0.51</v>
      </c>
      <c r="P80" s="348">
        <v>-0.24</v>
      </c>
      <c r="Q80" s="346">
        <v>1350891.77</v>
      </c>
      <c r="R80" s="53">
        <v>0</v>
      </c>
      <c r="S80" s="52"/>
      <c r="T80" s="53">
        <v>0</v>
      </c>
      <c r="U80" s="53">
        <v>0</v>
      </c>
      <c r="V80" s="54">
        <v>0</v>
      </c>
      <c r="W80" s="54">
        <v>0</v>
      </c>
      <c r="X80" s="49" t="s">
        <v>8717</v>
      </c>
      <c r="Y80" s="49" t="s">
        <v>8808</v>
      </c>
      <c r="Z80"/>
      <c r="AA80"/>
      <c r="AK80"/>
      <c r="AL80" s="7" t="s">
        <v>8809</v>
      </c>
      <c r="AM80" s="7">
        <v>7733</v>
      </c>
      <c r="AN80" t="b">
        <f t="shared" si="4"/>
        <v>1</v>
      </c>
      <c r="AO80"/>
      <c r="AP80" t="s">
        <v>1276</v>
      </c>
      <c r="AQ80">
        <v>2318</v>
      </c>
      <c r="AR80"/>
      <c r="AS80" t="s">
        <v>1276</v>
      </c>
      <c r="AT80">
        <v>2318</v>
      </c>
      <c r="AU80">
        <v>1</v>
      </c>
      <c r="AW80" t="s">
        <v>8809</v>
      </c>
      <c r="AX80">
        <v>7733</v>
      </c>
      <c r="AY80">
        <v>1349</v>
      </c>
      <c r="AZ80"/>
      <c r="BA80">
        <v>0.5</v>
      </c>
      <c r="BB80"/>
      <c r="BC80">
        <v>0.3363077848838073</v>
      </c>
    </row>
    <row r="81" spans="1:55" s="55" customFormat="1">
      <c r="A81" s="404"/>
      <c r="B81" s="405"/>
      <c r="C81" s="39" t="s">
        <v>8634</v>
      </c>
      <c r="D81" s="39" t="s">
        <v>1411</v>
      </c>
      <c r="E81" s="40">
        <v>240.65</v>
      </c>
      <c r="F81" s="41"/>
      <c r="G81" s="40">
        <v>1</v>
      </c>
      <c r="H81" s="41"/>
      <c r="I81" s="40">
        <v>0.6612150438989518</v>
      </c>
      <c r="J81" s="40">
        <v>2.3171716811942984E-2</v>
      </c>
      <c r="K81" s="349">
        <v>0.72</v>
      </c>
      <c r="L81" s="350">
        <v>-0.03</v>
      </c>
      <c r="M81" s="351">
        <v>1880255.39</v>
      </c>
      <c r="N81" s="422"/>
      <c r="O81" s="349">
        <v>0.72</v>
      </c>
      <c r="P81" s="350">
        <v>-0.03</v>
      </c>
      <c r="Q81" s="351">
        <v>1880255.39</v>
      </c>
      <c r="R81" s="53">
        <v>0</v>
      </c>
      <c r="S81" s="52"/>
      <c r="T81" s="53">
        <v>0</v>
      </c>
      <c r="U81" s="53">
        <v>0</v>
      </c>
      <c r="V81" s="54">
        <v>0</v>
      </c>
      <c r="W81" s="54">
        <v>0</v>
      </c>
      <c r="X81" s="49" t="s">
        <v>8717</v>
      </c>
      <c r="Y81" s="49" t="s">
        <v>8810</v>
      </c>
      <c r="Z81"/>
      <c r="AA81"/>
      <c r="AK81"/>
      <c r="AL81" s="7" t="s">
        <v>8811</v>
      </c>
      <c r="AM81" s="7">
        <v>6645</v>
      </c>
      <c r="AN81" t="b">
        <f t="shared" si="4"/>
        <v>1</v>
      </c>
      <c r="AO81"/>
      <c r="AP81" t="s">
        <v>7876</v>
      </c>
      <c r="AQ81" t="s">
        <v>7878</v>
      </c>
      <c r="AR81"/>
      <c r="AS81" s="55" t="s">
        <v>7876</v>
      </c>
      <c r="AT81" s="55" t="s">
        <v>7878</v>
      </c>
      <c r="AU81" s="55">
        <v>0.5</v>
      </c>
      <c r="AW81" t="s">
        <v>8811</v>
      </c>
      <c r="AX81">
        <v>6645</v>
      </c>
      <c r="AY81">
        <v>4744</v>
      </c>
      <c r="AZ81"/>
      <c r="BA81">
        <v>0.5</v>
      </c>
      <c r="BB81"/>
      <c r="BC81">
        <v>0.63344933950240734</v>
      </c>
    </row>
    <row r="82" spans="1:55">
      <c r="A82" s="404"/>
      <c r="B82" s="405"/>
      <c r="C82" s="33" t="s">
        <v>9281</v>
      </c>
      <c r="D82" s="33">
        <v>7733</v>
      </c>
      <c r="E82" s="34">
        <v>1568.5</v>
      </c>
      <c r="F82" s="35"/>
      <c r="G82" s="34">
        <v>0.5</v>
      </c>
      <c r="H82" s="35"/>
      <c r="I82" s="34">
        <v>0.38256493624716514</v>
      </c>
      <c r="J82" s="34">
        <v>2.6005080317298902E-2</v>
      </c>
      <c r="K82" s="347">
        <v>0.85</v>
      </c>
      <c r="L82" s="348">
        <v>-0.15</v>
      </c>
      <c r="M82" s="346">
        <v>2241715.6800000002</v>
      </c>
      <c r="N82" s="421"/>
      <c r="O82" s="347">
        <v>0.85</v>
      </c>
      <c r="P82" s="348">
        <v>-0.15</v>
      </c>
      <c r="Q82" s="346">
        <v>2241715.6800000002</v>
      </c>
      <c r="R82" s="37">
        <v>0</v>
      </c>
      <c r="S82" s="35"/>
      <c r="T82" s="37">
        <v>0</v>
      </c>
      <c r="U82" s="37">
        <v>0</v>
      </c>
      <c r="V82" s="38">
        <v>0</v>
      </c>
      <c r="W82" s="38">
        <v>0</v>
      </c>
      <c r="X82" s="33" t="s">
        <v>8706</v>
      </c>
      <c r="Y82" s="33" t="s">
        <v>8812</v>
      </c>
      <c r="AL82" s="7" t="s">
        <v>8813</v>
      </c>
      <c r="AM82" s="391" t="s">
        <v>2047</v>
      </c>
      <c r="AN82" t="b">
        <f t="shared" si="4"/>
        <v>1</v>
      </c>
      <c r="AP82" t="s">
        <v>3895</v>
      </c>
      <c r="AQ82" t="s">
        <v>3897</v>
      </c>
      <c r="AS82" s="55" t="s">
        <v>3895</v>
      </c>
      <c r="AT82" s="55" t="s">
        <v>3897</v>
      </c>
      <c r="AU82" s="55">
        <v>0.75</v>
      </c>
      <c r="AW82" t="s">
        <v>8813</v>
      </c>
      <c r="AX82" t="s">
        <v>2047</v>
      </c>
      <c r="AY82">
        <v>447.6</v>
      </c>
      <c r="BA82">
        <v>0.5</v>
      </c>
      <c r="BC82">
        <v>0.34830600181095084</v>
      </c>
    </row>
    <row r="83" spans="1:55">
      <c r="A83" s="404"/>
      <c r="B83" s="405"/>
      <c r="C83" s="39" t="s">
        <v>8811</v>
      </c>
      <c r="D83" s="56">
        <v>6645</v>
      </c>
      <c r="E83" s="40">
        <v>4672</v>
      </c>
      <c r="F83" s="41"/>
      <c r="G83" s="40">
        <v>0.5</v>
      </c>
      <c r="H83" s="41"/>
      <c r="I83" s="40">
        <v>0.6103313945924026</v>
      </c>
      <c r="J83" s="40">
        <v>2.7748662566802893E-2</v>
      </c>
      <c r="K83" s="349">
        <v>0.48</v>
      </c>
      <c r="L83" s="350">
        <v>-0.02</v>
      </c>
      <c r="M83" s="351">
        <v>1267508.6399999999</v>
      </c>
      <c r="N83" s="422"/>
      <c r="O83" s="349">
        <v>0.48</v>
      </c>
      <c r="P83" s="350">
        <v>-0.02</v>
      </c>
      <c r="Q83" s="351">
        <v>1267508.6399999999</v>
      </c>
      <c r="R83" s="43">
        <v>0</v>
      </c>
      <c r="S83" s="41"/>
      <c r="T83" s="43">
        <v>0</v>
      </c>
      <c r="U83" s="43">
        <v>0</v>
      </c>
      <c r="V83" s="44">
        <v>0</v>
      </c>
      <c r="W83" s="44">
        <v>0</v>
      </c>
      <c r="X83" s="39" t="s">
        <v>8662</v>
      </c>
      <c r="Y83" s="39" t="s">
        <v>8814</v>
      </c>
      <c r="AL83" s="7" t="s">
        <v>8815</v>
      </c>
      <c r="AM83" s="7" t="s">
        <v>7859</v>
      </c>
      <c r="AN83" t="b">
        <f t="shared" si="4"/>
        <v>1</v>
      </c>
      <c r="AP83" t="s">
        <v>401</v>
      </c>
      <c r="AQ83" t="s">
        <v>402</v>
      </c>
      <c r="AS83" t="s">
        <v>401</v>
      </c>
      <c r="AT83" t="s">
        <v>402</v>
      </c>
      <c r="AU83">
        <v>0.5</v>
      </c>
      <c r="AW83" t="s">
        <v>8815</v>
      </c>
      <c r="AX83" t="s">
        <v>7859</v>
      </c>
      <c r="AY83">
        <v>12.685</v>
      </c>
      <c r="BA83">
        <v>0.5</v>
      </c>
      <c r="BC83">
        <v>0.44358145719623471</v>
      </c>
    </row>
    <row r="84" spans="1:55" s="55" customFormat="1">
      <c r="A84" s="404"/>
      <c r="B84" s="405"/>
      <c r="C84" s="33" t="s">
        <v>8813</v>
      </c>
      <c r="D84" s="33" t="s">
        <v>2047</v>
      </c>
      <c r="E84" s="34">
        <v>485.3</v>
      </c>
      <c r="F84" s="35"/>
      <c r="G84" s="34">
        <v>0.5</v>
      </c>
      <c r="H84" s="35"/>
      <c r="I84" s="34">
        <v>0.37541951987815281</v>
      </c>
      <c r="J84" s="34">
        <v>3.0643201524233395E-2</v>
      </c>
      <c r="K84" s="347">
        <v>0.64</v>
      </c>
      <c r="L84" s="347">
        <v>0.14000000000000001</v>
      </c>
      <c r="M84" s="346">
        <v>1673998.35</v>
      </c>
      <c r="N84" s="421"/>
      <c r="O84" s="347">
        <v>0.64</v>
      </c>
      <c r="P84" s="347">
        <v>0.14000000000000001</v>
      </c>
      <c r="Q84" s="346">
        <v>1673998.35</v>
      </c>
      <c r="R84" s="53">
        <v>0</v>
      </c>
      <c r="S84" s="52"/>
      <c r="T84" s="53">
        <v>0</v>
      </c>
      <c r="U84" s="53">
        <v>0</v>
      </c>
      <c r="V84" s="54">
        <v>0</v>
      </c>
      <c r="W84" s="54">
        <v>0</v>
      </c>
      <c r="X84" s="49" t="s">
        <v>8816</v>
      </c>
      <c r="Y84" s="49" t="s">
        <v>8817</v>
      </c>
      <c r="Z84"/>
      <c r="AA84"/>
      <c r="AK84"/>
      <c r="AL84" s="387" t="s">
        <v>8818</v>
      </c>
      <c r="AM84" s="387" t="s">
        <v>662</v>
      </c>
      <c r="AN84" t="b">
        <f t="shared" si="4"/>
        <v>1</v>
      </c>
      <c r="AO84"/>
      <c r="AP84" t="s">
        <v>7899</v>
      </c>
      <c r="AQ84" t="s">
        <v>7901</v>
      </c>
      <c r="AR84"/>
      <c r="AS84" s="55" t="s">
        <v>7899</v>
      </c>
      <c r="AT84" s="55" t="s">
        <v>7901</v>
      </c>
      <c r="AU84" s="55">
        <v>1</v>
      </c>
      <c r="AW84" t="s">
        <v>8818</v>
      </c>
      <c r="AX84" s="368" t="s">
        <v>662</v>
      </c>
      <c r="AY84">
        <v>18.989999999999998</v>
      </c>
      <c r="AZ84"/>
      <c r="BA84">
        <v>0.75</v>
      </c>
      <c r="BB84"/>
      <c r="BC84">
        <v>1.0916367974168881</v>
      </c>
    </row>
    <row r="85" spans="1:55" s="55" customFormat="1">
      <c r="A85" s="404"/>
      <c r="B85" s="405"/>
      <c r="C85" s="39" t="s">
        <v>8815</v>
      </c>
      <c r="D85" s="39" t="s">
        <v>7859</v>
      </c>
      <c r="E85" s="40">
        <v>11.484999999999999</v>
      </c>
      <c r="F85" s="41"/>
      <c r="G85" s="40">
        <v>0.5</v>
      </c>
      <c r="H85" s="41"/>
      <c r="I85" s="40">
        <v>0.39555188367932503</v>
      </c>
      <c r="J85" s="40">
        <v>3.2540138121532086E-2</v>
      </c>
      <c r="K85" s="349">
        <v>0.42</v>
      </c>
      <c r="L85" s="350">
        <v>-0.08</v>
      </c>
      <c r="M85" s="351">
        <v>1113399.06</v>
      </c>
      <c r="N85" s="422"/>
      <c r="O85" s="349">
        <v>0.42</v>
      </c>
      <c r="P85" s="350">
        <v>-0.08</v>
      </c>
      <c r="Q85" s="351">
        <v>1113399.06</v>
      </c>
      <c r="R85" s="53">
        <v>0</v>
      </c>
      <c r="S85" s="52"/>
      <c r="T85" s="53">
        <v>0</v>
      </c>
      <c r="U85" s="53">
        <v>0</v>
      </c>
      <c r="V85" s="54">
        <v>0</v>
      </c>
      <c r="W85" s="54">
        <v>0</v>
      </c>
      <c r="X85" s="49" t="s">
        <v>8639</v>
      </c>
      <c r="Y85" s="49" t="s">
        <v>8819</v>
      </c>
      <c r="Z85"/>
      <c r="AA85"/>
      <c r="AK85"/>
      <c r="AL85" s="387" t="s">
        <v>8820</v>
      </c>
      <c r="AM85" s="387">
        <v>2318</v>
      </c>
      <c r="AN85" t="b">
        <f t="shared" si="4"/>
        <v>1</v>
      </c>
      <c r="AO85"/>
      <c r="AP85" t="s">
        <v>7970</v>
      </c>
      <c r="AQ85" t="s">
        <v>7972</v>
      </c>
      <c r="AR85"/>
      <c r="AS85" t="s">
        <v>7970</v>
      </c>
      <c r="AT85" t="s">
        <v>7972</v>
      </c>
      <c r="AU85">
        <v>0.5</v>
      </c>
      <c r="AW85" s="55" t="s">
        <v>8820</v>
      </c>
      <c r="AX85" s="55">
        <v>2318</v>
      </c>
      <c r="AY85" s="55">
        <v>63.5</v>
      </c>
      <c r="BA85" s="55">
        <v>1</v>
      </c>
      <c r="BC85" s="55">
        <v>1.0186466414115454</v>
      </c>
    </row>
    <row r="86" spans="1:55">
      <c r="A86" s="404"/>
      <c r="B86" s="405"/>
      <c r="C86" s="33" t="s">
        <v>9329</v>
      </c>
      <c r="D86" s="33" t="s">
        <v>662</v>
      </c>
      <c r="E86" s="34">
        <v>21.51</v>
      </c>
      <c r="F86" s="35"/>
      <c r="G86" s="34">
        <v>0.75</v>
      </c>
      <c r="H86" s="35"/>
      <c r="I86" s="34">
        <v>0.94944267203333621</v>
      </c>
      <c r="J86" s="34">
        <v>3.3149605628359703E-2</v>
      </c>
      <c r="K86" s="347">
        <v>0.5</v>
      </c>
      <c r="L86" s="347">
        <v>0</v>
      </c>
      <c r="M86" s="346">
        <v>1316180.51</v>
      </c>
      <c r="N86" s="421"/>
      <c r="O86" s="347">
        <v>0.5</v>
      </c>
      <c r="P86" s="347">
        <v>0</v>
      </c>
      <c r="Q86" s="346">
        <v>1316180.51</v>
      </c>
      <c r="R86" s="37">
        <v>0</v>
      </c>
      <c r="S86" s="35"/>
      <c r="T86" s="37">
        <v>0</v>
      </c>
      <c r="U86" s="37">
        <v>0</v>
      </c>
      <c r="V86" s="38">
        <v>0</v>
      </c>
      <c r="W86" s="38">
        <v>0</v>
      </c>
      <c r="X86" s="33" t="s">
        <v>8662</v>
      </c>
      <c r="Y86" s="33" t="s">
        <v>8821</v>
      </c>
      <c r="AL86" s="387" t="s">
        <v>8822</v>
      </c>
      <c r="AM86" s="387" t="s">
        <v>7878</v>
      </c>
      <c r="AN86" t="b">
        <f t="shared" si="4"/>
        <v>1</v>
      </c>
      <c r="AP86" t="s">
        <v>8093</v>
      </c>
      <c r="AQ86" t="s">
        <v>8095</v>
      </c>
      <c r="AS86" t="s">
        <v>8093</v>
      </c>
      <c r="AT86" t="s">
        <v>8095</v>
      </c>
      <c r="AU86">
        <v>0.5</v>
      </c>
      <c r="AW86" t="s">
        <v>8822</v>
      </c>
      <c r="AX86" t="s">
        <v>7878</v>
      </c>
      <c r="AY86">
        <v>10.975</v>
      </c>
      <c r="BA86">
        <v>0.5</v>
      </c>
      <c r="BC86">
        <v>0.51083609525613849</v>
      </c>
    </row>
    <row r="87" spans="1:55">
      <c r="A87" s="404"/>
      <c r="B87" s="405"/>
      <c r="C87" s="39" t="s">
        <v>9296</v>
      </c>
      <c r="D87" s="56">
        <v>2318</v>
      </c>
      <c r="E87" s="40">
        <v>62.75</v>
      </c>
      <c r="F87" s="41"/>
      <c r="G87" s="40">
        <v>1</v>
      </c>
      <c r="H87" s="41"/>
      <c r="I87" s="40">
        <v>0.98581755752531219</v>
      </c>
      <c r="J87" s="40">
        <v>3.3924588527800198E-2</v>
      </c>
      <c r="K87" s="349">
        <v>0.84</v>
      </c>
      <c r="L87" s="349">
        <v>0.09</v>
      </c>
      <c r="M87" s="351">
        <v>2202537.75</v>
      </c>
      <c r="N87" s="422"/>
      <c r="O87" s="349">
        <v>0.84</v>
      </c>
      <c r="P87" s="349">
        <v>0.09</v>
      </c>
      <c r="Q87" s="351">
        <v>2202537.75</v>
      </c>
      <c r="R87" s="43">
        <v>0</v>
      </c>
      <c r="S87" s="41"/>
      <c r="T87" s="43">
        <v>0</v>
      </c>
      <c r="U87" s="43">
        <v>0</v>
      </c>
      <c r="V87" s="44">
        <v>0</v>
      </c>
      <c r="W87" s="44">
        <v>0</v>
      </c>
      <c r="X87" s="39" t="s">
        <v>343</v>
      </c>
      <c r="Y87" s="39" t="s">
        <v>8823</v>
      </c>
      <c r="AL87" s="387" t="s">
        <v>8824</v>
      </c>
      <c r="AM87" s="387" t="s">
        <v>402</v>
      </c>
      <c r="AN87" t="b">
        <f t="shared" ref="AN87:AN103" si="5">AT83=AM87</f>
        <v>1</v>
      </c>
      <c r="AP87" t="s">
        <v>7176</v>
      </c>
      <c r="AQ87" t="s">
        <v>7178</v>
      </c>
      <c r="AS87" t="s">
        <v>7176</v>
      </c>
      <c r="AT87" t="s">
        <v>7178</v>
      </c>
      <c r="AU87">
        <v>1</v>
      </c>
      <c r="AW87" t="s">
        <v>8824</v>
      </c>
      <c r="AX87" t="s">
        <v>402</v>
      </c>
      <c r="AY87">
        <v>41.8</v>
      </c>
      <c r="BA87">
        <v>0.5</v>
      </c>
      <c r="BC87">
        <v>0.65476121031213164</v>
      </c>
    </row>
    <row r="88" spans="1:55">
      <c r="A88" s="404"/>
      <c r="B88" s="405"/>
      <c r="C88" s="33" t="s">
        <v>8822</v>
      </c>
      <c r="D88" s="33" t="s">
        <v>7878</v>
      </c>
      <c r="E88" s="34">
        <v>11.11</v>
      </c>
      <c r="F88" s="35"/>
      <c r="G88" s="34">
        <v>0.5</v>
      </c>
      <c r="H88" s="35"/>
      <c r="I88" s="34">
        <v>0.50930818110385179</v>
      </c>
      <c r="J88" s="34">
        <v>3.52438422555931E-2</v>
      </c>
      <c r="K88" s="347">
        <v>1.1100000000000001</v>
      </c>
      <c r="L88" s="347">
        <v>0.11</v>
      </c>
      <c r="M88" s="346">
        <v>2909534.23</v>
      </c>
      <c r="N88" s="421"/>
      <c r="O88" s="347">
        <v>1.1100000000000001</v>
      </c>
      <c r="P88" s="347">
        <v>0.11</v>
      </c>
      <c r="Q88" s="346">
        <v>2909534.23</v>
      </c>
      <c r="R88" s="37">
        <v>0</v>
      </c>
      <c r="S88" s="35"/>
      <c r="T88" s="37">
        <v>0</v>
      </c>
      <c r="U88" s="37">
        <v>0</v>
      </c>
      <c r="V88" s="38">
        <v>0</v>
      </c>
      <c r="W88" s="38">
        <v>0</v>
      </c>
      <c r="X88" s="33" t="s">
        <v>8662</v>
      </c>
      <c r="Y88" s="33" t="s">
        <v>8825</v>
      </c>
      <c r="AL88" s="387" t="s">
        <v>8826</v>
      </c>
      <c r="AM88" s="387" t="s">
        <v>7901</v>
      </c>
      <c r="AN88" t="b">
        <f t="shared" si="5"/>
        <v>1</v>
      </c>
      <c r="AP88" t="s">
        <v>793</v>
      </c>
      <c r="AQ88" t="s">
        <v>795</v>
      </c>
      <c r="AS88" t="s">
        <v>793</v>
      </c>
      <c r="AT88" t="s">
        <v>795</v>
      </c>
      <c r="AU88">
        <v>1</v>
      </c>
      <c r="AW88" s="55" t="s">
        <v>8826</v>
      </c>
      <c r="AX88" s="55" t="s">
        <v>7901</v>
      </c>
      <c r="AY88" s="55">
        <v>53.88</v>
      </c>
      <c r="AZ88" s="55"/>
      <c r="BA88" s="55">
        <v>1</v>
      </c>
      <c r="BB88" s="55"/>
      <c r="BC88" s="55">
        <v>0.86190174122141416</v>
      </c>
    </row>
    <row r="89" spans="1:55">
      <c r="A89" s="404"/>
      <c r="B89" s="405"/>
      <c r="C89" s="39" t="s">
        <v>8824</v>
      </c>
      <c r="D89" s="39" t="s">
        <v>402</v>
      </c>
      <c r="E89" s="40">
        <v>39.51</v>
      </c>
      <c r="F89" s="41"/>
      <c r="G89" s="40">
        <v>0.5</v>
      </c>
      <c r="H89" s="41"/>
      <c r="I89" s="40">
        <v>0.46679840205594431</v>
      </c>
      <c r="J89" s="40">
        <v>3.5634721626573301E-2</v>
      </c>
      <c r="K89" s="349">
        <v>0.53</v>
      </c>
      <c r="L89" s="349">
        <v>0.03</v>
      </c>
      <c r="M89" s="351">
        <v>1402233.3</v>
      </c>
      <c r="N89" s="422"/>
      <c r="O89" s="349">
        <v>0.53</v>
      </c>
      <c r="P89" s="349">
        <v>0.03</v>
      </c>
      <c r="Q89" s="351">
        <v>1402233.3</v>
      </c>
      <c r="R89" s="43">
        <v>0</v>
      </c>
      <c r="S89" s="41"/>
      <c r="T89" s="43">
        <v>0</v>
      </c>
      <c r="U89" s="43">
        <v>0</v>
      </c>
      <c r="V89" s="44">
        <v>0</v>
      </c>
      <c r="W89" s="44">
        <v>0</v>
      </c>
      <c r="X89" s="39" t="s">
        <v>8662</v>
      </c>
      <c r="Y89" s="39" t="s">
        <v>8827</v>
      </c>
      <c r="AL89" s="387" t="s">
        <v>8828</v>
      </c>
      <c r="AM89" s="387" t="s">
        <v>7972</v>
      </c>
      <c r="AN89" t="b">
        <f t="shared" si="5"/>
        <v>1</v>
      </c>
      <c r="AP89" t="s">
        <v>3379</v>
      </c>
      <c r="AQ89" t="s">
        <v>3381</v>
      </c>
      <c r="AS89" t="s">
        <v>3379</v>
      </c>
      <c r="AT89" t="s">
        <v>3381</v>
      </c>
      <c r="AU89">
        <v>0.5</v>
      </c>
      <c r="AW89" s="55" t="s">
        <v>8828</v>
      </c>
      <c r="AX89" s="55" t="s">
        <v>7972</v>
      </c>
      <c r="AY89" s="55">
        <v>25.94</v>
      </c>
      <c r="AZ89" s="55"/>
      <c r="BA89" s="55">
        <v>0.5</v>
      </c>
      <c r="BB89" s="55"/>
      <c r="BC89" s="55">
        <v>0.48984672004620439</v>
      </c>
    </row>
    <row r="90" spans="1:55">
      <c r="A90" s="404"/>
      <c r="B90" s="405"/>
      <c r="C90" s="33" t="s">
        <v>9275</v>
      </c>
      <c r="D90" s="376" t="s">
        <v>7901</v>
      </c>
      <c r="E90" s="34">
        <v>51.6</v>
      </c>
      <c r="F90" s="35"/>
      <c r="G90" s="34">
        <v>1</v>
      </c>
      <c r="H90" s="35"/>
      <c r="I90" s="34">
        <v>0.81296045089632152</v>
      </c>
      <c r="J90" s="34">
        <v>3.8515547065251475E-2</v>
      </c>
      <c r="K90" s="347">
        <v>0.56000000000000005</v>
      </c>
      <c r="L90" s="347">
        <v>0.06</v>
      </c>
      <c r="M90" s="346">
        <v>1472664.52</v>
      </c>
      <c r="N90" s="421"/>
      <c r="O90" s="347">
        <v>0.56000000000000005</v>
      </c>
      <c r="P90" s="347">
        <v>0.06</v>
      </c>
      <c r="Q90" s="346">
        <v>1472664.52</v>
      </c>
      <c r="R90" s="37">
        <v>0</v>
      </c>
      <c r="S90" s="35"/>
      <c r="T90" s="37">
        <v>0</v>
      </c>
      <c r="U90" s="37">
        <v>0</v>
      </c>
      <c r="V90" s="38">
        <v>0</v>
      </c>
      <c r="W90" s="38">
        <v>0</v>
      </c>
      <c r="X90" s="33" t="s">
        <v>8662</v>
      </c>
      <c r="Y90" s="33" t="s">
        <v>8829</v>
      </c>
      <c r="AL90" s="387" t="s">
        <v>8830</v>
      </c>
      <c r="AM90" s="387" t="s">
        <v>8095</v>
      </c>
      <c r="AN90" t="b">
        <f t="shared" si="5"/>
        <v>1</v>
      </c>
      <c r="AP90" t="s">
        <v>2200</v>
      </c>
      <c r="AQ90" t="s">
        <v>2202</v>
      </c>
      <c r="AS90" t="s">
        <v>2200</v>
      </c>
      <c r="AT90" t="s">
        <v>2202</v>
      </c>
      <c r="AU90">
        <v>1</v>
      </c>
      <c r="AW90" t="s">
        <v>8830</v>
      </c>
      <c r="AX90" t="s">
        <v>8095</v>
      </c>
      <c r="AY90">
        <v>4.673</v>
      </c>
      <c r="BA90">
        <v>0.5</v>
      </c>
      <c r="BC90">
        <v>0.59678036996384154</v>
      </c>
    </row>
    <row r="91" spans="1:55">
      <c r="A91" s="404"/>
      <c r="B91" s="405"/>
      <c r="C91" s="39" t="s">
        <v>8828</v>
      </c>
      <c r="D91" s="39" t="s">
        <v>7972</v>
      </c>
      <c r="E91" s="40">
        <v>24.65</v>
      </c>
      <c r="F91" s="41"/>
      <c r="G91" s="40">
        <v>0.5</v>
      </c>
      <c r="H91" s="41"/>
      <c r="I91" s="40">
        <v>0.45845498783056454</v>
      </c>
      <c r="J91" s="40">
        <v>3.8516534936776113E-2</v>
      </c>
      <c r="K91" s="349" t="s">
        <v>8627</v>
      </c>
      <c r="L91" s="349"/>
      <c r="M91" s="349" t="s">
        <v>8627</v>
      </c>
      <c r="N91" s="422"/>
      <c r="O91" s="349" t="s">
        <v>8627</v>
      </c>
      <c r="P91" s="349" t="s">
        <v>8627</v>
      </c>
      <c r="Q91" s="349" t="s">
        <v>8627</v>
      </c>
      <c r="R91" s="43">
        <v>0</v>
      </c>
      <c r="S91" s="41"/>
      <c r="T91" s="43">
        <v>0</v>
      </c>
      <c r="U91" s="43">
        <v>0</v>
      </c>
      <c r="V91" s="44">
        <v>0</v>
      </c>
      <c r="W91" s="44">
        <v>0</v>
      </c>
      <c r="X91" s="39" t="s">
        <v>8662</v>
      </c>
      <c r="Y91" s="39" t="s">
        <v>8831</v>
      </c>
      <c r="AL91" s="387" t="s">
        <v>8832</v>
      </c>
      <c r="AM91" s="387" t="s">
        <v>7178</v>
      </c>
      <c r="AN91" t="b">
        <f t="shared" si="5"/>
        <v>1</v>
      </c>
      <c r="AP91" t="s">
        <v>6246</v>
      </c>
      <c r="AQ91">
        <v>5930</v>
      </c>
      <c r="AS91" s="55" t="s">
        <v>6246</v>
      </c>
      <c r="AT91" s="55">
        <v>5930</v>
      </c>
      <c r="AU91" s="55">
        <v>1.25</v>
      </c>
      <c r="AW91" t="s">
        <v>8832</v>
      </c>
      <c r="AX91" t="s">
        <v>7178</v>
      </c>
      <c r="AY91">
        <v>320.2</v>
      </c>
      <c r="BA91">
        <v>1</v>
      </c>
      <c r="BC91">
        <v>0.92667597899423904</v>
      </c>
    </row>
    <row r="92" spans="1:55">
      <c r="A92" s="404"/>
      <c r="B92" s="405"/>
      <c r="C92" s="33" t="s">
        <v>8830</v>
      </c>
      <c r="D92" s="33" t="s">
        <v>8095</v>
      </c>
      <c r="E92" s="34">
        <v>4.9560000000000004</v>
      </c>
      <c r="F92" s="35"/>
      <c r="G92" s="34">
        <v>0.5</v>
      </c>
      <c r="H92" s="35"/>
      <c r="I92" s="34">
        <v>0.62336094869383474</v>
      </c>
      <c r="J92" s="34">
        <v>3.8827691359606425E-2</v>
      </c>
      <c r="K92" s="347">
        <v>0.97</v>
      </c>
      <c r="L92" s="348">
        <v>-0.03</v>
      </c>
      <c r="M92" s="346">
        <v>2556948.86</v>
      </c>
      <c r="N92" s="421"/>
      <c r="O92" s="347">
        <v>0.97</v>
      </c>
      <c r="P92" s="348">
        <v>-0.03</v>
      </c>
      <c r="Q92" s="346">
        <v>2556948.86</v>
      </c>
      <c r="R92" s="37">
        <v>0</v>
      </c>
      <c r="S92" s="35"/>
      <c r="T92" s="37">
        <v>0</v>
      </c>
      <c r="U92" s="37">
        <v>0</v>
      </c>
      <c r="V92" s="38">
        <v>0</v>
      </c>
      <c r="W92" s="38">
        <v>0</v>
      </c>
      <c r="X92" s="33" t="s">
        <v>8646</v>
      </c>
      <c r="Y92" s="33" t="s">
        <v>8833</v>
      </c>
      <c r="AL92" s="387" t="s">
        <v>8834</v>
      </c>
      <c r="AM92" s="387" t="s">
        <v>795</v>
      </c>
      <c r="AN92" t="b">
        <f t="shared" si="5"/>
        <v>1</v>
      </c>
      <c r="AP92" t="s">
        <v>8105</v>
      </c>
      <c r="AQ92" t="s">
        <v>8107</v>
      </c>
      <c r="AS92" s="55" t="s">
        <v>8105</v>
      </c>
      <c r="AT92" s="55" t="s">
        <v>8107</v>
      </c>
      <c r="AU92" s="55">
        <v>1.75</v>
      </c>
      <c r="AW92" t="s">
        <v>8834</v>
      </c>
      <c r="AX92" s="368" t="s">
        <v>795</v>
      </c>
      <c r="AY92">
        <v>53.66</v>
      </c>
      <c r="BA92">
        <v>1</v>
      </c>
      <c r="BC92">
        <v>1.0651286837912037</v>
      </c>
    </row>
    <row r="93" spans="1:55">
      <c r="A93" s="404"/>
      <c r="B93" s="405"/>
      <c r="C93" s="39" t="s">
        <v>9282</v>
      </c>
      <c r="D93" s="56" t="s">
        <v>7178</v>
      </c>
      <c r="E93" s="40">
        <v>315.60000000000002</v>
      </c>
      <c r="F93" s="41"/>
      <c r="G93" s="40">
        <v>1</v>
      </c>
      <c r="H93" s="41"/>
      <c r="I93" s="40">
        <v>0.88569735562835072</v>
      </c>
      <c r="J93" s="40">
        <v>4.1339296915470447E-2</v>
      </c>
      <c r="K93" s="349">
        <v>0.37</v>
      </c>
      <c r="L93" s="350">
        <v>-0.13</v>
      </c>
      <c r="M93" s="351">
        <v>979793.4</v>
      </c>
      <c r="N93" s="422"/>
      <c r="O93" s="349">
        <v>0.37</v>
      </c>
      <c r="P93" s="350">
        <v>-0.13</v>
      </c>
      <c r="Q93" s="351">
        <v>979793.4</v>
      </c>
      <c r="R93" s="43">
        <v>0</v>
      </c>
      <c r="S93" s="41"/>
      <c r="T93" s="43">
        <v>0</v>
      </c>
      <c r="U93" s="43">
        <v>0</v>
      </c>
      <c r="V93" s="44">
        <v>0</v>
      </c>
      <c r="W93" s="44">
        <v>0</v>
      </c>
      <c r="X93" s="39" t="s">
        <v>8685</v>
      </c>
      <c r="Y93" s="39" t="s">
        <v>8835</v>
      </c>
      <c r="AL93" s="387" t="s">
        <v>8836</v>
      </c>
      <c r="AM93" s="387" t="s">
        <v>3381</v>
      </c>
      <c r="AN93" t="b">
        <f t="shared" si="5"/>
        <v>1</v>
      </c>
      <c r="AP93" t="s">
        <v>4911</v>
      </c>
      <c r="AQ93">
        <v>7309</v>
      </c>
      <c r="AS93" s="55" t="s">
        <v>4911</v>
      </c>
      <c r="AT93" s="55">
        <v>7309</v>
      </c>
      <c r="AU93" s="55">
        <v>0.5</v>
      </c>
      <c r="AW93" s="55" t="s">
        <v>8836</v>
      </c>
      <c r="AX93" s="55" t="s">
        <v>3381</v>
      </c>
      <c r="AY93" s="55">
        <v>53.54</v>
      </c>
      <c r="AZ93" s="55"/>
      <c r="BA93" s="55">
        <v>0.5</v>
      </c>
      <c r="BB93" s="55"/>
      <c r="BC93" s="55">
        <v>0.50895022089634423</v>
      </c>
    </row>
    <row r="94" spans="1:55">
      <c r="A94" s="404"/>
      <c r="B94" s="405"/>
      <c r="C94" s="33" t="s">
        <v>9279</v>
      </c>
      <c r="D94" s="33" t="s">
        <v>795</v>
      </c>
      <c r="E94" s="34">
        <v>44.86</v>
      </c>
      <c r="F94" s="35"/>
      <c r="G94" s="34">
        <v>1</v>
      </c>
      <c r="H94" s="35"/>
      <c r="I94" s="34">
        <v>0.85843919413315406</v>
      </c>
      <c r="J94" s="34">
        <v>4.3638262692739023E-2</v>
      </c>
      <c r="K94" s="347">
        <v>0.57999999999999996</v>
      </c>
      <c r="L94" s="347">
        <v>0.08</v>
      </c>
      <c r="M94" s="346">
        <v>1526887.47</v>
      </c>
      <c r="N94" s="421"/>
      <c r="O94" s="347">
        <v>0.57999999999999996</v>
      </c>
      <c r="P94" s="347">
        <v>0.08</v>
      </c>
      <c r="Q94" s="346">
        <v>1526887.47</v>
      </c>
      <c r="R94" s="37">
        <v>0</v>
      </c>
      <c r="S94" s="35"/>
      <c r="T94" s="37">
        <v>0</v>
      </c>
      <c r="U94" s="37">
        <v>0</v>
      </c>
      <c r="V94" s="38">
        <v>0</v>
      </c>
      <c r="W94" s="38">
        <v>0</v>
      </c>
      <c r="X94" s="33" t="s">
        <v>8688</v>
      </c>
      <c r="Y94" s="33" t="s">
        <v>8837</v>
      </c>
      <c r="AL94" s="387" t="s">
        <v>8838</v>
      </c>
      <c r="AM94" s="387" t="s">
        <v>2202</v>
      </c>
      <c r="AN94" t="b">
        <f t="shared" si="5"/>
        <v>1</v>
      </c>
      <c r="AP94" t="s">
        <v>801</v>
      </c>
      <c r="AQ94" t="s">
        <v>803</v>
      </c>
      <c r="AS94" s="55" t="s">
        <v>801</v>
      </c>
      <c r="AT94" s="55" t="s">
        <v>803</v>
      </c>
      <c r="AU94" s="55">
        <v>0.75</v>
      </c>
      <c r="AW94" s="55" t="s">
        <v>8838</v>
      </c>
      <c r="AX94" s="55" t="s">
        <v>2202</v>
      </c>
      <c r="AY94" s="55">
        <v>318.2</v>
      </c>
      <c r="AZ94" s="55"/>
      <c r="BA94" s="55">
        <v>1</v>
      </c>
      <c r="BB94" s="55"/>
      <c r="BC94" s="55">
        <v>1.0683315923844701</v>
      </c>
    </row>
    <row r="95" spans="1:55">
      <c r="A95" s="404"/>
      <c r="B95" s="405"/>
      <c r="C95" s="39" t="s">
        <v>8836</v>
      </c>
      <c r="D95" s="39" t="s">
        <v>3381</v>
      </c>
      <c r="E95" s="40">
        <v>59.04</v>
      </c>
      <c r="F95" s="41"/>
      <c r="G95" s="40">
        <v>0.5</v>
      </c>
      <c r="H95" s="41"/>
      <c r="I95" s="40">
        <v>0.55726946309787662</v>
      </c>
      <c r="J95" s="40">
        <v>4.3965608881953618E-2</v>
      </c>
      <c r="K95" s="349" t="s">
        <v>8627</v>
      </c>
      <c r="L95" s="349"/>
      <c r="M95" s="349" t="s">
        <v>8627</v>
      </c>
      <c r="N95" s="422"/>
      <c r="O95" s="349" t="s">
        <v>8627</v>
      </c>
      <c r="P95" s="349" t="s">
        <v>8627</v>
      </c>
      <c r="Q95" s="349" t="s">
        <v>8627</v>
      </c>
      <c r="R95" s="43">
        <v>0</v>
      </c>
      <c r="S95" s="41"/>
      <c r="T95" s="43">
        <v>0</v>
      </c>
      <c r="U95" s="43">
        <v>0</v>
      </c>
      <c r="V95" s="44">
        <v>0</v>
      </c>
      <c r="W95" s="44">
        <v>0</v>
      </c>
      <c r="X95" s="39" t="s">
        <v>8693</v>
      </c>
      <c r="Y95" s="39" t="s">
        <v>8839</v>
      </c>
      <c r="AL95" s="387" t="s">
        <v>8641</v>
      </c>
      <c r="AM95" s="387">
        <v>5930</v>
      </c>
      <c r="AN95" t="b">
        <f t="shared" si="5"/>
        <v>1</v>
      </c>
      <c r="AP95" t="s">
        <v>3451</v>
      </c>
      <c r="AQ95" t="s">
        <v>3453</v>
      </c>
      <c r="AS95" t="s">
        <v>3451</v>
      </c>
      <c r="AT95" t="s">
        <v>3453</v>
      </c>
      <c r="AU95">
        <v>1</v>
      </c>
      <c r="AW95" s="55" t="s">
        <v>8641</v>
      </c>
      <c r="AX95" s="368">
        <v>5930</v>
      </c>
      <c r="AY95" s="55">
        <v>190000</v>
      </c>
      <c r="AZ95" s="55"/>
      <c r="BA95" s="55">
        <v>1.25</v>
      </c>
      <c r="BB95" s="55"/>
      <c r="BC95" s="55">
        <v>1.9350078938151587</v>
      </c>
    </row>
    <row r="96" spans="1:55" s="55" customFormat="1">
      <c r="A96" s="404"/>
      <c r="B96" s="405"/>
      <c r="C96" s="33" t="s">
        <v>8838</v>
      </c>
      <c r="D96" s="33" t="s">
        <v>2202</v>
      </c>
      <c r="E96" s="34">
        <v>313.3</v>
      </c>
      <c r="F96" s="35"/>
      <c r="G96" s="34">
        <v>1</v>
      </c>
      <c r="H96" s="35"/>
      <c r="I96" s="34">
        <v>1.0444514263777205</v>
      </c>
      <c r="J96" s="34">
        <v>4.9296687924378302E-2</v>
      </c>
      <c r="K96" s="347">
        <v>0.99</v>
      </c>
      <c r="L96" s="348">
        <v>-0.01</v>
      </c>
      <c r="M96" s="346">
        <v>2611715.94</v>
      </c>
      <c r="N96" s="421"/>
      <c r="O96" s="347">
        <v>0.99</v>
      </c>
      <c r="P96" s="348">
        <v>-0.01</v>
      </c>
      <c r="Q96" s="346">
        <v>2611715.94</v>
      </c>
      <c r="R96" s="53">
        <v>0</v>
      </c>
      <c r="S96" s="52"/>
      <c r="T96" s="53">
        <v>0</v>
      </c>
      <c r="U96" s="53">
        <v>0</v>
      </c>
      <c r="V96" s="54">
        <v>0</v>
      </c>
      <c r="W96" s="54">
        <v>0</v>
      </c>
      <c r="X96" s="49" t="s">
        <v>8794</v>
      </c>
      <c r="Y96" s="49" t="s">
        <v>8840</v>
      </c>
      <c r="Z96"/>
      <c r="AA96"/>
      <c r="AK96"/>
      <c r="AL96" s="387" t="s">
        <v>8841</v>
      </c>
      <c r="AM96" s="387" t="s">
        <v>8107</v>
      </c>
      <c r="AN96" t="b">
        <f t="shared" si="5"/>
        <v>1</v>
      </c>
      <c r="AO96"/>
      <c r="AP96" t="s">
        <v>6162</v>
      </c>
      <c r="AQ96" t="s">
        <v>6164</v>
      </c>
      <c r="AR96"/>
      <c r="AS96" t="s">
        <v>6162</v>
      </c>
      <c r="AT96" t="s">
        <v>6164</v>
      </c>
      <c r="AU96">
        <v>0.5</v>
      </c>
      <c r="AW96" s="55" t="s">
        <v>8841</v>
      </c>
      <c r="AX96" s="55" t="s">
        <v>8107</v>
      </c>
      <c r="AY96" s="55">
        <v>32.44</v>
      </c>
      <c r="BA96" s="55">
        <v>1.75</v>
      </c>
      <c r="BC96" s="55">
        <v>2.0579587916156514</v>
      </c>
    </row>
    <row r="97" spans="1:55">
      <c r="A97" s="404"/>
      <c r="B97" s="405"/>
      <c r="C97" s="39" t="s">
        <v>9334</v>
      </c>
      <c r="D97" s="39">
        <v>5930</v>
      </c>
      <c r="E97" s="40">
        <v>206000</v>
      </c>
      <c r="F97" s="41"/>
      <c r="G97" s="40">
        <v>1.25</v>
      </c>
      <c r="H97" s="41"/>
      <c r="I97" s="40">
        <v>2.0465426522046979</v>
      </c>
      <c r="J97" s="40">
        <v>5.1530520395951594E-2</v>
      </c>
      <c r="K97" s="349">
        <v>0.97</v>
      </c>
      <c r="L97" s="350">
        <v>-0.03</v>
      </c>
      <c r="M97" s="351">
        <v>2542474.63</v>
      </c>
      <c r="N97" s="422"/>
      <c r="O97" s="349">
        <v>0.97</v>
      </c>
      <c r="P97" s="350">
        <v>-0.03</v>
      </c>
      <c r="Q97" s="351">
        <v>2542474.63</v>
      </c>
      <c r="R97" s="43">
        <v>0</v>
      </c>
      <c r="S97" s="41"/>
      <c r="T97" s="43">
        <v>0</v>
      </c>
      <c r="U97" s="43">
        <v>0</v>
      </c>
      <c r="V97" s="44">
        <v>0</v>
      </c>
      <c r="W97" s="44">
        <v>0</v>
      </c>
      <c r="X97" s="39" t="s">
        <v>8662</v>
      </c>
      <c r="Y97" s="39" t="s">
        <v>8842</v>
      </c>
      <c r="AL97" s="387" t="s">
        <v>8843</v>
      </c>
      <c r="AM97" s="387">
        <v>7309</v>
      </c>
      <c r="AN97" t="b">
        <f t="shared" si="5"/>
        <v>1</v>
      </c>
      <c r="AP97" t="s">
        <v>6850</v>
      </c>
      <c r="AQ97" t="s">
        <v>6852</v>
      </c>
      <c r="AS97" t="s">
        <v>6850</v>
      </c>
      <c r="AT97" t="s">
        <v>6852</v>
      </c>
      <c r="AU97">
        <v>0.75</v>
      </c>
      <c r="AW97" t="s">
        <v>8843</v>
      </c>
      <c r="AX97">
        <v>7309</v>
      </c>
      <c r="AY97">
        <v>15870</v>
      </c>
      <c r="BA97">
        <v>0.5</v>
      </c>
      <c r="BC97">
        <v>0.44637548905209623</v>
      </c>
    </row>
    <row r="98" spans="1:55">
      <c r="A98" s="404"/>
      <c r="B98" s="405"/>
      <c r="C98" s="33" t="s">
        <v>9333</v>
      </c>
      <c r="D98" s="376" t="s">
        <v>6324</v>
      </c>
      <c r="E98" s="34">
        <v>139.38</v>
      </c>
      <c r="F98" s="35"/>
      <c r="G98" s="34">
        <v>0.5</v>
      </c>
      <c r="H98" s="35"/>
      <c r="I98" s="34">
        <v>0.99460378225262236</v>
      </c>
      <c r="J98" s="34">
        <v>5.1792055514929027E-2</v>
      </c>
      <c r="K98" s="347">
        <v>0.51</v>
      </c>
      <c r="L98" s="347">
        <v>0.01</v>
      </c>
      <c r="M98" s="346">
        <v>1330009.3</v>
      </c>
      <c r="N98" s="421"/>
      <c r="O98" s="347">
        <v>0.51</v>
      </c>
      <c r="P98" s="347">
        <v>0.01</v>
      </c>
      <c r="Q98" s="346">
        <v>1330009.3</v>
      </c>
      <c r="R98" s="37">
        <v>0</v>
      </c>
      <c r="S98" s="35"/>
      <c r="T98" s="37">
        <v>0</v>
      </c>
      <c r="U98" s="37">
        <v>0</v>
      </c>
      <c r="V98" s="38">
        <v>0</v>
      </c>
      <c r="W98" s="38">
        <v>0</v>
      </c>
      <c r="X98" s="33" t="s">
        <v>8662</v>
      </c>
      <c r="Y98" s="33" t="s">
        <v>8844</v>
      </c>
      <c r="AL98" s="387" t="s">
        <v>8845</v>
      </c>
      <c r="AM98" s="387" t="s">
        <v>803</v>
      </c>
      <c r="AN98" t="b">
        <f t="shared" si="5"/>
        <v>1</v>
      </c>
      <c r="AP98" t="s">
        <v>412</v>
      </c>
      <c r="AQ98" t="s">
        <v>8578</v>
      </c>
      <c r="AS98" t="s">
        <v>412</v>
      </c>
      <c r="AT98" t="s">
        <v>8578</v>
      </c>
      <c r="AU98">
        <v>0.5</v>
      </c>
      <c r="AW98" t="s">
        <v>8845</v>
      </c>
      <c r="AX98" t="s">
        <v>803</v>
      </c>
      <c r="AY98">
        <v>175.97</v>
      </c>
      <c r="BA98">
        <v>0.75</v>
      </c>
      <c r="BC98">
        <v>0.72271470780255331</v>
      </c>
    </row>
    <row r="99" spans="1:55" s="55" customFormat="1">
      <c r="A99" s="404"/>
      <c r="B99" s="405"/>
      <c r="C99" s="39" t="s">
        <v>8841</v>
      </c>
      <c r="D99" s="39" t="s">
        <v>8107</v>
      </c>
      <c r="E99" s="40">
        <v>34.204999999999998</v>
      </c>
      <c r="F99" s="41"/>
      <c r="G99" s="40">
        <v>1.75</v>
      </c>
      <c r="H99" s="41"/>
      <c r="I99" s="40">
        <v>2.1371498239126261</v>
      </c>
      <c r="J99" s="40">
        <v>5.8109600668797133E-2</v>
      </c>
      <c r="K99" s="349">
        <v>1.01</v>
      </c>
      <c r="L99" s="349">
        <v>0.01</v>
      </c>
      <c r="M99" s="351">
        <v>2651181.98</v>
      </c>
      <c r="N99" s="422"/>
      <c r="O99" s="349">
        <v>1.01</v>
      </c>
      <c r="P99" s="349">
        <v>0.01</v>
      </c>
      <c r="Q99" s="351">
        <v>2651181.98</v>
      </c>
      <c r="R99" s="53">
        <v>0</v>
      </c>
      <c r="S99" s="52"/>
      <c r="T99" s="53">
        <v>0</v>
      </c>
      <c r="U99" s="53">
        <v>0</v>
      </c>
      <c r="V99" s="54">
        <v>0</v>
      </c>
      <c r="W99" s="54">
        <v>0</v>
      </c>
      <c r="X99" s="49" t="s">
        <v>8717</v>
      </c>
      <c r="Y99" s="49" t="s">
        <v>8846</v>
      </c>
      <c r="Z99"/>
      <c r="AA99"/>
      <c r="AK99"/>
      <c r="AL99" s="387" t="s">
        <v>8847</v>
      </c>
      <c r="AM99" s="387" t="s">
        <v>3453</v>
      </c>
      <c r="AN99" t="b">
        <f t="shared" si="5"/>
        <v>1</v>
      </c>
      <c r="AO99"/>
      <c r="AP99" t="s">
        <v>8237</v>
      </c>
      <c r="AQ99" t="s">
        <v>8239</v>
      </c>
      <c r="AR99"/>
      <c r="AS99" s="55" t="s">
        <v>8237</v>
      </c>
      <c r="AT99" s="55" t="s">
        <v>8239</v>
      </c>
      <c r="AU99" s="55">
        <v>0.5</v>
      </c>
      <c r="AW99" t="s">
        <v>8847</v>
      </c>
      <c r="AX99" t="s">
        <v>3453</v>
      </c>
      <c r="AY99">
        <v>39.31</v>
      </c>
      <c r="AZ99"/>
      <c r="BA99">
        <v>1</v>
      </c>
      <c r="BB99"/>
      <c r="BC99">
        <v>0.89250027276479071</v>
      </c>
    </row>
    <row r="100" spans="1:55">
      <c r="A100" s="404"/>
      <c r="B100" s="405"/>
      <c r="C100" s="33" t="s">
        <v>8843</v>
      </c>
      <c r="D100" s="376">
        <v>7309</v>
      </c>
      <c r="E100" s="34">
        <v>16620</v>
      </c>
      <c r="F100" s="35"/>
      <c r="G100" s="34">
        <v>0.5</v>
      </c>
      <c r="H100" s="35"/>
      <c r="I100" s="34">
        <v>0.45735149215390442</v>
      </c>
      <c r="J100" s="34">
        <v>5.9221672149281729E-2</v>
      </c>
      <c r="K100" s="347">
        <v>1.63</v>
      </c>
      <c r="L100" s="347">
        <v>0.38</v>
      </c>
      <c r="M100" s="346">
        <v>4275209.13</v>
      </c>
      <c r="N100" s="421"/>
      <c r="O100" s="347">
        <v>1.63</v>
      </c>
      <c r="P100" s="347">
        <v>0.38</v>
      </c>
      <c r="Q100" s="346">
        <v>4275209.13</v>
      </c>
      <c r="R100" s="37">
        <v>0</v>
      </c>
      <c r="S100" s="35"/>
      <c r="T100" s="37">
        <v>0</v>
      </c>
      <c r="U100" s="37">
        <v>0</v>
      </c>
      <c r="V100" s="38">
        <v>0</v>
      </c>
      <c r="W100" s="38">
        <v>0</v>
      </c>
      <c r="X100" s="33" t="s">
        <v>8685</v>
      </c>
      <c r="Y100" s="33" t="s">
        <v>8848</v>
      </c>
      <c r="AL100" s="387" t="s">
        <v>8849</v>
      </c>
      <c r="AM100" s="387" t="s">
        <v>6164</v>
      </c>
      <c r="AN100" t="b">
        <f t="shared" si="5"/>
        <v>1</v>
      </c>
      <c r="AP100" t="s">
        <v>8602</v>
      </c>
      <c r="AQ100" t="s">
        <v>8603</v>
      </c>
      <c r="AS100" t="s">
        <v>8602</v>
      </c>
      <c r="AT100" t="s">
        <v>8603</v>
      </c>
      <c r="AU100">
        <v>0.75</v>
      </c>
      <c r="AW100" s="55" t="s">
        <v>8849</v>
      </c>
      <c r="AX100" s="55" t="s">
        <v>6164</v>
      </c>
      <c r="AY100" s="55">
        <v>11.09</v>
      </c>
      <c r="AZ100" s="55"/>
      <c r="BA100" s="55">
        <v>0.5</v>
      </c>
      <c r="BB100" s="55"/>
      <c r="BC100" s="55">
        <v>0.66419332792202357</v>
      </c>
    </row>
    <row r="101" spans="1:55">
      <c r="A101" s="404"/>
      <c r="B101" s="405"/>
      <c r="C101" s="39" t="s">
        <v>9302</v>
      </c>
      <c r="D101" s="56" t="s">
        <v>803</v>
      </c>
      <c r="E101" s="40">
        <v>168.26</v>
      </c>
      <c r="F101" s="41"/>
      <c r="G101" s="40"/>
      <c r="H101" s="41"/>
      <c r="I101" s="40">
        <v>0</v>
      </c>
      <c r="J101" s="40">
        <v>5.9826714099966705E-2</v>
      </c>
      <c r="K101" s="349">
        <v>0.47</v>
      </c>
      <c r="L101" s="350">
        <v>-0.03</v>
      </c>
      <c r="M101" s="351">
        <v>1234088.51</v>
      </c>
      <c r="N101" s="422"/>
      <c r="O101" s="349">
        <v>0.47</v>
      </c>
      <c r="P101" s="350">
        <v>-0.03</v>
      </c>
      <c r="Q101" s="351">
        <v>1234088.51</v>
      </c>
      <c r="R101" s="43">
        <v>0</v>
      </c>
      <c r="S101" s="41"/>
      <c r="T101" s="43">
        <v>0</v>
      </c>
      <c r="U101" s="43">
        <v>0</v>
      </c>
      <c r="V101" s="44">
        <v>0</v>
      </c>
      <c r="W101" s="44">
        <v>0</v>
      </c>
      <c r="X101" s="39" t="s">
        <v>8688</v>
      </c>
      <c r="Y101" s="39" t="s">
        <v>8850</v>
      </c>
      <c r="AL101" s="387" t="s">
        <v>8851</v>
      </c>
      <c r="AM101" s="387" t="s">
        <v>6852</v>
      </c>
      <c r="AN101" t="b">
        <f t="shared" si="5"/>
        <v>1</v>
      </c>
      <c r="AP101" t="s">
        <v>6878</v>
      </c>
      <c r="AQ101" t="s">
        <v>6880</v>
      </c>
      <c r="AS101" t="s">
        <v>6878</v>
      </c>
      <c r="AT101" t="s">
        <v>6880</v>
      </c>
      <c r="AU101">
        <v>0.5</v>
      </c>
      <c r="AW101" t="s">
        <v>8851</v>
      </c>
      <c r="AX101" t="s">
        <v>6852</v>
      </c>
      <c r="AY101">
        <v>231.8</v>
      </c>
      <c r="BA101">
        <v>0.75</v>
      </c>
      <c r="BC101">
        <v>0.73123730337192749</v>
      </c>
    </row>
    <row r="102" spans="1:55">
      <c r="A102" s="404"/>
      <c r="B102" s="405"/>
      <c r="C102" s="33" t="s">
        <v>9278</v>
      </c>
      <c r="D102" s="376" t="s">
        <v>3453</v>
      </c>
      <c r="E102" s="34">
        <v>37.770000000000003</v>
      </c>
      <c r="F102" s="35"/>
      <c r="G102" s="34">
        <v>1</v>
      </c>
      <c r="H102" s="35"/>
      <c r="I102" s="34">
        <v>0.8514796145193152</v>
      </c>
      <c r="J102" s="34">
        <v>6.1161538625697814E-2</v>
      </c>
      <c r="K102" s="347">
        <v>1.77</v>
      </c>
      <c r="L102" s="347">
        <v>0.02</v>
      </c>
      <c r="M102" s="346">
        <v>4656066.8899999997</v>
      </c>
      <c r="N102" s="421"/>
      <c r="O102" s="347">
        <v>1.77</v>
      </c>
      <c r="P102" s="347">
        <v>0.02</v>
      </c>
      <c r="Q102" s="346">
        <v>4656066.8899999997</v>
      </c>
      <c r="R102" s="37">
        <v>0</v>
      </c>
      <c r="S102" s="35"/>
      <c r="T102" s="37">
        <v>0</v>
      </c>
      <c r="U102" s="37">
        <v>0</v>
      </c>
      <c r="V102" s="38">
        <v>0</v>
      </c>
      <c r="W102" s="38">
        <v>0</v>
      </c>
      <c r="X102" s="33" t="s">
        <v>8239</v>
      </c>
      <c r="Y102" s="33" t="s">
        <v>8852</v>
      </c>
      <c r="AL102" s="387" t="s">
        <v>8853</v>
      </c>
      <c r="AM102" s="387" t="s">
        <v>414</v>
      </c>
      <c r="AN102" t="b">
        <f t="shared" si="5"/>
        <v>1</v>
      </c>
      <c r="AP102" t="s">
        <v>3580</v>
      </c>
      <c r="AQ102" t="s">
        <v>3581</v>
      </c>
      <c r="AS102" t="s">
        <v>3580</v>
      </c>
      <c r="AT102" t="s">
        <v>3581</v>
      </c>
      <c r="AU102">
        <v>0.5</v>
      </c>
      <c r="AW102" s="55" t="s">
        <v>8853</v>
      </c>
      <c r="AX102" s="368" t="s">
        <v>414</v>
      </c>
      <c r="AY102" s="55">
        <v>21.11</v>
      </c>
      <c r="AZ102" s="55"/>
      <c r="BA102" s="55">
        <v>0.5</v>
      </c>
      <c r="BB102" s="55"/>
      <c r="BC102" s="55">
        <v>0.49121940905300093</v>
      </c>
    </row>
    <row r="103" spans="1:55" s="55" customFormat="1">
      <c r="A103" s="404"/>
      <c r="B103" s="405"/>
      <c r="C103" s="39" t="s">
        <v>9327</v>
      </c>
      <c r="D103" s="39" t="s">
        <v>6164</v>
      </c>
      <c r="E103" s="40">
        <v>11.41</v>
      </c>
      <c r="F103" s="41"/>
      <c r="G103" s="40">
        <v>0.5</v>
      </c>
      <c r="H103" s="41"/>
      <c r="I103" s="40">
        <v>0.67066970602981246</v>
      </c>
      <c r="J103" s="40">
        <v>6.9492292281331872E-2</v>
      </c>
      <c r="K103" s="349">
        <v>0.52</v>
      </c>
      <c r="L103" s="349">
        <v>0.02</v>
      </c>
      <c r="M103" s="351">
        <v>1361256.98</v>
      </c>
      <c r="N103" s="422"/>
      <c r="O103" s="349">
        <v>0.52</v>
      </c>
      <c r="P103" s="349">
        <v>0.02</v>
      </c>
      <c r="Q103" s="351">
        <v>1361256.98</v>
      </c>
      <c r="R103" s="53">
        <v>0</v>
      </c>
      <c r="S103" s="52"/>
      <c r="T103" s="53">
        <v>0</v>
      </c>
      <c r="U103" s="53">
        <v>0</v>
      </c>
      <c r="V103" s="54">
        <v>0</v>
      </c>
      <c r="W103" s="54">
        <v>0</v>
      </c>
      <c r="X103" s="49" t="s">
        <v>8794</v>
      </c>
      <c r="Y103" s="49" t="s">
        <v>8854</v>
      </c>
      <c r="Z103"/>
      <c r="AA103"/>
      <c r="AK103"/>
      <c r="AL103" s="389" t="s">
        <v>8855</v>
      </c>
      <c r="AM103" s="389">
        <v>6758</v>
      </c>
      <c r="AN103" s="390" t="b">
        <f t="shared" si="5"/>
        <v>0</v>
      </c>
      <c r="AO103"/>
      <c r="AP103" t="s">
        <v>7295</v>
      </c>
      <c r="AQ103">
        <v>2330</v>
      </c>
      <c r="AR103"/>
      <c r="AS103" t="s">
        <v>7470</v>
      </c>
      <c r="AT103">
        <v>700</v>
      </c>
      <c r="AU103">
        <v>1.5</v>
      </c>
      <c r="AW103" t="s">
        <v>8855</v>
      </c>
      <c r="AX103">
        <v>6758</v>
      </c>
      <c r="AY103">
        <v>3446</v>
      </c>
      <c r="AZ103"/>
      <c r="BA103">
        <v>1.25</v>
      </c>
      <c r="BB103"/>
      <c r="BC103">
        <v>1.2436533786040609</v>
      </c>
    </row>
    <row r="104" spans="1:55">
      <c r="A104" s="404"/>
      <c r="B104" s="405"/>
      <c r="C104" s="33" t="s">
        <v>8851</v>
      </c>
      <c r="D104" s="377" t="s">
        <v>6852</v>
      </c>
      <c r="E104" s="34">
        <v>239</v>
      </c>
      <c r="F104" s="35"/>
      <c r="G104" s="34">
        <v>0.75</v>
      </c>
      <c r="H104" s="35"/>
      <c r="I104" s="34">
        <v>0.73689122200174906</v>
      </c>
      <c r="J104" s="34">
        <v>7.2288672119163247E-2</v>
      </c>
      <c r="K104" s="347">
        <v>0.68</v>
      </c>
      <c r="L104" s="348">
        <v>-7.0000000000000007E-2</v>
      </c>
      <c r="M104" s="346">
        <v>1781472.33</v>
      </c>
      <c r="N104" s="421"/>
      <c r="O104" s="347">
        <v>0.68</v>
      </c>
      <c r="P104" s="348">
        <v>-7.0000000000000007E-2</v>
      </c>
      <c r="Q104" s="346">
        <v>1781472.33</v>
      </c>
      <c r="R104" s="37">
        <v>0</v>
      </c>
      <c r="S104" s="35"/>
      <c r="T104" s="37">
        <v>0</v>
      </c>
      <c r="U104" s="37">
        <v>0</v>
      </c>
      <c r="V104" s="38">
        <v>0</v>
      </c>
      <c r="W104" s="38">
        <v>0</v>
      </c>
      <c r="X104" s="33" t="s">
        <v>6316</v>
      </c>
      <c r="Y104" s="33" t="s">
        <v>8856</v>
      </c>
      <c r="AL104" s="387" t="s">
        <v>8857</v>
      </c>
      <c r="AM104" s="387" t="s">
        <v>8239</v>
      </c>
      <c r="AN104" t="b">
        <f>AT99=AM104</f>
        <v>1</v>
      </c>
      <c r="AP104" t="s">
        <v>7470</v>
      </c>
      <c r="AQ104">
        <v>700</v>
      </c>
      <c r="AS104" t="s">
        <v>8573</v>
      </c>
      <c r="AT104" t="s">
        <v>8574</v>
      </c>
      <c r="AU104">
        <v>0.75</v>
      </c>
      <c r="AW104" t="s">
        <v>8857</v>
      </c>
      <c r="AX104" t="s">
        <v>8239</v>
      </c>
      <c r="AY104">
        <v>26.21</v>
      </c>
      <c r="BA104">
        <v>0.5</v>
      </c>
      <c r="BC104">
        <v>0.55017500829564914</v>
      </c>
    </row>
    <row r="105" spans="1:55">
      <c r="A105" s="404"/>
      <c r="B105" s="405"/>
      <c r="C105" s="39" t="s">
        <v>8853</v>
      </c>
      <c r="D105" s="39" t="s">
        <v>414</v>
      </c>
      <c r="E105" s="40">
        <v>19.72</v>
      </c>
      <c r="F105" s="41"/>
      <c r="G105" s="40">
        <v>0.5</v>
      </c>
      <c r="H105" s="41"/>
      <c r="I105" s="40">
        <v>0.4449616392799311</v>
      </c>
      <c r="J105" s="40">
        <v>7.4906366492299717E-2</v>
      </c>
      <c r="K105" s="349">
        <v>0.89</v>
      </c>
      <c r="L105" s="350">
        <v>-0.11</v>
      </c>
      <c r="M105" s="351">
        <v>2344469.17</v>
      </c>
      <c r="N105" s="422"/>
      <c r="O105" s="349">
        <v>0.89</v>
      </c>
      <c r="P105" s="350">
        <v>-0.11</v>
      </c>
      <c r="Q105" s="351">
        <v>2344469.17</v>
      </c>
      <c r="R105" s="43">
        <v>0</v>
      </c>
      <c r="S105" s="41"/>
      <c r="T105" s="43">
        <v>0</v>
      </c>
      <c r="U105" s="43">
        <v>0</v>
      </c>
      <c r="V105" s="44">
        <v>0</v>
      </c>
      <c r="W105" s="44">
        <v>0</v>
      </c>
      <c r="X105" s="39" t="s">
        <v>343</v>
      </c>
      <c r="Y105" s="39" t="s">
        <v>8858</v>
      </c>
      <c r="AL105" s="389" t="s">
        <v>8859</v>
      </c>
      <c r="AM105" s="389">
        <v>8316</v>
      </c>
      <c r="AN105" s="390" t="b">
        <f>AT100=AM105</f>
        <v>0</v>
      </c>
      <c r="AP105" t="s">
        <v>8573</v>
      </c>
      <c r="AQ105" t="s">
        <v>8574</v>
      </c>
      <c r="AS105" t="s">
        <v>2204</v>
      </c>
      <c r="AT105" t="s">
        <v>2206</v>
      </c>
      <c r="AU105">
        <v>0.5</v>
      </c>
      <c r="AW105" t="s">
        <v>8859</v>
      </c>
      <c r="AX105">
        <v>8316</v>
      </c>
      <c r="AY105">
        <v>5302</v>
      </c>
      <c r="BA105">
        <v>1</v>
      </c>
      <c r="BC105">
        <v>0.92271617296013697</v>
      </c>
    </row>
    <row r="106" spans="1:55">
      <c r="A106" s="404"/>
      <c r="B106" s="405"/>
      <c r="C106" s="33" t="s">
        <v>9287</v>
      </c>
      <c r="D106" s="376">
        <v>6758</v>
      </c>
      <c r="E106" s="34">
        <v>3325</v>
      </c>
      <c r="F106" s="35"/>
      <c r="G106" s="34">
        <v>1.25</v>
      </c>
      <c r="H106" s="35"/>
      <c r="I106" s="34">
        <v>1.1740089269172935</v>
      </c>
      <c r="J106" s="34">
        <v>7.5577338912895559E-2</v>
      </c>
      <c r="K106" s="347">
        <v>0.57999999999999996</v>
      </c>
      <c r="L106" s="347">
        <v>0.08</v>
      </c>
      <c r="M106" s="346">
        <v>1524193.38</v>
      </c>
      <c r="N106" s="421"/>
      <c r="O106" s="347">
        <v>0.57999999999999996</v>
      </c>
      <c r="P106" s="347">
        <v>0.08</v>
      </c>
      <c r="Q106" s="346">
        <v>1524193.38</v>
      </c>
      <c r="R106" s="43">
        <v>0</v>
      </c>
      <c r="S106" s="41"/>
      <c r="T106" s="43">
        <v>0</v>
      </c>
      <c r="U106" s="43">
        <v>0</v>
      </c>
      <c r="V106" s="44">
        <v>0</v>
      </c>
      <c r="W106" s="44">
        <v>0</v>
      </c>
      <c r="X106" s="39" t="s">
        <v>8662</v>
      </c>
      <c r="Y106" s="39" t="s">
        <v>8860</v>
      </c>
      <c r="AL106" s="389" t="s">
        <v>8861</v>
      </c>
      <c r="AM106" s="389">
        <v>8309</v>
      </c>
      <c r="AN106" s="390" t="b">
        <f>AT101=AM106</f>
        <v>0</v>
      </c>
      <c r="AP106" t="s">
        <v>2204</v>
      </c>
      <c r="AQ106" t="s">
        <v>2206</v>
      </c>
      <c r="AS106" t="s">
        <v>837</v>
      </c>
      <c r="AT106" t="s">
        <v>839</v>
      </c>
      <c r="AU106">
        <v>0.75</v>
      </c>
      <c r="AW106" t="s">
        <v>8861</v>
      </c>
      <c r="AX106">
        <v>8309</v>
      </c>
      <c r="AY106">
        <v>5113</v>
      </c>
      <c r="BA106">
        <v>0.75</v>
      </c>
      <c r="BC106">
        <v>0.8094685006094553</v>
      </c>
    </row>
    <row r="107" spans="1:55" s="55" customFormat="1">
      <c r="A107" s="404"/>
      <c r="B107" s="405"/>
      <c r="C107" s="39" t="s">
        <v>8857</v>
      </c>
      <c r="D107" s="39" t="s">
        <v>8239</v>
      </c>
      <c r="E107" s="40">
        <v>27.524999999999999</v>
      </c>
      <c r="F107" s="41"/>
      <c r="G107" s="40">
        <v>0.5</v>
      </c>
      <c r="H107" s="41"/>
      <c r="I107" s="40">
        <v>0.56905037143637704</v>
      </c>
      <c r="J107" s="40">
        <v>7.7355241014104376E-2</v>
      </c>
      <c r="K107" s="349">
        <v>0.79</v>
      </c>
      <c r="L107" s="349">
        <v>0.04</v>
      </c>
      <c r="M107" s="351">
        <v>2071183.68</v>
      </c>
      <c r="N107" s="422"/>
      <c r="O107" s="349">
        <v>0.79</v>
      </c>
      <c r="P107" s="349">
        <v>0.04</v>
      </c>
      <c r="Q107" s="351">
        <v>2071183.68</v>
      </c>
      <c r="R107" s="53">
        <v>0</v>
      </c>
      <c r="S107" s="52"/>
      <c r="T107" s="53">
        <v>0</v>
      </c>
      <c r="U107" s="53">
        <v>0</v>
      </c>
      <c r="V107" s="54">
        <v>0</v>
      </c>
      <c r="W107" s="54">
        <v>0</v>
      </c>
      <c r="X107" s="49" t="s">
        <v>8717</v>
      </c>
      <c r="Y107" s="49" t="s">
        <v>8862</v>
      </c>
      <c r="Z107"/>
      <c r="AA107"/>
      <c r="AK107"/>
      <c r="AL107" s="387" t="s">
        <v>8863</v>
      </c>
      <c r="AM107" s="387" t="s">
        <v>8603</v>
      </c>
      <c r="AN107" t="b">
        <f>AT100=AM107</f>
        <v>1</v>
      </c>
      <c r="AO107"/>
      <c r="AP107" t="s">
        <v>837</v>
      </c>
      <c r="AQ107" t="s">
        <v>839</v>
      </c>
      <c r="AR107"/>
      <c r="AS107" s="55" t="s">
        <v>2303</v>
      </c>
      <c r="AT107" s="55" t="s">
        <v>2305</v>
      </c>
      <c r="AU107" s="55">
        <v>1.75</v>
      </c>
      <c r="AW107" t="s">
        <v>8863</v>
      </c>
      <c r="AX107" t="s">
        <v>8603</v>
      </c>
      <c r="AY107">
        <v>52.45</v>
      </c>
      <c r="AZ107"/>
      <c r="BA107">
        <v>0.75</v>
      </c>
      <c r="BB107"/>
      <c r="BC107">
        <v>0.72445530163976013</v>
      </c>
    </row>
    <row r="108" spans="1:55" s="55" customFormat="1">
      <c r="A108" s="404"/>
      <c r="B108" s="405"/>
      <c r="C108" s="33" t="s">
        <v>9291</v>
      </c>
      <c r="D108" s="33">
        <v>8316</v>
      </c>
      <c r="E108" s="34">
        <v>5536</v>
      </c>
      <c r="F108" s="35"/>
      <c r="G108" s="34">
        <v>1</v>
      </c>
      <c r="H108" s="35"/>
      <c r="I108" s="34">
        <v>0.94258420832843859</v>
      </c>
      <c r="J108" s="34">
        <v>7.9859841460596409E-2</v>
      </c>
      <c r="K108" s="347">
        <v>0.48</v>
      </c>
      <c r="L108" s="348">
        <v>-0.02</v>
      </c>
      <c r="M108" s="346">
        <v>1265159.3</v>
      </c>
      <c r="N108" s="421"/>
      <c r="O108" s="347">
        <v>0.48</v>
      </c>
      <c r="P108" s="348">
        <v>-0.02</v>
      </c>
      <c r="Q108" s="346">
        <v>1265159.3</v>
      </c>
      <c r="R108" s="53">
        <v>0</v>
      </c>
      <c r="S108" s="52"/>
      <c r="T108" s="53">
        <v>0</v>
      </c>
      <c r="U108" s="53">
        <v>0</v>
      </c>
      <c r="V108" s="54">
        <v>0</v>
      </c>
      <c r="W108" s="54">
        <v>0</v>
      </c>
      <c r="X108" s="49" t="s">
        <v>8717</v>
      </c>
      <c r="Y108" s="49" t="s">
        <v>8864</v>
      </c>
      <c r="Z108"/>
      <c r="AA108"/>
      <c r="AK108"/>
      <c r="AL108" s="387" t="s">
        <v>8865</v>
      </c>
      <c r="AM108" s="387" t="s">
        <v>6880</v>
      </c>
      <c r="AN108" t="b">
        <f>AT101=AM108</f>
        <v>1</v>
      </c>
      <c r="AO108"/>
      <c r="AP108" t="s">
        <v>2303</v>
      </c>
      <c r="AQ108" t="s">
        <v>2305</v>
      </c>
      <c r="AR108"/>
      <c r="AS108" t="s">
        <v>5207</v>
      </c>
      <c r="AT108">
        <v>7203</v>
      </c>
      <c r="AU108">
        <v>1</v>
      </c>
      <c r="AW108" t="s">
        <v>8865</v>
      </c>
      <c r="AX108" t="s">
        <v>6880</v>
      </c>
      <c r="AY108">
        <v>139.94999999999999</v>
      </c>
      <c r="AZ108"/>
      <c r="BA108">
        <v>0.5</v>
      </c>
      <c r="BB108"/>
      <c r="BC108">
        <v>0.57196910398994583</v>
      </c>
    </row>
    <row r="109" spans="1:55">
      <c r="A109" s="404"/>
      <c r="B109" s="405"/>
      <c r="C109" s="39" t="s">
        <v>9315</v>
      </c>
      <c r="D109" s="377">
        <v>8309</v>
      </c>
      <c r="E109" s="40">
        <v>5336</v>
      </c>
      <c r="F109" s="41"/>
      <c r="G109" s="40">
        <v>0.75</v>
      </c>
      <c r="H109" s="41"/>
      <c r="I109" s="40">
        <v>0.82648628331553819</v>
      </c>
      <c r="J109" s="40">
        <v>8.184544954904871E-2</v>
      </c>
      <c r="K109" s="349">
        <v>1.26</v>
      </c>
      <c r="L109" s="349">
        <v>0.01</v>
      </c>
      <c r="M109" s="351">
        <v>3307447.33</v>
      </c>
      <c r="N109" s="422"/>
      <c r="O109" s="349">
        <v>1.26</v>
      </c>
      <c r="P109" s="349">
        <v>0.01</v>
      </c>
      <c r="Q109" s="351">
        <v>3307447.33</v>
      </c>
      <c r="R109" s="37">
        <v>0</v>
      </c>
      <c r="S109" s="35"/>
      <c r="T109" s="37">
        <v>0</v>
      </c>
      <c r="U109" s="37">
        <v>0</v>
      </c>
      <c r="V109" s="38">
        <v>0</v>
      </c>
      <c r="W109" s="38">
        <v>0</v>
      </c>
      <c r="X109" s="33" t="s">
        <v>6316</v>
      </c>
      <c r="Y109" s="33" t="s">
        <v>8866</v>
      </c>
      <c r="AL109" s="387" t="s">
        <v>8867</v>
      </c>
      <c r="AM109" s="388" t="s">
        <v>3581</v>
      </c>
      <c r="AN109" t="b">
        <f>AT102=AM109</f>
        <v>1</v>
      </c>
      <c r="AP109" t="s">
        <v>5207</v>
      </c>
      <c r="AQ109">
        <v>7203</v>
      </c>
      <c r="AS109" t="s">
        <v>7247</v>
      </c>
      <c r="AT109" t="s">
        <v>7249</v>
      </c>
      <c r="AU109">
        <v>0.5</v>
      </c>
      <c r="AW109" s="55" t="s">
        <v>8867</v>
      </c>
      <c r="AX109" s="55" t="s">
        <v>3581</v>
      </c>
      <c r="AY109" s="55">
        <v>70.14</v>
      </c>
      <c r="AZ109" s="55"/>
      <c r="BA109" s="55">
        <v>0.5</v>
      </c>
      <c r="BB109" s="55"/>
      <c r="BC109" s="55">
        <v>0.50845739157824843</v>
      </c>
    </row>
    <row r="110" spans="1:55">
      <c r="A110" s="404"/>
      <c r="B110" s="405"/>
      <c r="C110" s="33" t="s">
        <v>9286</v>
      </c>
      <c r="D110" s="33" t="s">
        <v>8603</v>
      </c>
      <c r="E110" s="34">
        <v>49.5</v>
      </c>
      <c r="F110" s="35"/>
      <c r="G110" s="34">
        <v>0.75</v>
      </c>
      <c r="H110" s="35"/>
      <c r="I110" s="34">
        <v>0.6733809828294347</v>
      </c>
      <c r="J110" s="34">
        <v>8.3723683034168148E-2</v>
      </c>
      <c r="K110" s="347">
        <v>0.53</v>
      </c>
      <c r="L110" s="347">
        <v>0.03</v>
      </c>
      <c r="M110" s="346">
        <v>1394873.73</v>
      </c>
      <c r="N110" s="421"/>
      <c r="O110" s="347">
        <v>0.53</v>
      </c>
      <c r="P110" s="347">
        <v>0.03</v>
      </c>
      <c r="Q110" s="346">
        <v>1394873.73</v>
      </c>
      <c r="R110" s="43">
        <v>0</v>
      </c>
      <c r="S110" s="41"/>
      <c r="T110" s="43">
        <v>0</v>
      </c>
      <c r="U110" s="43">
        <v>0</v>
      </c>
      <c r="V110" s="44">
        <v>0</v>
      </c>
      <c r="W110" s="44">
        <v>0</v>
      </c>
      <c r="X110" s="39" t="s">
        <v>8688</v>
      </c>
      <c r="Y110" s="39" t="s">
        <v>8868</v>
      </c>
      <c r="AL110" s="389" t="s">
        <v>8869</v>
      </c>
      <c r="AM110" s="389" t="s">
        <v>8870</v>
      </c>
      <c r="AN110" s="390" t="b">
        <f>AT103=AM110</f>
        <v>0</v>
      </c>
      <c r="AP110" t="s">
        <v>7247</v>
      </c>
      <c r="AQ110" t="s">
        <v>7249</v>
      </c>
      <c r="AS110" t="s">
        <v>5339</v>
      </c>
      <c r="AT110">
        <v>8113</v>
      </c>
      <c r="AU110">
        <v>0.5</v>
      </c>
      <c r="AW110" t="s">
        <v>8869</v>
      </c>
      <c r="AX110" t="s">
        <v>8870</v>
      </c>
      <c r="AY110">
        <v>354.56</v>
      </c>
      <c r="BA110">
        <v>4.25</v>
      </c>
      <c r="BC110">
        <v>4.5677688541518071</v>
      </c>
    </row>
    <row r="111" spans="1:55">
      <c r="A111" s="404"/>
      <c r="B111" s="405"/>
      <c r="C111" s="39" t="s">
        <v>9303</v>
      </c>
      <c r="D111" s="378" t="s">
        <v>6880</v>
      </c>
      <c r="E111" s="40">
        <v>128.80000000000001</v>
      </c>
      <c r="F111" s="41"/>
      <c r="G111" s="40">
        <v>0.5</v>
      </c>
      <c r="H111" s="41"/>
      <c r="I111" s="40">
        <v>0.51448901424647064</v>
      </c>
      <c r="J111" s="40">
        <v>8.6652018523539931E-2</v>
      </c>
      <c r="K111" s="349">
        <v>1.05</v>
      </c>
      <c r="L111" s="349">
        <v>0.05</v>
      </c>
      <c r="M111" s="351">
        <v>2748090.55</v>
      </c>
      <c r="N111" s="422"/>
      <c r="O111" s="349">
        <v>1.05</v>
      </c>
      <c r="P111" s="349">
        <v>0.05</v>
      </c>
      <c r="Q111" s="351">
        <v>2748090.55</v>
      </c>
      <c r="R111" s="47">
        <v>0</v>
      </c>
      <c r="S111" s="46"/>
      <c r="T111" s="47">
        <v>0</v>
      </c>
      <c r="U111" s="47">
        <v>0</v>
      </c>
      <c r="V111" s="48">
        <v>0</v>
      </c>
      <c r="W111" s="48">
        <v>0</v>
      </c>
      <c r="X111" s="45" t="s">
        <v>8816</v>
      </c>
      <c r="Y111" s="45" t="s">
        <v>8871</v>
      </c>
      <c r="AL111" s="389" t="s">
        <v>8872</v>
      </c>
      <c r="AM111" s="389">
        <v>6762</v>
      </c>
      <c r="AN111" s="390" t="b">
        <f>AT104=AM111</f>
        <v>0</v>
      </c>
      <c r="AP111" t="s">
        <v>5339</v>
      </c>
      <c r="AQ111">
        <v>8113</v>
      </c>
      <c r="AS111" t="s">
        <v>6182</v>
      </c>
      <c r="AT111" t="s">
        <v>6184</v>
      </c>
      <c r="AU111">
        <v>0.75</v>
      </c>
      <c r="AW111" t="s">
        <v>8872</v>
      </c>
      <c r="AX111">
        <v>6762</v>
      </c>
      <c r="AY111">
        <v>2155.5</v>
      </c>
      <c r="BA111">
        <v>0.5</v>
      </c>
      <c r="BC111">
        <v>0.48676491256801963</v>
      </c>
    </row>
    <row r="112" spans="1:55">
      <c r="A112" s="404"/>
      <c r="B112" s="405"/>
      <c r="C112" s="33" t="s">
        <v>8867</v>
      </c>
      <c r="D112" s="33" t="s">
        <v>3581</v>
      </c>
      <c r="E112" s="34">
        <v>73.2</v>
      </c>
      <c r="F112" s="35"/>
      <c r="G112" s="34">
        <v>0.5</v>
      </c>
      <c r="H112" s="35"/>
      <c r="I112" s="34">
        <v>0.52689228688720613</v>
      </c>
      <c r="J112" s="34">
        <v>8.9205877591733707E-2</v>
      </c>
      <c r="K112" s="347">
        <v>0.88</v>
      </c>
      <c r="L112" s="347">
        <v>0.13</v>
      </c>
      <c r="M112" s="346">
        <v>2308374.4700000002</v>
      </c>
      <c r="N112" s="421"/>
      <c r="O112" s="347">
        <v>0.88</v>
      </c>
      <c r="P112" s="347">
        <v>0.13</v>
      </c>
      <c r="Q112" s="346">
        <v>2308374.4700000002</v>
      </c>
      <c r="R112" s="43">
        <v>0</v>
      </c>
      <c r="S112" s="41"/>
      <c r="T112" s="43" t="s">
        <v>8627</v>
      </c>
      <c r="U112" s="43" t="s">
        <v>8627</v>
      </c>
      <c r="V112" s="41"/>
      <c r="W112" s="41"/>
      <c r="X112" s="39" t="s">
        <v>8873</v>
      </c>
      <c r="Y112" s="39" t="s">
        <v>8874</v>
      </c>
      <c r="AL112" s="387" t="s">
        <v>8875</v>
      </c>
      <c r="AM112" s="387">
        <v>700</v>
      </c>
      <c r="AN112" t="b">
        <f>AT103=AM112</f>
        <v>1</v>
      </c>
      <c r="AP112" t="s">
        <v>6182</v>
      </c>
      <c r="AQ112" t="s">
        <v>6184</v>
      </c>
      <c r="AS112" t="s">
        <v>6098</v>
      </c>
      <c r="AT112" t="s">
        <v>6100</v>
      </c>
      <c r="AU112">
        <v>0.5</v>
      </c>
      <c r="AW112" s="55" t="s">
        <v>8875</v>
      </c>
      <c r="AX112" s="55">
        <v>700</v>
      </c>
      <c r="AY112" s="55">
        <v>552</v>
      </c>
      <c r="AZ112" s="55"/>
      <c r="BA112" s="55">
        <v>1.5</v>
      </c>
      <c r="BB112" s="55"/>
      <c r="BC112" s="55">
        <v>1.6289083290479263</v>
      </c>
    </row>
    <row r="113" spans="1:55" s="55" customFormat="1">
      <c r="A113" s="404"/>
      <c r="B113" s="405"/>
      <c r="C113" s="39" t="s">
        <v>9332</v>
      </c>
      <c r="D113" s="39">
        <v>2330</v>
      </c>
      <c r="E113" s="40">
        <v>370.6</v>
      </c>
      <c r="F113" s="41"/>
      <c r="G113" s="40">
        <v>4.25</v>
      </c>
      <c r="H113" s="41"/>
      <c r="I113" s="40">
        <v>4.6797944448662152</v>
      </c>
      <c r="J113" s="40">
        <v>9.3029008739761165E-2</v>
      </c>
      <c r="K113" s="349">
        <v>0.57999999999999996</v>
      </c>
      <c r="L113" s="349">
        <v>0.08</v>
      </c>
      <c r="M113" s="351">
        <v>1516731.5</v>
      </c>
      <c r="N113" s="422"/>
      <c r="O113" s="349">
        <v>0.57999999999999996</v>
      </c>
      <c r="P113" s="349">
        <v>0.08</v>
      </c>
      <c r="Q113" s="351">
        <v>1516731.5</v>
      </c>
      <c r="R113" s="53">
        <v>0</v>
      </c>
      <c r="S113" s="52"/>
      <c r="T113" s="53">
        <v>0</v>
      </c>
      <c r="U113" s="53">
        <v>0</v>
      </c>
      <c r="V113" s="54">
        <v>0</v>
      </c>
      <c r="W113" s="54">
        <v>0</v>
      </c>
      <c r="X113" s="49" t="s">
        <v>8717</v>
      </c>
      <c r="Y113" s="49" t="s">
        <v>8876</v>
      </c>
      <c r="Z113"/>
      <c r="AA113"/>
      <c r="AK113"/>
      <c r="AL113" s="387" t="s">
        <v>8877</v>
      </c>
      <c r="AM113" s="387" t="s">
        <v>8574</v>
      </c>
      <c r="AN113" t="b">
        <f>AT104=AM113</f>
        <v>1</v>
      </c>
      <c r="AO113"/>
      <c r="AP113" t="s">
        <v>6098</v>
      </c>
      <c r="AQ113" t="s">
        <v>6100</v>
      </c>
      <c r="AR113"/>
      <c r="AS113" t="s">
        <v>664</v>
      </c>
      <c r="AT113" t="s">
        <v>666</v>
      </c>
      <c r="AU113">
        <v>0.75</v>
      </c>
      <c r="AW113" s="55" t="s">
        <v>8877</v>
      </c>
      <c r="AX113" s="55" t="s">
        <v>8574</v>
      </c>
      <c r="AY113" s="55">
        <v>13.35</v>
      </c>
      <c r="BA113" s="55">
        <v>0.75</v>
      </c>
      <c r="BC113" s="55">
        <v>0.73133604764084847</v>
      </c>
    </row>
    <row r="114" spans="1:55" s="55" customFormat="1">
      <c r="A114" s="404"/>
      <c r="B114" s="405"/>
      <c r="C114" s="33" t="s">
        <v>8872</v>
      </c>
      <c r="D114" s="33">
        <v>6762</v>
      </c>
      <c r="E114" s="34">
        <v>2310</v>
      </c>
      <c r="F114" s="35"/>
      <c r="G114" s="34">
        <v>0.5</v>
      </c>
      <c r="H114" s="35"/>
      <c r="I114" s="34">
        <v>0.51036265355700638</v>
      </c>
      <c r="J114" s="34">
        <v>9.9983484482081247E-2</v>
      </c>
      <c r="K114" s="347">
        <v>0.54</v>
      </c>
      <c r="L114" s="347">
        <v>0.04</v>
      </c>
      <c r="M114" s="346">
        <v>1409804.98</v>
      </c>
      <c r="N114" s="421"/>
      <c r="O114" s="347">
        <v>0.54</v>
      </c>
      <c r="P114" s="347">
        <v>0.04</v>
      </c>
      <c r="Q114" s="346">
        <v>1409804.98</v>
      </c>
      <c r="R114" s="53">
        <v>0</v>
      </c>
      <c r="S114" s="52"/>
      <c r="T114" s="53">
        <v>0</v>
      </c>
      <c r="U114" s="53">
        <v>0</v>
      </c>
      <c r="V114" s="54">
        <v>0</v>
      </c>
      <c r="W114" s="54">
        <v>0</v>
      </c>
      <c r="X114" s="49" t="s">
        <v>8639</v>
      </c>
      <c r="Y114" s="49" t="s">
        <v>8878</v>
      </c>
      <c r="Z114"/>
      <c r="AA114"/>
      <c r="AK114"/>
      <c r="AL114" s="387" t="s">
        <v>8879</v>
      </c>
      <c r="AM114" s="387" t="s">
        <v>2206</v>
      </c>
      <c r="AN114" t="b">
        <f>AT105=AM114</f>
        <v>1</v>
      </c>
      <c r="AO114"/>
      <c r="AP114" t="s">
        <v>664</v>
      </c>
      <c r="AQ114" t="s">
        <v>666</v>
      </c>
      <c r="AR114"/>
      <c r="AS114" s="55" t="s">
        <v>2374</v>
      </c>
      <c r="AT114" s="55" t="s">
        <v>2376</v>
      </c>
      <c r="AU114" s="55">
        <v>0.5</v>
      </c>
      <c r="AW114" t="s">
        <v>8879</v>
      </c>
      <c r="AX114" t="s">
        <v>2206</v>
      </c>
      <c r="AY114">
        <v>247.5</v>
      </c>
      <c r="AZ114"/>
      <c r="BA114">
        <v>0.5</v>
      </c>
      <c r="BB114"/>
      <c r="BC114">
        <v>0.48624620633856447</v>
      </c>
    </row>
    <row r="115" spans="1:55">
      <c r="A115" s="404"/>
      <c r="B115" s="405"/>
      <c r="C115" s="39" t="s">
        <v>9274</v>
      </c>
      <c r="D115" s="39">
        <v>700</v>
      </c>
      <c r="E115" s="40">
        <v>504.5</v>
      </c>
      <c r="F115" s="41"/>
      <c r="G115" s="40">
        <v>1.75</v>
      </c>
      <c r="H115" s="41"/>
      <c r="I115" s="40">
        <v>1.5565012575165484</v>
      </c>
      <c r="J115" s="40">
        <v>0.10228462002037829</v>
      </c>
      <c r="K115" s="349">
        <v>4.43</v>
      </c>
      <c r="L115" s="349">
        <v>0.18</v>
      </c>
      <c r="M115" s="351">
        <v>11653140.09</v>
      </c>
      <c r="N115" s="422"/>
      <c r="O115" s="349">
        <v>4.43</v>
      </c>
      <c r="P115" s="349">
        <v>0.18</v>
      </c>
      <c r="Q115" s="351">
        <v>11653140.09</v>
      </c>
      <c r="R115" s="37">
        <v>0</v>
      </c>
      <c r="S115" s="35"/>
      <c r="T115" s="37">
        <v>0</v>
      </c>
      <c r="U115" s="37">
        <v>0</v>
      </c>
      <c r="V115" s="38">
        <v>0</v>
      </c>
      <c r="W115" s="38">
        <v>0</v>
      </c>
      <c r="X115" s="33" t="s">
        <v>8693</v>
      </c>
      <c r="Y115" s="33" t="s">
        <v>8880</v>
      </c>
      <c r="AL115" s="389" t="s">
        <v>8881</v>
      </c>
      <c r="AM115" s="389">
        <v>8035</v>
      </c>
      <c r="AN115" s="390"/>
      <c r="AP115" t="s">
        <v>2374</v>
      </c>
      <c r="AQ115" t="s">
        <v>2376</v>
      </c>
      <c r="AS115" t="s">
        <v>6110</v>
      </c>
      <c r="AT115" t="s">
        <v>6112</v>
      </c>
      <c r="AU115">
        <v>0.5</v>
      </c>
      <c r="AW115" s="55" t="s">
        <v>8881</v>
      </c>
      <c r="AX115" s="55">
        <v>8035</v>
      </c>
      <c r="AY115" s="55">
        <v>40530</v>
      </c>
      <c r="AZ115" s="55"/>
      <c r="BA115" s="55">
        <v>0.75</v>
      </c>
      <c r="BB115" s="55"/>
      <c r="BC115" s="55">
        <v>0.74610668491748067</v>
      </c>
    </row>
    <row r="116" spans="1:55" s="55" customFormat="1">
      <c r="A116" s="404"/>
      <c r="B116" s="405"/>
      <c r="C116" s="33" t="s">
        <v>9273</v>
      </c>
      <c r="D116" s="33" t="s">
        <v>8574</v>
      </c>
      <c r="E116" s="34">
        <v>9.36</v>
      </c>
      <c r="F116" s="35"/>
      <c r="G116" s="34">
        <v>0.75</v>
      </c>
      <c r="H116" s="35"/>
      <c r="I116" s="34">
        <v>0.50259544212803964</v>
      </c>
      <c r="J116" s="34">
        <v>0.10334668672680364</v>
      </c>
      <c r="K116" s="347">
        <v>0.51</v>
      </c>
      <c r="L116" s="347">
        <v>0.01</v>
      </c>
      <c r="M116" s="346">
        <v>1348417.79</v>
      </c>
      <c r="N116" s="421"/>
      <c r="O116" s="347">
        <v>0.51</v>
      </c>
      <c r="P116" s="347">
        <v>0.01</v>
      </c>
      <c r="Q116" s="346">
        <v>1348417.79</v>
      </c>
      <c r="R116" s="53">
        <v>0</v>
      </c>
      <c r="S116" s="52"/>
      <c r="T116" s="53">
        <v>0</v>
      </c>
      <c r="U116" s="53">
        <v>0</v>
      </c>
      <c r="V116" s="54">
        <v>0</v>
      </c>
      <c r="W116" s="54">
        <v>0</v>
      </c>
      <c r="X116" s="49" t="s">
        <v>8717</v>
      </c>
      <c r="Y116" s="49" t="s">
        <v>8882</v>
      </c>
      <c r="Z116"/>
      <c r="AA116"/>
      <c r="AK116"/>
      <c r="AL116" s="387" t="s">
        <v>8883</v>
      </c>
      <c r="AM116" s="387" t="s">
        <v>839</v>
      </c>
      <c r="AN116" t="b">
        <f>AT107=AM116</f>
        <v>0</v>
      </c>
      <c r="AO116"/>
      <c r="AP116" t="s">
        <v>5603</v>
      </c>
      <c r="AQ116" t="s">
        <v>5605</v>
      </c>
      <c r="AR116"/>
      <c r="AS116" s="55" t="s">
        <v>487</v>
      </c>
      <c r="AT116" s="55" t="s">
        <v>489</v>
      </c>
      <c r="AU116" s="55">
        <v>0.5</v>
      </c>
      <c r="AW116" t="s">
        <v>8883</v>
      </c>
      <c r="AX116" t="s">
        <v>839</v>
      </c>
      <c r="AY116">
        <v>130.31</v>
      </c>
      <c r="AZ116"/>
      <c r="BA116">
        <v>0.75</v>
      </c>
      <c r="BB116"/>
      <c r="BC116">
        <v>0.80856858996963354</v>
      </c>
    </row>
    <row r="117" spans="1:55">
      <c r="A117" s="404"/>
      <c r="B117" s="405"/>
      <c r="C117" s="39" t="s">
        <v>8879</v>
      </c>
      <c r="D117" s="39" t="s">
        <v>2206</v>
      </c>
      <c r="E117" s="40">
        <v>259.2</v>
      </c>
      <c r="F117" s="41"/>
      <c r="G117" s="40">
        <v>0.5</v>
      </c>
      <c r="H117" s="41"/>
      <c r="I117" s="40">
        <v>0.50563598748574035</v>
      </c>
      <c r="J117" s="40">
        <v>0.10339454099309717</v>
      </c>
      <c r="K117" s="349">
        <v>1.41</v>
      </c>
      <c r="L117" s="350">
        <v>-0.09</v>
      </c>
      <c r="M117" s="351">
        <v>3701173.7</v>
      </c>
      <c r="N117" s="422"/>
      <c r="O117" s="349">
        <v>1.41</v>
      </c>
      <c r="P117" s="350">
        <v>-0.09</v>
      </c>
      <c r="Q117" s="351">
        <v>3701173.7</v>
      </c>
      <c r="R117" s="37">
        <v>0</v>
      </c>
      <c r="S117" s="35"/>
      <c r="T117" s="37">
        <v>0</v>
      </c>
      <c r="U117" s="37">
        <v>0</v>
      </c>
      <c r="V117" s="38">
        <v>0</v>
      </c>
      <c r="W117" s="38">
        <v>0</v>
      </c>
      <c r="X117" s="33" t="s">
        <v>8685</v>
      </c>
      <c r="Y117" s="33" t="s">
        <v>8884</v>
      </c>
      <c r="AL117" s="387" t="s">
        <v>8885</v>
      </c>
      <c r="AM117" s="387" t="s">
        <v>2305</v>
      </c>
      <c r="AN117" t="b">
        <f>AT108=AM117</f>
        <v>0</v>
      </c>
      <c r="AP117" t="s">
        <v>6110</v>
      </c>
      <c r="AQ117" t="s">
        <v>6112</v>
      </c>
      <c r="AS117" s="55" t="s">
        <v>6429</v>
      </c>
      <c r="AT117" s="55">
        <v>316140</v>
      </c>
      <c r="AU117" s="55">
        <v>0.5</v>
      </c>
      <c r="AW117" s="55" t="s">
        <v>8885</v>
      </c>
      <c r="AX117" s="55" t="s">
        <v>2305</v>
      </c>
      <c r="AY117" s="55">
        <v>70</v>
      </c>
      <c r="AZ117" s="55"/>
      <c r="BA117" s="55">
        <v>1.75</v>
      </c>
      <c r="BB117" s="55"/>
      <c r="BC117" s="55">
        <v>2.1100221753569999</v>
      </c>
    </row>
    <row r="118" spans="1:55">
      <c r="A118" s="404"/>
      <c r="B118" s="405"/>
      <c r="C118" s="33" t="s">
        <v>8881</v>
      </c>
      <c r="D118" s="33">
        <v>8035</v>
      </c>
      <c r="E118" s="34">
        <v>44040</v>
      </c>
      <c r="F118" s="35"/>
      <c r="G118" s="34">
        <v>0.75</v>
      </c>
      <c r="H118" s="35"/>
      <c r="I118" s="34">
        <v>0.79317187530382594</v>
      </c>
      <c r="J118" s="34">
        <v>0.12003209834175108</v>
      </c>
      <c r="K118" s="347">
        <v>0.48</v>
      </c>
      <c r="L118" s="348">
        <v>-0.02</v>
      </c>
      <c r="M118" s="346">
        <v>1257578.48</v>
      </c>
      <c r="N118" s="421"/>
      <c r="O118" s="347">
        <v>0.48</v>
      </c>
      <c r="P118" s="348">
        <v>-0.02</v>
      </c>
      <c r="Q118" s="346">
        <v>1257578.48</v>
      </c>
      <c r="R118" s="43">
        <v>0</v>
      </c>
      <c r="S118" s="41"/>
      <c r="T118" s="43">
        <v>0</v>
      </c>
      <c r="U118" s="43">
        <v>0</v>
      </c>
      <c r="V118" s="44">
        <v>0</v>
      </c>
      <c r="W118" s="44">
        <v>0</v>
      </c>
      <c r="X118" s="39" t="s">
        <v>8693</v>
      </c>
      <c r="Y118" s="39" t="s">
        <v>8886</v>
      </c>
      <c r="AL118" s="387" t="s">
        <v>8887</v>
      </c>
      <c r="AM118" s="387">
        <v>7203</v>
      </c>
      <c r="AN118" t="b">
        <f t="shared" ref="AN118:AN125" si="6">AT108=AM118</f>
        <v>1</v>
      </c>
      <c r="AP118" t="s">
        <v>487</v>
      </c>
      <c r="AQ118" t="s">
        <v>489</v>
      </c>
      <c r="AS118" t="s">
        <v>5367</v>
      </c>
      <c r="AT118">
        <v>6506</v>
      </c>
      <c r="AU118">
        <v>0.5</v>
      </c>
      <c r="AW118" t="s">
        <v>8887</v>
      </c>
      <c r="AX118">
        <v>7203</v>
      </c>
      <c r="AY118">
        <v>3510</v>
      </c>
      <c r="BA118">
        <v>1</v>
      </c>
      <c r="BC118">
        <v>0.93609111812768653</v>
      </c>
    </row>
    <row r="119" spans="1:55" s="55" customFormat="1">
      <c r="A119" s="404"/>
      <c r="B119" s="405"/>
      <c r="C119" s="39" t="s">
        <v>9317</v>
      </c>
      <c r="D119" s="377" t="s">
        <v>839</v>
      </c>
      <c r="E119" s="40">
        <v>139.28</v>
      </c>
      <c r="F119" s="41"/>
      <c r="G119" s="40">
        <v>0.75</v>
      </c>
      <c r="H119" s="41"/>
      <c r="I119" s="40">
        <v>0.83315678755224498</v>
      </c>
      <c r="J119" s="40">
        <v>0.13430847575802837</v>
      </c>
      <c r="K119" s="349">
        <v>0.75</v>
      </c>
      <c r="L119" s="350">
        <v>0</v>
      </c>
      <c r="M119" s="351">
        <v>1966669.04</v>
      </c>
      <c r="N119" s="422"/>
      <c r="O119" s="349">
        <v>0.75</v>
      </c>
      <c r="P119" s="350">
        <v>0</v>
      </c>
      <c r="Q119" s="351">
        <v>1966669.04</v>
      </c>
      <c r="R119" s="53">
        <v>0</v>
      </c>
      <c r="S119" s="52"/>
      <c r="T119" s="53">
        <v>0</v>
      </c>
      <c r="U119" s="53">
        <v>0</v>
      </c>
      <c r="V119" s="54">
        <v>0</v>
      </c>
      <c r="W119" s="54">
        <v>0</v>
      </c>
      <c r="X119" s="49" t="s">
        <v>8717</v>
      </c>
      <c r="Y119" s="49" t="s">
        <v>8888</v>
      </c>
      <c r="Z119"/>
      <c r="AA119"/>
      <c r="AK119"/>
      <c r="AL119" s="387" t="s">
        <v>8889</v>
      </c>
      <c r="AM119" s="387" t="s">
        <v>7249</v>
      </c>
      <c r="AN119" t="b">
        <f t="shared" si="6"/>
        <v>1</v>
      </c>
      <c r="AO119"/>
      <c r="AP119" t="s">
        <v>6429</v>
      </c>
      <c r="AQ119">
        <v>316140</v>
      </c>
      <c r="AR119"/>
      <c r="AW119" s="55" t="s">
        <v>8889</v>
      </c>
      <c r="AX119" s="55" t="s">
        <v>7249</v>
      </c>
      <c r="AY119" s="55">
        <v>30.13</v>
      </c>
      <c r="BA119" s="55">
        <v>0.5</v>
      </c>
      <c r="BC119" s="55">
        <v>0.46107052972936935</v>
      </c>
    </row>
    <row r="120" spans="1:55">
      <c r="A120" s="404"/>
      <c r="B120" s="405"/>
      <c r="C120" s="33" t="s">
        <v>8885</v>
      </c>
      <c r="D120" s="33" t="s">
        <v>2305</v>
      </c>
      <c r="E120" s="34">
        <v>78.61</v>
      </c>
      <c r="F120" s="35"/>
      <c r="G120" s="34">
        <v>1.75</v>
      </c>
      <c r="H120" s="35"/>
      <c r="I120" s="34">
        <v>2.352820156905254</v>
      </c>
      <c r="J120" s="34">
        <v>0.13811562651544373</v>
      </c>
      <c r="K120" s="347">
        <v>0.79</v>
      </c>
      <c r="L120" s="347">
        <v>0.04</v>
      </c>
      <c r="M120" s="346">
        <v>2084666.64</v>
      </c>
      <c r="N120" s="421"/>
      <c r="O120" s="347">
        <v>0.79</v>
      </c>
      <c r="P120" s="347">
        <v>0.04</v>
      </c>
      <c r="Q120" s="346">
        <v>2084666.64</v>
      </c>
      <c r="R120" s="43">
        <v>0</v>
      </c>
      <c r="S120" s="41"/>
      <c r="T120" s="43">
        <v>0</v>
      </c>
      <c r="U120" s="43">
        <v>0</v>
      </c>
      <c r="V120" s="44">
        <v>0</v>
      </c>
      <c r="W120" s="44">
        <v>0</v>
      </c>
      <c r="X120" s="39" t="s">
        <v>8646</v>
      </c>
      <c r="Y120" s="39" t="s">
        <v>8890</v>
      </c>
      <c r="AL120" s="387" t="s">
        <v>8891</v>
      </c>
      <c r="AM120" s="387">
        <v>8113</v>
      </c>
      <c r="AN120" t="b">
        <f t="shared" si="6"/>
        <v>1</v>
      </c>
      <c r="AP120" t="s">
        <v>5367</v>
      </c>
      <c r="AQ120">
        <v>6506</v>
      </c>
      <c r="AW120" t="s">
        <v>8891</v>
      </c>
      <c r="AX120">
        <v>8113</v>
      </c>
      <c r="AY120">
        <v>916.5</v>
      </c>
      <c r="BA120">
        <v>0.5</v>
      </c>
      <c r="BC120">
        <v>0.42220606833501728</v>
      </c>
    </row>
    <row r="121" spans="1:55" s="55" customFormat="1">
      <c r="A121" s="404"/>
      <c r="B121" s="405"/>
      <c r="C121" s="39" t="s">
        <v>8887</v>
      </c>
      <c r="D121" s="39">
        <v>7203</v>
      </c>
      <c r="E121" s="40">
        <v>3319</v>
      </c>
      <c r="F121" s="41"/>
      <c r="G121" s="40">
        <v>1</v>
      </c>
      <c r="H121" s="41"/>
      <c r="I121" s="40">
        <v>0.86599209792319864</v>
      </c>
      <c r="J121" s="40">
        <v>0.14476013835520246</v>
      </c>
      <c r="K121" s="349">
        <v>1.88</v>
      </c>
      <c r="L121" s="349">
        <v>0.13</v>
      </c>
      <c r="M121" s="351">
        <v>4937390.0599999996</v>
      </c>
      <c r="N121" s="422"/>
      <c r="O121" s="349">
        <v>1.88</v>
      </c>
      <c r="P121" s="349">
        <v>0.13</v>
      </c>
      <c r="Q121" s="351">
        <v>4937390.0599999996</v>
      </c>
      <c r="R121" s="53">
        <v>0</v>
      </c>
      <c r="S121" s="52"/>
      <c r="T121" s="53">
        <v>0</v>
      </c>
      <c r="U121" s="53">
        <v>0</v>
      </c>
      <c r="V121" s="54">
        <v>0</v>
      </c>
      <c r="W121" s="54">
        <v>0</v>
      </c>
      <c r="X121" s="49" t="s">
        <v>8717</v>
      </c>
      <c r="Y121" s="49" t="s">
        <v>8892</v>
      </c>
      <c r="Z121"/>
      <c r="AA121"/>
      <c r="AK121"/>
      <c r="AL121" s="387" t="s">
        <v>8893</v>
      </c>
      <c r="AM121" s="387" t="s">
        <v>6184</v>
      </c>
      <c r="AN121" t="b">
        <f t="shared" si="6"/>
        <v>1</v>
      </c>
      <c r="AO121"/>
      <c r="AP121" t="s">
        <v>1284</v>
      </c>
      <c r="AQ121" t="s">
        <v>1286</v>
      </c>
      <c r="AR121"/>
      <c r="AW121" t="s">
        <v>8893</v>
      </c>
      <c r="AX121" t="s">
        <v>6184</v>
      </c>
      <c r="AY121">
        <v>36.090000000000003</v>
      </c>
      <c r="AZ121"/>
      <c r="BA121">
        <v>0.75</v>
      </c>
      <c r="BB121"/>
      <c r="BC121">
        <v>0.73044331331187107</v>
      </c>
    </row>
    <row r="122" spans="1:55">
      <c r="A122" s="404"/>
      <c r="B122" s="405"/>
      <c r="C122" s="33" t="s">
        <v>8889</v>
      </c>
      <c r="D122" s="33" t="s">
        <v>7249</v>
      </c>
      <c r="E122" s="34">
        <v>32.72</v>
      </c>
      <c r="F122" s="35"/>
      <c r="G122" s="34">
        <v>0.5</v>
      </c>
      <c r="H122" s="35"/>
      <c r="I122" s="34">
        <v>0.48553808731490294</v>
      </c>
      <c r="J122" s="34">
        <v>0.14580759831497819</v>
      </c>
      <c r="K122" s="347">
        <v>0.97</v>
      </c>
      <c r="L122" s="348">
        <v>-0.03</v>
      </c>
      <c r="M122" s="346">
        <v>2549833.16</v>
      </c>
      <c r="N122" s="421"/>
      <c r="O122" s="347">
        <v>0.97</v>
      </c>
      <c r="P122" s="348">
        <v>-0.03</v>
      </c>
      <c r="Q122" s="346">
        <v>2549833.16</v>
      </c>
      <c r="R122" s="43">
        <v>0</v>
      </c>
      <c r="S122" s="41"/>
      <c r="T122" s="43">
        <v>0</v>
      </c>
      <c r="U122" s="43">
        <v>0</v>
      </c>
      <c r="V122" s="44">
        <v>0</v>
      </c>
      <c r="W122" s="44">
        <v>0</v>
      </c>
      <c r="X122" s="39" t="s">
        <v>8239</v>
      </c>
      <c r="Y122" s="39" t="s">
        <v>8894</v>
      </c>
      <c r="AL122" s="387" t="s">
        <v>8895</v>
      </c>
      <c r="AM122" s="387" t="s">
        <v>6100</v>
      </c>
      <c r="AN122" t="b">
        <f t="shared" si="6"/>
        <v>1</v>
      </c>
      <c r="AW122" t="s">
        <v>8895</v>
      </c>
      <c r="AX122" t="s">
        <v>6100</v>
      </c>
      <c r="AY122">
        <v>17.77</v>
      </c>
      <c r="BA122">
        <v>0.5</v>
      </c>
      <c r="BC122">
        <v>0.42022151495124577</v>
      </c>
    </row>
    <row r="123" spans="1:55">
      <c r="A123" s="404"/>
      <c r="B123" s="405"/>
      <c r="C123" s="39" t="s">
        <v>8891</v>
      </c>
      <c r="D123" s="377">
        <v>8113</v>
      </c>
      <c r="E123" s="40">
        <v>952.6</v>
      </c>
      <c r="F123" s="41"/>
      <c r="G123" s="40">
        <v>0.5</v>
      </c>
      <c r="H123" s="41"/>
      <c r="I123" s="40">
        <v>0.42933693108652643</v>
      </c>
      <c r="J123" s="40">
        <v>0.15080136204274841</v>
      </c>
      <c r="K123" s="349">
        <v>0.49</v>
      </c>
      <c r="L123" s="350">
        <v>-0.01</v>
      </c>
      <c r="M123" s="351">
        <v>1276792.51</v>
      </c>
      <c r="N123" s="422"/>
      <c r="O123" s="349">
        <v>0.49</v>
      </c>
      <c r="P123" s="350">
        <v>-0.01</v>
      </c>
      <c r="Q123" s="351">
        <v>1276792.51</v>
      </c>
      <c r="R123" s="37">
        <v>0</v>
      </c>
      <c r="S123" s="35"/>
      <c r="T123" s="37">
        <v>0</v>
      </c>
      <c r="U123" s="37">
        <v>0</v>
      </c>
      <c r="V123" s="38">
        <v>0</v>
      </c>
      <c r="W123" s="38">
        <v>0</v>
      </c>
      <c r="X123" s="33" t="s">
        <v>485</v>
      </c>
      <c r="Y123" s="33" t="s">
        <v>8896</v>
      </c>
      <c r="AL123" s="387" t="s">
        <v>8897</v>
      </c>
      <c r="AM123" s="387" t="s">
        <v>666</v>
      </c>
      <c r="AN123" t="b">
        <f t="shared" si="6"/>
        <v>1</v>
      </c>
      <c r="AW123" t="s">
        <v>8897</v>
      </c>
      <c r="AX123" t="s">
        <v>666</v>
      </c>
      <c r="AY123">
        <v>79.849999999999994</v>
      </c>
      <c r="BA123">
        <v>0.75</v>
      </c>
      <c r="BC123">
        <v>0.73389362317590723</v>
      </c>
    </row>
    <row r="124" spans="1:55">
      <c r="A124" s="404"/>
      <c r="B124" s="405"/>
      <c r="C124" s="33" t="s">
        <v>9293</v>
      </c>
      <c r="D124" s="33" t="s">
        <v>6100</v>
      </c>
      <c r="E124" s="34">
        <v>19.425000000000001</v>
      </c>
      <c r="F124" s="35"/>
      <c r="G124" s="34">
        <v>0.5</v>
      </c>
      <c r="H124" s="35"/>
      <c r="I124" s="34">
        <v>0.45611445939511613</v>
      </c>
      <c r="J124" s="34">
        <v>0.16198291450858845</v>
      </c>
      <c r="K124" s="347">
        <v>0.43</v>
      </c>
      <c r="L124" s="348">
        <v>-7.0000000000000007E-2</v>
      </c>
      <c r="M124" s="346">
        <v>1133490.5</v>
      </c>
      <c r="N124" s="421"/>
      <c r="O124" s="347">
        <v>0.43</v>
      </c>
      <c r="P124" s="348">
        <v>-7.0000000000000007E-2</v>
      </c>
      <c r="Q124" s="346">
        <v>1133490.5</v>
      </c>
      <c r="R124" s="43">
        <v>0</v>
      </c>
      <c r="S124" s="41"/>
      <c r="T124" s="43">
        <v>0</v>
      </c>
      <c r="U124" s="43">
        <v>0</v>
      </c>
      <c r="V124" s="44">
        <v>0</v>
      </c>
      <c r="W124" s="44">
        <v>0</v>
      </c>
      <c r="X124" s="39" t="s">
        <v>8653</v>
      </c>
      <c r="Y124" s="39" t="s">
        <v>8898</v>
      </c>
      <c r="AL124" s="387" t="s">
        <v>8899</v>
      </c>
      <c r="AM124" s="387" t="s">
        <v>2376</v>
      </c>
      <c r="AN124" t="b">
        <f t="shared" si="6"/>
        <v>1</v>
      </c>
      <c r="AW124" t="s">
        <v>8899</v>
      </c>
      <c r="AX124" t="s">
        <v>2376</v>
      </c>
      <c r="AY124">
        <v>32.909999999999997</v>
      </c>
      <c r="BA124">
        <v>0.5</v>
      </c>
      <c r="BC124">
        <v>0.62853322501411679</v>
      </c>
    </row>
    <row r="125" spans="1:55">
      <c r="A125" s="404"/>
      <c r="B125" s="405"/>
      <c r="C125" s="39" t="s">
        <v>9297</v>
      </c>
      <c r="D125" s="56" t="s">
        <v>6184</v>
      </c>
      <c r="E125" s="40">
        <v>37.39</v>
      </c>
      <c r="F125" s="41"/>
      <c r="G125" s="40">
        <v>0.75</v>
      </c>
      <c r="H125" s="41"/>
      <c r="I125" s="40">
        <v>0.7427030096251056</v>
      </c>
      <c r="J125" s="40">
        <v>0.16456431224583282</v>
      </c>
      <c r="K125" s="349">
        <v>0.75</v>
      </c>
      <c r="L125" s="349">
        <v>0</v>
      </c>
      <c r="M125" s="351">
        <v>1983832.37</v>
      </c>
      <c r="N125" s="422"/>
      <c r="O125" s="349">
        <v>0.75</v>
      </c>
      <c r="P125" s="349">
        <v>0</v>
      </c>
      <c r="Q125" s="351">
        <v>1983832.37</v>
      </c>
      <c r="R125" s="37">
        <v>0</v>
      </c>
      <c r="S125" s="35"/>
      <c r="T125" s="37">
        <v>0</v>
      </c>
      <c r="U125" s="37">
        <v>0</v>
      </c>
      <c r="V125" s="38">
        <v>0</v>
      </c>
      <c r="W125" s="38">
        <v>0</v>
      </c>
      <c r="X125" s="33" t="s">
        <v>8693</v>
      </c>
      <c r="Y125" s="33" t="s">
        <v>8900</v>
      </c>
      <c r="AL125" s="389" t="s">
        <v>8648</v>
      </c>
      <c r="AM125" s="389" t="s">
        <v>8901</v>
      </c>
      <c r="AN125" s="390" t="b">
        <f t="shared" si="6"/>
        <v>0</v>
      </c>
      <c r="AW125" t="s">
        <v>8648</v>
      </c>
      <c r="AX125" s="368" t="s">
        <v>8901</v>
      </c>
      <c r="AY125">
        <v>56.56</v>
      </c>
      <c r="BA125">
        <v>0.5</v>
      </c>
      <c r="BC125">
        <v>0.51927823755907165</v>
      </c>
    </row>
    <row r="126" spans="1:55" s="55" customFormat="1">
      <c r="A126" s="404"/>
      <c r="B126" s="405"/>
      <c r="C126" s="33" t="s">
        <v>8897</v>
      </c>
      <c r="D126" s="33" t="s">
        <v>666</v>
      </c>
      <c r="E126" s="34">
        <v>85.59</v>
      </c>
      <c r="F126" s="35"/>
      <c r="G126" s="34">
        <v>0.75</v>
      </c>
      <c r="H126" s="35"/>
      <c r="I126" s="34">
        <v>0.79173829835452414</v>
      </c>
      <c r="J126" s="34">
        <v>0.178210150964832</v>
      </c>
      <c r="K126" s="347">
        <v>0.46</v>
      </c>
      <c r="L126" s="348">
        <v>-0.04</v>
      </c>
      <c r="M126" s="346">
        <v>1220956.17</v>
      </c>
      <c r="N126" s="421"/>
      <c r="O126" s="347">
        <v>0.46</v>
      </c>
      <c r="P126" s="348">
        <v>-0.04</v>
      </c>
      <c r="Q126" s="346">
        <v>1220956.17</v>
      </c>
      <c r="R126" s="53">
        <v>0</v>
      </c>
      <c r="S126" s="52"/>
      <c r="T126" s="53">
        <v>0</v>
      </c>
      <c r="U126" s="53">
        <v>0</v>
      </c>
      <c r="V126" s="54">
        <v>0</v>
      </c>
      <c r="W126" s="54">
        <v>0</v>
      </c>
      <c r="X126" s="49" t="s">
        <v>8656</v>
      </c>
      <c r="Y126" s="49" t="s">
        <v>8902</v>
      </c>
      <c r="Z126"/>
      <c r="AA126"/>
      <c r="AK126"/>
      <c r="AL126" s="387" t="s">
        <v>8903</v>
      </c>
      <c r="AM126" s="387" t="s">
        <v>6112</v>
      </c>
      <c r="AN126" t="b">
        <f>AT115=AM126</f>
        <v>1</v>
      </c>
      <c r="AO126"/>
      <c r="AP126"/>
      <c r="AQ126"/>
      <c r="AR126"/>
      <c r="AW126" t="s">
        <v>8903</v>
      </c>
      <c r="AX126" t="s">
        <v>6112</v>
      </c>
      <c r="AY126">
        <v>67.22</v>
      </c>
      <c r="AZ126"/>
      <c r="BA126">
        <v>0.5</v>
      </c>
      <c r="BB126"/>
      <c r="BC126">
        <v>0.3975258812144829</v>
      </c>
    </row>
    <row r="127" spans="1:55">
      <c r="A127" s="404"/>
      <c r="B127" s="405"/>
      <c r="C127" s="39" t="s">
        <v>9326</v>
      </c>
      <c r="D127" s="56" t="s">
        <v>2376</v>
      </c>
      <c r="E127" s="40">
        <v>35.1</v>
      </c>
      <c r="F127" s="41"/>
      <c r="G127" s="40">
        <v>0.5</v>
      </c>
      <c r="H127" s="41"/>
      <c r="I127" s="40">
        <v>0.66562470167952204</v>
      </c>
      <c r="J127" s="40">
        <v>0.18174429865619299</v>
      </c>
      <c r="K127" s="349">
        <v>0.77</v>
      </c>
      <c r="L127" s="349">
        <v>0.02</v>
      </c>
      <c r="M127" s="351">
        <v>2023193.93</v>
      </c>
      <c r="N127" s="422"/>
      <c r="O127" s="349">
        <v>0.77</v>
      </c>
      <c r="P127" s="349">
        <v>0.02</v>
      </c>
      <c r="Q127" s="351">
        <v>2023193.93</v>
      </c>
      <c r="R127" s="37">
        <v>0</v>
      </c>
      <c r="S127" s="35"/>
      <c r="T127" s="37">
        <v>0</v>
      </c>
      <c r="U127" s="37">
        <v>0</v>
      </c>
      <c r="V127" s="38">
        <v>0</v>
      </c>
      <c r="W127" s="38">
        <v>0</v>
      </c>
      <c r="X127" s="33" t="s">
        <v>485</v>
      </c>
      <c r="Y127" s="33" t="s">
        <v>8904</v>
      </c>
      <c r="AL127" s="387" t="s">
        <v>8905</v>
      </c>
      <c r="AM127" s="387" t="s">
        <v>489</v>
      </c>
      <c r="AN127" t="b">
        <f>AT116=AM127</f>
        <v>1</v>
      </c>
      <c r="AW127" t="s">
        <v>8905</v>
      </c>
      <c r="AX127" t="s">
        <v>489</v>
      </c>
      <c r="AY127">
        <v>31.05</v>
      </c>
      <c r="BA127">
        <v>0.5</v>
      </c>
      <c r="BC127">
        <v>0.64701331790351801</v>
      </c>
    </row>
    <row r="128" spans="1:55">
      <c r="A128" s="404"/>
      <c r="B128" s="405"/>
      <c r="C128" s="33" t="s">
        <v>9307</v>
      </c>
      <c r="D128" s="378" t="s">
        <v>5605</v>
      </c>
      <c r="E128" s="34">
        <v>57.77</v>
      </c>
      <c r="F128" s="35"/>
      <c r="G128" s="34">
        <v>0.5</v>
      </c>
      <c r="H128" s="35"/>
      <c r="I128" s="34">
        <v>0.53060236753941359</v>
      </c>
      <c r="J128" s="34">
        <v>0.18218823287383354</v>
      </c>
      <c r="K128" s="347">
        <v>0.61</v>
      </c>
      <c r="L128" s="347">
        <v>0.11</v>
      </c>
      <c r="M128" s="346">
        <v>1613307.76</v>
      </c>
      <c r="N128" s="421"/>
      <c r="O128" s="347">
        <v>0.61</v>
      </c>
      <c r="P128" s="347">
        <v>0.11</v>
      </c>
      <c r="Q128" s="346">
        <v>1613307.76</v>
      </c>
      <c r="R128" s="43">
        <v>0</v>
      </c>
      <c r="S128" s="41"/>
      <c r="T128" s="43">
        <v>0</v>
      </c>
      <c r="U128" s="43">
        <v>0</v>
      </c>
      <c r="V128" s="44">
        <v>0</v>
      </c>
      <c r="W128" s="44">
        <v>0</v>
      </c>
      <c r="X128" s="39" t="s">
        <v>343</v>
      </c>
      <c r="Y128" s="39" t="s">
        <v>8906</v>
      </c>
      <c r="AL128" s="387" t="s">
        <v>8651</v>
      </c>
      <c r="AM128" s="387">
        <v>316140</v>
      </c>
      <c r="AN128" t="b">
        <f>AT117=AM128</f>
        <v>1</v>
      </c>
      <c r="AW128" t="s">
        <v>8651</v>
      </c>
      <c r="AX128" s="368">
        <v>316140</v>
      </c>
      <c r="AY128">
        <v>33350</v>
      </c>
      <c r="BA128">
        <v>0.5</v>
      </c>
      <c r="BC128">
        <v>0.59992607913024576</v>
      </c>
    </row>
    <row r="129" spans="1:55" s="55" customFormat="1">
      <c r="A129" s="404"/>
      <c r="B129" s="405"/>
      <c r="C129" s="39" t="s">
        <v>9280</v>
      </c>
      <c r="D129" s="39" t="s">
        <v>6112</v>
      </c>
      <c r="E129" s="40">
        <v>62.68</v>
      </c>
      <c r="F129" s="41"/>
      <c r="G129" s="40">
        <v>0.5</v>
      </c>
      <c r="H129" s="41"/>
      <c r="I129" s="40">
        <v>0.36805934167557974</v>
      </c>
      <c r="J129" s="40">
        <v>0.20748631702502121</v>
      </c>
      <c r="K129" s="349">
        <v>0.51</v>
      </c>
      <c r="L129" s="349">
        <v>0.01</v>
      </c>
      <c r="M129" s="351">
        <v>1349215.9</v>
      </c>
      <c r="N129" s="422"/>
      <c r="O129" s="349">
        <v>0.51</v>
      </c>
      <c r="P129" s="349">
        <v>0.01</v>
      </c>
      <c r="Q129" s="351">
        <v>1349215.9</v>
      </c>
      <c r="R129" s="53">
        <v>0</v>
      </c>
      <c r="S129" s="52"/>
      <c r="T129" s="53">
        <v>0</v>
      </c>
      <c r="U129" s="53">
        <v>0</v>
      </c>
      <c r="V129" s="54">
        <v>0</v>
      </c>
      <c r="W129" s="54">
        <v>0</v>
      </c>
      <c r="X129" s="49" t="s">
        <v>8794</v>
      </c>
      <c r="Y129" s="49" t="s">
        <v>8907</v>
      </c>
      <c r="Z129"/>
      <c r="AA129"/>
      <c r="AK129"/>
      <c r="AL129" s="387" t="s">
        <v>8908</v>
      </c>
      <c r="AM129" s="387">
        <v>6506</v>
      </c>
      <c r="AN129" t="b">
        <f>AT118=AM129</f>
        <v>1</v>
      </c>
      <c r="AO129"/>
      <c r="AP129"/>
      <c r="AQ129"/>
      <c r="AR129"/>
      <c r="AW129" t="s">
        <v>8908</v>
      </c>
      <c r="AX129">
        <v>6506</v>
      </c>
      <c r="AY129">
        <v>4649</v>
      </c>
      <c r="AZ129"/>
      <c r="BA129">
        <v>0.5</v>
      </c>
      <c r="BB129"/>
      <c r="BC129">
        <v>0.42555755680694379</v>
      </c>
    </row>
    <row r="130" spans="1:55" s="55" customFormat="1">
      <c r="A130" s="404"/>
      <c r="B130" s="405"/>
      <c r="C130" s="33" t="s">
        <v>9328</v>
      </c>
      <c r="D130" s="33" t="s">
        <v>489</v>
      </c>
      <c r="E130" s="34">
        <v>34.15</v>
      </c>
      <c r="F130" s="35"/>
      <c r="G130" s="34">
        <v>0.5</v>
      </c>
      <c r="H130" s="35"/>
      <c r="I130" s="34">
        <v>0.69003433255972491</v>
      </c>
      <c r="J130" s="34">
        <v>0.22581653806449567</v>
      </c>
      <c r="K130" s="347">
        <v>0.37</v>
      </c>
      <c r="L130" s="348">
        <v>-0.13</v>
      </c>
      <c r="M130" s="346">
        <v>961667.21</v>
      </c>
      <c r="N130" s="421"/>
      <c r="O130" s="347">
        <v>0.37</v>
      </c>
      <c r="P130" s="348">
        <v>-0.13</v>
      </c>
      <c r="Q130" s="346">
        <v>961667.21</v>
      </c>
      <c r="R130" s="53">
        <v>0</v>
      </c>
      <c r="S130" s="52"/>
      <c r="T130" s="53">
        <v>0</v>
      </c>
      <c r="U130" s="53">
        <v>0</v>
      </c>
      <c r="V130" s="54">
        <v>0</v>
      </c>
      <c r="W130" s="54">
        <v>0</v>
      </c>
      <c r="X130" s="49" t="s">
        <v>8717</v>
      </c>
      <c r="Y130" s="49" t="s">
        <v>8909</v>
      </c>
      <c r="Z130"/>
      <c r="AA130"/>
      <c r="AK130"/>
      <c r="AL130" s="389" t="s">
        <v>8910</v>
      </c>
      <c r="AM130" s="389">
        <v>9987</v>
      </c>
      <c r="AN130" s="390" t="b">
        <f>AT119=AM130</f>
        <v>0</v>
      </c>
      <c r="AO130"/>
      <c r="AP130"/>
      <c r="AQ130"/>
      <c r="AR130"/>
      <c r="AW130" s="55" t="s">
        <v>8910</v>
      </c>
      <c r="AX130" s="55">
        <v>9987</v>
      </c>
      <c r="AY130" s="55">
        <v>417.2</v>
      </c>
      <c r="BA130" s="55">
        <v>1.25</v>
      </c>
      <c r="BC130" s="55">
        <v>1.3533087103161643</v>
      </c>
    </row>
    <row r="131" spans="1:55" s="55" customFormat="1">
      <c r="A131" s="404"/>
      <c r="B131" s="405"/>
      <c r="C131" s="39" t="s">
        <v>9323</v>
      </c>
      <c r="D131" s="378">
        <v>316140</v>
      </c>
      <c r="E131" s="40">
        <v>34150</v>
      </c>
      <c r="F131" s="41"/>
      <c r="G131" s="40">
        <v>0.5</v>
      </c>
      <c r="H131" s="41"/>
      <c r="I131" s="40">
        <v>0.59926242988837253</v>
      </c>
      <c r="J131" s="40">
        <v>0.45826221683059981</v>
      </c>
      <c r="K131" s="349">
        <v>0.51</v>
      </c>
      <c r="L131" s="349">
        <v>0.01</v>
      </c>
      <c r="M131" s="351">
        <v>1343859.6</v>
      </c>
      <c r="N131" s="422"/>
      <c r="O131" s="349">
        <v>0.51</v>
      </c>
      <c r="P131" s="349">
        <v>0.01</v>
      </c>
      <c r="Q131" s="351">
        <v>1343859.6</v>
      </c>
      <c r="R131" s="53">
        <v>0</v>
      </c>
      <c r="S131" s="52"/>
      <c r="T131" s="53">
        <v>0</v>
      </c>
      <c r="U131" s="53">
        <v>0</v>
      </c>
      <c r="V131" s="54">
        <v>0</v>
      </c>
      <c r="W131" s="54">
        <v>0</v>
      </c>
      <c r="X131" s="49" t="s">
        <v>8639</v>
      </c>
      <c r="Y131" s="49" t="s">
        <v>8911</v>
      </c>
      <c r="Z131"/>
      <c r="AA131"/>
      <c r="AK131"/>
      <c r="AL131"/>
      <c r="AM131"/>
      <c r="AN131"/>
      <c r="AO131"/>
      <c r="AP131"/>
      <c r="AQ131"/>
      <c r="AR131"/>
    </row>
    <row r="132" spans="1:55">
      <c r="A132" s="406"/>
      <c r="B132" s="407"/>
      <c r="C132" s="408" t="s">
        <v>9290</v>
      </c>
      <c r="D132" s="357">
        <v>6506</v>
      </c>
      <c r="E132" s="352">
        <v>4894</v>
      </c>
      <c r="F132" s="352"/>
      <c r="G132" s="352">
        <v>0.5</v>
      </c>
      <c r="H132" s="352"/>
      <c r="I132" s="352">
        <v>0.43828680328738467</v>
      </c>
      <c r="J132" s="352"/>
      <c r="K132" s="352"/>
      <c r="L132" s="352"/>
      <c r="M132" s="352"/>
      <c r="N132" s="352"/>
      <c r="O132" s="352"/>
      <c r="P132" s="352"/>
      <c r="Q132" s="352"/>
    </row>
    <row r="133" spans="1:55">
      <c r="C133" t="s">
        <v>9277</v>
      </c>
      <c r="D133" s="423" t="s">
        <v>1286</v>
      </c>
      <c r="E133">
        <v>392.8</v>
      </c>
      <c r="G133">
        <v>1.5</v>
      </c>
      <c r="I133">
        <v>1.3383101905976931</v>
      </c>
    </row>
    <row r="219" spans="28:28">
      <c r="AB219" s="424"/>
    </row>
  </sheetData>
  <sortState xmlns:xlrd2="http://schemas.microsoft.com/office/spreadsheetml/2017/richdata2" ref="AS5:AU118">
    <sortCondition ref="AS118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96"/>
  <sheetViews>
    <sheetView topLeftCell="A965" zoomScale="58" zoomScaleNormal="90" workbookViewId="0">
      <selection activeCell="H1023" sqref="H1023"/>
    </sheetView>
  </sheetViews>
  <sheetFormatPr defaultRowHeight="14.5"/>
  <cols>
    <col min="1" max="1" width="58.26953125" customWidth="1"/>
    <col min="2" max="2" width="17.54296875" bestFit="1" customWidth="1"/>
    <col min="3" max="3" width="13.54296875" bestFit="1" customWidth="1"/>
    <col min="4" max="4" width="14.453125" bestFit="1" customWidth="1"/>
    <col min="6" max="6" width="20.81640625" bestFit="1" customWidth="1"/>
    <col min="7" max="7" width="30.1796875" customWidth="1"/>
    <col min="8" max="8" width="28.81640625" customWidth="1"/>
    <col min="9" max="9" width="7.54296875" bestFit="1" customWidth="1"/>
    <col min="10" max="10" width="9.453125" bestFit="1" customWidth="1"/>
    <col min="11" max="11" width="8.453125" bestFit="1" customWidth="1"/>
    <col min="12" max="12" width="10.54296875" bestFit="1" customWidth="1"/>
    <col min="13" max="13" width="19.1796875" bestFit="1" customWidth="1"/>
    <col min="14" max="14" width="12.54296875" customWidth="1"/>
  </cols>
  <sheetData>
    <row r="1" spans="1:14" ht="18.5">
      <c r="A1" s="1" t="s">
        <v>8912</v>
      </c>
      <c r="B1" s="2">
        <v>46125</v>
      </c>
      <c r="C1" s="3"/>
      <c r="G1" s="4">
        <f>(1/H1)-1</f>
        <v>5.0932715976446552E-2</v>
      </c>
      <c r="H1">
        <v>0.95153570233169138</v>
      </c>
    </row>
    <row r="2" spans="1:14" ht="67.5">
      <c r="A2" s="333" t="s">
        <v>8913</v>
      </c>
      <c r="B2" s="334" t="s">
        <v>103</v>
      </c>
      <c r="C2" s="334" t="s">
        <v>104</v>
      </c>
      <c r="D2" s="334" t="s">
        <v>8914</v>
      </c>
      <c r="E2" s="334" t="s">
        <v>8915</v>
      </c>
      <c r="F2" s="334" t="s">
        <v>8916</v>
      </c>
      <c r="G2" s="334" t="s">
        <v>8917</v>
      </c>
      <c r="H2" s="334" t="s">
        <v>8918</v>
      </c>
      <c r="I2" s="334" t="s">
        <v>8919</v>
      </c>
      <c r="J2" s="334" t="s">
        <v>8920</v>
      </c>
      <c r="K2" s="334" t="s">
        <v>8921</v>
      </c>
      <c r="L2" s="334" t="s">
        <v>8922</v>
      </c>
      <c r="M2" s="334" t="s">
        <v>8923</v>
      </c>
      <c r="N2" s="334" t="s">
        <v>8465</v>
      </c>
    </row>
    <row r="3" spans="1:14">
      <c r="A3" s="5" t="s">
        <v>7295</v>
      </c>
      <c r="B3" s="5" t="s">
        <v>7296</v>
      </c>
      <c r="C3" s="393">
        <v>2330</v>
      </c>
      <c r="D3" s="5" t="s">
        <v>7298</v>
      </c>
      <c r="E3" s="6">
        <v>4.08</v>
      </c>
      <c r="F3" s="5" t="s">
        <v>75</v>
      </c>
      <c r="G3" s="5" t="s">
        <v>88</v>
      </c>
      <c r="H3" s="6">
        <v>0.74</v>
      </c>
      <c r="I3" s="5" t="s">
        <v>176</v>
      </c>
      <c r="J3" s="6">
        <v>22.76</v>
      </c>
      <c r="K3" s="6">
        <v>0.36</v>
      </c>
      <c r="L3" s="6">
        <v>9.57</v>
      </c>
      <c r="M3" s="5" t="s">
        <v>212</v>
      </c>
      <c r="N3" s="5" t="s">
        <v>8598</v>
      </c>
    </row>
    <row r="4" spans="1:14">
      <c r="A4" s="5" t="s">
        <v>6246</v>
      </c>
      <c r="B4" s="5" t="s">
        <v>6247</v>
      </c>
      <c r="C4" s="394" t="s">
        <v>6248</v>
      </c>
      <c r="D4" s="5" t="s">
        <v>6249</v>
      </c>
      <c r="E4" s="6">
        <v>1.64</v>
      </c>
      <c r="F4" s="5" t="s">
        <v>73</v>
      </c>
      <c r="G4" s="5" t="s">
        <v>88</v>
      </c>
      <c r="H4" s="6">
        <v>1.44</v>
      </c>
      <c r="I4" s="5" t="s">
        <v>142</v>
      </c>
      <c r="J4" s="6">
        <v>7.43</v>
      </c>
      <c r="K4" s="6">
        <v>0.11</v>
      </c>
      <c r="L4" s="6">
        <v>3.25</v>
      </c>
      <c r="M4" s="5" t="s">
        <v>469</v>
      </c>
      <c r="N4" s="5" t="s">
        <v>8599</v>
      </c>
    </row>
    <row r="5" spans="1:14">
      <c r="A5" s="5" t="s">
        <v>5835</v>
      </c>
      <c r="B5" s="5" t="s">
        <v>5836</v>
      </c>
      <c r="C5" s="395" t="s">
        <v>5837</v>
      </c>
      <c r="D5" s="5" t="s">
        <v>5838</v>
      </c>
      <c r="E5" s="6">
        <v>1.53</v>
      </c>
      <c r="F5" s="5" t="s">
        <v>56</v>
      </c>
      <c r="G5" s="5" t="s">
        <v>88</v>
      </c>
      <c r="H5" s="6">
        <v>1.27</v>
      </c>
      <c r="I5" s="5" t="s">
        <v>176</v>
      </c>
      <c r="J5" s="6">
        <v>43.01</v>
      </c>
      <c r="K5" s="6">
        <v>0.52</v>
      </c>
      <c r="L5" s="6">
        <v>24.96</v>
      </c>
      <c r="M5" s="5" t="s">
        <v>152</v>
      </c>
      <c r="N5" s="5" t="s">
        <v>8599</v>
      </c>
    </row>
    <row r="6" spans="1:14">
      <c r="A6" s="5" t="s">
        <v>7470</v>
      </c>
      <c r="B6" s="5" t="s">
        <v>7471</v>
      </c>
      <c r="C6" s="393">
        <v>700</v>
      </c>
      <c r="D6" s="5" t="s">
        <v>7473</v>
      </c>
      <c r="E6" s="6">
        <v>1.1499999999999999</v>
      </c>
      <c r="F6" s="5" t="s">
        <v>69</v>
      </c>
      <c r="G6" s="5" t="s">
        <v>81</v>
      </c>
      <c r="H6" s="6">
        <v>0.61</v>
      </c>
      <c r="I6" s="5" t="s">
        <v>176</v>
      </c>
      <c r="J6" s="6">
        <v>14.37</v>
      </c>
      <c r="K6" s="6">
        <v>0.21</v>
      </c>
      <c r="L6" s="6">
        <v>3.53</v>
      </c>
      <c r="M6" s="5" t="s">
        <v>157</v>
      </c>
      <c r="N6" s="5" t="s">
        <v>8599</v>
      </c>
    </row>
    <row r="7" spans="1:14">
      <c r="A7" s="5" t="s">
        <v>688</v>
      </c>
      <c r="B7" s="5" t="s">
        <v>689</v>
      </c>
      <c r="C7" s="393" t="s">
        <v>690</v>
      </c>
      <c r="D7" s="5" t="s">
        <v>691</v>
      </c>
      <c r="E7" s="6">
        <v>0.92</v>
      </c>
      <c r="F7" s="5" t="s">
        <v>26</v>
      </c>
      <c r="G7" s="5" t="s">
        <v>86</v>
      </c>
      <c r="H7" s="6">
        <v>1.1299999999999999</v>
      </c>
      <c r="I7" s="5" t="s">
        <v>176</v>
      </c>
      <c r="J7" s="6">
        <v>19.54</v>
      </c>
      <c r="K7" s="6">
        <v>0.23</v>
      </c>
      <c r="L7" s="6">
        <v>6.53</v>
      </c>
      <c r="M7" s="5" t="s">
        <v>131</v>
      </c>
      <c r="N7" s="5" t="s">
        <v>8598</v>
      </c>
    </row>
    <row r="8" spans="1:14">
      <c r="A8" s="5" t="s">
        <v>5359</v>
      </c>
      <c r="B8" s="5" t="s">
        <v>5360</v>
      </c>
      <c r="C8" s="395" t="s">
        <v>5361</v>
      </c>
      <c r="D8" s="5" t="s">
        <v>5362</v>
      </c>
      <c r="E8" s="6">
        <v>0.88</v>
      </c>
      <c r="F8" s="5" t="s">
        <v>30</v>
      </c>
      <c r="G8" s="5" t="s">
        <v>86</v>
      </c>
      <c r="H8" s="6">
        <v>1.1100000000000001</v>
      </c>
      <c r="I8" s="5" t="s">
        <v>176</v>
      </c>
      <c r="J8" s="6">
        <v>17.100000000000001</v>
      </c>
      <c r="K8" s="6">
        <v>0.33</v>
      </c>
      <c r="L8" s="6">
        <v>6.36</v>
      </c>
      <c r="M8" s="5" t="s">
        <v>177</v>
      </c>
      <c r="N8" s="5" t="s">
        <v>8598</v>
      </c>
    </row>
    <row r="9" spans="1:14">
      <c r="A9" s="5" t="s">
        <v>6950</v>
      </c>
      <c r="B9" s="5" t="s">
        <v>6951</v>
      </c>
      <c r="C9" s="5" t="s">
        <v>6952</v>
      </c>
      <c r="D9" s="5" t="s">
        <v>6953</v>
      </c>
      <c r="E9" s="6">
        <v>0.88</v>
      </c>
      <c r="F9" s="5" t="s">
        <v>73</v>
      </c>
      <c r="G9" s="5" t="s">
        <v>88</v>
      </c>
      <c r="H9" s="6">
        <v>1.67</v>
      </c>
      <c r="I9" s="5" t="s">
        <v>142</v>
      </c>
      <c r="J9" s="6">
        <v>5.77</v>
      </c>
      <c r="K9" s="6">
        <v>0.46</v>
      </c>
      <c r="L9" s="6">
        <v>5.98</v>
      </c>
      <c r="M9" s="5" t="s">
        <v>469</v>
      </c>
      <c r="N9" s="5" t="s">
        <v>8924</v>
      </c>
    </row>
    <row r="10" spans="1:14">
      <c r="A10" s="5" t="s">
        <v>7785</v>
      </c>
      <c r="B10" s="5" t="s">
        <v>7786</v>
      </c>
      <c r="C10" s="5" t="s">
        <v>7787</v>
      </c>
      <c r="D10" s="5" t="s">
        <v>7788</v>
      </c>
      <c r="E10" s="6">
        <v>0.85</v>
      </c>
      <c r="F10" s="5" t="s">
        <v>26</v>
      </c>
      <c r="G10" s="5" t="s">
        <v>85</v>
      </c>
      <c r="H10" s="6">
        <v>1.02</v>
      </c>
      <c r="I10" s="5" t="s">
        <v>263</v>
      </c>
      <c r="J10" s="6">
        <v>10.68</v>
      </c>
      <c r="K10" s="6">
        <v>0.13</v>
      </c>
      <c r="L10" s="6">
        <v>1.74</v>
      </c>
      <c r="M10" s="5" t="s">
        <v>131</v>
      </c>
      <c r="N10" s="5" t="s">
        <v>8598</v>
      </c>
    </row>
    <row r="11" spans="1:14">
      <c r="A11" s="5" t="s">
        <v>899</v>
      </c>
      <c r="B11" s="5" t="s">
        <v>900</v>
      </c>
      <c r="C11" s="394" t="s">
        <v>901</v>
      </c>
      <c r="D11" s="5" t="s">
        <v>902</v>
      </c>
      <c r="E11" s="6">
        <v>0.84</v>
      </c>
      <c r="F11" s="5" t="s">
        <v>69</v>
      </c>
      <c r="G11" s="5" t="s">
        <v>82</v>
      </c>
      <c r="H11" s="6">
        <v>0.49</v>
      </c>
      <c r="I11" s="5" t="s">
        <v>176</v>
      </c>
      <c r="J11" s="6">
        <v>17.309999999999999</v>
      </c>
      <c r="K11" s="6">
        <v>0.13</v>
      </c>
      <c r="L11" s="6">
        <v>2.0699999999999998</v>
      </c>
      <c r="M11" s="5" t="s">
        <v>157</v>
      </c>
      <c r="N11" s="5" t="s">
        <v>8599</v>
      </c>
    </row>
    <row r="12" spans="1:14">
      <c r="A12" s="5" t="s">
        <v>9240</v>
      </c>
      <c r="B12" s="5" t="s">
        <v>9241</v>
      </c>
      <c r="C12" s="5" t="s">
        <v>9242</v>
      </c>
      <c r="D12" s="5" t="s">
        <v>7179</v>
      </c>
      <c r="E12" s="6">
        <v>0.83</v>
      </c>
      <c r="F12" s="5" t="s">
        <v>30</v>
      </c>
      <c r="G12" s="5" t="s">
        <v>86</v>
      </c>
      <c r="H12" s="6">
        <v>0.87</v>
      </c>
      <c r="I12" s="5" t="s">
        <v>176</v>
      </c>
      <c r="J12" s="6">
        <v>15.34</v>
      </c>
      <c r="K12" s="6">
        <v>0.44</v>
      </c>
      <c r="L12" s="6">
        <v>7.43</v>
      </c>
      <c r="M12" s="5" t="s">
        <v>177</v>
      </c>
      <c r="N12" s="5" t="s">
        <v>8600</v>
      </c>
    </row>
    <row r="13" spans="1:14">
      <c r="A13" s="5" t="s">
        <v>8105</v>
      </c>
      <c r="B13" s="5" t="s">
        <v>8106</v>
      </c>
      <c r="C13" s="395" t="s">
        <v>8107</v>
      </c>
      <c r="D13" s="5" t="s">
        <v>8108</v>
      </c>
      <c r="E13" s="6">
        <v>0.82</v>
      </c>
      <c r="F13" s="5" t="s">
        <v>26</v>
      </c>
      <c r="G13" s="5" t="s">
        <v>84</v>
      </c>
      <c r="H13" s="6">
        <v>1.1499999999999999</v>
      </c>
      <c r="I13" s="5" t="s">
        <v>142</v>
      </c>
      <c r="J13" s="6">
        <v>12.81</v>
      </c>
      <c r="K13" s="6">
        <v>0.1</v>
      </c>
      <c r="L13" s="6">
        <v>1.51</v>
      </c>
      <c r="M13" s="5" t="s">
        <v>131</v>
      </c>
      <c r="N13" s="5" t="s">
        <v>8599</v>
      </c>
    </row>
    <row r="14" spans="1:14">
      <c r="A14" s="5" t="s">
        <v>7172</v>
      </c>
      <c r="B14" s="5" t="s">
        <v>7173</v>
      </c>
      <c r="C14" s="394" t="s">
        <v>7174</v>
      </c>
      <c r="D14" s="5" t="s">
        <v>7175</v>
      </c>
      <c r="E14" s="6">
        <v>0.77</v>
      </c>
      <c r="F14" s="5" t="s">
        <v>30</v>
      </c>
      <c r="G14" s="5" t="s">
        <v>83</v>
      </c>
      <c r="H14" s="6">
        <v>0.89</v>
      </c>
      <c r="I14" s="5" t="s">
        <v>176</v>
      </c>
      <c r="J14" s="6">
        <v>18.48</v>
      </c>
      <c r="K14" s="6">
        <v>0.28000000000000003</v>
      </c>
      <c r="L14" s="6">
        <v>6.2</v>
      </c>
      <c r="M14" s="5" t="s">
        <v>177</v>
      </c>
      <c r="N14" s="5" t="s">
        <v>8600</v>
      </c>
    </row>
    <row r="15" spans="1:14">
      <c r="A15" s="5" t="s">
        <v>5207</v>
      </c>
      <c r="B15" s="5" t="s">
        <v>5208</v>
      </c>
      <c r="C15" s="5" t="s">
        <v>5209</v>
      </c>
      <c r="D15" s="5" t="s">
        <v>5210</v>
      </c>
      <c r="E15" s="6">
        <v>0.7</v>
      </c>
      <c r="F15" s="5" t="s">
        <v>24</v>
      </c>
      <c r="G15" s="5" t="s">
        <v>82</v>
      </c>
      <c r="H15" s="6">
        <v>0.91</v>
      </c>
      <c r="I15" s="5" t="s">
        <v>142</v>
      </c>
      <c r="J15" s="6">
        <v>11.24</v>
      </c>
      <c r="K15" s="6">
        <v>0.14000000000000001</v>
      </c>
      <c r="L15" s="6">
        <v>1.1100000000000001</v>
      </c>
      <c r="M15" s="5" t="s">
        <v>294</v>
      </c>
      <c r="N15" s="5" t="s">
        <v>8599</v>
      </c>
    </row>
    <row r="16" spans="1:14">
      <c r="A16" s="5" t="s">
        <v>6174</v>
      </c>
      <c r="B16" s="5" t="s">
        <v>6175</v>
      </c>
      <c r="C16" s="5" t="s">
        <v>6176</v>
      </c>
      <c r="D16" s="5" t="s">
        <v>6177</v>
      </c>
      <c r="E16" s="6">
        <v>0.69</v>
      </c>
      <c r="F16" s="5" t="s">
        <v>28</v>
      </c>
      <c r="G16" s="5" t="s">
        <v>85</v>
      </c>
      <c r="H16" s="6">
        <v>1.21</v>
      </c>
      <c r="I16" s="5" t="s">
        <v>176</v>
      </c>
      <c r="J16" s="6">
        <v>14.9</v>
      </c>
      <c r="K16" s="6">
        <v>0.17</v>
      </c>
      <c r="L16" s="6">
        <v>2.58</v>
      </c>
      <c r="M16" s="5" t="s">
        <v>332</v>
      </c>
      <c r="N16" s="5" t="s">
        <v>8598</v>
      </c>
    </row>
    <row r="17" spans="1:14">
      <c r="A17" s="5" t="s">
        <v>2059</v>
      </c>
      <c r="B17" s="5" t="s">
        <v>2060</v>
      </c>
      <c r="C17" s="5" t="s">
        <v>2061</v>
      </c>
      <c r="D17" s="5" t="s">
        <v>2062</v>
      </c>
      <c r="E17" s="6">
        <v>0.59</v>
      </c>
      <c r="F17" s="5" t="s">
        <v>34</v>
      </c>
      <c r="G17" s="5" t="s">
        <v>85</v>
      </c>
      <c r="H17" s="6">
        <v>1.83</v>
      </c>
      <c r="I17" s="5" t="s">
        <v>176</v>
      </c>
      <c r="J17" s="6">
        <v>26.08</v>
      </c>
      <c r="K17" s="6">
        <v>0.13</v>
      </c>
      <c r="L17" s="6">
        <v>3.97</v>
      </c>
      <c r="M17" s="5" t="s">
        <v>299</v>
      </c>
      <c r="N17" s="5" t="s">
        <v>8598</v>
      </c>
    </row>
    <row r="18" spans="1:14">
      <c r="A18" s="5" t="s">
        <v>4975</v>
      </c>
      <c r="B18" s="5" t="s">
        <v>4976</v>
      </c>
      <c r="C18" s="5" t="s">
        <v>4977</v>
      </c>
      <c r="D18" s="5" t="s">
        <v>4978</v>
      </c>
      <c r="E18" s="6">
        <v>0.56999999999999995</v>
      </c>
      <c r="F18" s="5" t="s">
        <v>24</v>
      </c>
      <c r="G18" s="5" t="s">
        <v>85</v>
      </c>
      <c r="H18" s="6">
        <v>1.24</v>
      </c>
      <c r="I18" s="5" t="s">
        <v>142</v>
      </c>
      <c r="J18" s="6">
        <v>12.28</v>
      </c>
      <c r="K18" s="6">
        <v>0.1</v>
      </c>
      <c r="L18" s="6">
        <v>1.51</v>
      </c>
      <c r="M18" s="5" t="s">
        <v>294</v>
      </c>
      <c r="N18" s="5" t="s">
        <v>8598</v>
      </c>
    </row>
    <row r="19" spans="1:14">
      <c r="A19" s="5" t="s">
        <v>2303</v>
      </c>
      <c r="B19" s="5" t="s">
        <v>2304</v>
      </c>
      <c r="C19" s="395" t="s">
        <v>2305</v>
      </c>
      <c r="D19" s="5" t="s">
        <v>2306</v>
      </c>
      <c r="E19" s="6">
        <v>0.56000000000000005</v>
      </c>
      <c r="F19" s="5" t="s">
        <v>32</v>
      </c>
      <c r="G19" s="5" t="s">
        <v>84</v>
      </c>
      <c r="H19" s="6">
        <v>1.25</v>
      </c>
      <c r="I19" s="5" t="s">
        <v>142</v>
      </c>
      <c r="J19" s="6">
        <v>13.22</v>
      </c>
      <c r="K19" s="6">
        <v>0.11</v>
      </c>
      <c r="L19" s="6">
        <v>1.72</v>
      </c>
      <c r="M19" s="5" t="s">
        <v>152</v>
      </c>
      <c r="N19" s="5" t="s">
        <v>8599</v>
      </c>
    </row>
    <row r="20" spans="1:14">
      <c r="A20" s="5" t="s">
        <v>6322</v>
      </c>
      <c r="B20" s="5" t="s">
        <v>6323</v>
      </c>
      <c r="C20" s="5" t="s">
        <v>6324</v>
      </c>
      <c r="D20" s="5" t="s">
        <v>6325</v>
      </c>
      <c r="E20" s="6">
        <v>0.53</v>
      </c>
      <c r="F20" s="5" t="s">
        <v>36</v>
      </c>
      <c r="G20" s="5" t="s">
        <v>88</v>
      </c>
      <c r="H20" s="6">
        <v>0.53</v>
      </c>
      <c r="I20" s="5" t="s">
        <v>176</v>
      </c>
      <c r="J20" s="6">
        <v>19.12</v>
      </c>
      <c r="K20" s="6">
        <v>0.17</v>
      </c>
      <c r="L20" s="6">
        <v>3.65</v>
      </c>
      <c r="M20" s="5" t="s">
        <v>152</v>
      </c>
      <c r="N20" s="5" t="s">
        <v>8598</v>
      </c>
    </row>
    <row r="21" spans="1:14">
      <c r="A21" s="5" t="s">
        <v>6842</v>
      </c>
      <c r="B21" s="5" t="s">
        <v>6843</v>
      </c>
      <c r="C21" s="394" t="s">
        <v>6844</v>
      </c>
      <c r="D21" s="5" t="s">
        <v>6845</v>
      </c>
      <c r="E21" s="6">
        <v>0.53</v>
      </c>
      <c r="F21" s="5" t="s">
        <v>36</v>
      </c>
      <c r="G21" s="5" t="s">
        <v>87</v>
      </c>
      <c r="H21" s="6">
        <v>1.02</v>
      </c>
      <c r="I21" s="5" t="s">
        <v>176</v>
      </c>
      <c r="J21" s="6">
        <v>20.9</v>
      </c>
      <c r="K21" s="6">
        <v>0.14000000000000001</v>
      </c>
      <c r="L21" s="6">
        <v>2.73</v>
      </c>
      <c r="M21" s="5" t="s">
        <v>152</v>
      </c>
      <c r="N21" s="5" t="s">
        <v>8598</v>
      </c>
    </row>
    <row r="22" spans="1:14">
      <c r="A22" s="5" t="s">
        <v>1148</v>
      </c>
      <c r="B22" s="5" t="s">
        <v>1149</v>
      </c>
      <c r="C22" s="394" t="s">
        <v>1150</v>
      </c>
      <c r="D22" s="5" t="s">
        <v>1151</v>
      </c>
      <c r="E22" s="6">
        <v>0.51</v>
      </c>
      <c r="F22" s="5" t="s">
        <v>34</v>
      </c>
      <c r="G22" s="5" t="s">
        <v>89</v>
      </c>
      <c r="H22" s="6">
        <v>1.24</v>
      </c>
      <c r="I22" s="5" t="s">
        <v>142</v>
      </c>
      <c r="J22" s="6">
        <v>14.73</v>
      </c>
      <c r="K22" s="6">
        <v>0.25</v>
      </c>
      <c r="L22" s="6">
        <v>3.64</v>
      </c>
      <c r="M22" s="5" t="s">
        <v>299</v>
      </c>
      <c r="N22" s="5" t="s">
        <v>8598</v>
      </c>
    </row>
    <row r="23" spans="1:14">
      <c r="A23" s="5" t="s">
        <v>871</v>
      </c>
      <c r="B23" s="5" t="s">
        <v>872</v>
      </c>
      <c r="C23" s="394" t="s">
        <v>873</v>
      </c>
      <c r="D23" s="5" t="s">
        <v>874</v>
      </c>
      <c r="E23" s="6">
        <v>0.49</v>
      </c>
      <c r="F23" s="5" t="s">
        <v>44</v>
      </c>
      <c r="G23" s="5" t="s">
        <v>85</v>
      </c>
      <c r="H23" s="6">
        <v>1.42</v>
      </c>
      <c r="I23" s="5" t="s">
        <v>263</v>
      </c>
      <c r="J23" s="6">
        <v>10.41</v>
      </c>
      <c r="K23" s="6">
        <v>0.14000000000000001</v>
      </c>
      <c r="L23" s="6">
        <v>1.5</v>
      </c>
      <c r="M23" s="5" t="s">
        <v>152</v>
      </c>
      <c r="N23" s="5" t="s">
        <v>8599</v>
      </c>
    </row>
    <row r="24" spans="1:14">
      <c r="A24" s="5" t="s">
        <v>438</v>
      </c>
      <c r="B24" s="5" t="s">
        <v>439</v>
      </c>
      <c r="C24" s="5" t="s">
        <v>440</v>
      </c>
      <c r="D24" s="5" t="s">
        <v>441</v>
      </c>
      <c r="E24" s="6">
        <v>0.48</v>
      </c>
      <c r="F24" s="5" t="s">
        <v>36</v>
      </c>
      <c r="G24" s="5" t="s">
        <v>85</v>
      </c>
      <c r="H24" s="6">
        <v>0.93</v>
      </c>
      <c r="I24" s="5" t="s">
        <v>142</v>
      </c>
      <c r="J24" s="6">
        <v>12.31</v>
      </c>
      <c r="K24" s="6">
        <v>0.19</v>
      </c>
      <c r="L24" s="6">
        <v>2.29</v>
      </c>
      <c r="M24" s="5" t="s">
        <v>152</v>
      </c>
      <c r="N24" s="5" t="s">
        <v>8600</v>
      </c>
    </row>
    <row r="25" spans="1:14">
      <c r="A25" s="5" t="s">
        <v>837</v>
      </c>
      <c r="B25" s="5" t="s">
        <v>838</v>
      </c>
      <c r="C25" s="394" t="s">
        <v>839</v>
      </c>
      <c r="D25" s="5" t="s">
        <v>840</v>
      </c>
      <c r="E25" s="6">
        <v>0.48</v>
      </c>
      <c r="F25" s="5" t="s">
        <v>28</v>
      </c>
      <c r="G25" s="5" t="s">
        <v>85</v>
      </c>
      <c r="H25" s="6">
        <v>1.21</v>
      </c>
      <c r="I25" s="5" t="s">
        <v>176</v>
      </c>
      <c r="J25" s="6">
        <v>14.79</v>
      </c>
      <c r="K25" s="6">
        <v>0.18</v>
      </c>
      <c r="L25" s="6">
        <v>2.04</v>
      </c>
      <c r="M25" s="5" t="s">
        <v>332</v>
      </c>
      <c r="N25" s="5" t="s">
        <v>8598</v>
      </c>
    </row>
    <row r="26" spans="1:14">
      <c r="A26" s="5" t="s">
        <v>801</v>
      </c>
      <c r="B26" s="5" t="s">
        <v>802</v>
      </c>
      <c r="C26" s="5" t="s">
        <v>803</v>
      </c>
      <c r="D26" s="5" t="s">
        <v>804</v>
      </c>
      <c r="E26" s="6">
        <v>0.44</v>
      </c>
      <c r="F26" s="5" t="s">
        <v>28</v>
      </c>
      <c r="G26" s="5" t="s">
        <v>88</v>
      </c>
      <c r="H26" s="6">
        <v>0.92</v>
      </c>
      <c r="I26" s="5" t="s">
        <v>263</v>
      </c>
      <c r="J26" s="6">
        <v>58.77</v>
      </c>
      <c r="K26" s="6">
        <v>0.1</v>
      </c>
      <c r="L26" s="6">
        <v>10.72</v>
      </c>
      <c r="M26" s="5" t="s">
        <v>714</v>
      </c>
      <c r="N26" s="5" t="s">
        <v>8924</v>
      </c>
    </row>
    <row r="27" spans="1:14">
      <c r="A27" s="5" t="s">
        <v>6425</v>
      </c>
      <c r="B27" s="5" t="s">
        <v>6426</v>
      </c>
      <c r="C27" s="394" t="s">
        <v>6427</v>
      </c>
      <c r="D27" s="5" t="s">
        <v>6428</v>
      </c>
      <c r="E27" s="6">
        <v>0.44</v>
      </c>
      <c r="F27" s="5" t="s">
        <v>32</v>
      </c>
      <c r="G27" s="5" t="s">
        <v>87</v>
      </c>
      <c r="H27" s="6">
        <v>1.04</v>
      </c>
      <c r="I27" s="5" t="s">
        <v>176</v>
      </c>
      <c r="J27" s="6">
        <v>26.82</v>
      </c>
      <c r="K27" s="6">
        <v>0.17</v>
      </c>
      <c r="L27" s="6">
        <v>6.05</v>
      </c>
      <c r="M27" s="5" t="s">
        <v>152</v>
      </c>
      <c r="N27" s="5" t="s">
        <v>8598</v>
      </c>
    </row>
    <row r="28" spans="1:14">
      <c r="A28" s="5" t="s">
        <v>3731</v>
      </c>
      <c r="B28" s="5" t="s">
        <v>3732</v>
      </c>
      <c r="C28" s="393" t="s">
        <v>3733</v>
      </c>
      <c r="D28" s="5" t="s">
        <v>3734</v>
      </c>
      <c r="E28" s="6">
        <v>0.43</v>
      </c>
      <c r="F28" s="5" t="s">
        <v>44</v>
      </c>
      <c r="G28" s="5" t="s">
        <v>91</v>
      </c>
      <c r="H28" s="6">
        <v>1.1499999999999999</v>
      </c>
      <c r="I28" s="5" t="s">
        <v>142</v>
      </c>
      <c r="J28" s="6">
        <v>20.73</v>
      </c>
      <c r="K28" s="6">
        <v>0.13</v>
      </c>
      <c r="L28" s="6">
        <v>2.71</v>
      </c>
      <c r="M28" s="5" t="s">
        <v>152</v>
      </c>
      <c r="N28" s="5" t="s">
        <v>8598</v>
      </c>
    </row>
    <row r="29" spans="1:14">
      <c r="A29" s="5" t="s">
        <v>2196</v>
      </c>
      <c r="B29" s="5" t="s">
        <v>2197</v>
      </c>
      <c r="C29" s="394" t="s">
        <v>2198</v>
      </c>
      <c r="D29" s="5" t="s">
        <v>2199</v>
      </c>
      <c r="E29" s="6">
        <v>0.42</v>
      </c>
      <c r="F29" s="5" t="s">
        <v>32</v>
      </c>
      <c r="G29" s="5" t="s">
        <v>82</v>
      </c>
      <c r="H29" s="6">
        <v>0.78</v>
      </c>
      <c r="I29" s="5" t="s">
        <v>176</v>
      </c>
      <c r="J29" s="6">
        <v>19.66</v>
      </c>
      <c r="K29" s="6">
        <v>0.17</v>
      </c>
      <c r="L29" s="6">
        <v>3.56</v>
      </c>
      <c r="M29" s="5" t="s">
        <v>152</v>
      </c>
      <c r="N29" s="5" t="s">
        <v>8598</v>
      </c>
    </row>
    <row r="30" spans="1:14">
      <c r="A30" s="5" t="s">
        <v>3516</v>
      </c>
      <c r="B30" s="5" t="s">
        <v>3517</v>
      </c>
      <c r="C30" s="394" t="s">
        <v>3518</v>
      </c>
      <c r="D30" s="5" t="s">
        <v>3519</v>
      </c>
      <c r="E30" s="6">
        <v>0.39</v>
      </c>
      <c r="F30" s="5" t="s">
        <v>24</v>
      </c>
      <c r="G30" s="5" t="s">
        <v>87</v>
      </c>
      <c r="H30" s="6"/>
      <c r="I30" s="5" t="s">
        <v>142</v>
      </c>
      <c r="J30" s="6">
        <v>23.03</v>
      </c>
      <c r="K30" s="6">
        <v>0.12</v>
      </c>
      <c r="L30" s="6">
        <v>3.41</v>
      </c>
      <c r="M30" s="5" t="s">
        <v>294</v>
      </c>
      <c r="N30" s="5" t="s">
        <v>8598</v>
      </c>
    </row>
    <row r="31" spans="1:14">
      <c r="A31" s="5" t="s">
        <v>6846</v>
      </c>
      <c r="B31" s="5" t="s">
        <v>6847</v>
      </c>
      <c r="C31" s="394" t="s">
        <v>6848</v>
      </c>
      <c r="D31" s="5" t="s">
        <v>6849</v>
      </c>
      <c r="E31" s="6">
        <v>0.38</v>
      </c>
      <c r="F31" s="5" t="s">
        <v>36</v>
      </c>
      <c r="G31" s="5" t="s">
        <v>87</v>
      </c>
      <c r="H31" s="6">
        <v>1.27</v>
      </c>
      <c r="I31" s="5" t="s">
        <v>263</v>
      </c>
      <c r="J31" s="6">
        <v>40.79</v>
      </c>
      <c r="K31" s="6">
        <v>0.17</v>
      </c>
      <c r="L31" s="6">
        <v>12.68</v>
      </c>
      <c r="M31" s="5" t="s">
        <v>152</v>
      </c>
      <c r="N31" s="5" t="s">
        <v>8599</v>
      </c>
    </row>
    <row r="32" spans="1:14">
      <c r="A32" s="5" t="s">
        <v>7502</v>
      </c>
      <c r="B32" s="5" t="s">
        <v>7503</v>
      </c>
      <c r="C32" s="394" t="s">
        <v>7504</v>
      </c>
      <c r="D32" s="5" t="s">
        <v>7505</v>
      </c>
      <c r="E32" s="6">
        <v>0.38</v>
      </c>
      <c r="F32" s="5" t="s">
        <v>26</v>
      </c>
      <c r="G32" s="5" t="s">
        <v>83</v>
      </c>
      <c r="H32" s="6">
        <v>1</v>
      </c>
      <c r="I32" s="5" t="s">
        <v>176</v>
      </c>
      <c r="J32" s="6">
        <v>11.82</v>
      </c>
      <c r="K32" s="6">
        <v>0.17</v>
      </c>
      <c r="L32" s="6">
        <v>2.0499999999999998</v>
      </c>
      <c r="M32" s="5" t="s">
        <v>131</v>
      </c>
      <c r="N32" s="5" t="s">
        <v>8598</v>
      </c>
    </row>
    <row r="33" spans="1:14">
      <c r="A33" s="5" t="s">
        <v>6166</v>
      </c>
      <c r="B33" s="5" t="s">
        <v>6167</v>
      </c>
      <c r="C33" s="394" t="s">
        <v>6168</v>
      </c>
      <c r="D33" s="5" t="s">
        <v>6169</v>
      </c>
      <c r="E33" s="6">
        <v>0.38</v>
      </c>
      <c r="F33" s="5" t="s">
        <v>26</v>
      </c>
      <c r="G33" s="5" t="s">
        <v>87</v>
      </c>
      <c r="H33" s="6">
        <v>0.83</v>
      </c>
      <c r="I33" s="5" t="s">
        <v>263</v>
      </c>
      <c r="J33" s="6">
        <v>33.35</v>
      </c>
      <c r="K33" s="6">
        <v>4.1500000000000004</v>
      </c>
      <c r="L33" s="6">
        <v>38.93</v>
      </c>
      <c r="M33" s="5" t="s">
        <v>131</v>
      </c>
      <c r="N33" s="5" t="s">
        <v>8599</v>
      </c>
    </row>
    <row r="34" spans="1:14">
      <c r="A34" s="5" t="s">
        <v>172</v>
      </c>
      <c r="B34" s="5" t="s">
        <v>173</v>
      </c>
      <c r="C34" s="394" t="s">
        <v>174</v>
      </c>
      <c r="D34" s="5" t="s">
        <v>175</v>
      </c>
      <c r="E34" s="6">
        <v>0.38</v>
      </c>
      <c r="F34" s="5" t="s">
        <v>30</v>
      </c>
      <c r="G34" s="5" t="s">
        <v>87</v>
      </c>
      <c r="H34" s="6">
        <v>1.33</v>
      </c>
      <c r="I34" s="5" t="s">
        <v>176</v>
      </c>
      <c r="J34" s="6">
        <v>29.37</v>
      </c>
      <c r="K34" s="6">
        <v>0.32</v>
      </c>
      <c r="L34" s="6">
        <v>10.25</v>
      </c>
      <c r="M34" s="5" t="s">
        <v>177</v>
      </c>
      <c r="N34" s="5" t="s">
        <v>8598</v>
      </c>
    </row>
    <row r="35" spans="1:14">
      <c r="A35" s="5" t="s">
        <v>4955</v>
      </c>
      <c r="B35" s="5" t="s">
        <v>4956</v>
      </c>
      <c r="C35" s="5" t="s">
        <v>4957</v>
      </c>
      <c r="D35" s="5" t="s">
        <v>4958</v>
      </c>
      <c r="E35" s="6">
        <v>0.38</v>
      </c>
      <c r="F35" s="5" t="s">
        <v>24</v>
      </c>
      <c r="G35" s="5" t="s">
        <v>87</v>
      </c>
      <c r="H35" s="6">
        <v>1.32</v>
      </c>
      <c r="I35" s="5" t="s">
        <v>142</v>
      </c>
      <c r="J35" s="6">
        <v>24.13</v>
      </c>
      <c r="K35" s="6">
        <v>0.12</v>
      </c>
      <c r="L35" s="6">
        <v>2.16</v>
      </c>
      <c r="M35" s="5" t="s">
        <v>294</v>
      </c>
      <c r="N35" s="5" t="s">
        <v>8598</v>
      </c>
    </row>
    <row r="36" spans="1:14">
      <c r="A36" s="5" t="s">
        <v>1236</v>
      </c>
      <c r="B36" s="5" t="s">
        <v>1237</v>
      </c>
      <c r="C36" s="393" t="s">
        <v>1238</v>
      </c>
      <c r="D36" s="5" t="s">
        <v>1239</v>
      </c>
      <c r="E36" s="6">
        <v>0.37</v>
      </c>
      <c r="F36" s="5" t="s">
        <v>26</v>
      </c>
      <c r="G36" s="5" t="s">
        <v>84</v>
      </c>
      <c r="H36" s="6">
        <v>1.22</v>
      </c>
      <c r="I36" s="5" t="s">
        <v>142</v>
      </c>
      <c r="J36" s="6">
        <v>16.53</v>
      </c>
      <c r="K36" s="6">
        <v>0.02</v>
      </c>
      <c r="L36" s="6">
        <v>2.2400000000000002</v>
      </c>
      <c r="M36" s="5" t="s">
        <v>131</v>
      </c>
      <c r="N36" s="5" t="s">
        <v>8599</v>
      </c>
    </row>
    <row r="37" spans="1:14">
      <c r="A37" s="5" t="s">
        <v>2295</v>
      </c>
      <c r="B37" s="5" t="s">
        <v>2296</v>
      </c>
      <c r="C37" s="5" t="s">
        <v>2297</v>
      </c>
      <c r="D37" s="5" t="s">
        <v>2298</v>
      </c>
      <c r="E37" s="6">
        <v>0.37</v>
      </c>
      <c r="F37" s="5" t="s">
        <v>36</v>
      </c>
      <c r="G37" s="5" t="s">
        <v>81</v>
      </c>
      <c r="H37" s="6">
        <v>0.82</v>
      </c>
      <c r="I37" s="5" t="s">
        <v>263</v>
      </c>
      <c r="J37" s="6">
        <v>13.65</v>
      </c>
      <c r="K37" s="6">
        <v>0.24</v>
      </c>
      <c r="L37" s="6">
        <v>2.41</v>
      </c>
      <c r="M37" s="5" t="s">
        <v>152</v>
      </c>
      <c r="N37" s="5" t="s">
        <v>8598</v>
      </c>
    </row>
    <row r="38" spans="1:14">
      <c r="A38" s="5" t="s">
        <v>7817</v>
      </c>
      <c r="B38" s="5" t="s">
        <v>7818</v>
      </c>
      <c r="C38" s="395" t="s">
        <v>7819</v>
      </c>
      <c r="D38" s="5" t="s">
        <v>7820</v>
      </c>
      <c r="E38" s="6">
        <v>0.37</v>
      </c>
      <c r="F38" s="5" t="s">
        <v>26</v>
      </c>
      <c r="G38" s="5" t="s">
        <v>83</v>
      </c>
      <c r="H38" s="6">
        <v>0.83</v>
      </c>
      <c r="I38" s="5" t="s">
        <v>176</v>
      </c>
      <c r="J38" s="6">
        <v>15.93</v>
      </c>
      <c r="K38" s="6">
        <v>0.35</v>
      </c>
      <c r="L38" s="6">
        <v>6.94</v>
      </c>
      <c r="M38" s="5" t="s">
        <v>131</v>
      </c>
      <c r="N38" s="5" t="s">
        <v>8598</v>
      </c>
    </row>
    <row r="39" spans="1:14">
      <c r="A39" s="5" t="s">
        <v>5063</v>
      </c>
      <c r="B39" s="5" t="s">
        <v>5064</v>
      </c>
      <c r="C39" s="5" t="s">
        <v>5065</v>
      </c>
      <c r="D39" s="5" t="s">
        <v>5066</v>
      </c>
      <c r="E39" s="6">
        <v>0.37</v>
      </c>
      <c r="F39" s="5" t="s">
        <v>24</v>
      </c>
      <c r="G39" s="5" t="s">
        <v>82</v>
      </c>
      <c r="H39" s="6">
        <v>0.65</v>
      </c>
      <c r="I39" s="5" t="s">
        <v>176</v>
      </c>
      <c r="J39" s="6">
        <v>16.239999999999998</v>
      </c>
      <c r="K39" s="6">
        <v>0.15</v>
      </c>
      <c r="L39" s="6">
        <v>2.4300000000000002</v>
      </c>
      <c r="M39" s="5" t="s">
        <v>294</v>
      </c>
      <c r="N39" s="5" t="s">
        <v>8598</v>
      </c>
    </row>
    <row r="40" spans="1:14">
      <c r="A40" s="5" t="s">
        <v>5083</v>
      </c>
      <c r="B40" s="5" t="s">
        <v>5084</v>
      </c>
      <c r="C40" s="5" t="s">
        <v>5085</v>
      </c>
      <c r="D40" s="5" t="s">
        <v>5086</v>
      </c>
      <c r="E40" s="6">
        <v>0.37</v>
      </c>
      <c r="F40" s="5" t="s">
        <v>24</v>
      </c>
      <c r="G40" s="5" t="s">
        <v>85</v>
      </c>
      <c r="H40" s="6">
        <v>1.0900000000000001</v>
      </c>
      <c r="I40" s="5" t="s">
        <v>142</v>
      </c>
      <c r="J40" s="6">
        <v>11.92</v>
      </c>
      <c r="K40" s="6">
        <v>0.08</v>
      </c>
      <c r="L40" s="6">
        <v>1.35</v>
      </c>
      <c r="M40" s="5" t="s">
        <v>294</v>
      </c>
      <c r="N40" s="5" t="s">
        <v>8598</v>
      </c>
    </row>
    <row r="41" spans="1:14">
      <c r="A41" s="5" t="s">
        <v>6698</v>
      </c>
      <c r="B41" s="5" t="s">
        <v>6699</v>
      </c>
      <c r="C41" s="394" t="s">
        <v>6700</v>
      </c>
      <c r="D41" s="5" t="s">
        <v>6701</v>
      </c>
      <c r="E41" s="6">
        <v>0.36</v>
      </c>
      <c r="F41" s="5" t="s">
        <v>44</v>
      </c>
      <c r="G41" s="5" t="s">
        <v>85</v>
      </c>
      <c r="H41" s="6">
        <v>1.1599999999999999</v>
      </c>
      <c r="I41" s="5" t="s">
        <v>263</v>
      </c>
      <c r="J41" s="6">
        <v>10.4</v>
      </c>
      <c r="K41" s="6">
        <v>0.2</v>
      </c>
      <c r="L41" s="6">
        <v>1.96</v>
      </c>
      <c r="M41" s="5" t="s">
        <v>152</v>
      </c>
      <c r="N41" s="5" t="s">
        <v>8599</v>
      </c>
    </row>
    <row r="42" spans="1:14">
      <c r="A42" s="5" t="s">
        <v>349</v>
      </c>
      <c r="B42" s="5" t="s">
        <v>350</v>
      </c>
      <c r="C42" s="393" t="s">
        <v>351</v>
      </c>
      <c r="D42" s="5" t="s">
        <v>352</v>
      </c>
      <c r="E42" s="6">
        <v>0.36</v>
      </c>
      <c r="F42" s="5" t="s">
        <v>32</v>
      </c>
      <c r="G42" s="5" t="s">
        <v>89</v>
      </c>
      <c r="H42" s="6">
        <v>0.97</v>
      </c>
      <c r="I42" s="5" t="s">
        <v>176</v>
      </c>
      <c r="J42" s="6">
        <v>25.11</v>
      </c>
      <c r="K42" s="6">
        <v>0.14000000000000001</v>
      </c>
      <c r="L42" s="6">
        <v>4.16</v>
      </c>
      <c r="M42" s="5" t="s">
        <v>152</v>
      </c>
      <c r="N42" s="5" t="s">
        <v>8600</v>
      </c>
    </row>
    <row r="43" spans="1:14">
      <c r="A43" s="5" t="s">
        <v>7247</v>
      </c>
      <c r="B43" s="5" t="s">
        <v>7248</v>
      </c>
      <c r="C43" s="395" t="s">
        <v>7249</v>
      </c>
      <c r="D43" s="5" t="s">
        <v>7250</v>
      </c>
      <c r="E43" s="6">
        <v>0.36</v>
      </c>
      <c r="F43" s="5" t="s">
        <v>30</v>
      </c>
      <c r="G43" s="5" t="s">
        <v>85</v>
      </c>
      <c r="H43" s="6">
        <v>0.97</v>
      </c>
      <c r="I43" s="5" t="s">
        <v>263</v>
      </c>
      <c r="J43" s="6">
        <v>13.07</v>
      </c>
      <c r="K43" s="6">
        <v>0.09</v>
      </c>
      <c r="L43" s="6">
        <v>1.42</v>
      </c>
      <c r="M43" s="5" t="s">
        <v>177</v>
      </c>
      <c r="N43" s="5" t="s">
        <v>8599</v>
      </c>
    </row>
    <row r="44" spans="1:14">
      <c r="A44" s="5" t="s">
        <v>2528</v>
      </c>
      <c r="B44" s="5" t="s">
        <v>2529</v>
      </c>
      <c r="C44" s="394" t="s">
        <v>2530</v>
      </c>
      <c r="D44" s="5" t="s">
        <v>2531</v>
      </c>
      <c r="E44" s="6">
        <v>0.36</v>
      </c>
      <c r="F44" s="5" t="s">
        <v>28</v>
      </c>
      <c r="G44" s="5" t="s">
        <v>84</v>
      </c>
      <c r="H44" s="6">
        <v>1.1399999999999999</v>
      </c>
      <c r="I44" s="5" t="s">
        <v>263</v>
      </c>
      <c r="J44" s="6">
        <v>24.41</v>
      </c>
      <c r="K44" s="6">
        <v>0.13</v>
      </c>
      <c r="L44" s="6">
        <v>2.95</v>
      </c>
      <c r="M44" s="5" t="s">
        <v>332</v>
      </c>
      <c r="N44" s="5" t="s">
        <v>8598</v>
      </c>
    </row>
    <row r="45" spans="1:14">
      <c r="A45" s="5" t="s">
        <v>3587</v>
      </c>
      <c r="B45" s="5" t="s">
        <v>3588</v>
      </c>
      <c r="C45" s="394" t="s">
        <v>3589</v>
      </c>
      <c r="D45" s="5" t="s">
        <v>3590</v>
      </c>
      <c r="E45" s="6">
        <v>0.35</v>
      </c>
      <c r="F45" s="5" t="s">
        <v>48</v>
      </c>
      <c r="G45" s="5" t="s">
        <v>85</v>
      </c>
      <c r="H45" s="6">
        <v>0.84</v>
      </c>
      <c r="I45" s="5" t="s">
        <v>142</v>
      </c>
      <c r="J45" s="6">
        <v>14.65</v>
      </c>
      <c r="K45" s="6">
        <v>0.15</v>
      </c>
      <c r="L45" s="6">
        <v>2.74</v>
      </c>
      <c r="M45" s="5" t="s">
        <v>157</v>
      </c>
      <c r="N45" s="5" t="s">
        <v>8599</v>
      </c>
    </row>
    <row r="46" spans="1:14">
      <c r="A46" s="5" t="s">
        <v>1409</v>
      </c>
      <c r="B46" s="5" t="s">
        <v>1410</v>
      </c>
      <c r="C46" s="5" t="s">
        <v>1411</v>
      </c>
      <c r="D46" s="5" t="s">
        <v>1412</v>
      </c>
      <c r="E46" s="6">
        <v>0.35</v>
      </c>
      <c r="F46" s="5" t="s">
        <v>42</v>
      </c>
      <c r="G46" s="5" t="s">
        <v>86</v>
      </c>
      <c r="H46" s="6">
        <v>0.69</v>
      </c>
      <c r="I46" s="5" t="s">
        <v>176</v>
      </c>
      <c r="J46" s="6">
        <v>11.12</v>
      </c>
      <c r="K46" s="6">
        <v>0.63</v>
      </c>
      <c r="L46" s="6">
        <v>5.51</v>
      </c>
      <c r="M46" s="5" t="s">
        <v>143</v>
      </c>
      <c r="N46" s="5" t="s">
        <v>8599</v>
      </c>
    </row>
    <row r="47" spans="1:14">
      <c r="A47" s="5" t="s">
        <v>2200</v>
      </c>
      <c r="B47" s="5" t="s">
        <v>2201</v>
      </c>
      <c r="C47" s="393" t="s">
        <v>2202</v>
      </c>
      <c r="D47" s="5" t="s">
        <v>2203</v>
      </c>
      <c r="E47" s="6">
        <v>0.34</v>
      </c>
      <c r="F47" s="5" t="s">
        <v>32</v>
      </c>
      <c r="G47" s="5" t="s">
        <v>87</v>
      </c>
      <c r="H47" s="6">
        <v>0.85</v>
      </c>
      <c r="I47" s="5" t="s">
        <v>176</v>
      </c>
      <c r="J47" s="6">
        <v>30.66</v>
      </c>
      <c r="K47" s="6">
        <v>0.56999999999999995</v>
      </c>
      <c r="L47" s="6">
        <v>8.8000000000000007</v>
      </c>
      <c r="M47" s="5" t="s">
        <v>152</v>
      </c>
      <c r="N47" s="5" t="s">
        <v>8598</v>
      </c>
    </row>
    <row r="48" spans="1:14">
      <c r="A48" s="5" t="s">
        <v>7689</v>
      </c>
      <c r="B48" s="5" t="s">
        <v>7690</v>
      </c>
      <c r="C48" s="5" t="s">
        <v>7691</v>
      </c>
      <c r="D48" s="5" t="s">
        <v>7692</v>
      </c>
      <c r="E48" s="6">
        <v>0.33</v>
      </c>
      <c r="F48" s="5" t="s">
        <v>26</v>
      </c>
      <c r="G48" s="5" t="s">
        <v>86</v>
      </c>
      <c r="H48" s="6">
        <v>0.99</v>
      </c>
      <c r="I48" s="5" t="s">
        <v>176</v>
      </c>
      <c r="J48" s="6">
        <v>22.81</v>
      </c>
      <c r="K48" s="6">
        <v>0.41</v>
      </c>
      <c r="L48" s="6">
        <v>5.24</v>
      </c>
      <c r="M48" s="5" t="s">
        <v>131</v>
      </c>
      <c r="N48" s="5" t="s">
        <v>8598</v>
      </c>
    </row>
    <row r="49" spans="1:14">
      <c r="A49" s="5" t="s">
        <v>353</v>
      </c>
      <c r="B49" s="5" t="s">
        <v>354</v>
      </c>
      <c r="C49" s="394" t="s">
        <v>355</v>
      </c>
      <c r="D49" s="5" t="s">
        <v>356</v>
      </c>
      <c r="E49" s="6">
        <v>0.33</v>
      </c>
      <c r="F49" s="5" t="s">
        <v>56</v>
      </c>
      <c r="G49" s="5" t="s">
        <v>87</v>
      </c>
      <c r="H49" s="6">
        <v>0.96</v>
      </c>
      <c r="I49" s="5" t="s">
        <v>176</v>
      </c>
      <c r="J49" s="6">
        <v>23.27</v>
      </c>
      <c r="K49" s="6">
        <v>0.22</v>
      </c>
      <c r="L49" s="6">
        <v>5.1100000000000003</v>
      </c>
      <c r="M49" s="5" t="s">
        <v>152</v>
      </c>
      <c r="N49" s="5" t="s">
        <v>8598</v>
      </c>
    </row>
    <row r="50" spans="1:14">
      <c r="A50" s="5" t="s">
        <v>6307</v>
      </c>
      <c r="B50" s="5" t="s">
        <v>6308</v>
      </c>
      <c r="C50" s="5" t="s">
        <v>873</v>
      </c>
      <c r="D50" s="5" t="s">
        <v>6309</v>
      </c>
      <c r="E50" s="6">
        <v>0.33</v>
      </c>
      <c r="F50" s="5" t="s">
        <v>32</v>
      </c>
      <c r="G50" s="5" t="s">
        <v>86</v>
      </c>
      <c r="H50" s="6">
        <v>0.75</v>
      </c>
      <c r="I50" s="5" t="s">
        <v>263</v>
      </c>
      <c r="J50" s="6">
        <v>9.36</v>
      </c>
      <c r="K50" s="6">
        <v>7.0000000000000007E-2</v>
      </c>
      <c r="L50" s="6">
        <v>1.47</v>
      </c>
      <c r="M50" s="5" t="s">
        <v>152</v>
      </c>
      <c r="N50" s="5" t="s">
        <v>8598</v>
      </c>
    </row>
    <row r="51" spans="1:14">
      <c r="A51" s="5" t="s">
        <v>7809</v>
      </c>
      <c r="B51" s="5" t="s">
        <v>7810</v>
      </c>
      <c r="C51" s="395" t="s">
        <v>7811</v>
      </c>
      <c r="D51" s="5" t="s">
        <v>7812</v>
      </c>
      <c r="E51" s="6">
        <v>0.32</v>
      </c>
      <c r="F51" s="5" t="s">
        <v>54</v>
      </c>
      <c r="G51" s="5" t="s">
        <v>85</v>
      </c>
      <c r="H51" s="6">
        <v>0.87</v>
      </c>
      <c r="I51" s="5" t="s">
        <v>142</v>
      </c>
      <c r="J51" s="6">
        <v>9.52</v>
      </c>
      <c r="K51" s="6">
        <v>0.17</v>
      </c>
      <c r="L51" s="6">
        <v>1.52</v>
      </c>
      <c r="M51" s="5" t="s">
        <v>152</v>
      </c>
      <c r="N51" s="5" t="s">
        <v>8599</v>
      </c>
    </row>
    <row r="52" spans="1:14">
      <c r="A52" s="5" t="s">
        <v>1529</v>
      </c>
      <c r="B52" s="5" t="s">
        <v>1530</v>
      </c>
      <c r="C52" s="394" t="s">
        <v>1531</v>
      </c>
      <c r="D52" s="5" t="s">
        <v>1532</v>
      </c>
      <c r="E52" s="6">
        <v>0.32</v>
      </c>
      <c r="F52" s="5" t="s">
        <v>48</v>
      </c>
      <c r="G52" s="5" t="s">
        <v>85</v>
      </c>
      <c r="H52" s="6">
        <v>0.94</v>
      </c>
      <c r="I52" s="5" t="s">
        <v>263</v>
      </c>
      <c r="J52" s="6">
        <v>5.63</v>
      </c>
      <c r="K52" s="6">
        <v>0.1</v>
      </c>
      <c r="L52" s="6">
        <v>0.56999999999999995</v>
      </c>
      <c r="M52" s="5" t="s">
        <v>157</v>
      </c>
      <c r="N52" s="5" t="s">
        <v>8598</v>
      </c>
    </row>
    <row r="53" spans="1:14">
      <c r="A53" s="5" t="s">
        <v>5187</v>
      </c>
      <c r="B53" s="5" t="s">
        <v>5188</v>
      </c>
      <c r="C53" s="394" t="s">
        <v>5189</v>
      </c>
      <c r="D53" s="5" t="s">
        <v>5190</v>
      </c>
      <c r="E53" s="6">
        <v>0.32</v>
      </c>
      <c r="F53" s="5" t="s">
        <v>24</v>
      </c>
      <c r="G53" s="5" t="s">
        <v>88</v>
      </c>
      <c r="H53" s="6">
        <v>1.04</v>
      </c>
      <c r="I53" s="5" t="s">
        <v>176</v>
      </c>
      <c r="J53" s="6">
        <v>28.87</v>
      </c>
      <c r="K53" s="6">
        <v>0.3</v>
      </c>
      <c r="L53" s="6">
        <v>10.07</v>
      </c>
      <c r="M53" s="5" t="s">
        <v>294</v>
      </c>
      <c r="N53" s="5" t="s">
        <v>8599</v>
      </c>
    </row>
    <row r="54" spans="1:14">
      <c r="A54" s="5" t="s">
        <v>6094</v>
      </c>
      <c r="B54" s="5" t="s">
        <v>6095</v>
      </c>
      <c r="C54" s="394" t="s">
        <v>6096</v>
      </c>
      <c r="D54" s="5" t="s">
        <v>6097</v>
      </c>
      <c r="E54" s="6">
        <v>0.31</v>
      </c>
      <c r="F54" s="5" t="s">
        <v>71</v>
      </c>
      <c r="G54" s="5" t="s">
        <v>84</v>
      </c>
      <c r="H54" s="6"/>
      <c r="I54" s="5" t="s">
        <v>142</v>
      </c>
      <c r="J54" s="6">
        <v>18.52</v>
      </c>
      <c r="K54" s="6">
        <v>0.1</v>
      </c>
      <c r="L54" s="6">
        <v>2.08</v>
      </c>
      <c r="M54" s="5" t="s">
        <v>171</v>
      </c>
      <c r="N54" s="5" t="s">
        <v>8599</v>
      </c>
    </row>
    <row r="55" spans="1:14">
      <c r="A55" s="5" t="s">
        <v>328</v>
      </c>
      <c r="B55" s="5" t="s">
        <v>329</v>
      </c>
      <c r="C55" s="394" t="s">
        <v>330</v>
      </c>
      <c r="D55" s="5" t="s">
        <v>331</v>
      </c>
      <c r="E55" s="6">
        <v>0.31</v>
      </c>
      <c r="F55" s="5" t="s">
        <v>28</v>
      </c>
      <c r="G55" s="5" t="s">
        <v>89</v>
      </c>
      <c r="H55" s="6">
        <v>2.42</v>
      </c>
      <c r="I55" s="5" t="s">
        <v>142</v>
      </c>
      <c r="J55" s="6">
        <v>15.55</v>
      </c>
      <c r="K55" s="6">
        <v>0.2</v>
      </c>
      <c r="L55" s="6">
        <v>4.49</v>
      </c>
      <c r="M55" s="5" t="s">
        <v>332</v>
      </c>
      <c r="N55" s="5" t="s">
        <v>8598</v>
      </c>
    </row>
    <row r="56" spans="1:14">
      <c r="A56" s="5" t="s">
        <v>1344</v>
      </c>
      <c r="B56" s="5" t="s">
        <v>1345</v>
      </c>
      <c r="C56" s="5" t="s">
        <v>1346</v>
      </c>
      <c r="D56" s="5" t="s">
        <v>1347</v>
      </c>
      <c r="E56" s="6">
        <v>0.3</v>
      </c>
      <c r="F56" s="5" t="s">
        <v>28</v>
      </c>
      <c r="G56" s="5" t="s">
        <v>84</v>
      </c>
      <c r="H56" s="6">
        <v>1.37</v>
      </c>
      <c r="I56" s="5" t="s">
        <v>263</v>
      </c>
      <c r="J56" s="6">
        <v>19.68</v>
      </c>
      <c r="K56" s="6">
        <v>0.26</v>
      </c>
      <c r="L56" s="6">
        <v>3.01</v>
      </c>
      <c r="M56" s="5" t="s">
        <v>332</v>
      </c>
      <c r="N56" s="5" t="s">
        <v>8599</v>
      </c>
    </row>
    <row r="57" spans="1:14">
      <c r="A57" s="5" t="s">
        <v>8457</v>
      </c>
      <c r="B57" s="5" t="s">
        <v>8458</v>
      </c>
      <c r="C57" s="5" t="s">
        <v>8459</v>
      </c>
      <c r="D57" s="5" t="s">
        <v>8460</v>
      </c>
      <c r="E57" s="6">
        <v>0.3</v>
      </c>
      <c r="F57" s="5" t="s">
        <v>30</v>
      </c>
      <c r="G57" s="5" t="s">
        <v>85</v>
      </c>
      <c r="H57" s="6">
        <v>1</v>
      </c>
      <c r="I57" s="5" t="s">
        <v>263</v>
      </c>
      <c r="J57" s="6">
        <v>15.68</v>
      </c>
      <c r="K57" s="6">
        <v>0.27</v>
      </c>
      <c r="L57" s="6">
        <v>3.45</v>
      </c>
      <c r="M57" s="5" t="s">
        <v>177</v>
      </c>
      <c r="N57" s="5" t="s">
        <v>8600</v>
      </c>
    </row>
    <row r="58" spans="1:14">
      <c r="A58" s="5" t="s">
        <v>6142</v>
      </c>
      <c r="B58" s="5" t="s">
        <v>6143</v>
      </c>
      <c r="C58" s="5" t="s">
        <v>6140</v>
      </c>
      <c r="D58" s="5" t="s">
        <v>6145</v>
      </c>
      <c r="E58" s="6">
        <v>0.3</v>
      </c>
      <c r="F58" s="5" t="s">
        <v>26</v>
      </c>
      <c r="G58" s="5" t="s">
        <v>89</v>
      </c>
      <c r="H58" s="6">
        <v>1.1299999999999999</v>
      </c>
      <c r="I58" s="5" t="s">
        <v>142</v>
      </c>
      <c r="J58" s="6">
        <v>12.1</v>
      </c>
      <c r="K58" s="6">
        <v>0.18</v>
      </c>
      <c r="L58" s="6">
        <v>2.58</v>
      </c>
      <c r="M58" s="5" t="s">
        <v>131</v>
      </c>
      <c r="N58" s="5" t="s">
        <v>8598</v>
      </c>
    </row>
    <row r="59" spans="1:14">
      <c r="A59" s="5" t="s">
        <v>4707</v>
      </c>
      <c r="B59" s="5" t="s">
        <v>4708</v>
      </c>
      <c r="C59" s="393" t="s">
        <v>4709</v>
      </c>
      <c r="D59" s="5" t="s">
        <v>4710</v>
      </c>
      <c r="E59" s="6">
        <v>0.3</v>
      </c>
      <c r="F59" s="5" t="s">
        <v>32</v>
      </c>
      <c r="G59" s="5" t="s">
        <v>83</v>
      </c>
      <c r="H59" s="6">
        <v>0.86</v>
      </c>
      <c r="I59" s="5" t="s">
        <v>176</v>
      </c>
      <c r="J59" s="6">
        <v>26.41</v>
      </c>
      <c r="K59" s="6">
        <v>0.19</v>
      </c>
      <c r="L59" s="6">
        <v>5.48</v>
      </c>
      <c r="M59" s="5" t="s">
        <v>152</v>
      </c>
      <c r="N59" s="5" t="s">
        <v>8598</v>
      </c>
    </row>
    <row r="60" spans="1:14">
      <c r="A60" s="5" t="s">
        <v>4979</v>
      </c>
      <c r="B60" s="5" t="s">
        <v>4980</v>
      </c>
      <c r="C60" s="394" t="s">
        <v>4981</v>
      </c>
      <c r="D60" s="5" t="s">
        <v>4982</v>
      </c>
      <c r="E60" s="6">
        <v>0.28999999999999998</v>
      </c>
      <c r="F60" s="5" t="s">
        <v>24</v>
      </c>
      <c r="G60" s="5" t="s">
        <v>87</v>
      </c>
      <c r="H60" s="6">
        <v>1.49</v>
      </c>
      <c r="I60" s="5" t="s">
        <v>142</v>
      </c>
      <c r="J60" s="6">
        <v>21.64</v>
      </c>
      <c r="K60" s="6">
        <v>0.12</v>
      </c>
      <c r="L60" s="6">
        <v>2.13</v>
      </c>
      <c r="M60" s="5" t="s">
        <v>294</v>
      </c>
      <c r="N60" s="5" t="s">
        <v>8598</v>
      </c>
    </row>
    <row r="61" spans="1:14">
      <c r="A61" s="5" t="s">
        <v>785</v>
      </c>
      <c r="B61" s="5" t="s">
        <v>786</v>
      </c>
      <c r="C61" s="393" t="s">
        <v>787</v>
      </c>
      <c r="D61" s="5" t="s">
        <v>788</v>
      </c>
      <c r="E61" s="6">
        <v>0.28999999999999998</v>
      </c>
      <c r="F61" s="5" t="s">
        <v>28</v>
      </c>
      <c r="G61" s="5" t="s">
        <v>85</v>
      </c>
      <c r="H61" s="6">
        <v>1.1399999999999999</v>
      </c>
      <c r="I61" s="5" t="s">
        <v>263</v>
      </c>
      <c r="J61" s="6">
        <v>14.09</v>
      </c>
      <c r="K61" s="6">
        <v>0.11</v>
      </c>
      <c r="L61" s="6">
        <v>1.81</v>
      </c>
      <c r="M61" s="5" t="s">
        <v>332</v>
      </c>
      <c r="N61" s="5" t="s">
        <v>8598</v>
      </c>
    </row>
    <row r="62" spans="1:14">
      <c r="A62" s="5" t="s">
        <v>4999</v>
      </c>
      <c r="B62" s="5" t="s">
        <v>5000</v>
      </c>
      <c r="C62" s="395">
        <v>8411</v>
      </c>
      <c r="D62" s="5" t="s">
        <v>5002</v>
      </c>
      <c r="E62" s="6">
        <v>0.28999999999999998</v>
      </c>
      <c r="F62" s="5" t="s">
        <v>24</v>
      </c>
      <c r="G62" s="5" t="s">
        <v>85</v>
      </c>
      <c r="H62" s="6">
        <v>1.2</v>
      </c>
      <c r="I62" s="5" t="s">
        <v>142</v>
      </c>
      <c r="J62" s="6">
        <v>12.74</v>
      </c>
      <c r="K62" s="6">
        <v>0.09</v>
      </c>
      <c r="L62" s="6">
        <v>1.5</v>
      </c>
      <c r="M62" s="5" t="s">
        <v>294</v>
      </c>
      <c r="N62" s="5" t="s">
        <v>8598</v>
      </c>
    </row>
    <row r="63" spans="1:14">
      <c r="A63" s="5" t="s">
        <v>2067</v>
      </c>
      <c r="B63" s="5" t="s">
        <v>2068</v>
      </c>
      <c r="C63" s="5" t="s">
        <v>2069</v>
      </c>
      <c r="D63" s="5" t="s">
        <v>2070</v>
      </c>
      <c r="E63" s="6">
        <v>0.28999999999999998</v>
      </c>
      <c r="F63" s="5" t="s">
        <v>32</v>
      </c>
      <c r="G63" s="5" t="s">
        <v>85</v>
      </c>
      <c r="H63" s="6">
        <v>0.93</v>
      </c>
      <c r="I63" s="5" t="s">
        <v>142</v>
      </c>
      <c r="J63" s="6">
        <v>7.7</v>
      </c>
      <c r="K63" s="6">
        <v>0.11</v>
      </c>
      <c r="L63" s="6">
        <v>0.86</v>
      </c>
      <c r="M63" s="5" t="s">
        <v>152</v>
      </c>
      <c r="N63" s="5" t="s">
        <v>8599</v>
      </c>
    </row>
    <row r="64" spans="1:14">
      <c r="A64" s="5" t="s">
        <v>8041</v>
      </c>
      <c r="B64" s="5" t="s">
        <v>8042</v>
      </c>
      <c r="C64" s="394" t="s">
        <v>8043</v>
      </c>
      <c r="D64" s="5" t="s">
        <v>8044</v>
      </c>
      <c r="E64" s="6">
        <v>0.28000000000000003</v>
      </c>
      <c r="F64" s="5" t="s">
        <v>34</v>
      </c>
      <c r="G64" s="5" t="s">
        <v>85</v>
      </c>
      <c r="H64" s="6">
        <v>1.37</v>
      </c>
      <c r="I64" s="5" t="s">
        <v>176</v>
      </c>
      <c r="J64" s="6">
        <v>19.84</v>
      </c>
      <c r="K64" s="6">
        <v>0.1</v>
      </c>
      <c r="L64" s="6">
        <v>2.0099999999999998</v>
      </c>
      <c r="M64" s="5" t="s">
        <v>299</v>
      </c>
      <c r="N64" s="5" t="s">
        <v>8598</v>
      </c>
    </row>
    <row r="65" spans="1:14">
      <c r="A65" s="5" t="s">
        <v>7054</v>
      </c>
      <c r="B65" s="5" t="s">
        <v>7055</v>
      </c>
      <c r="C65" s="393" t="s">
        <v>7056</v>
      </c>
      <c r="D65" s="5" t="s">
        <v>7057</v>
      </c>
      <c r="E65" s="6">
        <v>0.28000000000000003</v>
      </c>
      <c r="F65" s="5" t="s">
        <v>30</v>
      </c>
      <c r="G65" s="5" t="s">
        <v>82</v>
      </c>
      <c r="H65" s="6">
        <v>0.89</v>
      </c>
      <c r="I65" s="5" t="s">
        <v>176</v>
      </c>
      <c r="J65" s="6">
        <v>24.62</v>
      </c>
      <c r="K65" s="6">
        <v>0.18</v>
      </c>
      <c r="L65" s="6">
        <v>4.34</v>
      </c>
      <c r="M65" s="5" t="s">
        <v>177</v>
      </c>
      <c r="N65" s="5" t="s">
        <v>8598</v>
      </c>
    </row>
    <row r="66" spans="1:14">
      <c r="A66" s="5" t="s">
        <v>3979</v>
      </c>
      <c r="B66" s="5" t="s">
        <v>3980</v>
      </c>
      <c r="C66" s="394" t="s">
        <v>3981</v>
      </c>
      <c r="D66" s="5" t="s">
        <v>3982</v>
      </c>
      <c r="E66" s="6">
        <v>0.28000000000000003</v>
      </c>
      <c r="F66" s="5" t="s">
        <v>54</v>
      </c>
      <c r="G66" s="5" t="s">
        <v>85</v>
      </c>
      <c r="H66" s="6">
        <v>1.1299999999999999</v>
      </c>
      <c r="I66" s="5" t="s">
        <v>142</v>
      </c>
      <c r="J66" s="6">
        <v>10.57</v>
      </c>
      <c r="K66" s="6">
        <v>0.16</v>
      </c>
      <c r="L66" s="6">
        <v>1.71</v>
      </c>
      <c r="M66" s="5" t="s">
        <v>152</v>
      </c>
      <c r="N66" s="5" t="s">
        <v>8599</v>
      </c>
    </row>
    <row r="67" spans="1:14">
      <c r="A67" s="5" t="s">
        <v>2267</v>
      </c>
      <c r="B67" s="5" t="s">
        <v>2268</v>
      </c>
      <c r="C67" s="5" t="s">
        <v>2269</v>
      </c>
      <c r="D67" s="5" t="s">
        <v>2270</v>
      </c>
      <c r="E67" s="6">
        <v>0.27</v>
      </c>
      <c r="F67" s="5" t="s">
        <v>67</v>
      </c>
      <c r="G67" s="5" t="s">
        <v>85</v>
      </c>
      <c r="H67" s="6">
        <v>1.1499999999999999</v>
      </c>
      <c r="I67" s="5" t="s">
        <v>263</v>
      </c>
      <c r="J67" s="6">
        <v>14.41</v>
      </c>
      <c r="K67" s="6">
        <v>0.16</v>
      </c>
      <c r="L67" s="6">
        <v>2.36</v>
      </c>
      <c r="M67" s="5" t="s">
        <v>1376</v>
      </c>
      <c r="N67" s="5" t="s">
        <v>8600</v>
      </c>
    </row>
    <row r="68" spans="1:14">
      <c r="A68" s="5" t="s">
        <v>4971</v>
      </c>
      <c r="B68" s="5" t="s">
        <v>4972</v>
      </c>
      <c r="C68" s="5" t="s">
        <v>4973</v>
      </c>
      <c r="D68" s="5" t="s">
        <v>4974</v>
      </c>
      <c r="E68" s="6">
        <v>0.27</v>
      </c>
      <c r="F68" s="5" t="s">
        <v>24</v>
      </c>
      <c r="G68" s="5" t="s">
        <v>87</v>
      </c>
      <c r="H68" s="6">
        <v>1.79</v>
      </c>
      <c r="I68" s="5" t="s">
        <v>263</v>
      </c>
      <c r="J68" s="6">
        <v>45.26</v>
      </c>
      <c r="K68" s="6">
        <v>0.11</v>
      </c>
      <c r="L68" s="6">
        <v>6.01</v>
      </c>
      <c r="M68" s="5" t="s">
        <v>294</v>
      </c>
      <c r="N68" s="5" t="s">
        <v>8599</v>
      </c>
    </row>
    <row r="69" spans="1:14">
      <c r="A69" s="5" t="s">
        <v>290</v>
      </c>
      <c r="B69" s="5" t="s">
        <v>291</v>
      </c>
      <c r="C69" s="5" t="s">
        <v>292</v>
      </c>
      <c r="D69" s="5" t="s">
        <v>293</v>
      </c>
      <c r="E69" s="6">
        <v>0.27</v>
      </c>
      <c r="F69" s="5" t="s">
        <v>24</v>
      </c>
      <c r="G69" s="5" t="s">
        <v>88</v>
      </c>
      <c r="H69" s="6">
        <v>0.86</v>
      </c>
      <c r="I69" s="5" t="s">
        <v>176</v>
      </c>
      <c r="J69" s="6">
        <v>40.270000000000003</v>
      </c>
      <c r="K69" s="6">
        <v>0.34</v>
      </c>
      <c r="L69" s="6">
        <v>26.91</v>
      </c>
      <c r="M69" s="5" t="s">
        <v>294</v>
      </c>
      <c r="N69" s="5" t="s">
        <v>8599</v>
      </c>
    </row>
    <row r="70" spans="1:14">
      <c r="A70" s="5" t="s">
        <v>7618</v>
      </c>
      <c r="B70" s="5" t="s">
        <v>7619</v>
      </c>
      <c r="C70" s="394" t="s">
        <v>7620</v>
      </c>
      <c r="D70" s="5" t="s">
        <v>7621</v>
      </c>
      <c r="E70" s="6">
        <v>0.27</v>
      </c>
      <c r="F70" s="5" t="s">
        <v>24</v>
      </c>
      <c r="G70" s="5" t="s">
        <v>85</v>
      </c>
      <c r="H70" s="6">
        <v>1.27</v>
      </c>
      <c r="I70" s="5" t="s">
        <v>142</v>
      </c>
      <c r="J70" s="6">
        <v>10.91</v>
      </c>
      <c r="K70" s="6">
        <v>0.2</v>
      </c>
      <c r="L70" s="6">
        <v>2.5299999999999998</v>
      </c>
      <c r="M70" s="5" t="s">
        <v>294</v>
      </c>
      <c r="N70" s="5" t="s">
        <v>8599</v>
      </c>
    </row>
    <row r="71" spans="1:14">
      <c r="A71" s="5" t="s">
        <v>3591</v>
      </c>
      <c r="B71" s="5" t="s">
        <v>3592</v>
      </c>
      <c r="C71" s="394" t="s">
        <v>3593</v>
      </c>
      <c r="D71" s="5" t="s">
        <v>3594</v>
      </c>
      <c r="E71" s="6">
        <v>0.27</v>
      </c>
      <c r="F71" s="5" t="s">
        <v>71</v>
      </c>
      <c r="G71" s="5" t="s">
        <v>85</v>
      </c>
      <c r="H71" s="6"/>
      <c r="I71" s="5" t="s">
        <v>263</v>
      </c>
      <c r="J71" s="6">
        <v>16.38</v>
      </c>
      <c r="K71" s="6">
        <v>0.09</v>
      </c>
      <c r="L71" s="6">
        <v>1.62</v>
      </c>
      <c r="M71" s="5" t="s">
        <v>171</v>
      </c>
      <c r="N71" s="5" t="s">
        <v>8599</v>
      </c>
    </row>
    <row r="72" spans="1:14">
      <c r="A72" s="5" t="s">
        <v>1336</v>
      </c>
      <c r="B72" s="5" t="s">
        <v>1337</v>
      </c>
      <c r="C72" s="5" t="s">
        <v>1338</v>
      </c>
      <c r="D72" s="5" t="s">
        <v>1339</v>
      </c>
      <c r="E72" s="6">
        <v>0.27</v>
      </c>
      <c r="F72" s="5" t="s">
        <v>28</v>
      </c>
      <c r="G72" s="5" t="s">
        <v>85</v>
      </c>
      <c r="H72" s="6">
        <v>1.22</v>
      </c>
      <c r="I72" s="5" t="s">
        <v>263</v>
      </c>
      <c r="J72" s="6">
        <v>14.03</v>
      </c>
      <c r="K72" s="6">
        <v>0.15</v>
      </c>
      <c r="L72" s="6">
        <v>2.2599999999999998</v>
      </c>
      <c r="M72" s="5" t="s">
        <v>332</v>
      </c>
      <c r="N72" s="5" t="s">
        <v>8598</v>
      </c>
    </row>
    <row r="73" spans="1:14">
      <c r="A73" s="5" t="s">
        <v>4034</v>
      </c>
      <c r="B73" s="5" t="s">
        <v>4035</v>
      </c>
      <c r="C73" s="394" t="s">
        <v>4036</v>
      </c>
      <c r="D73" s="5" t="s">
        <v>4037</v>
      </c>
      <c r="E73" s="6">
        <v>0.27</v>
      </c>
      <c r="F73" s="5" t="s">
        <v>24</v>
      </c>
      <c r="G73" s="5" t="s">
        <v>87</v>
      </c>
      <c r="H73" s="6">
        <v>0.92</v>
      </c>
      <c r="I73" s="5" t="s">
        <v>263</v>
      </c>
      <c r="J73" s="6">
        <v>3.11</v>
      </c>
      <c r="K73" s="6">
        <v>0.17</v>
      </c>
      <c r="L73" s="6">
        <v>2.25</v>
      </c>
      <c r="M73" s="5" t="s">
        <v>294</v>
      </c>
      <c r="N73" s="5" t="s">
        <v>8598</v>
      </c>
    </row>
    <row r="74" spans="1:14">
      <c r="A74" s="5" t="s">
        <v>5119</v>
      </c>
      <c r="B74" s="5" t="s">
        <v>5120</v>
      </c>
      <c r="C74" s="5" t="s">
        <v>5121</v>
      </c>
      <c r="D74" s="5" t="s">
        <v>5122</v>
      </c>
      <c r="E74" s="6">
        <v>0.27</v>
      </c>
      <c r="F74" s="5" t="s">
        <v>34</v>
      </c>
      <c r="G74" s="5" t="s">
        <v>85</v>
      </c>
      <c r="H74" s="6">
        <v>1.32</v>
      </c>
      <c r="I74" s="5" t="s">
        <v>176</v>
      </c>
      <c r="J74" s="6">
        <v>17.920000000000002</v>
      </c>
      <c r="K74" s="6">
        <v>0.11</v>
      </c>
      <c r="L74" s="6">
        <v>2.2000000000000002</v>
      </c>
      <c r="M74" s="5" t="s">
        <v>299</v>
      </c>
      <c r="N74" s="5" t="s">
        <v>8598</v>
      </c>
    </row>
    <row r="75" spans="1:14">
      <c r="A75" s="5" t="s">
        <v>963</v>
      </c>
      <c r="B75" s="5" t="s">
        <v>964</v>
      </c>
      <c r="C75" s="395" t="s">
        <v>965</v>
      </c>
      <c r="D75" s="5" t="s">
        <v>966</v>
      </c>
      <c r="E75" s="6">
        <v>0.26</v>
      </c>
      <c r="F75" s="5" t="s">
        <v>28</v>
      </c>
      <c r="G75" s="5" t="s">
        <v>85</v>
      </c>
      <c r="H75" s="6">
        <v>1.1000000000000001</v>
      </c>
      <c r="I75" s="5" t="s">
        <v>263</v>
      </c>
      <c r="J75" s="6">
        <v>12.47</v>
      </c>
      <c r="K75" s="6">
        <v>0.1</v>
      </c>
      <c r="L75" s="6">
        <v>1.6</v>
      </c>
      <c r="M75" s="5" t="s">
        <v>332</v>
      </c>
      <c r="N75" s="5" t="s">
        <v>8598</v>
      </c>
    </row>
    <row r="76" spans="1:14">
      <c r="A76" s="5" t="s">
        <v>7391</v>
      </c>
      <c r="B76" s="5" t="s">
        <v>7392</v>
      </c>
      <c r="C76" s="5" t="s">
        <v>7393</v>
      </c>
      <c r="D76" s="5" t="s">
        <v>7394</v>
      </c>
      <c r="E76" s="6">
        <v>0.26</v>
      </c>
      <c r="F76" s="5" t="s">
        <v>26</v>
      </c>
      <c r="G76" s="5" t="s">
        <v>87</v>
      </c>
      <c r="H76" s="6">
        <v>0.84</v>
      </c>
      <c r="I76" s="5" t="s">
        <v>176</v>
      </c>
      <c r="J76" s="6">
        <v>24.65</v>
      </c>
      <c r="K76" s="6">
        <v>0.19</v>
      </c>
      <c r="L76" s="6">
        <v>5.45</v>
      </c>
      <c r="M76" s="5" t="s">
        <v>131</v>
      </c>
      <c r="N76" s="5" t="s">
        <v>8598</v>
      </c>
    </row>
    <row r="77" spans="1:14">
      <c r="A77" s="5" t="s">
        <v>7034</v>
      </c>
      <c r="B77" s="5" t="s">
        <v>7035</v>
      </c>
      <c r="C77" s="394" t="s">
        <v>7036</v>
      </c>
      <c r="D77" s="5" t="s">
        <v>7037</v>
      </c>
      <c r="E77" s="6">
        <v>0.26</v>
      </c>
      <c r="F77" s="5" t="s">
        <v>24</v>
      </c>
      <c r="G77" s="5" t="s">
        <v>81</v>
      </c>
      <c r="H77" s="6">
        <v>1.21</v>
      </c>
      <c r="I77" s="5" t="s">
        <v>142</v>
      </c>
      <c r="J77" s="6">
        <v>114.1</v>
      </c>
      <c r="K77" s="6">
        <v>0.14000000000000001</v>
      </c>
      <c r="L77" s="6">
        <v>1.38</v>
      </c>
      <c r="M77" s="5" t="s">
        <v>294</v>
      </c>
      <c r="N77" s="5" t="s">
        <v>8924</v>
      </c>
    </row>
    <row r="78" spans="1:14">
      <c r="A78" s="5" t="s">
        <v>2275</v>
      </c>
      <c r="B78" s="5" t="s">
        <v>2276</v>
      </c>
      <c r="C78" s="395">
        <v>2308</v>
      </c>
      <c r="D78" s="5" t="s">
        <v>2278</v>
      </c>
      <c r="E78" s="6">
        <v>0.25</v>
      </c>
      <c r="F78" s="5" t="s">
        <v>75</v>
      </c>
      <c r="G78" s="5" t="s">
        <v>88</v>
      </c>
      <c r="H78" s="6">
        <v>2.9</v>
      </c>
      <c r="I78" s="5" t="s">
        <v>263</v>
      </c>
      <c r="J78" s="6">
        <v>51.32</v>
      </c>
      <c r="K78" s="6">
        <v>0.28000000000000003</v>
      </c>
      <c r="L78" s="6">
        <v>16.809999999999999</v>
      </c>
      <c r="M78" s="5" t="s">
        <v>212</v>
      </c>
      <c r="N78" s="5" t="s">
        <v>8599</v>
      </c>
    </row>
    <row r="79" spans="1:14">
      <c r="A79" s="5" t="s">
        <v>5135</v>
      </c>
      <c r="B79" s="5" t="s">
        <v>5136</v>
      </c>
      <c r="C79" s="5" t="s">
        <v>5137</v>
      </c>
      <c r="D79" s="5" t="s">
        <v>5138</v>
      </c>
      <c r="E79" s="6">
        <v>0.25</v>
      </c>
      <c r="F79" s="5" t="s">
        <v>26</v>
      </c>
      <c r="G79" s="5" t="s">
        <v>91</v>
      </c>
      <c r="H79" s="6">
        <v>0.94</v>
      </c>
      <c r="I79" s="5" t="s">
        <v>263</v>
      </c>
      <c r="J79" s="6">
        <v>15.06</v>
      </c>
      <c r="K79" s="6">
        <v>0.08</v>
      </c>
      <c r="L79" s="6">
        <v>1.8</v>
      </c>
      <c r="M79" s="5" t="s">
        <v>131</v>
      </c>
      <c r="N79" s="5" t="s">
        <v>8600</v>
      </c>
    </row>
    <row r="80" spans="1:14">
      <c r="A80" s="5" t="s">
        <v>2544</v>
      </c>
      <c r="B80" s="5" t="s">
        <v>2545</v>
      </c>
      <c r="C80" s="5" t="s">
        <v>2546</v>
      </c>
      <c r="D80" s="5" t="s">
        <v>2547</v>
      </c>
      <c r="E80" s="6">
        <v>0.25</v>
      </c>
      <c r="F80" s="5" t="s">
        <v>54</v>
      </c>
      <c r="G80" s="5" t="s">
        <v>91</v>
      </c>
      <c r="H80" s="6">
        <v>1.22</v>
      </c>
      <c r="I80" s="5" t="s">
        <v>142</v>
      </c>
      <c r="J80" s="6">
        <v>13.7</v>
      </c>
      <c r="K80" s="6">
        <v>0.31</v>
      </c>
      <c r="L80" s="6">
        <v>3.09</v>
      </c>
      <c r="M80" s="5" t="s">
        <v>152</v>
      </c>
      <c r="N80" s="5" t="s">
        <v>8598</v>
      </c>
    </row>
    <row r="81" spans="1:14">
      <c r="A81" s="5" t="s">
        <v>5079</v>
      </c>
      <c r="B81" s="5" t="s">
        <v>5080</v>
      </c>
      <c r="C81" s="5" t="s">
        <v>5081</v>
      </c>
      <c r="D81" s="5" t="s">
        <v>5082</v>
      </c>
      <c r="E81" s="6">
        <v>0.25</v>
      </c>
      <c r="F81" s="5" t="s">
        <v>36</v>
      </c>
      <c r="G81" s="5" t="s">
        <v>85</v>
      </c>
      <c r="H81" s="6">
        <v>1.1399999999999999</v>
      </c>
      <c r="I81" s="5" t="s">
        <v>142</v>
      </c>
      <c r="J81" s="6">
        <v>11.01</v>
      </c>
      <c r="K81" s="6">
        <v>0.19</v>
      </c>
      <c r="L81" s="6">
        <v>2.11</v>
      </c>
      <c r="M81" s="5" t="s">
        <v>152</v>
      </c>
      <c r="N81" s="5" t="s">
        <v>8598</v>
      </c>
    </row>
    <row r="82" spans="1:14">
      <c r="A82" s="5" t="s">
        <v>7196</v>
      </c>
      <c r="B82" s="5" t="s">
        <v>7197</v>
      </c>
      <c r="C82" s="393" t="s">
        <v>6427</v>
      </c>
      <c r="D82" s="5" t="s">
        <v>7198</v>
      </c>
      <c r="E82" s="6">
        <v>0.24</v>
      </c>
      <c r="F82" s="5" t="s">
        <v>28</v>
      </c>
      <c r="G82" s="5" t="s">
        <v>84</v>
      </c>
      <c r="H82" s="6"/>
      <c r="I82" s="5" t="s">
        <v>142</v>
      </c>
      <c r="J82" s="6">
        <v>9.02</v>
      </c>
      <c r="K82" s="6">
        <v>0.13</v>
      </c>
      <c r="L82" s="6">
        <v>2.36</v>
      </c>
      <c r="M82" s="5" t="s">
        <v>332</v>
      </c>
      <c r="N82" s="5" t="s">
        <v>8599</v>
      </c>
    </row>
    <row r="83" spans="1:14">
      <c r="A83" s="5" t="s">
        <v>3971</v>
      </c>
      <c r="B83" s="5" t="s">
        <v>3972</v>
      </c>
      <c r="C83" s="393" t="s">
        <v>3973</v>
      </c>
      <c r="D83" s="5" t="s">
        <v>3974</v>
      </c>
      <c r="E83" s="6">
        <v>0.24</v>
      </c>
      <c r="F83" s="5" t="s">
        <v>194</v>
      </c>
      <c r="G83" s="5" t="s">
        <v>87</v>
      </c>
      <c r="H83" s="6"/>
      <c r="I83" s="5"/>
      <c r="J83" s="6"/>
      <c r="K83" s="6">
        <v>0.23</v>
      </c>
      <c r="L83" s="6">
        <v>5.57</v>
      </c>
      <c r="M83" s="5" t="s">
        <v>195</v>
      </c>
      <c r="N83" s="5"/>
    </row>
    <row r="84" spans="1:14">
      <c r="A84" s="5" t="s">
        <v>5571</v>
      </c>
      <c r="B84" s="5" t="s">
        <v>5572</v>
      </c>
      <c r="C84" s="394" t="s">
        <v>5573</v>
      </c>
      <c r="D84" s="5" t="s">
        <v>5574</v>
      </c>
      <c r="E84" s="6">
        <v>0.24</v>
      </c>
      <c r="F84" s="5" t="s">
        <v>69</v>
      </c>
      <c r="G84" s="5" t="s">
        <v>82</v>
      </c>
      <c r="H84" s="6">
        <v>0.65</v>
      </c>
      <c r="I84" s="5" t="s">
        <v>263</v>
      </c>
      <c r="J84" s="6">
        <v>8.24</v>
      </c>
      <c r="K84" s="6"/>
      <c r="L84" s="6">
        <v>2.4</v>
      </c>
      <c r="M84" s="5" t="s">
        <v>714</v>
      </c>
      <c r="N84" s="5" t="s">
        <v>8924</v>
      </c>
    </row>
    <row r="85" spans="1:14">
      <c r="A85" s="5" t="s">
        <v>6130</v>
      </c>
      <c r="B85" s="5" t="s">
        <v>6131</v>
      </c>
      <c r="C85" s="5" t="s">
        <v>6132</v>
      </c>
      <c r="D85" s="5" t="s">
        <v>6133</v>
      </c>
      <c r="E85" s="6">
        <v>0.23</v>
      </c>
      <c r="F85" s="5" t="s">
        <v>36</v>
      </c>
      <c r="G85" s="5" t="s">
        <v>87</v>
      </c>
      <c r="H85" s="6">
        <v>0.62</v>
      </c>
      <c r="I85" s="5" t="s">
        <v>176</v>
      </c>
      <c r="J85" s="6">
        <v>41.51</v>
      </c>
      <c r="K85" s="6">
        <v>0.26</v>
      </c>
      <c r="L85" s="6">
        <v>13.4</v>
      </c>
      <c r="M85" s="5" t="s">
        <v>152</v>
      </c>
      <c r="N85" s="5" t="s">
        <v>8598</v>
      </c>
    </row>
    <row r="86" spans="1:14">
      <c r="A86" s="5" t="s">
        <v>757</v>
      </c>
      <c r="B86" s="5" t="s">
        <v>758</v>
      </c>
      <c r="C86" s="5" t="s">
        <v>759</v>
      </c>
      <c r="D86" s="5" t="s">
        <v>760</v>
      </c>
      <c r="E86" s="6">
        <v>0.23</v>
      </c>
      <c r="F86" s="5" t="s">
        <v>32</v>
      </c>
      <c r="G86" s="5" t="s">
        <v>85</v>
      </c>
      <c r="H86" s="6">
        <v>0.9</v>
      </c>
      <c r="I86" s="5" t="s">
        <v>142</v>
      </c>
      <c r="J86" s="6">
        <v>9.93</v>
      </c>
      <c r="K86" s="6">
        <v>0.16</v>
      </c>
      <c r="L86" s="6">
        <v>1.79</v>
      </c>
      <c r="M86" s="5" t="s">
        <v>152</v>
      </c>
      <c r="N86" s="5" t="s">
        <v>8598</v>
      </c>
    </row>
    <row r="87" spans="1:14">
      <c r="A87" s="5" t="s">
        <v>6053</v>
      </c>
      <c r="B87" s="5" t="s">
        <v>6054</v>
      </c>
      <c r="C87" s="5" t="s">
        <v>6055</v>
      </c>
      <c r="D87" s="5" t="s">
        <v>6056</v>
      </c>
      <c r="E87" s="6">
        <v>0.23</v>
      </c>
      <c r="F87" s="5" t="s">
        <v>56</v>
      </c>
      <c r="G87" s="5" t="s">
        <v>85</v>
      </c>
      <c r="H87" s="6">
        <v>1.02</v>
      </c>
      <c r="I87" s="5" t="s">
        <v>263</v>
      </c>
      <c r="J87" s="6">
        <v>10.220000000000001</v>
      </c>
      <c r="K87" s="6">
        <v>0.13</v>
      </c>
      <c r="L87" s="6">
        <v>1.44</v>
      </c>
      <c r="M87" s="5" t="s">
        <v>152</v>
      </c>
      <c r="N87" s="5" t="s">
        <v>8599</v>
      </c>
    </row>
    <row r="88" spans="1:14">
      <c r="A88" s="5" t="s">
        <v>1260</v>
      </c>
      <c r="B88" s="5" t="s">
        <v>1261</v>
      </c>
      <c r="C88" s="394" t="s">
        <v>1262</v>
      </c>
      <c r="D88" s="5" t="s">
        <v>1263</v>
      </c>
      <c r="E88" s="6">
        <v>0.23</v>
      </c>
      <c r="F88" s="5" t="s">
        <v>28</v>
      </c>
      <c r="G88" s="5" t="s">
        <v>85</v>
      </c>
      <c r="H88" s="6"/>
      <c r="I88" s="5" t="s">
        <v>263</v>
      </c>
      <c r="J88" s="6">
        <v>11.95</v>
      </c>
      <c r="K88" s="6">
        <v>0.08</v>
      </c>
      <c r="L88" s="6">
        <v>2.1800000000000002</v>
      </c>
      <c r="M88" s="5" t="s">
        <v>332</v>
      </c>
      <c r="N88" s="5" t="s">
        <v>8924</v>
      </c>
    </row>
    <row r="89" spans="1:14">
      <c r="A89" s="5" t="s">
        <v>295</v>
      </c>
      <c r="B89" s="5" t="s">
        <v>296</v>
      </c>
      <c r="C89" s="5" t="s">
        <v>297</v>
      </c>
      <c r="D89" s="5" t="s">
        <v>298</v>
      </c>
      <c r="E89" s="6">
        <v>0.23</v>
      </c>
      <c r="F89" s="5" t="s">
        <v>34</v>
      </c>
      <c r="G89" s="5" t="s">
        <v>85</v>
      </c>
      <c r="H89" s="6">
        <v>1.18</v>
      </c>
      <c r="I89" s="5" t="s">
        <v>176</v>
      </c>
      <c r="J89" s="6">
        <v>15.27</v>
      </c>
      <c r="K89" s="6">
        <v>0.08</v>
      </c>
      <c r="L89" s="6">
        <v>1.63</v>
      </c>
      <c r="M89" s="5" t="s">
        <v>299</v>
      </c>
      <c r="N89" s="5" t="s">
        <v>8598</v>
      </c>
    </row>
    <row r="90" spans="1:14">
      <c r="A90" s="5" t="s">
        <v>6778</v>
      </c>
      <c r="B90" s="5" t="s">
        <v>6779</v>
      </c>
      <c r="C90" s="394" t="s">
        <v>6780</v>
      </c>
      <c r="D90" s="5" t="s">
        <v>6781</v>
      </c>
      <c r="E90" s="6">
        <v>0.23</v>
      </c>
      <c r="F90" s="5" t="s">
        <v>24</v>
      </c>
      <c r="G90" s="5" t="s">
        <v>89</v>
      </c>
      <c r="H90" s="6">
        <v>1.33</v>
      </c>
      <c r="I90" s="5" t="s">
        <v>176</v>
      </c>
      <c r="J90" s="6">
        <v>23.39</v>
      </c>
      <c r="K90" s="6">
        <v>0.13</v>
      </c>
      <c r="L90" s="6">
        <v>2.84</v>
      </c>
      <c r="M90" s="5" t="s">
        <v>294</v>
      </c>
      <c r="N90" s="5" t="s">
        <v>8598</v>
      </c>
    </row>
    <row r="91" spans="1:14">
      <c r="A91" s="5" t="s">
        <v>7923</v>
      </c>
      <c r="B91" s="5" t="s">
        <v>7924</v>
      </c>
      <c r="C91" s="394" t="s">
        <v>7925</v>
      </c>
      <c r="D91" s="5" t="s">
        <v>7926</v>
      </c>
      <c r="E91" s="6">
        <v>0.22</v>
      </c>
      <c r="F91" s="5" t="s">
        <v>32</v>
      </c>
      <c r="G91" s="5" t="s">
        <v>87</v>
      </c>
      <c r="H91" s="6">
        <v>0.94</v>
      </c>
      <c r="I91" s="5" t="s">
        <v>263</v>
      </c>
      <c r="J91" s="6">
        <v>14.79</v>
      </c>
      <c r="K91" s="6">
        <v>0.18</v>
      </c>
      <c r="L91" s="6">
        <v>2.4500000000000002</v>
      </c>
      <c r="M91" s="5" t="s">
        <v>152</v>
      </c>
      <c r="N91" s="5" t="s">
        <v>8598</v>
      </c>
    </row>
    <row r="92" spans="1:14">
      <c r="A92" s="5" t="s">
        <v>4833</v>
      </c>
      <c r="B92" s="5" t="s">
        <v>4834</v>
      </c>
      <c r="C92" s="394" t="s">
        <v>4835</v>
      </c>
      <c r="D92" s="5" t="s">
        <v>4836</v>
      </c>
      <c r="E92" s="6">
        <v>0.22</v>
      </c>
      <c r="F92" s="5" t="s">
        <v>75</v>
      </c>
      <c r="G92" s="5" t="s">
        <v>88</v>
      </c>
      <c r="H92" s="6">
        <v>0.87</v>
      </c>
      <c r="I92" s="5" t="s">
        <v>263</v>
      </c>
      <c r="J92" s="6">
        <v>21.71</v>
      </c>
      <c r="K92" s="6">
        <v>0.27</v>
      </c>
      <c r="L92" s="6">
        <v>6.28</v>
      </c>
      <c r="M92" s="5" t="s">
        <v>212</v>
      </c>
      <c r="N92" s="5" t="s">
        <v>8599</v>
      </c>
    </row>
    <row r="93" spans="1:14">
      <c r="A93" s="5" t="s">
        <v>4671</v>
      </c>
      <c r="B93" s="5" t="s">
        <v>4672</v>
      </c>
      <c r="C93" s="5" t="s">
        <v>4673</v>
      </c>
      <c r="D93" s="5" t="s">
        <v>4674</v>
      </c>
      <c r="E93" s="6">
        <v>0.22</v>
      </c>
      <c r="F93" s="5" t="s">
        <v>26</v>
      </c>
      <c r="G93" s="5" t="s">
        <v>85</v>
      </c>
      <c r="H93" s="6">
        <v>1.04</v>
      </c>
      <c r="I93" s="5" t="s">
        <v>263</v>
      </c>
      <c r="J93" s="6">
        <v>10.46</v>
      </c>
      <c r="K93" s="6">
        <v>0.1</v>
      </c>
      <c r="L93" s="6">
        <v>1.24</v>
      </c>
      <c r="M93" s="5" t="s">
        <v>131</v>
      </c>
      <c r="N93" s="5" t="s">
        <v>8598</v>
      </c>
    </row>
    <row r="94" spans="1:14">
      <c r="A94" s="5" t="s">
        <v>6150</v>
      </c>
      <c r="B94" s="5" t="s">
        <v>6151</v>
      </c>
      <c r="C94" s="395" t="s">
        <v>6152</v>
      </c>
      <c r="D94" s="5" t="s">
        <v>6153</v>
      </c>
      <c r="E94" s="6">
        <v>0.22</v>
      </c>
      <c r="F94" s="5" t="s">
        <v>30</v>
      </c>
      <c r="G94" s="5" t="s">
        <v>89</v>
      </c>
      <c r="H94" s="6">
        <v>1.07</v>
      </c>
      <c r="I94" s="5" t="s">
        <v>142</v>
      </c>
      <c r="J94" s="6">
        <v>16.37</v>
      </c>
      <c r="K94" s="6">
        <v>0</v>
      </c>
      <c r="L94" s="6">
        <v>2.29</v>
      </c>
      <c r="M94" s="5" t="s">
        <v>131</v>
      </c>
      <c r="N94" s="5" t="s">
        <v>8599</v>
      </c>
    </row>
    <row r="95" spans="1:14">
      <c r="A95" s="5" t="s">
        <v>3544</v>
      </c>
      <c r="B95" s="5" t="s">
        <v>3545</v>
      </c>
      <c r="C95" s="394" t="s">
        <v>3546</v>
      </c>
      <c r="D95" s="5" t="s">
        <v>3547</v>
      </c>
      <c r="E95" s="6">
        <v>0.22</v>
      </c>
      <c r="F95" s="5" t="s">
        <v>75</v>
      </c>
      <c r="G95" s="5" t="s">
        <v>88</v>
      </c>
      <c r="H95" s="6">
        <v>0.95</v>
      </c>
      <c r="I95" s="5" t="s">
        <v>142</v>
      </c>
      <c r="J95" s="6">
        <v>13.5</v>
      </c>
      <c r="K95" s="6">
        <v>0.13</v>
      </c>
      <c r="L95" s="6">
        <v>1.58</v>
      </c>
      <c r="M95" s="5" t="s">
        <v>212</v>
      </c>
      <c r="N95" s="5" t="s">
        <v>8599</v>
      </c>
    </row>
    <row r="96" spans="1:14">
      <c r="A96" s="5" t="s">
        <v>991</v>
      </c>
      <c r="B96" s="5" t="s">
        <v>992</v>
      </c>
      <c r="C96" s="395" t="s">
        <v>993</v>
      </c>
      <c r="D96" s="5" t="s">
        <v>994</v>
      </c>
      <c r="E96" s="6">
        <v>0.22</v>
      </c>
      <c r="F96" s="5" t="s">
        <v>26</v>
      </c>
      <c r="G96" s="5" t="s">
        <v>85</v>
      </c>
      <c r="H96" s="6">
        <v>1.01</v>
      </c>
      <c r="I96" s="5" t="s">
        <v>142</v>
      </c>
      <c r="J96" s="6">
        <v>8.4499999999999993</v>
      </c>
      <c r="K96" s="6">
        <v>0.12</v>
      </c>
      <c r="L96" s="6">
        <v>0.94</v>
      </c>
      <c r="M96" s="5" t="s">
        <v>131</v>
      </c>
      <c r="N96" s="5" t="s">
        <v>8599</v>
      </c>
    </row>
    <row r="97" spans="1:14">
      <c r="A97" s="5" t="s">
        <v>2684</v>
      </c>
      <c r="B97" s="5" t="s">
        <v>2685</v>
      </c>
      <c r="C97" s="394" t="s">
        <v>2686</v>
      </c>
      <c r="D97" s="5" t="s">
        <v>2687</v>
      </c>
      <c r="E97" s="6">
        <v>0.22</v>
      </c>
      <c r="F97" s="5" t="s">
        <v>24</v>
      </c>
      <c r="G97" s="5" t="s">
        <v>82</v>
      </c>
      <c r="H97" s="6">
        <v>1.38</v>
      </c>
      <c r="I97" s="5" t="s">
        <v>176</v>
      </c>
      <c r="J97" s="6">
        <v>50.89</v>
      </c>
      <c r="K97" s="6">
        <v>0.21</v>
      </c>
      <c r="L97" s="6">
        <v>8.8000000000000007</v>
      </c>
      <c r="M97" s="5" t="s">
        <v>294</v>
      </c>
      <c r="N97" s="5" t="s">
        <v>8598</v>
      </c>
    </row>
    <row r="98" spans="1:14">
      <c r="A98" s="5" t="s">
        <v>1348</v>
      </c>
      <c r="B98" s="5" t="s">
        <v>1349</v>
      </c>
      <c r="C98" s="395" t="s">
        <v>1350</v>
      </c>
      <c r="D98" s="5" t="s">
        <v>1351</v>
      </c>
      <c r="E98" s="6">
        <v>0.22</v>
      </c>
      <c r="F98" s="5" t="s">
        <v>28</v>
      </c>
      <c r="G98" s="5" t="s">
        <v>87</v>
      </c>
      <c r="H98" s="6">
        <v>1.1100000000000001</v>
      </c>
      <c r="I98" s="5" t="s">
        <v>176</v>
      </c>
      <c r="J98" s="6">
        <v>21.69</v>
      </c>
      <c r="K98" s="6">
        <v>0.09</v>
      </c>
      <c r="L98" s="6">
        <v>2.19</v>
      </c>
      <c r="M98" s="5" t="s">
        <v>332</v>
      </c>
      <c r="N98" s="5" t="s">
        <v>8598</v>
      </c>
    </row>
    <row r="99" spans="1:14">
      <c r="A99" s="5" t="s">
        <v>8165</v>
      </c>
      <c r="B99" s="5" t="s">
        <v>8166</v>
      </c>
      <c r="C99" s="395">
        <v>1810</v>
      </c>
      <c r="D99" s="5" t="s">
        <v>8168</v>
      </c>
      <c r="E99" s="6">
        <v>0.21</v>
      </c>
      <c r="F99" s="5" t="s">
        <v>69</v>
      </c>
      <c r="G99" s="5" t="s">
        <v>88</v>
      </c>
      <c r="H99" s="6">
        <v>0.93</v>
      </c>
      <c r="I99" s="5" t="s">
        <v>142</v>
      </c>
      <c r="J99" s="6">
        <v>19.55</v>
      </c>
      <c r="K99" s="6">
        <v>0.21</v>
      </c>
      <c r="L99" s="6">
        <v>2.71</v>
      </c>
      <c r="M99" s="5" t="s">
        <v>157</v>
      </c>
      <c r="N99" s="5" t="s">
        <v>8599</v>
      </c>
    </row>
    <row r="100" spans="1:14">
      <c r="A100" s="5" t="s">
        <v>999</v>
      </c>
      <c r="B100" s="5" t="s">
        <v>1000</v>
      </c>
      <c r="C100" s="394" t="s">
        <v>1001</v>
      </c>
      <c r="D100" s="5" t="s">
        <v>1002</v>
      </c>
      <c r="E100" s="6">
        <v>0.21</v>
      </c>
      <c r="F100" s="5" t="s">
        <v>28</v>
      </c>
      <c r="G100" s="5" t="s">
        <v>89</v>
      </c>
      <c r="H100" s="6">
        <v>1.44</v>
      </c>
      <c r="I100" s="5" t="s">
        <v>142</v>
      </c>
      <c r="J100" s="6">
        <v>11</v>
      </c>
      <c r="K100" s="6">
        <v>0.28999999999999998</v>
      </c>
      <c r="L100" s="6">
        <v>2.78</v>
      </c>
      <c r="M100" s="5" t="s">
        <v>332</v>
      </c>
      <c r="N100" s="5" t="s">
        <v>8598</v>
      </c>
    </row>
    <row r="101" spans="1:14">
      <c r="A101" s="5" t="s">
        <v>3995</v>
      </c>
      <c r="B101" s="5" t="s">
        <v>3996</v>
      </c>
      <c r="C101" s="394" t="s">
        <v>3997</v>
      </c>
      <c r="D101" s="5" t="s">
        <v>3998</v>
      </c>
      <c r="E101" s="6">
        <v>0.21</v>
      </c>
      <c r="F101" s="5" t="s">
        <v>64</v>
      </c>
      <c r="G101" s="5" t="s">
        <v>85</v>
      </c>
      <c r="H101" s="6"/>
      <c r="I101" s="5"/>
      <c r="J101" s="6"/>
      <c r="K101" s="6">
        <v>0.18</v>
      </c>
      <c r="L101" s="6">
        <v>1.2</v>
      </c>
      <c r="M101" s="5" t="s">
        <v>162</v>
      </c>
      <c r="N101" s="5"/>
    </row>
    <row r="102" spans="1:14">
      <c r="A102" s="5" t="s">
        <v>2612</v>
      </c>
      <c r="B102" s="5" t="s">
        <v>2613</v>
      </c>
      <c r="C102" s="394" t="s">
        <v>2614</v>
      </c>
      <c r="D102" s="5" t="s">
        <v>2615</v>
      </c>
      <c r="E102" s="6">
        <v>0.2</v>
      </c>
      <c r="F102" s="5" t="s">
        <v>32</v>
      </c>
      <c r="G102" s="5" t="s">
        <v>86</v>
      </c>
      <c r="H102" s="6">
        <v>1.1100000000000001</v>
      </c>
      <c r="I102" s="5" t="s">
        <v>176</v>
      </c>
      <c r="J102" s="6">
        <v>26.15</v>
      </c>
      <c r="K102" s="6">
        <v>0.06</v>
      </c>
      <c r="L102" s="6">
        <v>2.37</v>
      </c>
      <c r="M102" s="5" t="s">
        <v>152</v>
      </c>
      <c r="N102" s="5" t="s">
        <v>8598</v>
      </c>
    </row>
    <row r="103" spans="1:14">
      <c r="A103" s="5" t="s">
        <v>3739</v>
      </c>
      <c r="B103" s="5" t="s">
        <v>3740</v>
      </c>
      <c r="C103" s="393" t="s">
        <v>3741</v>
      </c>
      <c r="D103" s="5" t="s">
        <v>3742</v>
      </c>
      <c r="E103" s="6">
        <v>0.2</v>
      </c>
      <c r="F103" s="5" t="s">
        <v>71</v>
      </c>
      <c r="G103" s="5" t="s">
        <v>85</v>
      </c>
      <c r="H103" s="6"/>
      <c r="I103" s="5" t="s">
        <v>263</v>
      </c>
      <c r="J103" s="6">
        <v>16.760000000000002</v>
      </c>
      <c r="K103" s="6">
        <v>0.19</v>
      </c>
      <c r="L103" s="6">
        <v>2.73</v>
      </c>
      <c r="M103" s="5" t="s">
        <v>171</v>
      </c>
      <c r="N103" s="5" t="s">
        <v>8599</v>
      </c>
    </row>
    <row r="104" spans="1:14">
      <c r="A104" s="5" t="s">
        <v>531</v>
      </c>
      <c r="B104" s="5" t="s">
        <v>532</v>
      </c>
      <c r="C104" s="394" t="s">
        <v>533</v>
      </c>
      <c r="D104" s="5" t="s">
        <v>534</v>
      </c>
      <c r="E104" s="6">
        <v>0.2</v>
      </c>
      <c r="F104" s="5" t="s">
        <v>40</v>
      </c>
      <c r="G104" s="5" t="s">
        <v>83</v>
      </c>
      <c r="H104" s="6">
        <v>0.92</v>
      </c>
      <c r="I104" s="5" t="s">
        <v>176</v>
      </c>
      <c r="J104" s="6">
        <v>17.61</v>
      </c>
      <c r="K104" s="6">
        <v>0.1</v>
      </c>
      <c r="L104" s="6">
        <v>1.69</v>
      </c>
      <c r="M104" s="5" t="s">
        <v>152</v>
      </c>
      <c r="N104" s="5" t="s">
        <v>8598</v>
      </c>
    </row>
    <row r="105" spans="1:14">
      <c r="A105" s="5" t="s">
        <v>3843</v>
      </c>
      <c r="B105" s="5" t="s">
        <v>3844</v>
      </c>
      <c r="C105" s="394" t="s">
        <v>3845</v>
      </c>
      <c r="D105" s="5" t="s">
        <v>3846</v>
      </c>
      <c r="E105" s="6">
        <v>0.2</v>
      </c>
      <c r="F105" s="5" t="s">
        <v>69</v>
      </c>
      <c r="G105" s="5" t="s">
        <v>85</v>
      </c>
      <c r="H105" s="6">
        <v>0.93</v>
      </c>
      <c r="I105" s="5" t="s">
        <v>263</v>
      </c>
      <c r="J105" s="6">
        <v>6.02</v>
      </c>
      <c r="K105" s="6">
        <v>0.1</v>
      </c>
      <c r="L105" s="6">
        <v>0.57999999999999996</v>
      </c>
      <c r="M105" s="5" t="s">
        <v>157</v>
      </c>
      <c r="N105" s="5" t="s">
        <v>8598</v>
      </c>
    </row>
    <row r="106" spans="1:14">
      <c r="A106" s="5" t="s">
        <v>7379</v>
      </c>
      <c r="B106" s="5" t="s">
        <v>7380</v>
      </c>
      <c r="C106" s="394" t="s">
        <v>7381</v>
      </c>
      <c r="D106" s="5" t="s">
        <v>7382</v>
      </c>
      <c r="E106" s="6">
        <v>0.2</v>
      </c>
      <c r="F106" s="5" t="s">
        <v>28</v>
      </c>
      <c r="G106" s="5" t="s">
        <v>84</v>
      </c>
      <c r="H106" s="6">
        <v>1.3</v>
      </c>
      <c r="I106" s="5" t="s">
        <v>263</v>
      </c>
      <c r="J106" s="6">
        <v>23.89</v>
      </c>
      <c r="K106" s="6">
        <v>0.17</v>
      </c>
      <c r="L106" s="6">
        <v>3.67</v>
      </c>
      <c r="M106" s="5" t="s">
        <v>332</v>
      </c>
      <c r="N106" s="5" t="s">
        <v>8598</v>
      </c>
    </row>
    <row r="107" spans="1:14">
      <c r="A107" s="5" t="s">
        <v>4354</v>
      </c>
      <c r="B107" s="5" t="s">
        <v>4355</v>
      </c>
      <c r="C107" s="393">
        <v>6861</v>
      </c>
      <c r="D107" s="5" t="s">
        <v>4357</v>
      </c>
      <c r="E107" s="6">
        <v>0.2</v>
      </c>
      <c r="F107" s="5" t="s">
        <v>24</v>
      </c>
      <c r="G107" s="5" t="s">
        <v>88</v>
      </c>
      <c r="H107" s="6">
        <v>0.97</v>
      </c>
      <c r="I107" s="5" t="s">
        <v>176</v>
      </c>
      <c r="J107" s="6">
        <v>30.88</v>
      </c>
      <c r="K107" s="6">
        <v>0.14000000000000001</v>
      </c>
      <c r="L107" s="6">
        <v>4.54</v>
      </c>
      <c r="M107" s="5" t="s">
        <v>294</v>
      </c>
      <c r="N107" s="5" t="s">
        <v>8598</v>
      </c>
    </row>
    <row r="108" spans="1:14">
      <c r="A108" s="5" t="s">
        <v>5271</v>
      </c>
      <c r="B108" s="5" t="s">
        <v>5272</v>
      </c>
      <c r="C108" s="5" t="s">
        <v>5273</v>
      </c>
      <c r="D108" s="5" t="s">
        <v>5274</v>
      </c>
      <c r="E108" s="6">
        <v>0.2</v>
      </c>
      <c r="F108" s="5" t="s">
        <v>24</v>
      </c>
      <c r="G108" s="5" t="s">
        <v>81</v>
      </c>
      <c r="H108" s="6">
        <v>0.66</v>
      </c>
      <c r="I108" s="5" t="s">
        <v>176</v>
      </c>
      <c r="J108" s="6">
        <v>27.93</v>
      </c>
      <c r="K108" s="6">
        <v>0.11</v>
      </c>
      <c r="L108" s="6">
        <v>3.25</v>
      </c>
      <c r="M108" s="5" t="s">
        <v>294</v>
      </c>
      <c r="N108" s="5" t="s">
        <v>8598</v>
      </c>
    </row>
    <row r="109" spans="1:14">
      <c r="A109" s="5" t="s">
        <v>4959</v>
      </c>
      <c r="B109" s="5" t="s">
        <v>4960</v>
      </c>
      <c r="C109" s="395">
        <v>6503</v>
      </c>
      <c r="D109" s="5" t="s">
        <v>4962</v>
      </c>
      <c r="E109" s="6">
        <v>0.2</v>
      </c>
      <c r="F109" s="5" t="s">
        <v>24</v>
      </c>
      <c r="G109" s="5" t="s">
        <v>87</v>
      </c>
      <c r="H109" s="6">
        <v>2.08</v>
      </c>
      <c r="I109" s="5" t="s">
        <v>263</v>
      </c>
      <c r="J109" s="6">
        <v>30.41</v>
      </c>
      <c r="K109" s="6">
        <v>0.09</v>
      </c>
      <c r="L109" s="6">
        <v>2.86</v>
      </c>
      <c r="M109" s="5" t="s">
        <v>294</v>
      </c>
      <c r="N109" s="5" t="s">
        <v>8598</v>
      </c>
    </row>
    <row r="110" spans="1:14">
      <c r="A110" s="5" t="s">
        <v>3456</v>
      </c>
      <c r="B110" s="5" t="s">
        <v>3457</v>
      </c>
      <c r="C110" s="5" t="s">
        <v>3458</v>
      </c>
      <c r="D110" s="5" t="s">
        <v>3459</v>
      </c>
      <c r="E110" s="6">
        <v>0.19</v>
      </c>
      <c r="F110" s="5" t="s">
        <v>32</v>
      </c>
      <c r="G110" s="5" t="s">
        <v>82</v>
      </c>
      <c r="H110" s="6">
        <v>1.1100000000000001</v>
      </c>
      <c r="I110" s="5" t="s">
        <v>176</v>
      </c>
      <c r="J110" s="6">
        <v>38.78</v>
      </c>
      <c r="K110" s="6">
        <v>0.26</v>
      </c>
      <c r="L110" s="6">
        <v>9.7799999999999994</v>
      </c>
      <c r="M110" s="5" t="s">
        <v>152</v>
      </c>
      <c r="N110" s="5" t="s">
        <v>8598</v>
      </c>
    </row>
    <row r="111" spans="1:14">
      <c r="A111" s="5" t="s">
        <v>3835</v>
      </c>
      <c r="B111" s="5" t="s">
        <v>3836</v>
      </c>
      <c r="C111" s="395" t="s">
        <v>3837</v>
      </c>
      <c r="D111" s="5" t="s">
        <v>3838</v>
      </c>
      <c r="E111" s="6">
        <v>0.19</v>
      </c>
      <c r="F111" s="5" t="s">
        <v>44</v>
      </c>
      <c r="G111" s="5" t="s">
        <v>82</v>
      </c>
      <c r="H111" s="6">
        <v>1.28</v>
      </c>
      <c r="I111" s="5" t="s">
        <v>263</v>
      </c>
      <c r="J111" s="6">
        <v>24.77</v>
      </c>
      <c r="K111" s="6">
        <v>0.33</v>
      </c>
      <c r="L111" s="6">
        <v>8.25</v>
      </c>
      <c r="M111" s="5" t="s">
        <v>152</v>
      </c>
      <c r="N111" s="5" t="s">
        <v>8598</v>
      </c>
    </row>
    <row r="112" spans="1:14">
      <c r="A112" s="5" t="s">
        <v>1140</v>
      </c>
      <c r="B112" s="5" t="s">
        <v>1141</v>
      </c>
      <c r="C112" s="394" t="s">
        <v>1142</v>
      </c>
      <c r="D112" s="5" t="s">
        <v>1143</v>
      </c>
      <c r="E112" s="6">
        <v>0.19</v>
      </c>
      <c r="F112" s="5" t="s">
        <v>71</v>
      </c>
      <c r="G112" s="5" t="s">
        <v>81</v>
      </c>
      <c r="H112" s="6"/>
      <c r="I112" s="5" t="s">
        <v>263</v>
      </c>
      <c r="J112" s="6">
        <v>25.82</v>
      </c>
      <c r="K112" s="6">
        <v>0.4</v>
      </c>
      <c r="L112" s="6">
        <v>9.67</v>
      </c>
      <c r="M112" s="5" t="s">
        <v>171</v>
      </c>
      <c r="N112" s="5" t="s">
        <v>8598</v>
      </c>
    </row>
    <row r="113" spans="1:14">
      <c r="A113" s="5" t="s">
        <v>6250</v>
      </c>
      <c r="B113" s="5" t="s">
        <v>6251</v>
      </c>
      <c r="C113" s="393">
        <v>5935</v>
      </c>
      <c r="D113" s="5" t="s">
        <v>6253</v>
      </c>
      <c r="E113" s="6">
        <v>0.18</v>
      </c>
      <c r="F113" s="5" t="s">
        <v>73</v>
      </c>
      <c r="G113" s="5" t="s">
        <v>88</v>
      </c>
      <c r="H113" s="6"/>
      <c r="I113" s="5" t="s">
        <v>142</v>
      </c>
      <c r="J113" s="6">
        <v>5.07</v>
      </c>
      <c r="K113" s="6">
        <v>0.11</v>
      </c>
      <c r="L113" s="6">
        <v>2.21</v>
      </c>
      <c r="M113" s="5" t="s">
        <v>469</v>
      </c>
      <c r="N113" s="5" t="s">
        <v>8599</v>
      </c>
    </row>
    <row r="114" spans="1:14">
      <c r="A114" s="5" t="s">
        <v>2560</v>
      </c>
      <c r="B114" s="5" t="s">
        <v>2561</v>
      </c>
      <c r="C114" s="393" t="s">
        <v>2562</v>
      </c>
      <c r="D114" s="5" t="s">
        <v>2563</v>
      </c>
      <c r="E114" s="6">
        <v>0.18</v>
      </c>
      <c r="F114" s="5" t="s">
        <v>32</v>
      </c>
      <c r="G114" s="5" t="s">
        <v>91</v>
      </c>
      <c r="H114" s="6">
        <v>1.24</v>
      </c>
      <c r="I114" s="5" t="s">
        <v>142</v>
      </c>
      <c r="J114" s="6">
        <v>15.17</v>
      </c>
      <c r="K114" s="6">
        <v>0.14000000000000001</v>
      </c>
      <c r="L114" s="6">
        <v>2.15</v>
      </c>
      <c r="M114" s="5" t="s">
        <v>152</v>
      </c>
      <c r="N114" s="5" t="s">
        <v>8598</v>
      </c>
    </row>
    <row r="115" spans="1:14">
      <c r="A115" s="5" t="s">
        <v>8057</v>
      </c>
      <c r="B115" s="5" t="s">
        <v>8058</v>
      </c>
      <c r="C115" s="5" t="s">
        <v>8059</v>
      </c>
      <c r="D115" s="5" t="s">
        <v>8060</v>
      </c>
      <c r="E115" s="6">
        <v>0.18</v>
      </c>
      <c r="F115" s="5" t="s">
        <v>28</v>
      </c>
      <c r="G115" s="5" t="s">
        <v>89</v>
      </c>
      <c r="H115" s="6"/>
      <c r="I115" s="5" t="s">
        <v>142</v>
      </c>
      <c r="J115" s="6">
        <v>24.58</v>
      </c>
      <c r="K115" s="6">
        <v>0.19</v>
      </c>
      <c r="L115" s="6">
        <v>7.67</v>
      </c>
      <c r="M115" s="5" t="s">
        <v>332</v>
      </c>
      <c r="N115" s="5" t="s">
        <v>8924</v>
      </c>
    </row>
    <row r="116" spans="1:14">
      <c r="A116" s="5" t="s">
        <v>7970</v>
      </c>
      <c r="B116" s="5" t="s">
        <v>7971</v>
      </c>
      <c r="C116" s="5" t="s">
        <v>7972</v>
      </c>
      <c r="D116" s="5" t="s">
        <v>7973</v>
      </c>
      <c r="E116" s="6">
        <v>0.18</v>
      </c>
      <c r="F116" s="5" t="s">
        <v>26</v>
      </c>
      <c r="G116" s="5" t="s">
        <v>87</v>
      </c>
      <c r="H116" s="6">
        <v>0.59</v>
      </c>
      <c r="I116" s="5" t="s">
        <v>176</v>
      </c>
      <c r="J116" s="6">
        <v>17.239999999999998</v>
      </c>
      <c r="K116" s="6">
        <v>0.78</v>
      </c>
      <c r="L116" s="6">
        <v>18.95</v>
      </c>
      <c r="M116" s="5" t="s">
        <v>131</v>
      </c>
      <c r="N116" s="5" t="s">
        <v>8598</v>
      </c>
    </row>
    <row r="117" spans="1:14">
      <c r="A117" s="5" t="s">
        <v>3556</v>
      </c>
      <c r="B117" s="5" t="s">
        <v>3557</v>
      </c>
      <c r="C117" s="5" t="s">
        <v>3558</v>
      </c>
      <c r="D117" s="5" t="s">
        <v>3559</v>
      </c>
      <c r="E117" s="6">
        <v>0.18</v>
      </c>
      <c r="F117" s="5" t="s">
        <v>48</v>
      </c>
      <c r="G117" s="5" t="s">
        <v>85</v>
      </c>
      <c r="H117" s="6">
        <v>1.04</v>
      </c>
      <c r="I117" s="5" t="s">
        <v>176</v>
      </c>
      <c r="J117" s="6">
        <v>27.62</v>
      </c>
      <c r="K117" s="6">
        <v>0.32</v>
      </c>
      <c r="L117" s="6">
        <v>8.6999999999999993</v>
      </c>
      <c r="M117" s="5" t="s">
        <v>157</v>
      </c>
      <c r="N117" s="5" t="s">
        <v>8599</v>
      </c>
    </row>
    <row r="118" spans="1:14">
      <c r="A118" s="5" t="s">
        <v>4809</v>
      </c>
      <c r="B118" s="5" t="s">
        <v>4810</v>
      </c>
      <c r="C118" s="395">
        <v>8002</v>
      </c>
      <c r="D118" s="5" t="s">
        <v>4812</v>
      </c>
      <c r="E118" s="6">
        <v>0.18</v>
      </c>
      <c r="F118" s="5" t="s">
        <v>24</v>
      </c>
      <c r="G118" s="5" t="s">
        <v>87</v>
      </c>
      <c r="H118" s="6">
        <v>1.26</v>
      </c>
      <c r="I118" s="5" t="s">
        <v>142</v>
      </c>
      <c r="J118" s="6">
        <v>18.03</v>
      </c>
      <c r="K118" s="6">
        <v>0.15</v>
      </c>
      <c r="L118" s="6">
        <v>2.36</v>
      </c>
      <c r="M118" s="5" t="s">
        <v>294</v>
      </c>
      <c r="N118" s="5" t="s">
        <v>8598</v>
      </c>
    </row>
    <row r="119" spans="1:14">
      <c r="A119" s="5" t="s">
        <v>4793</v>
      </c>
      <c r="B119" s="5" t="s">
        <v>4794</v>
      </c>
      <c r="C119" s="5" t="s">
        <v>4795</v>
      </c>
      <c r="D119" s="5" t="s">
        <v>4796</v>
      </c>
      <c r="E119" s="6">
        <v>0.18</v>
      </c>
      <c r="F119" s="5" t="s">
        <v>28</v>
      </c>
      <c r="G119" s="5" t="s">
        <v>85</v>
      </c>
      <c r="H119" s="6">
        <v>1.21</v>
      </c>
      <c r="I119" s="5" t="s">
        <v>142</v>
      </c>
      <c r="J119" s="6">
        <v>11.14</v>
      </c>
      <c r="K119" s="6">
        <v>0.14000000000000001</v>
      </c>
      <c r="L119" s="6">
        <v>1.91</v>
      </c>
      <c r="M119" s="5" t="s">
        <v>332</v>
      </c>
      <c r="N119" s="5" t="s">
        <v>8598</v>
      </c>
    </row>
    <row r="120" spans="1:14">
      <c r="A120" s="5" t="s">
        <v>4262</v>
      </c>
      <c r="B120" s="5" t="s">
        <v>4263</v>
      </c>
      <c r="C120" s="394" t="s">
        <v>4264</v>
      </c>
      <c r="D120" s="5" t="s">
        <v>4265</v>
      </c>
      <c r="E120" s="6">
        <v>0.18</v>
      </c>
      <c r="F120" s="5" t="s">
        <v>54</v>
      </c>
      <c r="G120" s="5" t="s">
        <v>84</v>
      </c>
      <c r="H120" s="6">
        <v>1.47</v>
      </c>
      <c r="I120" s="5" t="s">
        <v>142</v>
      </c>
      <c r="J120" s="6">
        <v>13.46</v>
      </c>
      <c r="K120" s="6">
        <v>0.05</v>
      </c>
      <c r="L120" s="6">
        <v>1.48</v>
      </c>
      <c r="M120" s="5" t="s">
        <v>152</v>
      </c>
      <c r="N120" s="5" t="s">
        <v>8599</v>
      </c>
    </row>
    <row r="121" spans="1:14">
      <c r="A121" s="5" t="s">
        <v>6081</v>
      </c>
      <c r="B121" s="5" t="s">
        <v>6082</v>
      </c>
      <c r="C121" s="393">
        <v>6098</v>
      </c>
      <c r="D121" s="5" t="s">
        <v>6084</v>
      </c>
      <c r="E121" s="6">
        <v>0.18</v>
      </c>
      <c r="F121" s="5" t="s">
        <v>24</v>
      </c>
      <c r="G121" s="5" t="s">
        <v>87</v>
      </c>
      <c r="H121" s="6">
        <v>0.8</v>
      </c>
      <c r="I121" s="5" t="s">
        <v>263</v>
      </c>
      <c r="J121" s="6">
        <v>21.57</v>
      </c>
      <c r="K121" s="6">
        <v>0.23</v>
      </c>
      <c r="L121" s="6">
        <v>6.41</v>
      </c>
      <c r="M121" s="5" t="s">
        <v>294</v>
      </c>
      <c r="N121" s="5" t="s">
        <v>8599</v>
      </c>
    </row>
    <row r="122" spans="1:14">
      <c r="A122" s="5" t="s">
        <v>664</v>
      </c>
      <c r="B122" s="5" t="s">
        <v>665</v>
      </c>
      <c r="C122" s="394" t="s">
        <v>666</v>
      </c>
      <c r="D122" s="5" t="s">
        <v>667</v>
      </c>
      <c r="E122" s="6">
        <v>0.17</v>
      </c>
      <c r="F122" s="5" t="s">
        <v>77</v>
      </c>
      <c r="G122" s="5" t="s">
        <v>89</v>
      </c>
      <c r="H122" s="6">
        <v>1.1299999999999999</v>
      </c>
      <c r="I122" s="5" t="s">
        <v>142</v>
      </c>
      <c r="J122" s="6">
        <v>7.42</v>
      </c>
      <c r="K122" s="6">
        <v>0.05</v>
      </c>
      <c r="L122" s="6">
        <v>1.99</v>
      </c>
      <c r="M122" s="5" t="s">
        <v>482</v>
      </c>
      <c r="N122" s="5" t="s">
        <v>8599</v>
      </c>
    </row>
    <row r="123" spans="1:14">
      <c r="A123" s="5" t="s">
        <v>8021</v>
      </c>
      <c r="B123" s="5" t="s">
        <v>8022</v>
      </c>
      <c r="C123" s="395" t="s">
        <v>8023</v>
      </c>
      <c r="D123" s="5" t="s">
        <v>8024</v>
      </c>
      <c r="E123" s="6">
        <v>0.17</v>
      </c>
      <c r="F123" s="5" t="s">
        <v>34</v>
      </c>
      <c r="G123" s="5" t="s">
        <v>82</v>
      </c>
      <c r="H123" s="6">
        <v>1.3</v>
      </c>
      <c r="I123" s="5" t="s">
        <v>176</v>
      </c>
      <c r="J123" s="6">
        <v>27.85</v>
      </c>
      <c r="K123" s="6">
        <v>0.33</v>
      </c>
      <c r="L123" s="6">
        <v>11.03</v>
      </c>
      <c r="M123" s="5" t="s">
        <v>299</v>
      </c>
      <c r="N123" s="5" t="s">
        <v>8600</v>
      </c>
    </row>
    <row r="124" spans="1:14">
      <c r="A124" s="5" t="s">
        <v>4861</v>
      </c>
      <c r="B124" s="5" t="s">
        <v>4862</v>
      </c>
      <c r="C124" s="394" t="s">
        <v>4863</v>
      </c>
      <c r="D124" s="5" t="s">
        <v>4864</v>
      </c>
      <c r="E124" s="6">
        <v>0.17</v>
      </c>
      <c r="F124" s="5" t="s">
        <v>69</v>
      </c>
      <c r="G124" s="5" t="s">
        <v>82</v>
      </c>
      <c r="H124" s="6">
        <v>0.79</v>
      </c>
      <c r="I124" s="5" t="s">
        <v>263</v>
      </c>
      <c r="J124" s="6"/>
      <c r="K124" s="6">
        <v>0.22</v>
      </c>
      <c r="L124" s="6">
        <v>3.18</v>
      </c>
      <c r="M124" s="5" t="s">
        <v>157</v>
      </c>
      <c r="N124" s="5" t="s">
        <v>8599</v>
      </c>
    </row>
    <row r="125" spans="1:14">
      <c r="A125" s="5" t="s">
        <v>4691</v>
      </c>
      <c r="B125" s="5" t="s">
        <v>4692</v>
      </c>
      <c r="C125" s="5" t="s">
        <v>4693</v>
      </c>
      <c r="D125" s="5" t="s">
        <v>4694</v>
      </c>
      <c r="E125" s="6">
        <v>0.17</v>
      </c>
      <c r="F125" s="5" t="s">
        <v>24</v>
      </c>
      <c r="G125" s="5" t="s">
        <v>86</v>
      </c>
      <c r="H125" s="6">
        <v>1.08</v>
      </c>
      <c r="I125" s="5" t="s">
        <v>176</v>
      </c>
      <c r="J125" s="6">
        <v>37.15</v>
      </c>
      <c r="K125" s="6">
        <v>0.21</v>
      </c>
      <c r="L125" s="6">
        <v>9.6999999999999993</v>
      </c>
      <c r="M125" s="5" t="s">
        <v>294</v>
      </c>
      <c r="N125" s="5" t="s">
        <v>8599</v>
      </c>
    </row>
    <row r="126" spans="1:14">
      <c r="A126" s="5" t="s">
        <v>5147</v>
      </c>
      <c r="B126" s="5" t="s">
        <v>5148</v>
      </c>
      <c r="C126" s="394" t="s">
        <v>5149</v>
      </c>
      <c r="D126" s="5" t="s">
        <v>5150</v>
      </c>
      <c r="E126" s="6">
        <v>0.17</v>
      </c>
      <c r="F126" s="5" t="s">
        <v>26</v>
      </c>
      <c r="G126" s="5" t="s">
        <v>85</v>
      </c>
      <c r="H126" s="6">
        <v>0.87</v>
      </c>
      <c r="I126" s="5" t="s">
        <v>263</v>
      </c>
      <c r="J126" s="6">
        <v>8.8699999999999992</v>
      </c>
      <c r="K126" s="6">
        <v>0.16</v>
      </c>
      <c r="L126" s="6">
        <v>1.29</v>
      </c>
      <c r="M126" s="5" t="s">
        <v>131</v>
      </c>
      <c r="N126" s="5" t="s">
        <v>8598</v>
      </c>
    </row>
    <row r="127" spans="1:14">
      <c r="A127" s="5" t="s">
        <v>1340</v>
      </c>
      <c r="B127" s="5" t="s">
        <v>1341</v>
      </c>
      <c r="C127" s="394" t="s">
        <v>1342</v>
      </c>
      <c r="D127" s="5" t="s">
        <v>1343</v>
      </c>
      <c r="E127" s="6">
        <v>0.17</v>
      </c>
      <c r="F127" s="5" t="s">
        <v>28</v>
      </c>
      <c r="G127" s="5" t="s">
        <v>87</v>
      </c>
      <c r="H127" s="6">
        <v>1.04</v>
      </c>
      <c r="I127" s="5" t="s">
        <v>176</v>
      </c>
      <c r="J127" s="6">
        <v>19.22</v>
      </c>
      <c r="K127" s="6">
        <v>0.22</v>
      </c>
      <c r="L127" s="6">
        <v>4.33</v>
      </c>
      <c r="M127" s="5" t="s">
        <v>332</v>
      </c>
      <c r="N127" s="5" t="s">
        <v>8598</v>
      </c>
    </row>
    <row r="128" spans="1:14">
      <c r="A128" s="5" t="s">
        <v>7331</v>
      </c>
      <c r="B128" s="5" t="s">
        <v>7332</v>
      </c>
      <c r="C128" s="394" t="s">
        <v>7333</v>
      </c>
      <c r="D128" s="5" t="s">
        <v>7334</v>
      </c>
      <c r="E128" s="6">
        <v>0.17</v>
      </c>
      <c r="F128" s="5" t="s">
        <v>24</v>
      </c>
      <c r="G128" s="5" t="s">
        <v>86</v>
      </c>
      <c r="H128" s="6">
        <v>1.2</v>
      </c>
      <c r="I128" s="5" t="s">
        <v>142</v>
      </c>
      <c r="J128" s="6">
        <v>12.56</v>
      </c>
      <c r="K128" s="6">
        <v>0.01</v>
      </c>
      <c r="L128" s="6">
        <v>1.18</v>
      </c>
      <c r="M128" s="5" t="s">
        <v>294</v>
      </c>
      <c r="N128" s="5" t="s">
        <v>8598</v>
      </c>
    </row>
    <row r="129" spans="1:14">
      <c r="A129" s="5" t="s">
        <v>392</v>
      </c>
      <c r="B129" s="5" t="s">
        <v>393</v>
      </c>
      <c r="C129" s="394" t="s">
        <v>394</v>
      </c>
      <c r="D129" s="5" t="s">
        <v>395</v>
      </c>
      <c r="E129" s="6">
        <v>0.17</v>
      </c>
      <c r="F129" s="5" t="s">
        <v>229</v>
      </c>
      <c r="G129" s="5" t="s">
        <v>85</v>
      </c>
      <c r="H129" s="6"/>
      <c r="I129" s="5"/>
      <c r="J129" s="6">
        <v>15.3</v>
      </c>
      <c r="K129" s="6">
        <v>0.23</v>
      </c>
      <c r="L129" s="6">
        <v>3.76</v>
      </c>
      <c r="M129" s="5" t="s">
        <v>230</v>
      </c>
      <c r="N129" s="5"/>
    </row>
    <row r="130" spans="1:14">
      <c r="A130" s="5" t="s">
        <v>5535</v>
      </c>
      <c r="B130" s="5" t="s">
        <v>5536</v>
      </c>
      <c r="C130" s="393" t="s">
        <v>5537</v>
      </c>
      <c r="D130" s="5" t="s">
        <v>5538</v>
      </c>
      <c r="E130" s="6">
        <v>0.17</v>
      </c>
      <c r="F130" s="5" t="s">
        <v>67</v>
      </c>
      <c r="G130" s="5" t="s">
        <v>85</v>
      </c>
      <c r="H130" s="6">
        <v>1.1299999999999999</v>
      </c>
      <c r="I130" s="5" t="s">
        <v>263</v>
      </c>
      <c r="J130" s="6">
        <v>13.7</v>
      </c>
      <c r="K130" s="6">
        <v>0.13</v>
      </c>
      <c r="L130" s="6">
        <v>1.68</v>
      </c>
      <c r="M130" s="5" t="s">
        <v>1376</v>
      </c>
      <c r="N130" s="5" t="s">
        <v>8600</v>
      </c>
    </row>
    <row r="131" spans="1:14">
      <c r="A131" s="5" t="s">
        <v>3875</v>
      </c>
      <c r="B131" s="5" t="s">
        <v>3876</v>
      </c>
      <c r="C131" s="395" t="s">
        <v>3877</v>
      </c>
      <c r="D131" s="5" t="s">
        <v>3878</v>
      </c>
      <c r="E131" s="6">
        <v>0.17</v>
      </c>
      <c r="F131" s="5" t="s">
        <v>36</v>
      </c>
      <c r="G131" s="5" t="s">
        <v>88</v>
      </c>
      <c r="H131" s="6">
        <v>1</v>
      </c>
      <c r="I131" s="5" t="s">
        <v>263</v>
      </c>
      <c r="J131" s="6">
        <v>26.44</v>
      </c>
      <c r="K131" s="6">
        <v>0.06</v>
      </c>
      <c r="L131" s="6">
        <v>3.31</v>
      </c>
      <c r="M131" s="5" t="s">
        <v>152</v>
      </c>
      <c r="N131" s="5" t="s">
        <v>8599</v>
      </c>
    </row>
    <row r="132" spans="1:14">
      <c r="A132" s="5" t="s">
        <v>2283</v>
      </c>
      <c r="B132" s="5" t="s">
        <v>2284</v>
      </c>
      <c r="C132" s="5" t="s">
        <v>2285</v>
      </c>
      <c r="D132" s="5" t="s">
        <v>2286</v>
      </c>
      <c r="E132" s="6">
        <v>0.17</v>
      </c>
      <c r="F132" s="5" t="s">
        <v>36</v>
      </c>
      <c r="G132" s="5" t="s">
        <v>85</v>
      </c>
      <c r="H132" s="6">
        <v>1.0900000000000001</v>
      </c>
      <c r="I132" s="5" t="s">
        <v>142</v>
      </c>
      <c r="J132" s="6">
        <v>8.1300000000000008</v>
      </c>
      <c r="K132" s="6">
        <v>0.11</v>
      </c>
      <c r="L132" s="6">
        <v>0.8</v>
      </c>
      <c r="M132" s="5" t="s">
        <v>152</v>
      </c>
      <c r="N132" s="5" t="s">
        <v>8599</v>
      </c>
    </row>
    <row r="133" spans="1:14">
      <c r="A133" s="5" t="s">
        <v>6794</v>
      </c>
      <c r="B133" s="5" t="s">
        <v>6795</v>
      </c>
      <c r="C133" s="394" t="s">
        <v>6796</v>
      </c>
      <c r="D133" s="5" t="s">
        <v>6797</v>
      </c>
      <c r="E133" s="6">
        <v>0.17</v>
      </c>
      <c r="F133" s="5" t="s">
        <v>64</v>
      </c>
      <c r="G133" s="5" t="s">
        <v>85</v>
      </c>
      <c r="H133" s="6">
        <v>1</v>
      </c>
      <c r="I133" s="5" t="s">
        <v>263</v>
      </c>
      <c r="J133" s="6">
        <v>11.59</v>
      </c>
      <c r="K133" s="6">
        <v>0.16</v>
      </c>
      <c r="L133" s="6">
        <v>1.67</v>
      </c>
      <c r="M133" s="5" t="s">
        <v>162</v>
      </c>
      <c r="N133" s="5" t="s">
        <v>8598</v>
      </c>
    </row>
    <row r="134" spans="1:14">
      <c r="A134" s="5" t="s">
        <v>1003</v>
      </c>
      <c r="B134" s="5" t="s">
        <v>1004</v>
      </c>
      <c r="C134" s="395" t="s">
        <v>1005</v>
      </c>
      <c r="D134" s="5" t="s">
        <v>1006</v>
      </c>
      <c r="E134" s="6">
        <v>0.16</v>
      </c>
      <c r="F134" s="5" t="s">
        <v>36</v>
      </c>
      <c r="G134" s="5" t="s">
        <v>89</v>
      </c>
      <c r="H134" s="6">
        <v>0.9</v>
      </c>
      <c r="I134" s="5" t="s">
        <v>142</v>
      </c>
      <c r="J134" s="6">
        <v>26.05</v>
      </c>
      <c r="K134" s="6">
        <v>0.05</v>
      </c>
      <c r="L134" s="6">
        <v>1.47</v>
      </c>
      <c r="M134" s="5" t="s">
        <v>152</v>
      </c>
      <c r="N134" s="5" t="s">
        <v>8598</v>
      </c>
    </row>
    <row r="135" spans="1:14">
      <c r="A135" s="5" t="s">
        <v>7805</v>
      </c>
      <c r="B135" s="5" t="s">
        <v>7806</v>
      </c>
      <c r="C135" s="395" t="s">
        <v>7807</v>
      </c>
      <c r="D135" s="5" t="s">
        <v>7808</v>
      </c>
      <c r="E135" s="6">
        <v>0.16</v>
      </c>
      <c r="F135" s="5" t="s">
        <v>26</v>
      </c>
      <c r="G135" s="5" t="s">
        <v>85</v>
      </c>
      <c r="H135" s="6">
        <v>0.75</v>
      </c>
      <c r="I135" s="5" t="s">
        <v>176</v>
      </c>
      <c r="J135" s="6">
        <v>19.010000000000002</v>
      </c>
      <c r="K135" s="6">
        <v>7.0000000000000007E-2</v>
      </c>
      <c r="L135" s="6">
        <v>2.31</v>
      </c>
      <c r="M135" s="5" t="s">
        <v>131</v>
      </c>
      <c r="N135" s="5" t="s">
        <v>8599</v>
      </c>
    </row>
    <row r="136" spans="1:14">
      <c r="A136" s="5" t="s">
        <v>2287</v>
      </c>
      <c r="B136" s="5" t="s">
        <v>2288</v>
      </c>
      <c r="C136" s="394" t="s">
        <v>2289</v>
      </c>
      <c r="D136" s="5" t="s">
        <v>2290</v>
      </c>
      <c r="E136" s="6">
        <v>0.16</v>
      </c>
      <c r="F136" s="5" t="s">
        <v>36</v>
      </c>
      <c r="G136" s="5" t="s">
        <v>85</v>
      </c>
      <c r="H136" s="6">
        <v>1.04</v>
      </c>
      <c r="I136" s="5" t="s">
        <v>176</v>
      </c>
      <c r="J136" s="6">
        <v>21.86</v>
      </c>
      <c r="K136" s="6">
        <v>0.19</v>
      </c>
      <c r="L136" s="6">
        <v>4.0599999999999996</v>
      </c>
      <c r="M136" s="5" t="s">
        <v>152</v>
      </c>
      <c r="N136" s="5" t="s">
        <v>8598</v>
      </c>
    </row>
    <row r="137" spans="1:14">
      <c r="A137" s="5" t="s">
        <v>3883</v>
      </c>
      <c r="B137" s="5" t="s">
        <v>3884</v>
      </c>
      <c r="C137" s="5" t="s">
        <v>3885</v>
      </c>
      <c r="D137" s="5" t="s">
        <v>3886</v>
      </c>
      <c r="E137" s="6">
        <v>0.16</v>
      </c>
      <c r="F137" s="5" t="s">
        <v>71</v>
      </c>
      <c r="G137" s="5" t="s">
        <v>88</v>
      </c>
      <c r="H137" s="6">
        <v>0.83</v>
      </c>
      <c r="I137" s="5" t="s">
        <v>263</v>
      </c>
      <c r="J137" s="6">
        <v>17.11</v>
      </c>
      <c r="K137" s="6">
        <v>0.3</v>
      </c>
      <c r="L137" s="6">
        <v>6.31</v>
      </c>
      <c r="M137" s="5" t="s">
        <v>171</v>
      </c>
      <c r="N137" s="5" t="s">
        <v>8598</v>
      </c>
    </row>
    <row r="138" spans="1:14">
      <c r="A138" s="5" t="s">
        <v>2224</v>
      </c>
      <c r="B138" s="5" t="s">
        <v>2225</v>
      </c>
      <c r="C138" s="5" t="s">
        <v>1262</v>
      </c>
      <c r="D138" s="5" t="s">
        <v>2226</v>
      </c>
      <c r="E138" s="6">
        <v>0.16</v>
      </c>
      <c r="F138" s="5" t="s">
        <v>32</v>
      </c>
      <c r="G138" s="5" t="s">
        <v>83</v>
      </c>
      <c r="H138" s="6">
        <v>0.97</v>
      </c>
      <c r="I138" s="5" t="s">
        <v>263</v>
      </c>
      <c r="J138" s="6">
        <v>17.95</v>
      </c>
      <c r="K138" s="6">
        <v>0.11</v>
      </c>
      <c r="L138" s="6">
        <v>2.62</v>
      </c>
      <c r="M138" s="5" t="s">
        <v>152</v>
      </c>
      <c r="N138" s="5" t="s">
        <v>8600</v>
      </c>
    </row>
    <row r="139" spans="1:14">
      <c r="A139" s="5" t="s">
        <v>5123</v>
      </c>
      <c r="B139" s="5" t="s">
        <v>5124</v>
      </c>
      <c r="C139" s="393" t="s">
        <v>5125</v>
      </c>
      <c r="D139" s="5" t="s">
        <v>5126</v>
      </c>
      <c r="E139" s="6">
        <v>0.15</v>
      </c>
      <c r="F139" s="5" t="s">
        <v>28</v>
      </c>
      <c r="G139" s="5" t="s">
        <v>85</v>
      </c>
      <c r="H139" s="6">
        <v>1.28</v>
      </c>
      <c r="I139" s="5" t="s">
        <v>263</v>
      </c>
      <c r="J139" s="6">
        <v>15.53</v>
      </c>
      <c r="K139" s="6">
        <v>0.14000000000000001</v>
      </c>
      <c r="L139" s="6">
        <v>2.4</v>
      </c>
      <c r="M139" s="5" t="s">
        <v>332</v>
      </c>
      <c r="N139" s="5" t="s">
        <v>8598</v>
      </c>
    </row>
    <row r="140" spans="1:14">
      <c r="A140" s="5" t="s">
        <v>927</v>
      </c>
      <c r="B140" s="5" t="s">
        <v>928</v>
      </c>
      <c r="C140" s="5" t="s">
        <v>929</v>
      </c>
      <c r="D140" s="5" t="s">
        <v>930</v>
      </c>
      <c r="E140" s="6">
        <v>0.15</v>
      </c>
      <c r="F140" s="5" t="s">
        <v>69</v>
      </c>
      <c r="G140" s="5" t="s">
        <v>85</v>
      </c>
      <c r="H140" s="6">
        <v>0.92</v>
      </c>
      <c r="I140" s="5" t="s">
        <v>142</v>
      </c>
      <c r="J140" s="6">
        <v>6.19</v>
      </c>
      <c r="K140" s="6">
        <v>0.1</v>
      </c>
      <c r="L140" s="6">
        <v>0.54</v>
      </c>
      <c r="M140" s="5" t="s">
        <v>157</v>
      </c>
      <c r="N140" s="5" t="s">
        <v>8598</v>
      </c>
    </row>
    <row r="141" spans="1:14">
      <c r="A141" s="5" t="s">
        <v>4763</v>
      </c>
      <c r="B141" s="5" t="s">
        <v>4764</v>
      </c>
      <c r="C141" s="394" t="s">
        <v>4765</v>
      </c>
      <c r="D141" s="5" t="s">
        <v>4766</v>
      </c>
      <c r="E141" s="6">
        <v>0.15</v>
      </c>
      <c r="F141" s="5" t="s">
        <v>34</v>
      </c>
      <c r="G141" s="5" t="s">
        <v>85</v>
      </c>
      <c r="H141" s="6">
        <v>1.0900000000000001</v>
      </c>
      <c r="I141" s="5" t="s">
        <v>263</v>
      </c>
      <c r="J141" s="6">
        <v>18.579999999999998</v>
      </c>
      <c r="K141" s="6">
        <v>0.11</v>
      </c>
      <c r="L141" s="6">
        <v>2.48</v>
      </c>
      <c r="M141" s="5" t="s">
        <v>299</v>
      </c>
      <c r="N141" s="5" t="s">
        <v>8599</v>
      </c>
    </row>
    <row r="142" spans="1:14">
      <c r="A142" s="5" t="s">
        <v>5799</v>
      </c>
      <c r="B142" s="5" t="s">
        <v>5800</v>
      </c>
      <c r="C142" s="5" t="s">
        <v>5801</v>
      </c>
      <c r="D142" s="5" t="s">
        <v>5802</v>
      </c>
      <c r="E142" s="6">
        <v>0.15</v>
      </c>
      <c r="F142" s="5" t="s">
        <v>56</v>
      </c>
      <c r="G142" s="5" t="s">
        <v>82</v>
      </c>
      <c r="H142" s="6">
        <v>0.57999999999999996</v>
      </c>
      <c r="I142" s="5" t="s">
        <v>176</v>
      </c>
      <c r="J142" s="6">
        <v>9.65</v>
      </c>
      <c r="K142" s="6">
        <v>0.3</v>
      </c>
      <c r="L142" s="6">
        <v>2.16</v>
      </c>
      <c r="M142" s="5" t="s">
        <v>152</v>
      </c>
      <c r="N142" s="5" t="s">
        <v>8599</v>
      </c>
    </row>
    <row r="143" spans="1:14">
      <c r="A143" s="5" t="s">
        <v>1296</v>
      </c>
      <c r="B143" s="5" t="s">
        <v>1297</v>
      </c>
      <c r="C143" s="5" t="s">
        <v>1298</v>
      </c>
      <c r="D143" s="5" t="s">
        <v>1299</v>
      </c>
      <c r="E143" s="6">
        <v>0.15</v>
      </c>
      <c r="F143" s="5" t="s">
        <v>48</v>
      </c>
      <c r="G143" s="5" t="s">
        <v>82</v>
      </c>
      <c r="H143" s="6">
        <v>1.02</v>
      </c>
      <c r="I143" s="5" t="s">
        <v>142</v>
      </c>
      <c r="J143" s="6">
        <v>19.5</v>
      </c>
      <c r="K143" s="6">
        <v>0.16</v>
      </c>
      <c r="L143" s="6">
        <v>3.79</v>
      </c>
      <c r="M143" s="5" t="s">
        <v>157</v>
      </c>
      <c r="N143" s="5" t="s">
        <v>8599</v>
      </c>
    </row>
    <row r="144" spans="1:14">
      <c r="A144" s="5" t="s">
        <v>4322</v>
      </c>
      <c r="B144" s="5" t="s">
        <v>4323</v>
      </c>
      <c r="C144" s="5" t="s">
        <v>4324</v>
      </c>
      <c r="D144" s="5" t="s">
        <v>4325</v>
      </c>
      <c r="E144" s="6">
        <v>0.15</v>
      </c>
      <c r="F144" s="5" t="s">
        <v>24</v>
      </c>
      <c r="G144" s="5" t="s">
        <v>81</v>
      </c>
      <c r="H144" s="6">
        <v>1.0900000000000001</v>
      </c>
      <c r="I144" s="5" t="s">
        <v>263</v>
      </c>
      <c r="J144" s="6">
        <v>12.96</v>
      </c>
      <c r="K144" s="6">
        <v>0.15</v>
      </c>
      <c r="L144" s="6">
        <v>1.98</v>
      </c>
      <c r="M144" s="5" t="s">
        <v>294</v>
      </c>
      <c r="N144" s="5" t="s">
        <v>8600</v>
      </c>
    </row>
    <row r="145" spans="1:14">
      <c r="A145" s="5" t="s">
        <v>7958</v>
      </c>
      <c r="B145" s="5" t="s">
        <v>7959</v>
      </c>
      <c r="C145" s="394" t="s">
        <v>7960</v>
      </c>
      <c r="D145" s="5" t="s">
        <v>7961</v>
      </c>
      <c r="E145" s="6">
        <v>0.15</v>
      </c>
      <c r="F145" s="5" t="s">
        <v>64</v>
      </c>
      <c r="G145" s="5" t="s">
        <v>87</v>
      </c>
      <c r="H145" s="6">
        <v>1.25</v>
      </c>
      <c r="I145" s="5" t="s">
        <v>263</v>
      </c>
      <c r="J145" s="6">
        <v>15.77</v>
      </c>
      <c r="K145" s="6">
        <v>0.19</v>
      </c>
      <c r="L145" s="6">
        <v>3.72</v>
      </c>
      <c r="M145" s="5" t="s">
        <v>162</v>
      </c>
      <c r="N145" s="5" t="s">
        <v>8599</v>
      </c>
    </row>
    <row r="146" spans="1:14">
      <c r="A146" s="5" t="s">
        <v>2406</v>
      </c>
      <c r="B146" s="5" t="s">
        <v>2407</v>
      </c>
      <c r="C146" s="5" t="s">
        <v>2408</v>
      </c>
      <c r="D146" s="5" t="s">
        <v>2409</v>
      </c>
      <c r="E146" s="6">
        <v>0.15</v>
      </c>
      <c r="F146" s="5" t="s">
        <v>36</v>
      </c>
      <c r="G146" s="5" t="s">
        <v>91</v>
      </c>
      <c r="H146" s="6">
        <v>1.06</v>
      </c>
      <c r="I146" s="5" t="s">
        <v>263</v>
      </c>
      <c r="J146" s="6">
        <v>17.489999999999998</v>
      </c>
      <c r="K146" s="6">
        <v>0.13</v>
      </c>
      <c r="L146" s="6">
        <v>2.66</v>
      </c>
      <c r="M146" s="5" t="s">
        <v>152</v>
      </c>
      <c r="N146" s="5" t="s">
        <v>8598</v>
      </c>
    </row>
    <row r="147" spans="1:14">
      <c r="A147" s="5" t="s">
        <v>7283</v>
      </c>
      <c r="B147" s="5" t="s">
        <v>7284</v>
      </c>
      <c r="C147" s="5" t="s">
        <v>7285</v>
      </c>
      <c r="D147" s="5" t="s">
        <v>7286</v>
      </c>
      <c r="E147" s="6">
        <v>0.15</v>
      </c>
      <c r="F147" s="5" t="s">
        <v>30</v>
      </c>
      <c r="G147" s="5" t="s">
        <v>85</v>
      </c>
      <c r="H147" s="6">
        <v>0.93</v>
      </c>
      <c r="I147" s="5" t="s">
        <v>142</v>
      </c>
      <c r="J147" s="6">
        <v>10.5</v>
      </c>
      <c r="K147" s="6">
        <v>0.2</v>
      </c>
      <c r="L147" s="6">
        <v>1.95</v>
      </c>
      <c r="M147" s="5" t="s">
        <v>177</v>
      </c>
      <c r="N147" s="5" t="s">
        <v>8598</v>
      </c>
    </row>
    <row r="148" spans="1:14">
      <c r="A148" s="5" t="s">
        <v>7022</v>
      </c>
      <c r="B148" s="5" t="s">
        <v>7023</v>
      </c>
      <c r="C148" s="394" t="s">
        <v>7024</v>
      </c>
      <c r="D148" s="5" t="s">
        <v>7025</v>
      </c>
      <c r="E148" s="6">
        <v>0.15</v>
      </c>
      <c r="F148" s="5" t="s">
        <v>32</v>
      </c>
      <c r="G148" s="5" t="s">
        <v>85</v>
      </c>
      <c r="H148" s="6">
        <v>1.1499999999999999</v>
      </c>
      <c r="I148" s="5" t="s">
        <v>142</v>
      </c>
      <c r="J148" s="6">
        <v>9.36</v>
      </c>
      <c r="K148" s="6">
        <v>0.1</v>
      </c>
      <c r="L148" s="6">
        <v>0.77</v>
      </c>
      <c r="M148" s="5" t="s">
        <v>152</v>
      </c>
      <c r="N148" s="5" t="s">
        <v>8599</v>
      </c>
    </row>
    <row r="149" spans="1:14">
      <c r="A149" s="5" t="s">
        <v>2291</v>
      </c>
      <c r="B149" s="5" t="s">
        <v>2292</v>
      </c>
      <c r="C149" s="5" t="s">
        <v>2293</v>
      </c>
      <c r="D149" s="5" t="s">
        <v>2294</v>
      </c>
      <c r="E149" s="6">
        <v>0.15</v>
      </c>
      <c r="F149" s="5" t="s">
        <v>36</v>
      </c>
      <c r="G149" s="5" t="s">
        <v>87</v>
      </c>
      <c r="H149" s="6">
        <v>1.23</v>
      </c>
      <c r="I149" s="5" t="s">
        <v>263</v>
      </c>
      <c r="J149" s="6">
        <v>15.36</v>
      </c>
      <c r="K149" s="6">
        <v>0.17</v>
      </c>
      <c r="L149" s="6">
        <v>2.4700000000000002</v>
      </c>
      <c r="M149" s="5" t="s">
        <v>152</v>
      </c>
      <c r="N149" s="5" t="s">
        <v>8598</v>
      </c>
    </row>
    <row r="150" spans="1:14">
      <c r="A150" s="5" t="s">
        <v>1276</v>
      </c>
      <c r="B150" s="5" t="s">
        <v>1277</v>
      </c>
      <c r="C150" s="393">
        <v>2318</v>
      </c>
      <c r="D150" s="5" t="s">
        <v>1279</v>
      </c>
      <c r="E150" s="6">
        <v>0.14000000000000001</v>
      </c>
      <c r="F150" s="5" t="s">
        <v>69</v>
      </c>
      <c r="G150" s="5" t="s">
        <v>85</v>
      </c>
      <c r="H150" s="6">
        <v>0.73</v>
      </c>
      <c r="I150" s="5" t="s">
        <v>142</v>
      </c>
      <c r="J150" s="6">
        <v>6.52</v>
      </c>
      <c r="K150" s="6">
        <v>0.16</v>
      </c>
      <c r="L150" s="6">
        <v>1.02</v>
      </c>
      <c r="M150" s="5" t="s">
        <v>157</v>
      </c>
      <c r="N150" s="5" t="s">
        <v>8599</v>
      </c>
    </row>
    <row r="151" spans="1:14">
      <c r="A151" s="5" t="s">
        <v>2079</v>
      </c>
      <c r="B151" s="5" t="s">
        <v>2080</v>
      </c>
      <c r="C151" s="394" t="s">
        <v>2081</v>
      </c>
      <c r="D151" s="5" t="s">
        <v>2082</v>
      </c>
      <c r="E151" s="6">
        <v>0.14000000000000001</v>
      </c>
      <c r="F151" s="5" t="s">
        <v>26</v>
      </c>
      <c r="G151" s="5" t="s">
        <v>82</v>
      </c>
      <c r="H151" s="6">
        <v>0.88</v>
      </c>
      <c r="I151" s="5" t="s">
        <v>263</v>
      </c>
      <c r="J151" s="6">
        <v>18.82</v>
      </c>
      <c r="K151" s="6">
        <v>0.26</v>
      </c>
      <c r="L151" s="6">
        <v>6.11</v>
      </c>
      <c r="M151" s="5" t="s">
        <v>714</v>
      </c>
      <c r="N151" s="5" t="s">
        <v>8598</v>
      </c>
    </row>
    <row r="152" spans="1:14">
      <c r="A152" s="5" t="s">
        <v>388</v>
      </c>
      <c r="B152" s="5" t="s">
        <v>389</v>
      </c>
      <c r="C152" s="394" t="s">
        <v>390</v>
      </c>
      <c r="D152" s="5" t="s">
        <v>391</v>
      </c>
      <c r="E152" s="6">
        <v>0.14000000000000001</v>
      </c>
      <c r="F152" s="5" t="s">
        <v>34</v>
      </c>
      <c r="G152" s="5" t="s">
        <v>86</v>
      </c>
      <c r="H152" s="6">
        <v>0.65</v>
      </c>
      <c r="I152" s="5" t="s">
        <v>263</v>
      </c>
      <c r="J152" s="6">
        <v>18.96</v>
      </c>
      <c r="K152" s="6">
        <v>0.17</v>
      </c>
      <c r="L152" s="6">
        <v>2.41</v>
      </c>
      <c r="M152" s="5" t="s">
        <v>299</v>
      </c>
      <c r="N152" s="5" t="s">
        <v>8598</v>
      </c>
    </row>
    <row r="153" spans="1:14">
      <c r="A153" s="5" t="s">
        <v>2382</v>
      </c>
      <c r="B153" s="5" t="s">
        <v>2383</v>
      </c>
      <c r="C153" s="393" t="s">
        <v>2384</v>
      </c>
      <c r="D153" s="5" t="s">
        <v>2385</v>
      </c>
      <c r="E153" s="6">
        <v>0.14000000000000001</v>
      </c>
      <c r="F153" s="5" t="s">
        <v>42</v>
      </c>
      <c r="G153" s="5" t="s">
        <v>87</v>
      </c>
      <c r="H153" s="6">
        <v>1.04</v>
      </c>
      <c r="I153" s="5" t="s">
        <v>263</v>
      </c>
      <c r="J153" s="6">
        <v>23.86</v>
      </c>
      <c r="K153" s="6">
        <v>7.0000000000000007E-2</v>
      </c>
      <c r="L153" s="6">
        <v>3.37</v>
      </c>
      <c r="M153" s="5" t="s">
        <v>143</v>
      </c>
      <c r="N153" s="5" t="s">
        <v>8598</v>
      </c>
    </row>
    <row r="154" spans="1:14">
      <c r="A154" s="5" t="s">
        <v>487</v>
      </c>
      <c r="B154" s="5" t="s">
        <v>488</v>
      </c>
      <c r="C154" s="393" t="s">
        <v>489</v>
      </c>
      <c r="D154" s="5" t="s">
        <v>490</v>
      </c>
      <c r="E154" s="6">
        <v>0.14000000000000001</v>
      </c>
      <c r="F154" s="5" t="s">
        <v>34</v>
      </c>
      <c r="G154" s="5" t="s">
        <v>84</v>
      </c>
      <c r="H154" s="6">
        <v>0.78</v>
      </c>
      <c r="I154" s="5" t="s">
        <v>142</v>
      </c>
      <c r="J154" s="6">
        <v>19.809999999999999</v>
      </c>
      <c r="K154" s="6">
        <v>0.08</v>
      </c>
      <c r="L154" s="6">
        <v>1.19</v>
      </c>
      <c r="M154" s="5" t="s">
        <v>299</v>
      </c>
      <c r="N154" s="5" t="s">
        <v>8598</v>
      </c>
    </row>
    <row r="155" spans="1:14">
      <c r="A155" s="5" t="s">
        <v>1332</v>
      </c>
      <c r="B155" s="5" t="s">
        <v>1333</v>
      </c>
      <c r="C155" s="5" t="s">
        <v>1334</v>
      </c>
      <c r="D155" s="5" t="s">
        <v>1335</v>
      </c>
      <c r="E155" s="6">
        <v>0.14000000000000001</v>
      </c>
      <c r="F155" s="5" t="s">
        <v>28</v>
      </c>
      <c r="G155" s="5" t="s">
        <v>84</v>
      </c>
      <c r="H155" s="6"/>
      <c r="I155" s="5" t="s">
        <v>263</v>
      </c>
      <c r="J155" s="6">
        <v>108.97</v>
      </c>
      <c r="K155" s="6">
        <v>0.09</v>
      </c>
      <c r="L155" s="6">
        <v>10.14</v>
      </c>
      <c r="M155" s="5" t="s">
        <v>332</v>
      </c>
      <c r="N155" s="5" t="s">
        <v>8599</v>
      </c>
    </row>
    <row r="156" spans="1:14">
      <c r="A156" s="5" t="s">
        <v>2800</v>
      </c>
      <c r="B156" s="5" t="s">
        <v>2801</v>
      </c>
      <c r="C156" s="393" t="s">
        <v>2802</v>
      </c>
      <c r="D156" s="5" t="s">
        <v>2803</v>
      </c>
      <c r="E156" s="6">
        <v>0.14000000000000001</v>
      </c>
      <c r="F156" s="5" t="s">
        <v>28</v>
      </c>
      <c r="G156" s="5" t="s">
        <v>89</v>
      </c>
      <c r="H156" s="6"/>
      <c r="I156" s="5"/>
      <c r="J156" s="6">
        <v>30.45</v>
      </c>
      <c r="K156" s="6">
        <v>0.17</v>
      </c>
      <c r="L156" s="6">
        <v>6.66</v>
      </c>
      <c r="M156" s="5" t="s">
        <v>332</v>
      </c>
      <c r="N156" s="5"/>
    </row>
    <row r="157" spans="1:14">
      <c r="A157" s="5" t="s">
        <v>4014</v>
      </c>
      <c r="B157" s="5" t="s">
        <v>4015</v>
      </c>
      <c r="C157" s="5" t="s">
        <v>4016</v>
      </c>
      <c r="D157" s="5" t="s">
        <v>4017</v>
      </c>
      <c r="E157" s="6">
        <v>0.14000000000000001</v>
      </c>
      <c r="F157" s="5" t="s">
        <v>77</v>
      </c>
      <c r="G157" s="5" t="s">
        <v>85</v>
      </c>
      <c r="H157" s="6">
        <v>1.35</v>
      </c>
      <c r="I157" s="5" t="s">
        <v>142</v>
      </c>
      <c r="J157" s="6">
        <v>10.08</v>
      </c>
      <c r="K157" s="6">
        <v>0.22</v>
      </c>
      <c r="L157" s="6">
        <v>2.48</v>
      </c>
      <c r="M157" s="5" t="s">
        <v>482</v>
      </c>
      <c r="N157" s="5" t="s">
        <v>8598</v>
      </c>
    </row>
    <row r="158" spans="1:14">
      <c r="A158" s="5" t="s">
        <v>527</v>
      </c>
      <c r="B158" s="5" t="s">
        <v>528</v>
      </c>
      <c r="C158" s="5" t="s">
        <v>529</v>
      </c>
      <c r="D158" s="5" t="s">
        <v>530</v>
      </c>
      <c r="E158" s="6">
        <v>0.14000000000000001</v>
      </c>
      <c r="F158" s="5" t="s">
        <v>26</v>
      </c>
      <c r="G158" s="5" t="s">
        <v>89</v>
      </c>
      <c r="H158" s="6">
        <v>1.59</v>
      </c>
      <c r="I158" s="5" t="s">
        <v>142</v>
      </c>
      <c r="J158" s="6">
        <v>35.85</v>
      </c>
      <c r="K158" s="6">
        <v>-0.04</v>
      </c>
      <c r="L158" s="6">
        <v>2.81</v>
      </c>
      <c r="M158" s="5" t="s">
        <v>131</v>
      </c>
      <c r="N158" s="5" t="s">
        <v>8599</v>
      </c>
    </row>
    <row r="159" spans="1:14">
      <c r="A159" s="5" t="s">
        <v>4703</v>
      </c>
      <c r="B159" s="5" t="s">
        <v>4704</v>
      </c>
      <c r="C159" s="5" t="s">
        <v>4705</v>
      </c>
      <c r="D159" s="5" t="s">
        <v>4706</v>
      </c>
      <c r="E159" s="6">
        <v>0.13</v>
      </c>
      <c r="F159" s="5" t="s">
        <v>30</v>
      </c>
      <c r="G159" s="5" t="s">
        <v>86</v>
      </c>
      <c r="H159" s="6">
        <v>0.94</v>
      </c>
      <c r="I159" s="5" t="s">
        <v>263</v>
      </c>
      <c r="J159" s="6">
        <v>29.58</v>
      </c>
      <c r="K159" s="6">
        <v>0.11</v>
      </c>
      <c r="L159" s="6">
        <v>4.55</v>
      </c>
      <c r="M159" s="5" t="s">
        <v>177</v>
      </c>
      <c r="N159" s="5" t="s">
        <v>8598</v>
      </c>
    </row>
    <row r="160" spans="1:14">
      <c r="A160" s="5" t="s">
        <v>608</v>
      </c>
      <c r="B160" s="5" t="s">
        <v>609</v>
      </c>
      <c r="C160" s="5" t="s">
        <v>610</v>
      </c>
      <c r="D160" s="5" t="s">
        <v>611</v>
      </c>
      <c r="E160" s="6">
        <v>0.13</v>
      </c>
      <c r="F160" s="5" t="s">
        <v>400</v>
      </c>
      <c r="G160" s="5" t="s">
        <v>86</v>
      </c>
      <c r="H160" s="6">
        <v>1.1399999999999999</v>
      </c>
      <c r="I160" s="5" t="s">
        <v>142</v>
      </c>
      <c r="J160" s="6">
        <v>29.76</v>
      </c>
      <c r="K160" s="6">
        <v>0.25</v>
      </c>
      <c r="L160" s="6">
        <v>8.2799999999999994</v>
      </c>
      <c r="M160" s="5" t="s">
        <v>152</v>
      </c>
      <c r="N160" s="5" t="s">
        <v>8599</v>
      </c>
    </row>
    <row r="161" spans="1:14">
      <c r="A161" s="5" t="s">
        <v>3270</v>
      </c>
      <c r="B161" s="5" t="s">
        <v>3271</v>
      </c>
      <c r="C161" s="394" t="s">
        <v>3272</v>
      </c>
      <c r="D161" s="5" t="s">
        <v>3273</v>
      </c>
      <c r="E161" s="6">
        <v>0.13</v>
      </c>
      <c r="F161" s="5" t="s">
        <v>26</v>
      </c>
      <c r="G161" s="5" t="s">
        <v>86</v>
      </c>
      <c r="H161" s="6">
        <v>0.98</v>
      </c>
      <c r="I161" s="5" t="s">
        <v>176</v>
      </c>
      <c r="J161" s="6">
        <v>18.48</v>
      </c>
      <c r="K161" s="6">
        <v>0.1</v>
      </c>
      <c r="L161" s="6">
        <v>1.97</v>
      </c>
      <c r="M161" s="5" t="s">
        <v>131</v>
      </c>
      <c r="N161" s="5" t="s">
        <v>8598</v>
      </c>
    </row>
    <row r="162" spans="1:14">
      <c r="A162" s="5" t="s">
        <v>3379</v>
      </c>
      <c r="B162" s="5" t="s">
        <v>3380</v>
      </c>
      <c r="C162" s="393" t="s">
        <v>3381</v>
      </c>
      <c r="D162" s="5" t="s">
        <v>3382</v>
      </c>
      <c r="E162" s="6">
        <v>0.13</v>
      </c>
      <c r="F162" s="5" t="s">
        <v>36</v>
      </c>
      <c r="G162" s="5" t="s">
        <v>91</v>
      </c>
      <c r="H162" s="6">
        <v>1.1100000000000001</v>
      </c>
      <c r="I162" s="5" t="s">
        <v>142</v>
      </c>
      <c r="J162" s="6">
        <v>22.97</v>
      </c>
      <c r="K162" s="6">
        <v>0.1</v>
      </c>
      <c r="L162" s="6">
        <v>1.23</v>
      </c>
      <c r="M162" s="5" t="s">
        <v>152</v>
      </c>
      <c r="N162" s="5" t="s">
        <v>8598</v>
      </c>
    </row>
    <row r="163" spans="1:14">
      <c r="A163" s="5" t="s">
        <v>7160</v>
      </c>
      <c r="B163" s="5" t="s">
        <v>7161</v>
      </c>
      <c r="C163" s="5" t="s">
        <v>7162</v>
      </c>
      <c r="D163" s="5" t="s">
        <v>7163</v>
      </c>
      <c r="E163" s="6">
        <v>0.13</v>
      </c>
      <c r="F163" s="5" t="s">
        <v>24</v>
      </c>
      <c r="G163" s="5" t="s">
        <v>87</v>
      </c>
      <c r="H163" s="6">
        <v>1.21</v>
      </c>
      <c r="I163" s="5" t="s">
        <v>142</v>
      </c>
      <c r="J163" s="6">
        <v>12.61</v>
      </c>
      <c r="K163" s="6">
        <v>0.14000000000000001</v>
      </c>
      <c r="L163" s="6">
        <v>1.6</v>
      </c>
      <c r="M163" s="5" t="s">
        <v>294</v>
      </c>
      <c r="N163" s="5" t="s">
        <v>8598</v>
      </c>
    </row>
    <row r="164" spans="1:14">
      <c r="A164" s="5" t="s">
        <v>7899</v>
      </c>
      <c r="B164" s="5" t="s">
        <v>7900</v>
      </c>
      <c r="C164" s="5" t="s">
        <v>7901</v>
      </c>
      <c r="D164" s="5" t="s">
        <v>7902</v>
      </c>
      <c r="E164" s="6">
        <v>0.13</v>
      </c>
      <c r="F164" s="5" t="s">
        <v>26</v>
      </c>
      <c r="G164" s="5" t="s">
        <v>83</v>
      </c>
      <c r="H164" s="6">
        <v>0.76</v>
      </c>
      <c r="I164" s="5" t="s">
        <v>176</v>
      </c>
      <c r="J164" s="6">
        <v>15.04</v>
      </c>
      <c r="K164" s="6">
        <v>0.46</v>
      </c>
      <c r="L164" s="6">
        <v>4.3</v>
      </c>
      <c r="M164" s="5" t="s">
        <v>131</v>
      </c>
      <c r="N164" s="5" t="s">
        <v>8598</v>
      </c>
    </row>
    <row r="165" spans="1:14">
      <c r="A165" s="5" t="s">
        <v>702</v>
      </c>
      <c r="B165" s="5" t="s">
        <v>703</v>
      </c>
      <c r="C165" s="5" t="s">
        <v>704</v>
      </c>
      <c r="D165" s="5" t="s">
        <v>705</v>
      </c>
      <c r="E165" s="6">
        <v>0.13</v>
      </c>
      <c r="F165" s="5" t="s">
        <v>64</v>
      </c>
      <c r="G165" s="5" t="s">
        <v>87</v>
      </c>
      <c r="H165" s="6">
        <v>1.03</v>
      </c>
      <c r="I165" s="5" t="s">
        <v>176</v>
      </c>
      <c r="J165" s="6">
        <v>28.18</v>
      </c>
      <c r="K165" s="6">
        <v>0.24</v>
      </c>
      <c r="L165" s="6">
        <v>7.93</v>
      </c>
      <c r="M165" s="5" t="s">
        <v>162</v>
      </c>
      <c r="N165" s="5" t="s">
        <v>8598</v>
      </c>
    </row>
    <row r="166" spans="1:14">
      <c r="A166" s="5" t="s">
        <v>5623</v>
      </c>
      <c r="B166" s="5" t="s">
        <v>5624</v>
      </c>
      <c r="C166" s="5" t="s">
        <v>5625</v>
      </c>
      <c r="D166" s="5" t="s">
        <v>5626</v>
      </c>
      <c r="E166" s="6">
        <v>0.13</v>
      </c>
      <c r="F166" s="5" t="s">
        <v>77</v>
      </c>
      <c r="G166" s="5" t="s">
        <v>84</v>
      </c>
      <c r="H166" s="6">
        <v>1.48</v>
      </c>
      <c r="I166" s="5" t="s">
        <v>142</v>
      </c>
      <c r="J166" s="6">
        <v>6.96</v>
      </c>
      <c r="K166" s="6">
        <v>0.28000000000000003</v>
      </c>
      <c r="L166" s="6">
        <v>1.53</v>
      </c>
      <c r="M166" s="5" t="s">
        <v>482</v>
      </c>
      <c r="N166" s="5" t="s">
        <v>8924</v>
      </c>
    </row>
    <row r="167" spans="1:14">
      <c r="A167" s="5" t="s">
        <v>3711</v>
      </c>
      <c r="B167" s="5" t="s">
        <v>3712</v>
      </c>
      <c r="C167" s="5" t="s">
        <v>3713</v>
      </c>
      <c r="D167" s="5" t="s">
        <v>3714</v>
      </c>
      <c r="E167" s="6">
        <v>0.13</v>
      </c>
      <c r="F167" s="5" t="s">
        <v>73</v>
      </c>
      <c r="G167" s="5" t="s">
        <v>82</v>
      </c>
      <c r="H167" s="6"/>
      <c r="I167" s="5" t="s">
        <v>142</v>
      </c>
      <c r="J167" s="6">
        <v>10.91</v>
      </c>
      <c r="K167" s="6">
        <v>0.09</v>
      </c>
      <c r="L167" s="6">
        <v>1.1100000000000001</v>
      </c>
      <c r="M167" s="5" t="s">
        <v>469</v>
      </c>
      <c r="N167" s="5" t="s">
        <v>8599</v>
      </c>
    </row>
    <row r="168" spans="1:14">
      <c r="A168" s="5" t="s">
        <v>6349</v>
      </c>
      <c r="B168" s="5" t="s">
        <v>6350</v>
      </c>
      <c r="C168" s="394" t="s">
        <v>6351</v>
      </c>
      <c r="D168" s="5" t="s">
        <v>6352</v>
      </c>
      <c r="E168" s="6">
        <v>0.13</v>
      </c>
      <c r="F168" s="5" t="s">
        <v>229</v>
      </c>
      <c r="G168" s="5" t="s">
        <v>84</v>
      </c>
      <c r="H168" s="6">
        <v>1.08</v>
      </c>
      <c r="I168" s="5" t="s">
        <v>176</v>
      </c>
      <c r="J168" s="6">
        <v>17.690000000000001</v>
      </c>
      <c r="K168" s="6">
        <v>0.24</v>
      </c>
      <c r="L168" s="6">
        <v>4.4000000000000004</v>
      </c>
      <c r="M168" s="5" t="s">
        <v>230</v>
      </c>
      <c r="N168" s="5" t="s">
        <v>8598</v>
      </c>
    </row>
    <row r="169" spans="1:14">
      <c r="A169" s="5" t="s">
        <v>4082</v>
      </c>
      <c r="B169" s="5" t="s">
        <v>4083</v>
      </c>
      <c r="C169" s="394" t="s">
        <v>4084</v>
      </c>
      <c r="D169" s="5" t="s">
        <v>4085</v>
      </c>
      <c r="E169" s="6">
        <v>0.13</v>
      </c>
      <c r="F169" s="5" t="s">
        <v>24</v>
      </c>
      <c r="G169" s="5" t="s">
        <v>83</v>
      </c>
      <c r="H169" s="6">
        <v>1.08</v>
      </c>
      <c r="I169" s="5" t="s">
        <v>176</v>
      </c>
      <c r="J169" s="6">
        <v>16.41</v>
      </c>
      <c r="K169" s="6">
        <v>0.13</v>
      </c>
      <c r="L169" s="6">
        <v>2.59</v>
      </c>
      <c r="M169" s="5" t="s">
        <v>294</v>
      </c>
      <c r="N169" s="5" t="s">
        <v>8598</v>
      </c>
    </row>
    <row r="170" spans="1:14">
      <c r="A170" s="5" t="s">
        <v>2696</v>
      </c>
      <c r="B170" s="5" t="s">
        <v>2697</v>
      </c>
      <c r="C170" s="394" t="s">
        <v>2698</v>
      </c>
      <c r="D170" s="5" t="s">
        <v>2699</v>
      </c>
      <c r="E170" s="6">
        <v>0.13</v>
      </c>
      <c r="F170" s="5" t="s">
        <v>400</v>
      </c>
      <c r="G170" s="5" t="s">
        <v>82</v>
      </c>
      <c r="H170" s="6">
        <v>0.82</v>
      </c>
      <c r="I170" s="5" t="s">
        <v>176</v>
      </c>
      <c r="J170" s="6">
        <v>31.3</v>
      </c>
      <c r="K170" s="6">
        <v>0.44</v>
      </c>
      <c r="L170" s="6">
        <v>13.69</v>
      </c>
      <c r="M170" s="5" t="s">
        <v>152</v>
      </c>
      <c r="N170" s="5" t="s">
        <v>8598</v>
      </c>
    </row>
    <row r="171" spans="1:14">
      <c r="A171" s="5" t="s">
        <v>8001</v>
      </c>
      <c r="B171" s="5" t="s">
        <v>8002</v>
      </c>
      <c r="C171" s="393" t="s">
        <v>8003</v>
      </c>
      <c r="D171" s="5" t="s">
        <v>8004</v>
      </c>
      <c r="E171" s="6">
        <v>0.13</v>
      </c>
      <c r="F171" s="5" t="s">
        <v>28</v>
      </c>
      <c r="G171" s="5" t="s">
        <v>87</v>
      </c>
      <c r="H171" s="6">
        <v>1.04</v>
      </c>
      <c r="I171" s="5" t="s">
        <v>176</v>
      </c>
      <c r="J171" s="6">
        <v>21.61</v>
      </c>
      <c r="K171" s="6">
        <v>0.13</v>
      </c>
      <c r="L171" s="6">
        <v>5.01</v>
      </c>
      <c r="M171" s="5" t="s">
        <v>714</v>
      </c>
      <c r="N171" s="5" t="s">
        <v>8598</v>
      </c>
    </row>
    <row r="172" spans="1:14">
      <c r="A172" s="5" t="s">
        <v>2378</v>
      </c>
      <c r="B172" s="5" t="s">
        <v>2379</v>
      </c>
      <c r="C172" s="393" t="s">
        <v>2380</v>
      </c>
      <c r="D172" s="5" t="s">
        <v>2381</v>
      </c>
      <c r="E172" s="6">
        <v>0.13</v>
      </c>
      <c r="F172" s="5" t="s">
        <v>36</v>
      </c>
      <c r="G172" s="5" t="s">
        <v>86</v>
      </c>
      <c r="H172" s="6">
        <v>0.77</v>
      </c>
      <c r="I172" s="5" t="s">
        <v>142</v>
      </c>
      <c r="J172" s="6">
        <v>9.1999999999999993</v>
      </c>
      <c r="K172" s="6">
        <v>-0.12</v>
      </c>
      <c r="L172" s="6">
        <v>1.52</v>
      </c>
      <c r="M172" s="5" t="s">
        <v>152</v>
      </c>
      <c r="N172" s="5" t="s">
        <v>8599</v>
      </c>
    </row>
    <row r="173" spans="1:14">
      <c r="A173" s="5" t="s">
        <v>1324</v>
      </c>
      <c r="B173" s="5" t="s">
        <v>1325</v>
      </c>
      <c r="C173" s="394" t="s">
        <v>1326</v>
      </c>
      <c r="D173" s="5" t="s">
        <v>1327</v>
      </c>
      <c r="E173" s="6">
        <v>0.13</v>
      </c>
      <c r="F173" s="5" t="s">
        <v>44</v>
      </c>
      <c r="G173" s="5" t="s">
        <v>85</v>
      </c>
      <c r="H173" s="6"/>
      <c r="I173" s="5"/>
      <c r="J173" s="6">
        <v>12.54</v>
      </c>
      <c r="K173" s="6">
        <v>0.16</v>
      </c>
      <c r="L173" s="6">
        <v>1.94</v>
      </c>
      <c r="M173" s="5" t="s">
        <v>152</v>
      </c>
      <c r="N173" s="5"/>
    </row>
    <row r="174" spans="1:14">
      <c r="A174" s="5" t="s">
        <v>7164</v>
      </c>
      <c r="B174" s="5" t="s">
        <v>7165</v>
      </c>
      <c r="C174" s="394" t="s">
        <v>7166</v>
      </c>
      <c r="D174" s="5" t="s">
        <v>7167</v>
      </c>
      <c r="E174" s="6">
        <v>0.13</v>
      </c>
      <c r="F174" s="5" t="s">
        <v>24</v>
      </c>
      <c r="G174" s="5" t="s">
        <v>82</v>
      </c>
      <c r="H174" s="6"/>
      <c r="I174" s="5"/>
      <c r="J174" s="6">
        <v>9.48</v>
      </c>
      <c r="K174" s="6">
        <v>0.1</v>
      </c>
      <c r="L174" s="6">
        <v>3.32</v>
      </c>
      <c r="M174" s="5" t="s">
        <v>294</v>
      </c>
      <c r="N174" s="5"/>
    </row>
    <row r="175" spans="1:14">
      <c r="A175" s="5" t="s">
        <v>6138</v>
      </c>
      <c r="B175" s="5" t="s">
        <v>6139</v>
      </c>
      <c r="C175" s="394" t="s">
        <v>6140</v>
      </c>
      <c r="D175" s="5" t="s">
        <v>6141</v>
      </c>
      <c r="E175" s="6">
        <v>0.13</v>
      </c>
      <c r="F175" s="5" t="s">
        <v>34</v>
      </c>
      <c r="G175" s="5" t="s">
        <v>89</v>
      </c>
      <c r="H175" s="6">
        <v>1.38</v>
      </c>
      <c r="I175" s="5" t="s">
        <v>142</v>
      </c>
      <c r="J175" s="6">
        <v>20.3</v>
      </c>
      <c r="K175" s="6">
        <v>0.18</v>
      </c>
      <c r="L175" s="6">
        <v>2.99</v>
      </c>
      <c r="M175" s="5" t="s">
        <v>299</v>
      </c>
      <c r="N175" s="5" t="s">
        <v>8598</v>
      </c>
    </row>
    <row r="176" spans="1:14">
      <c r="A176" s="5" t="s">
        <v>7673</v>
      </c>
      <c r="B176" s="5" t="s">
        <v>7674</v>
      </c>
      <c r="C176" s="5" t="s">
        <v>7675</v>
      </c>
      <c r="D176" s="5" t="s">
        <v>7676</v>
      </c>
      <c r="E176" s="6">
        <v>0.13</v>
      </c>
      <c r="F176" s="5" t="s">
        <v>26</v>
      </c>
      <c r="G176" s="5" t="s">
        <v>83</v>
      </c>
      <c r="H176" s="6">
        <v>0.67</v>
      </c>
      <c r="I176" s="5" t="s">
        <v>176</v>
      </c>
      <c r="J176" s="6">
        <v>8.48</v>
      </c>
      <c r="K176" s="6">
        <v>0.24</v>
      </c>
      <c r="L176" s="6">
        <v>3.72</v>
      </c>
      <c r="M176" s="5" t="s">
        <v>131</v>
      </c>
      <c r="N176" s="5" t="s">
        <v>8598</v>
      </c>
    </row>
    <row r="177" spans="1:14">
      <c r="A177" s="5" t="s">
        <v>4453</v>
      </c>
      <c r="B177" s="5" t="s">
        <v>4454</v>
      </c>
      <c r="C177" s="5" t="s">
        <v>4455</v>
      </c>
      <c r="D177" s="5" t="s">
        <v>4456</v>
      </c>
      <c r="E177" s="6">
        <v>0.12</v>
      </c>
      <c r="F177" s="5" t="s">
        <v>56</v>
      </c>
      <c r="G177" s="5" t="s">
        <v>83</v>
      </c>
      <c r="H177" s="6">
        <v>1.05</v>
      </c>
      <c r="I177" s="5" t="s">
        <v>142</v>
      </c>
      <c r="J177" s="6">
        <v>15.01</v>
      </c>
      <c r="K177" s="6">
        <v>0.15</v>
      </c>
      <c r="L177" s="6">
        <v>2.56</v>
      </c>
      <c r="M177" s="5" t="s">
        <v>152</v>
      </c>
      <c r="N177" s="5" t="s">
        <v>8600</v>
      </c>
    </row>
    <row r="178" spans="1:14">
      <c r="A178" s="5" t="s">
        <v>3118</v>
      </c>
      <c r="B178" s="5" t="s">
        <v>3119</v>
      </c>
      <c r="C178" s="395" t="s">
        <v>3120</v>
      </c>
      <c r="D178" s="5" t="s">
        <v>3121</v>
      </c>
      <c r="E178" s="6">
        <v>0.12</v>
      </c>
      <c r="F178" s="5" t="s">
        <v>36</v>
      </c>
      <c r="G178" s="5" t="s">
        <v>82</v>
      </c>
      <c r="H178" s="6">
        <v>0.72</v>
      </c>
      <c r="I178" s="5" t="s">
        <v>142</v>
      </c>
      <c r="J178" s="6">
        <v>9.64</v>
      </c>
      <c r="K178" s="6">
        <v>0.06</v>
      </c>
      <c r="L178" s="6">
        <v>0.56000000000000005</v>
      </c>
      <c r="M178" s="5" t="s">
        <v>152</v>
      </c>
      <c r="N178" s="5" t="s">
        <v>8924</v>
      </c>
    </row>
    <row r="179" spans="1:14">
      <c r="A179" s="5" t="s">
        <v>3536</v>
      </c>
      <c r="B179" s="5" t="s">
        <v>3537</v>
      </c>
      <c r="C179" s="5" t="s">
        <v>3538</v>
      </c>
      <c r="D179" s="5" t="s">
        <v>3539</v>
      </c>
      <c r="E179" s="6">
        <v>0.12</v>
      </c>
      <c r="F179" s="5" t="s">
        <v>30</v>
      </c>
      <c r="G179" s="5" t="s">
        <v>89</v>
      </c>
      <c r="H179" s="6">
        <v>1.24</v>
      </c>
      <c r="I179" s="5" t="s">
        <v>263</v>
      </c>
      <c r="J179" s="6">
        <v>20.23</v>
      </c>
      <c r="K179" s="6">
        <v>0.02</v>
      </c>
      <c r="L179" s="6">
        <v>2.61</v>
      </c>
      <c r="M179" s="5" t="s">
        <v>177</v>
      </c>
      <c r="N179" s="5" t="s">
        <v>8598</v>
      </c>
    </row>
    <row r="180" spans="1:14">
      <c r="A180" s="5" t="s">
        <v>2832</v>
      </c>
      <c r="B180" s="5" t="s">
        <v>2833</v>
      </c>
      <c r="C180" s="5" t="s">
        <v>2834</v>
      </c>
      <c r="D180" s="5" t="s">
        <v>2835</v>
      </c>
      <c r="E180" s="6">
        <v>0.12</v>
      </c>
      <c r="F180" s="5" t="s">
        <v>24</v>
      </c>
      <c r="G180" s="5" t="s">
        <v>87</v>
      </c>
      <c r="H180" s="6"/>
      <c r="I180" s="5"/>
      <c r="J180" s="6"/>
      <c r="K180" s="6">
        <v>0.26</v>
      </c>
      <c r="L180" s="6">
        <v>18.38</v>
      </c>
      <c r="M180" s="5" t="s">
        <v>294</v>
      </c>
      <c r="N180" s="5"/>
    </row>
    <row r="181" spans="1:14">
      <c r="A181" s="5" t="s">
        <v>3010</v>
      </c>
      <c r="B181" s="5" t="s">
        <v>3011</v>
      </c>
      <c r="C181" s="5" t="s">
        <v>3012</v>
      </c>
      <c r="D181" s="5" t="s">
        <v>3013</v>
      </c>
      <c r="E181" s="6">
        <v>0.12</v>
      </c>
      <c r="F181" s="5" t="s">
        <v>188</v>
      </c>
      <c r="G181" s="5" t="s">
        <v>89</v>
      </c>
      <c r="H181" s="6"/>
      <c r="I181" s="5" t="s">
        <v>142</v>
      </c>
      <c r="J181" s="6">
        <v>10.02</v>
      </c>
      <c r="K181" s="6">
        <v>0.55000000000000004</v>
      </c>
      <c r="L181" s="6">
        <v>5.15</v>
      </c>
      <c r="M181" s="5" t="s">
        <v>189</v>
      </c>
      <c r="N181" s="5" t="s">
        <v>8924</v>
      </c>
    </row>
    <row r="182" spans="1:14">
      <c r="A182" s="5" t="s">
        <v>7486</v>
      </c>
      <c r="B182" s="5" t="s">
        <v>7487</v>
      </c>
      <c r="C182" s="5" t="s">
        <v>7488</v>
      </c>
      <c r="D182" s="5" t="s">
        <v>7489</v>
      </c>
      <c r="E182" s="6">
        <v>0.12</v>
      </c>
      <c r="F182" s="5" t="s">
        <v>26</v>
      </c>
      <c r="G182" s="5" t="s">
        <v>83</v>
      </c>
      <c r="H182" s="6">
        <v>1.08</v>
      </c>
      <c r="I182" s="5" t="s">
        <v>142</v>
      </c>
      <c r="J182" s="6">
        <v>16.39</v>
      </c>
      <c r="K182" s="6">
        <v>0.14000000000000001</v>
      </c>
      <c r="L182" s="6">
        <v>2.92</v>
      </c>
      <c r="M182" s="5" t="s">
        <v>131</v>
      </c>
      <c r="N182" s="5" t="s">
        <v>8600</v>
      </c>
    </row>
    <row r="183" spans="1:14">
      <c r="A183" s="5" t="s">
        <v>4579</v>
      </c>
      <c r="B183" s="5" t="s">
        <v>4580</v>
      </c>
      <c r="C183" s="5" t="s">
        <v>4581</v>
      </c>
      <c r="D183" s="5" t="s">
        <v>4582</v>
      </c>
      <c r="E183" s="6">
        <v>0.12</v>
      </c>
      <c r="F183" s="5" t="s">
        <v>32</v>
      </c>
      <c r="G183" s="5" t="s">
        <v>87</v>
      </c>
      <c r="H183" s="6">
        <v>1.31</v>
      </c>
      <c r="I183" s="5" t="s">
        <v>263</v>
      </c>
      <c r="J183" s="6">
        <v>24.81</v>
      </c>
      <c r="K183" s="6">
        <v>0.17</v>
      </c>
      <c r="L183" s="6">
        <v>5.34</v>
      </c>
      <c r="M183" s="5" t="s">
        <v>152</v>
      </c>
      <c r="N183" s="5" t="s">
        <v>8598</v>
      </c>
    </row>
    <row r="184" spans="1:14">
      <c r="A184" s="5" t="s">
        <v>5323</v>
      </c>
      <c r="B184" s="5" t="s">
        <v>5324</v>
      </c>
      <c r="C184" s="5" t="s">
        <v>5325</v>
      </c>
      <c r="D184" s="5" t="s">
        <v>5326</v>
      </c>
      <c r="E184" s="6">
        <v>0.12</v>
      </c>
      <c r="F184" s="5" t="s">
        <v>46</v>
      </c>
      <c r="G184" s="5" t="s">
        <v>88</v>
      </c>
      <c r="H184" s="6">
        <v>1.69</v>
      </c>
      <c r="I184" s="5" t="s">
        <v>142</v>
      </c>
      <c r="J184" s="6">
        <v>25.77</v>
      </c>
      <c r="K184" s="6">
        <v>0.03</v>
      </c>
      <c r="L184" s="6">
        <v>2.14</v>
      </c>
      <c r="M184" s="5" t="s">
        <v>152</v>
      </c>
      <c r="N184" s="5" t="s">
        <v>8598</v>
      </c>
    </row>
    <row r="185" spans="1:14">
      <c r="A185" s="5" t="s">
        <v>420</v>
      </c>
      <c r="B185" s="5" t="s">
        <v>421</v>
      </c>
      <c r="C185" s="395" t="s">
        <v>422</v>
      </c>
      <c r="D185" s="5" t="s">
        <v>423</v>
      </c>
      <c r="E185" s="6">
        <v>0.12</v>
      </c>
      <c r="F185" s="5" t="s">
        <v>28</v>
      </c>
      <c r="G185" s="5" t="s">
        <v>83</v>
      </c>
      <c r="H185" s="6"/>
      <c r="I185" s="5"/>
      <c r="J185" s="6">
        <v>17.649999999999999</v>
      </c>
      <c r="K185" s="6">
        <v>0.18</v>
      </c>
      <c r="L185" s="6">
        <v>3.39</v>
      </c>
      <c r="M185" s="5" t="s">
        <v>332</v>
      </c>
      <c r="N185" s="5"/>
    </row>
    <row r="186" spans="1:14">
      <c r="A186" s="5" t="s">
        <v>4865</v>
      </c>
      <c r="B186" s="5" t="s">
        <v>4866</v>
      </c>
      <c r="C186" s="5" t="s">
        <v>4867</v>
      </c>
      <c r="D186" s="5" t="s">
        <v>4868</v>
      </c>
      <c r="E186" s="6">
        <v>0.12</v>
      </c>
      <c r="F186" s="5" t="s">
        <v>24</v>
      </c>
      <c r="G186" s="5" t="s">
        <v>88</v>
      </c>
      <c r="H186" s="6">
        <v>0.93</v>
      </c>
      <c r="I186" s="5" t="s">
        <v>176</v>
      </c>
      <c r="J186" s="6">
        <v>24.2</v>
      </c>
      <c r="K186" s="6">
        <v>0.09</v>
      </c>
      <c r="L186" s="6">
        <v>2.89</v>
      </c>
      <c r="M186" s="5" t="s">
        <v>294</v>
      </c>
      <c r="N186" s="5" t="s">
        <v>8598</v>
      </c>
    </row>
    <row r="187" spans="1:14">
      <c r="A187" s="5" t="s">
        <v>8466</v>
      </c>
      <c r="B187" s="5" t="s">
        <v>8925</v>
      </c>
      <c r="C187" s="395" t="s">
        <v>8926</v>
      </c>
      <c r="D187" s="5" t="s">
        <v>8927</v>
      </c>
      <c r="E187" s="6">
        <v>0.12</v>
      </c>
      <c r="F187" s="5" t="s">
        <v>188</v>
      </c>
      <c r="G187" s="5" t="s">
        <v>82</v>
      </c>
      <c r="H187" s="6"/>
      <c r="I187" s="5"/>
      <c r="J187" s="6"/>
      <c r="K187" s="6">
        <v>0.65</v>
      </c>
      <c r="L187" s="6">
        <v>1.59</v>
      </c>
      <c r="M187" s="5" t="s">
        <v>189</v>
      </c>
      <c r="N187" s="5"/>
    </row>
    <row r="188" spans="1:14">
      <c r="A188" s="5" t="s">
        <v>660</v>
      </c>
      <c r="B188" s="5" t="s">
        <v>661</v>
      </c>
      <c r="C188" s="395" t="s">
        <v>662</v>
      </c>
      <c r="D188" s="5" t="s">
        <v>663</v>
      </c>
      <c r="E188" s="6">
        <v>0.12</v>
      </c>
      <c r="F188" s="5" t="s">
        <v>77</v>
      </c>
      <c r="G188" s="5" t="s">
        <v>84</v>
      </c>
      <c r="H188" s="6"/>
      <c r="I188" s="5" t="s">
        <v>142</v>
      </c>
      <c r="J188" s="6">
        <v>7.67</v>
      </c>
      <c r="K188" s="6">
        <v>0.28000000000000003</v>
      </c>
      <c r="L188" s="6">
        <v>1.68</v>
      </c>
      <c r="M188" s="5" t="s">
        <v>482</v>
      </c>
      <c r="N188" s="5" t="s">
        <v>8924</v>
      </c>
    </row>
    <row r="189" spans="1:14">
      <c r="A189" s="5" t="s">
        <v>6182</v>
      </c>
      <c r="B189" s="5" t="s">
        <v>6183</v>
      </c>
      <c r="C189" s="394" t="s">
        <v>6184</v>
      </c>
      <c r="D189" s="5" t="s">
        <v>6185</v>
      </c>
      <c r="E189" s="6">
        <v>0.12</v>
      </c>
      <c r="F189" s="5" t="s">
        <v>67</v>
      </c>
      <c r="G189" s="5" t="s">
        <v>85</v>
      </c>
      <c r="H189" s="6">
        <v>1.04</v>
      </c>
      <c r="I189" s="5" t="s">
        <v>263</v>
      </c>
      <c r="J189" s="6">
        <v>11.06</v>
      </c>
      <c r="K189" s="6">
        <v>0.1</v>
      </c>
      <c r="L189" s="6">
        <v>1.27</v>
      </c>
      <c r="M189" s="5" t="s">
        <v>1376</v>
      </c>
      <c r="N189" s="5" t="s">
        <v>8600</v>
      </c>
    </row>
    <row r="190" spans="1:14">
      <c r="A190" s="5" t="s">
        <v>1252</v>
      </c>
      <c r="B190" s="5" t="s">
        <v>1253</v>
      </c>
      <c r="C190" s="5" t="s">
        <v>1254</v>
      </c>
      <c r="D190" s="5" t="s">
        <v>1255</v>
      </c>
      <c r="E190" s="6">
        <v>0.12</v>
      </c>
      <c r="F190" s="5" t="s">
        <v>69</v>
      </c>
      <c r="G190" s="5" t="s">
        <v>81</v>
      </c>
      <c r="H190" s="6">
        <v>0.56999999999999995</v>
      </c>
      <c r="I190" s="5" t="s">
        <v>263</v>
      </c>
      <c r="J190" s="6">
        <v>12.22</v>
      </c>
      <c r="K190" s="6"/>
      <c r="L190" s="6">
        <v>3.17</v>
      </c>
      <c r="M190" s="5" t="s">
        <v>157</v>
      </c>
      <c r="N190" s="5" t="s">
        <v>8599</v>
      </c>
    </row>
    <row r="191" spans="1:14">
      <c r="A191" s="5" t="s">
        <v>7030</v>
      </c>
      <c r="B191" s="5" t="s">
        <v>7031</v>
      </c>
      <c r="C191" s="395">
        <v>9434</v>
      </c>
      <c r="D191" s="5" t="s">
        <v>7033</v>
      </c>
      <c r="E191" s="6">
        <v>0.11</v>
      </c>
      <c r="F191" s="5" t="s">
        <v>24</v>
      </c>
      <c r="G191" s="5" t="s">
        <v>81</v>
      </c>
      <c r="H191" s="6">
        <v>1.02</v>
      </c>
      <c r="I191" s="5" t="s">
        <v>263</v>
      </c>
      <c r="J191" s="6">
        <v>16.11</v>
      </c>
      <c r="K191" s="6">
        <v>0.26</v>
      </c>
      <c r="L191" s="6">
        <v>3.53</v>
      </c>
      <c r="M191" s="5" t="s">
        <v>294</v>
      </c>
      <c r="N191" s="5" t="s">
        <v>8600</v>
      </c>
    </row>
    <row r="192" spans="1:14">
      <c r="A192" s="5" t="s">
        <v>8237</v>
      </c>
      <c r="B192" s="5" t="s">
        <v>8238</v>
      </c>
      <c r="C192" s="393" t="s">
        <v>8239</v>
      </c>
      <c r="D192" s="5" t="s">
        <v>8240</v>
      </c>
      <c r="E192" s="6">
        <v>0.11</v>
      </c>
      <c r="F192" s="5" t="s">
        <v>26</v>
      </c>
      <c r="G192" s="5" t="s">
        <v>91</v>
      </c>
      <c r="H192" s="6">
        <v>1.1100000000000001</v>
      </c>
      <c r="I192" s="5" t="s">
        <v>142</v>
      </c>
      <c r="J192" s="6">
        <v>15.08</v>
      </c>
      <c r="K192" s="6">
        <v>0.14000000000000001</v>
      </c>
      <c r="L192" s="6">
        <v>3.05</v>
      </c>
      <c r="M192" s="5" t="s">
        <v>131</v>
      </c>
      <c r="N192" s="5" t="s">
        <v>8598</v>
      </c>
    </row>
    <row r="193" spans="1:14">
      <c r="A193" s="5" t="s">
        <v>7108</v>
      </c>
      <c r="B193" s="5" t="s">
        <v>7109</v>
      </c>
      <c r="C193" s="394" t="s">
        <v>7110</v>
      </c>
      <c r="D193" s="5" t="s">
        <v>7111</v>
      </c>
      <c r="E193" s="6">
        <v>0.11</v>
      </c>
      <c r="F193" s="5" t="s">
        <v>26</v>
      </c>
      <c r="G193" s="5" t="s">
        <v>85</v>
      </c>
      <c r="H193" s="6">
        <v>1</v>
      </c>
      <c r="I193" s="5" t="s">
        <v>142</v>
      </c>
      <c r="J193" s="6">
        <v>10.98</v>
      </c>
      <c r="K193" s="6">
        <v>0.1</v>
      </c>
      <c r="L193" s="6">
        <v>0.99</v>
      </c>
      <c r="M193" s="5" t="s">
        <v>131</v>
      </c>
      <c r="N193" s="5" t="s">
        <v>8598</v>
      </c>
    </row>
    <row r="194" spans="1:14">
      <c r="A194" s="5" t="s">
        <v>5459</v>
      </c>
      <c r="B194" s="5" t="s">
        <v>5460</v>
      </c>
      <c r="C194" s="5" t="s">
        <v>5461</v>
      </c>
      <c r="D194" s="5" t="s">
        <v>5462</v>
      </c>
      <c r="E194" s="6">
        <v>0.11</v>
      </c>
      <c r="F194" s="5" t="s">
        <v>32</v>
      </c>
      <c r="G194" s="5" t="s">
        <v>81</v>
      </c>
      <c r="H194" s="6">
        <v>1.1599999999999999</v>
      </c>
      <c r="I194" s="5" t="s">
        <v>142</v>
      </c>
      <c r="J194" s="6">
        <v>14.13</v>
      </c>
      <c r="K194" s="6">
        <v>0.04</v>
      </c>
      <c r="L194" s="6">
        <v>1.6</v>
      </c>
      <c r="M194" s="5" t="s">
        <v>152</v>
      </c>
      <c r="N194" s="5" t="s">
        <v>8598</v>
      </c>
    </row>
    <row r="195" spans="1:14">
      <c r="A195" s="5" t="s">
        <v>672</v>
      </c>
      <c r="B195" s="5" t="s">
        <v>673</v>
      </c>
      <c r="C195" s="5" t="s">
        <v>674</v>
      </c>
      <c r="D195" s="5" t="s">
        <v>675</v>
      </c>
      <c r="E195" s="6">
        <v>0.11</v>
      </c>
      <c r="F195" s="5" t="s">
        <v>64</v>
      </c>
      <c r="G195" s="5" t="s">
        <v>87</v>
      </c>
      <c r="H195" s="6">
        <v>1.08</v>
      </c>
      <c r="I195" s="5" t="s">
        <v>176</v>
      </c>
      <c r="J195" s="6">
        <v>21.9</v>
      </c>
      <c r="K195" s="6">
        <v>0.14000000000000001</v>
      </c>
      <c r="L195" s="6">
        <v>4</v>
      </c>
      <c r="M195" s="5" t="s">
        <v>162</v>
      </c>
      <c r="N195" s="5" t="s">
        <v>8598</v>
      </c>
    </row>
    <row r="196" spans="1:14">
      <c r="A196" s="5" t="s">
        <v>1011</v>
      </c>
      <c r="B196" s="5" t="s">
        <v>1012</v>
      </c>
      <c r="C196" s="5" t="s">
        <v>1013</v>
      </c>
      <c r="D196" s="5" t="s">
        <v>1014</v>
      </c>
      <c r="E196" s="6">
        <v>0.11</v>
      </c>
      <c r="F196" s="5" t="s">
        <v>69</v>
      </c>
      <c r="G196" s="5" t="s">
        <v>82</v>
      </c>
      <c r="H196" s="6">
        <v>0.65</v>
      </c>
      <c r="I196" s="5" t="s">
        <v>176</v>
      </c>
      <c r="J196" s="6">
        <v>10.07</v>
      </c>
      <c r="K196" s="6"/>
      <c r="L196" s="6">
        <v>1.22</v>
      </c>
      <c r="M196" s="5" t="s">
        <v>157</v>
      </c>
      <c r="N196" s="5" t="s">
        <v>8599</v>
      </c>
    </row>
    <row r="197" spans="1:14">
      <c r="A197" s="5" t="s">
        <v>5387</v>
      </c>
      <c r="B197" s="5" t="s">
        <v>5388</v>
      </c>
      <c r="C197" s="5" t="s">
        <v>5389</v>
      </c>
      <c r="D197" s="5" t="s">
        <v>5390</v>
      </c>
      <c r="E197" s="6">
        <v>0.11</v>
      </c>
      <c r="F197" s="5" t="s">
        <v>28</v>
      </c>
      <c r="G197" s="5" t="s">
        <v>89</v>
      </c>
      <c r="H197" s="6">
        <v>0.94</v>
      </c>
      <c r="I197" s="5" t="s">
        <v>263</v>
      </c>
      <c r="J197" s="6">
        <v>14.84</v>
      </c>
      <c r="K197" s="6">
        <v>0.09</v>
      </c>
      <c r="L197" s="6">
        <v>1.42</v>
      </c>
      <c r="M197" s="5" t="s">
        <v>332</v>
      </c>
      <c r="N197" s="5" t="s">
        <v>8599</v>
      </c>
    </row>
    <row r="198" spans="1:14">
      <c r="A198" s="5" t="s">
        <v>2063</v>
      </c>
      <c r="B198" s="5" t="s">
        <v>2064</v>
      </c>
      <c r="C198" s="394" t="s">
        <v>2065</v>
      </c>
      <c r="D198" s="5" t="s">
        <v>2066</v>
      </c>
      <c r="E198" s="6">
        <v>0.11</v>
      </c>
      <c r="F198" s="5" t="s">
        <v>32</v>
      </c>
      <c r="G198" s="5" t="s">
        <v>87</v>
      </c>
      <c r="H198" s="6">
        <v>0.93</v>
      </c>
      <c r="I198" s="5" t="s">
        <v>142</v>
      </c>
      <c r="J198" s="6">
        <v>11.69</v>
      </c>
      <c r="K198" s="6">
        <v>0.12</v>
      </c>
      <c r="L198" s="6">
        <v>1.53</v>
      </c>
      <c r="M198" s="5" t="s">
        <v>152</v>
      </c>
      <c r="N198" s="5" t="s">
        <v>8599</v>
      </c>
    </row>
    <row r="199" spans="1:14">
      <c r="A199" s="5" t="s">
        <v>6299</v>
      </c>
      <c r="B199" s="5" t="s">
        <v>6300</v>
      </c>
      <c r="C199" s="393" t="s">
        <v>6301</v>
      </c>
      <c r="D199" s="5" t="s">
        <v>6302</v>
      </c>
      <c r="E199" s="6">
        <v>0.11</v>
      </c>
      <c r="F199" s="5" t="s">
        <v>64</v>
      </c>
      <c r="G199" s="5" t="s">
        <v>87</v>
      </c>
      <c r="H199" s="6">
        <v>1.9</v>
      </c>
      <c r="I199" s="5" t="s">
        <v>176</v>
      </c>
      <c r="J199" s="6">
        <v>27.29</v>
      </c>
      <c r="K199" s="6">
        <v>0.16</v>
      </c>
      <c r="L199" s="6">
        <v>5.42</v>
      </c>
      <c r="M199" s="5" t="s">
        <v>162</v>
      </c>
      <c r="N199" s="5" t="s">
        <v>8599</v>
      </c>
    </row>
    <row r="200" spans="1:14">
      <c r="A200" s="5" t="s">
        <v>4413</v>
      </c>
      <c r="B200" s="5" t="s">
        <v>4414</v>
      </c>
      <c r="C200" s="394" t="s">
        <v>4415</v>
      </c>
      <c r="D200" s="5" t="s">
        <v>4416</v>
      </c>
      <c r="E200" s="6">
        <v>0.11</v>
      </c>
      <c r="F200" s="5" t="s">
        <v>28</v>
      </c>
      <c r="G200" s="5" t="s">
        <v>89</v>
      </c>
      <c r="H200" s="6">
        <v>3.59</v>
      </c>
      <c r="I200" s="5" t="s">
        <v>142</v>
      </c>
      <c r="J200" s="6">
        <v>11.07</v>
      </c>
      <c r="K200" s="6">
        <v>0.32</v>
      </c>
      <c r="L200" s="6">
        <v>4.7699999999999996</v>
      </c>
      <c r="M200" s="5" t="s">
        <v>332</v>
      </c>
      <c r="N200" s="5" t="s">
        <v>8599</v>
      </c>
    </row>
    <row r="201" spans="1:14">
      <c r="A201" s="5" t="s">
        <v>2087</v>
      </c>
      <c r="B201" s="5" t="s">
        <v>2088</v>
      </c>
      <c r="C201" s="393" t="s">
        <v>2089</v>
      </c>
      <c r="D201" s="5" t="s">
        <v>2090</v>
      </c>
      <c r="E201" s="6">
        <v>0.11</v>
      </c>
      <c r="F201" s="5" t="s">
        <v>28</v>
      </c>
      <c r="G201" s="5" t="s">
        <v>88</v>
      </c>
      <c r="H201" s="6">
        <v>0.64</v>
      </c>
      <c r="I201" s="5" t="s">
        <v>263</v>
      </c>
      <c r="J201" s="6">
        <v>14.06</v>
      </c>
      <c r="K201" s="6">
        <v>0.18</v>
      </c>
      <c r="L201" s="6">
        <v>9.93</v>
      </c>
      <c r="M201" s="5" t="s">
        <v>332</v>
      </c>
      <c r="N201" s="5" t="s">
        <v>8598</v>
      </c>
    </row>
    <row r="202" spans="1:14">
      <c r="A202" s="5" t="s">
        <v>6986</v>
      </c>
      <c r="B202" s="5" t="s">
        <v>6987</v>
      </c>
      <c r="C202" s="394" t="s">
        <v>6988</v>
      </c>
      <c r="D202" s="5" t="s">
        <v>6989</v>
      </c>
      <c r="E202" s="6">
        <v>0.11</v>
      </c>
      <c r="F202" s="5" t="s">
        <v>30</v>
      </c>
      <c r="G202" s="5" t="s">
        <v>86</v>
      </c>
      <c r="H202" s="6">
        <v>0.93</v>
      </c>
      <c r="I202" s="5" t="s">
        <v>263</v>
      </c>
      <c r="J202" s="6">
        <v>22.53</v>
      </c>
      <c r="K202" s="6"/>
      <c r="L202" s="6"/>
      <c r="M202" s="5" t="s">
        <v>177</v>
      </c>
      <c r="N202" s="5" t="s">
        <v>8598</v>
      </c>
    </row>
    <row r="203" spans="1:14">
      <c r="A203" s="5" t="s">
        <v>5547</v>
      </c>
      <c r="B203" s="5" t="s">
        <v>5548</v>
      </c>
      <c r="C203" s="393">
        <v>6752</v>
      </c>
      <c r="D203" s="5" t="s">
        <v>5550</v>
      </c>
      <c r="E203" s="6">
        <v>0.11</v>
      </c>
      <c r="F203" s="5" t="s">
        <v>24</v>
      </c>
      <c r="G203" s="5" t="s">
        <v>82</v>
      </c>
      <c r="H203" s="6"/>
      <c r="I203" s="5" t="s">
        <v>142</v>
      </c>
      <c r="J203" s="6">
        <v>11.15</v>
      </c>
      <c r="K203" s="6">
        <v>0.08</v>
      </c>
      <c r="L203" s="6">
        <v>1.33</v>
      </c>
      <c r="M203" s="5" t="s">
        <v>294</v>
      </c>
      <c r="N203" s="5" t="s">
        <v>8598</v>
      </c>
    </row>
    <row r="204" spans="1:14">
      <c r="A204" s="5" t="s">
        <v>1425</v>
      </c>
      <c r="B204" s="5" t="s">
        <v>1426</v>
      </c>
      <c r="C204" s="394" t="s">
        <v>1427</v>
      </c>
      <c r="D204" s="5" t="s">
        <v>1428</v>
      </c>
      <c r="E204" s="6">
        <v>0.11</v>
      </c>
      <c r="F204" s="5" t="s">
        <v>28</v>
      </c>
      <c r="G204" s="5" t="s">
        <v>84</v>
      </c>
      <c r="H204" s="6"/>
      <c r="I204" s="5" t="s">
        <v>142</v>
      </c>
      <c r="J204" s="6">
        <v>11.07</v>
      </c>
      <c r="K204" s="6">
        <v>0.13</v>
      </c>
      <c r="L204" s="6">
        <v>2.14</v>
      </c>
      <c r="M204" s="5" t="s">
        <v>332</v>
      </c>
      <c r="N204" s="5" t="s">
        <v>8924</v>
      </c>
    </row>
    <row r="205" spans="1:14">
      <c r="A205" s="5" t="s">
        <v>7793</v>
      </c>
      <c r="B205" s="5" t="s">
        <v>7794</v>
      </c>
      <c r="C205" s="394" t="s">
        <v>7795</v>
      </c>
      <c r="D205" s="5" t="s">
        <v>7796</v>
      </c>
      <c r="E205" s="6">
        <v>0.11</v>
      </c>
      <c r="F205" s="5" t="s">
        <v>40</v>
      </c>
      <c r="G205" s="5" t="s">
        <v>86</v>
      </c>
      <c r="H205" s="6">
        <v>1.41</v>
      </c>
      <c r="I205" s="5" t="s">
        <v>142</v>
      </c>
      <c r="J205" s="6">
        <v>25.63</v>
      </c>
      <c r="K205" s="6">
        <v>0.15</v>
      </c>
      <c r="L205" s="6">
        <v>4.82</v>
      </c>
      <c r="M205" s="5" t="s">
        <v>152</v>
      </c>
      <c r="N205" s="5" t="s">
        <v>8598</v>
      </c>
    </row>
    <row r="206" spans="1:14">
      <c r="A206" s="5" t="s">
        <v>1929</v>
      </c>
      <c r="B206" s="5" t="s">
        <v>1930</v>
      </c>
      <c r="C206" s="394" t="s">
        <v>1931</v>
      </c>
      <c r="D206" s="5" t="s">
        <v>1932</v>
      </c>
      <c r="E206" s="6">
        <v>0.11</v>
      </c>
      <c r="F206" s="5" t="s">
        <v>24</v>
      </c>
      <c r="G206" s="5" t="s">
        <v>86</v>
      </c>
      <c r="H206" s="6">
        <v>1.1299999999999999</v>
      </c>
      <c r="I206" s="5" t="s">
        <v>263</v>
      </c>
      <c r="J206" s="6">
        <v>29.18</v>
      </c>
      <c r="K206" s="6">
        <v>0.22</v>
      </c>
      <c r="L206" s="6">
        <v>7.05</v>
      </c>
      <c r="M206" s="5" t="s">
        <v>294</v>
      </c>
      <c r="N206" s="5" t="s">
        <v>8599</v>
      </c>
    </row>
    <row r="207" spans="1:14">
      <c r="A207" s="5" t="s">
        <v>2271</v>
      </c>
      <c r="B207" s="5" t="s">
        <v>2272</v>
      </c>
      <c r="C207" s="393" t="s">
        <v>2273</v>
      </c>
      <c r="D207" s="5" t="s">
        <v>2274</v>
      </c>
      <c r="E207" s="6">
        <v>0.11</v>
      </c>
      <c r="F207" s="5" t="s">
        <v>284</v>
      </c>
      <c r="G207" s="5" t="s">
        <v>88</v>
      </c>
      <c r="H207" s="6"/>
      <c r="I207" s="5"/>
      <c r="J207" s="6">
        <v>117.41</v>
      </c>
      <c r="K207" s="6">
        <v>0.28000000000000003</v>
      </c>
      <c r="L207" s="6">
        <v>40.880000000000003</v>
      </c>
      <c r="M207" s="5" t="s">
        <v>285</v>
      </c>
      <c r="N207" s="5"/>
    </row>
    <row r="208" spans="1:14">
      <c r="A208" s="5" t="s">
        <v>4853</v>
      </c>
      <c r="B208" s="5" t="s">
        <v>4854</v>
      </c>
      <c r="C208" s="395">
        <v>8725</v>
      </c>
      <c r="D208" s="5" t="s">
        <v>4856</v>
      </c>
      <c r="E208" s="6">
        <v>0.11</v>
      </c>
      <c r="F208" s="5" t="s">
        <v>24</v>
      </c>
      <c r="G208" s="5" t="s">
        <v>85</v>
      </c>
      <c r="H208" s="6">
        <v>1.02</v>
      </c>
      <c r="I208" s="5" t="s">
        <v>142</v>
      </c>
      <c r="J208" s="6">
        <v>8.9499999999999993</v>
      </c>
      <c r="K208" s="6">
        <v>0.16</v>
      </c>
      <c r="L208" s="6">
        <v>1.31</v>
      </c>
      <c r="M208" s="5" t="s">
        <v>294</v>
      </c>
      <c r="N208" s="5" t="s">
        <v>8599</v>
      </c>
    </row>
    <row r="209" spans="1:14">
      <c r="A209" s="5" t="s">
        <v>2315</v>
      </c>
      <c r="B209" s="5" t="s">
        <v>2316</v>
      </c>
      <c r="C209" s="394" t="s">
        <v>2317</v>
      </c>
      <c r="D209" s="5" t="s">
        <v>2318</v>
      </c>
      <c r="E209" s="6">
        <v>0.11</v>
      </c>
      <c r="F209" s="5" t="s">
        <v>24</v>
      </c>
      <c r="G209" s="5" t="s">
        <v>88</v>
      </c>
      <c r="H209" s="6">
        <v>1.05</v>
      </c>
      <c r="I209" s="5" t="s">
        <v>176</v>
      </c>
      <c r="J209" s="6">
        <v>44.19</v>
      </c>
      <c r="K209" s="6">
        <v>0.28000000000000003</v>
      </c>
      <c r="L209" s="6">
        <v>13.37</v>
      </c>
      <c r="M209" s="5" t="s">
        <v>294</v>
      </c>
      <c r="N209" s="5" t="s">
        <v>8599</v>
      </c>
    </row>
    <row r="210" spans="1:14">
      <c r="A210" s="5" t="s">
        <v>624</v>
      </c>
      <c r="B210" s="5" t="s">
        <v>625</v>
      </c>
      <c r="C210" s="394" t="s">
        <v>626</v>
      </c>
      <c r="D210" s="5" t="s">
        <v>627</v>
      </c>
      <c r="E210" s="6">
        <v>0.11</v>
      </c>
      <c r="F210" s="5" t="s">
        <v>75</v>
      </c>
      <c r="G210" s="5" t="s">
        <v>88</v>
      </c>
      <c r="H210" s="6"/>
      <c r="I210" s="5" t="s">
        <v>142</v>
      </c>
      <c r="J210" s="6">
        <v>11.41</v>
      </c>
      <c r="K210" s="6">
        <v>0.13</v>
      </c>
      <c r="L210" s="6">
        <v>5.0199999999999996</v>
      </c>
      <c r="M210" s="5" t="s">
        <v>212</v>
      </c>
      <c r="N210" s="5" t="s">
        <v>8924</v>
      </c>
    </row>
    <row r="211" spans="1:14">
      <c r="A211" s="5" t="s">
        <v>2836</v>
      </c>
      <c r="B211" s="5" t="s">
        <v>2837</v>
      </c>
      <c r="C211" s="5" t="s">
        <v>2838</v>
      </c>
      <c r="D211" s="5" t="s">
        <v>2839</v>
      </c>
      <c r="E211" s="6">
        <v>0.11</v>
      </c>
      <c r="F211" s="5" t="s">
        <v>24</v>
      </c>
      <c r="G211" s="5" t="s">
        <v>88</v>
      </c>
      <c r="H211" s="6"/>
      <c r="I211" s="5"/>
      <c r="J211" s="6">
        <v>14.93</v>
      </c>
      <c r="K211" s="6">
        <v>0.12</v>
      </c>
      <c r="L211" s="6">
        <v>2.92</v>
      </c>
      <c r="M211" s="5" t="s">
        <v>294</v>
      </c>
      <c r="N211" s="5"/>
    </row>
    <row r="212" spans="1:14">
      <c r="A212" s="5" t="s">
        <v>2908</v>
      </c>
      <c r="B212" s="5" t="s">
        <v>2909</v>
      </c>
      <c r="C212" s="394" t="s">
        <v>2910</v>
      </c>
      <c r="D212" s="5" t="s">
        <v>2911</v>
      </c>
      <c r="E212" s="6">
        <v>0.11</v>
      </c>
      <c r="F212" s="5" t="s">
        <v>54</v>
      </c>
      <c r="G212" s="5" t="s">
        <v>85</v>
      </c>
      <c r="H212" s="6">
        <v>1.03</v>
      </c>
      <c r="I212" s="5" t="s">
        <v>142</v>
      </c>
      <c r="J212" s="6">
        <v>12.82</v>
      </c>
      <c r="K212" s="6">
        <v>0.15</v>
      </c>
      <c r="L212" s="6">
        <v>1.68</v>
      </c>
      <c r="M212" s="5" t="s">
        <v>152</v>
      </c>
      <c r="N212" s="5" t="s">
        <v>8598</v>
      </c>
    </row>
    <row r="213" spans="1:14">
      <c r="A213" s="5" t="s">
        <v>7876</v>
      </c>
      <c r="B213" s="5" t="s">
        <v>7877</v>
      </c>
      <c r="C213" s="393" t="s">
        <v>7878</v>
      </c>
      <c r="D213" s="5" t="s">
        <v>7879</v>
      </c>
      <c r="E213" s="6">
        <v>0.11</v>
      </c>
      <c r="F213" s="5" t="s">
        <v>48</v>
      </c>
      <c r="G213" s="5" t="s">
        <v>85</v>
      </c>
      <c r="H213" s="6">
        <v>0.92</v>
      </c>
      <c r="I213" s="5" t="s">
        <v>142</v>
      </c>
      <c r="J213" s="6">
        <v>13.45</v>
      </c>
      <c r="K213" s="6">
        <v>0.22</v>
      </c>
      <c r="L213" s="6">
        <v>1.88</v>
      </c>
      <c r="M213" s="5" t="s">
        <v>131</v>
      </c>
      <c r="N213" s="5" t="s">
        <v>8599</v>
      </c>
    </row>
    <row r="214" spans="1:14">
      <c r="A214" s="5" t="s">
        <v>4529</v>
      </c>
      <c r="B214" s="5" t="s">
        <v>4530</v>
      </c>
      <c r="C214" s="5" t="s">
        <v>4531</v>
      </c>
      <c r="D214" s="5" t="s">
        <v>4532</v>
      </c>
      <c r="E214" s="6">
        <v>0.11</v>
      </c>
      <c r="F214" s="5" t="s">
        <v>1230</v>
      </c>
      <c r="G214" s="5" t="s">
        <v>85</v>
      </c>
      <c r="H214" s="6"/>
      <c r="I214" s="5"/>
      <c r="J214" s="6"/>
      <c r="K214" s="6">
        <v>0.13</v>
      </c>
      <c r="L214" s="6">
        <v>2.5099999999999998</v>
      </c>
      <c r="M214" s="5" t="s">
        <v>1231</v>
      </c>
      <c r="N214" s="5"/>
    </row>
    <row r="215" spans="1:14">
      <c r="A215" s="5" t="s">
        <v>7188</v>
      </c>
      <c r="B215" s="5" t="s">
        <v>7189</v>
      </c>
      <c r="C215" s="5" t="s">
        <v>7190</v>
      </c>
      <c r="D215" s="5" t="s">
        <v>7191</v>
      </c>
      <c r="E215" s="6">
        <v>0.11</v>
      </c>
      <c r="F215" s="5" t="s">
        <v>28</v>
      </c>
      <c r="G215" s="5" t="s">
        <v>85</v>
      </c>
      <c r="H215" s="6">
        <v>1.1599999999999999</v>
      </c>
      <c r="I215" s="5" t="s">
        <v>142</v>
      </c>
      <c r="J215" s="6">
        <v>11.39</v>
      </c>
      <c r="K215" s="6">
        <v>0.16</v>
      </c>
      <c r="L215" s="6">
        <v>2.09</v>
      </c>
      <c r="M215" s="5" t="s">
        <v>332</v>
      </c>
      <c r="N215" s="5" t="s">
        <v>8598</v>
      </c>
    </row>
    <row r="216" spans="1:14">
      <c r="A216" s="5" t="s">
        <v>4461</v>
      </c>
      <c r="B216" s="5" t="s">
        <v>4462</v>
      </c>
      <c r="C216" s="393">
        <v>6367</v>
      </c>
      <c r="D216" s="5" t="s">
        <v>4464</v>
      </c>
      <c r="E216" s="6">
        <v>0.11</v>
      </c>
      <c r="F216" s="5" t="s">
        <v>24</v>
      </c>
      <c r="G216" s="5" t="s">
        <v>87</v>
      </c>
      <c r="H216" s="6">
        <v>0.88</v>
      </c>
      <c r="I216" s="5" t="s">
        <v>263</v>
      </c>
      <c r="J216" s="6">
        <v>20.46</v>
      </c>
      <c r="K216" s="6">
        <v>0.1</v>
      </c>
      <c r="L216" s="6">
        <v>1.92</v>
      </c>
      <c r="M216" s="5" t="s">
        <v>294</v>
      </c>
      <c r="N216" s="5" t="s">
        <v>8598</v>
      </c>
    </row>
    <row r="217" spans="1:14">
      <c r="A217" s="5" t="s">
        <v>7046</v>
      </c>
      <c r="B217" s="5" t="s">
        <v>7047</v>
      </c>
      <c r="C217" s="394" t="s">
        <v>7048</v>
      </c>
      <c r="D217" s="5" t="s">
        <v>7049</v>
      </c>
      <c r="E217" s="6">
        <v>0.1</v>
      </c>
      <c r="F217" s="5" t="s">
        <v>24</v>
      </c>
      <c r="G217" s="5" t="s">
        <v>85</v>
      </c>
      <c r="H217" s="6">
        <v>0.99</v>
      </c>
      <c r="I217" s="5" t="s">
        <v>142</v>
      </c>
      <c r="J217" s="6">
        <v>10.050000000000001</v>
      </c>
      <c r="K217" s="6">
        <v>7.0000000000000007E-2</v>
      </c>
      <c r="L217" s="6">
        <v>1.08</v>
      </c>
      <c r="M217" s="5" t="s">
        <v>294</v>
      </c>
      <c r="N217" s="5" t="s">
        <v>8599</v>
      </c>
    </row>
    <row r="218" spans="1:14">
      <c r="A218" s="5" t="s">
        <v>4433</v>
      </c>
      <c r="B218" s="5" t="s">
        <v>4434</v>
      </c>
      <c r="C218" s="395">
        <v>6301</v>
      </c>
      <c r="D218" s="5" t="s">
        <v>4436</v>
      </c>
      <c r="E218" s="6">
        <v>0.1</v>
      </c>
      <c r="F218" s="5" t="s">
        <v>24</v>
      </c>
      <c r="G218" s="5" t="s">
        <v>87</v>
      </c>
      <c r="H218" s="6">
        <v>1.27</v>
      </c>
      <c r="I218" s="5" t="s">
        <v>176</v>
      </c>
      <c r="J218" s="6">
        <v>14.49</v>
      </c>
      <c r="K218" s="6">
        <v>0.15</v>
      </c>
      <c r="L218" s="6">
        <v>1.83</v>
      </c>
      <c r="M218" s="5" t="s">
        <v>294</v>
      </c>
      <c r="N218" s="5" t="s">
        <v>8599</v>
      </c>
    </row>
    <row r="219" spans="1:14">
      <c r="A219" s="5" t="s">
        <v>3026</v>
      </c>
      <c r="B219" s="5" t="s">
        <v>3027</v>
      </c>
      <c r="C219" s="395" t="s">
        <v>3028</v>
      </c>
      <c r="D219" s="5" t="s">
        <v>3029</v>
      </c>
      <c r="E219" s="6">
        <v>0.1</v>
      </c>
      <c r="F219" s="5" t="s">
        <v>34</v>
      </c>
      <c r="G219" s="5" t="s">
        <v>90</v>
      </c>
      <c r="H219" s="6">
        <v>0.95</v>
      </c>
      <c r="I219" s="5" t="s">
        <v>263</v>
      </c>
      <c r="J219" s="6">
        <v>20.22</v>
      </c>
      <c r="K219" s="6">
        <v>0.08</v>
      </c>
      <c r="L219" s="6">
        <v>2.41</v>
      </c>
      <c r="M219" s="5" t="s">
        <v>299</v>
      </c>
      <c r="N219" s="5" t="s">
        <v>8598</v>
      </c>
    </row>
    <row r="220" spans="1:14">
      <c r="A220" s="5" t="s">
        <v>2600</v>
      </c>
      <c r="B220" s="5" t="s">
        <v>2601</v>
      </c>
      <c r="C220" s="5" t="s">
        <v>2602</v>
      </c>
      <c r="D220" s="5" t="s">
        <v>2603</v>
      </c>
      <c r="E220" s="6">
        <v>0.1</v>
      </c>
      <c r="F220" s="5" t="s">
        <v>58</v>
      </c>
      <c r="G220" s="5" t="s">
        <v>84</v>
      </c>
      <c r="H220" s="6">
        <v>1.37</v>
      </c>
      <c r="I220" s="5" t="s">
        <v>142</v>
      </c>
      <c r="J220" s="6">
        <v>13.53</v>
      </c>
      <c r="K220" s="6">
        <v>0.12</v>
      </c>
      <c r="L220" s="6">
        <v>2.2599999999999998</v>
      </c>
      <c r="M220" s="5" t="s">
        <v>383</v>
      </c>
      <c r="N220" s="5" t="s">
        <v>8599</v>
      </c>
    </row>
    <row r="221" spans="1:14">
      <c r="A221" s="5" t="s">
        <v>7490</v>
      </c>
      <c r="B221" s="5" t="s">
        <v>7491</v>
      </c>
      <c r="C221" s="395" t="s">
        <v>7492</v>
      </c>
      <c r="D221" s="5" t="s">
        <v>7493</v>
      </c>
      <c r="E221" s="6">
        <v>0.1</v>
      </c>
      <c r="F221" s="5" t="s">
        <v>52</v>
      </c>
      <c r="G221" s="5" t="s">
        <v>86</v>
      </c>
      <c r="H221" s="6"/>
      <c r="I221" s="5" t="s">
        <v>142</v>
      </c>
      <c r="J221" s="6">
        <v>11.45</v>
      </c>
      <c r="K221" s="6">
        <v>0.21</v>
      </c>
      <c r="L221" s="6">
        <v>4.3899999999999997</v>
      </c>
      <c r="M221" s="5" t="s">
        <v>784</v>
      </c>
      <c r="N221" s="5" t="s">
        <v>8599</v>
      </c>
    </row>
    <row r="222" spans="1:14">
      <c r="A222" s="5" t="s">
        <v>3126</v>
      </c>
      <c r="B222" s="5" t="s">
        <v>3127</v>
      </c>
      <c r="C222" s="5" t="s">
        <v>3128</v>
      </c>
      <c r="D222" s="5" t="s">
        <v>3129</v>
      </c>
      <c r="E222" s="6">
        <v>0.1</v>
      </c>
      <c r="F222" s="5" t="s">
        <v>79</v>
      </c>
      <c r="G222" s="5" t="s">
        <v>89</v>
      </c>
      <c r="H222" s="6"/>
      <c r="I222" s="5"/>
      <c r="J222" s="6">
        <v>13.47</v>
      </c>
      <c r="K222" s="6">
        <v>0.27</v>
      </c>
      <c r="L222" s="6">
        <v>3.83</v>
      </c>
      <c r="M222" s="5" t="s">
        <v>603</v>
      </c>
      <c r="N222" s="5"/>
    </row>
    <row r="223" spans="1:14">
      <c r="A223" s="5" t="s">
        <v>4314</v>
      </c>
      <c r="B223" s="5" t="s">
        <v>4315</v>
      </c>
      <c r="C223" s="5" t="s">
        <v>4316</v>
      </c>
      <c r="D223" s="5" t="s">
        <v>4317</v>
      </c>
      <c r="E223" s="6">
        <v>0.1</v>
      </c>
      <c r="F223" s="5" t="s">
        <v>73</v>
      </c>
      <c r="G223" s="5" t="s">
        <v>85</v>
      </c>
      <c r="H223" s="6"/>
      <c r="I223" s="5" t="s">
        <v>142</v>
      </c>
      <c r="J223" s="6">
        <v>3.9</v>
      </c>
      <c r="K223" s="6"/>
      <c r="L223" s="6">
        <v>1.04</v>
      </c>
      <c r="M223" s="5" t="s">
        <v>469</v>
      </c>
      <c r="N223" s="5" t="s">
        <v>8598</v>
      </c>
    </row>
    <row r="224" spans="1:14">
      <c r="A224" s="5" t="s">
        <v>907</v>
      </c>
      <c r="B224" s="5" t="s">
        <v>908</v>
      </c>
      <c r="C224" s="5" t="s">
        <v>909</v>
      </c>
      <c r="D224" s="5" t="s">
        <v>910</v>
      </c>
      <c r="E224" s="6">
        <v>0.1</v>
      </c>
      <c r="F224" s="5" t="s">
        <v>52</v>
      </c>
      <c r="G224" s="5" t="s">
        <v>85</v>
      </c>
      <c r="H224" s="6"/>
      <c r="I224" s="5"/>
      <c r="J224" s="6"/>
      <c r="K224" s="6">
        <v>0.16</v>
      </c>
      <c r="L224" s="6">
        <v>1.64</v>
      </c>
      <c r="M224" s="5" t="s">
        <v>784</v>
      </c>
      <c r="N224" s="5"/>
    </row>
    <row r="225" spans="1:14">
      <c r="A225" s="5" t="s">
        <v>7255</v>
      </c>
      <c r="B225" s="5" t="s">
        <v>7256</v>
      </c>
      <c r="C225" s="395" t="s">
        <v>7257</v>
      </c>
      <c r="D225" s="5" t="s">
        <v>7258</v>
      </c>
      <c r="E225" s="6">
        <v>0.1</v>
      </c>
      <c r="F225" s="5" t="s">
        <v>64</v>
      </c>
      <c r="G225" s="5" t="s">
        <v>85</v>
      </c>
      <c r="H225" s="6">
        <v>1.07</v>
      </c>
      <c r="I225" s="5" t="s">
        <v>263</v>
      </c>
      <c r="J225" s="6">
        <v>12.24</v>
      </c>
      <c r="K225" s="6">
        <v>0.15</v>
      </c>
      <c r="L225" s="6">
        <v>1.64</v>
      </c>
      <c r="M225" s="5" t="s">
        <v>162</v>
      </c>
      <c r="N225" s="5" t="s">
        <v>8598</v>
      </c>
    </row>
    <row r="226" spans="1:14">
      <c r="A226" s="5" t="s">
        <v>4963</v>
      </c>
      <c r="B226" s="5" t="s">
        <v>4964</v>
      </c>
      <c r="C226" s="5" t="s">
        <v>4965</v>
      </c>
      <c r="D226" s="5" t="s">
        <v>4966</v>
      </c>
      <c r="E226" s="6">
        <v>0.1</v>
      </c>
      <c r="F226" s="5" t="s">
        <v>24</v>
      </c>
      <c r="G226" s="5" t="s">
        <v>90</v>
      </c>
      <c r="H226" s="6"/>
      <c r="I226" s="5" t="s">
        <v>142</v>
      </c>
      <c r="J226" s="6">
        <v>19.79</v>
      </c>
      <c r="K226" s="6">
        <v>0.08</v>
      </c>
      <c r="L226" s="6">
        <v>2.19</v>
      </c>
      <c r="M226" s="5" t="s">
        <v>294</v>
      </c>
      <c r="N226" s="5" t="s">
        <v>8598</v>
      </c>
    </row>
    <row r="227" spans="1:14">
      <c r="A227" s="5" t="s">
        <v>5527</v>
      </c>
      <c r="B227" s="5" t="s">
        <v>5528</v>
      </c>
      <c r="C227" s="395">
        <v>4578</v>
      </c>
      <c r="D227" s="5" t="s">
        <v>5530</v>
      </c>
      <c r="E227" s="6">
        <v>0.1</v>
      </c>
      <c r="F227" s="5" t="s">
        <v>24</v>
      </c>
      <c r="G227" s="5" t="s">
        <v>86</v>
      </c>
      <c r="H227" s="6"/>
      <c r="I227" s="5"/>
      <c r="J227" s="6">
        <v>14.58</v>
      </c>
      <c r="K227" s="6">
        <v>0.13</v>
      </c>
      <c r="L227" s="6">
        <v>1.85</v>
      </c>
      <c r="M227" s="5" t="s">
        <v>294</v>
      </c>
      <c r="N227" s="5"/>
    </row>
    <row r="228" spans="1:14">
      <c r="A228" s="5" t="s">
        <v>4342</v>
      </c>
      <c r="B228" s="5" t="s">
        <v>4343</v>
      </c>
      <c r="C228" s="395">
        <v>8750</v>
      </c>
      <c r="D228" s="5" t="s">
        <v>4345</v>
      </c>
      <c r="E228" s="6">
        <v>0.1</v>
      </c>
      <c r="F228" s="5" t="s">
        <v>24</v>
      </c>
      <c r="G228" s="5" t="s">
        <v>85</v>
      </c>
      <c r="H228" s="6">
        <v>0.95</v>
      </c>
      <c r="I228" s="5" t="s">
        <v>142</v>
      </c>
      <c r="J228" s="6">
        <v>11.12</v>
      </c>
      <c r="K228" s="6">
        <v>0.12</v>
      </c>
      <c r="L228" s="6">
        <v>1.32</v>
      </c>
      <c r="M228" s="5" t="s">
        <v>294</v>
      </c>
      <c r="N228" s="5" t="s">
        <v>8599</v>
      </c>
    </row>
    <row r="229" spans="1:14">
      <c r="A229" s="5" t="s">
        <v>2338</v>
      </c>
      <c r="B229" s="5" t="s">
        <v>2339</v>
      </c>
      <c r="C229" s="5" t="s">
        <v>2340</v>
      </c>
      <c r="D229" s="5" t="s">
        <v>2341</v>
      </c>
      <c r="E229" s="6">
        <v>0.1</v>
      </c>
      <c r="F229" s="5" t="s">
        <v>28</v>
      </c>
      <c r="G229" s="5" t="s">
        <v>82</v>
      </c>
      <c r="H229" s="6">
        <v>1.28</v>
      </c>
      <c r="I229" s="5" t="s">
        <v>263</v>
      </c>
      <c r="J229" s="6">
        <v>30.54</v>
      </c>
      <c r="K229" s="6">
        <v>0.97</v>
      </c>
      <c r="L229" s="6">
        <v>33.229999999999997</v>
      </c>
      <c r="M229" s="5" t="s">
        <v>332</v>
      </c>
      <c r="N229" s="5" t="s">
        <v>8598</v>
      </c>
    </row>
    <row r="230" spans="1:14">
      <c r="A230" s="5" t="s">
        <v>4409</v>
      </c>
      <c r="B230" s="5" t="s">
        <v>4410</v>
      </c>
      <c r="C230" s="5" t="s">
        <v>4411</v>
      </c>
      <c r="D230" s="5" t="s">
        <v>4412</v>
      </c>
      <c r="E230" s="6">
        <v>0.1</v>
      </c>
      <c r="F230" s="5" t="s">
        <v>24</v>
      </c>
      <c r="G230" s="5" t="s">
        <v>86</v>
      </c>
      <c r="H230" s="6">
        <v>0.52</v>
      </c>
      <c r="I230" s="5" t="s">
        <v>263</v>
      </c>
      <c r="J230" s="6">
        <v>18</v>
      </c>
      <c r="K230" s="6">
        <v>0.18</v>
      </c>
      <c r="L230" s="6">
        <v>3</v>
      </c>
      <c r="M230" s="5" t="s">
        <v>294</v>
      </c>
      <c r="N230" s="5" t="s">
        <v>8599</v>
      </c>
    </row>
    <row r="231" spans="1:14">
      <c r="A231" s="5" t="s">
        <v>6377</v>
      </c>
      <c r="B231" s="5" t="s">
        <v>6378</v>
      </c>
      <c r="C231" s="5" t="s">
        <v>6379</v>
      </c>
      <c r="D231" s="5" t="s">
        <v>6380</v>
      </c>
      <c r="E231" s="6">
        <v>0.1</v>
      </c>
      <c r="F231" s="5" t="s">
        <v>229</v>
      </c>
      <c r="G231" s="5" t="s">
        <v>85</v>
      </c>
      <c r="H231" s="6"/>
      <c r="I231" s="5"/>
      <c r="J231" s="6">
        <v>8.9</v>
      </c>
      <c r="K231" s="6">
        <v>0.14000000000000001</v>
      </c>
      <c r="L231" s="6">
        <v>1.37</v>
      </c>
      <c r="M231" s="5" t="s">
        <v>230</v>
      </c>
      <c r="N231" s="5"/>
    </row>
    <row r="232" spans="1:14">
      <c r="A232" s="5" t="s">
        <v>5811</v>
      </c>
      <c r="B232" s="5" t="s">
        <v>5812</v>
      </c>
      <c r="C232" s="394" t="s">
        <v>5813</v>
      </c>
      <c r="D232" s="5" t="s">
        <v>5814</v>
      </c>
      <c r="E232" s="6">
        <v>0.1</v>
      </c>
      <c r="F232" s="5" t="s">
        <v>54</v>
      </c>
      <c r="G232" s="5" t="s">
        <v>87</v>
      </c>
      <c r="H232" s="6">
        <v>1.38</v>
      </c>
      <c r="I232" s="5" t="s">
        <v>263</v>
      </c>
      <c r="J232" s="6">
        <v>27.01</v>
      </c>
      <c r="K232" s="6">
        <v>0.23</v>
      </c>
      <c r="L232" s="6">
        <v>5.31</v>
      </c>
      <c r="M232" s="5" t="s">
        <v>152</v>
      </c>
      <c r="N232" s="5" t="s">
        <v>8599</v>
      </c>
    </row>
    <row r="233" spans="1:14">
      <c r="A233" s="5" t="s">
        <v>5807</v>
      </c>
      <c r="B233" s="5" t="s">
        <v>5808</v>
      </c>
      <c r="C233" s="393" t="s">
        <v>5809</v>
      </c>
      <c r="D233" s="5" t="s">
        <v>5810</v>
      </c>
      <c r="E233" s="6">
        <v>0.1</v>
      </c>
      <c r="F233" s="5" t="s">
        <v>56</v>
      </c>
      <c r="G233" s="5" t="s">
        <v>88</v>
      </c>
      <c r="H233" s="6">
        <v>1.02</v>
      </c>
      <c r="I233" s="5" t="s">
        <v>176</v>
      </c>
      <c r="J233" s="6">
        <v>36.26</v>
      </c>
      <c r="K233" s="6">
        <v>0.19</v>
      </c>
      <c r="L233" s="6">
        <v>9.25</v>
      </c>
      <c r="M233" s="5" t="s">
        <v>152</v>
      </c>
      <c r="N233" s="5" t="s">
        <v>8599</v>
      </c>
    </row>
    <row r="234" spans="1:14">
      <c r="A234" s="5" t="s">
        <v>5499</v>
      </c>
      <c r="B234" s="5" t="s">
        <v>5500</v>
      </c>
      <c r="C234" s="393">
        <v>8591</v>
      </c>
      <c r="D234" s="5" t="s">
        <v>5502</v>
      </c>
      <c r="E234" s="6">
        <v>0.1</v>
      </c>
      <c r="F234" s="5" t="s">
        <v>24</v>
      </c>
      <c r="G234" s="5" t="s">
        <v>85</v>
      </c>
      <c r="H234" s="6"/>
      <c r="I234" s="5" t="s">
        <v>142</v>
      </c>
      <c r="J234" s="6"/>
      <c r="K234" s="6">
        <v>0.09</v>
      </c>
      <c r="L234" s="6">
        <v>1.18</v>
      </c>
      <c r="M234" s="5" t="s">
        <v>294</v>
      </c>
      <c r="N234" s="5" t="s">
        <v>8924</v>
      </c>
    </row>
    <row r="235" spans="1:14">
      <c r="A235" s="5" t="s">
        <v>3944</v>
      </c>
      <c r="B235" s="5" t="s">
        <v>3945</v>
      </c>
      <c r="C235" s="393" t="s">
        <v>3946</v>
      </c>
      <c r="D235" s="5" t="s">
        <v>3947</v>
      </c>
      <c r="E235" s="6">
        <v>0.1</v>
      </c>
      <c r="F235" s="5" t="s">
        <v>28</v>
      </c>
      <c r="G235" s="5" t="s">
        <v>85</v>
      </c>
      <c r="H235" s="6"/>
      <c r="I235" s="5" t="s">
        <v>263</v>
      </c>
      <c r="J235" s="6">
        <v>14.18</v>
      </c>
      <c r="K235" s="6">
        <v>0.19</v>
      </c>
      <c r="L235" s="6">
        <v>2.34</v>
      </c>
      <c r="M235" s="5" t="s">
        <v>332</v>
      </c>
      <c r="N235" s="5" t="s">
        <v>8598</v>
      </c>
    </row>
    <row r="236" spans="1:14">
      <c r="A236" s="5" t="s">
        <v>8467</v>
      </c>
      <c r="B236" s="5" t="s">
        <v>8931</v>
      </c>
      <c r="C236" s="394" t="s">
        <v>1983</v>
      </c>
      <c r="D236" s="5" t="s">
        <v>8932</v>
      </c>
      <c r="E236" s="6">
        <v>0.1</v>
      </c>
      <c r="F236" s="5" t="s">
        <v>28</v>
      </c>
      <c r="G236" s="5" t="s">
        <v>88</v>
      </c>
      <c r="H236" s="6"/>
      <c r="I236" s="5" t="s">
        <v>142</v>
      </c>
      <c r="J236" s="6">
        <v>39.159999999999997</v>
      </c>
      <c r="K236" s="6">
        <v>0.44</v>
      </c>
      <c r="L236" s="6">
        <v>18.41</v>
      </c>
      <c r="M236" s="5" t="s">
        <v>332</v>
      </c>
      <c r="N236" s="5" t="s">
        <v>8598</v>
      </c>
    </row>
    <row r="237" spans="1:14">
      <c r="A237" s="5" t="s">
        <v>2608</v>
      </c>
      <c r="B237" s="5" t="s">
        <v>2609</v>
      </c>
      <c r="C237" s="394" t="s">
        <v>2610</v>
      </c>
      <c r="D237" s="5" t="s">
        <v>2611</v>
      </c>
      <c r="E237" s="6">
        <v>0.1</v>
      </c>
      <c r="F237" s="5" t="s">
        <v>38</v>
      </c>
      <c r="G237" s="5" t="s">
        <v>85</v>
      </c>
      <c r="H237" s="6"/>
      <c r="I237" s="5" t="s">
        <v>142</v>
      </c>
      <c r="J237" s="6">
        <v>6.8</v>
      </c>
      <c r="K237" s="6">
        <v>0.2</v>
      </c>
      <c r="L237" s="6">
        <v>1.77</v>
      </c>
      <c r="M237" s="5" t="s">
        <v>152</v>
      </c>
      <c r="N237" s="5" t="s">
        <v>8598</v>
      </c>
    </row>
    <row r="238" spans="1:14">
      <c r="A238" s="5" t="s">
        <v>3787</v>
      </c>
      <c r="B238" s="5" t="s">
        <v>3788</v>
      </c>
      <c r="C238" s="394" t="s">
        <v>3789</v>
      </c>
      <c r="D238" s="5" t="s">
        <v>3790</v>
      </c>
      <c r="E238" s="6">
        <v>0.1</v>
      </c>
      <c r="F238" s="5" t="s">
        <v>26</v>
      </c>
      <c r="G238" s="5" t="s">
        <v>83</v>
      </c>
      <c r="H238" s="6">
        <v>0.93</v>
      </c>
      <c r="I238" s="5" t="s">
        <v>176</v>
      </c>
      <c r="J238" s="6">
        <v>8.9700000000000006</v>
      </c>
      <c r="K238" s="6">
        <v>0.44</v>
      </c>
      <c r="L238" s="6">
        <v>5.14</v>
      </c>
      <c r="M238" s="5" t="s">
        <v>131</v>
      </c>
      <c r="N238" s="5" t="s">
        <v>8598</v>
      </c>
    </row>
    <row r="239" spans="1:14">
      <c r="A239" s="5" t="s">
        <v>6290</v>
      </c>
      <c r="B239" s="5" t="s">
        <v>6291</v>
      </c>
      <c r="C239" s="394" t="s">
        <v>6292</v>
      </c>
      <c r="D239" s="5" t="s">
        <v>6293</v>
      </c>
      <c r="E239" s="6">
        <v>0.1</v>
      </c>
      <c r="F239" s="5" t="s">
        <v>30</v>
      </c>
      <c r="G239" s="5" t="s">
        <v>86</v>
      </c>
      <c r="H239" s="6">
        <v>1.32</v>
      </c>
      <c r="I239" s="5" t="s">
        <v>142</v>
      </c>
      <c r="J239" s="6">
        <v>18.440000000000001</v>
      </c>
      <c r="K239" s="6">
        <v>0.1</v>
      </c>
      <c r="L239" s="6">
        <v>3.88</v>
      </c>
      <c r="M239" s="5" t="s">
        <v>177</v>
      </c>
      <c r="N239" s="5" t="s">
        <v>8599</v>
      </c>
    </row>
    <row r="240" spans="1:14">
      <c r="A240" s="5" t="s">
        <v>2660</v>
      </c>
      <c r="B240" s="5" t="s">
        <v>2661</v>
      </c>
      <c r="C240" s="393" t="s">
        <v>2662</v>
      </c>
      <c r="D240" s="5" t="s">
        <v>2663</v>
      </c>
      <c r="E240" s="6">
        <v>0.1</v>
      </c>
      <c r="F240" s="5" t="s">
        <v>28</v>
      </c>
      <c r="G240" s="5" t="s">
        <v>85</v>
      </c>
      <c r="H240" s="6">
        <v>1.29</v>
      </c>
      <c r="I240" s="5" t="s">
        <v>142</v>
      </c>
      <c r="J240" s="6">
        <v>8.86</v>
      </c>
      <c r="K240" s="6">
        <v>0.22</v>
      </c>
      <c r="L240" s="6">
        <v>1.48</v>
      </c>
      <c r="M240" s="5" t="s">
        <v>332</v>
      </c>
      <c r="N240" s="5" t="s">
        <v>8598</v>
      </c>
    </row>
    <row r="241" spans="1:14">
      <c r="A241" s="5" t="s">
        <v>2656</v>
      </c>
      <c r="B241" s="5" t="s">
        <v>2657</v>
      </c>
      <c r="C241" s="394" t="s">
        <v>2658</v>
      </c>
      <c r="D241" s="5" t="s">
        <v>2659</v>
      </c>
      <c r="E241" s="6">
        <v>0.1</v>
      </c>
      <c r="F241" s="5" t="s">
        <v>26</v>
      </c>
      <c r="G241" s="5" t="s">
        <v>87</v>
      </c>
      <c r="H241" s="6">
        <v>0.63</v>
      </c>
      <c r="I241" s="5" t="s">
        <v>176</v>
      </c>
      <c r="J241" s="6">
        <v>17.27</v>
      </c>
      <c r="K241" s="6">
        <v>0.24</v>
      </c>
      <c r="L241" s="6">
        <v>5.85</v>
      </c>
      <c r="M241" s="5" t="s">
        <v>131</v>
      </c>
      <c r="N241" s="5" t="s">
        <v>8598</v>
      </c>
    </row>
    <row r="242" spans="1:14">
      <c r="A242" s="5" t="s">
        <v>6882</v>
      </c>
      <c r="B242" s="5" t="s">
        <v>6883</v>
      </c>
      <c r="C242" s="394" t="s">
        <v>6884</v>
      </c>
      <c r="D242" s="5" t="s">
        <v>6885</v>
      </c>
      <c r="E242" s="6">
        <v>0.1</v>
      </c>
      <c r="F242" s="5" t="s">
        <v>67</v>
      </c>
      <c r="G242" s="5" t="s">
        <v>81</v>
      </c>
      <c r="H242" s="6">
        <v>1.0900000000000001</v>
      </c>
      <c r="I242" s="5" t="s">
        <v>142</v>
      </c>
      <c r="J242" s="6">
        <v>24.4</v>
      </c>
      <c r="K242" s="6">
        <v>0.17</v>
      </c>
      <c r="L242" s="6">
        <v>3.09</v>
      </c>
      <c r="M242" s="5" t="s">
        <v>1376</v>
      </c>
      <c r="N242" s="5" t="s">
        <v>8600</v>
      </c>
    </row>
    <row r="243" spans="1:14">
      <c r="A243" s="5" t="s">
        <v>6114</v>
      </c>
      <c r="B243" s="5" t="s">
        <v>6115</v>
      </c>
      <c r="C243" s="394" t="s">
        <v>6116</v>
      </c>
      <c r="D243" s="5" t="s">
        <v>6117</v>
      </c>
      <c r="E243" s="6">
        <v>0.1</v>
      </c>
      <c r="F243" s="5" t="s">
        <v>44</v>
      </c>
      <c r="G243" s="5" t="s">
        <v>84</v>
      </c>
      <c r="H243" s="6">
        <v>1.63</v>
      </c>
      <c r="I243" s="5" t="s">
        <v>142</v>
      </c>
      <c r="J243" s="6">
        <v>9.43</v>
      </c>
      <c r="K243" s="6">
        <v>0.08</v>
      </c>
      <c r="L243" s="6">
        <v>0.93</v>
      </c>
      <c r="M243" s="5" t="s">
        <v>152</v>
      </c>
      <c r="N243" s="5" t="s">
        <v>8599</v>
      </c>
    </row>
    <row r="244" spans="1:14">
      <c r="A244" s="5" t="s">
        <v>312</v>
      </c>
      <c r="B244" s="5" t="s">
        <v>313</v>
      </c>
      <c r="C244" s="394" t="s">
        <v>314</v>
      </c>
      <c r="D244" s="5" t="s">
        <v>315</v>
      </c>
      <c r="E244" s="6">
        <v>0.1</v>
      </c>
      <c r="F244" s="5" t="s">
        <v>24</v>
      </c>
      <c r="G244" s="5" t="s">
        <v>83</v>
      </c>
      <c r="H244" s="6"/>
      <c r="I244" s="5"/>
      <c r="J244" s="6"/>
      <c r="K244" s="6"/>
      <c r="L244" s="6">
        <v>4</v>
      </c>
      <c r="M244" s="5" t="s">
        <v>294</v>
      </c>
      <c r="N244" s="5"/>
    </row>
    <row r="245" spans="1:14">
      <c r="A245" s="5" t="s">
        <v>4513</v>
      </c>
      <c r="B245" s="5" t="s">
        <v>4514</v>
      </c>
      <c r="C245" s="393">
        <v>6954</v>
      </c>
      <c r="D245" s="5" t="s">
        <v>4516</v>
      </c>
      <c r="E245" s="6">
        <v>0.1</v>
      </c>
      <c r="F245" s="5" t="s">
        <v>24</v>
      </c>
      <c r="G245" s="5" t="s">
        <v>87</v>
      </c>
      <c r="H245" s="6">
        <v>1.08</v>
      </c>
      <c r="I245" s="5" t="s">
        <v>176</v>
      </c>
      <c r="J245" s="6">
        <v>31.98</v>
      </c>
      <c r="K245" s="6">
        <v>0.09</v>
      </c>
      <c r="L245" s="6">
        <v>3.25</v>
      </c>
      <c r="M245" s="5" t="s">
        <v>294</v>
      </c>
      <c r="N245" s="5" t="s">
        <v>8599</v>
      </c>
    </row>
    <row r="246" spans="1:14">
      <c r="A246" s="5" t="s">
        <v>5551</v>
      </c>
      <c r="B246" s="5" t="s">
        <v>5552</v>
      </c>
      <c r="C246" s="393" t="s">
        <v>5553</v>
      </c>
      <c r="D246" s="5" t="s">
        <v>5554</v>
      </c>
      <c r="E246" s="6">
        <v>0.09</v>
      </c>
      <c r="F246" s="5" t="s">
        <v>79</v>
      </c>
      <c r="G246" s="5" t="s">
        <v>85</v>
      </c>
      <c r="H246" s="6"/>
      <c r="I246" s="5"/>
      <c r="J246" s="6">
        <v>8.84</v>
      </c>
      <c r="K246" s="6">
        <v>0.24</v>
      </c>
      <c r="L246" s="6">
        <v>2.2200000000000002</v>
      </c>
      <c r="M246" s="5" t="s">
        <v>603</v>
      </c>
      <c r="N246" s="5"/>
    </row>
    <row r="247" spans="1:14">
      <c r="A247" s="5" t="s">
        <v>127</v>
      </c>
      <c r="B247" s="5" t="s">
        <v>128</v>
      </c>
      <c r="C247" s="394" t="s">
        <v>129</v>
      </c>
      <c r="D247" s="5" t="s">
        <v>130</v>
      </c>
      <c r="E247" s="6">
        <v>0.09</v>
      </c>
      <c r="F247" s="5"/>
      <c r="G247" s="5" t="s">
        <v>85</v>
      </c>
      <c r="H247" s="6"/>
      <c r="I247" s="5"/>
      <c r="J247" s="6"/>
      <c r="K247" s="6"/>
      <c r="L247" s="6"/>
      <c r="M247" s="5" t="s">
        <v>131</v>
      </c>
      <c r="N247" s="5"/>
    </row>
    <row r="248" spans="1:14">
      <c r="A248" s="5" t="s">
        <v>2055</v>
      </c>
      <c r="B248" s="5" t="s">
        <v>2056</v>
      </c>
      <c r="C248" s="394" t="s">
        <v>2057</v>
      </c>
      <c r="D248" s="5" t="s">
        <v>2058</v>
      </c>
      <c r="E248" s="6">
        <v>0.09</v>
      </c>
      <c r="F248" s="5" t="s">
        <v>36</v>
      </c>
      <c r="G248" s="5" t="s">
        <v>85</v>
      </c>
      <c r="H248" s="6">
        <v>1.22</v>
      </c>
      <c r="I248" s="5" t="s">
        <v>142</v>
      </c>
      <c r="J248" s="6">
        <v>11.9</v>
      </c>
      <c r="K248" s="6"/>
      <c r="L248" s="6">
        <v>1.28</v>
      </c>
      <c r="M248" s="5" t="s">
        <v>152</v>
      </c>
      <c r="N248" s="5" t="s">
        <v>8599</v>
      </c>
    </row>
    <row r="249" spans="1:14">
      <c r="A249" s="5" t="s">
        <v>2227</v>
      </c>
      <c r="B249" s="5" t="s">
        <v>2228</v>
      </c>
      <c r="C249" s="394" t="s">
        <v>2229</v>
      </c>
      <c r="D249" s="5" t="s">
        <v>2230</v>
      </c>
      <c r="E249" s="6">
        <v>0.09</v>
      </c>
      <c r="F249" s="5" t="s">
        <v>42</v>
      </c>
      <c r="G249" s="5" t="s">
        <v>85</v>
      </c>
      <c r="H249" s="6">
        <v>1.08</v>
      </c>
      <c r="I249" s="5" t="s">
        <v>263</v>
      </c>
      <c r="J249" s="6">
        <v>11.33</v>
      </c>
      <c r="K249" s="6">
        <v>0.13</v>
      </c>
      <c r="L249" s="6">
        <v>1.47</v>
      </c>
      <c r="M249" s="5" t="s">
        <v>143</v>
      </c>
      <c r="N249" s="5" t="s">
        <v>8598</v>
      </c>
    </row>
    <row r="250" spans="1:14">
      <c r="A250" s="5" t="s">
        <v>3548</v>
      </c>
      <c r="B250" s="5" t="s">
        <v>3549</v>
      </c>
      <c r="C250" s="394" t="s">
        <v>3550</v>
      </c>
      <c r="D250" s="5" t="s">
        <v>3551</v>
      </c>
      <c r="E250" s="6">
        <v>0.09</v>
      </c>
      <c r="F250" s="5" t="s">
        <v>24</v>
      </c>
      <c r="G250" s="5" t="s">
        <v>82</v>
      </c>
      <c r="H250" s="6">
        <v>0.81</v>
      </c>
      <c r="I250" s="5" t="s">
        <v>142</v>
      </c>
      <c r="J250" s="6"/>
      <c r="K250" s="6">
        <v>7.0000000000000007E-2</v>
      </c>
      <c r="L250" s="6">
        <v>0.4</v>
      </c>
      <c r="M250" s="5" t="s">
        <v>294</v>
      </c>
      <c r="N250" s="5" t="s">
        <v>8599</v>
      </c>
    </row>
    <row r="251" spans="1:14">
      <c r="A251" s="5" t="s">
        <v>5159</v>
      </c>
      <c r="B251" s="5" t="s">
        <v>5160</v>
      </c>
      <c r="C251" s="393">
        <v>6701</v>
      </c>
      <c r="D251" s="5" t="s">
        <v>5162</v>
      </c>
      <c r="E251" s="6">
        <v>0.09</v>
      </c>
      <c r="F251" s="5" t="s">
        <v>24</v>
      </c>
      <c r="G251" s="5" t="s">
        <v>88</v>
      </c>
      <c r="H251" s="6"/>
      <c r="I251" s="5" t="s">
        <v>142</v>
      </c>
      <c r="J251" s="6">
        <v>10.9</v>
      </c>
      <c r="K251" s="6">
        <v>0.1</v>
      </c>
      <c r="L251" s="6">
        <v>2.4900000000000002</v>
      </c>
      <c r="M251" s="5" t="s">
        <v>294</v>
      </c>
      <c r="N251" s="5" t="s">
        <v>8599</v>
      </c>
    </row>
    <row r="252" spans="1:14">
      <c r="A252" s="5" t="s">
        <v>903</v>
      </c>
      <c r="B252" s="5" t="s">
        <v>904</v>
      </c>
      <c r="C252" s="393" t="s">
        <v>905</v>
      </c>
      <c r="D252" s="5" t="s">
        <v>906</v>
      </c>
      <c r="E252" s="6">
        <v>0.09</v>
      </c>
      <c r="F252" s="5" t="s">
        <v>52</v>
      </c>
      <c r="G252" s="5" t="s">
        <v>85</v>
      </c>
      <c r="H252" s="6"/>
      <c r="I252" s="5"/>
      <c r="J252" s="6"/>
      <c r="K252" s="6">
        <v>0.16</v>
      </c>
      <c r="L252" s="6">
        <v>1.63</v>
      </c>
      <c r="M252" s="5" t="s">
        <v>784</v>
      </c>
      <c r="N252" s="5"/>
    </row>
    <row r="253" spans="1:14">
      <c r="A253" s="5" t="s">
        <v>7279</v>
      </c>
      <c r="B253" s="5" t="s">
        <v>7280</v>
      </c>
      <c r="C253" s="5" t="s">
        <v>7281</v>
      </c>
      <c r="D253" s="5" t="s">
        <v>7282</v>
      </c>
      <c r="E253" s="6">
        <v>0.09</v>
      </c>
      <c r="F253" s="5" t="s">
        <v>30</v>
      </c>
      <c r="G253" s="5" t="s">
        <v>85</v>
      </c>
      <c r="H253" s="6">
        <v>1.05</v>
      </c>
      <c r="I253" s="5" t="s">
        <v>142</v>
      </c>
      <c r="J253" s="6">
        <v>18.940000000000001</v>
      </c>
      <c r="K253" s="6">
        <v>0.17</v>
      </c>
      <c r="L253" s="6">
        <v>3.46</v>
      </c>
      <c r="M253" s="5" t="s">
        <v>177</v>
      </c>
      <c r="N253" s="5" t="s">
        <v>8598</v>
      </c>
    </row>
    <row r="254" spans="1:14">
      <c r="A254" s="5" t="s">
        <v>4769</v>
      </c>
      <c r="B254" s="5" t="s">
        <v>4770</v>
      </c>
      <c r="C254" s="393" t="s">
        <v>4771</v>
      </c>
      <c r="D254" s="5" t="s">
        <v>4772</v>
      </c>
      <c r="E254" s="6">
        <v>0.09</v>
      </c>
      <c r="F254" s="5" t="s">
        <v>71</v>
      </c>
      <c r="G254" s="5" t="s">
        <v>82</v>
      </c>
      <c r="H254" s="6"/>
      <c r="I254" s="5" t="s">
        <v>142</v>
      </c>
      <c r="J254" s="6">
        <v>22.69</v>
      </c>
      <c r="K254" s="6">
        <v>0.2</v>
      </c>
      <c r="L254" s="6">
        <v>4.72</v>
      </c>
      <c r="M254" s="5" t="s">
        <v>171</v>
      </c>
      <c r="N254" s="5" t="s">
        <v>8599</v>
      </c>
    </row>
    <row r="255" spans="1:14">
      <c r="A255" s="5" t="s">
        <v>2172</v>
      </c>
      <c r="B255" s="5" t="s">
        <v>2173</v>
      </c>
      <c r="C255" s="394" t="s">
        <v>2174</v>
      </c>
      <c r="D255" s="5" t="s">
        <v>2175</v>
      </c>
      <c r="E255" s="6">
        <v>0.09</v>
      </c>
      <c r="F255" s="5" t="s">
        <v>75</v>
      </c>
      <c r="G255" s="5" t="s">
        <v>85</v>
      </c>
      <c r="H255" s="6"/>
      <c r="I255" s="5"/>
      <c r="J255" s="6">
        <v>7.41</v>
      </c>
      <c r="K255" s="6">
        <v>0.17</v>
      </c>
      <c r="L255" s="6">
        <v>2.0699999999999998</v>
      </c>
      <c r="M255" s="5" t="s">
        <v>212</v>
      </c>
      <c r="N255" s="5"/>
    </row>
    <row r="256" spans="1:14">
      <c r="A256" s="5" t="s">
        <v>8101</v>
      </c>
      <c r="B256" s="5" t="s">
        <v>8102</v>
      </c>
      <c r="C256" s="393" t="s">
        <v>8103</v>
      </c>
      <c r="D256" s="5" t="s">
        <v>8104</v>
      </c>
      <c r="E256" s="6">
        <v>0.09</v>
      </c>
      <c r="F256" s="5" t="s">
        <v>34</v>
      </c>
      <c r="G256" s="5" t="s">
        <v>83</v>
      </c>
      <c r="H256" s="6">
        <v>1.18</v>
      </c>
      <c r="I256" s="5" t="s">
        <v>176</v>
      </c>
      <c r="J256" s="6">
        <v>24.6</v>
      </c>
      <c r="K256" s="6">
        <v>0.19</v>
      </c>
      <c r="L256" s="6">
        <v>9.7100000000000009</v>
      </c>
      <c r="M256" s="5" t="s">
        <v>299</v>
      </c>
      <c r="N256" s="5" t="s">
        <v>8600</v>
      </c>
    </row>
    <row r="257" spans="1:14">
      <c r="A257" s="5" t="s">
        <v>4318</v>
      </c>
      <c r="B257" s="5" t="s">
        <v>4319</v>
      </c>
      <c r="C257" s="395" t="s">
        <v>4320</v>
      </c>
      <c r="D257" s="5" t="s">
        <v>4321</v>
      </c>
      <c r="E257" s="6">
        <v>0.09</v>
      </c>
      <c r="F257" s="5" t="s">
        <v>40</v>
      </c>
      <c r="G257" s="5" t="s">
        <v>85</v>
      </c>
      <c r="H257" s="6">
        <v>1.28</v>
      </c>
      <c r="I257" s="5" t="s">
        <v>263</v>
      </c>
      <c r="J257" s="6">
        <v>12.1</v>
      </c>
      <c r="K257" s="6">
        <v>0.15</v>
      </c>
      <c r="L257" s="6">
        <v>1.79</v>
      </c>
      <c r="M257" s="5" t="s">
        <v>152</v>
      </c>
      <c r="N257" s="5" t="s">
        <v>8599</v>
      </c>
    </row>
    <row r="258" spans="1:14">
      <c r="A258" s="5" t="s">
        <v>7701</v>
      </c>
      <c r="B258" s="5" t="s">
        <v>7702</v>
      </c>
      <c r="C258" s="393" t="s">
        <v>7703</v>
      </c>
      <c r="D258" s="5" t="s">
        <v>7704</v>
      </c>
      <c r="E258" s="6">
        <v>0.09</v>
      </c>
      <c r="F258" s="5" t="s">
        <v>34</v>
      </c>
      <c r="G258" s="5" t="s">
        <v>87</v>
      </c>
      <c r="H258" s="6">
        <v>1.02</v>
      </c>
      <c r="I258" s="5" t="s">
        <v>176</v>
      </c>
      <c r="J258" s="6"/>
      <c r="K258" s="6">
        <v>0.02</v>
      </c>
      <c r="L258" s="6">
        <v>4.84</v>
      </c>
      <c r="M258" s="5" t="s">
        <v>299</v>
      </c>
      <c r="N258" s="5" t="s">
        <v>8598</v>
      </c>
    </row>
    <row r="259" spans="1:14">
      <c r="A259" s="5" t="s">
        <v>7939</v>
      </c>
      <c r="B259" s="5" t="s">
        <v>7940</v>
      </c>
      <c r="C259" s="5" t="s">
        <v>7937</v>
      </c>
      <c r="D259" s="5" t="s">
        <v>7941</v>
      </c>
      <c r="E259" s="6">
        <v>0.09</v>
      </c>
      <c r="F259" s="5" t="s">
        <v>26</v>
      </c>
      <c r="G259" s="5" t="s">
        <v>81</v>
      </c>
      <c r="H259" s="6">
        <v>1.32</v>
      </c>
      <c r="I259" s="5" t="s">
        <v>142</v>
      </c>
      <c r="J259" s="6">
        <v>45.31</v>
      </c>
      <c r="K259" s="6">
        <v>-0.06</v>
      </c>
      <c r="L259" s="6">
        <v>0.61</v>
      </c>
      <c r="M259" s="5" t="s">
        <v>131</v>
      </c>
      <c r="N259" s="5" t="s">
        <v>8598</v>
      </c>
    </row>
    <row r="260" spans="1:14">
      <c r="A260" s="5" t="s">
        <v>2700</v>
      </c>
      <c r="B260" s="5" t="s">
        <v>2701</v>
      </c>
      <c r="C260" s="395" t="s">
        <v>2702</v>
      </c>
      <c r="D260" s="5" t="s">
        <v>2703</v>
      </c>
      <c r="E260" s="6">
        <v>0.09</v>
      </c>
      <c r="F260" s="5" t="s">
        <v>56</v>
      </c>
      <c r="G260" s="5" t="s">
        <v>87</v>
      </c>
      <c r="H260" s="6">
        <v>1.02</v>
      </c>
      <c r="I260" s="5" t="s">
        <v>176</v>
      </c>
      <c r="J260" s="6">
        <v>55.93</v>
      </c>
      <c r="K260" s="6">
        <v>0.19</v>
      </c>
      <c r="L260" s="6">
        <v>7.44</v>
      </c>
      <c r="M260" s="5" t="s">
        <v>152</v>
      </c>
      <c r="N260" s="5" t="s">
        <v>8598</v>
      </c>
    </row>
    <row r="261" spans="1:14">
      <c r="A261" s="5" t="s">
        <v>5611</v>
      </c>
      <c r="B261" s="5" t="s">
        <v>5612</v>
      </c>
      <c r="C261" s="5" t="s">
        <v>5613</v>
      </c>
      <c r="D261" s="5" t="s">
        <v>5614</v>
      </c>
      <c r="E261" s="6">
        <v>0.09</v>
      </c>
      <c r="F261" s="5" t="s">
        <v>69</v>
      </c>
      <c r="G261" s="5" t="s">
        <v>84</v>
      </c>
      <c r="H261" s="6">
        <v>1.07</v>
      </c>
      <c r="I261" s="5" t="s">
        <v>142</v>
      </c>
      <c r="J261" s="6">
        <v>9.51</v>
      </c>
      <c r="K261" s="6">
        <v>0.11</v>
      </c>
      <c r="L261" s="6">
        <v>1.1200000000000001</v>
      </c>
      <c r="M261" s="5" t="s">
        <v>157</v>
      </c>
      <c r="N261" s="5" t="s">
        <v>8599</v>
      </c>
    </row>
    <row r="262" spans="1:14">
      <c r="A262" s="5" t="s">
        <v>951</v>
      </c>
      <c r="B262" s="5" t="s">
        <v>952</v>
      </c>
      <c r="C262" s="393">
        <v>9888</v>
      </c>
      <c r="D262" s="5" t="s">
        <v>954</v>
      </c>
      <c r="E262" s="6">
        <v>0.09</v>
      </c>
      <c r="F262" s="5" t="s">
        <v>69</v>
      </c>
      <c r="G262" s="5" t="s">
        <v>81</v>
      </c>
      <c r="H262" s="6">
        <v>0.86</v>
      </c>
      <c r="I262" s="5" t="s">
        <v>142</v>
      </c>
      <c r="J262" s="6">
        <v>18.440000000000001</v>
      </c>
      <c r="K262" s="6">
        <v>0.02</v>
      </c>
      <c r="L262" s="6">
        <v>1</v>
      </c>
      <c r="M262" s="5" t="s">
        <v>157</v>
      </c>
      <c r="N262" s="5" t="s">
        <v>8599</v>
      </c>
    </row>
    <row r="263" spans="1:14">
      <c r="A263" s="5" t="s">
        <v>7911</v>
      </c>
      <c r="B263" s="5" t="s">
        <v>7912</v>
      </c>
      <c r="C263" s="5" t="s">
        <v>7913</v>
      </c>
      <c r="D263" s="5" t="s">
        <v>7914</v>
      </c>
      <c r="E263" s="6">
        <v>0.09</v>
      </c>
      <c r="F263" s="5" t="s">
        <v>42</v>
      </c>
      <c r="G263" s="5" t="s">
        <v>87</v>
      </c>
      <c r="H263" s="6">
        <v>1.1200000000000001</v>
      </c>
      <c r="I263" s="5" t="s">
        <v>142</v>
      </c>
      <c r="J263" s="6">
        <v>25.53</v>
      </c>
      <c r="K263" s="6">
        <v>0.23</v>
      </c>
      <c r="L263" s="6">
        <v>6.77</v>
      </c>
      <c r="M263" s="5" t="s">
        <v>143</v>
      </c>
      <c r="N263" s="5" t="s">
        <v>8599</v>
      </c>
    </row>
    <row r="264" spans="1:14">
      <c r="A264" s="5" t="s">
        <v>4983</v>
      </c>
      <c r="B264" s="5" t="s">
        <v>4984</v>
      </c>
      <c r="C264" s="393">
        <v>8801</v>
      </c>
      <c r="D264" s="5" t="s">
        <v>4986</v>
      </c>
      <c r="E264" s="6">
        <v>0.09</v>
      </c>
      <c r="F264" s="5" t="s">
        <v>24</v>
      </c>
      <c r="G264" s="5" t="s">
        <v>90</v>
      </c>
      <c r="H264" s="6"/>
      <c r="I264" s="5" t="s">
        <v>142</v>
      </c>
      <c r="J264" s="6">
        <v>13.42</v>
      </c>
      <c r="K264" s="6">
        <v>0.08</v>
      </c>
      <c r="L264" s="6">
        <v>1.48</v>
      </c>
      <c r="M264" s="5" t="s">
        <v>294</v>
      </c>
      <c r="N264" s="5" t="s">
        <v>8598</v>
      </c>
    </row>
    <row r="265" spans="1:14">
      <c r="A265" s="5" t="s">
        <v>7427</v>
      </c>
      <c r="B265" s="5" t="s">
        <v>7428</v>
      </c>
      <c r="C265" s="5" t="s">
        <v>7429</v>
      </c>
      <c r="D265" s="5" t="s">
        <v>7430</v>
      </c>
      <c r="E265" s="6">
        <v>0.09</v>
      </c>
      <c r="F265" s="5" t="s">
        <v>64</v>
      </c>
      <c r="G265" s="5" t="s">
        <v>88</v>
      </c>
      <c r="H265" s="6">
        <v>1.06</v>
      </c>
      <c r="I265" s="5" t="s">
        <v>142</v>
      </c>
      <c r="J265" s="6">
        <v>17.23</v>
      </c>
      <c r="K265" s="6">
        <v>0.3</v>
      </c>
      <c r="L265" s="6">
        <v>3.38</v>
      </c>
      <c r="M265" s="5" t="s">
        <v>162</v>
      </c>
      <c r="N265" s="5" t="s">
        <v>8598</v>
      </c>
    </row>
    <row r="266" spans="1:14">
      <c r="A266" s="5" t="s">
        <v>8589</v>
      </c>
      <c r="B266" s="5" t="s">
        <v>8928</v>
      </c>
      <c r="C266" s="5" t="s">
        <v>8929</v>
      </c>
      <c r="D266" s="5" t="s">
        <v>8930</v>
      </c>
      <c r="E266" s="6">
        <v>0.09</v>
      </c>
      <c r="F266" s="5" t="s">
        <v>30</v>
      </c>
      <c r="G266" s="5" t="s">
        <v>89</v>
      </c>
      <c r="H266" s="6">
        <v>0.97</v>
      </c>
      <c r="I266" s="5" t="s">
        <v>263</v>
      </c>
      <c r="J266" s="6">
        <v>19.82</v>
      </c>
      <c r="K266" s="6">
        <v>0.1</v>
      </c>
      <c r="L266" s="6">
        <v>2.4</v>
      </c>
      <c r="M266" s="5" t="s">
        <v>177</v>
      </c>
      <c r="N266" s="5" t="s">
        <v>8598</v>
      </c>
    </row>
    <row r="267" spans="1:14">
      <c r="A267" s="5" t="s">
        <v>6482</v>
      </c>
      <c r="B267" s="5" t="s">
        <v>6483</v>
      </c>
      <c r="C267" s="393">
        <v>3382</v>
      </c>
      <c r="D267" s="5" t="s">
        <v>6485</v>
      </c>
      <c r="E267" s="6">
        <v>0.09</v>
      </c>
      <c r="F267" s="5" t="s">
        <v>24</v>
      </c>
      <c r="G267" s="5" t="s">
        <v>83</v>
      </c>
      <c r="H267" s="6">
        <v>0.8</v>
      </c>
      <c r="I267" s="5" t="s">
        <v>263</v>
      </c>
      <c r="J267" s="6">
        <v>15.59</v>
      </c>
      <c r="K267" s="6"/>
      <c r="L267" s="6">
        <v>1.29</v>
      </c>
      <c r="M267" s="5" t="s">
        <v>294</v>
      </c>
      <c r="N267" s="5" t="s">
        <v>8598</v>
      </c>
    </row>
    <row r="268" spans="1:14">
      <c r="A268" s="5" t="s">
        <v>5619</v>
      </c>
      <c r="B268" s="5" t="s">
        <v>5620</v>
      </c>
      <c r="C268" s="394" t="s">
        <v>5621</v>
      </c>
      <c r="D268" s="5" t="s">
        <v>5622</v>
      </c>
      <c r="E268" s="6">
        <v>0.09</v>
      </c>
      <c r="F268" s="5" t="s">
        <v>56</v>
      </c>
      <c r="G268" s="5" t="s">
        <v>85</v>
      </c>
      <c r="H268" s="6">
        <v>0.53</v>
      </c>
      <c r="I268" s="5" t="s">
        <v>176</v>
      </c>
      <c r="J268" s="6">
        <v>23.02</v>
      </c>
      <c r="K268" s="6">
        <v>0.23</v>
      </c>
      <c r="L268" s="6">
        <v>5.23</v>
      </c>
      <c r="M268" s="5" t="s">
        <v>152</v>
      </c>
      <c r="N268" s="5" t="s">
        <v>8599</v>
      </c>
    </row>
    <row r="269" spans="1:14">
      <c r="A269" s="5" t="s">
        <v>680</v>
      </c>
      <c r="B269" s="5" t="s">
        <v>681</v>
      </c>
      <c r="C269" s="5" t="s">
        <v>682</v>
      </c>
      <c r="D269" s="5" t="s">
        <v>683</v>
      </c>
      <c r="E269" s="6">
        <v>0.09</v>
      </c>
      <c r="F269" s="5" t="s">
        <v>24</v>
      </c>
      <c r="G269" s="5" t="s">
        <v>86</v>
      </c>
      <c r="H269" s="6"/>
      <c r="I269" s="5"/>
      <c r="J269" s="6">
        <v>12.34</v>
      </c>
      <c r="K269" s="6">
        <v>0.03</v>
      </c>
      <c r="L269" s="6">
        <v>2.65</v>
      </c>
      <c r="M269" s="5" t="s">
        <v>294</v>
      </c>
      <c r="N269" s="5"/>
    </row>
    <row r="270" spans="1:14">
      <c r="A270" s="5" t="s">
        <v>3331</v>
      </c>
      <c r="B270" s="5" t="s">
        <v>3332</v>
      </c>
      <c r="C270" s="393">
        <v>12450</v>
      </c>
      <c r="D270" s="5" t="s">
        <v>3334</v>
      </c>
      <c r="E270" s="6">
        <v>0.09</v>
      </c>
      <c r="F270" s="5" t="s">
        <v>73</v>
      </c>
      <c r="G270" s="5" t="s">
        <v>87</v>
      </c>
      <c r="H270" s="6"/>
      <c r="I270" s="5"/>
      <c r="J270" s="6"/>
      <c r="K270" s="6">
        <v>0.33</v>
      </c>
      <c r="L270" s="6">
        <v>8.01</v>
      </c>
      <c r="M270" s="5" t="s">
        <v>469</v>
      </c>
      <c r="N270" s="5"/>
    </row>
    <row r="271" spans="1:14">
      <c r="A271" s="5" t="s">
        <v>2724</v>
      </c>
      <c r="B271" s="5" t="s">
        <v>2725</v>
      </c>
      <c r="C271" s="5" t="s">
        <v>2726</v>
      </c>
      <c r="D271" s="5" t="s">
        <v>2727</v>
      </c>
      <c r="E271" s="6">
        <v>0.09</v>
      </c>
      <c r="F271" s="5" t="s">
        <v>188</v>
      </c>
      <c r="G271" s="5" t="s">
        <v>85</v>
      </c>
      <c r="H271" s="6"/>
      <c r="I271" s="5"/>
      <c r="J271" s="6"/>
      <c r="K271" s="6">
        <v>0.2</v>
      </c>
      <c r="L271" s="6">
        <v>2.0299999999999998</v>
      </c>
      <c r="M271" s="5" t="s">
        <v>189</v>
      </c>
      <c r="N271" s="5"/>
    </row>
    <row r="272" spans="1:14">
      <c r="A272" s="5" t="s">
        <v>4066</v>
      </c>
      <c r="B272" s="5" t="s">
        <v>4067</v>
      </c>
      <c r="C272" s="394" t="s">
        <v>4068</v>
      </c>
      <c r="D272" s="5" t="s">
        <v>4069</v>
      </c>
      <c r="E272" s="6">
        <v>0.09</v>
      </c>
      <c r="F272" s="5" t="s">
        <v>24</v>
      </c>
      <c r="G272" s="5" t="s">
        <v>85</v>
      </c>
      <c r="H272" s="6"/>
      <c r="I272" s="5" t="s">
        <v>142</v>
      </c>
      <c r="J272" s="6">
        <v>13.04</v>
      </c>
      <c r="K272" s="6">
        <v>0.04</v>
      </c>
      <c r="L272" s="6">
        <v>1.03</v>
      </c>
      <c r="M272" s="5" t="s">
        <v>294</v>
      </c>
      <c r="N272" s="5" t="s">
        <v>8598</v>
      </c>
    </row>
    <row r="273" spans="1:14">
      <c r="A273" s="5" t="s">
        <v>259</v>
      </c>
      <c r="B273" s="5" t="s">
        <v>260</v>
      </c>
      <c r="C273" s="393" t="s">
        <v>261</v>
      </c>
      <c r="D273" s="5" t="s">
        <v>262</v>
      </c>
      <c r="E273" s="6">
        <v>0.09</v>
      </c>
      <c r="F273" s="5" t="s">
        <v>36</v>
      </c>
      <c r="G273" s="5" t="s">
        <v>82</v>
      </c>
      <c r="H273" s="6">
        <v>0.74</v>
      </c>
      <c r="I273" s="5" t="s">
        <v>263</v>
      </c>
      <c r="J273" s="6">
        <v>15.18</v>
      </c>
      <c r="K273" s="6">
        <v>0.25</v>
      </c>
      <c r="L273" s="6">
        <v>4.26</v>
      </c>
      <c r="M273" s="5" t="s">
        <v>152</v>
      </c>
      <c r="N273" s="5" t="s">
        <v>8598</v>
      </c>
    </row>
    <row r="274" spans="1:14">
      <c r="A274" s="5" t="s">
        <v>7721</v>
      </c>
      <c r="B274" s="5" t="s">
        <v>7722</v>
      </c>
      <c r="C274" s="394" t="s">
        <v>7723</v>
      </c>
      <c r="D274" s="5" t="s">
        <v>7724</v>
      </c>
      <c r="E274" s="6">
        <v>0.09</v>
      </c>
      <c r="F274" s="5" t="s">
        <v>69</v>
      </c>
      <c r="G274" s="5" t="s">
        <v>82</v>
      </c>
      <c r="H274" s="6">
        <v>0.71</v>
      </c>
      <c r="I274" s="5" t="s">
        <v>263</v>
      </c>
      <c r="J274" s="6">
        <v>13.36</v>
      </c>
      <c r="K274" s="6"/>
      <c r="L274" s="6">
        <v>1.38</v>
      </c>
      <c r="M274" s="5" t="s">
        <v>157</v>
      </c>
      <c r="N274" s="5" t="s">
        <v>8599</v>
      </c>
    </row>
    <row r="275" spans="1:14">
      <c r="A275" s="5" t="s">
        <v>7184</v>
      </c>
      <c r="B275" s="5" t="s">
        <v>7185</v>
      </c>
      <c r="C275" s="394" t="s">
        <v>7186</v>
      </c>
      <c r="D275" s="5" t="s">
        <v>7187</v>
      </c>
      <c r="E275" s="6">
        <v>0.09</v>
      </c>
      <c r="F275" s="5" t="s">
        <v>48</v>
      </c>
      <c r="G275" s="5" t="s">
        <v>90</v>
      </c>
      <c r="H275" s="6">
        <v>1.01</v>
      </c>
      <c r="I275" s="5" t="s">
        <v>142</v>
      </c>
      <c r="J275" s="6">
        <v>15.26</v>
      </c>
      <c r="K275" s="6">
        <v>0.03</v>
      </c>
      <c r="L275" s="6">
        <v>0.65</v>
      </c>
      <c r="M275" s="5" t="s">
        <v>157</v>
      </c>
      <c r="N275" s="5" t="s">
        <v>8598</v>
      </c>
    </row>
    <row r="276" spans="1:14">
      <c r="A276" s="5" t="s">
        <v>769</v>
      </c>
      <c r="B276" s="5" t="s">
        <v>770</v>
      </c>
      <c r="C276" s="5" t="s">
        <v>771</v>
      </c>
      <c r="D276" s="5" t="s">
        <v>772</v>
      </c>
      <c r="E276" s="6">
        <v>0.09</v>
      </c>
      <c r="F276" s="5" t="s">
        <v>71</v>
      </c>
      <c r="G276" s="5" t="s">
        <v>85</v>
      </c>
      <c r="H276" s="6"/>
      <c r="I276" s="5" t="s">
        <v>263</v>
      </c>
      <c r="J276" s="6">
        <v>13.66</v>
      </c>
      <c r="K276" s="6">
        <v>0.16</v>
      </c>
      <c r="L276" s="6">
        <v>2.04</v>
      </c>
      <c r="M276" s="5" t="s">
        <v>171</v>
      </c>
      <c r="N276" s="5" t="s">
        <v>8599</v>
      </c>
    </row>
    <row r="277" spans="1:14">
      <c r="A277" s="5" t="s">
        <v>2772</v>
      </c>
      <c r="B277" s="5" t="s">
        <v>2773</v>
      </c>
      <c r="C277" s="5" t="s">
        <v>2774</v>
      </c>
      <c r="D277" s="5" t="s">
        <v>2775</v>
      </c>
      <c r="E277" s="6">
        <v>0.09</v>
      </c>
      <c r="F277" s="5" t="s">
        <v>28</v>
      </c>
      <c r="G277" s="5" t="s">
        <v>91</v>
      </c>
      <c r="H277" s="6">
        <v>1.1200000000000001</v>
      </c>
      <c r="I277" s="5" t="s">
        <v>263</v>
      </c>
      <c r="J277" s="6">
        <v>21.93</v>
      </c>
      <c r="K277" s="6">
        <v>0.09</v>
      </c>
      <c r="L277" s="6">
        <v>1.82</v>
      </c>
      <c r="M277" s="5" t="s">
        <v>332</v>
      </c>
      <c r="N277" s="5" t="s">
        <v>8600</v>
      </c>
    </row>
    <row r="278" spans="1:14">
      <c r="A278" s="5" t="s">
        <v>2204</v>
      </c>
      <c r="B278" s="5" t="s">
        <v>2205</v>
      </c>
      <c r="C278" s="5" t="s">
        <v>2206</v>
      </c>
      <c r="D278" s="5" t="s">
        <v>2207</v>
      </c>
      <c r="E278" s="6">
        <v>0.09</v>
      </c>
      <c r="F278" s="5" t="s">
        <v>32</v>
      </c>
      <c r="G278" s="5" t="s">
        <v>87</v>
      </c>
      <c r="H278" s="6">
        <v>0.84</v>
      </c>
      <c r="I278" s="5" t="s">
        <v>176</v>
      </c>
      <c r="J278" s="6">
        <v>21.78</v>
      </c>
      <c r="K278" s="6">
        <v>0.22</v>
      </c>
      <c r="L278" s="6">
        <v>6.68</v>
      </c>
      <c r="M278" s="5" t="s">
        <v>152</v>
      </c>
      <c r="N278" s="5" t="s">
        <v>8598</v>
      </c>
    </row>
    <row r="279" spans="1:14">
      <c r="A279" s="5" t="s">
        <v>2965</v>
      </c>
      <c r="B279" s="5" t="s">
        <v>2966</v>
      </c>
      <c r="C279" s="394" t="s">
        <v>2967</v>
      </c>
      <c r="D279" s="5" t="s">
        <v>2968</v>
      </c>
      <c r="E279" s="6">
        <v>0.08</v>
      </c>
      <c r="F279" s="5" t="s">
        <v>30</v>
      </c>
      <c r="G279" s="5" t="s">
        <v>89</v>
      </c>
      <c r="H279" s="6">
        <v>0.8</v>
      </c>
      <c r="I279" s="5" t="s">
        <v>176</v>
      </c>
      <c r="J279" s="6">
        <v>21.59</v>
      </c>
      <c r="K279" s="6">
        <v>0.24</v>
      </c>
      <c r="L279" s="6">
        <v>5.71</v>
      </c>
      <c r="M279" s="5" t="s">
        <v>177</v>
      </c>
      <c r="N279" s="5" t="s">
        <v>8600</v>
      </c>
    </row>
    <row r="280" spans="1:14">
      <c r="A280" s="5" t="s">
        <v>369</v>
      </c>
      <c r="B280" s="5" t="s">
        <v>370</v>
      </c>
      <c r="C280" s="394" t="s">
        <v>371</v>
      </c>
      <c r="D280" s="5" t="s">
        <v>372</v>
      </c>
      <c r="E280" s="6">
        <v>0.08</v>
      </c>
      <c r="F280" s="5" t="s">
        <v>24</v>
      </c>
      <c r="G280" s="5" t="s">
        <v>83</v>
      </c>
      <c r="H280" s="6">
        <v>0.94</v>
      </c>
      <c r="I280" s="5" t="s">
        <v>176</v>
      </c>
      <c r="J280" s="6">
        <v>32.4</v>
      </c>
      <c r="K280" s="6">
        <v>0.1</v>
      </c>
      <c r="L280" s="6">
        <v>6.03</v>
      </c>
      <c r="M280" s="5" t="s">
        <v>294</v>
      </c>
      <c r="N280" s="5" t="s">
        <v>8598</v>
      </c>
    </row>
    <row r="281" spans="1:14">
      <c r="A281" s="5" t="s">
        <v>4587</v>
      </c>
      <c r="B281" s="5" t="s">
        <v>4588</v>
      </c>
      <c r="C281" s="5" t="s">
        <v>4589</v>
      </c>
      <c r="D281" s="5" t="s">
        <v>4590</v>
      </c>
      <c r="E281" s="6">
        <v>0.08</v>
      </c>
      <c r="F281" s="5" t="s">
        <v>54</v>
      </c>
      <c r="G281" s="5" t="s">
        <v>87</v>
      </c>
      <c r="H281" s="6">
        <v>0.9</v>
      </c>
      <c r="I281" s="5" t="s">
        <v>263</v>
      </c>
      <c r="J281" s="6">
        <v>19.760000000000002</v>
      </c>
      <c r="K281" s="6">
        <v>0.15</v>
      </c>
      <c r="L281" s="6">
        <v>3.4</v>
      </c>
      <c r="M281" s="5" t="s">
        <v>152</v>
      </c>
      <c r="N281" s="5" t="s">
        <v>8598</v>
      </c>
    </row>
    <row r="282" spans="1:14">
      <c r="A282" s="5" t="s">
        <v>2362</v>
      </c>
      <c r="B282" s="5" t="s">
        <v>2363</v>
      </c>
      <c r="C282" s="5" t="s">
        <v>2364</v>
      </c>
      <c r="D282" s="5" t="s">
        <v>2365</v>
      </c>
      <c r="E282" s="6">
        <v>0.08</v>
      </c>
      <c r="F282" s="5" t="s">
        <v>73</v>
      </c>
      <c r="G282" s="5" t="s">
        <v>87</v>
      </c>
      <c r="H282" s="6"/>
      <c r="I282" s="5"/>
      <c r="J282" s="6"/>
      <c r="K282" s="6">
        <v>0.03</v>
      </c>
      <c r="L282" s="6">
        <v>8.24</v>
      </c>
      <c r="M282" s="5" t="s">
        <v>469</v>
      </c>
      <c r="N282" s="5"/>
    </row>
    <row r="283" spans="1:14">
      <c r="A283" s="5" t="s">
        <v>2816</v>
      </c>
      <c r="B283" s="5" t="s">
        <v>2817</v>
      </c>
      <c r="C283" s="395">
        <v>2881</v>
      </c>
      <c r="D283" s="5" t="s">
        <v>2819</v>
      </c>
      <c r="E283" s="6">
        <v>0.08</v>
      </c>
      <c r="F283" s="5" t="s">
        <v>75</v>
      </c>
      <c r="G283" s="5" t="s">
        <v>85</v>
      </c>
      <c r="H283" s="6"/>
      <c r="I283" s="5"/>
      <c r="J283" s="6">
        <v>6.88</v>
      </c>
      <c r="K283" s="6">
        <v>0.13</v>
      </c>
      <c r="L283" s="6">
        <v>1.24</v>
      </c>
      <c r="M283" s="5" t="s">
        <v>212</v>
      </c>
      <c r="N283" s="5"/>
    </row>
    <row r="284" spans="1:14">
      <c r="A284" s="5" t="s">
        <v>5383</v>
      </c>
      <c r="B284" s="5" t="s">
        <v>5384</v>
      </c>
      <c r="C284" s="5" t="s">
        <v>5385</v>
      </c>
      <c r="D284" s="5" t="s">
        <v>5386</v>
      </c>
      <c r="E284" s="6">
        <v>0.08</v>
      </c>
      <c r="F284" s="5" t="s">
        <v>24</v>
      </c>
      <c r="G284" s="5" t="s">
        <v>81</v>
      </c>
      <c r="H284" s="6">
        <v>1.05</v>
      </c>
      <c r="I284" s="5" t="s">
        <v>263</v>
      </c>
      <c r="J284" s="6">
        <v>12.55</v>
      </c>
      <c r="K284" s="6">
        <v>0.11</v>
      </c>
      <c r="L284" s="6">
        <v>1.32</v>
      </c>
      <c r="M284" s="5" t="s">
        <v>294</v>
      </c>
      <c r="N284" s="5" t="s">
        <v>8600</v>
      </c>
    </row>
    <row r="285" spans="1:14">
      <c r="A285" s="5" t="s">
        <v>221</v>
      </c>
      <c r="B285" s="5" t="s">
        <v>222</v>
      </c>
      <c r="C285" s="5" t="s">
        <v>223</v>
      </c>
      <c r="D285" s="5" t="s">
        <v>224</v>
      </c>
      <c r="E285" s="6">
        <v>0.08</v>
      </c>
      <c r="F285" s="5" t="s">
        <v>44</v>
      </c>
      <c r="G285" s="5" t="s">
        <v>87</v>
      </c>
      <c r="H285" s="6"/>
      <c r="I285" s="5"/>
      <c r="J285" s="6">
        <v>30.77</v>
      </c>
      <c r="K285" s="6">
        <v>0.27</v>
      </c>
      <c r="L285" s="6">
        <v>6.47</v>
      </c>
      <c r="M285" s="5" t="s">
        <v>152</v>
      </c>
      <c r="N285" s="5"/>
    </row>
    <row r="286" spans="1:14">
      <c r="A286" s="5" t="s">
        <v>7693</v>
      </c>
      <c r="B286" s="5" t="s">
        <v>7694</v>
      </c>
      <c r="C286" s="394" t="s">
        <v>7695</v>
      </c>
      <c r="D286" s="5" t="s">
        <v>7696</v>
      </c>
      <c r="E286" s="6">
        <v>0.08</v>
      </c>
      <c r="F286" s="5" t="s">
        <v>24</v>
      </c>
      <c r="G286" s="5" t="s">
        <v>87</v>
      </c>
      <c r="H286" s="6"/>
      <c r="I286" s="5"/>
      <c r="J286" s="6"/>
      <c r="K286" s="6">
        <v>0.15</v>
      </c>
      <c r="L286" s="6">
        <v>2.3199999999999998</v>
      </c>
      <c r="M286" s="5" t="s">
        <v>294</v>
      </c>
      <c r="N286" s="5"/>
    </row>
    <row r="287" spans="1:14">
      <c r="A287" s="5" t="s">
        <v>2472</v>
      </c>
      <c r="B287" s="5" t="s">
        <v>2473</v>
      </c>
      <c r="C287" s="394" t="s">
        <v>2474</v>
      </c>
      <c r="D287" s="5" t="s">
        <v>2475</v>
      </c>
      <c r="E287" s="6">
        <v>0.08</v>
      </c>
      <c r="F287" s="5" t="s">
        <v>75</v>
      </c>
      <c r="G287" s="5" t="s">
        <v>88</v>
      </c>
      <c r="H287" s="6"/>
      <c r="I287" s="5"/>
      <c r="J287" s="6"/>
      <c r="K287" s="6">
        <v>0.37</v>
      </c>
      <c r="L287" s="6">
        <v>24.29</v>
      </c>
      <c r="M287" s="5" t="s">
        <v>212</v>
      </c>
      <c r="N287" s="5"/>
    </row>
    <row r="288" spans="1:14">
      <c r="A288" s="5" t="s">
        <v>6230</v>
      </c>
      <c r="B288" s="5" t="s">
        <v>6231</v>
      </c>
      <c r="C288" s="395" t="s">
        <v>6232</v>
      </c>
      <c r="D288" s="5" t="s">
        <v>6233</v>
      </c>
      <c r="E288" s="6">
        <v>0.08</v>
      </c>
      <c r="F288" s="5" t="s">
        <v>46</v>
      </c>
      <c r="G288" s="5" t="s">
        <v>85</v>
      </c>
      <c r="H288" s="6">
        <v>0.87</v>
      </c>
      <c r="I288" s="5" t="s">
        <v>263</v>
      </c>
      <c r="J288" s="6">
        <v>16.32</v>
      </c>
      <c r="K288" s="6">
        <v>0.27</v>
      </c>
      <c r="L288" s="6">
        <v>3.06</v>
      </c>
      <c r="M288" s="5" t="s">
        <v>152</v>
      </c>
      <c r="N288" s="5" t="s">
        <v>8598</v>
      </c>
    </row>
    <row r="289" spans="1:14">
      <c r="A289" s="5" t="s">
        <v>3395</v>
      </c>
      <c r="B289" s="5" t="s">
        <v>3396</v>
      </c>
      <c r="C289" s="5" t="s">
        <v>3397</v>
      </c>
      <c r="D289" s="5" t="s">
        <v>3398</v>
      </c>
      <c r="E289" s="6">
        <v>0.08</v>
      </c>
      <c r="F289" s="5" t="s">
        <v>36</v>
      </c>
      <c r="G289" s="5" t="s">
        <v>89</v>
      </c>
      <c r="H289" s="6">
        <v>1.1200000000000001</v>
      </c>
      <c r="I289" s="5" t="s">
        <v>263</v>
      </c>
      <c r="J289" s="6">
        <v>14.4</v>
      </c>
      <c r="K289" s="6">
        <v>0.12</v>
      </c>
      <c r="L289" s="6">
        <v>1.84</v>
      </c>
      <c r="M289" s="5" t="s">
        <v>152</v>
      </c>
      <c r="N289" s="5" t="s">
        <v>8599</v>
      </c>
    </row>
    <row r="290" spans="1:14">
      <c r="A290" s="5" t="s">
        <v>3937</v>
      </c>
      <c r="B290" s="5" t="s">
        <v>3938</v>
      </c>
      <c r="C290" s="395">
        <v>1605</v>
      </c>
      <c r="D290" s="5" t="s">
        <v>3940</v>
      </c>
      <c r="E290" s="6">
        <v>0.08</v>
      </c>
      <c r="F290" s="5" t="s">
        <v>24</v>
      </c>
      <c r="G290" s="5" t="s">
        <v>84</v>
      </c>
      <c r="H290" s="6">
        <v>1.33</v>
      </c>
      <c r="I290" s="5" t="s">
        <v>142</v>
      </c>
      <c r="J290" s="6">
        <v>11.91</v>
      </c>
      <c r="K290" s="6">
        <v>0.09</v>
      </c>
      <c r="L290" s="6">
        <v>1.02</v>
      </c>
      <c r="M290" s="5" t="s">
        <v>294</v>
      </c>
      <c r="N290" s="5" t="s">
        <v>8598</v>
      </c>
    </row>
    <row r="291" spans="1:14">
      <c r="A291" s="5" t="s">
        <v>6862</v>
      </c>
      <c r="B291" s="5" t="s">
        <v>6863</v>
      </c>
      <c r="C291" s="395" t="s">
        <v>6864</v>
      </c>
      <c r="D291" s="5" t="s">
        <v>6865</v>
      </c>
      <c r="E291" s="6">
        <v>0.08</v>
      </c>
      <c r="F291" s="5" t="s">
        <v>30</v>
      </c>
      <c r="G291" s="5" t="s">
        <v>89</v>
      </c>
      <c r="H291" s="6">
        <v>0.86</v>
      </c>
      <c r="I291" s="5" t="s">
        <v>263</v>
      </c>
      <c r="J291" s="6">
        <v>18.34</v>
      </c>
      <c r="K291" s="6">
        <v>0.16</v>
      </c>
      <c r="L291" s="6">
        <v>3.34</v>
      </c>
      <c r="M291" s="5" t="s">
        <v>177</v>
      </c>
      <c r="N291" s="5" t="s">
        <v>8598</v>
      </c>
    </row>
    <row r="292" spans="1:14">
      <c r="A292" s="5" t="s">
        <v>5743</v>
      </c>
      <c r="B292" s="5" t="s">
        <v>5744</v>
      </c>
      <c r="C292" s="393" t="s">
        <v>5745</v>
      </c>
      <c r="D292" s="5" t="s">
        <v>5746</v>
      </c>
      <c r="E292" s="6">
        <v>0.08</v>
      </c>
      <c r="F292" s="5" t="s">
        <v>28</v>
      </c>
      <c r="G292" s="5" t="s">
        <v>85</v>
      </c>
      <c r="H292" s="6">
        <v>1.21</v>
      </c>
      <c r="I292" s="5" t="s">
        <v>142</v>
      </c>
      <c r="J292" s="6">
        <v>11.62</v>
      </c>
      <c r="K292" s="6">
        <v>0.32</v>
      </c>
      <c r="L292" s="6">
        <v>3.2</v>
      </c>
      <c r="M292" s="5" t="s">
        <v>332</v>
      </c>
      <c r="N292" s="5" t="s">
        <v>8598</v>
      </c>
    </row>
    <row r="293" spans="1:14">
      <c r="A293" s="5" t="s">
        <v>5131</v>
      </c>
      <c r="B293" s="5" t="s">
        <v>5132</v>
      </c>
      <c r="C293" s="395" t="s">
        <v>5133</v>
      </c>
      <c r="D293" s="5" t="s">
        <v>5134</v>
      </c>
      <c r="E293" s="6">
        <v>0.08</v>
      </c>
      <c r="F293" s="5" t="s">
        <v>1230</v>
      </c>
      <c r="G293" s="5" t="s">
        <v>85</v>
      </c>
      <c r="H293" s="6"/>
      <c r="I293" s="5"/>
      <c r="J293" s="6"/>
      <c r="K293" s="6">
        <v>0.14000000000000001</v>
      </c>
      <c r="L293" s="6">
        <v>1.77</v>
      </c>
      <c r="M293" s="5" t="s">
        <v>1231</v>
      </c>
      <c r="N293" s="5"/>
    </row>
    <row r="294" spans="1:14">
      <c r="A294" s="5" t="s">
        <v>5583</v>
      </c>
      <c r="B294" s="5" t="s">
        <v>5584</v>
      </c>
      <c r="C294" s="395" t="s">
        <v>5585</v>
      </c>
      <c r="D294" s="5" t="s">
        <v>5586</v>
      </c>
      <c r="E294" s="6">
        <v>0.08</v>
      </c>
      <c r="F294" s="5" t="s">
        <v>28</v>
      </c>
      <c r="G294" s="5" t="s">
        <v>84</v>
      </c>
      <c r="H294" s="6">
        <v>1.1000000000000001</v>
      </c>
      <c r="I294" s="5" t="s">
        <v>142</v>
      </c>
      <c r="J294" s="6">
        <v>20.47</v>
      </c>
      <c r="K294" s="6">
        <v>0.11</v>
      </c>
      <c r="L294" s="6">
        <v>2.37</v>
      </c>
      <c r="M294" s="5" t="s">
        <v>332</v>
      </c>
      <c r="N294" s="5" t="s">
        <v>8598</v>
      </c>
    </row>
    <row r="295" spans="1:14">
      <c r="A295" s="5" t="s">
        <v>6782</v>
      </c>
      <c r="B295" s="5" t="s">
        <v>6783</v>
      </c>
      <c r="C295" s="394" t="s">
        <v>6784</v>
      </c>
      <c r="D295" s="5" t="s">
        <v>6785</v>
      </c>
      <c r="E295" s="6">
        <v>0.08</v>
      </c>
      <c r="F295" s="5" t="s">
        <v>73</v>
      </c>
      <c r="G295" s="5" t="s">
        <v>85</v>
      </c>
      <c r="H295" s="6"/>
      <c r="I295" s="5" t="s">
        <v>142</v>
      </c>
      <c r="J295" s="6">
        <v>4.0599999999999996</v>
      </c>
      <c r="K295" s="6"/>
      <c r="L295" s="6">
        <v>0.89</v>
      </c>
      <c r="M295" s="5" t="s">
        <v>469</v>
      </c>
      <c r="N295" s="5" t="s">
        <v>8598</v>
      </c>
    </row>
    <row r="296" spans="1:14">
      <c r="A296" s="5" t="s">
        <v>2564</v>
      </c>
      <c r="B296" s="5" t="s">
        <v>2565</v>
      </c>
      <c r="C296" s="395" t="s">
        <v>2566</v>
      </c>
      <c r="D296" s="5" t="s">
        <v>2567</v>
      </c>
      <c r="E296" s="6">
        <v>0.08</v>
      </c>
      <c r="F296" s="5" t="s">
        <v>36</v>
      </c>
      <c r="G296" s="5" t="s">
        <v>82</v>
      </c>
      <c r="H296" s="6">
        <v>0.81</v>
      </c>
      <c r="I296" s="5" t="s">
        <v>142</v>
      </c>
      <c r="J296" s="6">
        <v>7.92</v>
      </c>
      <c r="K296" s="6">
        <v>0.08</v>
      </c>
      <c r="L296" s="6">
        <v>0.53</v>
      </c>
      <c r="M296" s="5" t="s">
        <v>152</v>
      </c>
      <c r="N296" s="5" t="s">
        <v>8924</v>
      </c>
    </row>
    <row r="297" spans="1:14">
      <c r="A297" s="5" t="s">
        <v>4679</v>
      </c>
      <c r="B297" s="5" t="s">
        <v>4680</v>
      </c>
      <c r="C297" s="5" t="s">
        <v>4681</v>
      </c>
      <c r="D297" s="5" t="s">
        <v>4682</v>
      </c>
      <c r="E297" s="6">
        <v>0.08</v>
      </c>
      <c r="F297" s="5" t="s">
        <v>28</v>
      </c>
      <c r="G297" s="5" t="s">
        <v>83</v>
      </c>
      <c r="H297" s="6">
        <v>1.47</v>
      </c>
      <c r="I297" s="5" t="s">
        <v>142</v>
      </c>
      <c r="J297" s="6">
        <v>24.41</v>
      </c>
      <c r="K297" s="6">
        <v>0.23</v>
      </c>
      <c r="L297" s="6">
        <v>6.77</v>
      </c>
      <c r="M297" s="5" t="s">
        <v>332</v>
      </c>
      <c r="N297" s="5" t="s">
        <v>8600</v>
      </c>
    </row>
    <row r="298" spans="1:14">
      <c r="A298" s="5" t="s">
        <v>2864</v>
      </c>
      <c r="B298" s="5" t="s">
        <v>2865</v>
      </c>
      <c r="C298" s="394" t="s">
        <v>2866</v>
      </c>
      <c r="D298" s="5" t="s">
        <v>2867</v>
      </c>
      <c r="E298" s="6">
        <v>0.08</v>
      </c>
      <c r="F298" s="5" t="s">
        <v>30</v>
      </c>
      <c r="G298" s="5" t="s">
        <v>86</v>
      </c>
      <c r="H298" s="6">
        <v>1.41</v>
      </c>
      <c r="I298" s="5" t="s">
        <v>263</v>
      </c>
      <c r="J298" s="6">
        <v>45.37</v>
      </c>
      <c r="K298" s="6">
        <v>0.08</v>
      </c>
      <c r="L298" s="6">
        <v>5.81</v>
      </c>
      <c r="M298" s="5" t="s">
        <v>177</v>
      </c>
      <c r="N298" s="5" t="s">
        <v>8598</v>
      </c>
    </row>
    <row r="299" spans="1:14">
      <c r="A299" s="5" t="s">
        <v>7180</v>
      </c>
      <c r="B299" s="5" t="s">
        <v>7181</v>
      </c>
      <c r="C299" s="394" t="s">
        <v>7182</v>
      </c>
      <c r="D299" s="5" t="s">
        <v>7183</v>
      </c>
      <c r="E299" s="6">
        <v>0.08</v>
      </c>
      <c r="F299" s="5" t="s">
        <v>24</v>
      </c>
      <c r="G299" s="5" t="s">
        <v>90</v>
      </c>
      <c r="H299" s="6"/>
      <c r="I299" s="5" t="s">
        <v>142</v>
      </c>
      <c r="J299" s="6">
        <v>11.43</v>
      </c>
      <c r="K299" s="6">
        <v>0.09</v>
      </c>
      <c r="L299" s="6">
        <v>1.85</v>
      </c>
      <c r="M299" s="5" t="s">
        <v>294</v>
      </c>
      <c r="N299" s="5" t="s">
        <v>8598</v>
      </c>
    </row>
    <row r="300" spans="1:14">
      <c r="A300" s="5" t="s">
        <v>6966</v>
      </c>
      <c r="B300" s="5" t="s">
        <v>6967</v>
      </c>
      <c r="C300" s="393">
        <v>402340</v>
      </c>
      <c r="D300" s="5" t="s">
        <v>6969</v>
      </c>
      <c r="E300" s="6">
        <v>0.08</v>
      </c>
      <c r="F300" s="5" t="s">
        <v>73</v>
      </c>
      <c r="G300" s="5" t="s">
        <v>87</v>
      </c>
      <c r="H300" s="6"/>
      <c r="I300" s="5"/>
      <c r="J300" s="6"/>
      <c r="K300" s="6">
        <v>0.39</v>
      </c>
      <c r="L300" s="6">
        <v>2.71</v>
      </c>
      <c r="M300" s="5" t="s">
        <v>469</v>
      </c>
      <c r="N300" s="5"/>
    </row>
    <row r="301" spans="1:14">
      <c r="A301" s="5" t="s">
        <v>7355</v>
      </c>
      <c r="B301" s="5" t="s">
        <v>7356</v>
      </c>
      <c r="C301" s="394" t="s">
        <v>7357</v>
      </c>
      <c r="D301" s="5" t="s">
        <v>7358</v>
      </c>
      <c r="E301" s="6">
        <v>0.08</v>
      </c>
      <c r="F301" s="5" t="s">
        <v>71</v>
      </c>
      <c r="G301" s="5" t="s">
        <v>88</v>
      </c>
      <c r="H301" s="6">
        <v>0.88</v>
      </c>
      <c r="I301" s="5" t="s">
        <v>263</v>
      </c>
      <c r="J301" s="6">
        <v>15.39</v>
      </c>
      <c r="K301" s="6">
        <v>0.49</v>
      </c>
      <c r="L301" s="6">
        <v>8.52</v>
      </c>
      <c r="M301" s="5" t="s">
        <v>171</v>
      </c>
      <c r="N301" s="5" t="s">
        <v>8598</v>
      </c>
    </row>
    <row r="302" spans="1:14">
      <c r="A302" s="5" t="s">
        <v>6018</v>
      </c>
      <c r="B302" s="5" t="s">
        <v>6019</v>
      </c>
      <c r="C302" s="5" t="s">
        <v>257</v>
      </c>
      <c r="D302" s="5" t="s">
        <v>6020</v>
      </c>
      <c r="E302" s="6">
        <v>0.08</v>
      </c>
      <c r="F302" s="5" t="s">
        <v>75</v>
      </c>
      <c r="G302" s="5" t="s">
        <v>88</v>
      </c>
      <c r="H302" s="6"/>
      <c r="I302" s="5"/>
      <c r="J302" s="6">
        <v>20.2</v>
      </c>
      <c r="K302" s="6">
        <v>0.36</v>
      </c>
      <c r="L302" s="6">
        <v>5.09</v>
      </c>
      <c r="M302" s="5" t="s">
        <v>212</v>
      </c>
      <c r="N302" s="5"/>
    </row>
    <row r="303" spans="1:14">
      <c r="A303" s="5" t="s">
        <v>4559</v>
      </c>
      <c r="B303" s="5" t="s">
        <v>4560</v>
      </c>
      <c r="C303" s="394" t="s">
        <v>4561</v>
      </c>
      <c r="D303" s="5" t="s">
        <v>4562</v>
      </c>
      <c r="E303" s="6">
        <v>0.08</v>
      </c>
      <c r="F303" s="5" t="s">
        <v>71</v>
      </c>
      <c r="G303" s="5" t="s">
        <v>87</v>
      </c>
      <c r="H303" s="6"/>
      <c r="I303" s="5" t="s">
        <v>142</v>
      </c>
      <c r="J303" s="6">
        <v>28.32</v>
      </c>
      <c r="K303" s="6">
        <v>0.19</v>
      </c>
      <c r="L303" s="6">
        <v>5.37</v>
      </c>
      <c r="M303" s="5" t="s">
        <v>171</v>
      </c>
      <c r="N303" s="5" t="s">
        <v>8599</v>
      </c>
    </row>
    <row r="304" spans="1:14">
      <c r="A304" s="5" t="s">
        <v>2410</v>
      </c>
      <c r="B304" s="5" t="s">
        <v>2411</v>
      </c>
      <c r="C304" s="393">
        <v>9020</v>
      </c>
      <c r="D304" s="5" t="s">
        <v>2413</v>
      </c>
      <c r="E304" s="6">
        <v>0.08</v>
      </c>
      <c r="F304" s="5" t="s">
        <v>24</v>
      </c>
      <c r="G304" s="5" t="s">
        <v>87</v>
      </c>
      <c r="H304" s="6">
        <v>1.24</v>
      </c>
      <c r="I304" s="5" t="s">
        <v>263</v>
      </c>
      <c r="J304" s="6">
        <v>15.98</v>
      </c>
      <c r="K304" s="6">
        <v>0.08</v>
      </c>
      <c r="L304" s="6">
        <v>1.33</v>
      </c>
      <c r="M304" s="5" t="s">
        <v>294</v>
      </c>
      <c r="N304" s="5" t="s">
        <v>8598</v>
      </c>
    </row>
    <row r="305" spans="1:14">
      <c r="A305" s="5" t="s">
        <v>1429</v>
      </c>
      <c r="B305" s="5" t="s">
        <v>1430</v>
      </c>
      <c r="C305" s="5" t="s">
        <v>1431</v>
      </c>
      <c r="D305" s="5" t="s">
        <v>1432</v>
      </c>
      <c r="E305" s="6">
        <v>0.08</v>
      </c>
      <c r="F305" s="5" t="s">
        <v>24</v>
      </c>
      <c r="G305" s="5" t="s">
        <v>87</v>
      </c>
      <c r="H305" s="6">
        <v>1.17</v>
      </c>
      <c r="I305" s="5" t="s">
        <v>263</v>
      </c>
      <c r="J305" s="6">
        <v>8.34</v>
      </c>
      <c r="K305" s="6">
        <v>0.11</v>
      </c>
      <c r="L305" s="6">
        <v>0.81</v>
      </c>
      <c r="M305" s="5" t="s">
        <v>294</v>
      </c>
      <c r="N305" s="5" t="s">
        <v>8598</v>
      </c>
    </row>
    <row r="306" spans="1:14">
      <c r="A306" s="5" t="s">
        <v>8425</v>
      </c>
      <c r="B306" s="5" t="s">
        <v>8426</v>
      </c>
      <c r="C306" s="5" t="s">
        <v>8427</v>
      </c>
      <c r="D306" s="5" t="s">
        <v>8428</v>
      </c>
      <c r="E306" s="6">
        <v>0.08</v>
      </c>
      <c r="F306" s="5" t="s">
        <v>69</v>
      </c>
      <c r="G306" s="5" t="s">
        <v>89</v>
      </c>
      <c r="H306" s="6"/>
      <c r="I306" s="5" t="s">
        <v>142</v>
      </c>
      <c r="J306" s="6">
        <v>17.649999999999999</v>
      </c>
      <c r="K306" s="6">
        <v>0.41</v>
      </c>
      <c r="L306" s="6">
        <v>4.7</v>
      </c>
      <c r="M306" s="5" t="s">
        <v>157</v>
      </c>
      <c r="N306" s="5" t="s">
        <v>8924</v>
      </c>
    </row>
    <row r="307" spans="1:14">
      <c r="A307" s="5" t="s">
        <v>483</v>
      </c>
      <c r="B307" s="5" t="s">
        <v>484</v>
      </c>
      <c r="C307" s="394" t="s">
        <v>485</v>
      </c>
      <c r="D307" s="5" t="s">
        <v>486</v>
      </c>
      <c r="E307" s="6">
        <v>7.0000000000000007E-2</v>
      </c>
      <c r="F307" s="5" t="s">
        <v>44</v>
      </c>
      <c r="G307" s="5" t="s">
        <v>82</v>
      </c>
      <c r="H307" s="6">
        <v>0.7</v>
      </c>
      <c r="I307" s="5" t="s">
        <v>263</v>
      </c>
      <c r="J307" s="6">
        <v>14.32</v>
      </c>
      <c r="K307" s="6">
        <v>0.26</v>
      </c>
      <c r="L307" s="6">
        <v>4.37</v>
      </c>
      <c r="M307" s="5" t="s">
        <v>152</v>
      </c>
      <c r="N307" s="5" t="s">
        <v>8598</v>
      </c>
    </row>
    <row r="308" spans="1:14">
      <c r="A308" s="5" t="s">
        <v>6974</v>
      </c>
      <c r="B308" s="5" t="s">
        <v>6975</v>
      </c>
      <c r="C308" s="395" t="s">
        <v>6976</v>
      </c>
      <c r="D308" s="5" t="s">
        <v>6977</v>
      </c>
      <c r="E308" s="6">
        <v>7.0000000000000007E-2</v>
      </c>
      <c r="F308" s="5" t="s">
        <v>64</v>
      </c>
      <c r="G308" s="5" t="s">
        <v>85</v>
      </c>
      <c r="H308" s="6">
        <v>0.95</v>
      </c>
      <c r="I308" s="5" t="s">
        <v>263</v>
      </c>
      <c r="J308" s="6">
        <v>11.15</v>
      </c>
      <c r="K308" s="6">
        <v>0.14000000000000001</v>
      </c>
      <c r="L308" s="6">
        <v>1.55</v>
      </c>
      <c r="M308" s="5" t="s">
        <v>162</v>
      </c>
      <c r="N308" s="5" t="s">
        <v>8598</v>
      </c>
    </row>
    <row r="309" spans="1:14">
      <c r="A309" s="5" t="s">
        <v>208</v>
      </c>
      <c r="B309" s="5" t="s">
        <v>209</v>
      </c>
      <c r="C309" s="395">
        <v>2345</v>
      </c>
      <c r="D309" s="5" t="s">
        <v>211</v>
      </c>
      <c r="E309" s="6">
        <v>7.0000000000000007E-2</v>
      </c>
      <c r="F309" s="5" t="s">
        <v>75</v>
      </c>
      <c r="G309" s="5" t="s">
        <v>88</v>
      </c>
      <c r="H309" s="6"/>
      <c r="I309" s="5"/>
      <c r="J309" s="6">
        <v>27.88</v>
      </c>
      <c r="K309" s="6">
        <v>0.59</v>
      </c>
      <c r="L309" s="6">
        <v>17.82</v>
      </c>
      <c r="M309" s="5" t="s">
        <v>212</v>
      </c>
      <c r="N309" s="5"/>
    </row>
    <row r="310" spans="1:14">
      <c r="A310" s="5" t="s">
        <v>1360</v>
      </c>
      <c r="B310" s="5" t="s">
        <v>1361</v>
      </c>
      <c r="C310" s="395">
        <v>7751</v>
      </c>
      <c r="D310" s="5" t="s">
        <v>1363</v>
      </c>
      <c r="E310" s="6">
        <v>7.0000000000000007E-2</v>
      </c>
      <c r="F310" s="5" t="s">
        <v>24</v>
      </c>
      <c r="G310" s="5" t="s">
        <v>88</v>
      </c>
      <c r="H310" s="6"/>
      <c r="I310" s="5" t="s">
        <v>142</v>
      </c>
      <c r="J310" s="6">
        <v>10.1</v>
      </c>
      <c r="K310" s="6">
        <v>0.11</v>
      </c>
      <c r="L310" s="6">
        <v>1.1000000000000001</v>
      </c>
      <c r="M310" s="5" t="s">
        <v>294</v>
      </c>
      <c r="N310" s="5" t="s">
        <v>8599</v>
      </c>
    </row>
    <row r="311" spans="1:14">
      <c r="A311" s="5" t="s">
        <v>6118</v>
      </c>
      <c r="B311" s="5" t="s">
        <v>6119</v>
      </c>
      <c r="C311" s="395">
        <v>8308</v>
      </c>
      <c r="D311" s="5" t="s">
        <v>6121</v>
      </c>
      <c r="E311" s="6">
        <v>7.0000000000000007E-2</v>
      </c>
      <c r="F311" s="5" t="s">
        <v>24</v>
      </c>
      <c r="G311" s="5" t="s">
        <v>85</v>
      </c>
      <c r="H311" s="6">
        <v>1.02</v>
      </c>
      <c r="I311" s="5" t="s">
        <v>142</v>
      </c>
      <c r="J311" s="6">
        <v>13.95</v>
      </c>
      <c r="K311" s="6">
        <v>0.08</v>
      </c>
      <c r="L311" s="6">
        <v>1.46</v>
      </c>
      <c r="M311" s="5" t="s">
        <v>294</v>
      </c>
      <c r="N311" s="5" t="s">
        <v>8598</v>
      </c>
    </row>
    <row r="312" spans="1:14">
      <c r="A312" s="5" t="s">
        <v>749</v>
      </c>
      <c r="B312" s="5" t="s">
        <v>750</v>
      </c>
      <c r="C312" s="5" t="s">
        <v>751</v>
      </c>
      <c r="D312" s="5" t="s">
        <v>752</v>
      </c>
      <c r="E312" s="6">
        <v>7.0000000000000007E-2</v>
      </c>
      <c r="F312" s="5" t="s">
        <v>26</v>
      </c>
      <c r="G312" s="5" t="s">
        <v>85</v>
      </c>
      <c r="H312" s="6">
        <v>0.98</v>
      </c>
      <c r="I312" s="5" t="s">
        <v>142</v>
      </c>
      <c r="J312" s="6">
        <v>12.72</v>
      </c>
      <c r="K312" s="6">
        <v>0.12</v>
      </c>
      <c r="L312" s="6">
        <v>1.79</v>
      </c>
      <c r="M312" s="5" t="s">
        <v>131</v>
      </c>
      <c r="N312" s="5" t="s">
        <v>8598</v>
      </c>
    </row>
    <row r="313" spans="1:14">
      <c r="A313" s="5" t="s">
        <v>6186</v>
      </c>
      <c r="B313" s="5" t="s">
        <v>6187</v>
      </c>
      <c r="C313" s="395" t="s">
        <v>6188</v>
      </c>
      <c r="D313" s="5" t="s">
        <v>6189</v>
      </c>
      <c r="E313" s="6">
        <v>7.0000000000000007E-2</v>
      </c>
      <c r="F313" s="5" t="s">
        <v>64</v>
      </c>
      <c r="G313" s="5" t="s">
        <v>87</v>
      </c>
      <c r="H313" s="6">
        <v>1.05</v>
      </c>
      <c r="I313" s="5" t="s">
        <v>176</v>
      </c>
      <c r="J313" s="6">
        <v>44.23</v>
      </c>
      <c r="K313" s="6">
        <v>0.16</v>
      </c>
      <c r="L313" s="6">
        <v>7.59</v>
      </c>
      <c r="M313" s="5" t="s">
        <v>162</v>
      </c>
      <c r="N313" s="5" t="s">
        <v>8598</v>
      </c>
    </row>
    <row r="314" spans="1:14">
      <c r="A314" s="5" t="s">
        <v>2374</v>
      </c>
      <c r="B314" s="5" t="s">
        <v>2375</v>
      </c>
      <c r="C314" s="393" t="s">
        <v>2376</v>
      </c>
      <c r="D314" s="5" t="s">
        <v>2377</v>
      </c>
      <c r="E314" s="6">
        <v>7.0000000000000007E-2</v>
      </c>
      <c r="F314" s="5" t="s">
        <v>32</v>
      </c>
      <c r="G314" s="5" t="s">
        <v>91</v>
      </c>
      <c r="H314" s="6">
        <v>1.06</v>
      </c>
      <c r="I314" s="5" t="s">
        <v>263</v>
      </c>
      <c r="J314" s="6">
        <v>14.5</v>
      </c>
      <c r="K314" s="6">
        <v>0.22</v>
      </c>
      <c r="L314" s="6">
        <v>3.65</v>
      </c>
      <c r="M314" s="5" t="s">
        <v>152</v>
      </c>
      <c r="N314" s="5" t="s">
        <v>8598</v>
      </c>
    </row>
    <row r="315" spans="1:14">
      <c r="A315" s="5" t="s">
        <v>6122</v>
      </c>
      <c r="B315" s="5" t="s">
        <v>6123</v>
      </c>
      <c r="C315" s="393" t="s">
        <v>6124</v>
      </c>
      <c r="D315" s="5" t="s">
        <v>6125</v>
      </c>
      <c r="E315" s="6">
        <v>7.0000000000000007E-2</v>
      </c>
      <c r="F315" s="5" t="s">
        <v>400</v>
      </c>
      <c r="G315" s="5" t="s">
        <v>82</v>
      </c>
      <c r="H315" s="6">
        <v>0.96</v>
      </c>
      <c r="I315" s="5" t="s">
        <v>263</v>
      </c>
      <c r="J315" s="6">
        <v>13.6</v>
      </c>
      <c r="K315" s="6">
        <v>0.36</v>
      </c>
      <c r="L315" s="6">
        <v>7.36</v>
      </c>
      <c r="M315" s="5" t="s">
        <v>332</v>
      </c>
      <c r="N315" s="5" t="s">
        <v>8598</v>
      </c>
    </row>
    <row r="316" spans="1:14">
      <c r="A316" s="5" t="s">
        <v>2548</v>
      </c>
      <c r="B316" s="5" t="s">
        <v>2549</v>
      </c>
      <c r="C316" s="393">
        <v>5020</v>
      </c>
      <c r="D316" s="5" t="s">
        <v>2551</v>
      </c>
      <c r="E316" s="6">
        <v>7.0000000000000007E-2</v>
      </c>
      <c r="F316" s="5" t="s">
        <v>24</v>
      </c>
      <c r="G316" s="5" t="s">
        <v>84</v>
      </c>
      <c r="H316" s="6"/>
      <c r="I316" s="5"/>
      <c r="J316" s="6"/>
      <c r="K316" s="6">
        <v>0.02</v>
      </c>
      <c r="L316" s="6">
        <v>1.2</v>
      </c>
      <c r="M316" s="5" t="s">
        <v>294</v>
      </c>
      <c r="N316" s="5"/>
    </row>
    <row r="317" spans="1:14">
      <c r="A317" s="5" t="s">
        <v>1653</v>
      </c>
      <c r="B317" s="5" t="s">
        <v>1654</v>
      </c>
      <c r="C317" s="5" t="s">
        <v>1655</v>
      </c>
      <c r="D317" s="5" t="s">
        <v>1656</v>
      </c>
      <c r="E317" s="6">
        <v>7.0000000000000007E-2</v>
      </c>
      <c r="F317" s="5" t="s">
        <v>69</v>
      </c>
      <c r="G317" s="5" t="s">
        <v>85</v>
      </c>
      <c r="H317" s="6">
        <v>0.83</v>
      </c>
      <c r="I317" s="5" t="s">
        <v>263</v>
      </c>
      <c r="J317" s="6">
        <v>7.49</v>
      </c>
      <c r="K317" s="6">
        <v>0.14000000000000001</v>
      </c>
      <c r="L317" s="6">
        <v>1.04</v>
      </c>
      <c r="M317" s="5" t="s">
        <v>157</v>
      </c>
      <c r="N317" s="5" t="s">
        <v>8598</v>
      </c>
    </row>
    <row r="318" spans="1:14">
      <c r="A318" s="5" t="s">
        <v>706</v>
      </c>
      <c r="B318" s="5" t="s">
        <v>707</v>
      </c>
      <c r="C318" s="393" t="s">
        <v>708</v>
      </c>
      <c r="D318" s="5" t="s">
        <v>709</v>
      </c>
      <c r="E318" s="6">
        <v>7.0000000000000007E-2</v>
      </c>
      <c r="F318" s="5" t="s">
        <v>64</v>
      </c>
      <c r="G318" s="5" t="s">
        <v>87</v>
      </c>
      <c r="H318" s="6"/>
      <c r="I318" s="5" t="s">
        <v>176</v>
      </c>
      <c r="J318" s="6">
        <v>24.85</v>
      </c>
      <c r="K318" s="6">
        <v>0.24</v>
      </c>
      <c r="L318" s="6">
        <v>7</v>
      </c>
      <c r="M318" s="5" t="s">
        <v>162</v>
      </c>
      <c r="N318" s="5" t="s">
        <v>8598</v>
      </c>
    </row>
    <row r="319" spans="1:14">
      <c r="A319" s="5" t="s">
        <v>813</v>
      </c>
      <c r="B319" s="5" t="s">
        <v>814</v>
      </c>
      <c r="C319" s="5" t="s">
        <v>815</v>
      </c>
      <c r="D319" s="5" t="s">
        <v>816</v>
      </c>
      <c r="E319" s="6">
        <v>7.0000000000000007E-2</v>
      </c>
      <c r="F319" s="5" t="s">
        <v>71</v>
      </c>
      <c r="G319" s="5" t="s">
        <v>85</v>
      </c>
      <c r="H319" s="6"/>
      <c r="I319" s="5"/>
      <c r="J319" s="6">
        <v>32.33</v>
      </c>
      <c r="K319" s="6">
        <v>0.19</v>
      </c>
      <c r="L319" s="6">
        <v>5.57</v>
      </c>
      <c r="M319" s="5" t="s">
        <v>171</v>
      </c>
      <c r="N319" s="5"/>
    </row>
    <row r="320" spans="1:14">
      <c r="A320" s="5" t="s">
        <v>7104</v>
      </c>
      <c r="B320" s="5" t="s">
        <v>7105</v>
      </c>
      <c r="C320" s="5" t="s">
        <v>7106</v>
      </c>
      <c r="D320" s="5" t="s">
        <v>7107</v>
      </c>
      <c r="E320" s="6">
        <v>7.0000000000000007E-2</v>
      </c>
      <c r="F320" s="5" t="s">
        <v>188</v>
      </c>
      <c r="G320" s="5" t="s">
        <v>85</v>
      </c>
      <c r="H320" s="6"/>
      <c r="I320" s="5"/>
      <c r="J320" s="6"/>
      <c r="K320" s="6">
        <v>0.22</v>
      </c>
      <c r="L320" s="6">
        <v>2</v>
      </c>
      <c r="M320" s="5" t="s">
        <v>189</v>
      </c>
      <c r="N320" s="5"/>
    </row>
    <row r="321" spans="1:14">
      <c r="A321" s="5" t="s">
        <v>7403</v>
      </c>
      <c r="B321" s="5" t="s">
        <v>7404</v>
      </c>
      <c r="C321" s="5" t="s">
        <v>7405</v>
      </c>
      <c r="D321" s="5" t="s">
        <v>7406</v>
      </c>
      <c r="E321" s="6">
        <v>7.0000000000000007E-2</v>
      </c>
      <c r="F321" s="5" t="s">
        <v>28</v>
      </c>
      <c r="G321" s="5" t="s">
        <v>89</v>
      </c>
      <c r="H321" s="6">
        <v>1.6</v>
      </c>
      <c r="I321" s="5" t="s">
        <v>142</v>
      </c>
      <c r="J321" s="6">
        <v>17.489999999999998</v>
      </c>
      <c r="K321" s="6">
        <v>0.04</v>
      </c>
      <c r="L321" s="6">
        <v>1.52</v>
      </c>
      <c r="M321" s="5" t="s">
        <v>332</v>
      </c>
      <c r="N321" s="5" t="s">
        <v>8599</v>
      </c>
    </row>
    <row r="322" spans="1:14">
      <c r="A322" s="5" t="s">
        <v>5183</v>
      </c>
      <c r="B322" s="5" t="s">
        <v>5184</v>
      </c>
      <c r="C322" s="5" t="s">
        <v>5185</v>
      </c>
      <c r="D322" s="5" t="s">
        <v>5186</v>
      </c>
      <c r="E322" s="6">
        <v>7.0000000000000007E-2</v>
      </c>
      <c r="F322" s="5" t="s">
        <v>24</v>
      </c>
      <c r="G322" s="5" t="s">
        <v>88</v>
      </c>
      <c r="H322" s="6">
        <v>0.76</v>
      </c>
      <c r="I322" s="5" t="s">
        <v>263</v>
      </c>
      <c r="J322" s="6">
        <v>17.96</v>
      </c>
      <c r="K322" s="6">
        <v>0.1</v>
      </c>
      <c r="L322" s="6">
        <v>2.09</v>
      </c>
      <c r="M322" s="5" t="s">
        <v>294</v>
      </c>
      <c r="N322" s="5" t="s">
        <v>8599</v>
      </c>
    </row>
    <row r="323" spans="1:14">
      <c r="A323" s="5" t="s">
        <v>1629</v>
      </c>
      <c r="B323" s="5" t="s">
        <v>1630</v>
      </c>
      <c r="C323" s="5" t="s">
        <v>1631</v>
      </c>
      <c r="D323" s="5" t="s">
        <v>1632</v>
      </c>
      <c r="E323" s="6">
        <v>7.0000000000000007E-2</v>
      </c>
      <c r="F323" s="5" t="s">
        <v>69</v>
      </c>
      <c r="G323" s="5" t="s">
        <v>85</v>
      </c>
      <c r="H323" s="6">
        <v>0.77</v>
      </c>
      <c r="I323" s="5" t="s">
        <v>142</v>
      </c>
      <c r="J323" s="6">
        <v>5.33</v>
      </c>
      <c r="K323" s="6">
        <v>0.28000000000000003</v>
      </c>
      <c r="L323" s="6">
        <v>1.1599999999999999</v>
      </c>
      <c r="M323" s="5" t="s">
        <v>157</v>
      </c>
      <c r="N323" s="5" t="s">
        <v>8599</v>
      </c>
    </row>
    <row r="324" spans="1:14">
      <c r="A324" s="5" t="s">
        <v>4370</v>
      </c>
      <c r="B324" s="5" t="s">
        <v>4371</v>
      </c>
      <c r="C324" s="393">
        <v>270</v>
      </c>
      <c r="D324" s="5" t="s">
        <v>4373</v>
      </c>
      <c r="E324" s="6">
        <v>7.0000000000000007E-2</v>
      </c>
      <c r="F324" s="5" t="s">
        <v>73</v>
      </c>
      <c r="G324" s="5" t="s">
        <v>82</v>
      </c>
      <c r="H324" s="6"/>
      <c r="I324" s="5"/>
      <c r="J324" s="6">
        <v>6.93</v>
      </c>
      <c r="K324" s="6">
        <v>0.13</v>
      </c>
      <c r="L324" s="6">
        <v>0.94</v>
      </c>
      <c r="M324" s="5" t="s">
        <v>469</v>
      </c>
      <c r="N324" s="5"/>
    </row>
    <row r="325" spans="1:14">
      <c r="A325" s="5" t="s">
        <v>1385</v>
      </c>
      <c r="B325" s="5" t="s">
        <v>1386</v>
      </c>
      <c r="C325" s="394" t="s">
        <v>1387</v>
      </c>
      <c r="D325" s="5" t="s">
        <v>1388</v>
      </c>
      <c r="E325" s="6">
        <v>7.0000000000000007E-2</v>
      </c>
      <c r="F325" s="5" t="s">
        <v>188</v>
      </c>
      <c r="G325" s="5" t="s">
        <v>85</v>
      </c>
      <c r="H325" s="6"/>
      <c r="I325" s="5"/>
      <c r="J325" s="6"/>
      <c r="K325" s="6">
        <v>0.3</v>
      </c>
      <c r="L325" s="6">
        <v>9.44</v>
      </c>
      <c r="M325" s="5" t="s">
        <v>189</v>
      </c>
      <c r="N325" s="5"/>
    </row>
    <row r="326" spans="1:14">
      <c r="A326" s="5" t="s">
        <v>8468</v>
      </c>
      <c r="B326" s="5" t="s">
        <v>8933</v>
      </c>
      <c r="C326" s="395" t="s">
        <v>8934</v>
      </c>
      <c r="D326" s="5" t="s">
        <v>8935</v>
      </c>
      <c r="E326" s="6">
        <v>7.0000000000000007E-2</v>
      </c>
      <c r="F326" s="5" t="s">
        <v>28</v>
      </c>
      <c r="G326" s="5" t="s">
        <v>89</v>
      </c>
      <c r="H326" s="6"/>
      <c r="I326" s="5" t="s">
        <v>142</v>
      </c>
      <c r="J326" s="6">
        <v>10.39</v>
      </c>
      <c r="K326" s="6">
        <v>0.18</v>
      </c>
      <c r="L326" s="6">
        <v>3.56</v>
      </c>
      <c r="M326" s="5" t="s">
        <v>332</v>
      </c>
      <c r="N326" s="5" t="s">
        <v>8924</v>
      </c>
    </row>
    <row r="327" spans="1:14">
      <c r="A327" s="5" t="s">
        <v>5559</v>
      </c>
      <c r="B327" s="5" t="s">
        <v>5560</v>
      </c>
      <c r="C327" s="393" t="s">
        <v>5561</v>
      </c>
      <c r="D327" s="5" t="s">
        <v>5562</v>
      </c>
      <c r="E327" s="6">
        <v>7.0000000000000007E-2</v>
      </c>
      <c r="F327" s="5" t="s">
        <v>30</v>
      </c>
      <c r="G327" s="5" t="s">
        <v>85</v>
      </c>
      <c r="H327" s="6">
        <v>0.71</v>
      </c>
      <c r="I327" s="5" t="s">
        <v>263</v>
      </c>
      <c r="J327" s="6">
        <v>17.350000000000001</v>
      </c>
      <c r="K327" s="6">
        <v>0.6</v>
      </c>
      <c r="L327" s="6">
        <v>10.130000000000001</v>
      </c>
      <c r="M327" s="5" t="s">
        <v>177</v>
      </c>
      <c r="N327" s="5" t="s">
        <v>8599</v>
      </c>
    </row>
    <row r="328" spans="1:14">
      <c r="A328" s="5" t="s">
        <v>2334</v>
      </c>
      <c r="B328" s="5" t="s">
        <v>2335</v>
      </c>
      <c r="C328" s="394" t="s">
        <v>2336</v>
      </c>
      <c r="D328" s="5" t="s">
        <v>2337</v>
      </c>
      <c r="E328" s="6">
        <v>7.0000000000000007E-2</v>
      </c>
      <c r="F328" s="5" t="s">
        <v>58</v>
      </c>
      <c r="G328" s="5" t="s">
        <v>85</v>
      </c>
      <c r="H328" s="6"/>
      <c r="I328" s="5"/>
      <c r="J328" s="6">
        <v>11.59</v>
      </c>
      <c r="K328" s="6">
        <v>0.16</v>
      </c>
      <c r="L328" s="6">
        <v>1.66</v>
      </c>
      <c r="M328" s="5" t="s">
        <v>383</v>
      </c>
      <c r="N328" s="5"/>
    </row>
    <row r="329" spans="1:14">
      <c r="A329" s="5" t="s">
        <v>5431</v>
      </c>
      <c r="B329" s="5" t="s">
        <v>5432</v>
      </c>
      <c r="C329" s="5" t="s">
        <v>5433</v>
      </c>
      <c r="D329" s="5" t="s">
        <v>5434</v>
      </c>
      <c r="E329" s="6">
        <v>7.0000000000000007E-2</v>
      </c>
      <c r="F329" s="5" t="s">
        <v>79</v>
      </c>
      <c r="G329" s="5" t="s">
        <v>83</v>
      </c>
      <c r="H329" s="6">
        <v>1.04</v>
      </c>
      <c r="I329" s="5" t="s">
        <v>263</v>
      </c>
      <c r="J329" s="6">
        <v>21.31</v>
      </c>
      <c r="K329" s="6"/>
      <c r="L329" s="6"/>
      <c r="M329" s="5" t="s">
        <v>603</v>
      </c>
      <c r="N329" s="5" t="s">
        <v>8598</v>
      </c>
    </row>
    <row r="330" spans="1:14">
      <c r="A330" s="5" t="s">
        <v>1244</v>
      </c>
      <c r="B330" s="5" t="s">
        <v>1245</v>
      </c>
      <c r="C330" s="395">
        <v>5108</v>
      </c>
      <c r="D330" s="5" t="s">
        <v>1247</v>
      </c>
      <c r="E330" s="6">
        <v>7.0000000000000007E-2</v>
      </c>
      <c r="F330" s="5" t="s">
        <v>24</v>
      </c>
      <c r="G330" s="5" t="s">
        <v>82</v>
      </c>
      <c r="H330" s="6"/>
      <c r="I330" s="5"/>
      <c r="J330" s="6">
        <v>12.2</v>
      </c>
      <c r="K330" s="6">
        <v>0.09</v>
      </c>
      <c r="L330" s="6">
        <v>1.2</v>
      </c>
      <c r="M330" s="5" t="s">
        <v>294</v>
      </c>
      <c r="N330" s="5"/>
    </row>
    <row r="331" spans="1:14">
      <c r="A331" s="5" t="s">
        <v>2828</v>
      </c>
      <c r="B331" s="5" t="s">
        <v>2829</v>
      </c>
      <c r="C331" s="393">
        <v>4901</v>
      </c>
      <c r="D331" s="5" t="s">
        <v>2831</v>
      </c>
      <c r="E331" s="6">
        <v>7.0000000000000007E-2</v>
      </c>
      <c r="F331" s="5" t="s">
        <v>24</v>
      </c>
      <c r="G331" s="5" t="s">
        <v>88</v>
      </c>
      <c r="H331" s="6"/>
      <c r="I331" s="5" t="s">
        <v>142</v>
      </c>
      <c r="J331" s="6">
        <v>13.16</v>
      </c>
      <c r="K331" s="6">
        <v>0.08</v>
      </c>
      <c r="L331" s="6">
        <v>1.01</v>
      </c>
      <c r="M331" s="5" t="s">
        <v>294</v>
      </c>
      <c r="N331" s="5" t="s">
        <v>8598</v>
      </c>
    </row>
    <row r="332" spans="1:14">
      <c r="A332" s="5" t="s">
        <v>4445</v>
      </c>
      <c r="B332" s="5" t="s">
        <v>4446</v>
      </c>
      <c r="C332" s="5" t="s">
        <v>4447</v>
      </c>
      <c r="D332" s="5" t="s">
        <v>4448</v>
      </c>
      <c r="E332" s="6">
        <v>7.0000000000000007E-2</v>
      </c>
      <c r="F332" s="5" t="s">
        <v>46</v>
      </c>
      <c r="G332" s="5" t="s">
        <v>87</v>
      </c>
      <c r="H332" s="6">
        <v>0.97</v>
      </c>
      <c r="I332" s="5" t="s">
        <v>176</v>
      </c>
      <c r="J332" s="6">
        <v>24.92</v>
      </c>
      <c r="K332" s="6">
        <v>0.4</v>
      </c>
      <c r="L332" s="6">
        <v>10.59</v>
      </c>
      <c r="M332" s="5" t="s">
        <v>152</v>
      </c>
      <c r="N332" s="5" t="s">
        <v>8600</v>
      </c>
    </row>
    <row r="333" spans="1:14">
      <c r="A333" s="5" t="s">
        <v>5327</v>
      </c>
      <c r="B333" s="5" t="s">
        <v>5328</v>
      </c>
      <c r="C333" s="5" t="s">
        <v>5329</v>
      </c>
      <c r="D333" s="5" t="s">
        <v>5330</v>
      </c>
      <c r="E333" s="6">
        <v>7.0000000000000007E-2</v>
      </c>
      <c r="F333" s="5" t="s">
        <v>24</v>
      </c>
      <c r="G333" s="5" t="s">
        <v>85</v>
      </c>
      <c r="H333" s="6"/>
      <c r="I333" s="5" t="s">
        <v>142</v>
      </c>
      <c r="J333" s="6">
        <v>15.14</v>
      </c>
      <c r="K333" s="6">
        <v>0.1</v>
      </c>
      <c r="L333" s="6">
        <v>1.05</v>
      </c>
      <c r="M333" s="5" t="s">
        <v>294</v>
      </c>
      <c r="N333" s="5" t="s">
        <v>8598</v>
      </c>
    </row>
    <row r="334" spans="1:14">
      <c r="A334" s="5" t="s">
        <v>2279</v>
      </c>
      <c r="B334" s="5" t="s">
        <v>2280</v>
      </c>
      <c r="C334" s="5" t="s">
        <v>2281</v>
      </c>
      <c r="D334" s="5" t="s">
        <v>2282</v>
      </c>
      <c r="E334" s="6">
        <v>7.0000000000000007E-2</v>
      </c>
      <c r="F334" s="5" t="s">
        <v>24</v>
      </c>
      <c r="G334" s="5" t="s">
        <v>82</v>
      </c>
      <c r="H334" s="6">
        <v>0.81</v>
      </c>
      <c r="I334" s="5" t="s">
        <v>263</v>
      </c>
      <c r="J334" s="6">
        <v>11.65</v>
      </c>
      <c r="K334" s="6">
        <v>0.09</v>
      </c>
      <c r="L334" s="6">
        <v>0.98</v>
      </c>
      <c r="M334" s="5" t="s">
        <v>294</v>
      </c>
      <c r="N334" s="5" t="s">
        <v>8599</v>
      </c>
    </row>
    <row r="335" spans="1:14">
      <c r="A335" s="5" t="s">
        <v>4907</v>
      </c>
      <c r="B335" s="5" t="s">
        <v>4908</v>
      </c>
      <c r="C335" s="393" t="s">
        <v>4909</v>
      </c>
      <c r="D335" s="5" t="s">
        <v>4910</v>
      </c>
      <c r="E335" s="6">
        <v>7.0000000000000007E-2</v>
      </c>
      <c r="F335" s="5" t="s">
        <v>32</v>
      </c>
      <c r="G335" s="5" t="s">
        <v>82</v>
      </c>
      <c r="H335" s="6"/>
      <c r="I335" s="5" t="s">
        <v>142</v>
      </c>
      <c r="J335" s="6">
        <v>10.88</v>
      </c>
      <c r="K335" s="6">
        <v>0.09</v>
      </c>
      <c r="L335" s="6">
        <v>1.1599999999999999</v>
      </c>
      <c r="M335" s="5" t="s">
        <v>152</v>
      </c>
      <c r="N335" s="5" t="s">
        <v>8599</v>
      </c>
    </row>
    <row r="336" spans="1:14">
      <c r="A336" s="5" t="s">
        <v>2143</v>
      </c>
      <c r="B336" s="5" t="s">
        <v>2144</v>
      </c>
      <c r="C336" s="394" t="s">
        <v>2145</v>
      </c>
      <c r="D336" s="5" t="s">
        <v>2146</v>
      </c>
      <c r="E336" s="6">
        <v>7.0000000000000007E-2</v>
      </c>
      <c r="F336" s="5" t="s">
        <v>2147</v>
      </c>
      <c r="G336" s="5" t="s">
        <v>85</v>
      </c>
      <c r="H336" s="6"/>
      <c r="I336" s="5" t="s">
        <v>142</v>
      </c>
      <c r="J336" s="6">
        <v>12.64</v>
      </c>
      <c r="K336" s="6"/>
      <c r="L336" s="6">
        <v>2.48</v>
      </c>
      <c r="M336" s="5" t="s">
        <v>714</v>
      </c>
      <c r="N336" s="5" t="s">
        <v>8939</v>
      </c>
    </row>
    <row r="337" spans="1:14">
      <c r="A337" s="5" t="s">
        <v>2768</v>
      </c>
      <c r="B337" s="5" t="s">
        <v>2769</v>
      </c>
      <c r="C337" s="395" t="s">
        <v>2770</v>
      </c>
      <c r="D337" s="5" t="s">
        <v>2771</v>
      </c>
      <c r="E337" s="6">
        <v>7.0000000000000007E-2</v>
      </c>
      <c r="F337" s="5" t="s">
        <v>34</v>
      </c>
      <c r="G337" s="5" t="s">
        <v>89</v>
      </c>
      <c r="H337" s="6">
        <v>1.22</v>
      </c>
      <c r="I337" s="5" t="s">
        <v>142</v>
      </c>
      <c r="J337" s="6">
        <v>14.55</v>
      </c>
      <c r="K337" s="6">
        <v>0.17</v>
      </c>
      <c r="L337" s="6">
        <v>2.0099999999999998</v>
      </c>
      <c r="M337" s="5" t="s">
        <v>299</v>
      </c>
      <c r="N337" s="5" t="s">
        <v>8599</v>
      </c>
    </row>
    <row r="338" spans="1:14">
      <c r="A338" s="5" t="s">
        <v>5423</v>
      </c>
      <c r="B338" s="5" t="s">
        <v>5424</v>
      </c>
      <c r="C338" s="5" t="s">
        <v>5425</v>
      </c>
      <c r="D338" s="5" t="s">
        <v>5426</v>
      </c>
      <c r="E338" s="6">
        <v>7.0000000000000007E-2</v>
      </c>
      <c r="F338" s="5" t="s">
        <v>79</v>
      </c>
      <c r="G338" s="5" t="s">
        <v>81</v>
      </c>
      <c r="H338" s="6">
        <v>1.18</v>
      </c>
      <c r="I338" s="5" t="s">
        <v>263</v>
      </c>
      <c r="J338" s="6">
        <v>13.63</v>
      </c>
      <c r="K338" s="6"/>
      <c r="L338" s="6">
        <v>3.32</v>
      </c>
      <c r="M338" s="5" t="s">
        <v>603</v>
      </c>
      <c r="N338" s="5" t="s">
        <v>8598</v>
      </c>
    </row>
    <row r="339" spans="1:14">
      <c r="A339" s="5" t="s">
        <v>6345</v>
      </c>
      <c r="B339" s="5" t="s">
        <v>6346</v>
      </c>
      <c r="C339" s="5" t="s">
        <v>6347</v>
      </c>
      <c r="D339" s="5" t="s">
        <v>6348</v>
      </c>
      <c r="E339" s="6">
        <v>7.0000000000000007E-2</v>
      </c>
      <c r="F339" s="5" t="s">
        <v>229</v>
      </c>
      <c r="G339" s="5" t="s">
        <v>89</v>
      </c>
      <c r="H339" s="6"/>
      <c r="I339" s="5"/>
      <c r="J339" s="6"/>
      <c r="K339" s="6">
        <v>0.17</v>
      </c>
      <c r="L339" s="6">
        <v>4.4000000000000004</v>
      </c>
      <c r="M339" s="5" t="s">
        <v>230</v>
      </c>
      <c r="N339" s="5"/>
    </row>
    <row r="340" spans="1:14">
      <c r="A340" s="5" t="s">
        <v>5994</v>
      </c>
      <c r="B340" s="5" t="s">
        <v>5995</v>
      </c>
      <c r="C340" s="5" t="s">
        <v>5996</v>
      </c>
      <c r="D340" s="5" t="s">
        <v>5997</v>
      </c>
      <c r="E340" s="6">
        <v>7.0000000000000007E-2</v>
      </c>
      <c r="F340" s="5" t="s">
        <v>34</v>
      </c>
      <c r="G340" s="5" t="s">
        <v>85</v>
      </c>
      <c r="H340" s="6">
        <v>1.33</v>
      </c>
      <c r="I340" s="5" t="s">
        <v>142</v>
      </c>
      <c r="J340" s="6">
        <v>18.64</v>
      </c>
      <c r="K340" s="6">
        <v>0.2</v>
      </c>
      <c r="L340" s="6">
        <v>1.94</v>
      </c>
      <c r="M340" s="5" t="s">
        <v>299</v>
      </c>
      <c r="N340" s="5" t="s">
        <v>8599</v>
      </c>
    </row>
    <row r="341" spans="1:14">
      <c r="A341" s="5" t="s">
        <v>5155</v>
      </c>
      <c r="B341" s="5" t="s">
        <v>5156</v>
      </c>
      <c r="C341" s="393">
        <v>8309</v>
      </c>
      <c r="D341" s="5" t="s">
        <v>5158</v>
      </c>
      <c r="E341" s="6">
        <v>7.0000000000000007E-2</v>
      </c>
      <c r="F341" s="5" t="s">
        <v>24</v>
      </c>
      <c r="G341" s="5" t="s">
        <v>85</v>
      </c>
      <c r="H341" s="6">
        <v>1.1399999999999999</v>
      </c>
      <c r="I341" s="5" t="s">
        <v>142</v>
      </c>
      <c r="J341" s="6">
        <v>11.77</v>
      </c>
      <c r="K341" s="6">
        <v>0.08</v>
      </c>
      <c r="L341" s="6">
        <v>1.1200000000000001</v>
      </c>
      <c r="M341" s="5" t="s">
        <v>294</v>
      </c>
      <c r="N341" s="5" t="s">
        <v>8598</v>
      </c>
    </row>
    <row r="342" spans="1:14">
      <c r="A342" s="5" t="s">
        <v>2896</v>
      </c>
      <c r="B342" s="5" t="s">
        <v>2897</v>
      </c>
      <c r="C342" s="5" t="s">
        <v>2898</v>
      </c>
      <c r="D342" s="5" t="s">
        <v>2899</v>
      </c>
      <c r="E342" s="6">
        <v>7.0000000000000007E-2</v>
      </c>
      <c r="F342" s="5" t="s">
        <v>30</v>
      </c>
      <c r="G342" s="5" t="s">
        <v>87</v>
      </c>
      <c r="H342" s="6">
        <v>1.03</v>
      </c>
      <c r="I342" s="5" t="s">
        <v>176</v>
      </c>
      <c r="J342" s="6">
        <v>27.27</v>
      </c>
      <c r="K342" s="6">
        <v>0.45</v>
      </c>
      <c r="L342" s="6">
        <v>12</v>
      </c>
      <c r="M342" s="5" t="s">
        <v>177</v>
      </c>
      <c r="N342" s="5" t="s">
        <v>8598</v>
      </c>
    </row>
    <row r="343" spans="1:14">
      <c r="A343" s="5" t="s">
        <v>7239</v>
      </c>
      <c r="B343" s="5" t="s">
        <v>7240</v>
      </c>
      <c r="C343" s="393">
        <v>7269</v>
      </c>
      <c r="D343" s="5" t="s">
        <v>7242</v>
      </c>
      <c r="E343" s="6">
        <v>7.0000000000000007E-2</v>
      </c>
      <c r="F343" s="5" t="s">
        <v>24</v>
      </c>
      <c r="G343" s="5" t="s">
        <v>82</v>
      </c>
      <c r="H343" s="6"/>
      <c r="I343" s="5"/>
      <c r="J343" s="6">
        <v>9.9600000000000009</v>
      </c>
      <c r="K343" s="6">
        <v>0.19</v>
      </c>
      <c r="L343" s="6">
        <v>1.07</v>
      </c>
      <c r="M343" s="5" t="s">
        <v>294</v>
      </c>
      <c r="N343" s="5"/>
    </row>
    <row r="344" spans="1:14">
      <c r="A344" s="5" t="s">
        <v>308</v>
      </c>
      <c r="B344" s="5" t="s">
        <v>309</v>
      </c>
      <c r="C344" s="394" t="s">
        <v>310</v>
      </c>
      <c r="D344" s="5" t="s">
        <v>311</v>
      </c>
      <c r="E344" s="6">
        <v>7.0000000000000007E-2</v>
      </c>
      <c r="F344" s="5" t="s">
        <v>44</v>
      </c>
      <c r="G344" s="5" t="s">
        <v>87</v>
      </c>
      <c r="H344" s="6"/>
      <c r="I344" s="5" t="s">
        <v>263</v>
      </c>
      <c r="J344" s="6">
        <v>17.07</v>
      </c>
      <c r="K344" s="6">
        <v>0.26</v>
      </c>
      <c r="L344" s="6">
        <v>4.37</v>
      </c>
      <c r="M344" s="5" t="s">
        <v>152</v>
      </c>
      <c r="N344" s="5" t="s">
        <v>8598</v>
      </c>
    </row>
    <row r="345" spans="1:14">
      <c r="A345" s="5" t="s">
        <v>4457</v>
      </c>
      <c r="B345" s="5" t="s">
        <v>4458</v>
      </c>
      <c r="C345" s="394" t="s">
        <v>4459</v>
      </c>
      <c r="D345" s="5" t="s">
        <v>4460</v>
      </c>
      <c r="E345" s="6">
        <v>7.0000000000000007E-2</v>
      </c>
      <c r="F345" s="5" t="s">
        <v>56</v>
      </c>
      <c r="G345" s="5" t="s">
        <v>81</v>
      </c>
      <c r="H345" s="6">
        <v>1.3</v>
      </c>
      <c r="I345" s="5" t="s">
        <v>263</v>
      </c>
      <c r="J345" s="6">
        <v>19.3</v>
      </c>
      <c r="K345" s="6">
        <v>0.34</v>
      </c>
      <c r="L345" s="6">
        <v>7.3</v>
      </c>
      <c r="M345" s="5" t="s">
        <v>152</v>
      </c>
      <c r="N345" s="5" t="s">
        <v>8598</v>
      </c>
    </row>
    <row r="346" spans="1:14">
      <c r="A346" s="5" t="s">
        <v>3407</v>
      </c>
      <c r="B346" s="5" t="s">
        <v>3408</v>
      </c>
      <c r="C346" s="393" t="s">
        <v>3409</v>
      </c>
      <c r="D346" s="5" t="s">
        <v>3410</v>
      </c>
      <c r="E346" s="6">
        <v>7.0000000000000007E-2</v>
      </c>
      <c r="F346" s="5" t="s">
        <v>56</v>
      </c>
      <c r="G346" s="5" t="s">
        <v>83</v>
      </c>
      <c r="H346" s="6">
        <v>0.79</v>
      </c>
      <c r="I346" s="5" t="s">
        <v>176</v>
      </c>
      <c r="J346" s="6">
        <v>13.78</v>
      </c>
      <c r="K346" s="6">
        <v>0.12</v>
      </c>
      <c r="L346" s="6">
        <v>2.13</v>
      </c>
      <c r="M346" s="5" t="s">
        <v>152</v>
      </c>
      <c r="N346" s="5" t="s">
        <v>8598</v>
      </c>
    </row>
    <row r="347" spans="1:14">
      <c r="A347" s="5" t="s">
        <v>6106</v>
      </c>
      <c r="B347" s="5" t="s">
        <v>6107</v>
      </c>
      <c r="C347" s="394" t="s">
        <v>6108</v>
      </c>
      <c r="D347" s="5" t="s">
        <v>6109</v>
      </c>
      <c r="E347" s="6">
        <v>7.0000000000000007E-2</v>
      </c>
      <c r="F347" s="5" t="s">
        <v>24</v>
      </c>
      <c r="G347" s="5" t="s">
        <v>88</v>
      </c>
      <c r="H347" s="6">
        <v>0.84</v>
      </c>
      <c r="I347" s="5" t="s">
        <v>263</v>
      </c>
      <c r="J347" s="6">
        <v>13.32</v>
      </c>
      <c r="K347" s="6">
        <v>-0.02</v>
      </c>
      <c r="L347" s="6">
        <v>1.97</v>
      </c>
      <c r="M347" s="5" t="s">
        <v>294</v>
      </c>
      <c r="N347" s="5" t="s">
        <v>8599</v>
      </c>
    </row>
    <row r="348" spans="1:14">
      <c r="A348" s="5" t="s">
        <v>6389</v>
      </c>
      <c r="B348" s="5" t="s">
        <v>6390</v>
      </c>
      <c r="C348" s="393">
        <v>7010</v>
      </c>
      <c r="D348" s="5" t="s">
        <v>6392</v>
      </c>
      <c r="E348" s="6">
        <v>7.0000000000000007E-2</v>
      </c>
      <c r="F348" s="5" t="s">
        <v>229</v>
      </c>
      <c r="G348" s="5" t="s">
        <v>81</v>
      </c>
      <c r="H348" s="6"/>
      <c r="I348" s="5"/>
      <c r="J348" s="6"/>
      <c r="K348" s="6">
        <v>0.18</v>
      </c>
      <c r="L348" s="6">
        <v>2.5499999999999998</v>
      </c>
      <c r="M348" s="5" t="s">
        <v>230</v>
      </c>
      <c r="N348" s="5"/>
    </row>
    <row r="349" spans="1:14">
      <c r="A349" s="5" t="s">
        <v>7841</v>
      </c>
      <c r="B349" s="5" t="s">
        <v>7842</v>
      </c>
      <c r="C349" s="394" t="s">
        <v>7843</v>
      </c>
      <c r="D349" s="5" t="s">
        <v>7844</v>
      </c>
      <c r="E349" s="6">
        <v>7.0000000000000007E-2</v>
      </c>
      <c r="F349" s="5" t="s">
        <v>75</v>
      </c>
      <c r="G349" s="5" t="s">
        <v>88</v>
      </c>
      <c r="H349" s="6">
        <v>0.86</v>
      </c>
      <c r="I349" s="5" t="s">
        <v>142</v>
      </c>
      <c r="J349" s="6">
        <v>14.53</v>
      </c>
      <c r="K349" s="6">
        <v>0.11</v>
      </c>
      <c r="L349" s="6">
        <v>2.0699999999999998</v>
      </c>
      <c r="M349" s="5" t="s">
        <v>212</v>
      </c>
      <c r="N349" s="5" t="s">
        <v>8599</v>
      </c>
    </row>
    <row r="350" spans="1:14">
      <c r="A350" s="5" t="s">
        <v>4781</v>
      </c>
      <c r="B350" s="5" t="s">
        <v>4782</v>
      </c>
      <c r="C350" s="5" t="s">
        <v>4783</v>
      </c>
      <c r="D350" s="5" t="s">
        <v>4784</v>
      </c>
      <c r="E350" s="6">
        <v>7.0000000000000007E-2</v>
      </c>
      <c r="F350" s="5" t="s">
        <v>136</v>
      </c>
      <c r="G350" s="5" t="s">
        <v>85</v>
      </c>
      <c r="H350" s="6"/>
      <c r="I350" s="5"/>
      <c r="J350" s="6">
        <v>12.41</v>
      </c>
      <c r="K350" s="6">
        <v>0.12</v>
      </c>
      <c r="L350" s="6">
        <v>1.44</v>
      </c>
      <c r="M350" s="5" t="s">
        <v>137</v>
      </c>
      <c r="N350" s="5"/>
    </row>
    <row r="351" spans="1:14">
      <c r="A351" s="5" t="s">
        <v>6073</v>
      </c>
      <c r="B351" s="5" t="s">
        <v>6074</v>
      </c>
      <c r="C351" s="5" t="s">
        <v>6075</v>
      </c>
      <c r="D351" s="5" t="s">
        <v>6076</v>
      </c>
      <c r="E351" s="6">
        <v>7.0000000000000007E-2</v>
      </c>
      <c r="F351" s="5" t="s">
        <v>56</v>
      </c>
      <c r="G351" s="5" t="s">
        <v>86</v>
      </c>
      <c r="H351" s="6">
        <v>0.69</v>
      </c>
      <c r="I351" s="5" t="s">
        <v>176</v>
      </c>
      <c r="J351" s="6">
        <v>15.22</v>
      </c>
      <c r="K351" s="6">
        <v>0.08</v>
      </c>
      <c r="L351" s="6">
        <v>2.1</v>
      </c>
      <c r="M351" s="5" t="s">
        <v>152</v>
      </c>
      <c r="N351" s="5" t="s">
        <v>8599</v>
      </c>
    </row>
    <row r="352" spans="1:14">
      <c r="A352" s="5" t="s">
        <v>604</v>
      </c>
      <c r="B352" s="5" t="s">
        <v>605</v>
      </c>
      <c r="C352" s="393" t="s">
        <v>606</v>
      </c>
      <c r="D352" s="5" t="s">
        <v>607</v>
      </c>
      <c r="E352" s="6">
        <v>7.0000000000000007E-2</v>
      </c>
      <c r="F352" s="5" t="s">
        <v>400</v>
      </c>
      <c r="G352" s="5" t="s">
        <v>89</v>
      </c>
      <c r="H352" s="6"/>
      <c r="I352" s="5" t="s">
        <v>142</v>
      </c>
      <c r="J352" s="6">
        <v>15.21</v>
      </c>
      <c r="K352" s="6">
        <v>0.06</v>
      </c>
      <c r="L352" s="6">
        <v>0.85</v>
      </c>
      <c r="M352" s="5" t="s">
        <v>152</v>
      </c>
      <c r="N352" s="5" t="s">
        <v>8924</v>
      </c>
    </row>
    <row r="353" spans="1:14">
      <c r="A353" s="5" t="s">
        <v>7192</v>
      </c>
      <c r="B353" s="5" t="s">
        <v>7193</v>
      </c>
      <c r="C353" s="394" t="s">
        <v>7194</v>
      </c>
      <c r="D353" s="5" t="s">
        <v>7195</v>
      </c>
      <c r="E353" s="6">
        <v>0.06</v>
      </c>
      <c r="F353" s="5" t="s">
        <v>71</v>
      </c>
      <c r="G353" s="5" t="s">
        <v>86</v>
      </c>
      <c r="H353" s="6"/>
      <c r="I353" s="5" t="s">
        <v>263</v>
      </c>
      <c r="J353" s="6">
        <v>28.06</v>
      </c>
      <c r="K353" s="6">
        <v>0.16</v>
      </c>
      <c r="L353" s="6">
        <v>5.0999999999999996</v>
      </c>
      <c r="M353" s="5" t="s">
        <v>171</v>
      </c>
      <c r="N353" s="5" t="s">
        <v>8924</v>
      </c>
    </row>
    <row r="354" spans="1:14">
      <c r="A354" s="5" t="s">
        <v>6998</v>
      </c>
      <c r="B354" s="5" t="s">
        <v>6999</v>
      </c>
      <c r="C354" s="393">
        <v>6273</v>
      </c>
      <c r="D354" s="5" t="s">
        <v>7001</v>
      </c>
      <c r="E354" s="6">
        <v>0.06</v>
      </c>
      <c r="F354" s="5" t="s">
        <v>24</v>
      </c>
      <c r="G354" s="5" t="s">
        <v>87</v>
      </c>
      <c r="H354" s="6"/>
      <c r="I354" s="5"/>
      <c r="J354" s="6"/>
      <c r="K354" s="6">
        <v>0.08</v>
      </c>
      <c r="L354" s="6">
        <v>2.1800000000000002</v>
      </c>
      <c r="M354" s="5" t="s">
        <v>294</v>
      </c>
      <c r="N354" s="5"/>
    </row>
    <row r="355" spans="1:14">
      <c r="A355" s="5" t="s">
        <v>7136</v>
      </c>
      <c r="B355" s="5" t="s">
        <v>7137</v>
      </c>
      <c r="C355" s="394" t="s">
        <v>7138</v>
      </c>
      <c r="D355" s="5" t="s">
        <v>7139</v>
      </c>
      <c r="E355" s="6">
        <v>0.06</v>
      </c>
      <c r="F355" s="5" t="s">
        <v>67</v>
      </c>
      <c r="G355" s="5" t="s">
        <v>88</v>
      </c>
      <c r="H355" s="6">
        <v>1.3</v>
      </c>
      <c r="I355" s="5" t="s">
        <v>263</v>
      </c>
      <c r="J355" s="6">
        <v>41.6</v>
      </c>
      <c r="K355" s="6">
        <v>0.01</v>
      </c>
      <c r="L355" s="6">
        <v>1.98</v>
      </c>
      <c r="M355" s="5" t="s">
        <v>152</v>
      </c>
      <c r="N355" s="5" t="s">
        <v>8924</v>
      </c>
    </row>
    <row r="356" spans="1:14">
      <c r="A356" s="5" t="s">
        <v>1240</v>
      </c>
      <c r="B356" s="5" t="s">
        <v>1241</v>
      </c>
      <c r="C356" s="393" t="s">
        <v>1242</v>
      </c>
      <c r="D356" s="5" t="s">
        <v>1243</v>
      </c>
      <c r="E356" s="6">
        <v>0.06</v>
      </c>
      <c r="F356" s="5" t="s">
        <v>34</v>
      </c>
      <c r="G356" s="5" t="s">
        <v>87</v>
      </c>
      <c r="H356" s="6">
        <v>0.91</v>
      </c>
      <c r="I356" s="5" t="s">
        <v>176</v>
      </c>
      <c r="J356" s="6">
        <v>23.17</v>
      </c>
      <c r="K356" s="6">
        <v>0.27</v>
      </c>
      <c r="L356" s="6">
        <v>6.2</v>
      </c>
      <c r="M356" s="5" t="s">
        <v>299</v>
      </c>
      <c r="N356" s="5" t="s">
        <v>8598</v>
      </c>
    </row>
    <row r="357" spans="1:14">
      <c r="A357" s="5" t="s">
        <v>5519</v>
      </c>
      <c r="B357" s="5" t="s">
        <v>5520</v>
      </c>
      <c r="C357" s="394" t="s">
        <v>5521</v>
      </c>
      <c r="D357" s="5" t="s">
        <v>5522</v>
      </c>
      <c r="E357" s="6">
        <v>0.06</v>
      </c>
      <c r="F357" s="5" t="s">
        <v>1499</v>
      </c>
      <c r="G357" s="5" t="s">
        <v>85</v>
      </c>
      <c r="H357" s="6"/>
      <c r="I357" s="5"/>
      <c r="J357" s="6">
        <v>4.84</v>
      </c>
      <c r="K357" s="6">
        <v>0.22</v>
      </c>
      <c r="L357" s="6">
        <v>1.87</v>
      </c>
      <c r="M357" s="5" t="s">
        <v>1500</v>
      </c>
      <c r="N357" s="5"/>
    </row>
    <row r="358" spans="1:14">
      <c r="A358" s="5" t="s">
        <v>2592</v>
      </c>
      <c r="B358" s="5" t="s">
        <v>2593</v>
      </c>
      <c r="C358" s="394" t="s">
        <v>2594</v>
      </c>
      <c r="D358" s="5" t="s">
        <v>2595</v>
      </c>
      <c r="E358" s="6">
        <v>0.06</v>
      </c>
      <c r="F358" s="5" t="s">
        <v>64</v>
      </c>
      <c r="G358" s="5" t="s">
        <v>85</v>
      </c>
      <c r="H358" s="6">
        <v>0.9</v>
      </c>
      <c r="I358" s="5" t="s">
        <v>263</v>
      </c>
      <c r="J358" s="6">
        <v>28.51</v>
      </c>
      <c r="K358" s="6">
        <v>0.1</v>
      </c>
      <c r="L358" s="6">
        <v>4.2300000000000004</v>
      </c>
      <c r="M358" s="5" t="s">
        <v>162</v>
      </c>
      <c r="N358" s="5" t="s">
        <v>8599</v>
      </c>
    </row>
    <row r="359" spans="1:14">
      <c r="A359" s="5" t="s">
        <v>7287</v>
      </c>
      <c r="B359" s="5" t="s">
        <v>7288</v>
      </c>
      <c r="C359" s="394" t="s">
        <v>7289</v>
      </c>
      <c r="D359" s="5" t="s">
        <v>7290</v>
      </c>
      <c r="E359" s="6">
        <v>0.06</v>
      </c>
      <c r="F359" s="5" t="s">
        <v>30</v>
      </c>
      <c r="G359" s="5" t="s">
        <v>81</v>
      </c>
      <c r="H359" s="6">
        <v>1.44</v>
      </c>
      <c r="I359" s="5" t="s">
        <v>142</v>
      </c>
      <c r="J359" s="6">
        <v>25.75</v>
      </c>
      <c r="K359" s="6">
        <v>0.1</v>
      </c>
      <c r="L359" s="6">
        <v>2.87</v>
      </c>
      <c r="M359" s="5" t="s">
        <v>177</v>
      </c>
      <c r="N359" s="5" t="s">
        <v>8598</v>
      </c>
    </row>
    <row r="360" spans="1:14">
      <c r="A360" s="5" t="s">
        <v>644</v>
      </c>
      <c r="B360" s="5" t="s">
        <v>645</v>
      </c>
      <c r="C360" s="394" t="s">
        <v>646</v>
      </c>
      <c r="D360" s="5" t="s">
        <v>647</v>
      </c>
      <c r="E360" s="6">
        <v>0.06</v>
      </c>
      <c r="F360" s="5" t="s">
        <v>75</v>
      </c>
      <c r="G360" s="5" t="s">
        <v>88</v>
      </c>
      <c r="H360" s="6"/>
      <c r="I360" s="5"/>
      <c r="J360" s="6"/>
      <c r="K360" s="6">
        <v>0.62</v>
      </c>
      <c r="L360" s="6">
        <v>19.84</v>
      </c>
      <c r="M360" s="5" t="s">
        <v>212</v>
      </c>
      <c r="N360" s="5"/>
    </row>
    <row r="361" spans="1:14">
      <c r="A361" s="5" t="s">
        <v>7962</v>
      </c>
      <c r="B361" s="5" t="s">
        <v>7963</v>
      </c>
      <c r="C361" s="393" t="s">
        <v>7964</v>
      </c>
      <c r="D361" s="5" t="s">
        <v>7965</v>
      </c>
      <c r="E361" s="6">
        <v>0.06</v>
      </c>
      <c r="F361" s="5" t="s">
        <v>36</v>
      </c>
      <c r="G361" s="5" t="s">
        <v>90</v>
      </c>
      <c r="H361" s="6"/>
      <c r="I361" s="5"/>
      <c r="J361" s="6">
        <v>11.98</v>
      </c>
      <c r="K361" s="6"/>
      <c r="L361" s="6">
        <v>0.75</v>
      </c>
      <c r="M361" s="5" t="s">
        <v>152</v>
      </c>
      <c r="N361" s="5"/>
    </row>
    <row r="362" spans="1:14">
      <c r="A362" s="5" t="s">
        <v>5831</v>
      </c>
      <c r="B362" s="5" t="s">
        <v>5832</v>
      </c>
      <c r="C362" s="394" t="s">
        <v>5833</v>
      </c>
      <c r="D362" s="5" t="s">
        <v>5834</v>
      </c>
      <c r="E362" s="6">
        <v>0.06</v>
      </c>
      <c r="F362" s="5" t="s">
        <v>3899</v>
      </c>
      <c r="G362" s="5" t="s">
        <v>85</v>
      </c>
      <c r="H362" s="6"/>
      <c r="I362" s="5"/>
      <c r="J362" s="6">
        <v>13.46</v>
      </c>
      <c r="K362" s="6">
        <v>0.22</v>
      </c>
      <c r="L362" s="6">
        <v>2.93</v>
      </c>
      <c r="M362" s="5" t="s">
        <v>3900</v>
      </c>
      <c r="N362" s="5"/>
    </row>
    <row r="363" spans="1:14">
      <c r="A363" s="5" t="s">
        <v>2804</v>
      </c>
      <c r="B363" s="5" t="s">
        <v>2805</v>
      </c>
      <c r="C363" s="393" t="s">
        <v>2806</v>
      </c>
      <c r="D363" s="5" t="s">
        <v>2807</v>
      </c>
      <c r="E363" s="6">
        <v>0.06</v>
      </c>
      <c r="F363" s="5" t="s">
        <v>36</v>
      </c>
      <c r="G363" s="5" t="s">
        <v>86</v>
      </c>
      <c r="H363" s="6">
        <v>0.83</v>
      </c>
      <c r="I363" s="5" t="s">
        <v>263</v>
      </c>
      <c r="J363" s="6">
        <v>12.83</v>
      </c>
      <c r="K363" s="6">
        <v>0.08</v>
      </c>
      <c r="L363" s="6">
        <v>1.32</v>
      </c>
      <c r="M363" s="5" t="s">
        <v>152</v>
      </c>
      <c r="N363" s="5" t="s">
        <v>8598</v>
      </c>
    </row>
    <row r="364" spans="1:14">
      <c r="A364" s="5" t="s">
        <v>5507</v>
      </c>
      <c r="B364" s="5" t="s">
        <v>5508</v>
      </c>
      <c r="C364" s="394" t="s">
        <v>5509</v>
      </c>
      <c r="D364" s="5" t="s">
        <v>5510</v>
      </c>
      <c r="E364" s="6">
        <v>0.06</v>
      </c>
      <c r="F364" s="5" t="s">
        <v>436</v>
      </c>
      <c r="G364" s="5" t="s">
        <v>84</v>
      </c>
      <c r="H364" s="6"/>
      <c r="I364" s="5"/>
      <c r="J364" s="6">
        <v>5.85</v>
      </c>
      <c r="K364" s="6">
        <v>0.08</v>
      </c>
      <c r="L364" s="6">
        <v>0.98</v>
      </c>
      <c r="M364" s="5" t="s">
        <v>437</v>
      </c>
      <c r="N364" s="5"/>
    </row>
    <row r="365" spans="1:14">
      <c r="A365" s="5" t="s">
        <v>2208</v>
      </c>
      <c r="B365" s="5" t="s">
        <v>2209</v>
      </c>
      <c r="C365" s="394" t="s">
        <v>2210</v>
      </c>
      <c r="D365" s="5" t="s">
        <v>2211</v>
      </c>
      <c r="E365" s="6">
        <v>0.06</v>
      </c>
      <c r="F365" s="5" t="s">
        <v>36</v>
      </c>
      <c r="G365" s="5" t="s">
        <v>87</v>
      </c>
      <c r="H365" s="6">
        <v>1.01</v>
      </c>
      <c r="I365" s="5" t="s">
        <v>263</v>
      </c>
      <c r="J365" s="6">
        <v>13.89</v>
      </c>
      <c r="K365" s="6">
        <v>0.08</v>
      </c>
      <c r="L365" s="6">
        <v>1.57</v>
      </c>
      <c r="M365" s="5" t="s">
        <v>152</v>
      </c>
      <c r="N365" s="5" t="s">
        <v>8599</v>
      </c>
    </row>
    <row r="366" spans="1:14">
      <c r="A366" s="5" t="s">
        <v>3991</v>
      </c>
      <c r="B366" s="5" t="s">
        <v>3992</v>
      </c>
      <c r="C366" s="394" t="s">
        <v>3993</v>
      </c>
      <c r="D366" s="5" t="s">
        <v>3994</v>
      </c>
      <c r="E366" s="6">
        <v>0.06</v>
      </c>
      <c r="F366" s="5" t="s">
        <v>64</v>
      </c>
      <c r="G366" s="5" t="s">
        <v>85</v>
      </c>
      <c r="H366" s="6"/>
      <c r="I366" s="5"/>
      <c r="J366" s="6"/>
      <c r="K366" s="6">
        <v>0.18</v>
      </c>
      <c r="L366" s="6">
        <v>1.19</v>
      </c>
      <c r="M366" s="5" t="s">
        <v>162</v>
      </c>
      <c r="N366" s="5"/>
    </row>
    <row r="367" spans="1:14">
      <c r="A367" s="5" t="s">
        <v>3779</v>
      </c>
      <c r="B367" s="5" t="s">
        <v>3780</v>
      </c>
      <c r="C367" s="393">
        <v>7013</v>
      </c>
      <c r="D367" s="5" t="s">
        <v>3782</v>
      </c>
      <c r="E367" s="6">
        <v>0.06</v>
      </c>
      <c r="F367" s="5" t="s">
        <v>24</v>
      </c>
      <c r="G367" s="5" t="s">
        <v>87</v>
      </c>
      <c r="H367" s="6"/>
      <c r="I367" s="5"/>
      <c r="J367" s="6"/>
      <c r="K367" s="6">
        <v>0.28000000000000003</v>
      </c>
      <c r="L367" s="6">
        <v>6.21</v>
      </c>
      <c r="M367" s="5" t="s">
        <v>294</v>
      </c>
      <c r="N367" s="5"/>
    </row>
    <row r="368" spans="1:14">
      <c r="A368" s="5" t="s">
        <v>8109</v>
      </c>
      <c r="B368" s="5" t="s">
        <v>8110</v>
      </c>
      <c r="C368" s="394" t="s">
        <v>8111</v>
      </c>
      <c r="D368" s="5" t="s">
        <v>8112</v>
      </c>
      <c r="E368" s="6">
        <v>0.06</v>
      </c>
      <c r="F368" s="5" t="s">
        <v>28</v>
      </c>
      <c r="G368" s="5" t="s">
        <v>87</v>
      </c>
      <c r="H368" s="6"/>
      <c r="I368" s="5"/>
      <c r="J368" s="6">
        <v>19.12</v>
      </c>
      <c r="K368" s="6">
        <v>0.11</v>
      </c>
      <c r="L368" s="6">
        <v>3</v>
      </c>
      <c r="M368" s="5" t="s">
        <v>332</v>
      </c>
      <c r="N368" s="5"/>
    </row>
    <row r="369" spans="1:14">
      <c r="A369" s="5" t="s">
        <v>2160</v>
      </c>
      <c r="B369" s="5" t="s">
        <v>2161</v>
      </c>
      <c r="C369" s="393" t="s">
        <v>2162</v>
      </c>
      <c r="D369" s="5" t="s">
        <v>2163</v>
      </c>
      <c r="E369" s="6">
        <v>0.06</v>
      </c>
      <c r="F369" s="5" t="s">
        <v>32</v>
      </c>
      <c r="G369" s="5" t="s">
        <v>82</v>
      </c>
      <c r="H369" s="6">
        <v>0.77</v>
      </c>
      <c r="I369" s="5" t="s">
        <v>263</v>
      </c>
      <c r="J369" s="6">
        <v>39.159999999999997</v>
      </c>
      <c r="K369" s="6">
        <v>0</v>
      </c>
      <c r="L369" s="6">
        <v>2.31</v>
      </c>
      <c r="M369" s="5" t="s">
        <v>152</v>
      </c>
      <c r="N369" s="5" t="s">
        <v>8598</v>
      </c>
    </row>
    <row r="370" spans="1:14">
      <c r="A370" s="5" t="s">
        <v>2148</v>
      </c>
      <c r="B370" s="5" t="s">
        <v>2149</v>
      </c>
      <c r="C370" s="393" t="s">
        <v>2150</v>
      </c>
      <c r="D370" s="5" t="s">
        <v>2151</v>
      </c>
      <c r="E370" s="6">
        <v>0.06</v>
      </c>
      <c r="F370" s="5" t="s">
        <v>32</v>
      </c>
      <c r="G370" s="5" t="s">
        <v>85</v>
      </c>
      <c r="H370" s="6">
        <v>1.1499999999999999</v>
      </c>
      <c r="I370" s="5" t="s">
        <v>142</v>
      </c>
      <c r="J370" s="6">
        <v>8.9499999999999993</v>
      </c>
      <c r="K370" s="6">
        <v>0.11</v>
      </c>
      <c r="L370" s="6">
        <v>0.67</v>
      </c>
      <c r="M370" s="5" t="s">
        <v>152</v>
      </c>
      <c r="N370" s="5" t="s">
        <v>8599</v>
      </c>
    </row>
    <row r="371" spans="1:14">
      <c r="A371" s="5" t="s">
        <v>5319</v>
      </c>
      <c r="B371" s="5" t="s">
        <v>5320</v>
      </c>
      <c r="C371" s="394" t="s">
        <v>5321</v>
      </c>
      <c r="D371" s="5" t="s">
        <v>5322</v>
      </c>
      <c r="E371" s="6">
        <v>0.06</v>
      </c>
      <c r="F371" s="5" t="s">
        <v>56</v>
      </c>
      <c r="G371" s="5" t="s">
        <v>85</v>
      </c>
      <c r="H371" s="6">
        <v>0.89</v>
      </c>
      <c r="I371" s="5" t="s">
        <v>142</v>
      </c>
      <c r="J371" s="6">
        <v>8.9600000000000009</v>
      </c>
      <c r="K371" s="6">
        <v>0.06</v>
      </c>
      <c r="L371" s="6">
        <v>0.89</v>
      </c>
      <c r="M371" s="5" t="s">
        <v>152</v>
      </c>
      <c r="N371" s="5" t="s">
        <v>8598</v>
      </c>
    </row>
    <row r="372" spans="1:14">
      <c r="A372" s="5" t="s">
        <v>1397</v>
      </c>
      <c r="B372" s="5" t="s">
        <v>1398</v>
      </c>
      <c r="C372" s="394" t="s">
        <v>1399</v>
      </c>
      <c r="D372" s="5" t="s">
        <v>1400</v>
      </c>
      <c r="E372" s="6">
        <v>0.06</v>
      </c>
      <c r="F372" s="5" t="s">
        <v>75</v>
      </c>
      <c r="G372" s="5" t="s">
        <v>85</v>
      </c>
      <c r="H372" s="6"/>
      <c r="I372" s="5"/>
      <c r="J372" s="6">
        <v>9.73</v>
      </c>
      <c r="K372" s="6">
        <v>0.13</v>
      </c>
      <c r="L372" s="6">
        <v>1.17</v>
      </c>
      <c r="M372" s="5" t="s">
        <v>212</v>
      </c>
      <c r="N372" s="5"/>
    </row>
    <row r="373" spans="1:14">
      <c r="A373" s="5" t="s">
        <v>5990</v>
      </c>
      <c r="B373" s="5" t="s">
        <v>5991</v>
      </c>
      <c r="C373" s="393" t="s">
        <v>5992</v>
      </c>
      <c r="D373" s="5" t="s">
        <v>5993</v>
      </c>
      <c r="E373" s="6">
        <v>0.06</v>
      </c>
      <c r="F373" s="5" t="s">
        <v>459</v>
      </c>
      <c r="G373" s="5" t="s">
        <v>85</v>
      </c>
      <c r="H373" s="6"/>
      <c r="I373" s="5"/>
      <c r="J373" s="6">
        <v>9.18</v>
      </c>
      <c r="K373" s="6">
        <v>0.18</v>
      </c>
      <c r="L373" s="6">
        <v>1.57</v>
      </c>
      <c r="M373" s="5" t="s">
        <v>460</v>
      </c>
      <c r="N373" s="5"/>
    </row>
    <row r="374" spans="1:14">
      <c r="A374" s="5" t="s">
        <v>7946</v>
      </c>
      <c r="B374" s="5" t="s">
        <v>7947</v>
      </c>
      <c r="C374" s="394" t="s">
        <v>7948</v>
      </c>
      <c r="D374" s="5" t="s">
        <v>7949</v>
      </c>
      <c r="E374" s="6">
        <v>0.06</v>
      </c>
      <c r="F374" s="5" t="s">
        <v>36</v>
      </c>
      <c r="G374" s="5" t="s">
        <v>82</v>
      </c>
      <c r="H374" s="6">
        <v>0.72</v>
      </c>
      <c r="I374" s="5" t="s">
        <v>142</v>
      </c>
      <c r="J374" s="6">
        <v>4.05</v>
      </c>
      <c r="K374" s="6">
        <v>0.04</v>
      </c>
      <c r="L374" s="6">
        <v>0.26</v>
      </c>
      <c r="M374" s="5" t="s">
        <v>152</v>
      </c>
      <c r="N374" s="5" t="s">
        <v>8924</v>
      </c>
    </row>
    <row r="375" spans="1:14">
      <c r="A375" s="5" t="s">
        <v>2712</v>
      </c>
      <c r="B375" s="5" t="s">
        <v>2713</v>
      </c>
      <c r="C375" s="395" t="s">
        <v>2714</v>
      </c>
      <c r="D375" s="5" t="s">
        <v>2715</v>
      </c>
      <c r="E375" s="6">
        <v>0.06</v>
      </c>
      <c r="F375" s="5" t="s">
        <v>194</v>
      </c>
      <c r="G375" s="5" t="s">
        <v>85</v>
      </c>
      <c r="H375" s="6"/>
      <c r="I375" s="5"/>
      <c r="J375" s="6"/>
      <c r="K375" s="6">
        <v>0.17</v>
      </c>
      <c r="L375" s="6">
        <v>1.56</v>
      </c>
      <c r="M375" s="5" t="s">
        <v>195</v>
      </c>
      <c r="N375" s="5"/>
    </row>
    <row r="376" spans="1:14">
      <c r="A376" s="5" t="s">
        <v>5371</v>
      </c>
      <c r="B376" s="5" t="s">
        <v>5372</v>
      </c>
      <c r="C376" s="394" t="s">
        <v>5373</v>
      </c>
      <c r="D376" s="5" t="s">
        <v>5374</v>
      </c>
      <c r="E376" s="6">
        <v>0.06</v>
      </c>
      <c r="F376" s="5" t="s">
        <v>42</v>
      </c>
      <c r="G376" s="5" t="s">
        <v>89</v>
      </c>
      <c r="H376" s="6">
        <v>0.91</v>
      </c>
      <c r="I376" s="5" t="s">
        <v>176</v>
      </c>
      <c r="J376" s="6">
        <v>25.11</v>
      </c>
      <c r="K376" s="6">
        <v>0.05</v>
      </c>
      <c r="L376" s="6">
        <v>2.2000000000000002</v>
      </c>
      <c r="M376" s="5" t="s">
        <v>143</v>
      </c>
      <c r="N376" s="5" t="s">
        <v>8598</v>
      </c>
    </row>
    <row r="377" spans="1:14">
      <c r="A377" s="5" t="s">
        <v>4485</v>
      </c>
      <c r="B377" s="5" t="s">
        <v>4486</v>
      </c>
      <c r="C377" s="394" t="s">
        <v>4487</v>
      </c>
      <c r="D377" s="5" t="s">
        <v>4488</v>
      </c>
      <c r="E377" s="6">
        <v>0.06</v>
      </c>
      <c r="F377" s="5" t="s">
        <v>71</v>
      </c>
      <c r="G377" s="5" t="s">
        <v>85</v>
      </c>
      <c r="H377" s="6"/>
      <c r="I377" s="5" t="s">
        <v>263</v>
      </c>
      <c r="J377" s="6">
        <v>21.2</v>
      </c>
      <c r="K377" s="6">
        <v>0.15</v>
      </c>
      <c r="L377" s="6">
        <v>2.2200000000000002</v>
      </c>
      <c r="M377" s="5" t="s">
        <v>171</v>
      </c>
      <c r="N377" s="5" t="s">
        <v>8599</v>
      </c>
    </row>
    <row r="378" spans="1:14">
      <c r="A378" s="5" t="s">
        <v>1973</v>
      </c>
      <c r="B378" s="5" t="s">
        <v>1974</v>
      </c>
      <c r="C378" s="393">
        <v>1</v>
      </c>
      <c r="D378" s="5" t="s">
        <v>1976</v>
      </c>
      <c r="E378" s="6">
        <v>0.06</v>
      </c>
      <c r="F378" s="5" t="s">
        <v>48</v>
      </c>
      <c r="G378" s="5" t="s">
        <v>87</v>
      </c>
      <c r="H378" s="6">
        <v>0.81</v>
      </c>
      <c r="I378" s="5" t="s">
        <v>142</v>
      </c>
      <c r="J378" s="6">
        <v>10.42</v>
      </c>
      <c r="K378" s="6">
        <v>0.04</v>
      </c>
      <c r="L378" s="6">
        <v>0.44</v>
      </c>
      <c r="M378" s="5" t="s">
        <v>157</v>
      </c>
      <c r="N378" s="5" t="s">
        <v>8598</v>
      </c>
    </row>
    <row r="379" spans="1:14">
      <c r="A379" s="5" t="s">
        <v>2037</v>
      </c>
      <c r="B379" s="5" t="s">
        <v>2038</v>
      </c>
      <c r="C379" s="394" t="s">
        <v>2039</v>
      </c>
      <c r="D379" s="5" t="s">
        <v>2040</v>
      </c>
      <c r="E379" s="6">
        <v>0.06</v>
      </c>
      <c r="F379" s="5" t="s">
        <v>34</v>
      </c>
      <c r="G379" s="5" t="s">
        <v>83</v>
      </c>
      <c r="H379" s="6">
        <v>1.38</v>
      </c>
      <c r="I379" s="5" t="s">
        <v>142</v>
      </c>
      <c r="J379" s="6">
        <v>23.15</v>
      </c>
      <c r="K379" s="6">
        <v>0.28999999999999998</v>
      </c>
      <c r="L379" s="6">
        <v>7.74</v>
      </c>
      <c r="M379" s="5" t="s">
        <v>299</v>
      </c>
      <c r="N379" s="5" t="s">
        <v>8600</v>
      </c>
    </row>
    <row r="380" spans="1:14">
      <c r="A380" s="5" t="s">
        <v>337</v>
      </c>
      <c r="B380" s="5" t="s">
        <v>338</v>
      </c>
      <c r="C380" s="394" t="s">
        <v>339</v>
      </c>
      <c r="D380" s="5" t="s">
        <v>340</v>
      </c>
      <c r="E380" s="6">
        <v>0.06</v>
      </c>
      <c r="F380" s="5" t="s">
        <v>69</v>
      </c>
      <c r="G380" s="5" t="s">
        <v>85</v>
      </c>
      <c r="H380" s="6">
        <v>0.88</v>
      </c>
      <c r="I380" s="5" t="s">
        <v>263</v>
      </c>
      <c r="J380" s="6">
        <v>6.31</v>
      </c>
      <c r="K380" s="6">
        <v>0.11</v>
      </c>
      <c r="L380" s="6">
        <v>0.66</v>
      </c>
      <c r="M380" s="5" t="s">
        <v>157</v>
      </c>
      <c r="N380" s="5" t="s">
        <v>8598</v>
      </c>
    </row>
    <row r="381" spans="1:14">
      <c r="A381" s="5" t="s">
        <v>2460</v>
      </c>
      <c r="B381" s="5" t="s">
        <v>2461</v>
      </c>
      <c r="C381" s="394" t="s">
        <v>2462</v>
      </c>
      <c r="D381" s="5" t="s">
        <v>2463</v>
      </c>
      <c r="E381" s="6">
        <v>0.06</v>
      </c>
      <c r="F381" s="5" t="s">
        <v>52</v>
      </c>
      <c r="G381" s="5" t="s">
        <v>87</v>
      </c>
      <c r="H381" s="6"/>
      <c r="I381" s="5"/>
      <c r="J381" s="6"/>
      <c r="K381" s="6">
        <v>0.14000000000000001</v>
      </c>
      <c r="L381" s="6">
        <v>9.85</v>
      </c>
      <c r="M381" s="5" t="s">
        <v>784</v>
      </c>
      <c r="N381" s="5"/>
    </row>
    <row r="382" spans="1:14">
      <c r="A382" s="5" t="s">
        <v>5355</v>
      </c>
      <c r="B382" s="5" t="s">
        <v>5356</v>
      </c>
      <c r="C382" s="394" t="s">
        <v>5357</v>
      </c>
      <c r="D382" s="5" t="s">
        <v>5358</v>
      </c>
      <c r="E382" s="6">
        <v>0.06</v>
      </c>
      <c r="F382" s="5" t="s">
        <v>34</v>
      </c>
      <c r="G382" s="5" t="s">
        <v>89</v>
      </c>
      <c r="H382" s="6">
        <v>1.6</v>
      </c>
      <c r="I382" s="5" t="s">
        <v>142</v>
      </c>
      <c r="J382" s="6">
        <v>10.119999999999999</v>
      </c>
      <c r="K382" s="6">
        <v>0.12</v>
      </c>
      <c r="L382" s="6">
        <v>2.2999999999999998</v>
      </c>
      <c r="M382" s="5" t="s">
        <v>299</v>
      </c>
      <c r="N382" s="5" t="s">
        <v>8599</v>
      </c>
    </row>
    <row r="383" spans="1:14">
      <c r="A383" s="5" t="s">
        <v>4535</v>
      </c>
      <c r="B383" s="5" t="s">
        <v>4536</v>
      </c>
      <c r="C383" s="394" t="s">
        <v>4537</v>
      </c>
      <c r="D383" s="5" t="s">
        <v>4538</v>
      </c>
      <c r="E383" s="6">
        <v>0.06</v>
      </c>
      <c r="F383" s="5" t="s">
        <v>24</v>
      </c>
      <c r="G383" s="5" t="s">
        <v>88</v>
      </c>
      <c r="H383" s="6">
        <v>1.07</v>
      </c>
      <c r="I383" s="5" t="s">
        <v>142</v>
      </c>
      <c r="J383" s="6">
        <v>24.6</v>
      </c>
      <c r="K383" s="6">
        <v>0.01</v>
      </c>
      <c r="L383" s="6">
        <v>1.04</v>
      </c>
      <c r="M383" s="5" t="s">
        <v>294</v>
      </c>
      <c r="N383" s="5" t="s">
        <v>8598</v>
      </c>
    </row>
    <row r="384" spans="1:14">
      <c r="A384" s="5" t="s">
        <v>5687</v>
      </c>
      <c r="B384" s="5" t="s">
        <v>5688</v>
      </c>
      <c r="C384" s="394" t="s">
        <v>5689</v>
      </c>
      <c r="D384" s="5" t="s">
        <v>5690</v>
      </c>
      <c r="E384" s="6">
        <v>0.06</v>
      </c>
      <c r="F384" s="5" t="s">
        <v>436</v>
      </c>
      <c r="G384" s="5" t="s">
        <v>85</v>
      </c>
      <c r="H384" s="6"/>
      <c r="I384" s="5"/>
      <c r="J384" s="6">
        <v>8.35</v>
      </c>
      <c r="K384" s="6">
        <v>0.2</v>
      </c>
      <c r="L384" s="6">
        <v>2.12</v>
      </c>
      <c r="M384" s="5" t="s">
        <v>437</v>
      </c>
      <c r="N384" s="5"/>
    </row>
    <row r="385" spans="1:14">
      <c r="A385" s="5" t="s">
        <v>3464</v>
      </c>
      <c r="B385" s="5" t="s">
        <v>3465</v>
      </c>
      <c r="C385" s="394" t="s">
        <v>3466</v>
      </c>
      <c r="D385" s="5" t="s">
        <v>3467</v>
      </c>
      <c r="E385" s="6">
        <v>0.06</v>
      </c>
      <c r="F385" s="5" t="s">
        <v>64</v>
      </c>
      <c r="G385" s="5" t="s">
        <v>88</v>
      </c>
      <c r="H385" s="6">
        <v>0.95</v>
      </c>
      <c r="I385" s="5" t="s">
        <v>142</v>
      </c>
      <c r="J385" s="6">
        <v>20.94</v>
      </c>
      <c r="K385" s="6">
        <v>0.06</v>
      </c>
      <c r="L385" s="6">
        <v>2.2999999999999998</v>
      </c>
      <c r="M385" s="5" t="s">
        <v>162</v>
      </c>
      <c r="N385" s="5" t="s">
        <v>8598</v>
      </c>
    </row>
    <row r="386" spans="1:14">
      <c r="A386" s="5" t="s">
        <v>1805</v>
      </c>
      <c r="B386" s="5" t="s">
        <v>1806</v>
      </c>
      <c r="C386" s="394" t="s">
        <v>1807</v>
      </c>
      <c r="D386" s="5" t="s">
        <v>1808</v>
      </c>
      <c r="E386" s="6">
        <v>0.06</v>
      </c>
      <c r="F386" s="5" t="s">
        <v>69</v>
      </c>
      <c r="G386" s="5" t="s">
        <v>84</v>
      </c>
      <c r="H386" s="6"/>
      <c r="I386" s="5" t="s">
        <v>142</v>
      </c>
      <c r="J386" s="6">
        <v>7.39</v>
      </c>
      <c r="K386" s="6">
        <v>0.15</v>
      </c>
      <c r="L386" s="6">
        <v>1.97</v>
      </c>
      <c r="M386" s="5" t="s">
        <v>157</v>
      </c>
      <c r="N386" s="5" t="s">
        <v>8599</v>
      </c>
    </row>
    <row r="387" spans="1:14">
      <c r="A387" s="5" t="s">
        <v>2484</v>
      </c>
      <c r="B387" s="5" t="s">
        <v>2485</v>
      </c>
      <c r="C387" s="393" t="s">
        <v>2486</v>
      </c>
      <c r="D387" s="5" t="s">
        <v>2487</v>
      </c>
      <c r="E387" s="6">
        <v>0.06</v>
      </c>
      <c r="F387" s="5" t="s">
        <v>194</v>
      </c>
      <c r="G387" s="5" t="s">
        <v>90</v>
      </c>
      <c r="H387" s="6"/>
      <c r="I387" s="5"/>
      <c r="J387" s="6"/>
      <c r="K387" s="6">
        <v>0.26</v>
      </c>
      <c r="L387" s="6">
        <v>1.1200000000000001</v>
      </c>
      <c r="M387" s="5" t="s">
        <v>195</v>
      </c>
      <c r="N387" s="5"/>
    </row>
    <row r="388" spans="1:14">
      <c r="A388" s="5" t="s">
        <v>7482</v>
      </c>
      <c r="B388" s="5" t="s">
        <v>7483</v>
      </c>
      <c r="C388" s="393">
        <v>4543</v>
      </c>
      <c r="D388" s="5" t="s">
        <v>7485</v>
      </c>
      <c r="E388" s="6">
        <v>0.06</v>
      </c>
      <c r="F388" s="5" t="s">
        <v>24</v>
      </c>
      <c r="G388" s="5" t="s">
        <v>86</v>
      </c>
      <c r="H388" s="6"/>
      <c r="I388" s="5" t="s">
        <v>263</v>
      </c>
      <c r="J388" s="6">
        <v>24.89</v>
      </c>
      <c r="K388" s="6">
        <v>0.09</v>
      </c>
      <c r="L388" s="6">
        <v>2.0699999999999998</v>
      </c>
      <c r="M388" s="5" t="s">
        <v>294</v>
      </c>
      <c r="N388" s="5" t="s">
        <v>8599</v>
      </c>
    </row>
    <row r="389" spans="1:14">
      <c r="A389" s="5" t="s">
        <v>1015</v>
      </c>
      <c r="B389" s="5" t="s">
        <v>1016</v>
      </c>
      <c r="C389" s="394" t="s">
        <v>1017</v>
      </c>
      <c r="D389" s="5" t="s">
        <v>1018</v>
      </c>
      <c r="E389" s="6">
        <v>0.06</v>
      </c>
      <c r="F389" s="5" t="s">
        <v>69</v>
      </c>
      <c r="G389" s="5" t="s">
        <v>83</v>
      </c>
      <c r="H389" s="6">
        <v>0.81</v>
      </c>
      <c r="I389" s="5" t="s">
        <v>176</v>
      </c>
      <c r="J389" s="6">
        <v>18.5</v>
      </c>
      <c r="K389" s="6">
        <v>0.39</v>
      </c>
      <c r="L389" s="6">
        <v>7.08</v>
      </c>
      <c r="M389" s="5" t="s">
        <v>122</v>
      </c>
      <c r="N389" s="5" t="s">
        <v>8600</v>
      </c>
    </row>
    <row r="390" spans="1:14">
      <c r="A390" s="5" t="s">
        <v>7435</v>
      </c>
      <c r="B390" s="5" t="s">
        <v>7436</v>
      </c>
      <c r="C390" s="394" t="s">
        <v>7437</v>
      </c>
      <c r="D390" s="5" t="s">
        <v>7438</v>
      </c>
      <c r="E390" s="6">
        <v>0.06</v>
      </c>
      <c r="F390" s="5" t="s">
        <v>44</v>
      </c>
      <c r="G390" s="5" t="s">
        <v>81</v>
      </c>
      <c r="H390" s="6">
        <v>0.9</v>
      </c>
      <c r="I390" s="5" t="s">
        <v>142</v>
      </c>
      <c r="J390" s="6">
        <v>13.97</v>
      </c>
      <c r="K390" s="6">
        <v>-0.1</v>
      </c>
      <c r="L390" s="6">
        <v>1.52</v>
      </c>
      <c r="M390" s="5" t="s">
        <v>152</v>
      </c>
      <c r="N390" s="5" t="s">
        <v>8599</v>
      </c>
    </row>
    <row r="391" spans="1:14">
      <c r="A391" s="5" t="s">
        <v>2156</v>
      </c>
      <c r="B391" s="5" t="s">
        <v>2157</v>
      </c>
      <c r="C391" s="394" t="s">
        <v>2158</v>
      </c>
      <c r="D391" s="5" t="s">
        <v>2159</v>
      </c>
      <c r="E391" s="6">
        <v>0.06</v>
      </c>
      <c r="F391" s="5" t="s">
        <v>32</v>
      </c>
      <c r="G391" s="5" t="s">
        <v>88</v>
      </c>
      <c r="H391" s="6">
        <v>0.67</v>
      </c>
      <c r="I391" s="5" t="s">
        <v>142</v>
      </c>
      <c r="J391" s="6">
        <v>7.6</v>
      </c>
      <c r="K391" s="6">
        <v>0.14000000000000001</v>
      </c>
      <c r="L391" s="6">
        <v>1.46</v>
      </c>
      <c r="M391" s="5" t="s">
        <v>152</v>
      </c>
      <c r="N391" s="5" t="s">
        <v>8599</v>
      </c>
    </row>
    <row r="392" spans="1:14">
      <c r="A392" s="5" t="s">
        <v>3952</v>
      </c>
      <c r="B392" s="5" t="s">
        <v>3953</v>
      </c>
      <c r="C392" s="394" t="s">
        <v>3954</v>
      </c>
      <c r="D392" s="5" t="s">
        <v>3955</v>
      </c>
      <c r="E392" s="6">
        <v>0.06</v>
      </c>
      <c r="F392" s="5" t="s">
        <v>26</v>
      </c>
      <c r="G392" s="5" t="s">
        <v>82</v>
      </c>
      <c r="H392" s="6">
        <v>1.1299999999999999</v>
      </c>
      <c r="I392" s="5" t="s">
        <v>176</v>
      </c>
      <c r="J392" s="6">
        <v>23.37</v>
      </c>
      <c r="K392" s="6"/>
      <c r="L392" s="6"/>
      <c r="M392" s="5" t="s">
        <v>714</v>
      </c>
      <c r="N392" s="5" t="s">
        <v>8598</v>
      </c>
    </row>
    <row r="393" spans="1:14">
      <c r="A393" s="5" t="s">
        <v>1199</v>
      </c>
      <c r="B393" s="5" t="s">
        <v>1200</v>
      </c>
      <c r="C393" s="394" t="s">
        <v>1201</v>
      </c>
      <c r="D393" s="5" t="s">
        <v>1202</v>
      </c>
      <c r="E393" s="6">
        <v>0.06</v>
      </c>
      <c r="F393" s="5" t="s">
        <v>69</v>
      </c>
      <c r="G393" s="5" t="s">
        <v>85</v>
      </c>
      <c r="H393" s="6">
        <v>0.97</v>
      </c>
      <c r="I393" s="5" t="s">
        <v>263</v>
      </c>
      <c r="J393" s="6">
        <v>11.33</v>
      </c>
      <c r="K393" s="6">
        <v>0.12</v>
      </c>
      <c r="L393" s="6">
        <v>1.31</v>
      </c>
      <c r="M393" s="5" t="s">
        <v>157</v>
      </c>
      <c r="N393" s="5" t="s">
        <v>8598</v>
      </c>
    </row>
    <row r="394" spans="1:14">
      <c r="A394" s="5" t="s">
        <v>3278</v>
      </c>
      <c r="B394" s="5" t="s">
        <v>3279</v>
      </c>
      <c r="C394" s="394" t="s">
        <v>3280</v>
      </c>
      <c r="D394" s="5" t="s">
        <v>3281</v>
      </c>
      <c r="E394" s="6">
        <v>0.06</v>
      </c>
      <c r="F394" s="5" t="s">
        <v>73</v>
      </c>
      <c r="G394" s="5" t="s">
        <v>85</v>
      </c>
      <c r="H394" s="6"/>
      <c r="I394" s="5" t="s">
        <v>142</v>
      </c>
      <c r="J394" s="6">
        <v>3.31</v>
      </c>
      <c r="K394" s="6">
        <v>0.09</v>
      </c>
      <c r="L394" s="6">
        <v>0.73</v>
      </c>
      <c r="M394" s="5" t="s">
        <v>469</v>
      </c>
      <c r="N394" s="5" t="s">
        <v>8598</v>
      </c>
    </row>
    <row r="395" spans="1:14">
      <c r="A395" s="5" t="s">
        <v>636</v>
      </c>
      <c r="B395" s="5" t="s">
        <v>637</v>
      </c>
      <c r="C395" s="394" t="s">
        <v>638</v>
      </c>
      <c r="D395" s="5" t="s">
        <v>639</v>
      </c>
      <c r="E395" s="6">
        <v>0.06</v>
      </c>
      <c r="F395" s="5" t="s">
        <v>77</v>
      </c>
      <c r="G395" s="5" t="s">
        <v>85</v>
      </c>
      <c r="H395" s="6">
        <v>1.1499999999999999</v>
      </c>
      <c r="I395" s="5" t="s">
        <v>142</v>
      </c>
      <c r="J395" s="6">
        <v>9.9700000000000006</v>
      </c>
      <c r="K395" s="6">
        <v>0.14000000000000001</v>
      </c>
      <c r="L395" s="6">
        <v>1.21</v>
      </c>
      <c r="M395" s="5" t="s">
        <v>482</v>
      </c>
      <c r="N395" s="5" t="s">
        <v>8599</v>
      </c>
    </row>
    <row r="396" spans="1:14">
      <c r="A396" s="5" t="s">
        <v>5215</v>
      </c>
      <c r="B396" s="5" t="s">
        <v>5216</v>
      </c>
      <c r="C396" s="394" t="s">
        <v>5217</v>
      </c>
      <c r="D396" s="5" t="s">
        <v>5218</v>
      </c>
      <c r="E396" s="6">
        <v>0.06</v>
      </c>
      <c r="F396" s="5" t="s">
        <v>26</v>
      </c>
      <c r="G396" s="5" t="s">
        <v>82</v>
      </c>
      <c r="H396" s="6"/>
      <c r="I396" s="5"/>
      <c r="J396" s="6">
        <v>17.03</v>
      </c>
      <c r="K396" s="6"/>
      <c r="L396" s="6">
        <v>7.41</v>
      </c>
      <c r="M396" s="5" t="s">
        <v>131</v>
      </c>
      <c r="N396" s="5"/>
    </row>
    <row r="397" spans="1:14">
      <c r="A397" s="5" t="s">
        <v>3492</v>
      </c>
      <c r="B397" s="5" t="s">
        <v>3493</v>
      </c>
      <c r="C397" s="393">
        <v>500696</v>
      </c>
      <c r="D397" s="5" t="s">
        <v>3495</v>
      </c>
      <c r="E397" s="6">
        <v>0.06</v>
      </c>
      <c r="F397" s="5" t="s">
        <v>71</v>
      </c>
      <c r="G397" s="5" t="s">
        <v>83</v>
      </c>
      <c r="H397" s="6"/>
      <c r="I397" s="5" t="s">
        <v>263</v>
      </c>
      <c r="J397" s="6">
        <v>46.5</v>
      </c>
      <c r="K397" s="6">
        <v>0.21</v>
      </c>
      <c r="L397" s="6">
        <v>10.4</v>
      </c>
      <c r="M397" s="5" t="s">
        <v>171</v>
      </c>
      <c r="N397" s="5" t="s">
        <v>8598</v>
      </c>
    </row>
    <row r="398" spans="1:14">
      <c r="A398" s="5" t="s">
        <v>612</v>
      </c>
      <c r="B398" s="5" t="s">
        <v>613</v>
      </c>
      <c r="C398" s="394" t="s">
        <v>614</v>
      </c>
      <c r="D398" s="5" t="s">
        <v>615</v>
      </c>
      <c r="E398" s="6">
        <v>0.06</v>
      </c>
      <c r="F398" s="5" t="s">
        <v>34</v>
      </c>
      <c r="G398" s="5" t="s">
        <v>82</v>
      </c>
      <c r="H398" s="6">
        <v>0.7</v>
      </c>
      <c r="I398" s="5" t="s">
        <v>176</v>
      </c>
      <c r="J398" s="6">
        <v>18.420000000000002</v>
      </c>
      <c r="K398" s="6">
        <v>0.18</v>
      </c>
      <c r="L398" s="6">
        <v>4.47</v>
      </c>
      <c r="M398" s="5" t="s">
        <v>299</v>
      </c>
      <c r="N398" s="5" t="s">
        <v>8598</v>
      </c>
    </row>
    <row r="399" spans="1:14">
      <c r="A399" s="5" t="s">
        <v>5067</v>
      </c>
      <c r="B399" s="5" t="s">
        <v>5068</v>
      </c>
      <c r="C399" s="394" t="s">
        <v>5069</v>
      </c>
      <c r="D399" s="5" t="s">
        <v>5070</v>
      </c>
      <c r="E399" s="6">
        <v>0.06</v>
      </c>
      <c r="F399" s="5" t="s">
        <v>188</v>
      </c>
      <c r="G399" s="5" t="s">
        <v>81</v>
      </c>
      <c r="H399" s="6"/>
      <c r="I399" s="5"/>
      <c r="J399" s="6"/>
      <c r="K399" s="6">
        <v>0.2</v>
      </c>
      <c r="L399" s="6">
        <v>2.58</v>
      </c>
      <c r="M399" s="5" t="s">
        <v>189</v>
      </c>
      <c r="N399" s="5"/>
    </row>
    <row r="400" spans="1:14">
      <c r="A400" s="5" t="s">
        <v>3791</v>
      </c>
      <c r="B400" s="5" t="s">
        <v>3792</v>
      </c>
      <c r="C400" s="393" t="s">
        <v>3793</v>
      </c>
      <c r="D400" s="5" t="s">
        <v>3794</v>
      </c>
      <c r="E400" s="6">
        <v>0.06</v>
      </c>
      <c r="F400" s="5" t="s">
        <v>28</v>
      </c>
      <c r="G400" s="5" t="s">
        <v>84</v>
      </c>
      <c r="H400" s="6"/>
      <c r="I400" s="5" t="s">
        <v>142</v>
      </c>
      <c r="J400" s="6">
        <v>15.88</v>
      </c>
      <c r="K400" s="6">
        <v>0.14000000000000001</v>
      </c>
      <c r="L400" s="6">
        <v>3.89</v>
      </c>
      <c r="M400" s="5" t="s">
        <v>332</v>
      </c>
      <c r="N400" s="5" t="s">
        <v>8599</v>
      </c>
    </row>
    <row r="401" spans="1:14">
      <c r="A401" s="5" t="s">
        <v>2013</v>
      </c>
      <c r="B401" s="5" t="s">
        <v>2014</v>
      </c>
      <c r="C401" s="394" t="s">
        <v>2015</v>
      </c>
      <c r="D401" s="5" t="s">
        <v>2016</v>
      </c>
      <c r="E401" s="6">
        <v>0.06</v>
      </c>
      <c r="F401" s="5" t="s">
        <v>26</v>
      </c>
      <c r="G401" s="5" t="s">
        <v>83</v>
      </c>
      <c r="H401" s="6">
        <v>1.1499999999999999</v>
      </c>
      <c r="I401" s="5" t="s">
        <v>263</v>
      </c>
      <c r="J401" s="6">
        <v>19.079999999999998</v>
      </c>
      <c r="K401" s="6">
        <v>0.24</v>
      </c>
      <c r="L401" s="6">
        <v>4.76</v>
      </c>
      <c r="M401" s="5" t="s">
        <v>131</v>
      </c>
      <c r="N401" s="5" t="s">
        <v>8598</v>
      </c>
    </row>
    <row r="402" spans="1:14">
      <c r="A402" s="5" t="s">
        <v>2216</v>
      </c>
      <c r="B402" s="5" t="s">
        <v>2217</v>
      </c>
      <c r="C402" s="394" t="s">
        <v>2218</v>
      </c>
      <c r="D402" s="5" t="s">
        <v>2219</v>
      </c>
      <c r="E402" s="6">
        <v>0.06</v>
      </c>
      <c r="F402" s="5" t="s">
        <v>24</v>
      </c>
      <c r="G402" s="5" t="s">
        <v>90</v>
      </c>
      <c r="H402" s="6"/>
      <c r="I402" s="5"/>
      <c r="J402" s="6"/>
      <c r="K402" s="6">
        <v>0.13</v>
      </c>
      <c r="L402" s="6">
        <v>1.1299999999999999</v>
      </c>
      <c r="M402" s="5" t="s">
        <v>294</v>
      </c>
      <c r="N402" s="5"/>
    </row>
    <row r="403" spans="1:14">
      <c r="A403" s="5" t="s">
        <v>7399</v>
      </c>
      <c r="B403" s="5" t="s">
        <v>7400</v>
      </c>
      <c r="C403" s="394" t="s">
        <v>7401</v>
      </c>
      <c r="D403" s="5" t="s">
        <v>7402</v>
      </c>
      <c r="E403" s="6">
        <v>0.06</v>
      </c>
      <c r="F403" s="5" t="s">
        <v>48</v>
      </c>
      <c r="G403" s="5" t="s">
        <v>87</v>
      </c>
      <c r="H403" s="6"/>
      <c r="I403" s="5"/>
      <c r="J403" s="6">
        <v>150.26</v>
      </c>
      <c r="K403" s="6">
        <v>0.18</v>
      </c>
      <c r="L403" s="6">
        <v>3.87</v>
      </c>
      <c r="M403" s="5" t="s">
        <v>157</v>
      </c>
      <c r="N403" s="5"/>
    </row>
    <row r="404" spans="1:14">
      <c r="A404" s="5" t="s">
        <v>7120</v>
      </c>
      <c r="B404" s="5" t="s">
        <v>7121</v>
      </c>
      <c r="C404" s="393" t="s">
        <v>7122</v>
      </c>
      <c r="D404" s="5" t="s">
        <v>7123</v>
      </c>
      <c r="E404" s="6">
        <v>0.06</v>
      </c>
      <c r="F404" s="5" t="s">
        <v>71</v>
      </c>
      <c r="G404" s="5" t="s">
        <v>85</v>
      </c>
      <c r="H404" s="6"/>
      <c r="I404" s="5" t="s">
        <v>263</v>
      </c>
      <c r="J404" s="6">
        <v>9.76</v>
      </c>
      <c r="K404" s="6">
        <v>0.18</v>
      </c>
      <c r="L404" s="6">
        <v>1.66</v>
      </c>
      <c r="M404" s="5" t="s">
        <v>171</v>
      </c>
      <c r="N404" s="5" t="s">
        <v>8924</v>
      </c>
    </row>
    <row r="405" spans="1:14">
      <c r="A405" s="5" t="s">
        <v>4070</v>
      </c>
      <c r="B405" s="5" t="s">
        <v>4071</v>
      </c>
      <c r="C405" s="394" t="s">
        <v>4072</v>
      </c>
      <c r="D405" s="5" t="s">
        <v>4073</v>
      </c>
      <c r="E405" s="6">
        <v>0.06</v>
      </c>
      <c r="F405" s="5" t="s">
        <v>24</v>
      </c>
      <c r="G405" s="5" t="s">
        <v>85</v>
      </c>
      <c r="H405" s="6"/>
      <c r="I405" s="5"/>
      <c r="J405" s="6"/>
      <c r="K405" s="6">
        <v>0.06</v>
      </c>
      <c r="L405" s="6">
        <v>0.56999999999999995</v>
      </c>
      <c r="M405" s="5" t="s">
        <v>294</v>
      </c>
      <c r="N405" s="5"/>
    </row>
    <row r="406" spans="1:14">
      <c r="A406" s="5" t="s">
        <v>3274</v>
      </c>
      <c r="B406" s="5" t="s">
        <v>3275</v>
      </c>
      <c r="C406" s="394" t="s">
        <v>3276</v>
      </c>
      <c r="D406" s="5" t="s">
        <v>3277</v>
      </c>
      <c r="E406" s="6">
        <v>0.06</v>
      </c>
      <c r="F406" s="5" t="s">
        <v>26</v>
      </c>
      <c r="G406" s="5" t="s">
        <v>88</v>
      </c>
      <c r="H406" s="6">
        <v>1.22</v>
      </c>
      <c r="I406" s="5" t="s">
        <v>263</v>
      </c>
      <c r="J406" s="6">
        <v>32.369999999999997</v>
      </c>
      <c r="K406" s="6">
        <v>0.17</v>
      </c>
      <c r="L406" s="6">
        <v>7.91</v>
      </c>
      <c r="M406" s="5" t="s">
        <v>131</v>
      </c>
      <c r="N406" s="5" t="s">
        <v>8598</v>
      </c>
    </row>
    <row r="407" spans="1:14">
      <c r="A407" s="5" t="s">
        <v>5479</v>
      </c>
      <c r="B407" s="5" t="s">
        <v>5480</v>
      </c>
      <c r="C407" s="393">
        <v>4661</v>
      </c>
      <c r="D407" s="5" t="s">
        <v>5482</v>
      </c>
      <c r="E407" s="6">
        <v>0.06</v>
      </c>
      <c r="F407" s="5" t="s">
        <v>24</v>
      </c>
      <c r="G407" s="5" t="s">
        <v>82</v>
      </c>
      <c r="H407" s="6">
        <v>0.65</v>
      </c>
      <c r="I407" s="5" t="s">
        <v>176</v>
      </c>
      <c r="J407" s="6">
        <v>31.46</v>
      </c>
      <c r="K407" s="6">
        <v>0.13</v>
      </c>
      <c r="L407" s="6">
        <v>3.97</v>
      </c>
      <c r="M407" s="5" t="s">
        <v>294</v>
      </c>
      <c r="N407" s="5" t="s">
        <v>8598</v>
      </c>
    </row>
    <row r="408" spans="1:14">
      <c r="A408" s="5" t="s">
        <v>6194</v>
      </c>
      <c r="B408" s="5" t="s">
        <v>6195</v>
      </c>
      <c r="C408" s="394" t="s">
        <v>6196</v>
      </c>
      <c r="D408" s="5" t="s">
        <v>6197</v>
      </c>
      <c r="E408" s="6">
        <v>0.06</v>
      </c>
      <c r="F408" s="5" t="s">
        <v>73</v>
      </c>
      <c r="G408" s="5" t="s">
        <v>81</v>
      </c>
      <c r="H408" s="6">
        <v>0.75</v>
      </c>
      <c r="I408" s="5" t="s">
        <v>142</v>
      </c>
      <c r="J408" s="6">
        <v>16.63</v>
      </c>
      <c r="K408" s="6">
        <v>7.0000000000000007E-2</v>
      </c>
      <c r="L408" s="6">
        <v>1.1000000000000001</v>
      </c>
      <c r="M408" s="5" t="s">
        <v>469</v>
      </c>
      <c r="N408" s="5" t="s">
        <v>8599</v>
      </c>
    </row>
    <row r="409" spans="1:14">
      <c r="A409" s="5" t="s">
        <v>1413</v>
      </c>
      <c r="B409" s="5" t="s">
        <v>1414</v>
      </c>
      <c r="C409" s="394" t="s">
        <v>1415</v>
      </c>
      <c r="D409" s="5" t="s">
        <v>1416</v>
      </c>
      <c r="E409" s="6">
        <v>0.06</v>
      </c>
      <c r="F409" s="5" t="s">
        <v>73</v>
      </c>
      <c r="G409" s="5" t="s">
        <v>86</v>
      </c>
      <c r="H409" s="6"/>
      <c r="I409" s="5" t="s">
        <v>142</v>
      </c>
      <c r="J409" s="6">
        <v>34.619999999999997</v>
      </c>
      <c r="K409" s="6">
        <v>0.06</v>
      </c>
      <c r="L409" s="6">
        <v>2.57</v>
      </c>
      <c r="M409" s="5" t="s">
        <v>469</v>
      </c>
      <c r="N409" s="5" t="s">
        <v>8599</v>
      </c>
    </row>
    <row r="410" spans="1:14">
      <c r="A410" s="5" t="s">
        <v>5291</v>
      </c>
      <c r="B410" s="5" t="s">
        <v>5292</v>
      </c>
      <c r="C410" s="393">
        <v>5401</v>
      </c>
      <c r="D410" s="5" t="s">
        <v>5294</v>
      </c>
      <c r="E410" s="6">
        <v>0.06</v>
      </c>
      <c r="F410" s="5" t="s">
        <v>24</v>
      </c>
      <c r="G410" s="5" t="s">
        <v>89</v>
      </c>
      <c r="H410" s="6"/>
      <c r="I410" s="5" t="s">
        <v>142</v>
      </c>
      <c r="J410" s="6">
        <v>7.84</v>
      </c>
      <c r="K410" s="6">
        <v>7.0000000000000007E-2</v>
      </c>
      <c r="L410" s="6">
        <v>0.59</v>
      </c>
      <c r="M410" s="5" t="s">
        <v>294</v>
      </c>
      <c r="N410" s="5" t="s">
        <v>8599</v>
      </c>
    </row>
    <row r="411" spans="1:14">
      <c r="A411" s="5" t="s">
        <v>7821</v>
      </c>
      <c r="B411" s="5" t="s">
        <v>7822</v>
      </c>
      <c r="C411" s="394" t="s">
        <v>7823</v>
      </c>
      <c r="D411" s="5" t="s">
        <v>7824</v>
      </c>
      <c r="E411" s="6">
        <v>0.06</v>
      </c>
      <c r="F411" s="5" t="s">
        <v>75</v>
      </c>
      <c r="G411" s="5" t="s">
        <v>88</v>
      </c>
      <c r="H411" s="6"/>
      <c r="I411" s="5"/>
      <c r="J411" s="6">
        <v>12.28</v>
      </c>
      <c r="K411" s="6">
        <v>0.08</v>
      </c>
      <c r="L411" s="6">
        <v>9.6999999999999993</v>
      </c>
      <c r="M411" s="5" t="s">
        <v>212</v>
      </c>
      <c r="N411" s="5"/>
    </row>
    <row r="412" spans="1:14">
      <c r="A412" s="5" t="s">
        <v>656</v>
      </c>
      <c r="B412" s="5" t="s">
        <v>657</v>
      </c>
      <c r="C412" s="394" t="s">
        <v>658</v>
      </c>
      <c r="D412" s="5" t="s">
        <v>659</v>
      </c>
      <c r="E412" s="6">
        <v>0.06</v>
      </c>
      <c r="F412" s="5" t="s">
        <v>24</v>
      </c>
      <c r="G412" s="5" t="s">
        <v>82</v>
      </c>
      <c r="H412" s="6">
        <v>1.1200000000000001</v>
      </c>
      <c r="I412" s="5" t="s">
        <v>142</v>
      </c>
      <c r="J412" s="6">
        <v>28.94</v>
      </c>
      <c r="K412" s="6">
        <v>0.4</v>
      </c>
      <c r="L412" s="6">
        <v>11.91</v>
      </c>
      <c r="M412" s="5" t="s">
        <v>294</v>
      </c>
      <c r="N412" s="5" t="s">
        <v>8599</v>
      </c>
    </row>
    <row r="413" spans="1:14">
      <c r="A413" s="5" t="s">
        <v>5954</v>
      </c>
      <c r="B413" s="5" t="s">
        <v>5955</v>
      </c>
      <c r="C413" s="393" t="s">
        <v>5956</v>
      </c>
      <c r="D413" s="5" t="s">
        <v>5957</v>
      </c>
      <c r="E413" s="6">
        <v>0.06</v>
      </c>
      <c r="F413" s="5" t="s">
        <v>32</v>
      </c>
      <c r="G413" s="5" t="s">
        <v>81</v>
      </c>
      <c r="H413" s="6">
        <v>0.67</v>
      </c>
      <c r="I413" s="5" t="s">
        <v>263</v>
      </c>
      <c r="J413" s="6">
        <v>8.85</v>
      </c>
      <c r="K413" s="6">
        <v>0.16</v>
      </c>
      <c r="L413" s="6">
        <v>1.77</v>
      </c>
      <c r="M413" s="5" t="s">
        <v>152</v>
      </c>
      <c r="N413" s="5" t="s">
        <v>8599</v>
      </c>
    </row>
    <row r="414" spans="1:14">
      <c r="A414" s="5" t="s">
        <v>6786</v>
      </c>
      <c r="B414" s="5" t="s">
        <v>6787</v>
      </c>
      <c r="C414" s="393">
        <v>4507</v>
      </c>
      <c r="D414" s="5" t="s">
        <v>6789</v>
      </c>
      <c r="E414" s="6">
        <v>0.06</v>
      </c>
      <c r="F414" s="5" t="s">
        <v>24</v>
      </c>
      <c r="G414" s="5" t="s">
        <v>86</v>
      </c>
      <c r="H414" s="6"/>
      <c r="I414" s="5"/>
      <c r="J414" s="6">
        <v>15.41</v>
      </c>
      <c r="K414" s="6">
        <v>0.13</v>
      </c>
      <c r="L414" s="6">
        <v>1.89</v>
      </c>
      <c r="M414" s="5" t="s">
        <v>294</v>
      </c>
      <c r="N414" s="5"/>
    </row>
    <row r="415" spans="1:14">
      <c r="A415" s="5" t="s">
        <v>5379</v>
      </c>
      <c r="B415" s="5" t="s">
        <v>5380</v>
      </c>
      <c r="C415" s="393">
        <v>532555</v>
      </c>
      <c r="D415" s="5" t="s">
        <v>5382</v>
      </c>
      <c r="E415" s="6">
        <v>0.06</v>
      </c>
      <c r="F415" s="5" t="s">
        <v>71</v>
      </c>
      <c r="G415" s="5" t="s">
        <v>91</v>
      </c>
      <c r="H415" s="6"/>
      <c r="I415" s="5"/>
      <c r="J415" s="6">
        <v>16.54</v>
      </c>
      <c r="K415" s="6">
        <v>0.12</v>
      </c>
      <c r="L415" s="6">
        <v>1.92</v>
      </c>
      <c r="M415" s="5" t="s">
        <v>171</v>
      </c>
      <c r="N415" s="5"/>
    </row>
    <row r="416" spans="1:14">
      <c r="A416" s="5" t="s">
        <v>3319</v>
      </c>
      <c r="B416" s="5" t="s">
        <v>3320</v>
      </c>
      <c r="C416" s="394" t="s">
        <v>3321</v>
      </c>
      <c r="D416" s="5" t="s">
        <v>3322</v>
      </c>
      <c r="E416" s="6">
        <v>0.06</v>
      </c>
      <c r="F416" s="5" t="s">
        <v>36</v>
      </c>
      <c r="G416" s="5" t="s">
        <v>85</v>
      </c>
      <c r="H416" s="6">
        <v>1.05</v>
      </c>
      <c r="I416" s="5" t="s">
        <v>142</v>
      </c>
      <c r="J416" s="6">
        <v>11.71</v>
      </c>
      <c r="K416" s="6">
        <v>0.23</v>
      </c>
      <c r="L416" s="6">
        <v>2.54</v>
      </c>
      <c r="M416" s="5" t="s">
        <v>152</v>
      </c>
      <c r="N416" s="5" t="s">
        <v>8598</v>
      </c>
    </row>
    <row r="417" spans="1:14">
      <c r="A417" s="5" t="s">
        <v>4449</v>
      </c>
      <c r="B417" s="5" t="s">
        <v>4450</v>
      </c>
      <c r="C417" s="393" t="s">
        <v>4451</v>
      </c>
      <c r="D417" s="5" t="s">
        <v>4452</v>
      </c>
      <c r="E417" s="6">
        <v>0.06</v>
      </c>
      <c r="F417" s="5" t="s">
        <v>58</v>
      </c>
      <c r="G417" s="5" t="s">
        <v>87</v>
      </c>
      <c r="H417" s="6">
        <v>1.1399999999999999</v>
      </c>
      <c r="I417" s="5" t="s">
        <v>176</v>
      </c>
      <c r="J417" s="6">
        <v>41.05</v>
      </c>
      <c r="K417" s="6">
        <v>0.21</v>
      </c>
      <c r="L417" s="6">
        <v>15.84</v>
      </c>
      <c r="M417" s="5" t="s">
        <v>383</v>
      </c>
      <c r="N417" s="5" t="s">
        <v>8598</v>
      </c>
    </row>
    <row r="418" spans="1:14">
      <c r="A418" s="5" t="s">
        <v>6770</v>
      </c>
      <c r="B418" s="5" t="s">
        <v>6771</v>
      </c>
      <c r="C418" s="393" t="s">
        <v>6772</v>
      </c>
      <c r="D418" s="5" t="s">
        <v>6773</v>
      </c>
      <c r="E418" s="6">
        <v>0.06</v>
      </c>
      <c r="F418" s="5" t="s">
        <v>44</v>
      </c>
      <c r="G418" s="5" t="s">
        <v>81</v>
      </c>
      <c r="H418" s="6">
        <v>0.69</v>
      </c>
      <c r="I418" s="5" t="s">
        <v>263</v>
      </c>
      <c r="J418" s="6">
        <v>751.25</v>
      </c>
      <c r="K418" s="6">
        <v>-0.03</v>
      </c>
      <c r="L418" s="6">
        <v>1.67</v>
      </c>
      <c r="M418" s="5" t="s">
        <v>152</v>
      </c>
      <c r="N418" s="5" t="s">
        <v>8598</v>
      </c>
    </row>
    <row r="419" spans="1:14">
      <c r="A419" s="5" t="s">
        <v>4575</v>
      </c>
      <c r="B419" s="5" t="s">
        <v>4576</v>
      </c>
      <c r="C419" s="394" t="s">
        <v>4577</v>
      </c>
      <c r="D419" s="5" t="s">
        <v>4578</v>
      </c>
      <c r="E419" s="6">
        <v>0.06</v>
      </c>
      <c r="F419" s="5" t="s">
        <v>26</v>
      </c>
      <c r="G419" s="5" t="s">
        <v>85</v>
      </c>
      <c r="H419" s="6"/>
      <c r="I419" s="5"/>
      <c r="J419" s="6">
        <v>11.34</v>
      </c>
      <c r="K419" s="6">
        <v>0.23</v>
      </c>
      <c r="L419" s="6">
        <v>8.17</v>
      </c>
      <c r="M419" s="5" t="s">
        <v>131</v>
      </c>
      <c r="N419" s="5"/>
    </row>
    <row r="420" spans="1:14">
      <c r="A420" s="5" t="s">
        <v>6098</v>
      </c>
      <c r="B420" s="5" t="s">
        <v>6099</v>
      </c>
      <c r="C420" s="394" t="s">
        <v>6100</v>
      </c>
      <c r="D420" s="5" t="s">
        <v>6101</v>
      </c>
      <c r="E420" s="6">
        <v>0.06</v>
      </c>
      <c r="F420" s="5" t="s">
        <v>56</v>
      </c>
      <c r="G420" s="5" t="s">
        <v>81</v>
      </c>
      <c r="H420" s="6">
        <v>0.63</v>
      </c>
      <c r="I420" s="5" t="s">
        <v>176</v>
      </c>
      <c r="J420" s="6">
        <v>16.89</v>
      </c>
      <c r="K420" s="6">
        <v>0.33</v>
      </c>
      <c r="L420" s="6">
        <v>7.84</v>
      </c>
      <c r="M420" s="5" t="s">
        <v>152</v>
      </c>
      <c r="N420" s="5" t="s">
        <v>8598</v>
      </c>
    </row>
    <row r="421" spans="1:14">
      <c r="A421" s="5" t="s">
        <v>5075</v>
      </c>
      <c r="B421" s="5" t="s">
        <v>5076</v>
      </c>
      <c r="C421" s="394" t="s">
        <v>5077</v>
      </c>
      <c r="D421" s="5" t="s">
        <v>5078</v>
      </c>
      <c r="E421" s="6">
        <v>0.06</v>
      </c>
      <c r="F421" s="5" t="s">
        <v>36</v>
      </c>
      <c r="G421" s="5" t="s">
        <v>87</v>
      </c>
      <c r="H421" s="6">
        <v>0.73</v>
      </c>
      <c r="I421" s="5" t="s">
        <v>176</v>
      </c>
      <c r="J421" s="6">
        <v>17.690000000000001</v>
      </c>
      <c r="K421" s="6"/>
      <c r="L421" s="6">
        <v>4.09</v>
      </c>
      <c r="M421" s="5" t="s">
        <v>152</v>
      </c>
      <c r="N421" s="5" t="s">
        <v>8598</v>
      </c>
    </row>
    <row r="422" spans="1:14">
      <c r="A422" s="5" t="s">
        <v>841</v>
      </c>
      <c r="B422" s="5" t="s">
        <v>842</v>
      </c>
      <c r="C422" s="394" t="s">
        <v>843</v>
      </c>
      <c r="D422" s="5" t="s">
        <v>844</v>
      </c>
      <c r="E422" s="6">
        <v>0.05</v>
      </c>
      <c r="F422" s="5" t="s">
        <v>54</v>
      </c>
      <c r="G422" s="5" t="s">
        <v>85</v>
      </c>
      <c r="H422" s="6"/>
      <c r="I422" s="5"/>
      <c r="J422" s="6">
        <v>7.15</v>
      </c>
      <c r="K422" s="6">
        <v>0.16</v>
      </c>
      <c r="L422" s="6">
        <v>1.39</v>
      </c>
      <c r="M422" s="5" t="s">
        <v>152</v>
      </c>
      <c r="N422" s="5"/>
    </row>
    <row r="423" spans="1:14">
      <c r="A423" s="5" t="s">
        <v>6878</v>
      </c>
      <c r="B423" s="5" t="s">
        <v>6879</v>
      </c>
      <c r="C423" s="393" t="s">
        <v>6880</v>
      </c>
      <c r="D423" s="5" t="s">
        <v>6881</v>
      </c>
      <c r="E423" s="6">
        <v>0.05</v>
      </c>
      <c r="F423" s="5" t="s">
        <v>64</v>
      </c>
      <c r="G423" s="5" t="s">
        <v>85</v>
      </c>
      <c r="H423" s="6">
        <v>0.93</v>
      </c>
      <c r="I423" s="5" t="s">
        <v>263</v>
      </c>
      <c r="J423" s="6">
        <v>10.59</v>
      </c>
      <c r="K423" s="6">
        <v>0.12</v>
      </c>
      <c r="L423" s="6">
        <v>1.28</v>
      </c>
      <c r="M423" s="5" t="s">
        <v>162</v>
      </c>
      <c r="N423" s="5" t="s">
        <v>8600</v>
      </c>
    </row>
    <row r="424" spans="1:14">
      <c r="A424" s="5" t="s">
        <v>2504</v>
      </c>
      <c r="B424" s="5" t="s">
        <v>2505</v>
      </c>
      <c r="C424" s="394" t="s">
        <v>2506</v>
      </c>
      <c r="D424" s="5" t="s">
        <v>2507</v>
      </c>
      <c r="E424" s="6">
        <v>0.05</v>
      </c>
      <c r="F424" s="5" t="s">
        <v>194</v>
      </c>
      <c r="G424" s="5" t="s">
        <v>85</v>
      </c>
      <c r="H424" s="6"/>
      <c r="I424" s="5"/>
      <c r="J424" s="6"/>
      <c r="K424" s="6">
        <v>0.19</v>
      </c>
      <c r="L424" s="6">
        <v>1.43</v>
      </c>
      <c r="M424" s="5" t="s">
        <v>195</v>
      </c>
      <c r="N424" s="5"/>
    </row>
    <row r="425" spans="1:14">
      <c r="A425" s="5" t="s">
        <v>8281</v>
      </c>
      <c r="B425" s="5" t="s">
        <v>8282</v>
      </c>
      <c r="C425" s="393">
        <v>2885</v>
      </c>
      <c r="D425" s="5" t="s">
        <v>8284</v>
      </c>
      <c r="E425" s="6">
        <v>0.05</v>
      </c>
      <c r="F425" s="5" t="s">
        <v>75</v>
      </c>
      <c r="G425" s="5" t="s">
        <v>85</v>
      </c>
      <c r="H425" s="6"/>
      <c r="I425" s="5"/>
      <c r="J425" s="6">
        <v>11.4</v>
      </c>
      <c r="K425" s="6">
        <v>0.15</v>
      </c>
      <c r="L425" s="6">
        <v>1.87</v>
      </c>
      <c r="M425" s="5" t="s">
        <v>212</v>
      </c>
      <c r="N425" s="5"/>
    </row>
    <row r="426" spans="1:14">
      <c r="A426" s="5" t="s">
        <v>8474</v>
      </c>
      <c r="B426" s="5" t="s">
        <v>8952</v>
      </c>
      <c r="C426" s="394" t="s">
        <v>8953</v>
      </c>
      <c r="D426" s="5" t="s">
        <v>8954</v>
      </c>
      <c r="E426" s="6">
        <v>0.05</v>
      </c>
      <c r="F426" s="5" t="s">
        <v>75</v>
      </c>
      <c r="G426" s="5" t="s">
        <v>88</v>
      </c>
      <c r="H426" s="6"/>
      <c r="I426" s="5"/>
      <c r="J426" s="6">
        <v>18.21</v>
      </c>
      <c r="K426" s="6">
        <v>0.45</v>
      </c>
      <c r="L426" s="6">
        <v>23.71</v>
      </c>
      <c r="M426" s="5" t="s">
        <v>212</v>
      </c>
      <c r="N426" s="5"/>
    </row>
    <row r="427" spans="1:14">
      <c r="A427" s="5" t="s">
        <v>4743</v>
      </c>
      <c r="B427" s="5" t="s">
        <v>4744</v>
      </c>
      <c r="C427" s="393">
        <v>6326</v>
      </c>
      <c r="D427" s="5" t="s">
        <v>4746</v>
      </c>
      <c r="E427" s="6">
        <v>0.05</v>
      </c>
      <c r="F427" s="5" t="s">
        <v>24</v>
      </c>
      <c r="G427" s="5" t="s">
        <v>87</v>
      </c>
      <c r="H427" s="6">
        <v>0.99</v>
      </c>
      <c r="I427" s="5" t="s">
        <v>263</v>
      </c>
      <c r="J427" s="6">
        <v>16.989999999999998</v>
      </c>
      <c r="K427" s="6">
        <v>0.09</v>
      </c>
      <c r="L427" s="6">
        <v>1.17</v>
      </c>
      <c r="M427" s="5" t="s">
        <v>294</v>
      </c>
      <c r="N427" s="5" t="s">
        <v>8598</v>
      </c>
    </row>
    <row r="428" spans="1:14">
      <c r="A428" s="5" t="s">
        <v>7997</v>
      </c>
      <c r="B428" s="5" t="s">
        <v>7998</v>
      </c>
      <c r="C428" s="394" t="s">
        <v>7999</v>
      </c>
      <c r="D428" s="5" t="s">
        <v>8000</v>
      </c>
      <c r="E428" s="6">
        <v>0.05</v>
      </c>
      <c r="F428" s="5" t="s">
        <v>46</v>
      </c>
      <c r="G428" s="5" t="s">
        <v>87</v>
      </c>
      <c r="H428" s="6">
        <v>1.31</v>
      </c>
      <c r="I428" s="5" t="s">
        <v>176</v>
      </c>
      <c r="J428" s="6">
        <v>30.88</v>
      </c>
      <c r="K428" s="6">
        <v>0.24</v>
      </c>
      <c r="L428" s="6">
        <v>7.3</v>
      </c>
      <c r="M428" s="5" t="s">
        <v>152</v>
      </c>
      <c r="N428" s="5" t="s">
        <v>8598</v>
      </c>
    </row>
    <row r="429" spans="1:14">
      <c r="A429" s="5" t="s">
        <v>571</v>
      </c>
      <c r="B429" s="5" t="s">
        <v>572</v>
      </c>
      <c r="C429" s="393" t="s">
        <v>573</v>
      </c>
      <c r="D429" s="5" t="s">
        <v>574</v>
      </c>
      <c r="E429" s="6">
        <v>0.05</v>
      </c>
      <c r="F429" s="5" t="s">
        <v>77</v>
      </c>
      <c r="G429" s="5" t="s">
        <v>85</v>
      </c>
      <c r="H429" s="6"/>
      <c r="I429" s="5"/>
      <c r="J429" s="6">
        <v>16.89</v>
      </c>
      <c r="K429" s="6">
        <v>0.24</v>
      </c>
      <c r="L429" s="6">
        <v>5.63</v>
      </c>
      <c r="M429" s="5" t="s">
        <v>482</v>
      </c>
      <c r="N429" s="5"/>
    </row>
    <row r="430" spans="1:14">
      <c r="A430" s="5" t="s">
        <v>2508</v>
      </c>
      <c r="B430" s="5" t="s">
        <v>2509</v>
      </c>
      <c r="C430" s="394" t="s">
        <v>2510</v>
      </c>
      <c r="D430" s="5" t="s">
        <v>2511</v>
      </c>
      <c r="E430" s="6">
        <v>0.05</v>
      </c>
      <c r="F430" s="5" t="s">
        <v>194</v>
      </c>
      <c r="G430" s="5" t="s">
        <v>81</v>
      </c>
      <c r="H430" s="6"/>
      <c r="I430" s="5"/>
      <c r="J430" s="6">
        <v>13.65</v>
      </c>
      <c r="K430" s="6">
        <v>0.47</v>
      </c>
      <c r="L430" s="6">
        <v>3.31</v>
      </c>
      <c r="M430" s="5" t="s">
        <v>195</v>
      </c>
      <c r="N430" s="5"/>
    </row>
    <row r="431" spans="1:14">
      <c r="A431" s="5" t="s">
        <v>5946</v>
      </c>
      <c r="B431" s="5" t="s">
        <v>5947</v>
      </c>
      <c r="C431" s="393">
        <v>1295</v>
      </c>
      <c r="D431" s="5" t="s">
        <v>5949</v>
      </c>
      <c r="E431" s="6">
        <v>0.05</v>
      </c>
      <c r="F431" s="5" t="s">
        <v>136</v>
      </c>
      <c r="G431" s="5" t="s">
        <v>85</v>
      </c>
      <c r="H431" s="6"/>
      <c r="I431" s="5"/>
      <c r="J431" s="6">
        <v>11.71</v>
      </c>
      <c r="K431" s="6">
        <v>0.13</v>
      </c>
      <c r="L431" s="6">
        <v>1.51</v>
      </c>
      <c r="M431" s="5" t="s">
        <v>137</v>
      </c>
      <c r="N431" s="5"/>
    </row>
    <row r="432" spans="1:14">
      <c r="A432" s="5" t="s">
        <v>4298</v>
      </c>
      <c r="B432" s="5" t="s">
        <v>4299</v>
      </c>
      <c r="C432" s="393">
        <v>4452</v>
      </c>
      <c r="D432" s="5" t="s">
        <v>4301</v>
      </c>
      <c r="E432" s="6">
        <v>0.05</v>
      </c>
      <c r="F432" s="5" t="s">
        <v>24</v>
      </c>
      <c r="G432" s="5" t="s">
        <v>83</v>
      </c>
      <c r="H432" s="6">
        <v>0.83</v>
      </c>
      <c r="I432" s="5" t="s">
        <v>176</v>
      </c>
      <c r="J432" s="6">
        <v>21.39</v>
      </c>
      <c r="K432" s="6">
        <v>0.11</v>
      </c>
      <c r="L432" s="6">
        <v>2.59</v>
      </c>
      <c r="M432" s="5" t="s">
        <v>294</v>
      </c>
      <c r="N432" s="5" t="s">
        <v>8598</v>
      </c>
    </row>
    <row r="433" spans="1:14">
      <c r="A433" s="5" t="s">
        <v>8469</v>
      </c>
      <c r="B433" s="5" t="s">
        <v>8943</v>
      </c>
      <c r="C433" s="393" t="s">
        <v>8944</v>
      </c>
      <c r="D433" s="5" t="s">
        <v>8945</v>
      </c>
      <c r="E433" s="6">
        <v>0.05</v>
      </c>
      <c r="F433" s="5" t="s">
        <v>54</v>
      </c>
      <c r="G433" s="5" t="s">
        <v>85</v>
      </c>
      <c r="H433" s="6"/>
      <c r="I433" s="5"/>
      <c r="J433" s="6"/>
      <c r="K433" s="6">
        <v>0.15</v>
      </c>
      <c r="L433" s="6">
        <v>0.88</v>
      </c>
      <c r="M433" s="5" t="s">
        <v>152</v>
      </c>
      <c r="N433" s="5"/>
    </row>
    <row r="434" spans="1:14">
      <c r="A434" s="5" t="s">
        <v>7677</v>
      </c>
      <c r="B434" s="5" t="s">
        <v>7678</v>
      </c>
      <c r="C434" s="393" t="s">
        <v>7679</v>
      </c>
      <c r="D434" s="5" t="s">
        <v>7680</v>
      </c>
      <c r="E434" s="6">
        <v>0.05</v>
      </c>
      <c r="F434" s="5" t="s">
        <v>28</v>
      </c>
      <c r="G434" s="5" t="s">
        <v>84</v>
      </c>
      <c r="H434" s="6">
        <v>1.2</v>
      </c>
      <c r="I434" s="5" t="s">
        <v>142</v>
      </c>
      <c r="J434" s="6">
        <v>17.09</v>
      </c>
      <c r="K434" s="6">
        <v>0.02</v>
      </c>
      <c r="L434" s="6">
        <v>1.53</v>
      </c>
      <c r="M434" s="5" t="s">
        <v>332</v>
      </c>
      <c r="N434" s="5" t="s">
        <v>8599</v>
      </c>
    </row>
    <row r="435" spans="1:14">
      <c r="A435" s="5" t="s">
        <v>8593</v>
      </c>
      <c r="B435" s="5" t="s">
        <v>8940</v>
      </c>
      <c r="C435" s="394" t="s">
        <v>8941</v>
      </c>
      <c r="D435" s="5" t="s">
        <v>8942</v>
      </c>
      <c r="E435" s="6">
        <v>0.05</v>
      </c>
      <c r="F435" s="5" t="s">
        <v>24</v>
      </c>
      <c r="G435" s="5" t="s">
        <v>88</v>
      </c>
      <c r="H435" s="6">
        <v>1.84</v>
      </c>
      <c r="I435" s="5" t="s">
        <v>142</v>
      </c>
      <c r="J435" s="6">
        <v>8.49</v>
      </c>
      <c r="K435" s="6">
        <v>0.23</v>
      </c>
      <c r="L435" s="6">
        <v>16.77</v>
      </c>
      <c r="M435" s="5" t="s">
        <v>294</v>
      </c>
      <c r="N435" s="5" t="s">
        <v>8924</v>
      </c>
    </row>
    <row r="436" spans="1:14">
      <c r="A436" s="5" t="s">
        <v>8601</v>
      </c>
      <c r="B436" s="5" t="s">
        <v>8936</v>
      </c>
      <c r="C436" s="394" t="s">
        <v>8937</v>
      </c>
      <c r="D436" s="5" t="s">
        <v>8938</v>
      </c>
      <c r="E436" s="6">
        <v>0.05</v>
      </c>
      <c r="F436" s="5" t="s">
        <v>34</v>
      </c>
      <c r="G436" s="5" t="s">
        <v>89</v>
      </c>
      <c r="H436" s="6">
        <v>2.81</v>
      </c>
      <c r="I436" s="5" t="s">
        <v>142</v>
      </c>
      <c r="J436" s="6">
        <v>11.39</v>
      </c>
      <c r="K436" s="6">
        <v>0.21</v>
      </c>
      <c r="L436" s="6">
        <v>4.88</v>
      </c>
      <c r="M436" s="5" t="s">
        <v>299</v>
      </c>
      <c r="N436" s="5" t="s">
        <v>8599</v>
      </c>
    </row>
    <row r="437" spans="1:14">
      <c r="A437" s="5" t="s">
        <v>7733</v>
      </c>
      <c r="B437" s="5" t="s">
        <v>7734</v>
      </c>
      <c r="C437" s="394" t="s">
        <v>7735</v>
      </c>
      <c r="D437" s="5" t="s">
        <v>7736</v>
      </c>
      <c r="E437" s="6">
        <v>0.05</v>
      </c>
      <c r="F437" s="5" t="s">
        <v>75</v>
      </c>
      <c r="G437" s="5" t="s">
        <v>85</v>
      </c>
      <c r="H437" s="6"/>
      <c r="I437" s="5"/>
      <c r="J437" s="6">
        <v>11.62</v>
      </c>
      <c r="K437" s="6">
        <v>0.12</v>
      </c>
      <c r="L437" s="6">
        <v>1.3</v>
      </c>
      <c r="M437" s="5" t="s">
        <v>212</v>
      </c>
      <c r="N437" s="5"/>
    </row>
    <row r="438" spans="1:14">
      <c r="A438" s="5" t="s">
        <v>1264</v>
      </c>
      <c r="B438" s="5" t="s">
        <v>1265</v>
      </c>
      <c r="C438" s="394" t="s">
        <v>1266</v>
      </c>
      <c r="D438" s="5" t="s">
        <v>1267</v>
      </c>
      <c r="E438" s="6">
        <v>0.05</v>
      </c>
      <c r="F438" s="5" t="s">
        <v>26</v>
      </c>
      <c r="G438" s="5" t="s">
        <v>81</v>
      </c>
      <c r="H438" s="6">
        <v>1.08</v>
      </c>
      <c r="I438" s="5" t="s">
        <v>142</v>
      </c>
      <c r="J438" s="6">
        <v>11.89</v>
      </c>
      <c r="K438" s="6">
        <v>0.08</v>
      </c>
      <c r="L438" s="6">
        <v>1.67</v>
      </c>
      <c r="M438" s="5" t="s">
        <v>131</v>
      </c>
      <c r="N438" s="5" t="s">
        <v>8598</v>
      </c>
    </row>
    <row r="439" spans="1:14">
      <c r="A439" s="5" t="s">
        <v>4563</v>
      </c>
      <c r="B439" s="5" t="s">
        <v>4564</v>
      </c>
      <c r="C439" s="393">
        <v>6920</v>
      </c>
      <c r="D439" s="5" t="s">
        <v>4566</v>
      </c>
      <c r="E439" s="6">
        <v>0.05</v>
      </c>
      <c r="F439" s="5" t="s">
        <v>24</v>
      </c>
      <c r="G439" s="5" t="s">
        <v>88</v>
      </c>
      <c r="H439" s="6"/>
      <c r="I439" s="5"/>
      <c r="J439" s="6">
        <v>32.08</v>
      </c>
      <c r="K439" s="6">
        <v>0.47</v>
      </c>
      <c r="L439" s="6">
        <v>16.52</v>
      </c>
      <c r="M439" s="5" t="s">
        <v>294</v>
      </c>
      <c r="N439" s="5"/>
    </row>
    <row r="440" spans="1:14">
      <c r="A440" s="5" t="s">
        <v>4727</v>
      </c>
      <c r="B440" s="5" t="s">
        <v>4728</v>
      </c>
      <c r="C440" s="394" t="s">
        <v>4729</v>
      </c>
      <c r="D440" s="5" t="s">
        <v>4730</v>
      </c>
      <c r="E440" s="6">
        <v>0.05</v>
      </c>
      <c r="F440" s="5" t="s">
        <v>28</v>
      </c>
      <c r="G440" s="5" t="s">
        <v>89</v>
      </c>
      <c r="H440" s="6"/>
      <c r="I440" s="5" t="s">
        <v>142</v>
      </c>
      <c r="J440" s="6">
        <v>22.22</v>
      </c>
      <c r="K440" s="6">
        <v>0.25</v>
      </c>
      <c r="L440" s="6">
        <v>3.69</v>
      </c>
      <c r="M440" s="5" t="s">
        <v>332</v>
      </c>
      <c r="N440" s="5" t="s">
        <v>8924</v>
      </c>
    </row>
    <row r="441" spans="1:14">
      <c r="A441" s="5" t="s">
        <v>6110</v>
      </c>
      <c r="B441" s="5" t="s">
        <v>6111</v>
      </c>
      <c r="C441" s="394" t="s">
        <v>6112</v>
      </c>
      <c r="D441" s="5" t="s">
        <v>6113</v>
      </c>
      <c r="E441" s="6">
        <v>0.05</v>
      </c>
      <c r="F441" s="5" t="s">
        <v>56</v>
      </c>
      <c r="G441" s="5" t="s">
        <v>87</v>
      </c>
      <c r="H441" s="6">
        <v>0.52</v>
      </c>
      <c r="I441" s="5" t="s">
        <v>263</v>
      </c>
      <c r="J441" s="6">
        <v>11</v>
      </c>
      <c r="K441" s="6">
        <v>1.21</v>
      </c>
      <c r="L441" s="6">
        <v>17.77</v>
      </c>
      <c r="M441" s="5" t="s">
        <v>152</v>
      </c>
      <c r="N441" s="5" t="s">
        <v>8598</v>
      </c>
    </row>
    <row r="442" spans="1:14">
      <c r="A442" s="5" t="s">
        <v>6057</v>
      </c>
      <c r="B442" s="5" t="s">
        <v>6058</v>
      </c>
      <c r="C442" s="393" t="s">
        <v>6059</v>
      </c>
      <c r="D442" s="5" t="s">
        <v>6060</v>
      </c>
      <c r="E442" s="6">
        <v>0.05</v>
      </c>
      <c r="F442" s="5" t="s">
        <v>400</v>
      </c>
      <c r="G442" s="5" t="s">
        <v>87</v>
      </c>
      <c r="H442" s="6">
        <v>1.04</v>
      </c>
      <c r="I442" s="5" t="s">
        <v>263</v>
      </c>
      <c r="J442" s="6">
        <v>23.59</v>
      </c>
      <c r="K442" s="6">
        <v>0.08</v>
      </c>
      <c r="L442" s="6">
        <v>3.48</v>
      </c>
      <c r="M442" s="5" t="s">
        <v>332</v>
      </c>
      <c r="N442" s="5" t="s">
        <v>8598</v>
      </c>
    </row>
    <row r="443" spans="1:14">
      <c r="A443" s="5" t="s">
        <v>4813</v>
      </c>
      <c r="B443" s="5" t="s">
        <v>4814</v>
      </c>
      <c r="C443" s="394" t="s">
        <v>4815</v>
      </c>
      <c r="D443" s="5" t="s">
        <v>4816</v>
      </c>
      <c r="E443" s="6">
        <v>0.05</v>
      </c>
      <c r="F443" s="5" t="s">
        <v>71</v>
      </c>
      <c r="G443" s="5" t="s">
        <v>82</v>
      </c>
      <c r="H443" s="6"/>
      <c r="I443" s="5" t="s">
        <v>142</v>
      </c>
      <c r="J443" s="6">
        <v>26.42</v>
      </c>
      <c r="K443" s="6">
        <v>0.16</v>
      </c>
      <c r="L443" s="6">
        <v>4.32</v>
      </c>
      <c r="M443" s="5" t="s">
        <v>171</v>
      </c>
      <c r="N443" s="5" t="s">
        <v>8924</v>
      </c>
    </row>
    <row r="444" spans="1:14">
      <c r="A444" s="5" t="s">
        <v>1284</v>
      </c>
      <c r="B444" s="5" t="s">
        <v>1285</v>
      </c>
      <c r="C444" s="393" t="s">
        <v>1286</v>
      </c>
      <c r="D444" s="5" t="s">
        <v>1287</v>
      </c>
      <c r="E444" s="6">
        <v>0.05</v>
      </c>
      <c r="F444" s="5" t="s">
        <v>69</v>
      </c>
      <c r="G444" s="5" t="s">
        <v>82</v>
      </c>
      <c r="H444" s="6">
        <v>0.65</v>
      </c>
      <c r="I444" s="5" t="s">
        <v>176</v>
      </c>
      <c r="J444" s="6">
        <v>17.22</v>
      </c>
      <c r="K444" s="6">
        <v>0.18</v>
      </c>
      <c r="L444" s="6">
        <v>3.28</v>
      </c>
      <c r="M444" s="5" t="s">
        <v>714</v>
      </c>
      <c r="N444" s="5" t="s">
        <v>8598</v>
      </c>
    </row>
    <row r="445" spans="1:14">
      <c r="A445" s="5" t="s">
        <v>1256</v>
      </c>
      <c r="B445" s="5" t="s">
        <v>1257</v>
      </c>
      <c r="C445" s="394" t="s">
        <v>1258</v>
      </c>
      <c r="D445" s="5" t="s">
        <v>1259</v>
      </c>
      <c r="E445" s="6">
        <v>0.05</v>
      </c>
      <c r="F445" s="5" t="s">
        <v>28</v>
      </c>
      <c r="G445" s="5" t="s">
        <v>85</v>
      </c>
      <c r="H445" s="6">
        <v>0.89</v>
      </c>
      <c r="I445" s="5" t="s">
        <v>263</v>
      </c>
      <c r="J445" s="6">
        <v>23.92</v>
      </c>
      <c r="K445" s="6">
        <v>0.28000000000000003</v>
      </c>
      <c r="L445" s="6">
        <v>9.01</v>
      </c>
      <c r="M445" s="5" t="s">
        <v>332</v>
      </c>
      <c r="N445" s="5" t="s">
        <v>8599</v>
      </c>
    </row>
    <row r="446" spans="1:14">
      <c r="A446" s="5" t="s">
        <v>4022</v>
      </c>
      <c r="B446" s="5" t="s">
        <v>4023</v>
      </c>
      <c r="C446" s="394" t="s">
        <v>4024</v>
      </c>
      <c r="D446" s="5" t="s">
        <v>4025</v>
      </c>
      <c r="E446" s="6">
        <v>0.05</v>
      </c>
      <c r="F446" s="5" t="s">
        <v>77</v>
      </c>
      <c r="G446" s="5" t="s">
        <v>85</v>
      </c>
      <c r="H446" s="6"/>
      <c r="I446" s="5"/>
      <c r="J446" s="6"/>
      <c r="K446" s="6">
        <v>0.19</v>
      </c>
      <c r="L446" s="6">
        <v>1.87</v>
      </c>
      <c r="M446" s="5" t="s">
        <v>482</v>
      </c>
      <c r="N446" s="5"/>
    </row>
    <row r="447" spans="1:14">
      <c r="A447" s="5" t="s">
        <v>1601</v>
      </c>
      <c r="B447" s="5" t="s">
        <v>1602</v>
      </c>
      <c r="C447" s="394" t="s">
        <v>1603</v>
      </c>
      <c r="D447" s="5" t="s">
        <v>1604</v>
      </c>
      <c r="E447" s="6">
        <v>0.05</v>
      </c>
      <c r="F447" s="5" t="s">
        <v>69</v>
      </c>
      <c r="G447" s="5" t="s">
        <v>89</v>
      </c>
      <c r="H447" s="6"/>
      <c r="I447" s="5"/>
      <c r="J447" s="6">
        <v>9.27</v>
      </c>
      <c r="K447" s="6">
        <v>0.25</v>
      </c>
      <c r="L447" s="6">
        <v>2.58</v>
      </c>
      <c r="M447" s="5" t="s">
        <v>157</v>
      </c>
      <c r="N447" s="5"/>
    </row>
    <row r="448" spans="1:14">
      <c r="A448" s="5" t="s">
        <v>1985</v>
      </c>
      <c r="B448" s="5" t="s">
        <v>1986</v>
      </c>
      <c r="C448" s="394" t="s">
        <v>1987</v>
      </c>
      <c r="D448" s="5" t="s">
        <v>1988</v>
      </c>
      <c r="E448" s="6">
        <v>0.05</v>
      </c>
      <c r="F448" s="5" t="s">
        <v>48</v>
      </c>
      <c r="G448" s="5" t="s">
        <v>91</v>
      </c>
      <c r="H448" s="6">
        <v>1</v>
      </c>
      <c r="I448" s="5" t="s">
        <v>263</v>
      </c>
      <c r="J448" s="6">
        <v>16.87</v>
      </c>
      <c r="K448" s="6">
        <v>0.11</v>
      </c>
      <c r="L448" s="6">
        <v>1.75</v>
      </c>
      <c r="M448" s="5" t="s">
        <v>157</v>
      </c>
      <c r="N448" s="5" t="s">
        <v>8600</v>
      </c>
    </row>
    <row r="449" spans="1:14">
      <c r="A449" s="5" t="s">
        <v>4274</v>
      </c>
      <c r="B449" s="5" t="s">
        <v>4275</v>
      </c>
      <c r="C449" s="394" t="s">
        <v>4276</v>
      </c>
      <c r="D449" s="5" t="s">
        <v>4277</v>
      </c>
      <c r="E449" s="6">
        <v>0.05</v>
      </c>
      <c r="F449" s="5" t="s">
        <v>24</v>
      </c>
      <c r="G449" s="5" t="s">
        <v>87</v>
      </c>
      <c r="H449" s="6"/>
      <c r="I449" s="5"/>
      <c r="J449" s="6"/>
      <c r="K449" s="6">
        <v>0.1</v>
      </c>
      <c r="L449" s="6">
        <v>2.17</v>
      </c>
      <c r="M449" s="5" t="s">
        <v>294</v>
      </c>
      <c r="N449" s="5"/>
    </row>
    <row r="450" spans="1:14">
      <c r="A450" s="5" t="s">
        <v>7371</v>
      </c>
      <c r="B450" s="5" t="s">
        <v>7372</v>
      </c>
      <c r="C450" s="393" t="s">
        <v>7373</v>
      </c>
      <c r="D450" s="5" t="s">
        <v>7374</v>
      </c>
      <c r="E450" s="6">
        <v>0.05</v>
      </c>
      <c r="F450" s="5" t="s">
        <v>71</v>
      </c>
      <c r="G450" s="5" t="s">
        <v>89</v>
      </c>
      <c r="H450" s="6"/>
      <c r="I450" s="5"/>
      <c r="J450" s="6">
        <v>12.99</v>
      </c>
      <c r="K450" s="6">
        <v>0.03</v>
      </c>
      <c r="L450" s="6">
        <v>2.71</v>
      </c>
      <c r="M450" s="5" t="s">
        <v>171</v>
      </c>
      <c r="N450" s="5"/>
    </row>
    <row r="451" spans="1:14">
      <c r="A451" s="5" t="s">
        <v>7598</v>
      </c>
      <c r="B451" s="5" t="s">
        <v>7599</v>
      </c>
      <c r="C451" s="5" t="s">
        <v>7600</v>
      </c>
      <c r="D451" s="5" t="s">
        <v>7601</v>
      </c>
      <c r="E451" s="6">
        <v>0.05</v>
      </c>
      <c r="F451" s="5" t="s">
        <v>71</v>
      </c>
      <c r="G451" s="5" t="s">
        <v>82</v>
      </c>
      <c r="H451" s="6"/>
      <c r="I451" s="5"/>
      <c r="J451" s="6">
        <v>79.3</v>
      </c>
      <c r="K451" s="6">
        <v>0.33</v>
      </c>
      <c r="L451" s="6">
        <v>31.21</v>
      </c>
      <c r="M451" s="5" t="s">
        <v>171</v>
      </c>
      <c r="N451" s="5"/>
    </row>
    <row r="452" spans="1:14">
      <c r="A452" s="5" t="s">
        <v>648</v>
      </c>
      <c r="B452" s="5" t="s">
        <v>649</v>
      </c>
      <c r="C452" s="5" t="s">
        <v>650</v>
      </c>
      <c r="D452" s="5" t="s">
        <v>651</v>
      </c>
      <c r="E452" s="6">
        <v>0.05</v>
      </c>
      <c r="F452" s="5" t="s">
        <v>71</v>
      </c>
      <c r="G452" s="5" t="s">
        <v>89</v>
      </c>
      <c r="H452" s="6"/>
      <c r="I452" s="5"/>
      <c r="J452" s="6">
        <v>53.73</v>
      </c>
      <c r="K452" s="6">
        <v>0.2</v>
      </c>
      <c r="L452" s="6">
        <v>11.55</v>
      </c>
      <c r="M452" s="5" t="s">
        <v>171</v>
      </c>
      <c r="N452" s="5"/>
    </row>
    <row r="453" spans="1:14">
      <c r="A453" s="5" t="s">
        <v>6314</v>
      </c>
      <c r="B453" s="5" t="s">
        <v>6315</v>
      </c>
      <c r="C453" s="5" t="s">
        <v>6316</v>
      </c>
      <c r="D453" s="5" t="s">
        <v>6317</v>
      </c>
      <c r="E453" s="6">
        <v>0.05</v>
      </c>
      <c r="F453" s="5" t="s">
        <v>34</v>
      </c>
      <c r="G453" s="5" t="s">
        <v>84</v>
      </c>
      <c r="H453" s="6">
        <v>0.72</v>
      </c>
      <c r="I453" s="5" t="s">
        <v>142</v>
      </c>
      <c r="J453" s="6">
        <v>11.16</v>
      </c>
      <c r="K453" s="6">
        <v>0.05</v>
      </c>
      <c r="L453" s="6">
        <v>1.1000000000000001</v>
      </c>
      <c r="M453" s="5" t="s">
        <v>299</v>
      </c>
      <c r="N453" s="5" t="s">
        <v>8599</v>
      </c>
    </row>
    <row r="454" spans="1:14">
      <c r="A454" s="5" t="s">
        <v>4294</v>
      </c>
      <c r="B454" s="5" t="s">
        <v>4295</v>
      </c>
      <c r="C454" s="393">
        <v>9503</v>
      </c>
      <c r="D454" s="5" t="s">
        <v>4297</v>
      </c>
      <c r="E454" s="6">
        <v>0.05</v>
      </c>
      <c r="F454" s="5" t="s">
        <v>24</v>
      </c>
      <c r="G454" s="5" t="s">
        <v>91</v>
      </c>
      <c r="H454" s="6"/>
      <c r="I454" s="5"/>
      <c r="J454" s="6"/>
      <c r="K454" s="6">
        <v>0.17</v>
      </c>
      <c r="L454" s="6">
        <v>0.86</v>
      </c>
      <c r="M454" s="5" t="s">
        <v>294</v>
      </c>
      <c r="N454" s="5"/>
    </row>
    <row r="455" spans="1:14">
      <c r="A455" s="5" t="s">
        <v>7062</v>
      </c>
      <c r="B455" s="5" t="s">
        <v>7063</v>
      </c>
      <c r="C455" s="394" t="s">
        <v>7064</v>
      </c>
      <c r="D455" s="5" t="s">
        <v>7065</v>
      </c>
      <c r="E455" s="6">
        <v>0.05</v>
      </c>
      <c r="F455" s="5" t="s">
        <v>30</v>
      </c>
      <c r="G455" s="5" t="s">
        <v>89</v>
      </c>
      <c r="H455" s="6">
        <v>0.61</v>
      </c>
      <c r="I455" s="5" t="s">
        <v>176</v>
      </c>
      <c r="J455" s="6">
        <v>17.02</v>
      </c>
      <c r="K455" s="6">
        <v>0.02</v>
      </c>
      <c r="L455" s="6">
        <v>0.86</v>
      </c>
      <c r="M455" s="5" t="s">
        <v>152</v>
      </c>
      <c r="N455" s="5" t="s">
        <v>8598</v>
      </c>
    </row>
    <row r="456" spans="1:14">
      <c r="A456" s="5" t="s">
        <v>2900</v>
      </c>
      <c r="B456" s="5" t="s">
        <v>2901</v>
      </c>
      <c r="C456" s="393">
        <v>175</v>
      </c>
      <c r="D456" s="5" t="s">
        <v>2903</v>
      </c>
      <c r="E456" s="6">
        <v>0.05</v>
      </c>
      <c r="F456" s="5" t="s">
        <v>69</v>
      </c>
      <c r="G456" s="5" t="s">
        <v>82</v>
      </c>
      <c r="H456" s="6">
        <v>0.96</v>
      </c>
      <c r="I456" s="5" t="s">
        <v>142</v>
      </c>
      <c r="J456" s="6">
        <v>13.53</v>
      </c>
      <c r="K456" s="6">
        <v>0.21</v>
      </c>
      <c r="L456" s="6">
        <v>2.78</v>
      </c>
      <c r="M456" s="5" t="s">
        <v>157</v>
      </c>
      <c r="N456" s="5" t="s">
        <v>8599</v>
      </c>
    </row>
    <row r="457" spans="1:14">
      <c r="A457" s="5" t="s">
        <v>8470</v>
      </c>
      <c r="B457" s="5" t="s">
        <v>8946</v>
      </c>
      <c r="C457" s="394" t="s">
        <v>8947</v>
      </c>
      <c r="D457" s="5" t="s">
        <v>8948</v>
      </c>
      <c r="E457" s="6">
        <v>0.05</v>
      </c>
      <c r="F457" s="5" t="s">
        <v>54</v>
      </c>
      <c r="G457" s="5" t="s">
        <v>85</v>
      </c>
      <c r="H457" s="6"/>
      <c r="I457" s="5"/>
      <c r="J457" s="6">
        <v>5.97</v>
      </c>
      <c r="K457" s="6">
        <v>0.14000000000000001</v>
      </c>
      <c r="L457" s="6">
        <v>1.45</v>
      </c>
      <c r="M457" s="5" t="s">
        <v>152</v>
      </c>
      <c r="N457" s="5"/>
    </row>
    <row r="458" spans="1:14">
      <c r="A458" s="5" t="s">
        <v>1108</v>
      </c>
      <c r="B458" s="5" t="s">
        <v>1109</v>
      </c>
      <c r="C458" s="394" t="s">
        <v>1110</v>
      </c>
      <c r="D458" s="5" t="s">
        <v>1111</v>
      </c>
      <c r="E458" s="6">
        <v>0.05</v>
      </c>
      <c r="F458" s="5" t="s">
        <v>400</v>
      </c>
      <c r="G458" s="5" t="s">
        <v>86</v>
      </c>
      <c r="H458" s="6"/>
      <c r="I458" s="5" t="s">
        <v>142</v>
      </c>
      <c r="J458" s="6">
        <v>54.3</v>
      </c>
      <c r="K458" s="6">
        <v>0.08</v>
      </c>
      <c r="L458" s="6">
        <v>8.0299999999999994</v>
      </c>
      <c r="M458" s="5" t="s">
        <v>157</v>
      </c>
      <c r="N458" s="5" t="s">
        <v>8599</v>
      </c>
    </row>
    <row r="459" spans="1:14">
      <c r="A459" s="5" t="s">
        <v>1417</v>
      </c>
      <c r="B459" s="5" t="s">
        <v>1418</v>
      </c>
      <c r="C459" s="394" t="s">
        <v>1419</v>
      </c>
      <c r="D459" s="5" t="s">
        <v>1420</v>
      </c>
      <c r="E459" s="6">
        <v>0.05</v>
      </c>
      <c r="F459" s="5" t="s">
        <v>79</v>
      </c>
      <c r="G459" s="5" t="s">
        <v>89</v>
      </c>
      <c r="H459" s="6"/>
      <c r="I459" s="5" t="s">
        <v>142</v>
      </c>
      <c r="J459" s="6">
        <v>15.46</v>
      </c>
      <c r="K459" s="6"/>
      <c r="L459" s="6">
        <v>1.25</v>
      </c>
      <c r="M459" s="5" t="s">
        <v>603</v>
      </c>
      <c r="N459" s="5" t="s">
        <v>8939</v>
      </c>
    </row>
    <row r="460" spans="1:14">
      <c r="A460" s="5" t="s">
        <v>2912</v>
      </c>
      <c r="B460" s="5" t="s">
        <v>2913</v>
      </c>
      <c r="C460" s="393" t="s">
        <v>2914</v>
      </c>
      <c r="D460" s="5" t="s">
        <v>2915</v>
      </c>
      <c r="E460" s="6">
        <v>0.05</v>
      </c>
      <c r="F460" s="5" t="s">
        <v>42</v>
      </c>
      <c r="G460" s="5" t="s">
        <v>86</v>
      </c>
      <c r="H460" s="6">
        <v>0.68</v>
      </c>
      <c r="I460" s="5" t="s">
        <v>263</v>
      </c>
      <c r="J460" s="6">
        <v>16.41</v>
      </c>
      <c r="K460" s="6">
        <v>0.18</v>
      </c>
      <c r="L460" s="6">
        <v>2.97</v>
      </c>
      <c r="M460" s="5" t="s">
        <v>143</v>
      </c>
      <c r="N460" s="5" t="s">
        <v>8598</v>
      </c>
    </row>
    <row r="461" spans="1:14">
      <c r="A461" s="5" t="s">
        <v>4501</v>
      </c>
      <c r="B461" s="5" t="s">
        <v>4502</v>
      </c>
      <c r="C461" s="393">
        <v>1024</v>
      </c>
      <c r="D461" s="5" t="s">
        <v>4504</v>
      </c>
      <c r="E461" s="6">
        <v>0.05</v>
      </c>
      <c r="F461" s="5" t="s">
        <v>69</v>
      </c>
      <c r="G461" s="5" t="s">
        <v>81</v>
      </c>
      <c r="H461" s="6">
        <v>0.49</v>
      </c>
      <c r="I461" s="5" t="s">
        <v>142</v>
      </c>
      <c r="J461" s="6">
        <v>10.01</v>
      </c>
      <c r="K461" s="6">
        <v>0.27</v>
      </c>
      <c r="L461" s="6">
        <v>2.2000000000000002</v>
      </c>
      <c r="M461" s="5" t="s">
        <v>157</v>
      </c>
      <c r="N461" s="5" t="s">
        <v>8924</v>
      </c>
    </row>
    <row r="462" spans="1:14">
      <c r="A462" s="5" t="s">
        <v>7872</v>
      </c>
      <c r="B462" s="5" t="s">
        <v>7873</v>
      </c>
      <c r="C462" s="394" t="s">
        <v>7874</v>
      </c>
      <c r="D462" s="5" t="s">
        <v>7875</v>
      </c>
      <c r="E462" s="6">
        <v>0.05</v>
      </c>
      <c r="F462" s="5" t="s">
        <v>46</v>
      </c>
      <c r="G462" s="5" t="s">
        <v>89</v>
      </c>
      <c r="H462" s="6"/>
      <c r="I462" s="5" t="s">
        <v>142</v>
      </c>
      <c r="J462" s="6">
        <v>13.18</v>
      </c>
      <c r="K462" s="6">
        <v>0.05</v>
      </c>
      <c r="L462" s="6">
        <v>1.41</v>
      </c>
      <c r="M462" s="5" t="s">
        <v>152</v>
      </c>
      <c r="N462" s="5" t="s">
        <v>8924</v>
      </c>
    </row>
    <row r="463" spans="1:14">
      <c r="A463" s="5" t="s">
        <v>7014</v>
      </c>
      <c r="B463" s="5" t="s">
        <v>7015</v>
      </c>
      <c r="C463" s="394" t="s">
        <v>7016</v>
      </c>
      <c r="D463" s="5" t="s">
        <v>7017</v>
      </c>
      <c r="E463" s="6">
        <v>0.05</v>
      </c>
      <c r="F463" s="5" t="s">
        <v>54</v>
      </c>
      <c r="G463" s="5" t="s">
        <v>91</v>
      </c>
      <c r="H463" s="6">
        <v>1.26</v>
      </c>
      <c r="I463" s="5" t="s">
        <v>142</v>
      </c>
      <c r="J463" s="6">
        <v>16.38</v>
      </c>
      <c r="K463" s="6">
        <v>0.14000000000000001</v>
      </c>
      <c r="L463" s="6">
        <v>2.4700000000000002</v>
      </c>
      <c r="M463" s="5" t="s">
        <v>152</v>
      </c>
      <c r="N463" s="5" t="s">
        <v>8600</v>
      </c>
    </row>
    <row r="464" spans="1:14">
      <c r="A464" s="5" t="s">
        <v>2720</v>
      </c>
      <c r="B464" s="5" t="s">
        <v>2721</v>
      </c>
      <c r="C464" s="394" t="s">
        <v>2722</v>
      </c>
      <c r="D464" s="5" t="s">
        <v>2723</v>
      </c>
      <c r="E464" s="6">
        <v>0.05</v>
      </c>
      <c r="F464" s="5" t="s">
        <v>28</v>
      </c>
      <c r="G464" s="5" t="s">
        <v>89</v>
      </c>
      <c r="H464" s="6"/>
      <c r="I464" s="5" t="s">
        <v>142</v>
      </c>
      <c r="J464" s="6">
        <v>32.799999999999997</v>
      </c>
      <c r="K464" s="6">
        <v>-0.01</v>
      </c>
      <c r="L464" s="6">
        <v>2.06</v>
      </c>
      <c r="M464" s="5" t="s">
        <v>332</v>
      </c>
      <c r="N464" s="5" t="s">
        <v>8939</v>
      </c>
    </row>
    <row r="465" spans="1:14">
      <c r="A465" s="5" t="s">
        <v>5543</v>
      </c>
      <c r="B465" s="5" t="s">
        <v>5544</v>
      </c>
      <c r="C465" s="394" t="s">
        <v>5545</v>
      </c>
      <c r="D465" s="5" t="s">
        <v>5546</v>
      </c>
      <c r="E465" s="6">
        <v>0.05</v>
      </c>
      <c r="F465" s="5" t="s">
        <v>24</v>
      </c>
      <c r="G465" s="5" t="s">
        <v>82</v>
      </c>
      <c r="H465" s="6">
        <v>1.24</v>
      </c>
      <c r="I465" s="5" t="s">
        <v>142</v>
      </c>
      <c r="J465" s="6">
        <v>25.1</v>
      </c>
      <c r="K465" s="6">
        <v>0.16</v>
      </c>
      <c r="L465" s="6">
        <v>4.26</v>
      </c>
      <c r="M465" s="5" t="s">
        <v>294</v>
      </c>
      <c r="N465" s="5" t="s">
        <v>8598</v>
      </c>
    </row>
    <row r="466" spans="1:14">
      <c r="A466" s="5" t="s">
        <v>7629</v>
      </c>
      <c r="B466" s="5" t="s">
        <v>7630</v>
      </c>
      <c r="C466" s="393">
        <v>9531</v>
      </c>
      <c r="D466" s="5" t="s">
        <v>7632</v>
      </c>
      <c r="E466" s="6">
        <v>0.05</v>
      </c>
      <c r="F466" s="5" t="s">
        <v>24</v>
      </c>
      <c r="G466" s="5" t="s">
        <v>91</v>
      </c>
      <c r="H466" s="6"/>
      <c r="I466" s="5"/>
      <c r="J466" s="6"/>
      <c r="K466" s="6">
        <v>0.04</v>
      </c>
      <c r="L466" s="6">
        <v>1.54</v>
      </c>
      <c r="M466" s="5" t="s">
        <v>294</v>
      </c>
      <c r="N466" s="5"/>
    </row>
    <row r="467" spans="1:14">
      <c r="A467" s="5" t="s">
        <v>3130</v>
      </c>
      <c r="B467" s="5" t="s">
        <v>3131</v>
      </c>
      <c r="C467" s="395" t="s">
        <v>3132</v>
      </c>
      <c r="D467" s="5" t="s">
        <v>3133</v>
      </c>
      <c r="E467" s="6">
        <v>0.05</v>
      </c>
      <c r="F467" s="5" t="s">
        <v>36</v>
      </c>
      <c r="G467" s="5" t="s">
        <v>86</v>
      </c>
      <c r="H467" s="6">
        <v>0.76</v>
      </c>
      <c r="I467" s="5" t="s">
        <v>263</v>
      </c>
      <c r="J467" s="6">
        <v>13.82</v>
      </c>
      <c r="K467" s="6">
        <v>0.09</v>
      </c>
      <c r="L467" s="6">
        <v>1.7</v>
      </c>
      <c r="M467" s="5" t="s">
        <v>152</v>
      </c>
      <c r="N467" s="5" t="s">
        <v>8598</v>
      </c>
    </row>
    <row r="468" spans="1:14">
      <c r="A468" s="5" t="s">
        <v>5603</v>
      </c>
      <c r="B468" s="5" t="s">
        <v>5604</v>
      </c>
      <c r="C468" s="395" t="s">
        <v>5605</v>
      </c>
      <c r="D468" s="5" t="s">
        <v>5606</v>
      </c>
      <c r="E468" s="6">
        <v>0.05</v>
      </c>
      <c r="F468" s="5" t="s">
        <v>79</v>
      </c>
      <c r="G468" s="5" t="s">
        <v>83</v>
      </c>
      <c r="H468" s="6"/>
      <c r="I468" s="5"/>
      <c r="J468" s="6">
        <v>18.350000000000001</v>
      </c>
      <c r="K468" s="6">
        <v>0.21</v>
      </c>
      <c r="L468" s="6">
        <v>4.07</v>
      </c>
      <c r="M468" s="5" t="s">
        <v>603</v>
      </c>
      <c r="N468" s="5"/>
    </row>
    <row r="469" spans="1:14">
      <c r="A469" s="5" t="s">
        <v>7478</v>
      </c>
      <c r="B469" s="5" t="s">
        <v>7479</v>
      </c>
      <c r="C469" s="395" t="s">
        <v>7480</v>
      </c>
      <c r="D469" s="5" t="s">
        <v>7481</v>
      </c>
      <c r="E469" s="6">
        <v>0.05</v>
      </c>
      <c r="F469" s="5" t="s">
        <v>54</v>
      </c>
      <c r="G469" s="5" t="s">
        <v>91</v>
      </c>
      <c r="H469" s="6"/>
      <c r="I469" s="5"/>
      <c r="J469" s="6">
        <v>20.46</v>
      </c>
      <c r="K469" s="6">
        <v>0.15</v>
      </c>
      <c r="L469" s="6">
        <v>2.66</v>
      </c>
      <c r="M469" s="5" t="s">
        <v>152</v>
      </c>
      <c r="N469" s="5"/>
    </row>
    <row r="470" spans="1:14">
      <c r="A470" s="5" t="s">
        <v>6502</v>
      </c>
      <c r="B470" s="5" t="s">
        <v>6503</v>
      </c>
      <c r="C470" s="394" t="s">
        <v>6504</v>
      </c>
      <c r="D470" s="5" t="s">
        <v>6505</v>
      </c>
      <c r="E470" s="6">
        <v>0.05</v>
      </c>
      <c r="F470" s="5" t="s">
        <v>30</v>
      </c>
      <c r="G470" s="5" t="s">
        <v>87</v>
      </c>
      <c r="H470" s="6">
        <v>0.93</v>
      </c>
      <c r="I470" s="5" t="s">
        <v>176</v>
      </c>
      <c r="J470" s="6">
        <v>21.13</v>
      </c>
      <c r="K470" s="6">
        <v>0.92</v>
      </c>
      <c r="L470" s="6">
        <v>18.11</v>
      </c>
      <c r="M470" s="5" t="s">
        <v>177</v>
      </c>
      <c r="N470" s="5" t="s">
        <v>8598</v>
      </c>
    </row>
    <row r="471" spans="1:14">
      <c r="A471" s="5" t="s">
        <v>7307</v>
      </c>
      <c r="B471" s="5" t="s">
        <v>7308</v>
      </c>
      <c r="C471" s="394" t="s">
        <v>7309</v>
      </c>
      <c r="D471" s="5" t="s">
        <v>7310</v>
      </c>
      <c r="E471" s="6">
        <v>0.05</v>
      </c>
      <c r="F471" s="5" t="s">
        <v>24</v>
      </c>
      <c r="G471" s="5" t="s">
        <v>87</v>
      </c>
      <c r="H471" s="6"/>
      <c r="I471" s="5"/>
      <c r="J471" s="6"/>
      <c r="K471" s="6">
        <v>0.14000000000000001</v>
      </c>
      <c r="L471" s="6">
        <v>3.1</v>
      </c>
      <c r="M471" s="5" t="s">
        <v>294</v>
      </c>
      <c r="N471" s="5"/>
    </row>
    <row r="472" spans="1:14">
      <c r="A472" s="5" t="s">
        <v>5515</v>
      </c>
      <c r="B472" s="5" t="s">
        <v>5516</v>
      </c>
      <c r="C472" s="393">
        <v>9532</v>
      </c>
      <c r="D472" s="5" t="s">
        <v>5518</v>
      </c>
      <c r="E472" s="6">
        <v>0.05</v>
      </c>
      <c r="F472" s="5" t="s">
        <v>24</v>
      </c>
      <c r="G472" s="5" t="s">
        <v>91</v>
      </c>
      <c r="H472" s="6"/>
      <c r="I472" s="5"/>
      <c r="J472" s="6"/>
      <c r="K472" s="6">
        <v>0.08</v>
      </c>
      <c r="L472" s="6">
        <v>1.44</v>
      </c>
      <c r="M472" s="5" t="s">
        <v>294</v>
      </c>
      <c r="N472" s="5"/>
    </row>
    <row r="473" spans="1:14">
      <c r="A473" s="5" t="s">
        <v>3933</v>
      </c>
      <c r="B473" s="5" t="s">
        <v>3934</v>
      </c>
      <c r="C473" s="394" t="s">
        <v>3935</v>
      </c>
      <c r="D473" s="5" t="s">
        <v>3936</v>
      </c>
      <c r="E473" s="6">
        <v>0.05</v>
      </c>
      <c r="F473" s="5" t="s">
        <v>69</v>
      </c>
      <c r="G473" s="5" t="s">
        <v>86</v>
      </c>
      <c r="H473" s="6">
        <v>0.8</v>
      </c>
      <c r="I473" s="5" t="s">
        <v>263</v>
      </c>
      <c r="J473" s="6">
        <v>63.78</v>
      </c>
      <c r="K473" s="6">
        <v>-0.01</v>
      </c>
      <c r="L473" s="6">
        <v>7.07</v>
      </c>
      <c r="M473" s="5" t="s">
        <v>157</v>
      </c>
      <c r="N473" s="5" t="s">
        <v>8924</v>
      </c>
    </row>
    <row r="474" spans="1:14">
      <c r="A474" s="5" t="s">
        <v>5391</v>
      </c>
      <c r="B474" s="5" t="s">
        <v>5392</v>
      </c>
      <c r="C474" s="393">
        <v>1802</v>
      </c>
      <c r="D474" s="5" t="s">
        <v>5394</v>
      </c>
      <c r="E474" s="6">
        <v>0.05</v>
      </c>
      <c r="F474" s="5" t="s">
        <v>24</v>
      </c>
      <c r="G474" s="5" t="s">
        <v>87</v>
      </c>
      <c r="H474" s="6"/>
      <c r="I474" s="5"/>
      <c r="J474" s="6"/>
      <c r="K474" s="6">
        <v>0.13</v>
      </c>
      <c r="L474" s="6">
        <v>2.1800000000000002</v>
      </c>
      <c r="M474" s="5" t="s">
        <v>294</v>
      </c>
      <c r="N474" s="5"/>
    </row>
    <row r="475" spans="1:14">
      <c r="A475" s="5" t="s">
        <v>875</v>
      </c>
      <c r="B475" s="5" t="s">
        <v>876</v>
      </c>
      <c r="C475" s="393">
        <v>7832</v>
      </c>
      <c r="D475" s="5" t="s">
        <v>878</v>
      </c>
      <c r="E475" s="6">
        <v>0.05</v>
      </c>
      <c r="F475" s="5" t="s">
        <v>24</v>
      </c>
      <c r="G475" s="5" t="s">
        <v>82</v>
      </c>
      <c r="H475" s="6">
        <v>0.69</v>
      </c>
      <c r="I475" s="5" t="s">
        <v>263</v>
      </c>
      <c r="J475" s="6">
        <v>17.34</v>
      </c>
      <c r="K475" s="6">
        <v>0.17</v>
      </c>
      <c r="L475" s="6">
        <v>2.92</v>
      </c>
      <c r="M475" s="5" t="s">
        <v>294</v>
      </c>
      <c r="N475" s="5" t="s">
        <v>8598</v>
      </c>
    </row>
    <row r="476" spans="1:14">
      <c r="A476" s="5" t="s">
        <v>7462</v>
      </c>
      <c r="B476" s="5" t="s">
        <v>7463</v>
      </c>
      <c r="C476" s="394" t="s">
        <v>7464</v>
      </c>
      <c r="D476" s="5" t="s">
        <v>7465</v>
      </c>
      <c r="E476" s="6">
        <v>0.05</v>
      </c>
      <c r="F476" s="5" t="s">
        <v>136</v>
      </c>
      <c r="G476" s="5" t="s">
        <v>91</v>
      </c>
      <c r="H476" s="6"/>
      <c r="I476" s="5"/>
      <c r="J476" s="6">
        <v>17.47</v>
      </c>
      <c r="K476" s="6">
        <v>0.08</v>
      </c>
      <c r="L476" s="6">
        <v>1.62</v>
      </c>
      <c r="M476" s="5" t="s">
        <v>137</v>
      </c>
      <c r="N476" s="5"/>
    </row>
    <row r="477" spans="1:14">
      <c r="A477" s="5" t="s">
        <v>1933</v>
      </c>
      <c r="B477" s="5" t="s">
        <v>1934</v>
      </c>
      <c r="C477" s="393">
        <v>2412</v>
      </c>
      <c r="D477" s="5" t="s">
        <v>1936</v>
      </c>
      <c r="E477" s="6">
        <v>0.05</v>
      </c>
      <c r="F477" s="5" t="s">
        <v>75</v>
      </c>
      <c r="G477" s="5" t="s">
        <v>81</v>
      </c>
      <c r="H477" s="6"/>
      <c r="I477" s="5" t="s">
        <v>263</v>
      </c>
      <c r="J477" s="6">
        <v>26.27</v>
      </c>
      <c r="K477" s="6">
        <v>0.11</v>
      </c>
      <c r="L477" s="6">
        <v>2.72</v>
      </c>
      <c r="M477" s="5" t="s">
        <v>212</v>
      </c>
      <c r="N477" s="5" t="s">
        <v>8598</v>
      </c>
    </row>
    <row r="478" spans="1:14">
      <c r="A478" s="5" t="s">
        <v>6454</v>
      </c>
      <c r="B478" s="5" t="s">
        <v>6455</v>
      </c>
      <c r="C478" s="394" t="s">
        <v>6456</v>
      </c>
      <c r="D478" s="5" t="s">
        <v>6457</v>
      </c>
      <c r="E478" s="6">
        <v>0.05</v>
      </c>
      <c r="F478" s="5" t="s">
        <v>24</v>
      </c>
      <c r="G478" s="5" t="s">
        <v>87</v>
      </c>
      <c r="H478" s="6"/>
      <c r="I478" s="5"/>
      <c r="J478" s="6"/>
      <c r="K478" s="6">
        <v>0.1</v>
      </c>
      <c r="L478" s="6">
        <v>1.94</v>
      </c>
      <c r="M478" s="5" t="s">
        <v>294</v>
      </c>
      <c r="N478" s="5"/>
    </row>
    <row r="479" spans="1:14">
      <c r="A479" s="5" t="s">
        <v>6270</v>
      </c>
      <c r="B479" s="5" t="s">
        <v>6271</v>
      </c>
      <c r="C479" s="393">
        <v>6400</v>
      </c>
      <c r="D479" s="5" t="s">
        <v>6273</v>
      </c>
      <c r="E479" s="6">
        <v>0.05</v>
      </c>
      <c r="F479" s="5" t="s">
        <v>73</v>
      </c>
      <c r="G479" s="5" t="s">
        <v>88</v>
      </c>
      <c r="H479" s="6">
        <v>1.61</v>
      </c>
      <c r="I479" s="5" t="s">
        <v>142</v>
      </c>
      <c r="J479" s="6">
        <v>577.37</v>
      </c>
      <c r="K479" s="6">
        <v>-0.04</v>
      </c>
      <c r="L479" s="6">
        <v>1.77</v>
      </c>
      <c r="M479" s="5" t="s">
        <v>469</v>
      </c>
      <c r="N479" s="5" t="s">
        <v>8599</v>
      </c>
    </row>
    <row r="480" spans="1:14">
      <c r="A480" s="5" t="s">
        <v>845</v>
      </c>
      <c r="B480" s="5" t="s">
        <v>846</v>
      </c>
      <c r="C480" s="5" t="s">
        <v>847</v>
      </c>
      <c r="D480" s="5" t="s">
        <v>848</v>
      </c>
      <c r="E480" s="6">
        <v>0.05</v>
      </c>
      <c r="F480" s="5" t="s">
        <v>77</v>
      </c>
      <c r="G480" s="5" t="s">
        <v>85</v>
      </c>
      <c r="H480" s="6"/>
      <c r="I480" s="5"/>
      <c r="J480" s="6"/>
      <c r="K480" s="6">
        <v>0.26</v>
      </c>
      <c r="L480" s="6"/>
      <c r="M480" s="5" t="s">
        <v>482</v>
      </c>
      <c r="N480" s="5"/>
    </row>
    <row r="481" spans="1:14">
      <c r="A481" s="5" t="s">
        <v>2496</v>
      </c>
      <c r="B481" s="5" t="s">
        <v>2497</v>
      </c>
      <c r="C481" s="394" t="s">
        <v>2498</v>
      </c>
      <c r="D481" s="5" t="s">
        <v>2499</v>
      </c>
      <c r="E481" s="6">
        <v>0.05</v>
      </c>
      <c r="F481" s="5" t="s">
        <v>28</v>
      </c>
      <c r="G481" s="5" t="s">
        <v>91</v>
      </c>
      <c r="H481" s="6">
        <v>1.17</v>
      </c>
      <c r="I481" s="5" t="s">
        <v>263</v>
      </c>
      <c r="J481" s="6">
        <v>20.8</v>
      </c>
      <c r="K481" s="6">
        <v>0.09</v>
      </c>
      <c r="L481" s="6">
        <v>1.87</v>
      </c>
      <c r="M481" s="5" t="s">
        <v>332</v>
      </c>
      <c r="N481" s="5" t="s">
        <v>8600</v>
      </c>
    </row>
    <row r="482" spans="1:14">
      <c r="A482" s="5" t="s">
        <v>8005</v>
      </c>
      <c r="B482" s="5" t="s">
        <v>8006</v>
      </c>
      <c r="C482" s="393" t="s">
        <v>8007</v>
      </c>
      <c r="D482" s="5" t="s">
        <v>8008</v>
      </c>
      <c r="E482" s="6">
        <v>0.05</v>
      </c>
      <c r="F482" s="5" t="s">
        <v>77</v>
      </c>
      <c r="G482" s="5" t="s">
        <v>87</v>
      </c>
      <c r="H482" s="6"/>
      <c r="I482" s="5"/>
      <c r="J482" s="6">
        <v>27.5</v>
      </c>
      <c r="K482" s="6">
        <v>0.32</v>
      </c>
      <c r="L482" s="6">
        <v>12.75</v>
      </c>
      <c r="M482" s="5" t="s">
        <v>482</v>
      </c>
      <c r="N482" s="5"/>
    </row>
    <row r="483" spans="1:14">
      <c r="A483" s="5" t="s">
        <v>1949</v>
      </c>
      <c r="B483" s="5" t="s">
        <v>1950</v>
      </c>
      <c r="C483" s="393">
        <v>1023</v>
      </c>
      <c r="D483" s="5" t="s">
        <v>1952</v>
      </c>
      <c r="E483" s="6">
        <v>0.05</v>
      </c>
      <c r="F483" s="5" t="s">
        <v>136</v>
      </c>
      <c r="G483" s="5" t="s">
        <v>85</v>
      </c>
      <c r="H483" s="6"/>
      <c r="I483" s="5"/>
      <c r="J483" s="6">
        <v>9.75</v>
      </c>
      <c r="K483" s="6">
        <v>0.12</v>
      </c>
      <c r="L483" s="6">
        <v>1.1499999999999999</v>
      </c>
      <c r="M483" s="5" t="s">
        <v>137</v>
      </c>
      <c r="N483" s="5"/>
    </row>
    <row r="484" spans="1:14">
      <c r="A484" s="5" t="s">
        <v>5719</v>
      </c>
      <c r="B484" s="5" t="s">
        <v>5720</v>
      </c>
      <c r="C484" s="394" t="s">
        <v>5721</v>
      </c>
      <c r="D484" s="5" t="s">
        <v>5722</v>
      </c>
      <c r="E484" s="6">
        <v>0.05</v>
      </c>
      <c r="F484" s="5" t="s">
        <v>73</v>
      </c>
      <c r="G484" s="5" t="s">
        <v>89</v>
      </c>
      <c r="H484" s="6"/>
      <c r="I484" s="5" t="s">
        <v>142</v>
      </c>
      <c r="J484" s="6">
        <v>9.8800000000000008</v>
      </c>
      <c r="K484" s="6"/>
      <c r="L484" s="6">
        <v>0.5</v>
      </c>
      <c r="M484" s="5" t="s">
        <v>469</v>
      </c>
      <c r="N484" s="5" t="s">
        <v>8599</v>
      </c>
    </row>
    <row r="485" spans="1:14">
      <c r="A485" s="5" t="s">
        <v>2402</v>
      </c>
      <c r="B485" s="5" t="s">
        <v>2403</v>
      </c>
      <c r="C485" s="393">
        <v>2884</v>
      </c>
      <c r="D485" s="5" t="s">
        <v>2405</v>
      </c>
      <c r="E485" s="6">
        <v>0.05</v>
      </c>
      <c r="F485" s="5" t="s">
        <v>75</v>
      </c>
      <c r="G485" s="5" t="s">
        <v>85</v>
      </c>
      <c r="H485" s="6"/>
      <c r="I485" s="5"/>
      <c r="J485" s="6">
        <v>14.76</v>
      </c>
      <c r="K485" s="6">
        <v>0.13</v>
      </c>
      <c r="L485" s="6">
        <v>1.91</v>
      </c>
      <c r="M485" s="5" t="s">
        <v>212</v>
      </c>
      <c r="N485" s="5"/>
    </row>
    <row r="486" spans="1:14">
      <c r="A486" s="5" t="s">
        <v>2620</v>
      </c>
      <c r="B486" s="5" t="s">
        <v>2621</v>
      </c>
      <c r="C486" s="5" t="s">
        <v>2622</v>
      </c>
      <c r="D486" s="5" t="s">
        <v>2623</v>
      </c>
      <c r="E486" s="6">
        <v>0.05</v>
      </c>
      <c r="F486" s="5" t="s">
        <v>64</v>
      </c>
      <c r="G486" s="5" t="s">
        <v>83</v>
      </c>
      <c r="H486" s="6">
        <v>0.87</v>
      </c>
      <c r="I486" s="5" t="s">
        <v>142</v>
      </c>
      <c r="J486" s="6">
        <v>12.86</v>
      </c>
      <c r="K486" s="6">
        <v>0.15</v>
      </c>
      <c r="L486" s="6">
        <v>1.98</v>
      </c>
      <c r="M486" s="5" t="s">
        <v>162</v>
      </c>
      <c r="N486" s="5" t="s">
        <v>8598</v>
      </c>
    </row>
    <row r="487" spans="1:14">
      <c r="A487" s="5" t="s">
        <v>4306</v>
      </c>
      <c r="B487" s="5" t="s">
        <v>4307</v>
      </c>
      <c r="C487" s="395">
        <v>7012</v>
      </c>
      <c r="D487" s="5" t="s">
        <v>4309</v>
      </c>
      <c r="E487" s="6">
        <v>0.05</v>
      </c>
      <c r="F487" s="5" t="s">
        <v>24</v>
      </c>
      <c r="G487" s="5" t="s">
        <v>87</v>
      </c>
      <c r="H487" s="6"/>
      <c r="I487" s="5"/>
      <c r="J487" s="6"/>
      <c r="K487" s="6">
        <v>0.19</v>
      </c>
      <c r="L487" s="6">
        <v>3.5</v>
      </c>
      <c r="M487" s="5" t="s">
        <v>294</v>
      </c>
      <c r="N487" s="5"/>
    </row>
    <row r="488" spans="1:14">
      <c r="A488" s="5" t="s">
        <v>3960</v>
      </c>
      <c r="B488" s="5" t="s">
        <v>3961</v>
      </c>
      <c r="C488" s="395" t="s">
        <v>3729</v>
      </c>
      <c r="D488" s="5" t="s">
        <v>3962</v>
      </c>
      <c r="E488" s="6">
        <v>0.05</v>
      </c>
      <c r="F488" s="5" t="s">
        <v>26</v>
      </c>
      <c r="G488" s="5" t="s">
        <v>87</v>
      </c>
      <c r="H488" s="6">
        <v>0.8</v>
      </c>
      <c r="I488" s="5" t="s">
        <v>142</v>
      </c>
      <c r="J488" s="6">
        <v>5.97</v>
      </c>
      <c r="K488" s="6">
        <v>0.51</v>
      </c>
      <c r="L488" s="6">
        <v>2.68</v>
      </c>
      <c r="M488" s="5" t="s">
        <v>131</v>
      </c>
      <c r="N488" s="5" t="s">
        <v>8599</v>
      </c>
    </row>
    <row r="489" spans="1:14">
      <c r="A489" s="5" t="s">
        <v>4254</v>
      </c>
      <c r="B489" s="5" t="s">
        <v>4255</v>
      </c>
      <c r="C489" s="5" t="s">
        <v>4256</v>
      </c>
      <c r="D489" s="5" t="s">
        <v>4257</v>
      </c>
      <c r="E489" s="6">
        <v>0.05</v>
      </c>
      <c r="F489" s="5" t="s">
        <v>71</v>
      </c>
      <c r="G489" s="5" t="s">
        <v>89</v>
      </c>
      <c r="H489" s="6"/>
      <c r="I489" s="5"/>
      <c r="J489" s="6">
        <v>17.34</v>
      </c>
      <c r="K489" s="6">
        <v>0.04</v>
      </c>
      <c r="L489" s="6">
        <v>3.58</v>
      </c>
      <c r="M489" s="5" t="s">
        <v>171</v>
      </c>
      <c r="N489" s="5"/>
    </row>
    <row r="490" spans="1:14">
      <c r="A490" s="5" t="s">
        <v>567</v>
      </c>
      <c r="B490" s="5" t="s">
        <v>568</v>
      </c>
      <c r="C490" s="395" t="s">
        <v>569</v>
      </c>
      <c r="D490" s="5" t="s">
        <v>570</v>
      </c>
      <c r="E490" s="6">
        <v>0.05</v>
      </c>
      <c r="F490" s="5" t="s">
        <v>26</v>
      </c>
      <c r="G490" s="5" t="s">
        <v>89</v>
      </c>
      <c r="H490" s="6"/>
      <c r="I490" s="5" t="s">
        <v>142</v>
      </c>
      <c r="J490" s="6">
        <v>32.950000000000003</v>
      </c>
      <c r="K490" s="6">
        <v>0.21</v>
      </c>
      <c r="L490" s="6">
        <v>4.8499999999999996</v>
      </c>
      <c r="M490" s="5" t="s">
        <v>131</v>
      </c>
      <c r="N490" s="5" t="s">
        <v>8939</v>
      </c>
    </row>
    <row r="491" spans="1:14">
      <c r="A491" s="5" t="s">
        <v>3707</v>
      </c>
      <c r="B491" s="5" t="s">
        <v>3708</v>
      </c>
      <c r="C491" s="395">
        <v>12330</v>
      </c>
      <c r="D491" s="5" t="s">
        <v>3710</v>
      </c>
      <c r="E491" s="6">
        <v>0.05</v>
      </c>
      <c r="F491" s="5" t="s">
        <v>73</v>
      </c>
      <c r="G491" s="5" t="s">
        <v>82</v>
      </c>
      <c r="H491" s="6"/>
      <c r="I491" s="5"/>
      <c r="J491" s="6">
        <v>8.31</v>
      </c>
      <c r="K491" s="6">
        <v>0.08</v>
      </c>
      <c r="L491" s="6">
        <v>0.73</v>
      </c>
      <c r="M491" s="5" t="s">
        <v>469</v>
      </c>
      <c r="N491" s="5"/>
    </row>
    <row r="492" spans="1:14">
      <c r="A492" s="5" t="s">
        <v>1124</v>
      </c>
      <c r="B492" s="5" t="s">
        <v>1125</v>
      </c>
      <c r="C492" s="393" t="s">
        <v>1126</v>
      </c>
      <c r="D492" s="5" t="s">
        <v>1127</v>
      </c>
      <c r="E492" s="6">
        <v>0.05</v>
      </c>
      <c r="F492" s="5" t="s">
        <v>71</v>
      </c>
      <c r="G492" s="5" t="s">
        <v>87</v>
      </c>
      <c r="H492" s="6"/>
      <c r="I492" s="5"/>
      <c r="J492" s="6">
        <v>39.270000000000003</v>
      </c>
      <c r="K492" s="6">
        <v>0.3</v>
      </c>
      <c r="L492" s="6">
        <v>15</v>
      </c>
      <c r="M492" s="5" t="s">
        <v>171</v>
      </c>
      <c r="N492" s="5"/>
    </row>
    <row r="493" spans="1:14">
      <c r="A493" s="5" t="s">
        <v>3351</v>
      </c>
      <c r="B493" s="5" t="s">
        <v>3352</v>
      </c>
      <c r="C493" s="394" t="s">
        <v>3353</v>
      </c>
      <c r="D493" s="5" t="s">
        <v>3354</v>
      </c>
      <c r="E493" s="6">
        <v>0.05</v>
      </c>
      <c r="F493" s="5" t="s">
        <v>71</v>
      </c>
      <c r="G493" s="5" t="s">
        <v>88</v>
      </c>
      <c r="H493" s="6"/>
      <c r="I493" s="5"/>
      <c r="J493" s="6">
        <v>19.95</v>
      </c>
      <c r="K493" s="6">
        <v>0.25</v>
      </c>
      <c r="L493" s="6">
        <v>5.51</v>
      </c>
      <c r="M493" s="5" t="s">
        <v>171</v>
      </c>
      <c r="N493" s="5"/>
    </row>
    <row r="494" spans="1:14">
      <c r="A494" s="5" t="s">
        <v>8590</v>
      </c>
      <c r="B494" s="5" t="s">
        <v>8949</v>
      </c>
      <c r="C494" s="5" t="s">
        <v>8950</v>
      </c>
      <c r="D494" s="5" t="s">
        <v>8951</v>
      </c>
      <c r="E494" s="6">
        <v>0.05</v>
      </c>
      <c r="F494" s="5" t="s">
        <v>28</v>
      </c>
      <c r="G494" s="5" t="s">
        <v>87</v>
      </c>
      <c r="H494" s="6">
        <v>0.98</v>
      </c>
      <c r="I494" s="5" t="s">
        <v>263</v>
      </c>
      <c r="J494" s="6">
        <v>22.79</v>
      </c>
      <c r="K494" s="6"/>
      <c r="L494" s="6"/>
      <c r="M494" s="5" t="s">
        <v>332</v>
      </c>
      <c r="N494" s="5" t="s">
        <v>8599</v>
      </c>
    </row>
    <row r="495" spans="1:14">
      <c r="A495" s="5" t="s">
        <v>1881</v>
      </c>
      <c r="B495" s="5" t="s">
        <v>1882</v>
      </c>
      <c r="C495" s="393" t="s">
        <v>1883</v>
      </c>
      <c r="D495" s="5" t="s">
        <v>1884</v>
      </c>
      <c r="E495" s="6">
        <v>0.05</v>
      </c>
      <c r="F495" s="5" t="s">
        <v>30</v>
      </c>
      <c r="G495" s="5" t="s">
        <v>83</v>
      </c>
      <c r="H495" s="6">
        <v>1.02</v>
      </c>
      <c r="I495" s="5" t="s">
        <v>176</v>
      </c>
      <c r="J495" s="6">
        <v>6.22</v>
      </c>
      <c r="K495" s="6">
        <v>0.15</v>
      </c>
      <c r="L495" s="6">
        <v>5.07</v>
      </c>
      <c r="M495" s="5" t="s">
        <v>177</v>
      </c>
      <c r="N495" s="5" t="s">
        <v>8600</v>
      </c>
    </row>
    <row r="496" spans="1:14">
      <c r="A496" s="5" t="s">
        <v>616</v>
      </c>
      <c r="B496" s="5" t="s">
        <v>617</v>
      </c>
      <c r="C496" s="395">
        <v>2502</v>
      </c>
      <c r="D496" s="5" t="s">
        <v>619</v>
      </c>
      <c r="E496" s="6">
        <v>0.05</v>
      </c>
      <c r="F496" s="5" t="s">
        <v>24</v>
      </c>
      <c r="G496" s="5" t="s">
        <v>83</v>
      </c>
      <c r="H496" s="6">
        <v>0.72</v>
      </c>
      <c r="I496" s="5" t="s">
        <v>263</v>
      </c>
      <c r="J496" s="6">
        <v>11.88</v>
      </c>
      <c r="K496" s="6">
        <v>7.0000000000000007E-2</v>
      </c>
      <c r="L496" s="6">
        <v>0.86</v>
      </c>
      <c r="M496" s="5" t="s">
        <v>294</v>
      </c>
      <c r="N496" s="5" t="s">
        <v>8598</v>
      </c>
    </row>
    <row r="497" spans="1:14">
      <c r="A497" s="5" t="s">
        <v>4895</v>
      </c>
      <c r="B497" s="5" t="s">
        <v>4896</v>
      </c>
      <c r="C497" s="5" t="s">
        <v>4897</v>
      </c>
      <c r="D497" s="5" t="s">
        <v>4898</v>
      </c>
      <c r="E497" s="6">
        <v>0.05</v>
      </c>
      <c r="F497" s="5" t="s">
        <v>28</v>
      </c>
      <c r="G497" s="5" t="s">
        <v>83</v>
      </c>
      <c r="H497" s="6">
        <v>1.0900000000000001</v>
      </c>
      <c r="I497" s="5" t="s">
        <v>142</v>
      </c>
      <c r="J497" s="6">
        <v>18.12</v>
      </c>
      <c r="K497" s="6">
        <v>0.14000000000000001</v>
      </c>
      <c r="L497" s="6">
        <v>2.82</v>
      </c>
      <c r="M497" s="5" t="s">
        <v>332</v>
      </c>
      <c r="N497" s="5" t="s">
        <v>8600</v>
      </c>
    </row>
    <row r="498" spans="1:14">
      <c r="A498" s="5" t="s">
        <v>2584</v>
      </c>
      <c r="B498" s="5" t="s">
        <v>2585</v>
      </c>
      <c r="C498" s="395" t="s">
        <v>2586</v>
      </c>
      <c r="D498" s="5" t="s">
        <v>2587</v>
      </c>
      <c r="E498" s="6">
        <v>0.05</v>
      </c>
      <c r="F498" s="5" t="s">
        <v>64</v>
      </c>
      <c r="G498" s="5" t="s">
        <v>87</v>
      </c>
      <c r="H498" s="6">
        <v>1.37</v>
      </c>
      <c r="I498" s="5" t="s">
        <v>176</v>
      </c>
      <c r="J498" s="6">
        <v>32.42</v>
      </c>
      <c r="K498" s="6">
        <v>0.21</v>
      </c>
      <c r="L498" s="6">
        <v>7.35</v>
      </c>
      <c r="M498" s="5" t="s">
        <v>162</v>
      </c>
      <c r="N498" s="5" t="s">
        <v>8598</v>
      </c>
    </row>
    <row r="499" spans="1:14">
      <c r="A499" s="5" t="s">
        <v>5295</v>
      </c>
      <c r="B499" s="5" t="s">
        <v>5296</v>
      </c>
      <c r="C499" s="395">
        <v>9101</v>
      </c>
      <c r="D499" s="5" t="s">
        <v>5298</v>
      </c>
      <c r="E499" s="6">
        <v>0.05</v>
      </c>
      <c r="F499" s="5" t="s">
        <v>24</v>
      </c>
      <c r="G499" s="5" t="s">
        <v>87</v>
      </c>
      <c r="H499" s="6"/>
      <c r="I499" s="5"/>
      <c r="J499" s="6"/>
      <c r="K499" s="6">
        <v>0.17</v>
      </c>
      <c r="L499" s="6">
        <v>0.88</v>
      </c>
      <c r="M499" s="5" t="s">
        <v>294</v>
      </c>
      <c r="N499" s="5"/>
    </row>
    <row r="500" spans="1:14">
      <c r="A500" s="5" t="s">
        <v>7880</v>
      </c>
      <c r="B500" s="5" t="s">
        <v>7881</v>
      </c>
      <c r="C500" s="5" t="s">
        <v>7882</v>
      </c>
      <c r="D500" s="5" t="s">
        <v>7883</v>
      </c>
      <c r="E500" s="6">
        <v>0.05</v>
      </c>
      <c r="F500" s="5" t="s">
        <v>188</v>
      </c>
      <c r="G500" s="5" t="s">
        <v>89</v>
      </c>
      <c r="H500" s="6"/>
      <c r="I500" s="5"/>
      <c r="J500" s="6">
        <v>10.27</v>
      </c>
      <c r="K500" s="6">
        <v>0.17</v>
      </c>
      <c r="L500" s="6">
        <v>4.0999999999999996</v>
      </c>
      <c r="M500" s="5" t="s">
        <v>189</v>
      </c>
      <c r="N500" s="5"/>
    </row>
    <row r="501" spans="1:14">
      <c r="A501" s="5" t="s">
        <v>8141</v>
      </c>
      <c r="B501" s="5" t="s">
        <v>8142</v>
      </c>
      <c r="C501" s="395">
        <v>2269</v>
      </c>
      <c r="D501" s="5" t="s">
        <v>8144</v>
      </c>
      <c r="E501" s="6">
        <v>0.05</v>
      </c>
      <c r="F501" s="5" t="s">
        <v>69</v>
      </c>
      <c r="G501" s="5" t="s">
        <v>86</v>
      </c>
      <c r="H501" s="6">
        <v>0.84</v>
      </c>
      <c r="I501" s="5" t="s">
        <v>263</v>
      </c>
      <c r="J501" s="6">
        <v>22.07</v>
      </c>
      <c r="K501" s="6">
        <v>0.1</v>
      </c>
      <c r="L501" s="6">
        <v>2.82</v>
      </c>
      <c r="M501" s="5" t="s">
        <v>157</v>
      </c>
      <c r="N501" s="5" t="s">
        <v>8924</v>
      </c>
    </row>
    <row r="502" spans="1:14">
      <c r="A502" s="5" t="s">
        <v>7168</v>
      </c>
      <c r="B502" s="5" t="s">
        <v>7169</v>
      </c>
      <c r="C502" s="5" t="s">
        <v>7170</v>
      </c>
      <c r="D502" s="5" t="s">
        <v>7171</v>
      </c>
      <c r="E502" s="6">
        <v>0.04</v>
      </c>
      <c r="F502" s="5" t="s">
        <v>24</v>
      </c>
      <c r="G502" s="5" t="s">
        <v>89</v>
      </c>
      <c r="H502" s="6"/>
      <c r="I502" s="5"/>
      <c r="J502" s="6"/>
      <c r="K502" s="6">
        <v>0.01</v>
      </c>
      <c r="L502" s="6">
        <v>1.42</v>
      </c>
      <c r="M502" s="5" t="s">
        <v>294</v>
      </c>
      <c r="N502" s="5"/>
    </row>
    <row r="503" spans="1:14">
      <c r="A503" s="5" t="s">
        <v>789</v>
      </c>
      <c r="B503" s="5" t="s">
        <v>790</v>
      </c>
      <c r="C503" s="393" t="s">
        <v>791</v>
      </c>
      <c r="D503" s="5" t="s">
        <v>792</v>
      </c>
      <c r="E503" s="6">
        <v>0.04</v>
      </c>
      <c r="F503" s="5" t="s">
        <v>28</v>
      </c>
      <c r="G503" s="5" t="s">
        <v>82</v>
      </c>
      <c r="H503" s="6">
        <v>0.82</v>
      </c>
      <c r="I503" s="5" t="s">
        <v>142</v>
      </c>
      <c r="J503" s="6">
        <v>8.4700000000000006</v>
      </c>
      <c r="K503" s="6">
        <v>7.0000000000000007E-2</v>
      </c>
      <c r="L503" s="6">
        <v>1.31</v>
      </c>
      <c r="M503" s="5" t="s">
        <v>332</v>
      </c>
      <c r="N503" s="5" t="s">
        <v>8599</v>
      </c>
    </row>
    <row r="504" spans="1:14">
      <c r="A504" s="5" t="s">
        <v>6242</v>
      </c>
      <c r="B504" s="5" t="s">
        <v>6243</v>
      </c>
      <c r="C504" s="5" t="s">
        <v>6244</v>
      </c>
      <c r="D504" s="5" t="s">
        <v>6245</v>
      </c>
      <c r="E504" s="6">
        <v>0.04</v>
      </c>
      <c r="F504" s="5" t="s">
        <v>73</v>
      </c>
      <c r="G504" s="5" t="s">
        <v>88</v>
      </c>
      <c r="H504" s="6">
        <v>1.42</v>
      </c>
      <c r="I504" s="5" t="s">
        <v>263</v>
      </c>
      <c r="J504" s="6">
        <v>37.97</v>
      </c>
      <c r="K504" s="6">
        <v>0.08</v>
      </c>
      <c r="L504" s="6">
        <v>4.4800000000000004</v>
      </c>
      <c r="M504" s="5" t="s">
        <v>469</v>
      </c>
      <c r="N504" s="5" t="s">
        <v>8599</v>
      </c>
    </row>
    <row r="505" spans="1:14">
      <c r="A505" s="5" t="s">
        <v>8093</v>
      </c>
      <c r="B505" s="5" t="s">
        <v>8094</v>
      </c>
      <c r="C505" s="395" t="s">
        <v>8095</v>
      </c>
      <c r="D505" s="5" t="s">
        <v>8096</v>
      </c>
      <c r="E505" s="6">
        <v>0.04</v>
      </c>
      <c r="F505" s="5" t="s">
        <v>26</v>
      </c>
      <c r="G505" s="5" t="s">
        <v>87</v>
      </c>
      <c r="H505" s="6">
        <v>0.89</v>
      </c>
      <c r="I505" s="5" t="s">
        <v>263</v>
      </c>
      <c r="J505" s="6">
        <v>19.79</v>
      </c>
      <c r="K505" s="6">
        <v>0.05</v>
      </c>
      <c r="L505" s="6">
        <v>3.06</v>
      </c>
      <c r="M505" s="5" t="s">
        <v>131</v>
      </c>
      <c r="N505" s="5" t="s">
        <v>8599</v>
      </c>
    </row>
    <row r="506" spans="1:14">
      <c r="A506" s="5" t="s">
        <v>5487</v>
      </c>
      <c r="B506" s="5" t="s">
        <v>5488</v>
      </c>
      <c r="C506" s="5" t="s">
        <v>5489</v>
      </c>
      <c r="D506" s="5" t="s">
        <v>5490</v>
      </c>
      <c r="E506" s="6">
        <v>0.04</v>
      </c>
      <c r="F506" s="5" t="s">
        <v>34</v>
      </c>
      <c r="G506" s="5" t="s">
        <v>91</v>
      </c>
      <c r="H506" s="6">
        <v>1.24</v>
      </c>
      <c r="I506" s="5" t="s">
        <v>142</v>
      </c>
      <c r="J506" s="6">
        <v>20.55</v>
      </c>
      <c r="K506" s="6">
        <v>0.15</v>
      </c>
      <c r="L506" s="6">
        <v>2.19</v>
      </c>
      <c r="M506" s="5" t="s">
        <v>299</v>
      </c>
      <c r="N506" s="5" t="s">
        <v>8599</v>
      </c>
    </row>
    <row r="507" spans="1:14">
      <c r="A507" s="5" t="s">
        <v>793</v>
      </c>
      <c r="B507" s="5" t="s">
        <v>794</v>
      </c>
      <c r="C507" s="395" t="s">
        <v>795</v>
      </c>
      <c r="D507" s="5" t="s">
        <v>796</v>
      </c>
      <c r="E507" s="6">
        <v>0.04</v>
      </c>
      <c r="F507" s="5" t="s">
        <v>28</v>
      </c>
      <c r="G507" s="5" t="s">
        <v>81</v>
      </c>
      <c r="H507" s="6">
        <v>0.64</v>
      </c>
      <c r="I507" s="5" t="s">
        <v>263</v>
      </c>
      <c r="J507" s="6">
        <v>9.14</v>
      </c>
      <c r="K507" s="6">
        <v>0.52</v>
      </c>
      <c r="L507" s="6">
        <v>1.37</v>
      </c>
      <c r="M507" s="5" t="s">
        <v>332</v>
      </c>
      <c r="N507" s="5" t="s">
        <v>8600</v>
      </c>
    </row>
    <row r="508" spans="1:14">
      <c r="A508" s="5" t="s">
        <v>5599</v>
      </c>
      <c r="B508" s="5" t="s">
        <v>5600</v>
      </c>
      <c r="C508" s="394" t="s">
        <v>5601</v>
      </c>
      <c r="D508" s="5" t="s">
        <v>5602</v>
      </c>
      <c r="E508" s="6">
        <v>0.04</v>
      </c>
      <c r="F508" s="5" t="s">
        <v>32</v>
      </c>
      <c r="G508" s="5" t="s">
        <v>83</v>
      </c>
      <c r="H508" s="6">
        <v>0.6</v>
      </c>
      <c r="I508" s="5" t="s">
        <v>176</v>
      </c>
      <c r="J508" s="6">
        <v>10.54</v>
      </c>
      <c r="K508" s="6">
        <v>0.11</v>
      </c>
      <c r="L508" s="6">
        <v>1.06</v>
      </c>
      <c r="M508" s="5" t="s">
        <v>152</v>
      </c>
      <c r="N508" s="5" t="s">
        <v>8598</v>
      </c>
    </row>
    <row r="509" spans="1:14">
      <c r="A509" s="5" t="s">
        <v>8193</v>
      </c>
      <c r="B509" s="5" t="s">
        <v>8194</v>
      </c>
      <c r="C509" s="394" t="s">
        <v>8195</v>
      </c>
      <c r="D509" s="5" t="s">
        <v>8196</v>
      </c>
      <c r="E509" s="6">
        <v>0.04</v>
      </c>
      <c r="F509" s="5" t="s">
        <v>75</v>
      </c>
      <c r="G509" s="5" t="s">
        <v>88</v>
      </c>
      <c r="H509" s="6">
        <v>1.08</v>
      </c>
      <c r="I509" s="5" t="s">
        <v>263</v>
      </c>
      <c r="J509" s="6">
        <v>18.600000000000001</v>
      </c>
      <c r="K509" s="6">
        <v>0.15</v>
      </c>
      <c r="L509" s="6">
        <v>3.44</v>
      </c>
      <c r="M509" s="5" t="s">
        <v>212</v>
      </c>
      <c r="N509" s="5" t="s">
        <v>8598</v>
      </c>
    </row>
    <row r="510" spans="1:14">
      <c r="A510" s="5" t="s">
        <v>7454</v>
      </c>
      <c r="B510" s="5" t="s">
        <v>7455</v>
      </c>
      <c r="C510" s="5" t="s">
        <v>7456</v>
      </c>
      <c r="D510" s="5" t="s">
        <v>7457</v>
      </c>
      <c r="E510" s="6">
        <v>0.04</v>
      </c>
      <c r="F510" s="5" t="s">
        <v>34</v>
      </c>
      <c r="G510" s="5" t="s">
        <v>81</v>
      </c>
      <c r="H510" s="6">
        <v>1.01</v>
      </c>
      <c r="I510" s="5" t="s">
        <v>263</v>
      </c>
      <c r="J510" s="6">
        <v>27.05</v>
      </c>
      <c r="K510" s="6">
        <v>0.16</v>
      </c>
      <c r="L510" s="6">
        <v>4.57</v>
      </c>
      <c r="M510" s="5" t="s">
        <v>299</v>
      </c>
      <c r="N510" s="5" t="s">
        <v>8600</v>
      </c>
    </row>
    <row r="511" spans="1:14">
      <c r="A511" s="5" t="s">
        <v>4845</v>
      </c>
      <c r="B511" s="5" t="s">
        <v>4846</v>
      </c>
      <c r="C511" s="393">
        <v>2886</v>
      </c>
      <c r="D511" s="5" t="s">
        <v>4848</v>
      </c>
      <c r="E511" s="6">
        <v>0.04</v>
      </c>
      <c r="F511" s="5" t="s">
        <v>75</v>
      </c>
      <c r="G511" s="5" t="s">
        <v>85</v>
      </c>
      <c r="H511" s="6"/>
      <c r="I511" s="5"/>
      <c r="J511" s="6">
        <v>13.13</v>
      </c>
      <c r="K511" s="6">
        <v>0.09</v>
      </c>
      <c r="L511" s="6">
        <v>1.51</v>
      </c>
      <c r="M511" s="5" t="s">
        <v>212</v>
      </c>
      <c r="N511" s="5"/>
    </row>
    <row r="512" spans="1:14">
      <c r="A512" s="5" t="s">
        <v>408</v>
      </c>
      <c r="B512" s="5" t="s">
        <v>409</v>
      </c>
      <c r="C512" s="393" t="s">
        <v>410</v>
      </c>
      <c r="D512" s="5" t="s">
        <v>411</v>
      </c>
      <c r="E512" s="6">
        <v>0.04</v>
      </c>
      <c r="F512" s="5" t="s">
        <v>64</v>
      </c>
      <c r="G512" s="5" t="s">
        <v>87</v>
      </c>
      <c r="H512" s="6">
        <v>1.22</v>
      </c>
      <c r="I512" s="5" t="s">
        <v>176</v>
      </c>
      <c r="J512" s="6">
        <v>24.55</v>
      </c>
      <c r="K512" s="6">
        <v>0.2</v>
      </c>
      <c r="L512" s="6">
        <v>5.22</v>
      </c>
      <c r="M512" s="5" t="s">
        <v>162</v>
      </c>
      <c r="N512" s="5" t="s">
        <v>8598</v>
      </c>
    </row>
    <row r="513" spans="1:14">
      <c r="A513" s="5" t="s">
        <v>2444</v>
      </c>
      <c r="B513" s="5" t="s">
        <v>2445</v>
      </c>
      <c r="C513" s="394" t="s">
        <v>2446</v>
      </c>
      <c r="D513" s="5" t="s">
        <v>2447</v>
      </c>
      <c r="E513" s="6">
        <v>0.04</v>
      </c>
      <c r="F513" s="5" t="s">
        <v>62</v>
      </c>
      <c r="G513" s="5" t="s">
        <v>91</v>
      </c>
      <c r="H513" s="6">
        <v>1.03</v>
      </c>
      <c r="I513" s="5" t="s">
        <v>142</v>
      </c>
      <c r="J513" s="6">
        <v>15.27</v>
      </c>
      <c r="K513" s="6">
        <v>0.12</v>
      </c>
      <c r="L513" s="6">
        <v>1.73</v>
      </c>
      <c r="M513" s="5" t="s">
        <v>152</v>
      </c>
      <c r="N513" s="5" t="s">
        <v>8598</v>
      </c>
    </row>
    <row r="514" spans="1:14">
      <c r="A514" s="5" t="s">
        <v>1211</v>
      </c>
      <c r="B514" s="5" t="s">
        <v>1212</v>
      </c>
      <c r="C514" s="394" t="s">
        <v>1213</v>
      </c>
      <c r="D514" s="5" t="s">
        <v>1214</v>
      </c>
      <c r="E514" s="6">
        <v>0.04</v>
      </c>
      <c r="F514" s="5" t="s">
        <v>64</v>
      </c>
      <c r="G514" s="5" t="s">
        <v>89</v>
      </c>
      <c r="H514" s="6"/>
      <c r="I514" s="5"/>
      <c r="J514" s="6">
        <v>10.95</v>
      </c>
      <c r="K514" s="6">
        <v>0.13</v>
      </c>
      <c r="L514" s="6">
        <v>2.02</v>
      </c>
      <c r="M514" s="5" t="s">
        <v>162</v>
      </c>
      <c r="N514" s="5"/>
    </row>
    <row r="515" spans="1:14">
      <c r="A515" s="5" t="s">
        <v>6357</v>
      </c>
      <c r="B515" s="5" t="s">
        <v>6358</v>
      </c>
      <c r="C515" s="394" t="s">
        <v>6359</v>
      </c>
      <c r="D515" s="5" t="s">
        <v>6360</v>
      </c>
      <c r="E515" s="6">
        <v>0.04</v>
      </c>
      <c r="F515" s="5" t="s">
        <v>229</v>
      </c>
      <c r="G515" s="5" t="s">
        <v>89</v>
      </c>
      <c r="H515" s="6"/>
      <c r="I515" s="5"/>
      <c r="J515" s="6">
        <v>56.52</v>
      </c>
      <c r="K515" s="6">
        <v>0</v>
      </c>
      <c r="L515" s="6">
        <v>1.38</v>
      </c>
      <c r="M515" s="5" t="s">
        <v>230</v>
      </c>
      <c r="N515" s="5"/>
    </row>
    <row r="516" spans="1:14">
      <c r="A516" s="5" t="s">
        <v>2075</v>
      </c>
      <c r="B516" s="5" t="s">
        <v>2076</v>
      </c>
      <c r="C516" s="394" t="s">
        <v>2077</v>
      </c>
      <c r="D516" s="5" t="s">
        <v>2078</v>
      </c>
      <c r="E516" s="6">
        <v>0.04</v>
      </c>
      <c r="F516" s="5" t="s">
        <v>77</v>
      </c>
      <c r="G516" s="5" t="s">
        <v>91</v>
      </c>
      <c r="H516" s="6"/>
      <c r="I516" s="5" t="s">
        <v>142</v>
      </c>
      <c r="J516" s="6">
        <v>15.33</v>
      </c>
      <c r="K516" s="6">
        <v>0.21</v>
      </c>
      <c r="L516" s="6">
        <v>2.82</v>
      </c>
      <c r="M516" s="5" t="s">
        <v>482</v>
      </c>
      <c r="N516" s="5" t="s">
        <v>8599</v>
      </c>
    </row>
    <row r="517" spans="1:14">
      <c r="A517" s="5" t="s">
        <v>7100</v>
      </c>
      <c r="B517" s="5" t="s">
        <v>7101</v>
      </c>
      <c r="C517" s="394" t="s">
        <v>7102</v>
      </c>
      <c r="D517" s="5" t="s">
        <v>7103</v>
      </c>
      <c r="E517" s="6">
        <v>0.04</v>
      </c>
      <c r="F517" s="5" t="s">
        <v>30</v>
      </c>
      <c r="G517" s="5" t="s">
        <v>85</v>
      </c>
      <c r="H517" s="6">
        <v>0.92</v>
      </c>
      <c r="I517" s="5" t="s">
        <v>176</v>
      </c>
      <c r="J517" s="6">
        <v>11.85</v>
      </c>
      <c r="K517" s="6">
        <v>0.11</v>
      </c>
      <c r="L517" s="6">
        <v>1.77</v>
      </c>
      <c r="M517" s="5" t="s">
        <v>177</v>
      </c>
      <c r="N517" s="5" t="s">
        <v>8924</v>
      </c>
    </row>
    <row r="518" spans="1:14">
      <c r="A518" s="5" t="s">
        <v>7797</v>
      </c>
      <c r="B518" s="5" t="s">
        <v>7798</v>
      </c>
      <c r="C518" s="394" t="s">
        <v>7799</v>
      </c>
      <c r="D518" s="5" t="s">
        <v>7800</v>
      </c>
      <c r="E518" s="6">
        <v>0.04</v>
      </c>
      <c r="F518" s="5" t="s">
        <v>71</v>
      </c>
      <c r="G518" s="5" t="s">
        <v>89</v>
      </c>
      <c r="H518" s="6"/>
      <c r="I518" s="5" t="s">
        <v>263</v>
      </c>
      <c r="J518" s="6">
        <v>33.049999999999997</v>
      </c>
      <c r="K518" s="6">
        <v>0.09</v>
      </c>
      <c r="L518" s="6">
        <v>4.7300000000000004</v>
      </c>
      <c r="M518" s="5" t="s">
        <v>171</v>
      </c>
      <c r="N518" s="5" t="s">
        <v>8599</v>
      </c>
    </row>
    <row r="519" spans="1:14">
      <c r="A519" s="5" t="s">
        <v>5751</v>
      </c>
      <c r="B519" s="5" t="s">
        <v>5752</v>
      </c>
      <c r="C519" s="5" t="s">
        <v>5753</v>
      </c>
      <c r="D519" s="5" t="s">
        <v>5754</v>
      </c>
      <c r="E519" s="6">
        <v>0.04</v>
      </c>
      <c r="F519" s="5" t="s">
        <v>71</v>
      </c>
      <c r="G519" s="5" t="s">
        <v>91</v>
      </c>
      <c r="H519" s="6"/>
      <c r="I519" s="5"/>
      <c r="J519" s="6">
        <v>14.62</v>
      </c>
      <c r="K519" s="6">
        <v>0.17</v>
      </c>
      <c r="L519" s="6">
        <v>2.84</v>
      </c>
      <c r="M519" s="5" t="s">
        <v>171</v>
      </c>
      <c r="N519" s="5"/>
    </row>
    <row r="520" spans="1:14">
      <c r="A520" s="5" t="s">
        <v>4090</v>
      </c>
      <c r="B520" s="5" t="s">
        <v>4091</v>
      </c>
      <c r="C520" s="5" t="s">
        <v>4092</v>
      </c>
      <c r="D520" s="5" t="s">
        <v>4093</v>
      </c>
      <c r="E520" s="6">
        <v>0.04</v>
      </c>
      <c r="F520" s="5" t="s">
        <v>67</v>
      </c>
      <c r="G520" s="5" t="s">
        <v>87</v>
      </c>
      <c r="H520" s="6"/>
      <c r="I520" s="5"/>
      <c r="J520" s="6">
        <v>7.56</v>
      </c>
      <c r="K520" s="6"/>
      <c r="L520" s="6">
        <v>0.75</v>
      </c>
      <c r="M520" s="5" t="s">
        <v>714</v>
      </c>
      <c r="N520" s="5"/>
    </row>
    <row r="521" spans="1:14">
      <c r="A521" s="5" t="s">
        <v>6914</v>
      </c>
      <c r="B521" s="5" t="s">
        <v>6915</v>
      </c>
      <c r="C521" s="5" t="s">
        <v>6916</v>
      </c>
      <c r="D521" s="5" t="s">
        <v>6917</v>
      </c>
      <c r="E521" s="6">
        <v>0.04</v>
      </c>
      <c r="F521" s="5" t="s">
        <v>75</v>
      </c>
      <c r="G521" s="5" t="s">
        <v>85</v>
      </c>
      <c r="H521" s="6"/>
      <c r="I521" s="5"/>
      <c r="J521" s="6">
        <v>10.19</v>
      </c>
      <c r="K521" s="6">
        <v>0.12</v>
      </c>
      <c r="L521" s="6">
        <v>1.85</v>
      </c>
      <c r="M521" s="5" t="s">
        <v>212</v>
      </c>
      <c r="N521" s="5"/>
    </row>
    <row r="522" spans="1:14">
      <c r="A522" s="5" t="s">
        <v>1459</v>
      </c>
      <c r="B522" s="5" t="s">
        <v>1460</v>
      </c>
      <c r="C522" s="5" t="s">
        <v>1461</v>
      </c>
      <c r="D522" s="5" t="s">
        <v>1462</v>
      </c>
      <c r="E522" s="6">
        <v>0.04</v>
      </c>
      <c r="F522" s="5" t="s">
        <v>28</v>
      </c>
      <c r="G522" s="5" t="s">
        <v>88</v>
      </c>
      <c r="H522" s="6">
        <v>0.67</v>
      </c>
      <c r="I522" s="5" t="s">
        <v>263</v>
      </c>
      <c r="J522" s="6">
        <v>10.78</v>
      </c>
      <c r="K522" s="6">
        <v>0.17</v>
      </c>
      <c r="L522" s="6">
        <v>2.0699999999999998</v>
      </c>
      <c r="M522" s="5" t="s">
        <v>332</v>
      </c>
      <c r="N522" s="5" t="s">
        <v>8598</v>
      </c>
    </row>
    <row r="523" spans="1:14">
      <c r="A523" s="5" t="s">
        <v>7132</v>
      </c>
      <c r="B523" s="5" t="s">
        <v>7133</v>
      </c>
      <c r="C523" s="5" t="s">
        <v>7134</v>
      </c>
      <c r="D523" s="5" t="s">
        <v>7135</v>
      </c>
      <c r="E523" s="6">
        <v>0.04</v>
      </c>
      <c r="F523" s="5" t="s">
        <v>56</v>
      </c>
      <c r="G523" s="5" t="s">
        <v>82</v>
      </c>
      <c r="H523" s="6">
        <v>0.56000000000000005</v>
      </c>
      <c r="I523" s="5" t="s">
        <v>142</v>
      </c>
      <c r="J523" s="6">
        <v>9.19</v>
      </c>
      <c r="K523" s="6">
        <v>-0.32</v>
      </c>
      <c r="L523" s="6">
        <v>0.37</v>
      </c>
      <c r="M523" s="5" t="s">
        <v>152</v>
      </c>
      <c r="N523" s="5" t="s">
        <v>8924</v>
      </c>
    </row>
    <row r="524" spans="1:14">
      <c r="A524" s="5" t="s">
        <v>6474</v>
      </c>
      <c r="B524" s="5" t="s">
        <v>6475</v>
      </c>
      <c r="C524" s="394" t="s">
        <v>6476</v>
      </c>
      <c r="D524" s="5" t="s">
        <v>6477</v>
      </c>
      <c r="E524" s="6">
        <v>0.04</v>
      </c>
      <c r="F524" s="5" t="s">
        <v>24</v>
      </c>
      <c r="G524" s="5" t="s">
        <v>82</v>
      </c>
      <c r="H524" s="6"/>
      <c r="I524" s="5"/>
      <c r="J524" s="6"/>
      <c r="K524" s="6">
        <v>0.12</v>
      </c>
      <c r="L524" s="6">
        <v>1.1100000000000001</v>
      </c>
      <c r="M524" s="5" t="s">
        <v>294</v>
      </c>
      <c r="N524" s="5"/>
    </row>
    <row r="525" spans="1:14">
      <c r="A525" s="5" t="s">
        <v>5171</v>
      </c>
      <c r="B525" s="5" t="s">
        <v>5172</v>
      </c>
      <c r="C525" s="394" t="s">
        <v>5173</v>
      </c>
      <c r="D525" s="5" t="s">
        <v>5174</v>
      </c>
      <c r="E525" s="6">
        <v>0.04</v>
      </c>
      <c r="F525" s="5" t="s">
        <v>46</v>
      </c>
      <c r="G525" s="5" t="s">
        <v>84</v>
      </c>
      <c r="H525" s="6"/>
      <c r="I525" s="5"/>
      <c r="J525" s="6">
        <v>13.04</v>
      </c>
      <c r="K525" s="6">
        <v>0.02</v>
      </c>
      <c r="L525" s="6">
        <v>2.7</v>
      </c>
      <c r="M525" s="5" t="s">
        <v>152</v>
      </c>
      <c r="N525" s="5"/>
    </row>
    <row r="526" spans="1:14">
      <c r="A526" s="5" t="s">
        <v>7002</v>
      </c>
      <c r="B526" s="5" t="s">
        <v>7003</v>
      </c>
      <c r="C526" s="395" t="s">
        <v>7004</v>
      </c>
      <c r="D526" s="5" t="s">
        <v>7005</v>
      </c>
      <c r="E526" s="6">
        <v>0.04</v>
      </c>
      <c r="F526" s="5" t="s">
        <v>26</v>
      </c>
      <c r="G526" s="5" t="s">
        <v>86</v>
      </c>
      <c r="H526" s="6">
        <v>0.87</v>
      </c>
      <c r="I526" s="5" t="s">
        <v>263</v>
      </c>
      <c r="J526" s="6">
        <v>12.97</v>
      </c>
      <c r="K526" s="6"/>
      <c r="L526" s="6">
        <v>2.7</v>
      </c>
      <c r="M526" s="5" t="s">
        <v>131</v>
      </c>
      <c r="N526" s="5" t="s">
        <v>8598</v>
      </c>
    </row>
    <row r="527" spans="1:14">
      <c r="A527" s="5" t="s">
        <v>1885</v>
      </c>
      <c r="B527" s="5" t="s">
        <v>1886</v>
      </c>
      <c r="C527" s="5" t="s">
        <v>1887</v>
      </c>
      <c r="D527" s="5" t="s">
        <v>1888</v>
      </c>
      <c r="E527" s="6">
        <v>0.04</v>
      </c>
      <c r="F527" s="5" t="s">
        <v>30</v>
      </c>
      <c r="G527" s="5" t="s">
        <v>83</v>
      </c>
      <c r="H527" s="6"/>
      <c r="I527" s="5" t="s">
        <v>176</v>
      </c>
      <c r="J527" s="6">
        <v>6.04</v>
      </c>
      <c r="K527" s="6">
        <v>0.15</v>
      </c>
      <c r="L527" s="6">
        <v>4.92</v>
      </c>
      <c r="M527" s="5" t="s">
        <v>177</v>
      </c>
      <c r="N527" s="5" t="s">
        <v>8600</v>
      </c>
    </row>
    <row r="528" spans="1:14">
      <c r="A528" s="5" t="s">
        <v>280</v>
      </c>
      <c r="B528" s="5" t="s">
        <v>281</v>
      </c>
      <c r="C528" s="393" t="s">
        <v>282</v>
      </c>
      <c r="D528" s="5" t="s">
        <v>283</v>
      </c>
      <c r="E528" s="6">
        <v>0.04</v>
      </c>
      <c r="F528" s="5" t="s">
        <v>284</v>
      </c>
      <c r="G528" s="5" t="s">
        <v>81</v>
      </c>
      <c r="H528" s="6"/>
      <c r="I528" s="5"/>
      <c r="J528" s="6">
        <v>20.96</v>
      </c>
      <c r="K528" s="6">
        <v>0.49</v>
      </c>
      <c r="L528" s="6">
        <v>10.07</v>
      </c>
      <c r="M528" s="5" t="s">
        <v>285</v>
      </c>
      <c r="N528" s="5"/>
    </row>
    <row r="529" spans="1:14">
      <c r="A529" s="5" t="s">
        <v>6266</v>
      </c>
      <c r="B529" s="5" t="s">
        <v>6267</v>
      </c>
      <c r="C529" s="393">
        <v>32830</v>
      </c>
      <c r="D529" s="5" t="s">
        <v>6269</v>
      </c>
      <c r="E529" s="6">
        <v>0.04</v>
      </c>
      <c r="F529" s="5" t="s">
        <v>73</v>
      </c>
      <c r="G529" s="5" t="s">
        <v>85</v>
      </c>
      <c r="H529" s="6"/>
      <c r="I529" s="5" t="s">
        <v>142</v>
      </c>
      <c r="J529" s="6">
        <v>9.5299999999999994</v>
      </c>
      <c r="K529" s="6">
        <v>0.06</v>
      </c>
      <c r="L529" s="6">
        <v>0.67</v>
      </c>
      <c r="M529" s="5" t="s">
        <v>469</v>
      </c>
      <c r="N529" s="5" t="s">
        <v>8598</v>
      </c>
    </row>
    <row r="530" spans="1:14">
      <c r="A530" s="5" t="s">
        <v>4987</v>
      </c>
      <c r="B530" s="5" t="s">
        <v>4988</v>
      </c>
      <c r="C530" s="394" t="s">
        <v>4989</v>
      </c>
      <c r="D530" s="5" t="s">
        <v>4990</v>
      </c>
      <c r="E530" s="6">
        <v>0.04</v>
      </c>
      <c r="F530" s="5" t="s">
        <v>24</v>
      </c>
      <c r="G530" s="5" t="s">
        <v>87</v>
      </c>
      <c r="H530" s="6"/>
      <c r="I530" s="5"/>
      <c r="J530" s="6"/>
      <c r="K530" s="6">
        <v>0.17</v>
      </c>
      <c r="L530" s="6">
        <v>0.82</v>
      </c>
      <c r="M530" s="5" t="s">
        <v>294</v>
      </c>
      <c r="N530" s="5"/>
    </row>
    <row r="531" spans="1:14">
      <c r="A531" s="5" t="s">
        <v>3480</v>
      </c>
      <c r="B531" s="5" t="s">
        <v>3481</v>
      </c>
      <c r="C531" s="5" t="s">
        <v>3482</v>
      </c>
      <c r="D531" s="5" t="s">
        <v>3483</v>
      </c>
      <c r="E531" s="6">
        <v>0.04</v>
      </c>
      <c r="F531" s="5" t="s">
        <v>71</v>
      </c>
      <c r="G531" s="5" t="s">
        <v>89</v>
      </c>
      <c r="H531" s="6"/>
      <c r="I531" s="5"/>
      <c r="J531" s="6">
        <v>6.76</v>
      </c>
      <c r="K531" s="6">
        <v>0.14000000000000001</v>
      </c>
      <c r="L531" s="6">
        <v>1.64</v>
      </c>
      <c r="M531" s="5" t="s">
        <v>171</v>
      </c>
      <c r="N531" s="5"/>
    </row>
    <row r="532" spans="1:14">
      <c r="A532" s="5" t="s">
        <v>5347</v>
      </c>
      <c r="B532" s="5" t="s">
        <v>5348</v>
      </c>
      <c r="C532" s="394" t="s">
        <v>5349</v>
      </c>
      <c r="D532" s="5" t="s">
        <v>5350</v>
      </c>
      <c r="E532" s="6">
        <v>0.04</v>
      </c>
      <c r="F532" s="5" t="s">
        <v>58</v>
      </c>
      <c r="G532" s="5" t="s">
        <v>89</v>
      </c>
      <c r="H532" s="6"/>
      <c r="I532" s="5" t="s">
        <v>142</v>
      </c>
      <c r="J532" s="6">
        <v>15.75</v>
      </c>
      <c r="K532" s="6">
        <v>0.08</v>
      </c>
      <c r="L532" s="6">
        <v>2.14</v>
      </c>
      <c r="M532" s="5" t="s">
        <v>383</v>
      </c>
      <c r="N532" s="5" t="s">
        <v>8924</v>
      </c>
    </row>
    <row r="533" spans="1:14">
      <c r="A533" s="5" t="s">
        <v>6238</v>
      </c>
      <c r="B533" s="5" t="s">
        <v>6239</v>
      </c>
      <c r="C533" s="393">
        <v>28260</v>
      </c>
      <c r="D533" s="5" t="s">
        <v>6241</v>
      </c>
      <c r="E533" s="6">
        <v>0.04</v>
      </c>
      <c r="F533" s="5" t="s">
        <v>73</v>
      </c>
      <c r="G533" s="5" t="s">
        <v>87</v>
      </c>
      <c r="H533" s="6"/>
      <c r="I533" s="5"/>
      <c r="J533" s="6"/>
      <c r="K533" s="6">
        <v>0.1</v>
      </c>
      <c r="L533" s="6">
        <v>0.99</v>
      </c>
      <c r="M533" s="5" t="s">
        <v>469</v>
      </c>
      <c r="N533" s="5"/>
    </row>
    <row r="534" spans="1:14">
      <c r="A534" s="5" t="s">
        <v>6429</v>
      </c>
      <c r="B534" s="5" t="s">
        <v>6430</v>
      </c>
      <c r="C534" s="393">
        <v>316140</v>
      </c>
      <c r="D534" s="5" t="s">
        <v>6432</v>
      </c>
      <c r="E534" s="6">
        <v>0.04</v>
      </c>
      <c r="F534" s="5" t="s">
        <v>73</v>
      </c>
      <c r="G534" s="5" t="s">
        <v>85</v>
      </c>
      <c r="H534" s="6"/>
      <c r="I534" s="5" t="s">
        <v>142</v>
      </c>
      <c r="J534" s="6">
        <v>3.37</v>
      </c>
      <c r="K534" s="6"/>
      <c r="L534" s="6">
        <v>0.77</v>
      </c>
      <c r="M534" s="5" t="s">
        <v>469</v>
      </c>
      <c r="N534" s="5" t="s">
        <v>8598</v>
      </c>
    </row>
    <row r="535" spans="1:14">
      <c r="A535" s="5" t="s">
        <v>2708</v>
      </c>
      <c r="B535" s="5" t="s">
        <v>2709</v>
      </c>
      <c r="C535" s="394" t="s">
        <v>2710</v>
      </c>
      <c r="D535" s="5" t="s">
        <v>2711</v>
      </c>
      <c r="E535" s="6">
        <v>0.04</v>
      </c>
      <c r="F535" s="5" t="s">
        <v>54</v>
      </c>
      <c r="G535" s="5" t="s">
        <v>85</v>
      </c>
      <c r="H535" s="6"/>
      <c r="I535" s="5"/>
      <c r="J535" s="6">
        <v>24.89</v>
      </c>
      <c r="K535" s="6">
        <v>0.34</v>
      </c>
      <c r="L535" s="6">
        <v>6.19</v>
      </c>
      <c r="M535" s="5" t="s">
        <v>152</v>
      </c>
      <c r="N535" s="5"/>
    </row>
    <row r="536" spans="1:14">
      <c r="A536" s="5" t="s">
        <v>7070</v>
      </c>
      <c r="B536" s="5" t="s">
        <v>7071</v>
      </c>
      <c r="C536" s="393" t="s">
        <v>7072</v>
      </c>
      <c r="D536" s="5" t="s">
        <v>7073</v>
      </c>
      <c r="E536" s="6">
        <v>0.04</v>
      </c>
      <c r="F536" s="5" t="s">
        <v>34</v>
      </c>
      <c r="G536" s="5" t="s">
        <v>89</v>
      </c>
      <c r="H536" s="6">
        <v>1.25</v>
      </c>
      <c r="I536" s="5" t="s">
        <v>142</v>
      </c>
      <c r="J536" s="6">
        <v>16.02</v>
      </c>
      <c r="K536" s="6">
        <v>0.04</v>
      </c>
      <c r="L536" s="6">
        <v>1.51</v>
      </c>
      <c r="M536" s="5" t="s">
        <v>299</v>
      </c>
      <c r="N536" s="5" t="s">
        <v>8599</v>
      </c>
    </row>
    <row r="537" spans="1:14">
      <c r="A537" s="5" t="s">
        <v>2247</v>
      </c>
      <c r="B537" s="5" t="s">
        <v>2248</v>
      </c>
      <c r="C537" s="394" t="s">
        <v>2249</v>
      </c>
      <c r="D537" s="5" t="s">
        <v>2250</v>
      </c>
      <c r="E537" s="6">
        <v>0.04</v>
      </c>
      <c r="F537" s="5" t="s">
        <v>32</v>
      </c>
      <c r="G537" s="5" t="s">
        <v>88</v>
      </c>
      <c r="H537" s="6">
        <v>0.63</v>
      </c>
      <c r="I537" s="5" t="s">
        <v>176</v>
      </c>
      <c r="J537" s="6">
        <v>12.6</v>
      </c>
      <c r="K537" s="6">
        <v>0.14000000000000001</v>
      </c>
      <c r="L537" s="6">
        <v>2.5299999999999998</v>
      </c>
      <c r="M537" s="5" t="s">
        <v>152</v>
      </c>
      <c r="N537" s="5" t="s">
        <v>8598</v>
      </c>
    </row>
    <row r="538" spans="1:14">
      <c r="A538" s="5" t="s">
        <v>1729</v>
      </c>
      <c r="B538" s="5" t="s">
        <v>1730</v>
      </c>
      <c r="C538" s="5" t="s">
        <v>1731</v>
      </c>
      <c r="D538" s="5" t="s">
        <v>1732</v>
      </c>
      <c r="E538" s="6">
        <v>0.04</v>
      </c>
      <c r="F538" s="5" t="s">
        <v>69</v>
      </c>
      <c r="G538" s="5" t="s">
        <v>84</v>
      </c>
      <c r="H538" s="6">
        <v>0.82</v>
      </c>
      <c r="I538" s="5" t="s">
        <v>142</v>
      </c>
      <c r="J538" s="6">
        <v>10.63</v>
      </c>
      <c r="K538" s="6">
        <v>0.04</v>
      </c>
      <c r="L538" s="6">
        <v>0.61</v>
      </c>
      <c r="M538" s="5" t="s">
        <v>157</v>
      </c>
      <c r="N538" s="5" t="s">
        <v>8599</v>
      </c>
    </row>
    <row r="539" spans="1:14">
      <c r="A539" s="5" t="s">
        <v>6421</v>
      </c>
      <c r="B539" s="5" t="s">
        <v>6422</v>
      </c>
      <c r="C539" s="393" t="s">
        <v>6423</v>
      </c>
      <c r="D539" s="5" t="s">
        <v>6424</v>
      </c>
      <c r="E539" s="6">
        <v>0.04</v>
      </c>
      <c r="F539" s="5" t="s">
        <v>30</v>
      </c>
      <c r="G539" s="5" t="s">
        <v>87</v>
      </c>
      <c r="H539" s="6"/>
      <c r="I539" s="5" t="s">
        <v>176</v>
      </c>
      <c r="J539" s="6">
        <v>25.74</v>
      </c>
      <c r="K539" s="6">
        <v>0.22</v>
      </c>
      <c r="L539" s="6">
        <v>5.73</v>
      </c>
      <c r="M539" s="5" t="s">
        <v>177</v>
      </c>
      <c r="N539" s="5" t="s">
        <v>8600</v>
      </c>
    </row>
    <row r="540" spans="1:14">
      <c r="A540" s="5" t="s">
        <v>3206</v>
      </c>
      <c r="B540" s="5" t="s">
        <v>3207</v>
      </c>
      <c r="C540" s="393" t="s">
        <v>3208</v>
      </c>
      <c r="D540" s="5" t="s">
        <v>3209</v>
      </c>
      <c r="E540" s="6">
        <v>0.04</v>
      </c>
      <c r="F540" s="5" t="s">
        <v>284</v>
      </c>
      <c r="G540" s="5" t="s">
        <v>91</v>
      </c>
      <c r="H540" s="6"/>
      <c r="I540" s="5"/>
      <c r="J540" s="6">
        <v>27.93</v>
      </c>
      <c r="K540" s="6"/>
      <c r="L540" s="6">
        <v>2.65</v>
      </c>
      <c r="M540" s="5" t="s">
        <v>285</v>
      </c>
      <c r="N540" s="5"/>
    </row>
    <row r="541" spans="1:14">
      <c r="A541" s="5" t="s">
        <v>6162</v>
      </c>
      <c r="B541" s="5" t="s">
        <v>6163</v>
      </c>
      <c r="C541" s="393" t="s">
        <v>6164</v>
      </c>
      <c r="D541" s="5" t="s">
        <v>6165</v>
      </c>
      <c r="E541" s="6">
        <v>0.04</v>
      </c>
      <c r="F541" s="5" t="s">
        <v>67</v>
      </c>
      <c r="G541" s="5" t="s">
        <v>87</v>
      </c>
      <c r="H541" s="6">
        <v>1.05</v>
      </c>
      <c r="I541" s="5" t="s">
        <v>263</v>
      </c>
      <c r="J541" s="6">
        <v>34.79</v>
      </c>
      <c r="K541" s="6">
        <v>0.19</v>
      </c>
      <c r="L541" s="6">
        <v>13.81</v>
      </c>
      <c r="M541" s="5" t="s">
        <v>1376</v>
      </c>
      <c r="N541" s="5" t="s">
        <v>8598</v>
      </c>
    </row>
    <row r="542" spans="1:14">
      <c r="A542" s="5" t="s">
        <v>3695</v>
      </c>
      <c r="B542" s="5" t="s">
        <v>3696</v>
      </c>
      <c r="C542" s="395" t="s">
        <v>3697</v>
      </c>
      <c r="D542" s="5" t="s">
        <v>3698</v>
      </c>
      <c r="E542" s="6">
        <v>0.04</v>
      </c>
      <c r="F542" s="5" t="s">
        <v>28</v>
      </c>
      <c r="G542" s="5" t="s">
        <v>91</v>
      </c>
      <c r="H542" s="6">
        <v>1.25</v>
      </c>
      <c r="I542" s="5" t="s">
        <v>142</v>
      </c>
      <c r="J542" s="6">
        <v>26.02</v>
      </c>
      <c r="K542" s="6">
        <v>0.11</v>
      </c>
      <c r="L542" s="6">
        <v>2.79</v>
      </c>
      <c r="M542" s="5" t="s">
        <v>332</v>
      </c>
      <c r="N542" s="5" t="s">
        <v>8600</v>
      </c>
    </row>
    <row r="543" spans="1:14">
      <c r="A543" s="5" t="s">
        <v>1445</v>
      </c>
      <c r="B543" s="5" t="s">
        <v>1446</v>
      </c>
      <c r="C543" s="5" t="s">
        <v>1447</v>
      </c>
      <c r="D543" s="5" t="s">
        <v>1448</v>
      </c>
      <c r="E543" s="6">
        <v>0.04</v>
      </c>
      <c r="F543" s="5" t="s">
        <v>26</v>
      </c>
      <c r="G543" s="5" t="s">
        <v>91</v>
      </c>
      <c r="H543" s="6">
        <v>1.06</v>
      </c>
      <c r="I543" s="5" t="s">
        <v>142</v>
      </c>
      <c r="J543" s="6">
        <v>16.260000000000002</v>
      </c>
      <c r="K543" s="6">
        <v>-0.01</v>
      </c>
      <c r="L543" s="6">
        <v>3.2</v>
      </c>
      <c r="M543" s="5" t="s">
        <v>131</v>
      </c>
      <c r="N543" s="5" t="s">
        <v>8598</v>
      </c>
    </row>
    <row r="544" spans="1:14">
      <c r="A544" s="5" t="s">
        <v>4334</v>
      </c>
      <c r="B544" s="5" t="s">
        <v>4335</v>
      </c>
      <c r="C544" s="394" t="s">
        <v>4336</v>
      </c>
      <c r="D544" s="5" t="s">
        <v>4337</v>
      </c>
      <c r="E544" s="6">
        <v>0.04</v>
      </c>
      <c r="F544" s="5" t="s">
        <v>67</v>
      </c>
      <c r="G544" s="5" t="s">
        <v>87</v>
      </c>
      <c r="H544" s="6">
        <v>1.26</v>
      </c>
      <c r="I544" s="5" t="s">
        <v>142</v>
      </c>
      <c r="J544" s="6">
        <v>21.28</v>
      </c>
      <c r="K544" s="6">
        <v>0.1</v>
      </c>
      <c r="L544" s="6">
        <v>2.09</v>
      </c>
      <c r="M544" s="5" t="s">
        <v>1376</v>
      </c>
      <c r="N544" s="5" t="s">
        <v>8598</v>
      </c>
    </row>
    <row r="545" spans="1:14">
      <c r="A545" s="5" t="s">
        <v>2532</v>
      </c>
      <c r="B545" s="5" t="s">
        <v>2533</v>
      </c>
      <c r="C545" s="393" t="s">
        <v>2534</v>
      </c>
      <c r="D545" s="5" t="s">
        <v>2535</v>
      </c>
      <c r="E545" s="6">
        <v>0.04</v>
      </c>
      <c r="F545" s="5" t="s">
        <v>44</v>
      </c>
      <c r="G545" s="5" t="s">
        <v>91</v>
      </c>
      <c r="H545" s="6">
        <v>1.21</v>
      </c>
      <c r="I545" s="5" t="s">
        <v>142</v>
      </c>
      <c r="J545" s="6">
        <v>16.899999999999999</v>
      </c>
      <c r="K545" s="6">
        <v>0.26</v>
      </c>
      <c r="L545" s="6">
        <v>4.7</v>
      </c>
      <c r="M545" s="5" t="s">
        <v>152</v>
      </c>
      <c r="N545" s="5" t="s">
        <v>8598</v>
      </c>
    </row>
    <row r="546" spans="1:14">
      <c r="A546" s="5" t="s">
        <v>4417</v>
      </c>
      <c r="B546" s="5" t="s">
        <v>4418</v>
      </c>
      <c r="C546" s="393">
        <v>2503</v>
      </c>
      <c r="D546" s="5" t="s">
        <v>4420</v>
      </c>
      <c r="E546" s="6">
        <v>0.04</v>
      </c>
      <c r="F546" s="5" t="s">
        <v>24</v>
      </c>
      <c r="G546" s="5" t="s">
        <v>83</v>
      </c>
      <c r="H546" s="6">
        <v>0.88</v>
      </c>
      <c r="I546" s="5" t="s">
        <v>263</v>
      </c>
      <c r="J546" s="6">
        <v>13.29</v>
      </c>
      <c r="K546" s="6">
        <v>0.15</v>
      </c>
      <c r="L546" s="6">
        <v>1.66</v>
      </c>
      <c r="M546" s="5" t="s">
        <v>294</v>
      </c>
      <c r="N546" s="5" t="s">
        <v>8600</v>
      </c>
    </row>
    <row r="547" spans="1:14">
      <c r="A547" s="5" t="s">
        <v>4118</v>
      </c>
      <c r="B547" s="5" t="s">
        <v>4119</v>
      </c>
      <c r="C547" s="395" t="s">
        <v>4120</v>
      </c>
      <c r="D547" s="5" t="s">
        <v>4121</v>
      </c>
      <c r="E547" s="6">
        <v>0.04</v>
      </c>
      <c r="F547" s="5" t="s">
        <v>50</v>
      </c>
      <c r="G547" s="5" t="s">
        <v>87</v>
      </c>
      <c r="H547" s="6">
        <v>0.92</v>
      </c>
      <c r="I547" s="5" t="s">
        <v>263</v>
      </c>
      <c r="J547" s="6">
        <v>18.5</v>
      </c>
      <c r="K547" s="6">
        <v>0.16</v>
      </c>
      <c r="L547" s="6">
        <v>3.1</v>
      </c>
      <c r="M547" s="5" t="s">
        <v>152</v>
      </c>
      <c r="N547" s="5" t="s">
        <v>8599</v>
      </c>
    </row>
    <row r="548" spans="1:14">
      <c r="A548" s="5" t="s">
        <v>620</v>
      </c>
      <c r="B548" s="5" t="s">
        <v>621</v>
      </c>
      <c r="C548" s="395">
        <v>3407</v>
      </c>
      <c r="D548" s="5" t="s">
        <v>623</v>
      </c>
      <c r="E548" s="6">
        <v>0.04</v>
      </c>
      <c r="F548" s="5" t="s">
        <v>24</v>
      </c>
      <c r="G548" s="5" t="s">
        <v>89</v>
      </c>
      <c r="H548" s="6"/>
      <c r="I548" s="5"/>
      <c r="J548" s="6"/>
      <c r="K548" s="6">
        <v>0.08</v>
      </c>
      <c r="L548" s="6">
        <v>1.1100000000000001</v>
      </c>
      <c r="M548" s="5" t="s">
        <v>294</v>
      </c>
      <c r="N548" s="5"/>
    </row>
    <row r="549" spans="1:14">
      <c r="A549" s="5" t="s">
        <v>495</v>
      </c>
      <c r="B549" s="5" t="s">
        <v>496</v>
      </c>
      <c r="C549" s="393" t="s">
        <v>497</v>
      </c>
      <c r="D549" s="5" t="s">
        <v>498</v>
      </c>
      <c r="E549" s="6">
        <v>0.04</v>
      </c>
      <c r="F549" s="5" t="s">
        <v>77</v>
      </c>
      <c r="G549" s="5" t="s">
        <v>83</v>
      </c>
      <c r="H549" s="6">
        <v>0.85</v>
      </c>
      <c r="I549" s="5" t="s">
        <v>176</v>
      </c>
      <c r="J549" s="6">
        <v>15.28</v>
      </c>
      <c r="K549" s="6">
        <v>0.17</v>
      </c>
      <c r="L549" s="6">
        <v>2.86</v>
      </c>
      <c r="M549" s="5" t="s">
        <v>482</v>
      </c>
      <c r="N549" s="5" t="s">
        <v>8598</v>
      </c>
    </row>
    <row r="550" spans="1:14">
      <c r="A550" s="5" t="s">
        <v>563</v>
      </c>
      <c r="B550" s="5" t="s">
        <v>564</v>
      </c>
      <c r="C550" s="394" t="s">
        <v>565</v>
      </c>
      <c r="D550" s="5" t="s">
        <v>566</v>
      </c>
      <c r="E550" s="6">
        <v>0.04</v>
      </c>
      <c r="F550" s="5" t="s">
        <v>69</v>
      </c>
      <c r="G550" s="5" t="s">
        <v>82</v>
      </c>
      <c r="H550" s="6">
        <v>0.68</v>
      </c>
      <c r="I550" s="5" t="s">
        <v>263</v>
      </c>
      <c r="J550" s="6">
        <v>15.06</v>
      </c>
      <c r="K550" s="6">
        <v>0.25</v>
      </c>
      <c r="L550" s="6">
        <v>3.21</v>
      </c>
      <c r="M550" s="5" t="s">
        <v>157</v>
      </c>
      <c r="N550" s="5" t="s">
        <v>8599</v>
      </c>
    </row>
    <row r="551" spans="1:14">
      <c r="A551" s="5" t="s">
        <v>2220</v>
      </c>
      <c r="B551" s="5" t="s">
        <v>2221</v>
      </c>
      <c r="C551" s="395">
        <v>8601</v>
      </c>
      <c r="D551" s="5" t="s">
        <v>2223</v>
      </c>
      <c r="E551" s="6">
        <v>0.04</v>
      </c>
      <c r="F551" s="5" t="s">
        <v>24</v>
      </c>
      <c r="G551" s="5" t="s">
        <v>85</v>
      </c>
      <c r="H551" s="6"/>
      <c r="I551" s="5" t="s">
        <v>142</v>
      </c>
      <c r="J551" s="6">
        <v>14.3</v>
      </c>
      <c r="K551" s="6">
        <v>0.1</v>
      </c>
      <c r="L551" s="6">
        <v>1.25</v>
      </c>
      <c r="M551" s="5" t="s">
        <v>294</v>
      </c>
      <c r="N551" s="5" t="s">
        <v>8598</v>
      </c>
    </row>
    <row r="552" spans="1:14">
      <c r="A552" s="5" t="s">
        <v>5127</v>
      </c>
      <c r="B552" s="5" t="s">
        <v>5128</v>
      </c>
      <c r="C552" s="393" t="s">
        <v>5129</v>
      </c>
      <c r="D552" s="5" t="s">
        <v>5130</v>
      </c>
      <c r="E552" s="6">
        <v>0.04</v>
      </c>
      <c r="F552" s="5" t="s">
        <v>450</v>
      </c>
      <c r="G552" s="5" t="s">
        <v>85</v>
      </c>
      <c r="H552" s="6"/>
      <c r="I552" s="5" t="s">
        <v>142</v>
      </c>
      <c r="J552" s="6">
        <v>9.65</v>
      </c>
      <c r="K552" s="6">
        <v>0.13</v>
      </c>
      <c r="L552" s="6">
        <v>1.42</v>
      </c>
      <c r="M552" s="5" t="s">
        <v>152</v>
      </c>
      <c r="N552" s="5" t="s">
        <v>8939</v>
      </c>
    </row>
    <row r="553" spans="1:14">
      <c r="A553" s="5" t="s">
        <v>5015</v>
      </c>
      <c r="B553" s="5" t="s">
        <v>5016</v>
      </c>
      <c r="C553" s="5" t="s">
        <v>5017</v>
      </c>
      <c r="D553" s="5" t="s">
        <v>5018</v>
      </c>
      <c r="E553" s="6">
        <v>0.04</v>
      </c>
      <c r="F553" s="5" t="s">
        <v>54</v>
      </c>
      <c r="G553" s="5" t="s">
        <v>82</v>
      </c>
      <c r="H553" s="6">
        <v>1.1100000000000001</v>
      </c>
      <c r="I553" s="5" t="s">
        <v>263</v>
      </c>
      <c r="J553" s="6">
        <v>22.56</v>
      </c>
      <c r="K553" s="6">
        <v>0.17</v>
      </c>
      <c r="L553" s="6">
        <v>3.84</v>
      </c>
      <c r="M553" s="5" t="s">
        <v>152</v>
      </c>
      <c r="N553" s="5" t="s">
        <v>8598</v>
      </c>
    </row>
    <row r="554" spans="1:14">
      <c r="A554" s="5" t="s">
        <v>5847</v>
      </c>
      <c r="B554" s="5" t="s">
        <v>5848</v>
      </c>
      <c r="C554" s="5" t="s">
        <v>5849</v>
      </c>
      <c r="D554" s="5" t="s">
        <v>5850</v>
      </c>
      <c r="E554" s="6">
        <v>0.04</v>
      </c>
      <c r="F554" s="5" t="s">
        <v>3899</v>
      </c>
      <c r="G554" s="5" t="s">
        <v>85</v>
      </c>
      <c r="H554" s="6"/>
      <c r="I554" s="5"/>
      <c r="J554" s="6">
        <v>8.2799999999999994</v>
      </c>
      <c r="K554" s="6">
        <v>0.18</v>
      </c>
      <c r="L554" s="6">
        <v>1.59</v>
      </c>
      <c r="M554" s="5" t="s">
        <v>3900</v>
      </c>
      <c r="N554" s="5"/>
    </row>
    <row r="555" spans="1:14">
      <c r="A555" s="5" t="s">
        <v>5099</v>
      </c>
      <c r="B555" s="5" t="s">
        <v>5100</v>
      </c>
      <c r="C555" s="394" t="s">
        <v>5101</v>
      </c>
      <c r="D555" s="5" t="s">
        <v>5102</v>
      </c>
      <c r="E555" s="6">
        <v>0.04</v>
      </c>
      <c r="F555" s="5" t="s">
        <v>75</v>
      </c>
      <c r="G555" s="5" t="s">
        <v>89</v>
      </c>
      <c r="H555" s="6"/>
      <c r="I555" s="5"/>
      <c r="J555" s="6"/>
      <c r="K555" s="6">
        <v>0.01</v>
      </c>
      <c r="L555" s="6">
        <v>1.82</v>
      </c>
      <c r="M555" s="5" t="s">
        <v>212</v>
      </c>
      <c r="N555" s="5"/>
    </row>
    <row r="556" spans="1:14">
      <c r="A556" s="5" t="s">
        <v>5411</v>
      </c>
      <c r="B556" s="5" t="s">
        <v>5412</v>
      </c>
      <c r="C556" s="393">
        <v>500312</v>
      </c>
      <c r="D556" s="5" t="s">
        <v>5414</v>
      </c>
      <c r="E556" s="6">
        <v>0.04</v>
      </c>
      <c r="F556" s="5" t="s">
        <v>71</v>
      </c>
      <c r="G556" s="5" t="s">
        <v>84</v>
      </c>
      <c r="H556" s="6"/>
      <c r="I556" s="5"/>
      <c r="J556" s="6">
        <v>6.47</v>
      </c>
      <c r="K556" s="6">
        <v>0.11</v>
      </c>
      <c r="L556" s="6">
        <v>0.98</v>
      </c>
      <c r="M556" s="5" t="s">
        <v>171</v>
      </c>
      <c r="N556" s="5"/>
    </row>
    <row r="557" spans="1:14">
      <c r="A557" s="5" t="s">
        <v>5235</v>
      </c>
      <c r="B557" s="5" t="s">
        <v>5236</v>
      </c>
      <c r="C557" s="393">
        <v>6594</v>
      </c>
      <c r="D557" s="5" t="s">
        <v>5238</v>
      </c>
      <c r="E557" s="6">
        <v>0.04</v>
      </c>
      <c r="F557" s="5" t="s">
        <v>24</v>
      </c>
      <c r="G557" s="5" t="s">
        <v>87</v>
      </c>
      <c r="H557" s="6">
        <v>0.9</v>
      </c>
      <c r="I557" s="5" t="s">
        <v>263</v>
      </c>
      <c r="J557" s="6">
        <v>11.68</v>
      </c>
      <c r="K557" s="6">
        <v>0.1</v>
      </c>
      <c r="L557" s="6">
        <v>1.5</v>
      </c>
      <c r="M557" s="5" t="s">
        <v>294</v>
      </c>
      <c r="N557" s="5" t="s">
        <v>8939</v>
      </c>
    </row>
    <row r="558" spans="1:14">
      <c r="A558" s="5" t="s">
        <v>3050</v>
      </c>
      <c r="B558" s="5" t="s">
        <v>3051</v>
      </c>
      <c r="C558" s="5" t="s">
        <v>3052</v>
      </c>
      <c r="D558" s="5" t="s">
        <v>3053</v>
      </c>
      <c r="E558" s="6">
        <v>0.04</v>
      </c>
      <c r="F558" s="5" t="s">
        <v>28</v>
      </c>
      <c r="G558" s="5" t="s">
        <v>85</v>
      </c>
      <c r="H558" s="6">
        <v>1.33</v>
      </c>
      <c r="I558" s="5" t="s">
        <v>142</v>
      </c>
      <c r="J558" s="6">
        <v>12.52</v>
      </c>
      <c r="K558" s="6">
        <v>0.15</v>
      </c>
      <c r="L558" s="6">
        <v>2.2799999999999998</v>
      </c>
      <c r="M558" s="5" t="s">
        <v>332</v>
      </c>
      <c r="N558" s="5" t="s">
        <v>8598</v>
      </c>
    </row>
    <row r="559" spans="1:14">
      <c r="A559" s="5" t="s">
        <v>2973</v>
      </c>
      <c r="B559" s="5" t="s">
        <v>2974</v>
      </c>
      <c r="C559" s="5" t="s">
        <v>2975</v>
      </c>
      <c r="D559" s="5" t="s">
        <v>2976</v>
      </c>
      <c r="E559" s="6">
        <v>0.04</v>
      </c>
      <c r="F559" s="5" t="s">
        <v>36</v>
      </c>
      <c r="G559" s="5" t="s">
        <v>83</v>
      </c>
      <c r="H559" s="6">
        <v>0.75</v>
      </c>
      <c r="I559" s="5" t="s">
        <v>263</v>
      </c>
      <c r="J559" s="6">
        <v>12.22</v>
      </c>
      <c r="K559" s="6">
        <v>0.1</v>
      </c>
      <c r="L559" s="6">
        <v>1.34</v>
      </c>
      <c r="M559" s="5" t="s">
        <v>152</v>
      </c>
      <c r="N559" s="5" t="s">
        <v>8598</v>
      </c>
    </row>
    <row r="560" spans="1:14">
      <c r="A560" s="5" t="s">
        <v>6874</v>
      </c>
      <c r="B560" s="5" t="s">
        <v>6875</v>
      </c>
      <c r="C560" s="5" t="s">
        <v>6876</v>
      </c>
      <c r="D560" s="5" t="s">
        <v>6877</v>
      </c>
      <c r="E560" s="6">
        <v>0.04</v>
      </c>
      <c r="F560" s="5" t="s">
        <v>67</v>
      </c>
      <c r="G560" s="5" t="s">
        <v>85</v>
      </c>
      <c r="H560" s="6">
        <v>1.3</v>
      </c>
      <c r="I560" s="5" t="s">
        <v>176</v>
      </c>
      <c r="J560" s="6">
        <v>29.03</v>
      </c>
      <c r="K560" s="6">
        <v>0.32</v>
      </c>
      <c r="L560" s="6">
        <v>10</v>
      </c>
      <c r="M560" s="5" t="s">
        <v>1376</v>
      </c>
      <c r="N560" s="5" t="s">
        <v>8598</v>
      </c>
    </row>
    <row r="561" spans="1:14">
      <c r="A561" s="5" t="s">
        <v>8472</v>
      </c>
      <c r="B561" s="5" t="s">
        <v>8955</v>
      </c>
      <c r="C561" s="5" t="s">
        <v>9243</v>
      </c>
      <c r="D561" s="5" t="s">
        <v>8956</v>
      </c>
      <c r="E561" s="6">
        <v>0.04</v>
      </c>
      <c r="F561" s="5" t="s">
        <v>24</v>
      </c>
      <c r="G561" s="5" t="s">
        <v>88</v>
      </c>
      <c r="H561" s="6"/>
      <c r="I561" s="5"/>
      <c r="J561" s="6">
        <v>17.170000000000002</v>
      </c>
      <c r="K561" s="6">
        <v>7.0000000000000007E-2</v>
      </c>
      <c r="L561" s="6">
        <v>5.09</v>
      </c>
      <c r="M561" s="5" t="s">
        <v>294</v>
      </c>
      <c r="N561" s="5"/>
    </row>
    <row r="562" spans="1:14">
      <c r="A562" s="5" t="s">
        <v>5311</v>
      </c>
      <c r="B562" s="5" t="s">
        <v>5312</v>
      </c>
      <c r="C562" s="393">
        <v>6988</v>
      </c>
      <c r="D562" s="5" t="s">
        <v>5314</v>
      </c>
      <c r="E562" s="6">
        <v>0.04</v>
      </c>
      <c r="F562" s="5" t="s">
        <v>24</v>
      </c>
      <c r="G562" s="5" t="s">
        <v>89</v>
      </c>
      <c r="H562" s="6">
        <v>0.81</v>
      </c>
      <c r="I562" s="5" t="s">
        <v>263</v>
      </c>
      <c r="J562" s="6">
        <v>17.329999999999998</v>
      </c>
      <c r="K562" s="6">
        <v>0.14000000000000001</v>
      </c>
      <c r="L562" s="6">
        <v>1.95</v>
      </c>
      <c r="M562" s="5" t="s">
        <v>294</v>
      </c>
      <c r="N562" s="5" t="s">
        <v>8598</v>
      </c>
    </row>
    <row r="563" spans="1:14">
      <c r="A563" s="5" t="s">
        <v>324</v>
      </c>
      <c r="B563" s="5" t="s">
        <v>325</v>
      </c>
      <c r="C563" s="395" t="s">
        <v>326</v>
      </c>
      <c r="D563" s="5" t="s">
        <v>327</v>
      </c>
      <c r="E563" s="6">
        <v>0.04</v>
      </c>
      <c r="F563" s="5" t="s">
        <v>40</v>
      </c>
      <c r="G563" s="5" t="s">
        <v>85</v>
      </c>
      <c r="H563" s="6">
        <v>0.99</v>
      </c>
      <c r="I563" s="5" t="s">
        <v>142</v>
      </c>
      <c r="J563" s="6">
        <v>6.49</v>
      </c>
      <c r="K563" s="6">
        <v>0.17</v>
      </c>
      <c r="L563" s="6">
        <v>1.58</v>
      </c>
      <c r="M563" s="5" t="s">
        <v>152</v>
      </c>
      <c r="N563" s="5" t="s">
        <v>8598</v>
      </c>
    </row>
    <row r="564" spans="1:14">
      <c r="A564" s="5" t="s">
        <v>4007</v>
      </c>
      <c r="B564" s="5" t="s">
        <v>4008</v>
      </c>
      <c r="C564" s="395" t="s">
        <v>4009</v>
      </c>
      <c r="D564" s="5" t="s">
        <v>4010</v>
      </c>
      <c r="E564" s="6">
        <v>0.04</v>
      </c>
      <c r="F564" s="5" t="s">
        <v>52</v>
      </c>
      <c r="G564" s="5" t="s">
        <v>85</v>
      </c>
      <c r="H564" s="6"/>
      <c r="I564" s="5"/>
      <c r="J564" s="6"/>
      <c r="K564" s="6">
        <v>0.12</v>
      </c>
      <c r="L564" s="6">
        <v>1.26</v>
      </c>
      <c r="M564" s="5" t="s">
        <v>784</v>
      </c>
      <c r="N564" s="5"/>
    </row>
    <row r="565" spans="1:14">
      <c r="A565" s="5" t="s">
        <v>1925</v>
      </c>
      <c r="B565" s="5" t="s">
        <v>1926</v>
      </c>
      <c r="C565" s="395">
        <v>9502</v>
      </c>
      <c r="D565" s="5" t="s">
        <v>1928</v>
      </c>
      <c r="E565" s="6">
        <v>0.04</v>
      </c>
      <c r="F565" s="5" t="s">
        <v>24</v>
      </c>
      <c r="G565" s="5" t="s">
        <v>91</v>
      </c>
      <c r="H565" s="6"/>
      <c r="I565" s="5"/>
      <c r="J565" s="6"/>
      <c r="K565" s="6">
        <v>0.08</v>
      </c>
      <c r="L565" s="6">
        <v>0.7</v>
      </c>
      <c r="M565" s="5" t="s">
        <v>294</v>
      </c>
      <c r="N565" s="5"/>
    </row>
    <row r="566" spans="1:14">
      <c r="A566" s="5" t="s">
        <v>3359</v>
      </c>
      <c r="B566" s="5" t="s">
        <v>3360</v>
      </c>
      <c r="C566" s="393">
        <v>267260</v>
      </c>
      <c r="D566" s="5" t="s">
        <v>3362</v>
      </c>
      <c r="E566" s="6">
        <v>0.04</v>
      </c>
      <c r="F566" s="5" t="s">
        <v>73</v>
      </c>
      <c r="G566" s="5" t="s">
        <v>87</v>
      </c>
      <c r="H566" s="6"/>
      <c r="I566" s="5"/>
      <c r="J566" s="6"/>
      <c r="K566" s="6">
        <v>0.43</v>
      </c>
      <c r="L566" s="6">
        <v>17.72</v>
      </c>
      <c r="M566" s="5" t="s">
        <v>469</v>
      </c>
      <c r="N566" s="5"/>
    </row>
    <row r="567" spans="1:14">
      <c r="A567" s="5" t="s">
        <v>979</v>
      </c>
      <c r="B567" s="5" t="s">
        <v>980</v>
      </c>
      <c r="C567" s="395" t="s">
        <v>981</v>
      </c>
      <c r="D567" s="5" t="s">
        <v>982</v>
      </c>
      <c r="E567" s="6">
        <v>0.04</v>
      </c>
      <c r="F567" s="5" t="s">
        <v>436</v>
      </c>
      <c r="G567" s="5" t="s">
        <v>85</v>
      </c>
      <c r="H567" s="6"/>
      <c r="I567" s="5"/>
      <c r="J567" s="6">
        <v>7.68</v>
      </c>
      <c r="K567" s="6">
        <v>0.21</v>
      </c>
      <c r="L567" s="6">
        <v>1.84</v>
      </c>
      <c r="M567" s="5" t="s">
        <v>437</v>
      </c>
      <c r="N567" s="5"/>
    </row>
    <row r="568" spans="1:14">
      <c r="A568" s="5" t="s">
        <v>2192</v>
      </c>
      <c r="B568" s="5" t="s">
        <v>2193</v>
      </c>
      <c r="C568" s="5" t="s">
        <v>2194</v>
      </c>
      <c r="D568" s="5" t="s">
        <v>2195</v>
      </c>
      <c r="E568" s="6">
        <v>0.04</v>
      </c>
      <c r="F568" s="5" t="s">
        <v>24</v>
      </c>
      <c r="G568" s="5" t="s">
        <v>87</v>
      </c>
      <c r="H568" s="6">
        <v>1.23</v>
      </c>
      <c r="I568" s="5" t="s">
        <v>176</v>
      </c>
      <c r="J568" s="6">
        <v>27.49</v>
      </c>
      <c r="K568" s="6">
        <v>0.19</v>
      </c>
      <c r="L568" s="6">
        <v>5.29</v>
      </c>
      <c r="M568" s="5" t="s">
        <v>294</v>
      </c>
      <c r="N568" s="5" t="s">
        <v>8598</v>
      </c>
    </row>
    <row r="569" spans="1:14">
      <c r="A569" s="5" t="s">
        <v>3783</v>
      </c>
      <c r="B569" s="5" t="s">
        <v>3784</v>
      </c>
      <c r="C569" s="393" t="s">
        <v>3785</v>
      </c>
      <c r="D569" s="5" t="s">
        <v>3786</v>
      </c>
      <c r="E569" s="6">
        <v>0.04</v>
      </c>
      <c r="F569" s="5" t="s">
        <v>188</v>
      </c>
      <c r="G569" s="5" t="s">
        <v>89</v>
      </c>
      <c r="H569" s="6"/>
      <c r="I569" s="5"/>
      <c r="J569" s="6"/>
      <c r="K569" s="6">
        <v>0.01</v>
      </c>
      <c r="L569" s="6">
        <v>2.39</v>
      </c>
      <c r="M569" s="5" t="s">
        <v>189</v>
      </c>
      <c r="N569" s="5"/>
    </row>
    <row r="570" spans="1:14">
      <c r="A570" s="5" t="s">
        <v>692</v>
      </c>
      <c r="B570" s="5" t="s">
        <v>693</v>
      </c>
      <c r="C570" s="393">
        <v>2357</v>
      </c>
      <c r="D570" s="5" t="s">
        <v>695</v>
      </c>
      <c r="E570" s="6">
        <v>0.04</v>
      </c>
      <c r="F570" s="5" t="s">
        <v>75</v>
      </c>
      <c r="G570" s="5" t="s">
        <v>88</v>
      </c>
      <c r="H570" s="6"/>
      <c r="I570" s="5" t="s">
        <v>142</v>
      </c>
      <c r="J570" s="6">
        <v>16.78</v>
      </c>
      <c r="K570" s="6">
        <v>0.18</v>
      </c>
      <c r="L570" s="6">
        <v>1.6</v>
      </c>
      <c r="M570" s="5" t="s">
        <v>212</v>
      </c>
      <c r="N570" s="5" t="s">
        <v>8599</v>
      </c>
    </row>
    <row r="571" spans="1:14">
      <c r="A571" s="5" t="s">
        <v>595</v>
      </c>
      <c r="B571" s="5" t="s">
        <v>596</v>
      </c>
      <c r="C571" s="5" t="s">
        <v>597</v>
      </c>
      <c r="D571" s="5" t="s">
        <v>598</v>
      </c>
      <c r="E571" s="6">
        <v>0.04</v>
      </c>
      <c r="F571" s="5" t="s">
        <v>28</v>
      </c>
      <c r="G571" s="5" t="s">
        <v>84</v>
      </c>
      <c r="H571" s="6">
        <v>1.04</v>
      </c>
      <c r="I571" s="5" t="s">
        <v>263</v>
      </c>
      <c r="J571" s="6">
        <v>11.34</v>
      </c>
      <c r="K571" s="6">
        <v>0.16</v>
      </c>
      <c r="L571" s="6">
        <v>1.8</v>
      </c>
      <c r="M571" s="5" t="s">
        <v>332</v>
      </c>
      <c r="N571" s="5" t="s">
        <v>8599</v>
      </c>
    </row>
    <row r="572" spans="1:14">
      <c r="A572" s="5" t="s">
        <v>7546</v>
      </c>
      <c r="B572" s="5" t="s">
        <v>7547</v>
      </c>
      <c r="C572" s="5" t="s">
        <v>7548</v>
      </c>
      <c r="D572" s="5" t="s">
        <v>7549</v>
      </c>
      <c r="E572" s="6">
        <v>0.04</v>
      </c>
      <c r="F572" s="5" t="s">
        <v>28</v>
      </c>
      <c r="G572" s="5" t="s">
        <v>87</v>
      </c>
      <c r="H572" s="6">
        <v>0.6</v>
      </c>
      <c r="I572" s="5" t="s">
        <v>263</v>
      </c>
      <c r="J572" s="6">
        <v>18.690000000000001</v>
      </c>
      <c r="K572" s="6">
        <v>0.12</v>
      </c>
      <c r="L572" s="6">
        <v>3.17</v>
      </c>
      <c r="M572" s="5" t="s">
        <v>332</v>
      </c>
      <c r="N572" s="5" t="s">
        <v>8598</v>
      </c>
    </row>
    <row r="573" spans="1:14">
      <c r="A573" s="5" t="s">
        <v>7303</v>
      </c>
      <c r="B573" s="5" t="s">
        <v>7304</v>
      </c>
      <c r="C573" s="394" t="s">
        <v>7305</v>
      </c>
      <c r="D573" s="5" t="s">
        <v>7306</v>
      </c>
      <c r="E573" s="6">
        <v>0.04</v>
      </c>
      <c r="F573" s="5" t="s">
        <v>24</v>
      </c>
      <c r="G573" s="5" t="s">
        <v>85</v>
      </c>
      <c r="H573" s="6"/>
      <c r="I573" s="5"/>
      <c r="J573" s="6"/>
      <c r="K573" s="6">
        <v>0.09</v>
      </c>
      <c r="L573" s="6">
        <v>1.21</v>
      </c>
      <c r="M573" s="5" t="s">
        <v>294</v>
      </c>
      <c r="N573" s="5"/>
    </row>
    <row r="574" spans="1:14">
      <c r="A574" s="5" t="s">
        <v>3941</v>
      </c>
      <c r="B574" s="5" t="s">
        <v>3942</v>
      </c>
      <c r="C574" s="394" t="s">
        <v>3729</v>
      </c>
      <c r="D574" s="5" t="s">
        <v>3943</v>
      </c>
      <c r="E574" s="6">
        <v>0.04</v>
      </c>
      <c r="F574" s="5" t="s">
        <v>34</v>
      </c>
      <c r="G574" s="5" t="s">
        <v>85</v>
      </c>
      <c r="H574" s="6">
        <v>1.07</v>
      </c>
      <c r="I574" s="5" t="s">
        <v>142</v>
      </c>
      <c r="J574" s="6">
        <v>14.15</v>
      </c>
      <c r="K574" s="6">
        <v>0.22</v>
      </c>
      <c r="L574" s="6">
        <v>2.34</v>
      </c>
      <c r="M574" s="5" t="s">
        <v>299</v>
      </c>
      <c r="N574" s="5" t="s">
        <v>8598</v>
      </c>
    </row>
    <row r="575" spans="1:14">
      <c r="A575" s="5" t="s">
        <v>7199</v>
      </c>
      <c r="B575" s="5" t="s">
        <v>7200</v>
      </c>
      <c r="C575" s="394" t="s">
        <v>7201</v>
      </c>
      <c r="D575" s="5" t="s">
        <v>7202</v>
      </c>
      <c r="E575" s="6">
        <v>0.04</v>
      </c>
      <c r="F575" s="5" t="s">
        <v>34</v>
      </c>
      <c r="G575" s="5" t="s">
        <v>85</v>
      </c>
      <c r="H575" s="6">
        <v>1.02</v>
      </c>
      <c r="I575" s="5" t="s">
        <v>142</v>
      </c>
      <c r="J575" s="6">
        <v>13.49</v>
      </c>
      <c r="K575" s="6">
        <v>0.12</v>
      </c>
      <c r="L575" s="6">
        <v>1.73</v>
      </c>
      <c r="M575" s="5" t="s">
        <v>299</v>
      </c>
      <c r="N575" s="5" t="s">
        <v>8598</v>
      </c>
    </row>
    <row r="576" spans="1:14">
      <c r="A576" s="5" t="s">
        <v>8089</v>
      </c>
      <c r="B576" s="5" t="s">
        <v>8090</v>
      </c>
      <c r="C576" s="393">
        <v>6669</v>
      </c>
      <c r="D576" s="5" t="s">
        <v>8092</v>
      </c>
      <c r="E576" s="6">
        <v>0.04</v>
      </c>
      <c r="F576" s="5" t="s">
        <v>75</v>
      </c>
      <c r="G576" s="5" t="s">
        <v>88</v>
      </c>
      <c r="H576" s="6"/>
      <c r="I576" s="5"/>
      <c r="J576" s="6">
        <v>20.69</v>
      </c>
      <c r="K576" s="6">
        <v>0.5</v>
      </c>
      <c r="L576" s="6">
        <v>5.41</v>
      </c>
      <c r="M576" s="5" t="s">
        <v>212</v>
      </c>
      <c r="N576" s="5"/>
    </row>
    <row r="577" spans="1:14">
      <c r="A577" s="5" t="s">
        <v>3879</v>
      </c>
      <c r="B577" s="5" t="s">
        <v>3880</v>
      </c>
      <c r="C577" s="393" t="s">
        <v>3881</v>
      </c>
      <c r="D577" s="5" t="s">
        <v>3882</v>
      </c>
      <c r="E577" s="6">
        <v>0.04</v>
      </c>
      <c r="F577" s="5" t="s">
        <v>26</v>
      </c>
      <c r="G577" s="5" t="s">
        <v>81</v>
      </c>
      <c r="H577" s="6">
        <v>0.93</v>
      </c>
      <c r="I577" s="5" t="s">
        <v>142</v>
      </c>
      <c r="J577" s="6">
        <v>16.760000000000002</v>
      </c>
      <c r="K577" s="6"/>
      <c r="L577" s="6">
        <v>1.78</v>
      </c>
      <c r="M577" s="5" t="s">
        <v>131</v>
      </c>
      <c r="N577" s="5" t="s">
        <v>8598</v>
      </c>
    </row>
    <row r="578" spans="1:14">
      <c r="A578" s="5" t="s">
        <v>4903</v>
      </c>
      <c r="B578" s="5" t="s">
        <v>4904</v>
      </c>
      <c r="C578" s="393" t="s">
        <v>4905</v>
      </c>
      <c r="D578" s="5" t="s">
        <v>4906</v>
      </c>
      <c r="E578" s="6">
        <v>0.04</v>
      </c>
      <c r="F578" s="5" t="s">
        <v>46</v>
      </c>
      <c r="G578" s="5" t="s">
        <v>87</v>
      </c>
      <c r="H578" s="6">
        <v>1.17</v>
      </c>
      <c r="I578" s="5" t="s">
        <v>176</v>
      </c>
      <c r="J578" s="6">
        <v>22.37</v>
      </c>
      <c r="K578" s="6">
        <v>0.19</v>
      </c>
      <c r="L578" s="6">
        <v>5.08</v>
      </c>
      <c r="M578" s="5" t="s">
        <v>152</v>
      </c>
      <c r="N578" s="5" t="s">
        <v>8598</v>
      </c>
    </row>
    <row r="579" spans="1:14">
      <c r="A579" s="5" t="s">
        <v>5663</v>
      </c>
      <c r="B579" s="5" t="s">
        <v>5664</v>
      </c>
      <c r="C579" s="394" t="s">
        <v>5665</v>
      </c>
      <c r="D579" s="5" t="s">
        <v>5666</v>
      </c>
      <c r="E579" s="6">
        <v>0.04</v>
      </c>
      <c r="F579" s="5" t="s">
        <v>69</v>
      </c>
      <c r="G579" s="5" t="s">
        <v>85</v>
      </c>
      <c r="H579" s="6">
        <v>0.73</v>
      </c>
      <c r="I579" s="5" t="s">
        <v>142</v>
      </c>
      <c r="J579" s="6">
        <v>6.72</v>
      </c>
      <c r="K579" s="6">
        <v>0.15</v>
      </c>
      <c r="L579" s="6">
        <v>1.04</v>
      </c>
      <c r="M579" s="5" t="s">
        <v>157</v>
      </c>
      <c r="N579" s="5" t="s">
        <v>8599</v>
      </c>
    </row>
    <row r="580" spans="1:14">
      <c r="A580" s="5" t="s">
        <v>8085</v>
      </c>
      <c r="B580" s="5" t="s">
        <v>8086</v>
      </c>
      <c r="C580" s="394" t="s">
        <v>8087</v>
      </c>
      <c r="D580" s="5" t="s">
        <v>8088</v>
      </c>
      <c r="E580" s="6">
        <v>0.04</v>
      </c>
      <c r="F580" s="5" t="s">
        <v>75</v>
      </c>
      <c r="G580" s="5" t="s">
        <v>88</v>
      </c>
      <c r="H580" s="6"/>
      <c r="I580" s="5"/>
      <c r="J580" s="6">
        <v>11.9</v>
      </c>
      <c r="K580" s="6">
        <v>0.38</v>
      </c>
      <c r="L580" s="6">
        <v>2.42</v>
      </c>
      <c r="M580" s="5" t="s">
        <v>212</v>
      </c>
      <c r="N580" s="5"/>
    </row>
    <row r="581" spans="1:14">
      <c r="A581" s="5" t="s">
        <v>5707</v>
      </c>
      <c r="B581" s="5" t="s">
        <v>5708</v>
      </c>
      <c r="C581" s="394" t="s">
        <v>5709</v>
      </c>
      <c r="D581" s="5" t="s">
        <v>5710</v>
      </c>
      <c r="E581" s="6">
        <v>0.04</v>
      </c>
      <c r="F581" s="5" t="s">
        <v>69</v>
      </c>
      <c r="G581" s="5" t="s">
        <v>82</v>
      </c>
      <c r="H581" s="6">
        <v>0.56999999999999995</v>
      </c>
      <c r="I581" s="5" t="s">
        <v>142</v>
      </c>
      <c r="J581" s="6">
        <v>10.61</v>
      </c>
      <c r="K581" s="6">
        <v>0.37</v>
      </c>
      <c r="L581" s="6">
        <v>8.1</v>
      </c>
      <c r="M581" s="5" t="s">
        <v>157</v>
      </c>
      <c r="N581" s="5" t="s">
        <v>8924</v>
      </c>
    </row>
    <row r="582" spans="1:14">
      <c r="A582" s="5" t="s">
        <v>7853</v>
      </c>
      <c r="B582" s="5" t="s">
        <v>7854</v>
      </c>
      <c r="C582" s="394" t="s">
        <v>7855</v>
      </c>
      <c r="D582" s="5" t="s">
        <v>7856</v>
      </c>
      <c r="E582" s="6">
        <v>0.04</v>
      </c>
      <c r="F582" s="5" t="s">
        <v>26</v>
      </c>
      <c r="G582" s="5" t="s">
        <v>91</v>
      </c>
      <c r="H582" s="6">
        <v>1.1299999999999999</v>
      </c>
      <c r="I582" s="5" t="s">
        <v>142</v>
      </c>
      <c r="J582" s="6">
        <v>28.1</v>
      </c>
      <c r="K582" s="6">
        <v>0.16</v>
      </c>
      <c r="L582" s="6">
        <v>4.7699999999999996</v>
      </c>
      <c r="M582" s="5" t="s">
        <v>131</v>
      </c>
      <c r="N582" s="5" t="s">
        <v>8600</v>
      </c>
    </row>
    <row r="583" spans="1:14">
      <c r="A583" s="5" t="s">
        <v>4062</v>
      </c>
      <c r="B583" s="5" t="s">
        <v>4063</v>
      </c>
      <c r="C583" s="5" t="s">
        <v>4064</v>
      </c>
      <c r="D583" s="5" t="s">
        <v>4065</v>
      </c>
      <c r="E583" s="6">
        <v>0.04</v>
      </c>
      <c r="F583" s="5" t="s">
        <v>24</v>
      </c>
      <c r="G583" s="5" t="s">
        <v>85</v>
      </c>
      <c r="H583" s="6">
        <v>1.27</v>
      </c>
      <c r="I583" s="5" t="s">
        <v>176</v>
      </c>
      <c r="J583" s="6">
        <v>30.69</v>
      </c>
      <c r="K583" s="6">
        <v>0.19</v>
      </c>
      <c r="L583" s="6">
        <v>6.25</v>
      </c>
      <c r="M583" s="5" t="s">
        <v>294</v>
      </c>
      <c r="N583" s="5" t="s">
        <v>8598</v>
      </c>
    </row>
    <row r="584" spans="1:14">
      <c r="A584" s="5" t="s">
        <v>6154</v>
      </c>
      <c r="B584" s="5" t="s">
        <v>6155</v>
      </c>
      <c r="C584" s="395" t="s">
        <v>6156</v>
      </c>
      <c r="D584" s="5" t="s">
        <v>6157</v>
      </c>
      <c r="E584" s="6">
        <v>0.04</v>
      </c>
      <c r="F584" s="5" t="s">
        <v>30</v>
      </c>
      <c r="G584" s="5" t="s">
        <v>86</v>
      </c>
      <c r="H584" s="6"/>
      <c r="I584" s="5" t="s">
        <v>176</v>
      </c>
      <c r="J584" s="6">
        <v>15.99</v>
      </c>
      <c r="K584" s="6">
        <v>0.44</v>
      </c>
      <c r="L584" s="6">
        <v>7.74</v>
      </c>
      <c r="M584" s="5" t="s">
        <v>177</v>
      </c>
      <c r="N584" s="5" t="s">
        <v>8600</v>
      </c>
    </row>
    <row r="585" spans="1:14">
      <c r="A585" s="5" t="s">
        <v>6409</v>
      </c>
      <c r="B585" s="5" t="s">
        <v>6410</v>
      </c>
      <c r="C585" s="395" t="s">
        <v>6411</v>
      </c>
      <c r="D585" s="5" t="s">
        <v>6412</v>
      </c>
      <c r="E585" s="6">
        <v>0.04</v>
      </c>
      <c r="F585" s="5" t="s">
        <v>34</v>
      </c>
      <c r="G585" s="5" t="s">
        <v>90</v>
      </c>
      <c r="H585" s="6">
        <v>0.87</v>
      </c>
      <c r="I585" s="5" t="s">
        <v>263</v>
      </c>
      <c r="J585" s="6">
        <v>14.81</v>
      </c>
      <c r="K585" s="6">
        <v>0.1</v>
      </c>
      <c r="L585" s="6">
        <v>0.97</v>
      </c>
      <c r="M585" s="5" t="s">
        <v>299</v>
      </c>
      <c r="N585" s="5" t="s">
        <v>8598</v>
      </c>
    </row>
    <row r="586" spans="1:14">
      <c r="A586" s="5" t="s">
        <v>4655</v>
      </c>
      <c r="B586" s="5" t="s">
        <v>4656</v>
      </c>
      <c r="C586" s="5" t="s">
        <v>4657</v>
      </c>
      <c r="D586" s="5" t="s">
        <v>4658</v>
      </c>
      <c r="E586" s="6">
        <v>0.04</v>
      </c>
      <c r="F586" s="5" t="s">
        <v>48</v>
      </c>
      <c r="G586" s="5" t="s">
        <v>90</v>
      </c>
      <c r="H586" s="6">
        <v>0.85</v>
      </c>
      <c r="I586" s="5" t="s">
        <v>142</v>
      </c>
      <c r="J586" s="6">
        <v>15.19</v>
      </c>
      <c r="K586" s="6">
        <v>-0.05</v>
      </c>
      <c r="L586" s="6">
        <v>0.63</v>
      </c>
      <c r="M586" s="5" t="s">
        <v>157</v>
      </c>
      <c r="N586" s="5" t="s">
        <v>8598</v>
      </c>
    </row>
    <row r="587" spans="1:14">
      <c r="A587" s="5" t="s">
        <v>2732</v>
      </c>
      <c r="B587" s="5" t="s">
        <v>2733</v>
      </c>
      <c r="C587" s="395" t="s">
        <v>2734</v>
      </c>
      <c r="D587" s="5" t="s">
        <v>2735</v>
      </c>
      <c r="E587" s="6">
        <v>0.04</v>
      </c>
      <c r="F587" s="5" t="s">
        <v>60</v>
      </c>
      <c r="G587" s="5" t="s">
        <v>86</v>
      </c>
      <c r="H587" s="6">
        <v>1.28</v>
      </c>
      <c r="I587" s="5" t="s">
        <v>263</v>
      </c>
      <c r="J587" s="6">
        <v>43.3</v>
      </c>
      <c r="K587" s="6">
        <v>0.2</v>
      </c>
      <c r="L587" s="6">
        <v>11.39</v>
      </c>
      <c r="M587" s="5" t="s">
        <v>723</v>
      </c>
      <c r="N587" s="5" t="s">
        <v>8598</v>
      </c>
    </row>
    <row r="588" spans="1:14">
      <c r="A588" s="5" t="s">
        <v>333</v>
      </c>
      <c r="B588" s="5" t="s">
        <v>334</v>
      </c>
      <c r="C588" s="395">
        <v>601288</v>
      </c>
      <c r="D588" s="5" t="s">
        <v>336</v>
      </c>
      <c r="E588" s="6">
        <v>0.04</v>
      </c>
      <c r="F588" s="5" t="s">
        <v>69</v>
      </c>
      <c r="G588" s="5" t="s">
        <v>85</v>
      </c>
      <c r="H588" s="6">
        <v>1.0900000000000001</v>
      </c>
      <c r="I588" s="5" t="s">
        <v>263</v>
      </c>
      <c r="J588" s="6">
        <v>8.24</v>
      </c>
      <c r="K588" s="6">
        <v>0.11</v>
      </c>
      <c r="L588" s="6">
        <v>0.83</v>
      </c>
      <c r="M588" s="5" t="s">
        <v>122</v>
      </c>
      <c r="N588" s="5" t="s">
        <v>8598</v>
      </c>
    </row>
    <row r="589" spans="1:14">
      <c r="A589" s="5" t="s">
        <v>6806</v>
      </c>
      <c r="B589" s="5" t="s">
        <v>6807</v>
      </c>
      <c r="C589" s="394" t="s">
        <v>6808</v>
      </c>
      <c r="D589" s="5" t="s">
        <v>6809</v>
      </c>
      <c r="E589" s="6">
        <v>0.04</v>
      </c>
      <c r="F589" s="5" t="s">
        <v>71</v>
      </c>
      <c r="G589" s="5" t="s">
        <v>85</v>
      </c>
      <c r="H589" s="6"/>
      <c r="I589" s="5"/>
      <c r="J589" s="6">
        <v>11.31</v>
      </c>
      <c r="K589" s="6">
        <v>0.18</v>
      </c>
      <c r="L589" s="6">
        <v>3.19</v>
      </c>
      <c r="M589" s="5" t="s">
        <v>171</v>
      </c>
      <c r="N589" s="5"/>
    </row>
    <row r="590" spans="1:14">
      <c r="A590" s="5" t="s">
        <v>7895</v>
      </c>
      <c r="B590" s="5" t="s">
        <v>7896</v>
      </c>
      <c r="C590" s="394" t="s">
        <v>7897</v>
      </c>
      <c r="D590" s="5" t="s">
        <v>7898</v>
      </c>
      <c r="E590" s="6">
        <v>0.04</v>
      </c>
      <c r="F590" s="5" t="s">
        <v>71</v>
      </c>
      <c r="G590" s="5" t="s">
        <v>89</v>
      </c>
      <c r="H590" s="6"/>
      <c r="I590" s="5"/>
      <c r="J590" s="6">
        <v>4.9000000000000004</v>
      </c>
      <c r="K590" s="6">
        <v>0.57999999999999996</v>
      </c>
      <c r="L590" s="6">
        <v>7.25</v>
      </c>
      <c r="M590" s="5" t="s">
        <v>171</v>
      </c>
      <c r="N590" s="5"/>
    </row>
    <row r="591" spans="1:14">
      <c r="A591" s="5" t="s">
        <v>7450</v>
      </c>
      <c r="B591" s="5" t="s">
        <v>7451</v>
      </c>
      <c r="C591" s="5" t="s">
        <v>7452</v>
      </c>
      <c r="D591" s="5" t="s">
        <v>7453</v>
      </c>
      <c r="E591" s="6">
        <v>0.04</v>
      </c>
      <c r="F591" s="5" t="s">
        <v>64</v>
      </c>
      <c r="G591" s="5" t="s">
        <v>81</v>
      </c>
      <c r="H591" s="6">
        <v>1.43</v>
      </c>
      <c r="I591" s="5" t="s">
        <v>142</v>
      </c>
      <c r="J591" s="6">
        <v>22.05</v>
      </c>
      <c r="K591" s="6">
        <v>0.11</v>
      </c>
      <c r="L591" s="6">
        <v>3.74</v>
      </c>
      <c r="M591" s="5" t="s">
        <v>162</v>
      </c>
      <c r="N591" s="5" t="s">
        <v>8598</v>
      </c>
    </row>
    <row r="592" spans="1:14">
      <c r="A592" s="5" t="s">
        <v>6234</v>
      </c>
      <c r="B592" s="5" t="s">
        <v>6235</v>
      </c>
      <c r="C592" s="394" t="s">
        <v>6236</v>
      </c>
      <c r="D592" s="5" t="s">
        <v>6237</v>
      </c>
      <c r="E592" s="6">
        <v>0.04</v>
      </c>
      <c r="F592" s="5" t="s">
        <v>73</v>
      </c>
      <c r="G592" s="5" t="s">
        <v>86</v>
      </c>
      <c r="H592" s="6"/>
      <c r="I592" s="5" t="s">
        <v>263</v>
      </c>
      <c r="J592" s="6">
        <v>36.5</v>
      </c>
      <c r="K592" s="6">
        <v>0.15</v>
      </c>
      <c r="L592" s="6">
        <v>9.76</v>
      </c>
      <c r="M592" s="5" t="s">
        <v>469</v>
      </c>
      <c r="N592" s="5" t="s">
        <v>8598</v>
      </c>
    </row>
    <row r="593" spans="1:14">
      <c r="A593" s="5" t="s">
        <v>184</v>
      </c>
      <c r="B593" s="5" t="s">
        <v>185</v>
      </c>
      <c r="C593" s="393" t="s">
        <v>186</v>
      </c>
      <c r="D593" s="5" t="s">
        <v>187</v>
      </c>
      <c r="E593" s="6">
        <v>0.04</v>
      </c>
      <c r="F593" s="5" t="s">
        <v>188</v>
      </c>
      <c r="G593" s="5" t="s">
        <v>85</v>
      </c>
      <c r="H593" s="6"/>
      <c r="I593" s="5"/>
      <c r="J593" s="6"/>
      <c r="K593" s="6">
        <v>0.15</v>
      </c>
      <c r="L593" s="6">
        <v>1.2</v>
      </c>
      <c r="M593" s="5" t="s">
        <v>189</v>
      </c>
      <c r="N593" s="5"/>
    </row>
    <row r="594" spans="1:14">
      <c r="A594" s="5" t="s">
        <v>4054</v>
      </c>
      <c r="B594" s="5" t="s">
        <v>4055</v>
      </c>
      <c r="C594" s="393" t="s">
        <v>4056</v>
      </c>
      <c r="D594" s="5" t="s">
        <v>4057</v>
      </c>
      <c r="E594" s="6">
        <v>0.04</v>
      </c>
      <c r="F594" s="5" t="s">
        <v>50</v>
      </c>
      <c r="G594" s="5" t="s">
        <v>83</v>
      </c>
      <c r="H594" s="6">
        <v>0.68</v>
      </c>
      <c r="I594" s="5" t="s">
        <v>263</v>
      </c>
      <c r="J594" s="6">
        <v>13.1</v>
      </c>
      <c r="K594" s="6">
        <v>0.11</v>
      </c>
      <c r="L594" s="6">
        <v>1.83</v>
      </c>
      <c r="M594" s="5" t="s">
        <v>152</v>
      </c>
      <c r="N594" s="5" t="s">
        <v>8598</v>
      </c>
    </row>
    <row r="595" spans="1:14">
      <c r="A595" s="5" t="s">
        <v>6146</v>
      </c>
      <c r="B595" s="5" t="s">
        <v>6147</v>
      </c>
      <c r="C595" s="395">
        <v>1010</v>
      </c>
      <c r="D595" s="5" t="s">
        <v>6149</v>
      </c>
      <c r="E595" s="6">
        <v>0.04</v>
      </c>
      <c r="F595" s="5" t="s">
        <v>229</v>
      </c>
      <c r="G595" s="5" t="s">
        <v>85</v>
      </c>
      <c r="H595" s="6"/>
      <c r="I595" s="5"/>
      <c r="J595" s="6"/>
      <c r="K595" s="6">
        <v>0.17</v>
      </c>
      <c r="L595" s="6">
        <v>1.34</v>
      </c>
      <c r="M595" s="5" t="s">
        <v>230</v>
      </c>
      <c r="N595" s="5"/>
    </row>
    <row r="596" spans="1:14">
      <c r="A596" s="5" t="s">
        <v>7018</v>
      </c>
      <c r="B596" s="5" t="s">
        <v>7019</v>
      </c>
      <c r="C596" s="393" t="s">
        <v>7020</v>
      </c>
      <c r="D596" s="5" t="s">
        <v>7021</v>
      </c>
      <c r="E596" s="6">
        <v>0.04</v>
      </c>
      <c r="F596" s="5" t="s">
        <v>853</v>
      </c>
      <c r="G596" s="5" t="s">
        <v>89</v>
      </c>
      <c r="H596" s="6"/>
      <c r="I596" s="5" t="s">
        <v>263</v>
      </c>
      <c r="J596" s="6">
        <v>16.079999999999998</v>
      </c>
      <c r="K596" s="6">
        <v>0.12</v>
      </c>
      <c r="L596" s="6">
        <v>4.1100000000000003</v>
      </c>
      <c r="M596" s="5" t="s">
        <v>854</v>
      </c>
      <c r="N596" s="5" t="s">
        <v>8924</v>
      </c>
    </row>
    <row r="597" spans="1:14">
      <c r="A597" s="5" t="s">
        <v>5331</v>
      </c>
      <c r="B597" s="5" t="s">
        <v>5332</v>
      </c>
      <c r="C597" s="394" t="s">
        <v>5333</v>
      </c>
      <c r="D597" s="5" t="s">
        <v>5334</v>
      </c>
      <c r="E597" s="6">
        <v>0.03</v>
      </c>
      <c r="F597" s="5" t="s">
        <v>24</v>
      </c>
      <c r="G597" s="5" t="s">
        <v>88</v>
      </c>
      <c r="H597" s="6">
        <v>0.92</v>
      </c>
      <c r="I597" s="5" t="s">
        <v>263</v>
      </c>
      <c r="J597" s="6">
        <v>22.39</v>
      </c>
      <c r="K597" s="6">
        <v>0.23</v>
      </c>
      <c r="L597" s="6">
        <v>5.05</v>
      </c>
      <c r="M597" s="5" t="s">
        <v>294</v>
      </c>
      <c r="N597" s="5" t="s">
        <v>8599</v>
      </c>
    </row>
    <row r="598" spans="1:14">
      <c r="A598" s="5" t="s">
        <v>1389</v>
      </c>
      <c r="B598" s="5" t="s">
        <v>1390</v>
      </c>
      <c r="C598" s="394" t="s">
        <v>1391</v>
      </c>
      <c r="D598" s="5" t="s">
        <v>1392</v>
      </c>
      <c r="E598" s="6">
        <v>0.03</v>
      </c>
      <c r="F598" s="5" t="s">
        <v>42</v>
      </c>
      <c r="G598" s="5" t="s">
        <v>83</v>
      </c>
      <c r="H598" s="6">
        <v>0.9</v>
      </c>
      <c r="I598" s="5" t="s">
        <v>263</v>
      </c>
      <c r="J598" s="6">
        <v>13.09</v>
      </c>
      <c r="K598" s="6">
        <v>0.26</v>
      </c>
      <c r="L598" s="6">
        <v>4.0999999999999996</v>
      </c>
      <c r="M598" s="5" t="s">
        <v>143</v>
      </c>
      <c r="N598" s="5" t="s">
        <v>8598</v>
      </c>
    </row>
    <row r="599" spans="1:14">
      <c r="A599" s="5" t="s">
        <v>379</v>
      </c>
      <c r="B599" s="5" t="s">
        <v>380</v>
      </c>
      <c r="C599" s="5" t="s">
        <v>381</v>
      </c>
      <c r="D599" s="5" t="s">
        <v>382</v>
      </c>
      <c r="E599" s="6">
        <v>0.03</v>
      </c>
      <c r="F599" s="5" t="s">
        <v>58</v>
      </c>
      <c r="G599" s="5" t="s">
        <v>84</v>
      </c>
      <c r="H599" s="6"/>
      <c r="I599" s="5"/>
      <c r="J599" s="6">
        <v>18.95</v>
      </c>
      <c r="K599" s="6">
        <v>0.01</v>
      </c>
      <c r="L599" s="6">
        <v>1.9</v>
      </c>
      <c r="M599" s="5" t="s">
        <v>383</v>
      </c>
      <c r="N599" s="5"/>
    </row>
    <row r="600" spans="1:14">
      <c r="A600" s="5" t="s">
        <v>8476</v>
      </c>
      <c r="B600" s="5" t="s">
        <v>8960</v>
      </c>
      <c r="C600" s="5" t="s">
        <v>8961</v>
      </c>
      <c r="D600" s="5" t="s">
        <v>8962</v>
      </c>
      <c r="E600" s="6">
        <v>0.03</v>
      </c>
      <c r="F600" s="5" t="s">
        <v>77</v>
      </c>
      <c r="G600" s="5" t="s">
        <v>91</v>
      </c>
      <c r="H600" s="6"/>
      <c r="I600" s="5" t="s">
        <v>142</v>
      </c>
      <c r="J600" s="6">
        <v>20.84</v>
      </c>
      <c r="K600" s="6">
        <v>0.06</v>
      </c>
      <c r="L600" s="6">
        <v>1.24</v>
      </c>
      <c r="M600" s="5" t="s">
        <v>482</v>
      </c>
      <c r="N600" s="5" t="s">
        <v>8924</v>
      </c>
    </row>
    <row r="601" spans="1:14">
      <c r="A601" s="5" t="s">
        <v>1007</v>
      </c>
      <c r="B601" s="5" t="s">
        <v>1008</v>
      </c>
      <c r="C601" s="5" t="s">
        <v>1009</v>
      </c>
      <c r="D601" s="5" t="s">
        <v>1010</v>
      </c>
      <c r="E601" s="6">
        <v>0.03</v>
      </c>
      <c r="F601" s="5" t="s">
        <v>38</v>
      </c>
      <c r="G601" s="5" t="s">
        <v>85</v>
      </c>
      <c r="H601" s="6"/>
      <c r="I601" s="5"/>
      <c r="J601" s="6">
        <v>11.11</v>
      </c>
      <c r="K601" s="6">
        <v>0.21</v>
      </c>
      <c r="L601" s="6">
        <v>2.5</v>
      </c>
      <c r="M601" s="5" t="s">
        <v>152</v>
      </c>
      <c r="N601" s="5"/>
    </row>
    <row r="602" spans="1:14">
      <c r="A602" s="5" t="s">
        <v>7411</v>
      </c>
      <c r="B602" s="5" t="s">
        <v>7412</v>
      </c>
      <c r="C602" s="394" t="s">
        <v>7413</v>
      </c>
      <c r="D602" s="5" t="s">
        <v>7414</v>
      </c>
      <c r="E602" s="6">
        <v>0.03</v>
      </c>
      <c r="F602" s="5" t="s">
        <v>64</v>
      </c>
      <c r="G602" s="5" t="s">
        <v>81</v>
      </c>
      <c r="H602" s="6">
        <v>1.55</v>
      </c>
      <c r="I602" s="5" t="s">
        <v>142</v>
      </c>
      <c r="J602" s="6">
        <v>27.08</v>
      </c>
      <c r="K602" s="6">
        <v>0.21</v>
      </c>
      <c r="L602" s="6">
        <v>6.14</v>
      </c>
      <c r="M602" s="5" t="s">
        <v>162</v>
      </c>
      <c r="N602" s="5" t="s">
        <v>8598</v>
      </c>
    </row>
    <row r="603" spans="1:14">
      <c r="A603" s="5" t="s">
        <v>2021</v>
      </c>
      <c r="B603" s="5" t="s">
        <v>2022</v>
      </c>
      <c r="C603" s="5" t="s">
        <v>2023</v>
      </c>
      <c r="D603" s="5" t="s">
        <v>2024</v>
      </c>
      <c r="E603" s="6">
        <v>0.03</v>
      </c>
      <c r="F603" s="5" t="s">
        <v>30</v>
      </c>
      <c r="G603" s="5" t="s">
        <v>83</v>
      </c>
      <c r="H603" s="6">
        <v>1.07</v>
      </c>
      <c r="I603" s="5" t="s">
        <v>263</v>
      </c>
      <c r="J603" s="6">
        <v>16.649999999999999</v>
      </c>
      <c r="K603" s="6">
        <v>0.27</v>
      </c>
      <c r="L603" s="6">
        <v>4.93</v>
      </c>
      <c r="M603" s="5" t="s">
        <v>131</v>
      </c>
      <c r="N603" s="5" t="s">
        <v>8598</v>
      </c>
    </row>
    <row r="604" spans="1:14">
      <c r="A604" s="5" t="s">
        <v>3451</v>
      </c>
      <c r="B604" s="5" t="s">
        <v>3452</v>
      </c>
      <c r="C604" s="395" t="s">
        <v>3453</v>
      </c>
      <c r="D604" s="5" t="s">
        <v>3454</v>
      </c>
      <c r="E604" s="6">
        <v>0.03</v>
      </c>
      <c r="F604" s="5" t="s">
        <v>36</v>
      </c>
      <c r="G604" s="5" t="s">
        <v>86</v>
      </c>
      <c r="H604" s="6">
        <v>0.6</v>
      </c>
      <c r="I604" s="5" t="s">
        <v>176</v>
      </c>
      <c r="J604" s="6">
        <v>15.87</v>
      </c>
      <c r="K604" s="6">
        <v>0.12</v>
      </c>
      <c r="L604" s="6">
        <v>2.29</v>
      </c>
      <c r="M604" s="5" t="s">
        <v>152</v>
      </c>
      <c r="N604" s="5" t="s">
        <v>8598</v>
      </c>
    </row>
    <row r="605" spans="1:14">
      <c r="A605" s="5" t="s">
        <v>2944</v>
      </c>
      <c r="B605" s="5" t="s">
        <v>2945</v>
      </c>
      <c r="C605" s="395" t="s">
        <v>2946</v>
      </c>
      <c r="D605" s="5" t="s">
        <v>2947</v>
      </c>
      <c r="E605" s="6">
        <v>0.03</v>
      </c>
      <c r="F605" s="5" t="s">
        <v>400</v>
      </c>
      <c r="G605" s="5" t="s">
        <v>87</v>
      </c>
      <c r="H605" s="6"/>
      <c r="I605" s="5"/>
      <c r="J605" s="6">
        <v>47.93</v>
      </c>
      <c r="K605" s="6">
        <v>0.03</v>
      </c>
      <c r="L605" s="6">
        <v>2.89</v>
      </c>
      <c r="M605" s="5" t="s">
        <v>714</v>
      </c>
      <c r="N605" s="5"/>
    </row>
    <row r="606" spans="1:14">
      <c r="A606" s="5" t="s">
        <v>2928</v>
      </c>
      <c r="B606" s="5" t="s">
        <v>2929</v>
      </c>
      <c r="C606" s="5" t="s">
        <v>2930</v>
      </c>
      <c r="D606" s="5" t="s">
        <v>2931</v>
      </c>
      <c r="E606" s="6">
        <v>0.03</v>
      </c>
      <c r="F606" s="5" t="s">
        <v>28</v>
      </c>
      <c r="G606" s="5" t="s">
        <v>83</v>
      </c>
      <c r="H606" s="6">
        <v>1.34</v>
      </c>
      <c r="I606" s="5" t="s">
        <v>142</v>
      </c>
      <c r="J606" s="6">
        <v>20.329999999999998</v>
      </c>
      <c r="K606" s="6">
        <v>0.48</v>
      </c>
      <c r="L606" s="6">
        <v>8.4</v>
      </c>
      <c r="M606" s="5" t="s">
        <v>332</v>
      </c>
      <c r="N606" s="5" t="s">
        <v>8600</v>
      </c>
    </row>
    <row r="607" spans="1:14">
      <c r="A607" s="5" t="s">
        <v>5986</v>
      </c>
      <c r="B607" s="5" t="s">
        <v>5987</v>
      </c>
      <c r="C607" s="393" t="s">
        <v>5988</v>
      </c>
      <c r="D607" s="5" t="s">
        <v>5989</v>
      </c>
      <c r="E607" s="6">
        <v>0.03</v>
      </c>
      <c r="F607" s="5" t="s">
        <v>459</v>
      </c>
      <c r="G607" s="5" t="s">
        <v>85</v>
      </c>
      <c r="H607" s="6"/>
      <c r="I607" s="5"/>
      <c r="J607" s="6">
        <v>11.49</v>
      </c>
      <c r="K607" s="6">
        <v>0.17</v>
      </c>
      <c r="L607" s="6">
        <v>1.87</v>
      </c>
      <c r="M607" s="5" t="s">
        <v>460</v>
      </c>
      <c r="N607" s="5"/>
    </row>
    <row r="608" spans="1:14">
      <c r="A608" s="5" t="s">
        <v>4497</v>
      </c>
      <c r="B608" s="5" t="s">
        <v>4498</v>
      </c>
      <c r="C608" s="394" t="s">
        <v>4499</v>
      </c>
      <c r="D608" s="5" t="s">
        <v>4500</v>
      </c>
      <c r="E608" s="6">
        <v>0.03</v>
      </c>
      <c r="F608" s="5" t="s">
        <v>73</v>
      </c>
      <c r="G608" s="5" t="s">
        <v>83</v>
      </c>
      <c r="H608" s="6"/>
      <c r="I608" s="5"/>
      <c r="J608" s="6">
        <v>13.34</v>
      </c>
      <c r="K608" s="6">
        <v>0.12</v>
      </c>
      <c r="L608" s="6">
        <v>1.87</v>
      </c>
      <c r="M608" s="5" t="s">
        <v>469</v>
      </c>
      <c r="N608" s="5"/>
    </row>
    <row r="609" spans="1:14">
      <c r="A609" s="5" t="s">
        <v>2648</v>
      </c>
      <c r="B609" s="5" t="s">
        <v>2649</v>
      </c>
      <c r="C609" s="395" t="s">
        <v>2650</v>
      </c>
      <c r="D609" s="5" t="s">
        <v>2651</v>
      </c>
      <c r="E609" s="6">
        <v>0.03</v>
      </c>
      <c r="F609" s="5" t="s">
        <v>64</v>
      </c>
      <c r="G609" s="5" t="s">
        <v>82</v>
      </c>
      <c r="H609" s="6"/>
      <c r="I609" s="5"/>
      <c r="J609" s="6">
        <v>10.35</v>
      </c>
      <c r="K609" s="6">
        <v>0.27</v>
      </c>
      <c r="L609" s="6">
        <v>2.72</v>
      </c>
      <c r="M609" s="5" t="s">
        <v>162</v>
      </c>
      <c r="N609" s="5"/>
    </row>
    <row r="610" spans="1:14">
      <c r="A610" s="5" t="s">
        <v>243</v>
      </c>
      <c r="B610" s="5" t="s">
        <v>244</v>
      </c>
      <c r="C610" s="5" t="s">
        <v>245</v>
      </c>
      <c r="D610" s="5" t="s">
        <v>246</v>
      </c>
      <c r="E610" s="6">
        <v>0.03</v>
      </c>
      <c r="F610" s="5" t="s">
        <v>71</v>
      </c>
      <c r="G610" s="5" t="s">
        <v>87</v>
      </c>
      <c r="H610" s="6"/>
      <c r="I610" s="5"/>
      <c r="J610" s="6">
        <v>24.39</v>
      </c>
      <c r="K610" s="6">
        <v>0.19</v>
      </c>
      <c r="L610" s="6">
        <v>4.75</v>
      </c>
      <c r="M610" s="5" t="s">
        <v>171</v>
      </c>
      <c r="N610" s="5"/>
    </row>
    <row r="611" spans="1:14">
      <c r="A611" s="5" t="s">
        <v>5511</v>
      </c>
      <c r="B611" s="5" t="s">
        <v>5512</v>
      </c>
      <c r="C611" s="5" t="s">
        <v>5513</v>
      </c>
      <c r="D611" s="5" t="s">
        <v>5514</v>
      </c>
      <c r="E611" s="6">
        <v>0.03</v>
      </c>
      <c r="F611" s="5" t="s">
        <v>42</v>
      </c>
      <c r="G611" s="5" t="s">
        <v>91</v>
      </c>
      <c r="H611" s="6">
        <v>1.02</v>
      </c>
      <c r="I611" s="5" t="s">
        <v>142</v>
      </c>
      <c r="J611" s="6">
        <v>26.8</v>
      </c>
      <c r="K611" s="6">
        <v>0.04</v>
      </c>
      <c r="L611" s="6">
        <v>1.82</v>
      </c>
      <c r="M611" s="5" t="s">
        <v>143</v>
      </c>
      <c r="N611" s="5" t="s">
        <v>8599</v>
      </c>
    </row>
    <row r="612" spans="1:14">
      <c r="A612" s="5" t="s">
        <v>2776</v>
      </c>
      <c r="B612" s="5" t="s">
        <v>2777</v>
      </c>
      <c r="C612" s="394" t="s">
        <v>2778</v>
      </c>
      <c r="D612" s="5" t="s">
        <v>2779</v>
      </c>
      <c r="E612" s="6">
        <v>0.03</v>
      </c>
      <c r="F612" s="5" t="s">
        <v>46</v>
      </c>
      <c r="G612" s="5" t="s">
        <v>91</v>
      </c>
      <c r="H612" s="6"/>
      <c r="I612" s="5"/>
      <c r="J612" s="6">
        <v>20.53</v>
      </c>
      <c r="K612" s="6">
        <v>0.09</v>
      </c>
      <c r="L612" s="6">
        <v>2.35</v>
      </c>
      <c r="M612" s="5" t="s">
        <v>152</v>
      </c>
      <c r="N612" s="5"/>
    </row>
    <row r="613" spans="1:14">
      <c r="A613" s="5" t="s">
        <v>4441</v>
      </c>
      <c r="B613" s="5" t="s">
        <v>4442</v>
      </c>
      <c r="C613" s="5" t="s">
        <v>4443</v>
      </c>
      <c r="D613" s="5" t="s">
        <v>4444</v>
      </c>
      <c r="E613" s="6">
        <v>0.03</v>
      </c>
      <c r="F613" s="5" t="s">
        <v>24</v>
      </c>
      <c r="G613" s="5" t="s">
        <v>81</v>
      </c>
      <c r="H613" s="6">
        <v>0.86</v>
      </c>
      <c r="I613" s="5" t="s">
        <v>263</v>
      </c>
      <c r="J613" s="6">
        <v>23.39</v>
      </c>
      <c r="K613" s="6">
        <v>0.16</v>
      </c>
      <c r="L613" s="6">
        <v>4.91</v>
      </c>
      <c r="M613" s="5" t="s">
        <v>294</v>
      </c>
      <c r="N613" s="5" t="s">
        <v>8599</v>
      </c>
    </row>
    <row r="614" spans="1:14">
      <c r="A614" s="5" t="s">
        <v>7152</v>
      </c>
      <c r="B614" s="5" t="s">
        <v>7153</v>
      </c>
      <c r="C614" s="395" t="s">
        <v>7154</v>
      </c>
      <c r="D614" s="5" t="s">
        <v>7155</v>
      </c>
      <c r="E614" s="6">
        <v>0.03</v>
      </c>
      <c r="F614" s="5" t="s">
        <v>30</v>
      </c>
      <c r="G614" s="5" t="s">
        <v>86</v>
      </c>
      <c r="H614" s="6">
        <v>0.77</v>
      </c>
      <c r="I614" s="5" t="s">
        <v>263</v>
      </c>
      <c r="J614" s="6">
        <v>26.98</v>
      </c>
      <c r="K614" s="6">
        <v>0.17</v>
      </c>
      <c r="L614" s="6">
        <v>6.22</v>
      </c>
      <c r="M614" s="5" t="s">
        <v>177</v>
      </c>
      <c r="N614" s="5" t="s">
        <v>8599</v>
      </c>
    </row>
    <row r="615" spans="1:14">
      <c r="A615" s="5" t="s">
        <v>4623</v>
      </c>
      <c r="B615" s="5" t="s">
        <v>4624</v>
      </c>
      <c r="C615" s="5" t="s">
        <v>4625</v>
      </c>
      <c r="D615" s="5" t="s">
        <v>4626</v>
      </c>
      <c r="E615" s="6">
        <v>0.03</v>
      </c>
      <c r="F615" s="5" t="s">
        <v>73</v>
      </c>
      <c r="G615" s="5" t="s">
        <v>87</v>
      </c>
      <c r="H615" s="6">
        <v>1.34</v>
      </c>
      <c r="I615" s="5" t="s">
        <v>142</v>
      </c>
      <c r="J615" s="6"/>
      <c r="K615" s="6"/>
      <c r="L615" s="6">
        <v>4.7</v>
      </c>
      <c r="M615" s="5" t="s">
        <v>469</v>
      </c>
      <c r="N615" s="5" t="s">
        <v>8599</v>
      </c>
    </row>
    <row r="616" spans="1:14">
      <c r="A616" s="5" t="s">
        <v>7447</v>
      </c>
      <c r="B616" s="5" t="s">
        <v>7448</v>
      </c>
      <c r="C616" s="5" t="s">
        <v>5697</v>
      </c>
      <c r="D616" s="5" t="s">
        <v>7449</v>
      </c>
      <c r="E616" s="6">
        <v>0.03</v>
      </c>
      <c r="F616" s="5" t="s">
        <v>58</v>
      </c>
      <c r="G616" s="5" t="s">
        <v>81</v>
      </c>
      <c r="H616" s="6">
        <v>1.1599999999999999</v>
      </c>
      <c r="I616" s="5" t="s">
        <v>263</v>
      </c>
      <c r="J616" s="6">
        <v>17.11</v>
      </c>
      <c r="K616" s="6">
        <v>0.17</v>
      </c>
      <c r="L616" s="6">
        <v>3.29</v>
      </c>
      <c r="M616" s="5" t="s">
        <v>383</v>
      </c>
      <c r="N616" s="5" t="s">
        <v>8598</v>
      </c>
    </row>
    <row r="617" spans="1:14">
      <c r="A617" s="5" t="s">
        <v>7058</v>
      </c>
      <c r="B617" s="5" t="s">
        <v>7059</v>
      </c>
      <c r="C617" s="395" t="s">
        <v>7060</v>
      </c>
      <c r="D617" s="5" t="s">
        <v>7061</v>
      </c>
      <c r="E617" s="6">
        <v>0.03</v>
      </c>
      <c r="F617" s="5" t="s">
        <v>30</v>
      </c>
      <c r="G617" s="5" t="s">
        <v>86</v>
      </c>
      <c r="H617" s="6">
        <v>0.77</v>
      </c>
      <c r="I617" s="5" t="s">
        <v>263</v>
      </c>
      <c r="J617" s="6">
        <v>17.079999999999998</v>
      </c>
      <c r="K617" s="6">
        <v>0.22</v>
      </c>
      <c r="L617" s="6">
        <v>4.49</v>
      </c>
      <c r="M617" s="5" t="s">
        <v>177</v>
      </c>
      <c r="N617" s="5" t="s">
        <v>8598</v>
      </c>
    </row>
    <row r="618" spans="1:14">
      <c r="A618" s="5" t="s">
        <v>7833</v>
      </c>
      <c r="B618" s="5" t="s">
        <v>7834</v>
      </c>
      <c r="C618" s="5" t="s">
        <v>7835</v>
      </c>
      <c r="D618" s="5" t="s">
        <v>7836</v>
      </c>
      <c r="E618" s="6">
        <v>0.03</v>
      </c>
      <c r="F618" s="5" t="s">
        <v>75</v>
      </c>
      <c r="G618" s="5" t="s">
        <v>83</v>
      </c>
      <c r="H618" s="6"/>
      <c r="I618" s="5" t="s">
        <v>142</v>
      </c>
      <c r="J618" s="6">
        <v>17.329999999999998</v>
      </c>
      <c r="K618" s="6">
        <v>0.24</v>
      </c>
      <c r="L618" s="6">
        <v>3</v>
      </c>
      <c r="M618" s="5" t="s">
        <v>212</v>
      </c>
      <c r="N618" s="5" t="s">
        <v>8600</v>
      </c>
    </row>
    <row r="619" spans="1:14">
      <c r="A619" s="5" t="s">
        <v>2624</v>
      </c>
      <c r="B619" s="5" t="s">
        <v>2625</v>
      </c>
      <c r="C619" s="395">
        <v>543320</v>
      </c>
      <c r="D619" s="5" t="s">
        <v>2627</v>
      </c>
      <c r="E619" s="6">
        <v>0.03</v>
      </c>
      <c r="F619" s="5" t="s">
        <v>71</v>
      </c>
      <c r="G619" s="5" t="s">
        <v>82</v>
      </c>
      <c r="H619" s="6"/>
      <c r="I619" s="5"/>
      <c r="J619" s="6"/>
      <c r="K619" s="6">
        <v>0.02</v>
      </c>
      <c r="L619" s="6">
        <v>7.09</v>
      </c>
      <c r="M619" s="5" t="s">
        <v>171</v>
      </c>
      <c r="N619" s="5"/>
    </row>
    <row r="620" spans="1:14">
      <c r="A620" s="5" t="s">
        <v>2005</v>
      </c>
      <c r="B620" s="5" t="s">
        <v>2006</v>
      </c>
      <c r="C620" s="395" t="s">
        <v>2007</v>
      </c>
      <c r="D620" s="5" t="s">
        <v>2008</v>
      </c>
      <c r="E620" s="6">
        <v>0.03</v>
      </c>
      <c r="F620" s="5" t="s">
        <v>71</v>
      </c>
      <c r="G620" s="5" t="s">
        <v>84</v>
      </c>
      <c r="H620" s="6"/>
      <c r="I620" s="5" t="s">
        <v>263</v>
      </c>
      <c r="J620" s="6">
        <v>5.34</v>
      </c>
      <c r="K620" s="6">
        <v>0.38</v>
      </c>
      <c r="L620" s="6">
        <v>2.54</v>
      </c>
      <c r="M620" s="5" t="s">
        <v>171</v>
      </c>
      <c r="N620" s="5" t="s">
        <v>8599</v>
      </c>
    </row>
    <row r="621" spans="1:14">
      <c r="A621" s="5" t="s">
        <v>6397</v>
      </c>
      <c r="B621" s="5" t="s">
        <v>6398</v>
      </c>
      <c r="C621" s="5" t="s">
        <v>6399</v>
      </c>
      <c r="D621" s="5" t="s">
        <v>6400</v>
      </c>
      <c r="E621" s="6">
        <v>0.03</v>
      </c>
      <c r="F621" s="5" t="s">
        <v>24</v>
      </c>
      <c r="G621" s="5" t="s">
        <v>85</v>
      </c>
      <c r="H621" s="6"/>
      <c r="I621" s="5"/>
      <c r="J621" s="6"/>
      <c r="K621" s="6">
        <v>0.15</v>
      </c>
      <c r="L621" s="6">
        <v>1.1599999999999999</v>
      </c>
      <c r="M621" s="5" t="s">
        <v>294</v>
      </c>
      <c r="N621" s="5"/>
    </row>
    <row r="622" spans="1:14">
      <c r="A622" s="5" t="s">
        <v>2083</v>
      </c>
      <c r="B622" s="5" t="s">
        <v>2084</v>
      </c>
      <c r="C622" s="5" t="s">
        <v>2085</v>
      </c>
      <c r="D622" s="5" t="s">
        <v>2086</v>
      </c>
      <c r="E622" s="6">
        <v>0.03</v>
      </c>
      <c r="F622" s="5" t="s">
        <v>34</v>
      </c>
      <c r="G622" s="5" t="s">
        <v>87</v>
      </c>
      <c r="H622" s="6">
        <v>0.85</v>
      </c>
      <c r="I622" s="5" t="s">
        <v>176</v>
      </c>
      <c r="J622" s="6">
        <v>19.760000000000002</v>
      </c>
      <c r="K622" s="6">
        <v>0.31</v>
      </c>
      <c r="L622" s="6">
        <v>5.05</v>
      </c>
      <c r="M622" s="5" t="s">
        <v>299</v>
      </c>
      <c r="N622" s="5" t="s">
        <v>8598</v>
      </c>
    </row>
    <row r="623" spans="1:14">
      <c r="A623" s="5" t="s">
        <v>6486</v>
      </c>
      <c r="B623" s="5" t="s">
        <v>6487</v>
      </c>
      <c r="C623" s="395" t="s">
        <v>6488</v>
      </c>
      <c r="D623" s="5" t="s">
        <v>6489</v>
      </c>
      <c r="E623" s="6">
        <v>0.03</v>
      </c>
      <c r="F623" s="5" t="s">
        <v>26</v>
      </c>
      <c r="G623" s="5" t="s">
        <v>91</v>
      </c>
      <c r="H623" s="6"/>
      <c r="I623" s="5"/>
      <c r="J623" s="6">
        <v>1550</v>
      </c>
      <c r="K623" s="6">
        <v>0.13</v>
      </c>
      <c r="L623" s="6">
        <v>5.43</v>
      </c>
      <c r="M623" s="5" t="s">
        <v>131</v>
      </c>
      <c r="N623" s="5"/>
    </row>
    <row r="624" spans="1:14">
      <c r="A624" s="5" t="s">
        <v>6433</v>
      </c>
      <c r="B624" s="5" t="s">
        <v>6434</v>
      </c>
      <c r="C624" s="395">
        <v>7735</v>
      </c>
      <c r="D624" s="5" t="s">
        <v>6436</v>
      </c>
      <c r="E624" s="6">
        <v>0.03</v>
      </c>
      <c r="F624" s="5" t="s">
        <v>24</v>
      </c>
      <c r="G624" s="5" t="s">
        <v>88</v>
      </c>
      <c r="H624" s="6"/>
      <c r="I624" s="5"/>
      <c r="J624" s="6">
        <v>19.350000000000001</v>
      </c>
      <c r="K624" s="6">
        <v>0.25</v>
      </c>
      <c r="L624" s="6">
        <v>4.58</v>
      </c>
      <c r="M624" s="5" t="s">
        <v>294</v>
      </c>
      <c r="N624" s="5"/>
    </row>
    <row r="625" spans="1:14">
      <c r="A625" s="5" t="s">
        <v>461</v>
      </c>
      <c r="B625" s="5" t="s">
        <v>462</v>
      </c>
      <c r="C625" s="5" t="s">
        <v>463</v>
      </c>
      <c r="D625" s="5" t="s">
        <v>464</v>
      </c>
      <c r="E625" s="6">
        <v>0.03</v>
      </c>
      <c r="F625" s="5" t="s">
        <v>28</v>
      </c>
      <c r="G625" s="5" t="s">
        <v>91</v>
      </c>
      <c r="H625" s="6"/>
      <c r="I625" s="5"/>
      <c r="J625" s="6">
        <v>20.96</v>
      </c>
      <c r="K625" s="6">
        <v>0.09</v>
      </c>
      <c r="L625" s="6">
        <v>1.74</v>
      </c>
      <c r="M625" s="5" t="s">
        <v>332</v>
      </c>
      <c r="N625" s="5"/>
    </row>
    <row r="626" spans="1:14">
      <c r="A626" s="5" t="s">
        <v>6198</v>
      </c>
      <c r="B626" s="5" t="s">
        <v>6199</v>
      </c>
      <c r="C626" s="393" t="s">
        <v>6200</v>
      </c>
      <c r="D626" s="5" t="s">
        <v>6201</v>
      </c>
      <c r="E626" s="6">
        <v>0.03</v>
      </c>
      <c r="F626" s="5" t="s">
        <v>26</v>
      </c>
      <c r="G626" s="5" t="s">
        <v>88</v>
      </c>
      <c r="H626" s="6">
        <v>0.78</v>
      </c>
      <c r="I626" s="5" t="s">
        <v>263</v>
      </c>
      <c r="J626" s="6">
        <v>16.350000000000001</v>
      </c>
      <c r="K626" s="6">
        <v>0.42</v>
      </c>
      <c r="L626" s="6">
        <v>10.85</v>
      </c>
      <c r="M626" s="5" t="s">
        <v>131</v>
      </c>
      <c r="N626" s="5" t="s">
        <v>8598</v>
      </c>
    </row>
    <row r="627" spans="1:14">
      <c r="A627" s="5" t="s">
        <v>5335</v>
      </c>
      <c r="B627" s="5" t="s">
        <v>5336</v>
      </c>
      <c r="C627" s="5" t="s">
        <v>5337</v>
      </c>
      <c r="D627" s="5" t="s">
        <v>5338</v>
      </c>
      <c r="E627" s="6">
        <v>0.03</v>
      </c>
      <c r="F627" s="5" t="s">
        <v>69</v>
      </c>
      <c r="G627" s="5" t="s">
        <v>83</v>
      </c>
      <c r="H627" s="6">
        <v>1.04</v>
      </c>
      <c r="I627" s="5" t="s">
        <v>263</v>
      </c>
      <c r="J627" s="6">
        <v>27.09</v>
      </c>
      <c r="K627" s="6">
        <v>0.42</v>
      </c>
      <c r="L627" s="6">
        <v>12.12</v>
      </c>
      <c r="M627" s="5" t="s">
        <v>157</v>
      </c>
      <c r="N627" s="5" t="s">
        <v>8599</v>
      </c>
    </row>
    <row r="628" spans="1:14">
      <c r="A628" s="5" t="s">
        <v>2448</v>
      </c>
      <c r="B628" s="5" t="s">
        <v>2449</v>
      </c>
      <c r="C628" s="5" t="s">
        <v>2450</v>
      </c>
      <c r="D628" s="5" t="s">
        <v>2451</v>
      </c>
      <c r="E628" s="6">
        <v>0.03</v>
      </c>
      <c r="F628" s="5" t="s">
        <v>71</v>
      </c>
      <c r="G628" s="5" t="s">
        <v>82</v>
      </c>
      <c r="H628" s="6"/>
      <c r="I628" s="5"/>
      <c r="J628" s="6">
        <v>31.84</v>
      </c>
      <c r="K628" s="6">
        <v>0.24</v>
      </c>
      <c r="L628" s="6">
        <v>9.2200000000000006</v>
      </c>
      <c r="M628" s="5" t="s">
        <v>171</v>
      </c>
      <c r="N628" s="5"/>
    </row>
    <row r="629" spans="1:14">
      <c r="A629" s="5" t="s">
        <v>5731</v>
      </c>
      <c r="B629" s="5" t="s">
        <v>5732</v>
      </c>
      <c r="C629" s="5" t="s">
        <v>5733</v>
      </c>
      <c r="D629" s="5" t="s">
        <v>5734</v>
      </c>
      <c r="E629" s="6">
        <v>0.03</v>
      </c>
      <c r="F629" s="5" t="s">
        <v>54</v>
      </c>
      <c r="G629" s="5" t="s">
        <v>85</v>
      </c>
      <c r="H629" s="6"/>
      <c r="I629" s="5"/>
      <c r="J629" s="6"/>
      <c r="K629" s="6">
        <v>0.18</v>
      </c>
      <c r="L629" s="6">
        <v>2.02</v>
      </c>
      <c r="M629" s="5" t="s">
        <v>152</v>
      </c>
      <c r="N629" s="5"/>
    </row>
    <row r="630" spans="1:14">
      <c r="A630" s="5" t="s">
        <v>6262</v>
      </c>
      <c r="B630" s="5" t="s">
        <v>6263</v>
      </c>
      <c r="C630" s="395">
        <v>10140</v>
      </c>
      <c r="D630" s="5" t="s">
        <v>6265</v>
      </c>
      <c r="E630" s="6">
        <v>0.03</v>
      </c>
      <c r="F630" s="5" t="s">
        <v>73</v>
      </c>
      <c r="G630" s="5" t="s">
        <v>87</v>
      </c>
      <c r="H630" s="6"/>
      <c r="I630" s="5"/>
      <c r="J630" s="6">
        <v>18</v>
      </c>
      <c r="K630" s="6">
        <v>0.14000000000000001</v>
      </c>
      <c r="L630" s="6">
        <v>5.88</v>
      </c>
      <c r="M630" s="5" t="s">
        <v>469</v>
      </c>
      <c r="N630" s="5"/>
    </row>
    <row r="631" spans="1:14">
      <c r="A631" s="5" t="s">
        <v>1969</v>
      </c>
      <c r="B631" s="5" t="s">
        <v>1970</v>
      </c>
      <c r="C631" s="395">
        <v>1113</v>
      </c>
      <c r="D631" s="5" t="s">
        <v>1972</v>
      </c>
      <c r="E631" s="6">
        <v>0.03</v>
      </c>
      <c r="F631" s="5" t="s">
        <v>48</v>
      </c>
      <c r="G631" s="5" t="s">
        <v>90</v>
      </c>
      <c r="H631" s="6">
        <v>1.06</v>
      </c>
      <c r="I631" s="5" t="s">
        <v>142</v>
      </c>
      <c r="J631" s="6">
        <v>8.1999999999999993</v>
      </c>
      <c r="K631" s="6">
        <v>0.04</v>
      </c>
      <c r="L631" s="6">
        <v>0.42</v>
      </c>
      <c r="M631" s="5" t="s">
        <v>157</v>
      </c>
      <c r="N631" s="5" t="s">
        <v>8598</v>
      </c>
    </row>
    <row r="632" spans="1:14">
      <c r="A632" s="5" t="s">
        <v>5735</v>
      </c>
      <c r="B632" s="5" t="s">
        <v>5736</v>
      </c>
      <c r="C632" s="393">
        <v>6</v>
      </c>
      <c r="D632" s="5" t="s">
        <v>5738</v>
      </c>
      <c r="E632" s="6">
        <v>0.03</v>
      </c>
      <c r="F632" s="5" t="s">
        <v>48</v>
      </c>
      <c r="G632" s="5" t="s">
        <v>91</v>
      </c>
      <c r="H632" s="6">
        <v>1.1000000000000001</v>
      </c>
      <c r="I632" s="5" t="s">
        <v>142</v>
      </c>
      <c r="J632" s="6">
        <v>23.77</v>
      </c>
      <c r="K632" s="6">
        <v>7.0000000000000007E-2</v>
      </c>
      <c r="L632" s="6">
        <v>1.52</v>
      </c>
      <c r="M632" s="5" t="s">
        <v>157</v>
      </c>
      <c r="N632" s="5" t="s">
        <v>8600</v>
      </c>
    </row>
    <row r="633" spans="1:14">
      <c r="A633" s="5" t="s">
        <v>190</v>
      </c>
      <c r="B633" s="5" t="s">
        <v>191</v>
      </c>
      <c r="C633" s="394" t="s">
        <v>192</v>
      </c>
      <c r="D633" s="5" t="s">
        <v>193</v>
      </c>
      <c r="E633" s="6">
        <v>0.03</v>
      </c>
      <c r="F633" s="5" t="s">
        <v>194</v>
      </c>
      <c r="G633" s="5" t="s">
        <v>85</v>
      </c>
      <c r="H633" s="6"/>
      <c r="I633" s="5"/>
      <c r="J633" s="6">
        <v>9.52</v>
      </c>
      <c r="K633" s="6">
        <v>0.16</v>
      </c>
      <c r="L633" s="6">
        <v>1.32</v>
      </c>
      <c r="M633" s="5" t="s">
        <v>195</v>
      </c>
      <c r="N633" s="5"/>
    </row>
    <row r="634" spans="1:14">
      <c r="A634" s="5" t="s">
        <v>1232</v>
      </c>
      <c r="B634" s="5" t="s">
        <v>1233</v>
      </c>
      <c r="C634" s="5" t="s">
        <v>1234</v>
      </c>
      <c r="D634" s="5" t="s">
        <v>1235</v>
      </c>
      <c r="E634" s="6">
        <v>0.03</v>
      </c>
      <c r="F634" s="5" t="s">
        <v>32</v>
      </c>
      <c r="G634" s="5" t="s">
        <v>87</v>
      </c>
      <c r="H634" s="6">
        <v>0.88</v>
      </c>
      <c r="I634" s="5" t="s">
        <v>142</v>
      </c>
      <c r="J634" s="6">
        <v>15.97</v>
      </c>
      <c r="K634" s="6">
        <v>0.1</v>
      </c>
      <c r="L634" s="6">
        <v>1.55</v>
      </c>
      <c r="M634" s="5" t="s">
        <v>152</v>
      </c>
      <c r="N634" s="5" t="s">
        <v>8598</v>
      </c>
    </row>
    <row r="635" spans="1:14">
      <c r="A635" s="5" t="s">
        <v>3599</v>
      </c>
      <c r="B635" s="5" t="s">
        <v>3600</v>
      </c>
      <c r="C635" s="5" t="s">
        <v>3601</v>
      </c>
      <c r="D635" s="5" t="s">
        <v>3602</v>
      </c>
      <c r="E635" s="6">
        <v>0.03</v>
      </c>
      <c r="F635" s="5" t="s">
        <v>75</v>
      </c>
      <c r="G635" s="5" t="s">
        <v>85</v>
      </c>
      <c r="H635" s="6"/>
      <c r="I635" s="5"/>
      <c r="J635" s="6">
        <v>12.54</v>
      </c>
      <c r="K635" s="6">
        <v>0.12</v>
      </c>
      <c r="L635" s="6">
        <v>2.0099999999999998</v>
      </c>
      <c r="M635" s="5" t="s">
        <v>212</v>
      </c>
      <c r="N635" s="5"/>
    </row>
    <row r="636" spans="1:14">
      <c r="A636" s="5" t="s">
        <v>4869</v>
      </c>
      <c r="B636" s="5" t="s">
        <v>4870</v>
      </c>
      <c r="C636" s="5" t="s">
        <v>4871</v>
      </c>
      <c r="D636" s="5" t="s">
        <v>4872</v>
      </c>
      <c r="E636" s="6">
        <v>0.03</v>
      </c>
      <c r="F636" s="5" t="s">
        <v>24</v>
      </c>
      <c r="G636" s="5" t="s">
        <v>86</v>
      </c>
      <c r="H636" s="6"/>
      <c r="I636" s="5" t="s">
        <v>263</v>
      </c>
      <c r="J636" s="6">
        <v>20.99</v>
      </c>
      <c r="K636" s="6">
        <v>0.16</v>
      </c>
      <c r="L636" s="6">
        <v>2.23</v>
      </c>
      <c r="M636" s="5" t="s">
        <v>294</v>
      </c>
      <c r="N636" s="5" t="s">
        <v>8599</v>
      </c>
    </row>
    <row r="637" spans="1:14">
      <c r="A637" s="5" t="s">
        <v>4517</v>
      </c>
      <c r="B637" s="5" t="s">
        <v>4518</v>
      </c>
      <c r="C637" s="5" t="s">
        <v>4519</v>
      </c>
      <c r="D637" s="5" t="s">
        <v>4520</v>
      </c>
      <c r="E637" s="6">
        <v>0.03</v>
      </c>
      <c r="F637" s="5" t="s">
        <v>30</v>
      </c>
      <c r="G637" s="5" t="s">
        <v>87</v>
      </c>
      <c r="H637" s="6">
        <v>0.94</v>
      </c>
      <c r="I637" s="5" t="s">
        <v>263</v>
      </c>
      <c r="J637" s="6">
        <v>22.52</v>
      </c>
      <c r="K637" s="6">
        <v>0.38</v>
      </c>
      <c r="L637" s="6">
        <v>9.8699999999999992</v>
      </c>
      <c r="M637" s="5" t="s">
        <v>177</v>
      </c>
      <c r="N637" s="5" t="s">
        <v>8598</v>
      </c>
    </row>
    <row r="638" spans="1:14">
      <c r="A638" s="5" t="s">
        <v>1773</v>
      </c>
      <c r="B638" s="5" t="s">
        <v>1774</v>
      </c>
      <c r="C638" s="5" t="s">
        <v>1775</v>
      </c>
      <c r="D638" s="5" t="s">
        <v>1776</v>
      </c>
      <c r="E638" s="6">
        <v>0.03</v>
      </c>
      <c r="F638" s="5" t="s">
        <v>69</v>
      </c>
      <c r="G638" s="5" t="s">
        <v>90</v>
      </c>
      <c r="H638" s="6">
        <v>0.69</v>
      </c>
      <c r="I638" s="5" t="s">
        <v>142</v>
      </c>
      <c r="J638" s="6">
        <v>5.77</v>
      </c>
      <c r="K638" s="6">
        <v>0.13</v>
      </c>
      <c r="L638" s="6">
        <v>0.65</v>
      </c>
      <c r="M638" s="5" t="s">
        <v>157</v>
      </c>
      <c r="N638" s="5" t="s">
        <v>8599</v>
      </c>
    </row>
    <row r="639" spans="1:14">
      <c r="A639" s="5" t="s">
        <v>6466</v>
      </c>
      <c r="B639" s="5" t="s">
        <v>6467</v>
      </c>
      <c r="C639" s="395" t="s">
        <v>6468</v>
      </c>
      <c r="D639" s="5" t="s">
        <v>6469</v>
      </c>
      <c r="E639" s="6">
        <v>0.03</v>
      </c>
      <c r="F639" s="5" t="s">
        <v>26</v>
      </c>
      <c r="G639" s="5" t="s">
        <v>90</v>
      </c>
      <c r="H639" s="6"/>
      <c r="I639" s="5"/>
      <c r="J639" s="6">
        <v>18.100000000000001</v>
      </c>
      <c r="K639" s="6">
        <v>0.05</v>
      </c>
      <c r="L639" s="6">
        <v>0.77</v>
      </c>
      <c r="M639" s="5" t="s">
        <v>131</v>
      </c>
      <c r="N639" s="5"/>
    </row>
    <row r="640" spans="1:14">
      <c r="A640" s="5" t="s">
        <v>1377</v>
      </c>
      <c r="B640" s="5" t="s">
        <v>1378</v>
      </c>
      <c r="C640" s="395" t="s">
        <v>1379</v>
      </c>
      <c r="D640" s="5" t="s">
        <v>1380</v>
      </c>
      <c r="E640" s="6">
        <v>0.03</v>
      </c>
      <c r="F640" s="5" t="s">
        <v>67</v>
      </c>
      <c r="G640" s="5" t="s">
        <v>90</v>
      </c>
      <c r="H640" s="6">
        <v>0.98</v>
      </c>
      <c r="I640" s="5" t="s">
        <v>263</v>
      </c>
      <c r="J640" s="6">
        <v>19.579999999999998</v>
      </c>
      <c r="K640" s="6">
        <v>0.06</v>
      </c>
      <c r="L640" s="6">
        <v>1.0900000000000001</v>
      </c>
      <c r="M640" s="5" t="s">
        <v>1376</v>
      </c>
      <c r="N640" s="5" t="s">
        <v>8600</v>
      </c>
    </row>
    <row r="641" spans="1:14">
      <c r="A641" s="5" t="s">
        <v>1721</v>
      </c>
      <c r="B641" s="5" t="s">
        <v>1722</v>
      </c>
      <c r="C641" s="5" t="s">
        <v>1723</v>
      </c>
      <c r="D641" s="5" t="s">
        <v>1724</v>
      </c>
      <c r="E641" s="6">
        <v>0.03</v>
      </c>
      <c r="F641" s="5" t="s">
        <v>69</v>
      </c>
      <c r="G641" s="5" t="s">
        <v>85</v>
      </c>
      <c r="H641" s="6">
        <v>0.73</v>
      </c>
      <c r="I641" s="5" t="s">
        <v>142</v>
      </c>
      <c r="J641" s="6">
        <v>4.96</v>
      </c>
      <c r="K641" s="6">
        <v>0.19</v>
      </c>
      <c r="L641" s="6">
        <v>0.97</v>
      </c>
      <c r="M641" s="5" t="s">
        <v>157</v>
      </c>
      <c r="N641" s="5" t="s">
        <v>8599</v>
      </c>
    </row>
    <row r="642" spans="1:14">
      <c r="A642" s="5" t="s">
        <v>5783</v>
      </c>
      <c r="B642" s="5" t="s">
        <v>5784</v>
      </c>
      <c r="C642" s="5" t="s">
        <v>5785</v>
      </c>
      <c r="D642" s="5" t="s">
        <v>5786</v>
      </c>
      <c r="E642" s="6">
        <v>0.03</v>
      </c>
      <c r="F642" s="5" t="s">
        <v>77</v>
      </c>
      <c r="G642" s="5" t="s">
        <v>84</v>
      </c>
      <c r="H642" s="6"/>
      <c r="I642" s="5"/>
      <c r="J642" s="6">
        <v>8.7799999999999994</v>
      </c>
      <c r="K642" s="6">
        <v>0.09</v>
      </c>
      <c r="L642" s="6">
        <v>2.13</v>
      </c>
      <c r="M642" s="5" t="s">
        <v>482</v>
      </c>
      <c r="N642" s="5"/>
    </row>
    <row r="643" spans="1:14">
      <c r="A643" s="5" t="s">
        <v>5435</v>
      </c>
      <c r="B643" s="5" t="s">
        <v>5436</v>
      </c>
      <c r="C643" s="395" t="s">
        <v>5437</v>
      </c>
      <c r="D643" s="5" t="s">
        <v>5438</v>
      </c>
      <c r="E643" s="6">
        <v>0.03</v>
      </c>
      <c r="F643" s="5" t="s">
        <v>38</v>
      </c>
      <c r="G643" s="5" t="s">
        <v>84</v>
      </c>
      <c r="H643" s="6"/>
      <c r="I643" s="5"/>
      <c r="J643" s="6">
        <v>11.34</v>
      </c>
      <c r="K643" s="6">
        <v>0.08</v>
      </c>
      <c r="L643" s="6">
        <v>1.35</v>
      </c>
      <c r="M643" s="5" t="s">
        <v>152</v>
      </c>
      <c r="N643" s="5"/>
    </row>
    <row r="644" spans="1:14">
      <c r="A644" s="5" t="s">
        <v>8288</v>
      </c>
      <c r="B644" s="5" t="s">
        <v>8289</v>
      </c>
      <c r="C644" s="395" t="s">
        <v>8290</v>
      </c>
      <c r="D644" s="5" t="s">
        <v>8291</v>
      </c>
      <c r="E644" s="6">
        <v>0.03</v>
      </c>
      <c r="F644" s="5" t="s">
        <v>400</v>
      </c>
      <c r="G644" s="5" t="s">
        <v>89</v>
      </c>
      <c r="H644" s="6">
        <v>0.68</v>
      </c>
      <c r="I644" s="5" t="s">
        <v>176</v>
      </c>
      <c r="J644" s="6">
        <v>16.38</v>
      </c>
      <c r="K644" s="6">
        <v>0.21</v>
      </c>
      <c r="L644" s="6">
        <v>1.77</v>
      </c>
      <c r="M644" s="5" t="s">
        <v>299</v>
      </c>
      <c r="N644" s="5" t="s">
        <v>8599</v>
      </c>
    </row>
    <row r="645" spans="1:14">
      <c r="A645" s="5" t="s">
        <v>4126</v>
      </c>
      <c r="B645" s="5" t="s">
        <v>4127</v>
      </c>
      <c r="C645" s="393">
        <v>3653</v>
      </c>
      <c r="D645" s="5" t="s">
        <v>4129</v>
      </c>
      <c r="E645" s="6">
        <v>0.03</v>
      </c>
      <c r="F645" s="5" t="s">
        <v>75</v>
      </c>
      <c r="G645" s="5" t="s">
        <v>88</v>
      </c>
      <c r="H645" s="6"/>
      <c r="I645" s="5"/>
      <c r="J645" s="6"/>
      <c r="K645" s="6">
        <v>0.31</v>
      </c>
      <c r="L645" s="6">
        <v>26.17</v>
      </c>
      <c r="M645" s="5" t="s">
        <v>212</v>
      </c>
      <c r="N645" s="5"/>
    </row>
    <row r="646" spans="1:14">
      <c r="A646" s="5" t="s">
        <v>3727</v>
      </c>
      <c r="B646" s="5" t="s">
        <v>3728</v>
      </c>
      <c r="C646" s="393" t="s">
        <v>3729</v>
      </c>
      <c r="D646" s="5" t="s">
        <v>3730</v>
      </c>
      <c r="E646" s="6">
        <v>0.03</v>
      </c>
      <c r="F646" s="5" t="s">
        <v>28</v>
      </c>
      <c r="G646" s="5" t="s">
        <v>85</v>
      </c>
      <c r="H646" s="6"/>
      <c r="I646" s="5" t="s">
        <v>142</v>
      </c>
      <c r="J646" s="6">
        <v>11.88</v>
      </c>
      <c r="K646" s="6">
        <v>0.15</v>
      </c>
      <c r="L646" s="6">
        <v>1.94</v>
      </c>
      <c r="M646" s="5" t="s">
        <v>332</v>
      </c>
      <c r="N646" s="5" t="s">
        <v>8599</v>
      </c>
    </row>
    <row r="647" spans="1:14">
      <c r="A647" s="5" t="s">
        <v>3038</v>
      </c>
      <c r="B647" s="5" t="s">
        <v>3039</v>
      </c>
      <c r="C647" s="5" t="s">
        <v>3040</v>
      </c>
      <c r="D647" s="5" t="s">
        <v>3041</v>
      </c>
      <c r="E647" s="6">
        <v>0.03</v>
      </c>
      <c r="F647" s="5" t="s">
        <v>71</v>
      </c>
      <c r="G647" s="5" t="s">
        <v>89</v>
      </c>
      <c r="H647" s="6"/>
      <c r="I647" s="5"/>
      <c r="J647" s="6">
        <v>11.39</v>
      </c>
      <c r="K647" s="6">
        <v>0.08</v>
      </c>
      <c r="L647" s="6">
        <v>1.87</v>
      </c>
      <c r="M647" s="5" t="s">
        <v>171</v>
      </c>
      <c r="N647" s="5"/>
    </row>
    <row r="648" spans="1:14">
      <c r="A648" s="5" t="s">
        <v>3371</v>
      </c>
      <c r="B648" s="5" t="s">
        <v>3372</v>
      </c>
      <c r="C648" s="394" t="s">
        <v>3373</v>
      </c>
      <c r="D648" s="5" t="s">
        <v>3374</v>
      </c>
      <c r="E648" s="6">
        <v>0.03</v>
      </c>
      <c r="F648" s="5" t="s">
        <v>73</v>
      </c>
      <c r="G648" s="5" t="s">
        <v>87</v>
      </c>
      <c r="H648" s="6"/>
      <c r="I648" s="5"/>
      <c r="J648" s="6">
        <v>11.31</v>
      </c>
      <c r="K648" s="6">
        <v>0.24</v>
      </c>
      <c r="L648" s="6">
        <v>2.1</v>
      </c>
      <c r="M648" s="5" t="s">
        <v>469</v>
      </c>
      <c r="N648" s="5"/>
    </row>
    <row r="649" spans="1:14">
      <c r="A649" s="5" t="s">
        <v>8181</v>
      </c>
      <c r="B649" s="5" t="s">
        <v>8182</v>
      </c>
      <c r="C649" s="393">
        <v>9868</v>
      </c>
      <c r="D649" s="5" t="s">
        <v>8184</v>
      </c>
      <c r="E649" s="6">
        <v>0.03</v>
      </c>
      <c r="F649" s="5" t="s">
        <v>69</v>
      </c>
      <c r="G649" s="5" t="s">
        <v>82</v>
      </c>
      <c r="H649" s="6">
        <v>0.87</v>
      </c>
      <c r="I649" s="5" t="s">
        <v>142</v>
      </c>
      <c r="J649" s="6">
        <v>73.64</v>
      </c>
      <c r="K649" s="6">
        <v>-0.17</v>
      </c>
      <c r="L649" s="6">
        <v>3.79</v>
      </c>
      <c r="M649" s="5" t="s">
        <v>157</v>
      </c>
      <c r="N649" s="5" t="s">
        <v>8924</v>
      </c>
    </row>
    <row r="650" spans="1:14">
      <c r="A650" s="5" t="s">
        <v>8597</v>
      </c>
      <c r="B650" s="5" t="s">
        <v>8984</v>
      </c>
      <c r="C650" s="394" t="s">
        <v>8985</v>
      </c>
      <c r="D650" s="5" t="s">
        <v>8986</v>
      </c>
      <c r="E650" s="6">
        <v>0.03</v>
      </c>
      <c r="F650" s="5" t="s">
        <v>69</v>
      </c>
      <c r="G650" s="5" t="s">
        <v>87</v>
      </c>
      <c r="H650" s="6">
        <v>1.82</v>
      </c>
      <c r="I650" s="5" t="s">
        <v>142</v>
      </c>
      <c r="J650" s="6">
        <v>31.22</v>
      </c>
      <c r="K650" s="6">
        <v>0.26</v>
      </c>
      <c r="L650" s="6">
        <v>8.3000000000000007</v>
      </c>
      <c r="M650" s="5" t="s">
        <v>157</v>
      </c>
      <c r="N650" s="5" t="s">
        <v>8599</v>
      </c>
    </row>
    <row r="651" spans="1:14">
      <c r="A651" s="5" t="s">
        <v>2488</v>
      </c>
      <c r="B651" s="5" t="s">
        <v>2489</v>
      </c>
      <c r="C651" s="394" t="s">
        <v>2490</v>
      </c>
      <c r="D651" s="5" t="s">
        <v>2491</v>
      </c>
      <c r="E651" s="6">
        <v>0.03</v>
      </c>
      <c r="F651" s="5" t="s">
        <v>77</v>
      </c>
      <c r="G651" s="5" t="s">
        <v>87</v>
      </c>
      <c r="H651" s="6"/>
      <c r="I651" s="5" t="s">
        <v>142</v>
      </c>
      <c r="J651" s="6">
        <v>19.52</v>
      </c>
      <c r="K651" s="6">
        <v>0.11</v>
      </c>
      <c r="L651" s="6">
        <v>3.37</v>
      </c>
      <c r="M651" s="5" t="s">
        <v>482</v>
      </c>
      <c r="N651" s="5" t="s">
        <v>8598</v>
      </c>
    </row>
    <row r="652" spans="1:14">
      <c r="A652" s="5" t="s">
        <v>2961</v>
      </c>
      <c r="B652" s="5" t="s">
        <v>2962</v>
      </c>
      <c r="C652" s="393" t="s">
        <v>2963</v>
      </c>
      <c r="D652" s="5" t="s">
        <v>2964</v>
      </c>
      <c r="E652" s="6">
        <v>0.03</v>
      </c>
      <c r="F652" s="5" t="s">
        <v>28</v>
      </c>
      <c r="G652" s="5" t="s">
        <v>82</v>
      </c>
      <c r="H652" s="6">
        <v>0.63</v>
      </c>
      <c r="I652" s="5" t="s">
        <v>263</v>
      </c>
      <c r="J652" s="6">
        <v>13.31</v>
      </c>
      <c r="K652" s="6">
        <v>0.2</v>
      </c>
      <c r="L652" s="6">
        <v>3.04</v>
      </c>
      <c r="M652" s="5" t="s">
        <v>332</v>
      </c>
      <c r="N652" s="5" t="s">
        <v>8598</v>
      </c>
    </row>
    <row r="653" spans="1:14">
      <c r="A653" s="5" t="s">
        <v>3895</v>
      </c>
      <c r="B653" s="5" t="s">
        <v>3896</v>
      </c>
      <c r="C653" s="395" t="s">
        <v>3897</v>
      </c>
      <c r="D653" s="5" t="s">
        <v>3898</v>
      </c>
      <c r="E653" s="6">
        <v>0.03</v>
      </c>
      <c r="F653" s="5" t="s">
        <v>3899</v>
      </c>
      <c r="G653" s="5" t="s">
        <v>85</v>
      </c>
      <c r="H653" s="6"/>
      <c r="I653" s="5"/>
      <c r="J653" s="6">
        <v>7.35</v>
      </c>
      <c r="K653" s="6">
        <v>0.22</v>
      </c>
      <c r="L653" s="6">
        <v>1.48</v>
      </c>
      <c r="M653" s="5" t="s">
        <v>3900</v>
      </c>
      <c r="N653" s="5"/>
    </row>
    <row r="654" spans="1:14">
      <c r="A654" s="5" t="s">
        <v>8049</v>
      </c>
      <c r="B654" s="5" t="s">
        <v>8050</v>
      </c>
      <c r="C654" s="5" t="s">
        <v>8051</v>
      </c>
      <c r="D654" s="5" t="s">
        <v>8052</v>
      </c>
      <c r="E654" s="6">
        <v>0.03</v>
      </c>
      <c r="F654" s="5" t="s">
        <v>48</v>
      </c>
      <c r="G654" s="5" t="s">
        <v>83</v>
      </c>
      <c r="H654" s="6">
        <v>1.17</v>
      </c>
      <c r="I654" s="5" t="s">
        <v>263</v>
      </c>
      <c r="J654" s="6">
        <v>11.52</v>
      </c>
      <c r="K654" s="6">
        <v>0.18</v>
      </c>
      <c r="L654" s="6">
        <v>1.6</v>
      </c>
      <c r="M654" s="5" t="s">
        <v>157</v>
      </c>
      <c r="N654" s="5" t="s">
        <v>8598</v>
      </c>
    </row>
    <row r="655" spans="1:14">
      <c r="A655" s="5" t="s">
        <v>7661</v>
      </c>
      <c r="B655" s="5" t="s">
        <v>7662</v>
      </c>
      <c r="C655" s="395">
        <v>3402</v>
      </c>
      <c r="D655" s="5" t="s">
        <v>7664</v>
      </c>
      <c r="E655" s="6">
        <v>0.03</v>
      </c>
      <c r="F655" s="5" t="s">
        <v>24</v>
      </c>
      <c r="G655" s="5" t="s">
        <v>89</v>
      </c>
      <c r="H655" s="6"/>
      <c r="I655" s="5"/>
      <c r="J655" s="6"/>
      <c r="K655" s="6">
        <v>0.05</v>
      </c>
      <c r="L655" s="6">
        <v>0.99</v>
      </c>
      <c r="M655" s="5" t="s">
        <v>294</v>
      </c>
      <c r="N655" s="5"/>
    </row>
    <row r="656" spans="1:14">
      <c r="A656" s="5" t="s">
        <v>4995</v>
      </c>
      <c r="B656" s="5" t="s">
        <v>4996</v>
      </c>
      <c r="C656" s="395" t="s">
        <v>4997</v>
      </c>
      <c r="D656" s="5" t="s">
        <v>4998</v>
      </c>
      <c r="E656" s="6">
        <v>0.03</v>
      </c>
      <c r="F656" s="5" t="s">
        <v>52</v>
      </c>
      <c r="G656" s="5" t="s">
        <v>85</v>
      </c>
      <c r="H656" s="6"/>
      <c r="I656" s="5"/>
      <c r="J656" s="6"/>
      <c r="K656" s="6"/>
      <c r="L656" s="6">
        <v>1.87</v>
      </c>
      <c r="M656" s="5" t="s">
        <v>784</v>
      </c>
      <c r="N656" s="5"/>
    </row>
    <row r="657" spans="1:14">
      <c r="A657" s="5" t="s">
        <v>6858</v>
      </c>
      <c r="B657" s="5" t="s">
        <v>6859</v>
      </c>
      <c r="C657" s="395" t="s">
        <v>6860</v>
      </c>
      <c r="D657" s="5" t="s">
        <v>6861</v>
      </c>
      <c r="E657" s="6">
        <v>0.03</v>
      </c>
      <c r="F657" s="5" t="s">
        <v>34</v>
      </c>
      <c r="G657" s="5" t="s">
        <v>86</v>
      </c>
      <c r="H657" s="6">
        <v>1.03</v>
      </c>
      <c r="I657" s="5" t="s">
        <v>263</v>
      </c>
      <c r="J657" s="6">
        <v>37</v>
      </c>
      <c r="K657" s="6">
        <v>0.11</v>
      </c>
      <c r="L657" s="6">
        <v>6.34</v>
      </c>
      <c r="M657" s="5" t="s">
        <v>299</v>
      </c>
      <c r="N657" s="5" t="s">
        <v>8598</v>
      </c>
    </row>
    <row r="658" spans="1:14">
      <c r="A658" s="5" t="s">
        <v>2860</v>
      </c>
      <c r="B658" s="5" t="s">
        <v>2861</v>
      </c>
      <c r="C658" s="395">
        <v>27</v>
      </c>
      <c r="D658" s="5" t="s">
        <v>2863</v>
      </c>
      <c r="E658" s="6">
        <v>0.03</v>
      </c>
      <c r="F658" s="5" t="s">
        <v>48</v>
      </c>
      <c r="G658" s="5" t="s">
        <v>82</v>
      </c>
      <c r="H658" s="6">
        <v>0.75</v>
      </c>
      <c r="I658" s="5" t="s">
        <v>263</v>
      </c>
      <c r="J658" s="6">
        <v>13.9</v>
      </c>
      <c r="K658" s="6">
        <v>0.13</v>
      </c>
      <c r="L658" s="6">
        <v>1.85</v>
      </c>
      <c r="M658" s="5" t="s">
        <v>157</v>
      </c>
      <c r="N658" s="5" t="s">
        <v>8599</v>
      </c>
    </row>
    <row r="659" spans="1:14">
      <c r="A659" s="5" t="s">
        <v>2868</v>
      </c>
      <c r="B659" s="5" t="s">
        <v>2869</v>
      </c>
      <c r="C659" s="394" t="s">
        <v>2870</v>
      </c>
      <c r="D659" s="5" t="s">
        <v>2871</v>
      </c>
      <c r="E659" s="6">
        <v>0.03</v>
      </c>
      <c r="F659" s="5" t="s">
        <v>62</v>
      </c>
      <c r="G659" s="5" t="s">
        <v>84</v>
      </c>
      <c r="H659" s="6"/>
      <c r="I659" s="5"/>
      <c r="J659" s="6">
        <v>15.09</v>
      </c>
      <c r="K659" s="6">
        <v>0.3</v>
      </c>
      <c r="L659" s="6">
        <v>3.23</v>
      </c>
      <c r="M659" s="5" t="s">
        <v>152</v>
      </c>
      <c r="N659" s="5"/>
    </row>
    <row r="660" spans="1:14">
      <c r="A660" s="5" t="s">
        <v>5043</v>
      </c>
      <c r="B660" s="5" t="s">
        <v>5044</v>
      </c>
      <c r="C660" s="393" t="s">
        <v>5045</v>
      </c>
      <c r="D660" s="5" t="s">
        <v>5046</v>
      </c>
      <c r="E660" s="6">
        <v>0.03</v>
      </c>
      <c r="F660" s="5" t="s">
        <v>58</v>
      </c>
      <c r="G660" s="5" t="s">
        <v>83</v>
      </c>
      <c r="H660" s="6"/>
      <c r="I660" s="5"/>
      <c r="J660" s="6">
        <v>15.59</v>
      </c>
      <c r="K660" s="6">
        <v>0.18</v>
      </c>
      <c r="L660" s="6">
        <v>2.21</v>
      </c>
      <c r="M660" s="5" t="s">
        <v>383</v>
      </c>
      <c r="N660" s="5"/>
    </row>
    <row r="661" spans="1:14">
      <c r="A661" s="5" t="s">
        <v>2180</v>
      </c>
      <c r="B661" s="5" t="s">
        <v>2181</v>
      </c>
      <c r="C661" s="394" t="s">
        <v>2182</v>
      </c>
      <c r="D661" s="5" t="s">
        <v>2183</v>
      </c>
      <c r="E661" s="6">
        <v>0.03</v>
      </c>
      <c r="F661" s="5" t="s">
        <v>56</v>
      </c>
      <c r="G661" s="5" t="s">
        <v>85</v>
      </c>
      <c r="H661" s="6">
        <v>0.62</v>
      </c>
      <c r="I661" s="5" t="s">
        <v>263</v>
      </c>
      <c r="J661" s="6">
        <v>11.71</v>
      </c>
      <c r="K661" s="6">
        <v>0.95</v>
      </c>
      <c r="L661" s="6">
        <v>7.38</v>
      </c>
      <c r="M661" s="5" t="s">
        <v>152</v>
      </c>
      <c r="N661" s="5" t="s">
        <v>8924</v>
      </c>
    </row>
    <row r="662" spans="1:14">
      <c r="A662" s="5" t="s">
        <v>2716</v>
      </c>
      <c r="B662" s="5" t="s">
        <v>2717</v>
      </c>
      <c r="C662" s="394" t="s">
        <v>2718</v>
      </c>
      <c r="D662" s="5" t="s">
        <v>2719</v>
      </c>
      <c r="E662" s="6">
        <v>0.03</v>
      </c>
      <c r="F662" s="5" t="s">
        <v>75</v>
      </c>
      <c r="G662" s="5" t="s">
        <v>85</v>
      </c>
      <c r="H662" s="6"/>
      <c r="I662" s="5"/>
      <c r="J662" s="6">
        <v>13.57</v>
      </c>
      <c r="K662" s="6">
        <v>0.1</v>
      </c>
      <c r="L662" s="6">
        <v>1.41</v>
      </c>
      <c r="M662" s="5" t="s">
        <v>212</v>
      </c>
      <c r="N662" s="5"/>
    </row>
    <row r="663" spans="1:14">
      <c r="A663" s="5" t="s">
        <v>6361</v>
      </c>
      <c r="B663" s="5" t="s">
        <v>6362</v>
      </c>
      <c r="C663" s="394" t="s">
        <v>6363</v>
      </c>
      <c r="D663" s="5" t="s">
        <v>6364</v>
      </c>
      <c r="E663" s="6">
        <v>0.03</v>
      </c>
      <c r="F663" s="5" t="s">
        <v>229</v>
      </c>
      <c r="G663" s="5" t="s">
        <v>85</v>
      </c>
      <c r="H663" s="6"/>
      <c r="I663" s="5"/>
      <c r="J663" s="6">
        <v>8.6</v>
      </c>
      <c r="K663" s="6">
        <v>0.13</v>
      </c>
      <c r="L663" s="6">
        <v>1.1200000000000001</v>
      </c>
      <c r="M663" s="5" t="s">
        <v>230</v>
      </c>
      <c r="N663" s="5"/>
    </row>
    <row r="664" spans="1:14">
      <c r="A664" s="5" t="s">
        <v>8453</v>
      </c>
      <c r="B664" s="5" t="s">
        <v>8454</v>
      </c>
      <c r="C664" s="5" t="s">
        <v>8455</v>
      </c>
      <c r="D664" s="5" t="s">
        <v>8456</v>
      </c>
      <c r="E664" s="6">
        <v>0.03</v>
      </c>
      <c r="F664" s="5" t="s">
        <v>69</v>
      </c>
      <c r="G664" s="5" t="s">
        <v>87</v>
      </c>
      <c r="H664" s="6">
        <v>1.0900000000000001</v>
      </c>
      <c r="I664" s="5" t="s">
        <v>263</v>
      </c>
      <c r="J664" s="6">
        <v>13.74</v>
      </c>
      <c r="K664" s="6">
        <v>0.15</v>
      </c>
      <c r="L664" s="6">
        <v>2.0699999999999998</v>
      </c>
      <c r="M664" s="5" t="s">
        <v>157</v>
      </c>
      <c r="N664" s="5" t="s">
        <v>8599</v>
      </c>
    </row>
    <row r="665" spans="1:14">
      <c r="A665" s="5" t="s">
        <v>3552</v>
      </c>
      <c r="B665" s="5" t="s">
        <v>3553</v>
      </c>
      <c r="C665" s="394" t="s">
        <v>3554</v>
      </c>
      <c r="D665" s="5" t="s">
        <v>3555</v>
      </c>
      <c r="E665" s="6">
        <v>0.03</v>
      </c>
      <c r="F665" s="5" t="s">
        <v>48</v>
      </c>
      <c r="G665" s="5" t="s">
        <v>91</v>
      </c>
      <c r="H665" s="6"/>
      <c r="I665" s="5" t="s">
        <v>263</v>
      </c>
      <c r="J665" s="6">
        <v>13.31</v>
      </c>
      <c r="K665" s="6">
        <v>0.12</v>
      </c>
      <c r="L665" s="6">
        <v>2.29</v>
      </c>
      <c r="M665" s="5" t="s">
        <v>157</v>
      </c>
      <c r="N665" s="5" t="s">
        <v>8598</v>
      </c>
    </row>
    <row r="666" spans="1:14">
      <c r="A666" s="5" t="s">
        <v>8477</v>
      </c>
      <c r="B666" s="5" t="s">
        <v>8957</v>
      </c>
      <c r="C666" s="5" t="s">
        <v>8958</v>
      </c>
      <c r="D666" s="5" t="s">
        <v>8959</v>
      </c>
      <c r="E666" s="6">
        <v>0.03</v>
      </c>
      <c r="F666" s="5" t="s">
        <v>24</v>
      </c>
      <c r="G666" s="5" t="s">
        <v>85</v>
      </c>
      <c r="H666" s="6"/>
      <c r="I666" s="5"/>
      <c r="J666" s="6"/>
      <c r="K666" s="6">
        <v>0.06</v>
      </c>
      <c r="L666" s="6">
        <v>1.25</v>
      </c>
      <c r="M666" s="5" t="s">
        <v>294</v>
      </c>
      <c r="N666" s="5"/>
    </row>
    <row r="667" spans="1:14">
      <c r="A667" s="5" t="s">
        <v>4362</v>
      </c>
      <c r="B667" s="5" t="s">
        <v>4363</v>
      </c>
      <c r="C667" s="395" t="s">
        <v>4364</v>
      </c>
      <c r="D667" s="5" t="s">
        <v>4365</v>
      </c>
      <c r="E667" s="6">
        <v>0.03</v>
      </c>
      <c r="F667" s="5" t="s">
        <v>436</v>
      </c>
      <c r="G667" s="5" t="s">
        <v>89</v>
      </c>
      <c r="H667" s="6"/>
      <c r="I667" s="5"/>
      <c r="J667" s="6"/>
      <c r="K667" s="6">
        <v>0.12</v>
      </c>
      <c r="L667" s="6">
        <v>1.91</v>
      </c>
      <c r="M667" s="5" t="s">
        <v>437</v>
      </c>
      <c r="N667" s="5"/>
    </row>
    <row r="668" spans="1:14">
      <c r="A668" s="5" t="s">
        <v>2596</v>
      </c>
      <c r="B668" s="5" t="s">
        <v>2597</v>
      </c>
      <c r="C668" s="5" t="s">
        <v>2598</v>
      </c>
      <c r="D668" s="5" t="s">
        <v>2599</v>
      </c>
      <c r="E668" s="6">
        <v>0.03</v>
      </c>
      <c r="F668" s="5" t="s">
        <v>77</v>
      </c>
      <c r="G668" s="5" t="s">
        <v>91</v>
      </c>
      <c r="H668" s="6"/>
      <c r="I668" s="5"/>
      <c r="J668" s="6">
        <v>11.12</v>
      </c>
      <c r="K668" s="6">
        <v>0.08</v>
      </c>
      <c r="L668" s="6">
        <v>2.19</v>
      </c>
      <c r="M668" s="5" t="s">
        <v>482</v>
      </c>
      <c r="N668" s="5"/>
    </row>
    <row r="669" spans="1:14">
      <c r="A669" s="5" t="s">
        <v>6774</v>
      </c>
      <c r="B669" s="5" t="s">
        <v>6775</v>
      </c>
      <c r="C669" s="395">
        <v>1803</v>
      </c>
      <c r="D669" s="5" t="s">
        <v>6777</v>
      </c>
      <c r="E669" s="6">
        <v>0.03</v>
      </c>
      <c r="F669" s="5" t="s">
        <v>24</v>
      </c>
      <c r="G669" s="5" t="s">
        <v>87</v>
      </c>
      <c r="H669" s="6"/>
      <c r="I669" s="5"/>
      <c r="J669" s="6"/>
      <c r="K669" s="6">
        <v>0.08</v>
      </c>
      <c r="L669" s="6">
        <v>2.1800000000000002</v>
      </c>
      <c r="M669" s="5" t="s">
        <v>294</v>
      </c>
      <c r="N669" s="5"/>
    </row>
    <row r="670" spans="1:14">
      <c r="A670" s="5" t="s">
        <v>5759</v>
      </c>
      <c r="B670" s="5" t="s">
        <v>5760</v>
      </c>
      <c r="C670" s="395" t="s">
        <v>5761</v>
      </c>
      <c r="D670" s="5" t="s">
        <v>5762</v>
      </c>
      <c r="E670" s="6">
        <v>0.03</v>
      </c>
      <c r="F670" s="5" t="s">
        <v>436</v>
      </c>
      <c r="G670" s="5" t="s">
        <v>85</v>
      </c>
      <c r="H670" s="6"/>
      <c r="I670" s="5"/>
      <c r="J670" s="6"/>
      <c r="K670" s="6">
        <v>0.42</v>
      </c>
      <c r="L670" s="6">
        <v>1.66</v>
      </c>
      <c r="M670" s="5" t="s">
        <v>437</v>
      </c>
      <c r="N670" s="5"/>
    </row>
    <row r="671" spans="1:14">
      <c r="A671" s="5" t="s">
        <v>4477</v>
      </c>
      <c r="B671" s="5" t="s">
        <v>4478</v>
      </c>
      <c r="C671" s="394" t="s">
        <v>4479</v>
      </c>
      <c r="D671" s="5" t="s">
        <v>4480</v>
      </c>
      <c r="E671" s="6">
        <v>0.03</v>
      </c>
      <c r="F671" s="5" t="s">
        <v>73</v>
      </c>
      <c r="G671" s="5" t="s">
        <v>89</v>
      </c>
      <c r="H671" s="6"/>
      <c r="I671" s="5"/>
      <c r="J671" s="6"/>
      <c r="K671" s="6">
        <v>0.09</v>
      </c>
      <c r="L671" s="6">
        <v>2.63</v>
      </c>
      <c r="M671" s="5" t="s">
        <v>469</v>
      </c>
      <c r="N671" s="5"/>
    </row>
    <row r="672" spans="1:14">
      <c r="A672" s="5" t="s">
        <v>7606</v>
      </c>
      <c r="B672" s="5" t="s">
        <v>7607</v>
      </c>
      <c r="C672" s="5" t="s">
        <v>7608</v>
      </c>
      <c r="D672" s="5" t="s">
        <v>7609</v>
      </c>
      <c r="E672" s="6">
        <v>0.03</v>
      </c>
      <c r="F672" s="5" t="s">
        <v>28</v>
      </c>
      <c r="G672" s="5" t="s">
        <v>85</v>
      </c>
      <c r="H672" s="6"/>
      <c r="I672" s="5"/>
      <c r="J672" s="6">
        <v>21.82</v>
      </c>
      <c r="K672" s="6">
        <v>0.1</v>
      </c>
      <c r="L672" s="6">
        <v>2.96</v>
      </c>
      <c r="M672" s="5" t="s">
        <v>332</v>
      </c>
      <c r="N672" s="5"/>
    </row>
    <row r="673" spans="1:14">
      <c r="A673" s="5" t="s">
        <v>1368</v>
      </c>
      <c r="B673" s="5" t="s">
        <v>1369</v>
      </c>
      <c r="C673" s="5" t="s">
        <v>1370</v>
      </c>
      <c r="D673" s="5" t="s">
        <v>1371</v>
      </c>
      <c r="E673" s="6">
        <v>0.03</v>
      </c>
      <c r="F673" s="5" t="s">
        <v>42</v>
      </c>
      <c r="G673" s="5" t="s">
        <v>86</v>
      </c>
      <c r="H673" s="6">
        <v>0.56000000000000005</v>
      </c>
      <c r="I673" s="5" t="s">
        <v>176</v>
      </c>
      <c r="J673" s="6">
        <v>17.02</v>
      </c>
      <c r="K673" s="6">
        <v>0.22</v>
      </c>
      <c r="L673" s="6">
        <v>7</v>
      </c>
      <c r="M673" s="5" t="s">
        <v>143</v>
      </c>
      <c r="N673" s="5" t="s">
        <v>8598</v>
      </c>
    </row>
    <row r="674" spans="1:14">
      <c r="A674" s="5" t="s">
        <v>5275</v>
      </c>
      <c r="B674" s="5" t="s">
        <v>5276</v>
      </c>
      <c r="C674" s="395">
        <v>9866</v>
      </c>
      <c r="D674" s="5" t="s">
        <v>5278</v>
      </c>
      <c r="E674" s="6">
        <v>0.03</v>
      </c>
      <c r="F674" s="5" t="s">
        <v>69</v>
      </c>
      <c r="G674" s="5" t="s">
        <v>82</v>
      </c>
      <c r="H674" s="6">
        <v>1.1200000000000001</v>
      </c>
      <c r="I674" s="5" t="s">
        <v>142</v>
      </c>
      <c r="J674" s="6"/>
      <c r="K674" s="6">
        <v>-6.11</v>
      </c>
      <c r="L674" s="6">
        <v>26.08</v>
      </c>
      <c r="M674" s="5" t="s">
        <v>157</v>
      </c>
      <c r="N674" s="5" t="s">
        <v>8924</v>
      </c>
    </row>
    <row r="675" spans="1:14">
      <c r="A675" s="5" t="s">
        <v>8473</v>
      </c>
      <c r="B675" s="5" t="s">
        <v>8965</v>
      </c>
      <c r="C675" s="5" t="s">
        <v>8966</v>
      </c>
      <c r="D675" s="5" t="s">
        <v>8967</v>
      </c>
      <c r="E675" s="6">
        <v>0.03</v>
      </c>
      <c r="F675" s="5" t="s">
        <v>450</v>
      </c>
      <c r="G675" s="5" t="s">
        <v>85</v>
      </c>
      <c r="H675" s="6"/>
      <c r="I675" s="5"/>
      <c r="J675" s="6">
        <v>8.68</v>
      </c>
      <c r="K675" s="6">
        <v>0.15</v>
      </c>
      <c r="L675" s="6">
        <v>1.42</v>
      </c>
      <c r="M675" s="5" t="s">
        <v>152</v>
      </c>
      <c r="N675" s="5"/>
    </row>
    <row r="676" spans="1:14">
      <c r="A676" s="5" t="s">
        <v>4659</v>
      </c>
      <c r="B676" s="5" t="s">
        <v>4660</v>
      </c>
      <c r="C676" s="394" t="s">
        <v>4661</v>
      </c>
      <c r="D676" s="5" t="s">
        <v>4662</v>
      </c>
      <c r="E676" s="6">
        <v>0.03</v>
      </c>
      <c r="F676" s="5" t="s">
        <v>75</v>
      </c>
      <c r="G676" s="5" t="s">
        <v>88</v>
      </c>
      <c r="H676" s="6"/>
      <c r="I676" s="5"/>
      <c r="J676" s="6">
        <v>14.37</v>
      </c>
      <c r="K676" s="6">
        <v>0.17</v>
      </c>
      <c r="L676" s="6">
        <v>4.08</v>
      </c>
      <c r="M676" s="5" t="s">
        <v>212</v>
      </c>
      <c r="N676" s="5"/>
    </row>
    <row r="677" spans="1:14">
      <c r="A677" s="5" t="s">
        <v>3363</v>
      </c>
      <c r="B677" s="5" t="s">
        <v>3364</v>
      </c>
      <c r="C677" s="394" t="s">
        <v>3365</v>
      </c>
      <c r="D677" s="5" t="s">
        <v>3366</v>
      </c>
      <c r="E677" s="6">
        <v>0.03</v>
      </c>
      <c r="F677" s="5" t="s">
        <v>73</v>
      </c>
      <c r="G677" s="5" t="s">
        <v>87</v>
      </c>
      <c r="H677" s="6"/>
      <c r="I677" s="5"/>
      <c r="J677" s="6">
        <v>18.79</v>
      </c>
      <c r="K677" s="6">
        <v>0.21</v>
      </c>
      <c r="L677" s="6">
        <v>5.34</v>
      </c>
      <c r="M677" s="5" t="s">
        <v>469</v>
      </c>
      <c r="N677" s="5"/>
    </row>
    <row r="678" spans="1:14">
      <c r="A678" s="5" t="s">
        <v>268</v>
      </c>
      <c r="B678" s="5" t="s">
        <v>269</v>
      </c>
      <c r="C678" s="394" t="s">
        <v>270</v>
      </c>
      <c r="D678" s="5" t="s">
        <v>271</v>
      </c>
      <c r="E678" s="6">
        <v>0.03</v>
      </c>
      <c r="F678" s="5" t="s">
        <v>26</v>
      </c>
      <c r="G678" s="5" t="s">
        <v>85</v>
      </c>
      <c r="H678" s="6">
        <v>0.86</v>
      </c>
      <c r="I678" s="5" t="s">
        <v>263</v>
      </c>
      <c r="J678" s="6">
        <v>13.94</v>
      </c>
      <c r="K678" s="6">
        <v>0.53</v>
      </c>
      <c r="L678" s="6">
        <v>6.79</v>
      </c>
      <c r="M678" s="5" t="s">
        <v>131</v>
      </c>
      <c r="N678" s="5" t="s">
        <v>8598</v>
      </c>
    </row>
    <row r="679" spans="1:14">
      <c r="A679" s="5" t="s">
        <v>8017</v>
      </c>
      <c r="B679" s="5" t="s">
        <v>8018</v>
      </c>
      <c r="C679" s="395" t="s">
        <v>8019</v>
      </c>
      <c r="D679" s="5" t="s">
        <v>8020</v>
      </c>
      <c r="E679" s="6">
        <v>0.03</v>
      </c>
      <c r="F679" s="5" t="s">
        <v>26</v>
      </c>
      <c r="G679" s="5" t="s">
        <v>87</v>
      </c>
      <c r="H679" s="6">
        <v>1.19</v>
      </c>
      <c r="I679" s="5" t="s">
        <v>176</v>
      </c>
      <c r="J679" s="6">
        <v>22.61</v>
      </c>
      <c r="K679" s="6">
        <v>0.13</v>
      </c>
      <c r="L679" s="6">
        <v>4.22</v>
      </c>
      <c r="M679" s="5" t="s">
        <v>131</v>
      </c>
      <c r="N679" s="5" t="s">
        <v>8598</v>
      </c>
    </row>
    <row r="680" spans="1:14">
      <c r="A680" s="5" t="s">
        <v>4366</v>
      </c>
      <c r="B680" s="5" t="s">
        <v>4367</v>
      </c>
      <c r="C680" s="395">
        <v>2883</v>
      </c>
      <c r="D680" s="5" t="s">
        <v>4369</v>
      </c>
      <c r="E680" s="6">
        <v>0.03</v>
      </c>
      <c r="F680" s="5" t="s">
        <v>75</v>
      </c>
      <c r="G680" s="5" t="s">
        <v>85</v>
      </c>
      <c r="H680" s="6"/>
      <c r="I680" s="5"/>
      <c r="J680" s="6">
        <v>8.01</v>
      </c>
      <c r="K680" s="6">
        <v>0.1</v>
      </c>
      <c r="L680" s="6">
        <v>1.1499999999999999</v>
      </c>
      <c r="M680" s="5" t="s">
        <v>212</v>
      </c>
      <c r="N680" s="5"/>
    </row>
    <row r="681" spans="1:14">
      <c r="A681" s="5" t="s">
        <v>6085</v>
      </c>
      <c r="B681" s="5" t="s">
        <v>6086</v>
      </c>
      <c r="C681" s="393" t="s">
        <v>6087</v>
      </c>
      <c r="D681" s="5" t="s">
        <v>6088</v>
      </c>
      <c r="E681" s="6">
        <v>0.03</v>
      </c>
      <c r="F681" s="5" t="s">
        <v>77</v>
      </c>
      <c r="G681" s="5" t="s">
        <v>86</v>
      </c>
      <c r="H681" s="6"/>
      <c r="I681" s="5"/>
      <c r="J681" s="6">
        <v>13.72</v>
      </c>
      <c r="K681" s="6">
        <v>0.2</v>
      </c>
      <c r="L681" s="6">
        <v>4.72</v>
      </c>
      <c r="M681" s="5" t="s">
        <v>482</v>
      </c>
      <c r="N681" s="5"/>
    </row>
    <row r="682" spans="1:14">
      <c r="A682" s="5" t="s">
        <v>3839</v>
      </c>
      <c r="B682" s="5" t="s">
        <v>3840</v>
      </c>
      <c r="C682" s="394" t="s">
        <v>3841</v>
      </c>
      <c r="D682" s="5" t="s">
        <v>3842</v>
      </c>
      <c r="E682" s="6">
        <v>0.03</v>
      </c>
      <c r="F682" s="5" t="s">
        <v>69</v>
      </c>
      <c r="G682" s="5" t="s">
        <v>85</v>
      </c>
      <c r="H682" s="6">
        <v>1.08</v>
      </c>
      <c r="I682" s="5" t="s">
        <v>263</v>
      </c>
      <c r="J682" s="6">
        <v>7.24</v>
      </c>
      <c r="K682" s="6">
        <v>0.1</v>
      </c>
      <c r="L682" s="6">
        <v>0.68</v>
      </c>
      <c r="M682" s="5" t="s">
        <v>122</v>
      </c>
      <c r="N682" s="5" t="s">
        <v>8598</v>
      </c>
    </row>
    <row r="683" spans="1:14">
      <c r="A683" s="5" t="s">
        <v>7006</v>
      </c>
      <c r="B683" s="5" t="s">
        <v>7007</v>
      </c>
      <c r="C683" s="394" t="s">
        <v>7008</v>
      </c>
      <c r="D683" s="5" t="s">
        <v>7009</v>
      </c>
      <c r="E683" s="6">
        <v>0.03</v>
      </c>
      <c r="F683" s="5" t="s">
        <v>26</v>
      </c>
      <c r="G683" s="5" t="s">
        <v>87</v>
      </c>
      <c r="H683" s="6">
        <v>0.96</v>
      </c>
      <c r="I683" s="5" t="s">
        <v>176</v>
      </c>
      <c r="J683" s="6">
        <v>15.66</v>
      </c>
      <c r="K683" s="6">
        <v>0.13</v>
      </c>
      <c r="L683" s="6">
        <v>4.75</v>
      </c>
      <c r="M683" s="5" t="s">
        <v>131</v>
      </c>
      <c r="N683" s="5" t="s">
        <v>8598</v>
      </c>
    </row>
    <row r="684" spans="1:14">
      <c r="A684" s="5" t="s">
        <v>7112</v>
      </c>
      <c r="B684" s="5" t="s">
        <v>7113</v>
      </c>
      <c r="C684" s="5" t="s">
        <v>7114</v>
      </c>
      <c r="D684" s="5" t="s">
        <v>7115</v>
      </c>
      <c r="E684" s="6">
        <v>0.03</v>
      </c>
      <c r="F684" s="5" t="s">
        <v>28</v>
      </c>
      <c r="G684" s="5" t="s">
        <v>87</v>
      </c>
      <c r="H684" s="6"/>
      <c r="I684" s="5"/>
      <c r="J684" s="6">
        <v>19.420000000000002</v>
      </c>
      <c r="K684" s="6">
        <v>0.15</v>
      </c>
      <c r="L684" s="6">
        <v>4.21</v>
      </c>
      <c r="M684" s="5" t="s">
        <v>332</v>
      </c>
      <c r="N684" s="5"/>
    </row>
    <row r="685" spans="1:14">
      <c r="A685" s="5" t="s">
        <v>8233</v>
      </c>
      <c r="B685" s="5" t="s">
        <v>8234</v>
      </c>
      <c r="C685" s="393" t="s">
        <v>8235</v>
      </c>
      <c r="D685" s="5" t="s">
        <v>8236</v>
      </c>
      <c r="E685" s="6">
        <v>0.03</v>
      </c>
      <c r="F685" s="5" t="s">
        <v>58</v>
      </c>
      <c r="G685" s="5" t="s">
        <v>89</v>
      </c>
      <c r="H685" s="6"/>
      <c r="I685" s="5" t="s">
        <v>142</v>
      </c>
      <c r="J685" s="6">
        <v>6.98</v>
      </c>
      <c r="K685" s="6">
        <v>0.17</v>
      </c>
      <c r="L685" s="6">
        <v>1.62</v>
      </c>
      <c r="M685" s="5" t="s">
        <v>383</v>
      </c>
      <c r="N685" s="5" t="s">
        <v>8924</v>
      </c>
    </row>
    <row r="686" spans="1:14">
      <c r="A686" s="5" t="s">
        <v>3078</v>
      </c>
      <c r="B686" s="5" t="s">
        <v>3079</v>
      </c>
      <c r="C686" s="5" t="s">
        <v>3080</v>
      </c>
      <c r="D686" s="5" t="s">
        <v>3081</v>
      </c>
      <c r="E686" s="6">
        <v>0.03</v>
      </c>
      <c r="F686" s="5" t="s">
        <v>79</v>
      </c>
      <c r="G686" s="5" t="s">
        <v>87</v>
      </c>
      <c r="H686" s="6"/>
      <c r="I686" s="5" t="s">
        <v>176</v>
      </c>
      <c r="J686" s="6">
        <v>19.07</v>
      </c>
      <c r="K686" s="6"/>
      <c r="L686" s="6">
        <v>9.56</v>
      </c>
      <c r="M686" s="5" t="s">
        <v>603</v>
      </c>
      <c r="N686" s="5" t="s">
        <v>8599</v>
      </c>
    </row>
    <row r="687" spans="1:14">
      <c r="A687" s="5" t="s">
        <v>6303</v>
      </c>
      <c r="B687" s="5" t="s">
        <v>6304</v>
      </c>
      <c r="C687" s="5" t="s">
        <v>6305</v>
      </c>
      <c r="D687" s="5" t="s">
        <v>6306</v>
      </c>
      <c r="E687" s="6">
        <v>0.03</v>
      </c>
      <c r="F687" s="5" t="s">
        <v>188</v>
      </c>
      <c r="G687" s="5" t="s">
        <v>85</v>
      </c>
      <c r="H687" s="6"/>
      <c r="I687" s="5"/>
      <c r="J687" s="6"/>
      <c r="K687" s="6">
        <v>0.21</v>
      </c>
      <c r="L687" s="6">
        <v>1.82</v>
      </c>
      <c r="M687" s="5" t="s">
        <v>189</v>
      </c>
      <c r="N687" s="5"/>
    </row>
    <row r="688" spans="1:14">
      <c r="A688" s="5" t="s">
        <v>4631</v>
      </c>
      <c r="B688" s="5" t="s">
        <v>4632</v>
      </c>
      <c r="C688" s="393">
        <v>2015</v>
      </c>
      <c r="D688" s="5" t="s">
        <v>4634</v>
      </c>
      <c r="E688" s="6">
        <v>0.03</v>
      </c>
      <c r="F688" s="5" t="s">
        <v>69</v>
      </c>
      <c r="G688" s="5" t="s">
        <v>82</v>
      </c>
      <c r="H688" s="6">
        <v>0.76</v>
      </c>
      <c r="I688" s="5" t="s">
        <v>142</v>
      </c>
      <c r="J688" s="6">
        <v>67.959999999999994</v>
      </c>
      <c r="K688" s="6">
        <v>0.02</v>
      </c>
      <c r="L688" s="6">
        <v>1.86</v>
      </c>
      <c r="M688" s="5" t="s">
        <v>157</v>
      </c>
      <c r="N688" s="5" t="s">
        <v>8924</v>
      </c>
    </row>
    <row r="689" spans="1:14">
      <c r="A689" s="5" t="s">
        <v>424</v>
      </c>
      <c r="B689" s="5" t="s">
        <v>425</v>
      </c>
      <c r="C689" s="393">
        <v>1150</v>
      </c>
      <c r="D689" s="5" t="s">
        <v>427</v>
      </c>
      <c r="E689" s="6">
        <v>0.03</v>
      </c>
      <c r="F689" s="5" t="s">
        <v>229</v>
      </c>
      <c r="G689" s="5" t="s">
        <v>85</v>
      </c>
      <c r="H689" s="6"/>
      <c r="I689" s="5"/>
      <c r="J689" s="6"/>
      <c r="K689" s="6">
        <v>0.19</v>
      </c>
      <c r="L689" s="6">
        <v>2.04</v>
      </c>
      <c r="M689" s="5" t="s">
        <v>230</v>
      </c>
      <c r="N689" s="5"/>
    </row>
    <row r="690" spans="1:14">
      <c r="A690" s="5" t="s">
        <v>7466</v>
      </c>
      <c r="B690" s="5" t="s">
        <v>7467</v>
      </c>
      <c r="C690" s="393" t="s">
        <v>7468</v>
      </c>
      <c r="D690" s="5" t="s">
        <v>7469</v>
      </c>
      <c r="E690" s="6">
        <v>0.03</v>
      </c>
      <c r="F690" s="5" t="s">
        <v>400</v>
      </c>
      <c r="G690" s="5" t="s">
        <v>84</v>
      </c>
      <c r="H690" s="6"/>
      <c r="I690" s="5" t="s">
        <v>142</v>
      </c>
      <c r="J690" s="6">
        <v>17.850000000000001</v>
      </c>
      <c r="K690" s="6">
        <v>0.12</v>
      </c>
      <c r="L690" s="6">
        <v>1.82</v>
      </c>
      <c r="M690" s="5" t="s">
        <v>152</v>
      </c>
      <c r="N690" s="5" t="s">
        <v>8599</v>
      </c>
    </row>
    <row r="691" spans="1:14">
      <c r="A691" s="5" t="s">
        <v>7534</v>
      </c>
      <c r="B691" s="5" t="s">
        <v>7535</v>
      </c>
      <c r="C691" s="394" t="s">
        <v>7536</v>
      </c>
      <c r="D691" s="5" t="s">
        <v>7537</v>
      </c>
      <c r="E691" s="6">
        <v>0.03</v>
      </c>
      <c r="F691" s="5" t="s">
        <v>26</v>
      </c>
      <c r="G691" s="5" t="s">
        <v>87</v>
      </c>
      <c r="H691" s="6">
        <v>0.72</v>
      </c>
      <c r="I691" s="5" t="s">
        <v>263</v>
      </c>
      <c r="J691" s="6">
        <v>13.29</v>
      </c>
      <c r="K691" s="6">
        <v>0.17</v>
      </c>
      <c r="L691" s="6">
        <v>2.71</v>
      </c>
      <c r="M691" s="5" t="s">
        <v>131</v>
      </c>
      <c r="N691" s="5" t="s">
        <v>8599</v>
      </c>
    </row>
    <row r="692" spans="1:14">
      <c r="A692" s="5" t="s">
        <v>7395</v>
      </c>
      <c r="B692" s="5" t="s">
        <v>7396</v>
      </c>
      <c r="C692" s="394" t="s">
        <v>7397</v>
      </c>
      <c r="D692" s="5" t="s">
        <v>7398</v>
      </c>
      <c r="E692" s="6">
        <v>0.03</v>
      </c>
      <c r="F692" s="5" t="s">
        <v>71</v>
      </c>
      <c r="G692" s="5" t="s">
        <v>88</v>
      </c>
      <c r="H692" s="6"/>
      <c r="I692" s="5"/>
      <c r="J692" s="6">
        <v>14.91</v>
      </c>
      <c r="K692" s="6">
        <v>0.16</v>
      </c>
      <c r="L692" s="6">
        <v>4.6399999999999997</v>
      </c>
      <c r="M692" s="5" t="s">
        <v>171</v>
      </c>
      <c r="N692" s="5"/>
    </row>
    <row r="693" spans="1:14">
      <c r="A693" s="5" t="s">
        <v>4326</v>
      </c>
      <c r="B693" s="5" t="s">
        <v>4327</v>
      </c>
      <c r="C693" s="394" t="s">
        <v>4328</v>
      </c>
      <c r="D693" s="5" t="s">
        <v>4329</v>
      </c>
      <c r="E693" s="6">
        <v>0.03</v>
      </c>
      <c r="F693" s="5" t="s">
        <v>69</v>
      </c>
      <c r="G693" s="5" t="s">
        <v>90</v>
      </c>
      <c r="H693" s="6">
        <v>0.96</v>
      </c>
      <c r="I693" s="5" t="s">
        <v>263</v>
      </c>
      <c r="J693" s="6">
        <v>16.3</v>
      </c>
      <c r="K693" s="6">
        <v>0.06</v>
      </c>
      <c r="L693" s="6">
        <v>1.85</v>
      </c>
      <c r="M693" s="5" t="s">
        <v>157</v>
      </c>
      <c r="N693" s="5" t="s">
        <v>8924</v>
      </c>
    </row>
    <row r="694" spans="1:14">
      <c r="A694" s="5" t="s">
        <v>3335</v>
      </c>
      <c r="B694" s="5" t="s">
        <v>3336</v>
      </c>
      <c r="C694" s="394" t="s">
        <v>3337</v>
      </c>
      <c r="D694" s="5" t="s">
        <v>3338</v>
      </c>
      <c r="E694" s="6">
        <v>0.03</v>
      </c>
      <c r="F694" s="5" t="s">
        <v>73</v>
      </c>
      <c r="G694" s="5" t="s">
        <v>87</v>
      </c>
      <c r="H694" s="6"/>
      <c r="I694" s="5"/>
      <c r="J694" s="6">
        <v>21.06</v>
      </c>
      <c r="K694" s="6">
        <v>0.23</v>
      </c>
      <c r="L694" s="6">
        <v>6.13</v>
      </c>
      <c r="M694" s="5" t="s">
        <v>469</v>
      </c>
      <c r="N694" s="5"/>
    </row>
    <row r="695" spans="1:14">
      <c r="A695" s="5" t="s">
        <v>8025</v>
      </c>
      <c r="B695" s="5" t="s">
        <v>8026</v>
      </c>
      <c r="C695" s="5" t="s">
        <v>8027</v>
      </c>
      <c r="D695" s="5" t="s">
        <v>8028</v>
      </c>
      <c r="E695" s="6">
        <v>0.03</v>
      </c>
      <c r="F695" s="5" t="s">
        <v>24</v>
      </c>
      <c r="G695" s="5" t="s">
        <v>87</v>
      </c>
      <c r="H695" s="6">
        <v>1.05</v>
      </c>
      <c r="I695" s="5" t="s">
        <v>142</v>
      </c>
      <c r="J695" s="6">
        <v>12.46</v>
      </c>
      <c r="K695" s="6">
        <v>0.11</v>
      </c>
      <c r="L695" s="6">
        <v>1.19</v>
      </c>
      <c r="M695" s="5" t="s">
        <v>294</v>
      </c>
      <c r="N695" s="5" t="s">
        <v>8598</v>
      </c>
    </row>
    <row r="696" spans="1:14">
      <c r="A696" s="5" t="s">
        <v>2095</v>
      </c>
      <c r="B696" s="5" t="s">
        <v>2096</v>
      </c>
      <c r="C696" s="5" t="s">
        <v>2097</v>
      </c>
      <c r="D696" s="5" t="s">
        <v>2098</v>
      </c>
      <c r="E696" s="6">
        <v>0.03</v>
      </c>
      <c r="F696" s="5" t="s">
        <v>32</v>
      </c>
      <c r="G696" s="5" t="s">
        <v>87</v>
      </c>
      <c r="H696" s="6">
        <v>0.76</v>
      </c>
      <c r="I696" s="5" t="s">
        <v>176</v>
      </c>
      <c r="J696" s="6">
        <v>17.670000000000002</v>
      </c>
      <c r="K696" s="6">
        <v>0.36</v>
      </c>
      <c r="L696" s="6">
        <v>7.06</v>
      </c>
      <c r="M696" s="5" t="s">
        <v>152</v>
      </c>
      <c r="N696" s="5" t="s">
        <v>8598</v>
      </c>
    </row>
    <row r="697" spans="1:14">
      <c r="A697" s="5" t="s">
        <v>3403</v>
      </c>
      <c r="B697" s="5" t="s">
        <v>3404</v>
      </c>
      <c r="C697" s="5" t="s">
        <v>3405</v>
      </c>
      <c r="D697" s="5" t="s">
        <v>3406</v>
      </c>
      <c r="E697" s="6">
        <v>0.03</v>
      </c>
      <c r="F697" s="5" t="s">
        <v>56</v>
      </c>
      <c r="G697" s="5" t="s">
        <v>83</v>
      </c>
      <c r="H697" s="6"/>
      <c r="I697" s="5"/>
      <c r="J697" s="6">
        <v>10.92</v>
      </c>
      <c r="K697" s="6">
        <v>0.24</v>
      </c>
      <c r="L697" s="6">
        <v>2.0499999999999998</v>
      </c>
      <c r="M697" s="5" t="s">
        <v>152</v>
      </c>
      <c r="N697" s="5"/>
    </row>
    <row r="698" spans="1:14">
      <c r="A698" s="5" t="s">
        <v>3963</v>
      </c>
      <c r="B698" s="5" t="s">
        <v>3964</v>
      </c>
      <c r="C698" s="394" t="s">
        <v>3965</v>
      </c>
      <c r="D698" s="5" t="s">
        <v>3966</v>
      </c>
      <c r="E698" s="6">
        <v>0.03</v>
      </c>
      <c r="F698" s="5" t="s">
        <v>182</v>
      </c>
      <c r="G698" s="5" t="s">
        <v>87</v>
      </c>
      <c r="H698" s="6"/>
      <c r="I698" s="5"/>
      <c r="J698" s="6">
        <v>19</v>
      </c>
      <c r="K698" s="6">
        <v>0.82</v>
      </c>
      <c r="L698" s="6">
        <v>13.51</v>
      </c>
      <c r="M698" s="5" t="s">
        <v>183</v>
      </c>
      <c r="N698" s="5"/>
    </row>
    <row r="699" spans="1:14">
      <c r="A699" s="5" t="s">
        <v>4278</v>
      </c>
      <c r="B699" s="5" t="s">
        <v>4279</v>
      </c>
      <c r="C699" s="394" t="s">
        <v>4280</v>
      </c>
      <c r="D699" s="5" t="s">
        <v>4281</v>
      </c>
      <c r="E699" s="6">
        <v>0.03</v>
      </c>
      <c r="F699" s="5" t="s">
        <v>73</v>
      </c>
      <c r="G699" s="5" t="s">
        <v>81</v>
      </c>
      <c r="H699" s="6"/>
      <c r="I699" s="5" t="s">
        <v>142</v>
      </c>
      <c r="J699" s="6">
        <v>36.44</v>
      </c>
      <c r="K699" s="6">
        <v>0.05</v>
      </c>
      <c r="L699" s="6">
        <v>1.89</v>
      </c>
      <c r="M699" s="5" t="s">
        <v>469</v>
      </c>
      <c r="N699" s="5" t="s">
        <v>8924</v>
      </c>
    </row>
    <row r="700" spans="1:14">
      <c r="A700" s="5" t="s">
        <v>1401</v>
      </c>
      <c r="B700" s="5" t="s">
        <v>1402</v>
      </c>
      <c r="C700" s="394" t="s">
        <v>1403</v>
      </c>
      <c r="D700" s="5" t="s">
        <v>1404</v>
      </c>
      <c r="E700" s="6">
        <v>0.03</v>
      </c>
      <c r="F700" s="5" t="s">
        <v>28</v>
      </c>
      <c r="G700" s="5" t="s">
        <v>89</v>
      </c>
      <c r="H700" s="6"/>
      <c r="I700" s="5"/>
      <c r="J700" s="6">
        <v>18.12</v>
      </c>
      <c r="K700" s="6">
        <v>0.15</v>
      </c>
      <c r="L700" s="6">
        <v>2.74</v>
      </c>
      <c r="M700" s="5" t="s">
        <v>332</v>
      </c>
      <c r="N700" s="5"/>
    </row>
    <row r="701" spans="1:14">
      <c r="A701" s="5" t="s">
        <v>2168</v>
      </c>
      <c r="B701" s="5" t="s">
        <v>2169</v>
      </c>
      <c r="C701" s="394" t="s">
        <v>2170</v>
      </c>
      <c r="D701" s="5" t="s">
        <v>2171</v>
      </c>
      <c r="E701" s="6">
        <v>0.03</v>
      </c>
      <c r="F701" s="5" t="s">
        <v>69</v>
      </c>
      <c r="G701" s="5" t="s">
        <v>86</v>
      </c>
      <c r="H701" s="6"/>
      <c r="I701" s="5" t="s">
        <v>263</v>
      </c>
      <c r="J701" s="6">
        <v>8.76</v>
      </c>
      <c r="K701" s="6">
        <v>0.13</v>
      </c>
      <c r="L701" s="6">
        <v>2.87</v>
      </c>
      <c r="M701" s="5" t="s">
        <v>157</v>
      </c>
      <c r="N701" s="5" t="s">
        <v>8599</v>
      </c>
    </row>
    <row r="702" spans="1:14">
      <c r="A702" s="5" t="s">
        <v>8594</v>
      </c>
      <c r="B702" s="5" t="s">
        <v>8968</v>
      </c>
      <c r="C702" s="393" t="s">
        <v>8969</v>
      </c>
      <c r="D702" s="5" t="s">
        <v>8970</v>
      </c>
      <c r="E702" s="6">
        <v>0.03</v>
      </c>
      <c r="F702" s="5" t="s">
        <v>64</v>
      </c>
      <c r="G702" s="5" t="s">
        <v>82</v>
      </c>
      <c r="H702" s="6">
        <v>1.1100000000000001</v>
      </c>
      <c r="I702" s="5" t="s">
        <v>142</v>
      </c>
      <c r="J702" s="6">
        <v>21.17</v>
      </c>
      <c r="K702" s="6">
        <v>0.28999999999999998</v>
      </c>
      <c r="L702" s="6">
        <v>6.54</v>
      </c>
      <c r="M702" s="5" t="s">
        <v>162</v>
      </c>
      <c r="N702" s="5" t="s">
        <v>8598</v>
      </c>
    </row>
    <row r="703" spans="1:14">
      <c r="A703" s="5" t="s">
        <v>5942</v>
      </c>
      <c r="B703" s="5" t="s">
        <v>5943</v>
      </c>
      <c r="C703" s="394" t="s">
        <v>5944</v>
      </c>
      <c r="D703" s="5" t="s">
        <v>5945</v>
      </c>
      <c r="E703" s="6">
        <v>0.03</v>
      </c>
      <c r="F703" s="5" t="s">
        <v>284</v>
      </c>
      <c r="G703" s="5" t="s">
        <v>84</v>
      </c>
      <c r="H703" s="6"/>
      <c r="I703" s="5"/>
      <c r="J703" s="6">
        <v>10.73</v>
      </c>
      <c r="K703" s="6">
        <v>0.1</v>
      </c>
      <c r="L703" s="6">
        <v>0.87</v>
      </c>
      <c r="M703" s="5" t="s">
        <v>285</v>
      </c>
      <c r="N703" s="5"/>
    </row>
    <row r="704" spans="1:14">
      <c r="A704" s="5" t="s">
        <v>1449</v>
      </c>
      <c r="B704" s="5" t="s">
        <v>1450</v>
      </c>
      <c r="C704" s="393" t="s">
        <v>1451</v>
      </c>
      <c r="D704" s="5" t="s">
        <v>1452</v>
      </c>
      <c r="E704" s="6">
        <v>0.03</v>
      </c>
      <c r="F704" s="5" t="s">
        <v>1453</v>
      </c>
      <c r="G704" s="5" t="s">
        <v>91</v>
      </c>
      <c r="H704" s="6"/>
      <c r="I704" s="5"/>
      <c r="J704" s="6">
        <v>13.01</v>
      </c>
      <c r="K704" s="6">
        <v>0.11</v>
      </c>
      <c r="L704" s="6">
        <v>2.64</v>
      </c>
      <c r="M704" s="5" t="s">
        <v>1454</v>
      </c>
      <c r="N704" s="5"/>
    </row>
    <row r="705" spans="1:14">
      <c r="A705" s="5" t="s">
        <v>2820</v>
      </c>
      <c r="B705" s="5" t="s">
        <v>2821</v>
      </c>
      <c r="C705" s="395">
        <v>6504</v>
      </c>
      <c r="D705" s="5" t="s">
        <v>2823</v>
      </c>
      <c r="E705" s="6">
        <v>0.03</v>
      </c>
      <c r="F705" s="5" t="s">
        <v>24</v>
      </c>
      <c r="G705" s="5" t="s">
        <v>87</v>
      </c>
      <c r="H705" s="6"/>
      <c r="I705" s="5"/>
      <c r="J705" s="6"/>
      <c r="K705" s="6">
        <v>0.15</v>
      </c>
      <c r="L705" s="6">
        <v>2.23</v>
      </c>
      <c r="M705" s="5" t="s">
        <v>294</v>
      </c>
      <c r="N705" s="5"/>
    </row>
    <row r="706" spans="1:14">
      <c r="A706" s="5" t="s">
        <v>4030</v>
      </c>
      <c r="B706" s="5" t="s">
        <v>4031</v>
      </c>
      <c r="C706" s="393" t="s">
        <v>4032</v>
      </c>
      <c r="D706" s="5" t="s">
        <v>4033</v>
      </c>
      <c r="E706" s="6">
        <v>0.03</v>
      </c>
      <c r="F706" s="5" t="s">
        <v>71</v>
      </c>
      <c r="G706" s="5" t="s">
        <v>83</v>
      </c>
      <c r="H706" s="6"/>
      <c r="I706" s="5" t="s">
        <v>263</v>
      </c>
      <c r="J706" s="6">
        <v>25.85</v>
      </c>
      <c r="K706" s="6">
        <v>0.27</v>
      </c>
      <c r="L706" s="6">
        <v>5.36</v>
      </c>
      <c r="M706" s="5" t="s">
        <v>171</v>
      </c>
      <c r="N706" s="5" t="s">
        <v>8598</v>
      </c>
    </row>
    <row r="707" spans="1:14">
      <c r="A707" s="5" t="s">
        <v>384</v>
      </c>
      <c r="B707" s="5" t="s">
        <v>385</v>
      </c>
      <c r="C707" s="393">
        <v>9926</v>
      </c>
      <c r="D707" s="5" t="s">
        <v>387</v>
      </c>
      <c r="E707" s="6">
        <v>0.03</v>
      </c>
      <c r="F707" s="5" t="s">
        <v>69</v>
      </c>
      <c r="G707" s="5" t="s">
        <v>86</v>
      </c>
      <c r="H707" s="6"/>
      <c r="I707" s="5"/>
      <c r="J707" s="6">
        <v>319.77999999999997</v>
      </c>
      <c r="K707" s="6">
        <v>-0.09</v>
      </c>
      <c r="L707" s="6">
        <v>17.84</v>
      </c>
      <c r="M707" s="5" t="s">
        <v>157</v>
      </c>
      <c r="N707" s="5"/>
    </row>
    <row r="708" spans="1:14">
      <c r="A708" s="5" t="s">
        <v>5303</v>
      </c>
      <c r="B708" s="5" t="s">
        <v>5304</v>
      </c>
      <c r="C708" s="394" t="s">
        <v>5305</v>
      </c>
      <c r="D708" s="5" t="s">
        <v>5306</v>
      </c>
      <c r="E708" s="6">
        <v>0.03</v>
      </c>
      <c r="F708" s="5" t="s">
        <v>24</v>
      </c>
      <c r="G708" s="5" t="s">
        <v>82</v>
      </c>
      <c r="H708" s="6"/>
      <c r="I708" s="5"/>
      <c r="J708" s="6">
        <v>9.94</v>
      </c>
      <c r="K708" s="6">
        <v>0.14000000000000001</v>
      </c>
      <c r="L708" s="6">
        <v>2.19</v>
      </c>
      <c r="M708" s="5" t="s">
        <v>294</v>
      </c>
      <c r="N708" s="5"/>
    </row>
    <row r="709" spans="1:14">
      <c r="A709" s="5" t="s">
        <v>6190</v>
      </c>
      <c r="B709" s="5" t="s">
        <v>6191</v>
      </c>
      <c r="C709" s="394" t="s">
        <v>6192</v>
      </c>
      <c r="D709" s="5" t="s">
        <v>6193</v>
      </c>
      <c r="E709" s="6">
        <v>0.03</v>
      </c>
      <c r="F709" s="5" t="s">
        <v>229</v>
      </c>
      <c r="G709" s="5" t="s">
        <v>89</v>
      </c>
      <c r="H709" s="6"/>
      <c r="I709" s="5"/>
      <c r="J709" s="6">
        <v>16.010000000000002</v>
      </c>
      <c r="K709" s="6">
        <v>0.23</v>
      </c>
      <c r="L709" s="6">
        <v>3.36</v>
      </c>
      <c r="M709" s="5" t="s">
        <v>230</v>
      </c>
      <c r="N709" s="5"/>
    </row>
    <row r="710" spans="1:14">
      <c r="A710" s="5" t="s">
        <v>465</v>
      </c>
      <c r="B710" s="5" t="s">
        <v>466</v>
      </c>
      <c r="C710" s="394" t="s">
        <v>467</v>
      </c>
      <c r="D710" s="5" t="s">
        <v>468</v>
      </c>
      <c r="E710" s="6">
        <v>0.03</v>
      </c>
      <c r="F710" s="5" t="s">
        <v>73</v>
      </c>
      <c r="G710" s="5" t="s">
        <v>86</v>
      </c>
      <c r="H710" s="6"/>
      <c r="I710" s="5"/>
      <c r="J710" s="6"/>
      <c r="K710" s="6">
        <v>0.41</v>
      </c>
      <c r="L710" s="6">
        <v>44.28</v>
      </c>
      <c r="M710" s="5" t="s">
        <v>469</v>
      </c>
      <c r="N710" s="5"/>
    </row>
    <row r="711" spans="1:14">
      <c r="A711" s="5" t="s">
        <v>4595</v>
      </c>
      <c r="B711" s="5" t="s">
        <v>4596</v>
      </c>
      <c r="C711" s="5" t="s">
        <v>4597</v>
      </c>
      <c r="D711" s="5" t="s">
        <v>4598</v>
      </c>
      <c r="E711" s="6">
        <v>0.03</v>
      </c>
      <c r="F711" s="5" t="s">
        <v>73</v>
      </c>
      <c r="G711" s="5" t="s">
        <v>89</v>
      </c>
      <c r="H711" s="6"/>
      <c r="I711" s="5"/>
      <c r="J711" s="6">
        <v>469.04</v>
      </c>
      <c r="K711" s="6">
        <v>-0.06</v>
      </c>
      <c r="L711" s="6">
        <v>0.85</v>
      </c>
      <c r="M711" s="5" t="s">
        <v>469</v>
      </c>
      <c r="N711" s="5"/>
    </row>
    <row r="712" spans="1:14">
      <c r="A712" s="5" t="s">
        <v>7156</v>
      </c>
      <c r="B712" s="5" t="s">
        <v>7157</v>
      </c>
      <c r="C712" s="395">
        <v>7270</v>
      </c>
      <c r="D712" s="5" t="s">
        <v>7159</v>
      </c>
      <c r="E712" s="6">
        <v>0.03</v>
      </c>
      <c r="F712" s="5" t="s">
        <v>24</v>
      </c>
      <c r="G712" s="5" t="s">
        <v>82</v>
      </c>
      <c r="H712" s="6"/>
      <c r="I712" s="5"/>
      <c r="J712" s="6">
        <v>6.75</v>
      </c>
      <c r="K712" s="6">
        <v>0.13</v>
      </c>
      <c r="L712" s="6">
        <v>0.66</v>
      </c>
      <c r="M712" s="5" t="s">
        <v>294</v>
      </c>
      <c r="N712" s="5"/>
    </row>
    <row r="713" spans="1:14">
      <c r="A713" s="5" t="s">
        <v>8475</v>
      </c>
      <c r="B713" s="5" t="s">
        <v>8963</v>
      </c>
      <c r="C713" s="394" t="s">
        <v>9244</v>
      </c>
      <c r="D713" s="5" t="s">
        <v>8964</v>
      </c>
      <c r="E713" s="6">
        <v>0.03</v>
      </c>
      <c r="F713" s="5" t="s">
        <v>48</v>
      </c>
      <c r="G713" s="5" t="s">
        <v>89</v>
      </c>
      <c r="H713" s="6"/>
      <c r="I713" s="5"/>
      <c r="J713" s="6"/>
      <c r="K713" s="6">
        <v>0.28999999999999998</v>
      </c>
      <c r="L713" s="6"/>
      <c r="M713" s="5" t="s">
        <v>157</v>
      </c>
      <c r="N713" s="5"/>
    </row>
    <row r="714" spans="1:14">
      <c r="A714" s="5" t="s">
        <v>575</v>
      </c>
      <c r="B714" s="5" t="s">
        <v>576</v>
      </c>
      <c r="C714" s="393" t="s">
        <v>577</v>
      </c>
      <c r="D714" s="5" t="s">
        <v>578</v>
      </c>
      <c r="E714" s="6">
        <v>0.03</v>
      </c>
      <c r="F714" s="5" t="s">
        <v>34</v>
      </c>
      <c r="G714" s="5" t="s">
        <v>91</v>
      </c>
      <c r="H714" s="6">
        <v>1.06</v>
      </c>
      <c r="I714" s="5" t="s">
        <v>263</v>
      </c>
      <c r="J714" s="6">
        <v>37.32</v>
      </c>
      <c r="K714" s="6">
        <v>0.05</v>
      </c>
      <c r="L714" s="6">
        <v>4.74</v>
      </c>
      <c r="M714" s="5" t="s">
        <v>299</v>
      </c>
      <c r="N714" s="5" t="s">
        <v>8598</v>
      </c>
    </row>
    <row r="715" spans="1:14">
      <c r="A715" s="5" t="s">
        <v>5175</v>
      </c>
      <c r="B715" s="5" t="s">
        <v>5176</v>
      </c>
      <c r="C715" s="393" t="s">
        <v>5177</v>
      </c>
      <c r="D715" s="5" t="s">
        <v>5178</v>
      </c>
      <c r="E715" s="6">
        <v>0.03</v>
      </c>
      <c r="F715" s="5" t="s">
        <v>71</v>
      </c>
      <c r="G715" s="5" t="s">
        <v>83</v>
      </c>
      <c r="H715" s="6"/>
      <c r="I715" s="5"/>
      <c r="J715" s="6">
        <v>71.010000000000005</v>
      </c>
      <c r="K715" s="6">
        <v>0.86</v>
      </c>
      <c r="L715" s="6">
        <v>54.33</v>
      </c>
      <c r="M715" s="5" t="s">
        <v>171</v>
      </c>
      <c r="N715" s="5"/>
    </row>
    <row r="716" spans="1:14">
      <c r="A716" s="5" t="s">
        <v>7506</v>
      </c>
      <c r="B716" s="5" t="s">
        <v>7507</v>
      </c>
      <c r="C716" s="394" t="s">
        <v>7508</v>
      </c>
      <c r="D716" s="5" t="s">
        <v>7509</v>
      </c>
      <c r="E716" s="6">
        <v>0.03</v>
      </c>
      <c r="F716" s="5" t="s">
        <v>24</v>
      </c>
      <c r="G716" s="5" t="s">
        <v>85</v>
      </c>
      <c r="H716" s="6"/>
      <c r="I716" s="5"/>
      <c r="J716" s="6"/>
      <c r="K716" s="6">
        <v>0.06</v>
      </c>
      <c r="L716" s="6">
        <v>1.24</v>
      </c>
      <c r="M716" s="5" t="s">
        <v>294</v>
      </c>
      <c r="N716" s="5"/>
    </row>
    <row r="717" spans="1:14">
      <c r="A717" s="5" t="s">
        <v>4358</v>
      </c>
      <c r="B717" s="5" t="s">
        <v>4359</v>
      </c>
      <c r="C717" s="394" t="s">
        <v>4360</v>
      </c>
      <c r="D717" s="5" t="s">
        <v>4361</v>
      </c>
      <c r="E717" s="6">
        <v>0.03</v>
      </c>
      <c r="F717" s="5" t="s">
        <v>28</v>
      </c>
      <c r="G717" s="5" t="s">
        <v>84</v>
      </c>
      <c r="H717" s="6"/>
      <c r="I717" s="5" t="s">
        <v>142</v>
      </c>
      <c r="J717" s="6">
        <v>24.24</v>
      </c>
      <c r="K717" s="6">
        <v>0.15</v>
      </c>
      <c r="L717" s="6">
        <v>4.33</v>
      </c>
      <c r="M717" s="5" t="s">
        <v>332</v>
      </c>
      <c r="N717" s="5" t="s">
        <v>8598</v>
      </c>
    </row>
    <row r="718" spans="1:14">
      <c r="A718" s="5" t="s">
        <v>1176</v>
      </c>
      <c r="B718" s="5" t="s">
        <v>1177</v>
      </c>
      <c r="C718" s="393" t="s">
        <v>1178</v>
      </c>
      <c r="D718" s="5" t="s">
        <v>1179</v>
      </c>
      <c r="E718" s="6">
        <v>0.03</v>
      </c>
      <c r="F718" s="5" t="s">
        <v>400</v>
      </c>
      <c r="G718" s="5" t="s">
        <v>86</v>
      </c>
      <c r="H718" s="6">
        <v>1.26</v>
      </c>
      <c r="I718" s="5" t="s">
        <v>142</v>
      </c>
      <c r="J718" s="6"/>
      <c r="K718" s="6">
        <v>-0.06</v>
      </c>
      <c r="L718" s="6">
        <v>1.06</v>
      </c>
      <c r="M718" s="5" t="s">
        <v>714</v>
      </c>
      <c r="N718" s="5" t="s">
        <v>8924</v>
      </c>
    </row>
    <row r="719" spans="1:14">
      <c r="A719" s="5" t="s">
        <v>1649</v>
      </c>
      <c r="B719" s="5" t="s">
        <v>1650</v>
      </c>
      <c r="C719" s="394" t="s">
        <v>1651</v>
      </c>
      <c r="D719" s="5" t="s">
        <v>1652</v>
      </c>
      <c r="E719" s="6">
        <v>0.03</v>
      </c>
      <c r="F719" s="5" t="s">
        <v>69</v>
      </c>
      <c r="G719" s="5" t="s">
        <v>85</v>
      </c>
      <c r="H719" s="6">
        <v>0.71</v>
      </c>
      <c r="I719" s="5" t="s">
        <v>263</v>
      </c>
      <c r="J719" s="6">
        <v>6.74</v>
      </c>
      <c r="K719" s="6">
        <v>0.14000000000000001</v>
      </c>
      <c r="L719" s="6">
        <v>0.9</v>
      </c>
      <c r="M719" s="5" t="s">
        <v>122</v>
      </c>
      <c r="N719" s="5" t="s">
        <v>8598</v>
      </c>
    </row>
    <row r="720" spans="1:14">
      <c r="A720" s="5" t="s">
        <v>9245</v>
      </c>
      <c r="B720" s="5" t="s">
        <v>9246</v>
      </c>
      <c r="C720" s="393">
        <v>544569</v>
      </c>
      <c r="D720" s="5" t="s">
        <v>9247</v>
      </c>
      <c r="E720" s="6">
        <v>0.03</v>
      </c>
      <c r="F720" s="5" t="s">
        <v>71</v>
      </c>
      <c r="G720" s="5"/>
      <c r="H720" s="6"/>
      <c r="I720" s="5"/>
      <c r="J720" s="6"/>
      <c r="K720" s="6">
        <v>0.23</v>
      </c>
      <c r="L720" s="6"/>
      <c r="M720" s="5" t="s">
        <v>171</v>
      </c>
      <c r="N720" s="5"/>
    </row>
    <row r="721" spans="1:14">
      <c r="A721" s="5" t="s">
        <v>2432</v>
      </c>
      <c r="B721" s="5" t="s">
        <v>2433</v>
      </c>
      <c r="C721" s="395">
        <v>86520</v>
      </c>
      <c r="D721" s="5" t="s">
        <v>2435</v>
      </c>
      <c r="E721" s="6">
        <v>0.03</v>
      </c>
      <c r="F721" s="5" t="s">
        <v>73</v>
      </c>
      <c r="G721" s="5" t="s">
        <v>87</v>
      </c>
      <c r="H721" s="6"/>
      <c r="I721" s="5"/>
      <c r="J721" s="6"/>
      <c r="K721" s="6">
        <v>-0.06</v>
      </c>
      <c r="L721" s="6">
        <v>10.01</v>
      </c>
      <c r="M721" s="5" t="s">
        <v>469</v>
      </c>
      <c r="N721" s="5"/>
    </row>
    <row r="722" spans="1:14">
      <c r="A722" s="5" t="s">
        <v>4683</v>
      </c>
      <c r="B722" s="5" t="s">
        <v>4684</v>
      </c>
      <c r="C722" s="393" t="s">
        <v>4685</v>
      </c>
      <c r="D722" s="5" t="s">
        <v>4686</v>
      </c>
      <c r="E722" s="6">
        <v>0.03</v>
      </c>
      <c r="F722" s="5" t="s">
        <v>77</v>
      </c>
      <c r="G722" s="5" t="s">
        <v>87</v>
      </c>
      <c r="H722" s="6"/>
      <c r="I722" s="5"/>
      <c r="J722" s="6">
        <v>11.97</v>
      </c>
      <c r="K722" s="6">
        <v>7.0000000000000007E-2</v>
      </c>
      <c r="L722" s="6">
        <v>2.02</v>
      </c>
      <c r="M722" s="5" t="s">
        <v>482</v>
      </c>
      <c r="N722" s="5"/>
    </row>
    <row r="723" spans="1:14">
      <c r="A723" s="5" t="s">
        <v>6458</v>
      </c>
      <c r="B723" s="5" t="s">
        <v>6459</v>
      </c>
      <c r="C723" s="394" t="s">
        <v>6460</v>
      </c>
      <c r="D723" s="5" t="s">
        <v>6461</v>
      </c>
      <c r="E723" s="6">
        <v>0.03</v>
      </c>
      <c r="F723" s="5" t="s">
        <v>64</v>
      </c>
      <c r="G723" s="5" t="s">
        <v>87</v>
      </c>
      <c r="H723" s="6"/>
      <c r="I723" s="5" t="s">
        <v>142</v>
      </c>
      <c r="J723" s="6">
        <v>13.12</v>
      </c>
      <c r="K723" s="6">
        <v>0.13</v>
      </c>
      <c r="L723" s="6">
        <v>2.46</v>
      </c>
      <c r="M723" s="5" t="s">
        <v>162</v>
      </c>
      <c r="N723" s="5" t="s">
        <v>8598</v>
      </c>
    </row>
    <row r="724" spans="1:14">
      <c r="A724" s="5" t="s">
        <v>6982</v>
      </c>
      <c r="B724" s="5" t="s">
        <v>6983</v>
      </c>
      <c r="C724" s="395" t="s">
        <v>6984</v>
      </c>
      <c r="D724" s="5" t="s">
        <v>6985</v>
      </c>
      <c r="E724" s="6">
        <v>0.03</v>
      </c>
      <c r="F724" s="5" t="s">
        <v>64</v>
      </c>
      <c r="G724" s="5" t="s">
        <v>87</v>
      </c>
      <c r="H724" s="6"/>
      <c r="I724" s="5"/>
      <c r="J724" s="6"/>
      <c r="K724" s="6">
        <v>0.09</v>
      </c>
      <c r="L724" s="6">
        <v>1.72</v>
      </c>
      <c r="M724" s="5" t="s">
        <v>162</v>
      </c>
      <c r="N724" s="5"/>
    </row>
    <row r="725" spans="1:14">
      <c r="A725" s="5" t="s">
        <v>3859</v>
      </c>
      <c r="B725" s="5" t="s">
        <v>3860</v>
      </c>
      <c r="C725" s="5" t="s">
        <v>3861</v>
      </c>
      <c r="D725" s="5" t="s">
        <v>3862</v>
      </c>
      <c r="E725" s="6">
        <v>0.03</v>
      </c>
      <c r="F725" s="5" t="s">
        <v>459</v>
      </c>
      <c r="G725" s="5" t="s">
        <v>87</v>
      </c>
      <c r="H725" s="6"/>
      <c r="I725" s="5"/>
      <c r="J725" s="6">
        <v>18.350000000000001</v>
      </c>
      <c r="K725" s="6">
        <v>0.12</v>
      </c>
      <c r="L725" s="6">
        <v>1.9</v>
      </c>
      <c r="M725" s="5" t="s">
        <v>460</v>
      </c>
      <c r="N725" s="5"/>
    </row>
    <row r="726" spans="1:14">
      <c r="A726" s="5" t="s">
        <v>5575</v>
      </c>
      <c r="B726" s="5" t="s">
        <v>5576</v>
      </c>
      <c r="C726" s="393" t="s">
        <v>5577</v>
      </c>
      <c r="D726" s="5" t="s">
        <v>5578</v>
      </c>
      <c r="E726" s="6">
        <v>0.03</v>
      </c>
      <c r="F726" s="5" t="s">
        <v>26</v>
      </c>
      <c r="G726" s="5" t="s">
        <v>82</v>
      </c>
      <c r="H726" s="6">
        <v>1</v>
      </c>
      <c r="I726" s="5" t="s">
        <v>142</v>
      </c>
      <c r="J726" s="6">
        <v>16.079999999999998</v>
      </c>
      <c r="K726" s="6"/>
      <c r="L726" s="6">
        <v>1.74</v>
      </c>
      <c r="M726" s="5" t="s">
        <v>131</v>
      </c>
      <c r="N726" s="5" t="s">
        <v>8598</v>
      </c>
    </row>
    <row r="727" spans="1:14">
      <c r="A727" s="5" t="s">
        <v>5495</v>
      </c>
      <c r="B727" s="5" t="s">
        <v>5496</v>
      </c>
      <c r="C727" s="394" t="s">
        <v>5497</v>
      </c>
      <c r="D727" s="5" t="s">
        <v>5498</v>
      </c>
      <c r="E727" s="6">
        <v>0.03</v>
      </c>
      <c r="F727" s="5" t="s">
        <v>46</v>
      </c>
      <c r="G727" s="5" t="s">
        <v>86</v>
      </c>
      <c r="H727" s="6"/>
      <c r="I727" s="5"/>
      <c r="J727" s="6">
        <v>28.09</v>
      </c>
      <c r="K727" s="6">
        <v>0.47</v>
      </c>
      <c r="L727" s="6">
        <v>8.01</v>
      </c>
      <c r="M727" s="5" t="s">
        <v>152</v>
      </c>
      <c r="N727" s="5"/>
    </row>
    <row r="728" spans="1:14">
      <c r="A728" s="5" t="s">
        <v>6254</v>
      </c>
      <c r="B728" s="5" t="s">
        <v>6255</v>
      </c>
      <c r="C728" s="5" t="s">
        <v>6256</v>
      </c>
      <c r="D728" s="5" t="s">
        <v>6257</v>
      </c>
      <c r="E728" s="6">
        <v>0.03</v>
      </c>
      <c r="F728" s="5" t="s">
        <v>73</v>
      </c>
      <c r="G728" s="5" t="s">
        <v>85</v>
      </c>
      <c r="H728" s="6"/>
      <c r="I728" s="5"/>
      <c r="J728" s="6">
        <v>9.2799999999999994</v>
      </c>
      <c r="K728" s="6"/>
      <c r="L728" s="6">
        <v>1.2</v>
      </c>
      <c r="M728" s="5" t="s">
        <v>469</v>
      </c>
      <c r="N728" s="5"/>
    </row>
    <row r="729" spans="1:14">
      <c r="A729" s="5" t="s">
        <v>7415</v>
      </c>
      <c r="B729" s="5" t="s">
        <v>7416</v>
      </c>
      <c r="C729" s="5" t="s">
        <v>7417</v>
      </c>
      <c r="D729" s="5" t="s">
        <v>7418</v>
      </c>
      <c r="E729" s="6">
        <v>0.03</v>
      </c>
      <c r="F729" s="5" t="s">
        <v>54</v>
      </c>
      <c r="G729" s="5" t="s">
        <v>81</v>
      </c>
      <c r="H729" s="6">
        <v>1.1200000000000001</v>
      </c>
      <c r="I729" s="5" t="s">
        <v>142</v>
      </c>
      <c r="J729" s="6">
        <v>63.94</v>
      </c>
      <c r="K729" s="6">
        <v>0.05</v>
      </c>
      <c r="L729" s="6">
        <v>1.1100000000000001</v>
      </c>
      <c r="M729" s="5" t="s">
        <v>152</v>
      </c>
      <c r="N729" s="5" t="s">
        <v>8924</v>
      </c>
    </row>
    <row r="730" spans="1:14">
      <c r="A730" s="5" t="s">
        <v>5915</v>
      </c>
      <c r="B730" s="5" t="s">
        <v>5916</v>
      </c>
      <c r="C730" s="5" t="s">
        <v>5917</v>
      </c>
      <c r="D730" s="5" t="s">
        <v>5918</v>
      </c>
      <c r="E730" s="6">
        <v>0.03</v>
      </c>
      <c r="F730" s="5" t="s">
        <v>3899</v>
      </c>
      <c r="G730" s="5" t="s">
        <v>81</v>
      </c>
      <c r="H730" s="6"/>
      <c r="I730" s="5" t="s">
        <v>263</v>
      </c>
      <c r="J730" s="6">
        <v>14.66</v>
      </c>
      <c r="K730" s="6">
        <v>0.22</v>
      </c>
      <c r="L730" s="6">
        <v>2.3199999999999998</v>
      </c>
      <c r="M730" s="5" t="s">
        <v>3900</v>
      </c>
      <c r="N730" s="5" t="s">
        <v>8599</v>
      </c>
    </row>
    <row r="731" spans="1:14">
      <c r="A731" s="5" t="s">
        <v>247</v>
      </c>
      <c r="B731" s="5" t="s">
        <v>248</v>
      </c>
      <c r="C731" s="394" t="s">
        <v>249</v>
      </c>
      <c r="D731" s="5" t="s">
        <v>250</v>
      </c>
      <c r="E731" s="6">
        <v>0.03</v>
      </c>
      <c r="F731" s="5" t="s">
        <v>71</v>
      </c>
      <c r="G731" s="5" t="s">
        <v>91</v>
      </c>
      <c r="H731" s="6"/>
      <c r="I731" s="5"/>
      <c r="J731" s="6"/>
      <c r="K731" s="6">
        <v>0.27</v>
      </c>
      <c r="L731" s="6">
        <v>5.8</v>
      </c>
      <c r="M731" s="5" t="s">
        <v>171</v>
      </c>
      <c r="N731" s="5"/>
    </row>
    <row r="732" spans="1:14">
      <c r="A732" s="5" t="s">
        <v>579</v>
      </c>
      <c r="B732" s="5" t="s">
        <v>580</v>
      </c>
      <c r="C732" s="394" t="s">
        <v>581</v>
      </c>
      <c r="D732" s="5" t="s">
        <v>582</v>
      </c>
      <c r="E732" s="6">
        <v>0.03</v>
      </c>
      <c r="F732" s="5" t="s">
        <v>71</v>
      </c>
      <c r="G732" s="5" t="s">
        <v>86</v>
      </c>
      <c r="H732" s="6"/>
      <c r="I732" s="5"/>
      <c r="J732" s="6">
        <v>50.47</v>
      </c>
      <c r="K732" s="6">
        <v>0.2</v>
      </c>
      <c r="L732" s="6">
        <v>11.88</v>
      </c>
      <c r="M732" s="5" t="s">
        <v>171</v>
      </c>
      <c r="N732" s="5"/>
    </row>
    <row r="733" spans="1:14">
      <c r="A733" s="5" t="s">
        <v>1039</v>
      </c>
      <c r="B733" s="5" t="s">
        <v>1040</v>
      </c>
      <c r="C733" s="395" t="s">
        <v>1041</v>
      </c>
      <c r="D733" s="5" t="s">
        <v>1042</v>
      </c>
      <c r="E733" s="6">
        <v>0.03</v>
      </c>
      <c r="F733" s="5" t="s">
        <v>36</v>
      </c>
      <c r="G733" s="5" t="s">
        <v>83</v>
      </c>
      <c r="H733" s="6">
        <v>0.71</v>
      </c>
      <c r="I733" s="5" t="s">
        <v>263</v>
      </c>
      <c r="J733" s="6">
        <v>16.55</v>
      </c>
      <c r="K733" s="6">
        <v>0.11</v>
      </c>
      <c r="L733" s="6">
        <v>1.91</v>
      </c>
      <c r="M733" s="5" t="s">
        <v>152</v>
      </c>
      <c r="N733" s="5" t="s">
        <v>8600</v>
      </c>
    </row>
    <row r="734" spans="1:14">
      <c r="A734" s="5" t="s">
        <v>2322</v>
      </c>
      <c r="B734" s="5" t="s">
        <v>2323</v>
      </c>
      <c r="C734" s="394" t="s">
        <v>2324</v>
      </c>
      <c r="D734" s="5" t="s">
        <v>2325</v>
      </c>
      <c r="E734" s="6">
        <v>0.03</v>
      </c>
      <c r="F734" s="5" t="s">
        <v>71</v>
      </c>
      <c r="G734" s="5" t="s">
        <v>86</v>
      </c>
      <c r="H734" s="6"/>
      <c r="I734" s="5"/>
      <c r="J734" s="6"/>
      <c r="K734" s="6">
        <v>0.16</v>
      </c>
      <c r="L734" s="6">
        <v>10.53</v>
      </c>
      <c r="M734" s="5" t="s">
        <v>171</v>
      </c>
      <c r="N734" s="5"/>
    </row>
    <row r="735" spans="1:14">
      <c r="A735" s="5" t="s">
        <v>628</v>
      </c>
      <c r="B735" s="5" t="s">
        <v>629</v>
      </c>
      <c r="C735" s="393" t="s">
        <v>630</v>
      </c>
      <c r="D735" s="5" t="s">
        <v>631</v>
      </c>
      <c r="E735" s="6">
        <v>0.03</v>
      </c>
      <c r="F735" s="5" t="s">
        <v>377</v>
      </c>
      <c r="G735" s="5" t="s">
        <v>87</v>
      </c>
      <c r="H735" s="6"/>
      <c r="I735" s="5"/>
      <c r="J735" s="6"/>
      <c r="K735" s="6">
        <v>0.17</v>
      </c>
      <c r="L735" s="6">
        <v>7.26</v>
      </c>
      <c r="M735" s="5" t="s">
        <v>378</v>
      </c>
      <c r="N735" s="5"/>
    </row>
    <row r="736" spans="1:14">
      <c r="A736" s="5" t="s">
        <v>5647</v>
      </c>
      <c r="B736" s="5" t="s">
        <v>5648</v>
      </c>
      <c r="C736" s="393">
        <v>8299</v>
      </c>
      <c r="D736" s="5" t="s">
        <v>5650</v>
      </c>
      <c r="E736" s="6">
        <v>0.03</v>
      </c>
      <c r="F736" s="5" t="s">
        <v>75</v>
      </c>
      <c r="G736" s="5" t="s">
        <v>88</v>
      </c>
      <c r="H736" s="6"/>
      <c r="I736" s="5"/>
      <c r="J736" s="6"/>
      <c r="K736" s="6">
        <v>0.17</v>
      </c>
      <c r="L736" s="6">
        <v>6.02</v>
      </c>
      <c r="M736" s="5" t="s">
        <v>212</v>
      </c>
      <c r="N736" s="5"/>
    </row>
    <row r="737" spans="1:14">
      <c r="A737" s="5" t="s">
        <v>6850</v>
      </c>
      <c r="B737" s="5" t="s">
        <v>6851</v>
      </c>
      <c r="C737" s="393" t="s">
        <v>6852</v>
      </c>
      <c r="D737" s="5" t="s">
        <v>6853</v>
      </c>
      <c r="E737" s="6">
        <v>0.03</v>
      </c>
      <c r="F737" s="5" t="s">
        <v>64</v>
      </c>
      <c r="G737" s="5" t="s">
        <v>87</v>
      </c>
      <c r="H737" s="6">
        <v>0.84</v>
      </c>
      <c r="I737" s="5" t="s">
        <v>176</v>
      </c>
      <c r="J737" s="6">
        <v>12.75</v>
      </c>
      <c r="K737" s="6">
        <v>0.08</v>
      </c>
      <c r="L737" s="6">
        <v>2.0299999999999998</v>
      </c>
      <c r="M737" s="5" t="s">
        <v>162</v>
      </c>
      <c r="N737" s="5" t="s">
        <v>8598</v>
      </c>
    </row>
    <row r="738" spans="1:14">
      <c r="A738" s="5" t="s">
        <v>6814</v>
      </c>
      <c r="B738" s="5" t="s">
        <v>6815</v>
      </c>
      <c r="C738" s="395" t="s">
        <v>6816</v>
      </c>
      <c r="D738" s="5" t="s">
        <v>6817</v>
      </c>
      <c r="E738" s="6">
        <v>0.03</v>
      </c>
      <c r="F738" s="5" t="s">
        <v>188</v>
      </c>
      <c r="G738" s="5" t="s">
        <v>89</v>
      </c>
      <c r="H738" s="6"/>
      <c r="I738" s="5"/>
      <c r="J738" s="6">
        <v>4.49</v>
      </c>
      <c r="K738" s="6"/>
      <c r="L738" s="6">
        <v>3.81</v>
      </c>
      <c r="M738" s="5" t="s">
        <v>189</v>
      </c>
      <c r="N738" s="5"/>
    </row>
    <row r="739" spans="1:14">
      <c r="A739" s="5" t="s">
        <v>5503</v>
      </c>
      <c r="B739" s="5" t="s">
        <v>5504</v>
      </c>
      <c r="C739" s="395" t="s">
        <v>5505</v>
      </c>
      <c r="D739" s="5" t="s">
        <v>5506</v>
      </c>
      <c r="E739" s="6">
        <v>0.03</v>
      </c>
      <c r="F739" s="5" t="s">
        <v>58</v>
      </c>
      <c r="G739" s="5" t="s">
        <v>83</v>
      </c>
      <c r="H739" s="6"/>
      <c r="I739" s="5" t="s">
        <v>142</v>
      </c>
      <c r="J739" s="6">
        <v>17.73</v>
      </c>
      <c r="K739" s="6">
        <v>0.15</v>
      </c>
      <c r="L739" s="6">
        <v>2.5</v>
      </c>
      <c r="M739" s="5" t="s">
        <v>383</v>
      </c>
      <c r="N739" s="5" t="s">
        <v>8599</v>
      </c>
    </row>
    <row r="740" spans="1:14">
      <c r="A740" s="5" t="s">
        <v>7781</v>
      </c>
      <c r="B740" s="5" t="s">
        <v>7782</v>
      </c>
      <c r="C740" s="395">
        <v>532343</v>
      </c>
      <c r="D740" s="5" t="s">
        <v>7784</v>
      </c>
      <c r="E740" s="6">
        <v>0.03</v>
      </c>
      <c r="F740" s="5" t="s">
        <v>71</v>
      </c>
      <c r="G740" s="5" t="s">
        <v>82</v>
      </c>
      <c r="H740" s="6"/>
      <c r="I740" s="5"/>
      <c r="J740" s="6">
        <v>52.06</v>
      </c>
      <c r="K740" s="6">
        <v>0.31</v>
      </c>
      <c r="L740" s="6">
        <v>22.46</v>
      </c>
      <c r="M740" s="5" t="s">
        <v>171</v>
      </c>
      <c r="N740" s="5"/>
    </row>
    <row r="741" spans="1:14">
      <c r="A741" s="5" t="s">
        <v>3755</v>
      </c>
      <c r="B741" s="5" t="s">
        <v>3756</v>
      </c>
      <c r="C741" s="395">
        <v>5019</v>
      </c>
      <c r="D741" s="5" t="s">
        <v>3758</v>
      </c>
      <c r="E741" s="6">
        <v>0.03</v>
      </c>
      <c r="F741" s="5" t="s">
        <v>24</v>
      </c>
      <c r="G741" s="5" t="s">
        <v>84</v>
      </c>
      <c r="H741" s="6"/>
      <c r="I741" s="5"/>
      <c r="J741" s="6"/>
      <c r="K741" s="6">
        <v>0.06</v>
      </c>
      <c r="L741" s="6">
        <v>1.07</v>
      </c>
      <c r="M741" s="5" t="s">
        <v>294</v>
      </c>
      <c r="N741" s="5"/>
    </row>
    <row r="742" spans="1:14">
      <c r="A742" s="5" t="s">
        <v>3102</v>
      </c>
      <c r="B742" s="5" t="s">
        <v>3103</v>
      </c>
      <c r="C742" s="395" t="s">
        <v>3104</v>
      </c>
      <c r="D742" s="5" t="s">
        <v>3105</v>
      </c>
      <c r="E742" s="6">
        <v>0.03</v>
      </c>
      <c r="F742" s="5" t="s">
        <v>2426</v>
      </c>
      <c r="G742" s="5" t="s">
        <v>85</v>
      </c>
      <c r="H742" s="6"/>
      <c r="I742" s="5" t="s">
        <v>263</v>
      </c>
      <c r="J742" s="6">
        <v>8.4499999999999993</v>
      </c>
      <c r="K742" s="6">
        <v>0.17</v>
      </c>
      <c r="L742" s="6">
        <v>1.63</v>
      </c>
      <c r="M742" s="5" t="s">
        <v>2427</v>
      </c>
      <c r="N742" s="5" t="s">
        <v>8599</v>
      </c>
    </row>
    <row r="743" spans="1:14">
      <c r="A743" s="5" t="s">
        <v>7315</v>
      </c>
      <c r="B743" s="5" t="s">
        <v>7316</v>
      </c>
      <c r="C743" s="394" t="s">
        <v>7317</v>
      </c>
      <c r="D743" s="5" t="s">
        <v>7318</v>
      </c>
      <c r="E743" s="6">
        <v>0.03</v>
      </c>
      <c r="F743" s="5" t="s">
        <v>75</v>
      </c>
      <c r="G743" s="5" t="s">
        <v>85</v>
      </c>
      <c r="H743" s="6"/>
      <c r="I743" s="5"/>
      <c r="J743" s="6"/>
      <c r="K743" s="6">
        <v>0.08</v>
      </c>
      <c r="L743" s="6">
        <v>1.34</v>
      </c>
      <c r="M743" s="5" t="s">
        <v>212</v>
      </c>
      <c r="N743" s="5"/>
    </row>
    <row r="744" spans="1:14">
      <c r="A744" s="5" t="s">
        <v>4911</v>
      </c>
      <c r="B744" s="5" t="s">
        <v>4912</v>
      </c>
      <c r="C744" s="394" t="s">
        <v>4913</v>
      </c>
      <c r="D744" s="5" t="s">
        <v>4914</v>
      </c>
      <c r="E744" s="6">
        <v>0.03</v>
      </c>
      <c r="F744" s="5" t="s">
        <v>24</v>
      </c>
      <c r="G744" s="5" t="s">
        <v>82</v>
      </c>
      <c r="H744" s="6">
        <v>0.87</v>
      </c>
      <c r="I744" s="5" t="s">
        <v>176</v>
      </c>
      <c r="J744" s="6">
        <v>29.73</v>
      </c>
      <c r="K744" s="6">
        <v>0.04</v>
      </c>
      <c r="L744" s="6">
        <v>1.66</v>
      </c>
      <c r="M744" s="5" t="s">
        <v>294</v>
      </c>
      <c r="N744" s="5" t="s">
        <v>8598</v>
      </c>
    </row>
    <row r="745" spans="1:14">
      <c r="A745" s="5" t="s">
        <v>2452</v>
      </c>
      <c r="B745" s="5" t="s">
        <v>2453</v>
      </c>
      <c r="C745" s="395">
        <v>4523</v>
      </c>
      <c r="D745" s="5" t="s">
        <v>2455</v>
      </c>
      <c r="E745" s="6">
        <v>0.03</v>
      </c>
      <c r="F745" s="5" t="s">
        <v>24</v>
      </c>
      <c r="G745" s="5" t="s">
        <v>86</v>
      </c>
      <c r="H745" s="6"/>
      <c r="I745" s="5"/>
      <c r="J745" s="6">
        <v>36.61</v>
      </c>
      <c r="K745" s="6">
        <v>0.06</v>
      </c>
      <c r="L745" s="6">
        <v>1.59</v>
      </c>
      <c r="M745" s="5" t="s">
        <v>294</v>
      </c>
      <c r="N745" s="5"/>
    </row>
    <row r="746" spans="1:14">
      <c r="A746" s="5" t="s">
        <v>3855</v>
      </c>
      <c r="B746" s="5" t="s">
        <v>3856</v>
      </c>
      <c r="C746" s="394" t="s">
        <v>3857</v>
      </c>
      <c r="D746" s="5" t="s">
        <v>3858</v>
      </c>
      <c r="E746" s="6">
        <v>0.03</v>
      </c>
      <c r="F746" s="5" t="s">
        <v>79</v>
      </c>
      <c r="G746" s="5" t="s">
        <v>89</v>
      </c>
      <c r="H746" s="6"/>
      <c r="I746" s="5"/>
      <c r="J746" s="6"/>
      <c r="K746" s="6">
        <v>0.39</v>
      </c>
      <c r="L746" s="6">
        <v>3.7</v>
      </c>
      <c r="M746" s="5" t="s">
        <v>603</v>
      </c>
      <c r="N746" s="5"/>
    </row>
    <row r="747" spans="1:14">
      <c r="A747" s="5" t="s">
        <v>3867</v>
      </c>
      <c r="B747" s="5" t="s">
        <v>3868</v>
      </c>
      <c r="C747" s="394" t="s">
        <v>3869</v>
      </c>
      <c r="D747" s="5" t="s">
        <v>3870</v>
      </c>
      <c r="E747" s="6">
        <v>0.03</v>
      </c>
      <c r="F747" s="5" t="s">
        <v>64</v>
      </c>
      <c r="G747" s="5" t="s">
        <v>85</v>
      </c>
      <c r="H747" s="6"/>
      <c r="I747" s="5"/>
      <c r="J747" s="6"/>
      <c r="K747" s="6">
        <v>0.21</v>
      </c>
      <c r="L747" s="6">
        <v>1.06</v>
      </c>
      <c r="M747" s="5" t="s">
        <v>162</v>
      </c>
      <c r="N747" s="5"/>
    </row>
    <row r="748" spans="1:14">
      <c r="A748" s="5" t="s">
        <v>1308</v>
      </c>
      <c r="B748" s="5" t="s">
        <v>1309</v>
      </c>
      <c r="C748" s="393" t="s">
        <v>1310</v>
      </c>
      <c r="D748" s="5" t="s">
        <v>1311</v>
      </c>
      <c r="E748" s="6">
        <v>0.03</v>
      </c>
      <c r="F748" s="5" t="s">
        <v>28</v>
      </c>
      <c r="G748" s="5" t="s">
        <v>87</v>
      </c>
      <c r="H748" s="6"/>
      <c r="I748" s="5"/>
      <c r="J748" s="6">
        <v>29.8</v>
      </c>
      <c r="K748" s="6">
        <v>0.09</v>
      </c>
      <c r="L748" s="6">
        <v>2.37</v>
      </c>
      <c r="M748" s="5" t="s">
        <v>332</v>
      </c>
      <c r="N748" s="5"/>
    </row>
    <row r="749" spans="1:14">
      <c r="A749" s="5" t="s">
        <v>7494</v>
      </c>
      <c r="B749" s="5" t="s">
        <v>7495</v>
      </c>
      <c r="C749" s="395" t="s">
        <v>7496</v>
      </c>
      <c r="D749" s="5" t="s">
        <v>7497</v>
      </c>
      <c r="E749" s="6">
        <v>0.03</v>
      </c>
      <c r="F749" s="5" t="s">
        <v>28</v>
      </c>
      <c r="G749" s="5" t="s">
        <v>87</v>
      </c>
      <c r="H749" s="6"/>
      <c r="I749" s="5"/>
      <c r="J749" s="6">
        <v>25.03</v>
      </c>
      <c r="K749" s="6">
        <v>0.12</v>
      </c>
      <c r="L749" s="6">
        <v>3.79</v>
      </c>
      <c r="M749" s="5" t="s">
        <v>332</v>
      </c>
      <c r="N749" s="5"/>
    </row>
    <row r="750" spans="1:14">
      <c r="A750" s="5" t="s">
        <v>4837</v>
      </c>
      <c r="B750" s="5" t="s">
        <v>4838</v>
      </c>
      <c r="C750" s="394" t="s">
        <v>4839</v>
      </c>
      <c r="D750" s="5" t="s">
        <v>4840</v>
      </c>
      <c r="E750" s="6">
        <v>0.03</v>
      </c>
      <c r="F750" s="5" t="s">
        <v>34</v>
      </c>
      <c r="G750" s="5" t="s">
        <v>85</v>
      </c>
      <c r="H750" s="6">
        <v>0.98</v>
      </c>
      <c r="I750" s="5" t="s">
        <v>263</v>
      </c>
      <c r="J750" s="6">
        <v>17.3</v>
      </c>
      <c r="K750" s="6">
        <v>0.22</v>
      </c>
      <c r="L750" s="6">
        <v>5.32</v>
      </c>
      <c r="M750" s="5" t="s">
        <v>299</v>
      </c>
      <c r="N750" s="5" t="s">
        <v>8598</v>
      </c>
    </row>
    <row r="751" spans="1:14">
      <c r="A751" s="5" t="s">
        <v>7518</v>
      </c>
      <c r="B751" s="5" t="s">
        <v>7519</v>
      </c>
      <c r="C751" s="5" t="s">
        <v>7520</v>
      </c>
      <c r="D751" s="5" t="s">
        <v>7521</v>
      </c>
      <c r="E751" s="6">
        <v>0.03</v>
      </c>
      <c r="F751" s="5" t="s">
        <v>34</v>
      </c>
      <c r="G751" s="5" t="s">
        <v>82</v>
      </c>
      <c r="H751" s="6">
        <v>1.03</v>
      </c>
      <c r="I751" s="5" t="s">
        <v>176</v>
      </c>
      <c r="J751" s="6">
        <v>32.880000000000003</v>
      </c>
      <c r="K751" s="6">
        <v>1.1200000000000001</v>
      </c>
      <c r="L751" s="6">
        <v>36.42</v>
      </c>
      <c r="M751" s="5" t="s">
        <v>299</v>
      </c>
      <c r="N751" s="5" t="s">
        <v>8600</v>
      </c>
    </row>
    <row r="752" spans="1:14">
      <c r="A752" s="5" t="s">
        <v>2588</v>
      </c>
      <c r="B752" s="5" t="s">
        <v>2589</v>
      </c>
      <c r="C752" s="393" t="s">
        <v>2590</v>
      </c>
      <c r="D752" s="5" t="s">
        <v>2591</v>
      </c>
      <c r="E752" s="6">
        <v>0.03</v>
      </c>
      <c r="F752" s="5" t="s">
        <v>64</v>
      </c>
      <c r="G752" s="5" t="s">
        <v>87</v>
      </c>
      <c r="H752" s="6"/>
      <c r="I752" s="5" t="s">
        <v>176</v>
      </c>
      <c r="J752" s="6">
        <v>28.11</v>
      </c>
      <c r="K752" s="6">
        <v>0.21</v>
      </c>
      <c r="L752" s="6">
        <v>6.37</v>
      </c>
      <c r="M752" s="5" t="s">
        <v>162</v>
      </c>
      <c r="N752" s="5" t="s">
        <v>8598</v>
      </c>
    </row>
    <row r="753" spans="1:14">
      <c r="A753" s="5" t="s">
        <v>3343</v>
      </c>
      <c r="B753" s="5" t="s">
        <v>3344</v>
      </c>
      <c r="C753" s="394" t="s">
        <v>3345</v>
      </c>
      <c r="D753" s="5" t="s">
        <v>3346</v>
      </c>
      <c r="E753" s="6">
        <v>0.03</v>
      </c>
      <c r="F753" s="5" t="s">
        <v>188</v>
      </c>
      <c r="G753" s="5" t="s">
        <v>89</v>
      </c>
      <c r="H753" s="6"/>
      <c r="I753" s="5" t="s">
        <v>142</v>
      </c>
      <c r="J753" s="6"/>
      <c r="K753" s="6">
        <v>0.32</v>
      </c>
      <c r="L753" s="6">
        <v>3.29</v>
      </c>
      <c r="M753" s="5" t="s">
        <v>189</v>
      </c>
      <c r="N753" s="5" t="s">
        <v>8924</v>
      </c>
    </row>
    <row r="754" spans="1:14">
      <c r="A754" s="5" t="s">
        <v>6126</v>
      </c>
      <c r="B754" s="5" t="s">
        <v>6127</v>
      </c>
      <c r="C754" s="393">
        <v>1066</v>
      </c>
      <c r="D754" s="5" t="s">
        <v>6129</v>
      </c>
      <c r="E754" s="6">
        <v>0.02</v>
      </c>
      <c r="F754" s="5" t="s">
        <v>136</v>
      </c>
      <c r="G754" s="5" t="s">
        <v>85</v>
      </c>
      <c r="H754" s="6"/>
      <c r="I754" s="5"/>
      <c r="J754" s="6">
        <v>10.14</v>
      </c>
      <c r="K754" s="6">
        <v>0.1</v>
      </c>
      <c r="L754" s="6">
        <v>1.04</v>
      </c>
      <c r="M754" s="5" t="s">
        <v>137</v>
      </c>
      <c r="N754" s="5"/>
    </row>
    <row r="755" spans="1:14">
      <c r="A755" s="5" t="s">
        <v>196</v>
      </c>
      <c r="B755" s="5" t="s">
        <v>197</v>
      </c>
      <c r="C755" s="5" t="s">
        <v>198</v>
      </c>
      <c r="D755" s="5" t="s">
        <v>199</v>
      </c>
      <c r="E755" s="6">
        <v>0.02</v>
      </c>
      <c r="F755" s="5" t="s">
        <v>194</v>
      </c>
      <c r="G755" s="5" t="s">
        <v>85</v>
      </c>
      <c r="H755" s="6"/>
      <c r="I755" s="5"/>
      <c r="J755" s="6"/>
      <c r="K755" s="6">
        <v>0.3</v>
      </c>
      <c r="L755" s="6">
        <v>3.17</v>
      </c>
      <c r="M755" s="5" t="s">
        <v>195</v>
      </c>
      <c r="N755" s="5"/>
    </row>
    <row r="756" spans="1:14">
      <c r="A756" s="5" t="s">
        <v>3234</v>
      </c>
      <c r="B756" s="5" t="s">
        <v>3235</v>
      </c>
      <c r="C756" s="394" t="s">
        <v>3236</v>
      </c>
      <c r="D756" s="5" t="s">
        <v>3237</v>
      </c>
      <c r="E756" s="6">
        <v>0.02</v>
      </c>
      <c r="F756" s="5" t="s">
        <v>69</v>
      </c>
      <c r="G756" s="5" t="s">
        <v>82</v>
      </c>
      <c r="H756" s="6"/>
      <c r="I756" s="5"/>
      <c r="J756" s="6">
        <v>16.03</v>
      </c>
      <c r="K756" s="6">
        <v>0.25</v>
      </c>
      <c r="L756" s="6">
        <v>9.08</v>
      </c>
      <c r="M756" s="5" t="s">
        <v>157</v>
      </c>
      <c r="N756" s="5"/>
    </row>
    <row r="757" spans="1:14">
      <c r="A757" s="5" t="s">
        <v>8077</v>
      </c>
      <c r="B757" s="5" t="s">
        <v>8078</v>
      </c>
      <c r="C757" s="395" t="s">
        <v>8079</v>
      </c>
      <c r="D757" s="5" t="s">
        <v>8080</v>
      </c>
      <c r="E757" s="6">
        <v>0.02</v>
      </c>
      <c r="F757" s="5" t="s">
        <v>26</v>
      </c>
      <c r="G757" s="5" t="s">
        <v>85</v>
      </c>
      <c r="H757" s="6">
        <v>1.22</v>
      </c>
      <c r="I757" s="5" t="s">
        <v>142</v>
      </c>
      <c r="J757" s="6">
        <v>25.01</v>
      </c>
      <c r="K757" s="6">
        <v>0.47</v>
      </c>
      <c r="L757" s="6">
        <v>8.61</v>
      </c>
      <c r="M757" s="5" t="s">
        <v>131</v>
      </c>
      <c r="N757" s="5" t="s">
        <v>8599</v>
      </c>
    </row>
    <row r="758" spans="1:14">
      <c r="A758" s="5" t="s">
        <v>5775</v>
      </c>
      <c r="B758" s="5" t="s">
        <v>5776</v>
      </c>
      <c r="C758" s="394" t="s">
        <v>5777</v>
      </c>
      <c r="D758" s="5" t="s">
        <v>5778</v>
      </c>
      <c r="E758" s="6">
        <v>0.02</v>
      </c>
      <c r="F758" s="5" t="s">
        <v>136</v>
      </c>
      <c r="G758" s="5" t="s">
        <v>89</v>
      </c>
      <c r="H758" s="6"/>
      <c r="I758" s="5"/>
      <c r="J758" s="6">
        <v>25.36</v>
      </c>
      <c r="K758" s="6">
        <v>0.27</v>
      </c>
      <c r="L758" s="6">
        <v>6.95</v>
      </c>
      <c r="M758" s="5" t="s">
        <v>137</v>
      </c>
      <c r="N758" s="5"/>
    </row>
    <row r="759" spans="1:14">
      <c r="A759" s="5" t="s">
        <v>404</v>
      </c>
      <c r="B759" s="5" t="s">
        <v>405</v>
      </c>
      <c r="C759" s="5" t="s">
        <v>406</v>
      </c>
      <c r="D759" s="5" t="s">
        <v>407</v>
      </c>
      <c r="E759" s="6">
        <v>0.02</v>
      </c>
      <c r="F759" s="5" t="s">
        <v>194</v>
      </c>
      <c r="G759" s="5" t="s">
        <v>90</v>
      </c>
      <c r="H759" s="6"/>
      <c r="I759" s="5"/>
      <c r="J759" s="6"/>
      <c r="K759" s="6">
        <v>0.24</v>
      </c>
      <c r="L759" s="6">
        <v>1.56</v>
      </c>
      <c r="M759" s="5" t="s">
        <v>195</v>
      </c>
      <c r="N759" s="5"/>
    </row>
    <row r="760" spans="1:14">
      <c r="A760" s="5" t="s">
        <v>4951</v>
      </c>
      <c r="B760" s="5" t="s">
        <v>4952</v>
      </c>
      <c r="C760" s="394" t="s">
        <v>4953</v>
      </c>
      <c r="D760" s="5" t="s">
        <v>4954</v>
      </c>
      <c r="E760" s="6">
        <v>0.02</v>
      </c>
      <c r="F760" s="5" t="s">
        <v>24</v>
      </c>
      <c r="G760" s="5" t="s">
        <v>89</v>
      </c>
      <c r="H760" s="6"/>
      <c r="I760" s="5"/>
      <c r="J760" s="6"/>
      <c r="K760" s="6">
        <v>0.06</v>
      </c>
      <c r="L760" s="6">
        <v>0.72</v>
      </c>
      <c r="M760" s="5" t="s">
        <v>294</v>
      </c>
      <c r="N760" s="5"/>
    </row>
    <row r="761" spans="1:14">
      <c r="A761" s="5" t="s">
        <v>2188</v>
      </c>
      <c r="B761" s="5" t="s">
        <v>2189</v>
      </c>
      <c r="C761" s="394" t="s">
        <v>2190</v>
      </c>
      <c r="D761" s="5" t="s">
        <v>2191</v>
      </c>
      <c r="E761" s="6">
        <v>0.02</v>
      </c>
      <c r="F761" s="5" t="s">
        <v>24</v>
      </c>
      <c r="G761" s="5" t="s">
        <v>87</v>
      </c>
      <c r="H761" s="6"/>
      <c r="I761" s="5"/>
      <c r="J761" s="6"/>
      <c r="K761" s="6">
        <v>0.1</v>
      </c>
      <c r="L761" s="6">
        <v>1.1399999999999999</v>
      </c>
      <c r="M761" s="5" t="s">
        <v>294</v>
      </c>
      <c r="N761" s="5"/>
    </row>
    <row r="762" spans="1:14">
      <c r="A762" s="5" t="s">
        <v>2808</v>
      </c>
      <c r="B762" s="5" t="s">
        <v>2809</v>
      </c>
      <c r="C762" s="5" t="s">
        <v>2810</v>
      </c>
      <c r="D762" s="5" t="s">
        <v>2811</v>
      </c>
      <c r="E762" s="6">
        <v>0.02</v>
      </c>
      <c r="F762" s="5" t="s">
        <v>79</v>
      </c>
      <c r="G762" s="5" t="s">
        <v>89</v>
      </c>
      <c r="H762" s="6"/>
      <c r="I762" s="5"/>
      <c r="J762" s="6">
        <v>13.65</v>
      </c>
      <c r="K762" s="6"/>
      <c r="L762" s="6">
        <v>7.7</v>
      </c>
      <c r="M762" s="5" t="s">
        <v>131</v>
      </c>
      <c r="N762" s="5"/>
    </row>
    <row r="763" spans="1:14">
      <c r="A763" s="5" t="s">
        <v>1513</v>
      </c>
      <c r="B763" s="5" t="s">
        <v>1514</v>
      </c>
      <c r="C763" s="394" t="s">
        <v>1515</v>
      </c>
      <c r="D763" s="5" t="s">
        <v>1516</v>
      </c>
      <c r="E763" s="6">
        <v>0.02</v>
      </c>
      <c r="F763" s="5" t="s">
        <v>69</v>
      </c>
      <c r="G763" s="5" t="s">
        <v>85</v>
      </c>
      <c r="H763" s="6">
        <v>0.89</v>
      </c>
      <c r="I763" s="5" t="s">
        <v>142</v>
      </c>
      <c r="J763" s="6">
        <v>5.56</v>
      </c>
      <c r="K763" s="6">
        <v>0.1</v>
      </c>
      <c r="L763" s="6">
        <v>0.55000000000000004</v>
      </c>
      <c r="M763" s="5" t="s">
        <v>157</v>
      </c>
      <c r="N763" s="5" t="s">
        <v>8599</v>
      </c>
    </row>
    <row r="764" spans="1:14">
      <c r="A764" s="5" t="s">
        <v>4751</v>
      </c>
      <c r="B764" s="5" t="s">
        <v>4752</v>
      </c>
      <c r="C764" s="5" t="s">
        <v>4753</v>
      </c>
      <c r="D764" s="5" t="s">
        <v>4754</v>
      </c>
      <c r="E764" s="6">
        <v>0.02</v>
      </c>
      <c r="F764" s="5" t="s">
        <v>26</v>
      </c>
      <c r="G764" s="5" t="s">
        <v>85</v>
      </c>
      <c r="H764" s="6"/>
      <c r="I764" s="5"/>
      <c r="J764" s="6">
        <v>10.61</v>
      </c>
      <c r="K764" s="6">
        <v>0.1</v>
      </c>
      <c r="L764" s="6">
        <v>2.1800000000000002</v>
      </c>
      <c r="M764" s="5" t="s">
        <v>131</v>
      </c>
      <c r="N764" s="5"/>
    </row>
    <row r="765" spans="1:14">
      <c r="A765" s="5" t="s">
        <v>5203</v>
      </c>
      <c r="B765" s="5" t="s">
        <v>5204</v>
      </c>
      <c r="C765" s="394" t="s">
        <v>5205</v>
      </c>
      <c r="D765" s="5" t="s">
        <v>5206</v>
      </c>
      <c r="E765" s="6">
        <v>0.02</v>
      </c>
      <c r="F765" s="5" t="s">
        <v>69</v>
      </c>
      <c r="G765" s="5" t="s">
        <v>82</v>
      </c>
      <c r="H765" s="6">
        <v>0.96</v>
      </c>
      <c r="I765" s="5" t="s">
        <v>142</v>
      </c>
      <c r="J765" s="6">
        <v>13.82</v>
      </c>
      <c r="K765" s="6">
        <v>0.1</v>
      </c>
      <c r="L765" s="6">
        <v>2.39</v>
      </c>
      <c r="M765" s="5" t="s">
        <v>157</v>
      </c>
      <c r="N765" s="5" t="s">
        <v>8924</v>
      </c>
    </row>
    <row r="766" spans="1:14">
      <c r="A766" s="5" t="s">
        <v>4042</v>
      </c>
      <c r="B766" s="5" t="s">
        <v>4043</v>
      </c>
      <c r="C766" s="394" t="s">
        <v>4044</v>
      </c>
      <c r="D766" s="5" t="s">
        <v>4045</v>
      </c>
      <c r="E766" s="6">
        <v>0.02</v>
      </c>
      <c r="F766" s="5" t="s">
        <v>69</v>
      </c>
      <c r="G766" s="5" t="s">
        <v>87</v>
      </c>
      <c r="H766" s="6">
        <v>0.76</v>
      </c>
      <c r="I766" s="5" t="s">
        <v>142</v>
      </c>
      <c r="J766" s="6">
        <v>20.23</v>
      </c>
      <c r="K766" s="6">
        <v>0.05</v>
      </c>
      <c r="L766" s="6">
        <v>4.0199999999999996</v>
      </c>
      <c r="M766" s="5" t="s">
        <v>157</v>
      </c>
      <c r="N766" s="5" t="s">
        <v>8599</v>
      </c>
    </row>
    <row r="767" spans="1:14">
      <c r="A767" s="5" t="s">
        <v>3723</v>
      </c>
      <c r="B767" s="5" t="s">
        <v>3724</v>
      </c>
      <c r="C767" s="395">
        <v>64350</v>
      </c>
      <c r="D767" s="5" t="s">
        <v>3726</v>
      </c>
      <c r="E767" s="6">
        <v>0.02</v>
      </c>
      <c r="F767" s="5" t="s">
        <v>73</v>
      </c>
      <c r="G767" s="5" t="s">
        <v>87</v>
      </c>
      <c r="H767" s="6"/>
      <c r="I767" s="5"/>
      <c r="J767" s="6"/>
      <c r="K767" s="6">
        <v>0.3</v>
      </c>
      <c r="L767" s="6">
        <v>7.44</v>
      </c>
      <c r="M767" s="5" t="s">
        <v>469</v>
      </c>
      <c r="N767" s="5"/>
    </row>
    <row r="768" spans="1:14">
      <c r="A768" s="5" t="s">
        <v>1152</v>
      </c>
      <c r="B768" s="5" t="s">
        <v>1153</v>
      </c>
      <c r="C768" s="395" t="s">
        <v>1154</v>
      </c>
      <c r="D768" s="5" t="s">
        <v>1155</v>
      </c>
      <c r="E768" s="6">
        <v>0.02</v>
      </c>
      <c r="F768" s="5" t="s">
        <v>188</v>
      </c>
      <c r="G768" s="5" t="s">
        <v>83</v>
      </c>
      <c r="H768" s="6"/>
      <c r="I768" s="5"/>
      <c r="J768" s="6"/>
      <c r="K768" s="6">
        <v>0.19</v>
      </c>
      <c r="L768" s="6">
        <v>3</v>
      </c>
      <c r="M768" s="5" t="s">
        <v>189</v>
      </c>
      <c r="N768" s="5"/>
    </row>
    <row r="769" spans="1:14">
      <c r="A769" s="5" t="s">
        <v>4011</v>
      </c>
      <c r="B769" s="5" t="s">
        <v>4012</v>
      </c>
      <c r="C769" s="395">
        <v>7202</v>
      </c>
      <c r="D769" s="5" t="s">
        <v>4013</v>
      </c>
      <c r="E769" s="6">
        <v>0.02</v>
      </c>
      <c r="F769" s="5" t="s">
        <v>24</v>
      </c>
      <c r="G769" s="5" t="s">
        <v>82</v>
      </c>
      <c r="H769" s="6"/>
      <c r="I769" s="5"/>
      <c r="J769" s="6">
        <v>7.9</v>
      </c>
      <c r="K769" s="6">
        <v>0.13</v>
      </c>
      <c r="L769" s="6">
        <v>1.1100000000000001</v>
      </c>
      <c r="M769" s="5" t="s">
        <v>294</v>
      </c>
      <c r="N769" s="5"/>
    </row>
    <row r="770" spans="1:14">
      <c r="A770" s="5" t="s">
        <v>6326</v>
      </c>
      <c r="B770" s="5" t="s">
        <v>6327</v>
      </c>
      <c r="C770" s="395" t="s">
        <v>6324</v>
      </c>
      <c r="D770" s="5" t="s">
        <v>6328</v>
      </c>
      <c r="E770" s="6">
        <v>0.02</v>
      </c>
      <c r="F770" s="5" t="s">
        <v>28</v>
      </c>
      <c r="G770" s="5" t="s">
        <v>83</v>
      </c>
      <c r="H770" s="6">
        <v>1.67</v>
      </c>
      <c r="I770" s="5" t="s">
        <v>142</v>
      </c>
      <c r="J770" s="6">
        <v>19.760000000000002</v>
      </c>
      <c r="K770" s="6">
        <v>-0.02</v>
      </c>
      <c r="L770" s="6">
        <v>2.74</v>
      </c>
      <c r="M770" s="5" t="s">
        <v>332</v>
      </c>
      <c r="N770" s="5" t="s">
        <v>8598</v>
      </c>
    </row>
    <row r="771" spans="1:14">
      <c r="A771" s="5" t="s">
        <v>4773</v>
      </c>
      <c r="B771" s="5" t="s">
        <v>4774</v>
      </c>
      <c r="C771" s="395">
        <v>6586</v>
      </c>
      <c r="D771" s="5" t="s">
        <v>4776</v>
      </c>
      <c r="E771" s="6">
        <v>0.02</v>
      </c>
      <c r="F771" s="5" t="s">
        <v>24</v>
      </c>
      <c r="G771" s="5" t="s">
        <v>87</v>
      </c>
      <c r="H771" s="6">
        <v>1.02</v>
      </c>
      <c r="I771" s="5" t="s">
        <v>263</v>
      </c>
      <c r="J771" s="6">
        <v>21.41</v>
      </c>
      <c r="K771" s="6">
        <v>0.09</v>
      </c>
      <c r="L771" s="6">
        <v>1.47</v>
      </c>
      <c r="M771" s="5" t="s">
        <v>294</v>
      </c>
      <c r="N771" s="5" t="s">
        <v>8598</v>
      </c>
    </row>
    <row r="772" spans="1:14">
      <c r="A772" s="5" t="s">
        <v>8213</v>
      </c>
      <c r="B772" s="5" t="s">
        <v>8214</v>
      </c>
      <c r="C772" s="395" t="s">
        <v>8215</v>
      </c>
      <c r="D772" s="5" t="s">
        <v>8216</v>
      </c>
      <c r="E772" s="6">
        <v>0.02</v>
      </c>
      <c r="F772" s="5" t="s">
        <v>54</v>
      </c>
      <c r="G772" s="5" t="s">
        <v>87</v>
      </c>
      <c r="H772" s="6"/>
      <c r="I772" s="5"/>
      <c r="J772" s="6">
        <v>8.92</v>
      </c>
      <c r="K772" s="6">
        <v>0.3</v>
      </c>
      <c r="L772" s="6">
        <v>2.68</v>
      </c>
      <c r="M772" s="5" t="s">
        <v>1376</v>
      </c>
      <c r="N772" s="5"/>
    </row>
    <row r="773" spans="1:14">
      <c r="A773" s="5" t="s">
        <v>4374</v>
      </c>
      <c r="B773" s="5" t="s">
        <v>4375</v>
      </c>
      <c r="C773" s="395">
        <v>2801</v>
      </c>
      <c r="D773" s="5" t="s">
        <v>4376</v>
      </c>
      <c r="E773" s="6">
        <v>0.02</v>
      </c>
      <c r="F773" s="5" t="s">
        <v>24</v>
      </c>
      <c r="G773" s="5" t="s">
        <v>83</v>
      </c>
      <c r="H773" s="6">
        <v>0.97</v>
      </c>
      <c r="I773" s="5" t="s">
        <v>176</v>
      </c>
      <c r="J773" s="6">
        <v>22.85</v>
      </c>
      <c r="K773" s="6">
        <v>0.12</v>
      </c>
      <c r="L773" s="6">
        <v>2.58</v>
      </c>
      <c r="M773" s="5" t="s">
        <v>294</v>
      </c>
      <c r="N773" s="5" t="s">
        <v>8598</v>
      </c>
    </row>
    <row r="774" spans="1:14">
      <c r="A774" s="5" t="s">
        <v>4567</v>
      </c>
      <c r="B774" s="5" t="s">
        <v>4568</v>
      </c>
      <c r="C774" s="5" t="s">
        <v>4569</v>
      </c>
      <c r="D774" s="5" t="s">
        <v>4570</v>
      </c>
      <c r="E774" s="6">
        <v>0.02</v>
      </c>
      <c r="F774" s="5" t="s">
        <v>853</v>
      </c>
      <c r="G774" s="5" t="s">
        <v>87</v>
      </c>
      <c r="H774" s="6"/>
      <c r="I774" s="5" t="s">
        <v>142</v>
      </c>
      <c r="J774" s="6"/>
      <c r="K774" s="6">
        <v>1.45</v>
      </c>
      <c r="L774" s="6">
        <v>11.28</v>
      </c>
      <c r="M774" s="5" t="s">
        <v>854</v>
      </c>
      <c r="N774" s="5" t="s">
        <v>8924</v>
      </c>
    </row>
    <row r="775" spans="1:14">
      <c r="A775" s="5" t="s">
        <v>4935</v>
      </c>
      <c r="B775" s="5" t="s">
        <v>4936</v>
      </c>
      <c r="C775" s="395">
        <v>6800</v>
      </c>
      <c r="D775" s="5" t="s">
        <v>4938</v>
      </c>
      <c r="E775" s="6">
        <v>0.02</v>
      </c>
      <c r="F775" s="5" t="s">
        <v>73</v>
      </c>
      <c r="G775" s="5" t="s">
        <v>85</v>
      </c>
      <c r="H775" s="6"/>
      <c r="I775" s="5"/>
      <c r="J775" s="6"/>
      <c r="K775" s="6">
        <v>0.13</v>
      </c>
      <c r="L775" s="6">
        <v>2.92</v>
      </c>
      <c r="M775" s="5" t="s">
        <v>469</v>
      </c>
      <c r="N775" s="5"/>
    </row>
    <row r="776" spans="1:14">
      <c r="A776" s="5" t="s">
        <v>7845</v>
      </c>
      <c r="B776" s="5" t="s">
        <v>7846</v>
      </c>
      <c r="C776" s="5" t="s">
        <v>7847</v>
      </c>
      <c r="D776" s="5" t="s">
        <v>7848</v>
      </c>
      <c r="E776" s="6">
        <v>0.02</v>
      </c>
      <c r="F776" s="5" t="s">
        <v>26</v>
      </c>
      <c r="G776" s="5" t="s">
        <v>87</v>
      </c>
      <c r="H776" s="6">
        <v>0.66</v>
      </c>
      <c r="I776" s="5" t="s">
        <v>176</v>
      </c>
      <c r="J776" s="6">
        <v>14.15</v>
      </c>
      <c r="K776" s="6">
        <v>0.13</v>
      </c>
      <c r="L776" s="6">
        <v>2.34</v>
      </c>
      <c r="M776" s="5" t="s">
        <v>131</v>
      </c>
      <c r="N776" s="5" t="s">
        <v>8598</v>
      </c>
    </row>
    <row r="777" spans="1:14">
      <c r="A777" s="5" t="s">
        <v>5399</v>
      </c>
      <c r="B777" s="5" t="s">
        <v>5400</v>
      </c>
      <c r="C777" s="395">
        <v>4684</v>
      </c>
      <c r="D777" s="5" t="s">
        <v>5402</v>
      </c>
      <c r="E777" s="6">
        <v>0.02</v>
      </c>
      <c r="F777" s="5" t="s">
        <v>24</v>
      </c>
      <c r="G777" s="5" t="s">
        <v>88</v>
      </c>
      <c r="H777" s="6">
        <v>1</v>
      </c>
      <c r="I777" s="5" t="s">
        <v>142</v>
      </c>
      <c r="J777" s="6">
        <v>22.09</v>
      </c>
      <c r="K777" s="6">
        <v>0.16</v>
      </c>
      <c r="L777" s="6">
        <v>3.51</v>
      </c>
      <c r="M777" s="5" t="s">
        <v>294</v>
      </c>
      <c r="N777" s="5" t="s">
        <v>8598</v>
      </c>
    </row>
    <row r="778" spans="1:14">
      <c r="A778" s="5" t="s">
        <v>849</v>
      </c>
      <c r="B778" s="5" t="s">
        <v>850</v>
      </c>
      <c r="C778" s="395" t="s">
        <v>851</v>
      </c>
      <c r="D778" s="5" t="s">
        <v>852</v>
      </c>
      <c r="E778" s="6">
        <v>0.02</v>
      </c>
      <c r="F778" s="5" t="s">
        <v>853</v>
      </c>
      <c r="G778" s="5" t="s">
        <v>85</v>
      </c>
      <c r="H778" s="6"/>
      <c r="I778" s="5" t="s">
        <v>263</v>
      </c>
      <c r="J778" s="6">
        <v>28.04</v>
      </c>
      <c r="K778" s="6"/>
      <c r="L778" s="6">
        <v>3.01</v>
      </c>
      <c r="M778" s="5" t="s">
        <v>854</v>
      </c>
      <c r="N778" s="5" t="s">
        <v>8598</v>
      </c>
    </row>
    <row r="779" spans="1:14">
      <c r="A779" s="5" t="s">
        <v>8478</v>
      </c>
      <c r="B779" s="5" t="s">
        <v>8971</v>
      </c>
      <c r="C779" s="395">
        <v>298040</v>
      </c>
      <c r="D779" s="5" t="s">
        <v>8972</v>
      </c>
      <c r="E779" s="6">
        <v>0.02</v>
      </c>
      <c r="F779" s="5" t="s">
        <v>73</v>
      </c>
      <c r="G779" s="5" t="s">
        <v>87</v>
      </c>
      <c r="H779" s="6"/>
      <c r="I779" s="5"/>
      <c r="J779" s="6"/>
      <c r="K779" s="6">
        <v>0.24</v>
      </c>
      <c r="L779" s="6">
        <v>11.64</v>
      </c>
      <c r="M779" s="5" t="s">
        <v>469</v>
      </c>
      <c r="N779" s="5"/>
    </row>
    <row r="780" spans="1:14">
      <c r="A780" s="5" t="s">
        <v>2366</v>
      </c>
      <c r="B780" s="5" t="s">
        <v>2367</v>
      </c>
      <c r="C780" s="5" t="s">
        <v>2368</v>
      </c>
      <c r="D780" s="5" t="s">
        <v>2369</v>
      </c>
      <c r="E780" s="6">
        <v>0.02</v>
      </c>
      <c r="F780" s="5" t="s">
        <v>71</v>
      </c>
      <c r="G780" s="5" t="s">
        <v>86</v>
      </c>
      <c r="H780" s="6"/>
      <c r="I780" s="5" t="s">
        <v>142</v>
      </c>
      <c r="J780" s="6">
        <v>23.77</v>
      </c>
      <c r="K780" s="6">
        <v>0.19</v>
      </c>
      <c r="L780" s="6">
        <v>2.77</v>
      </c>
      <c r="M780" s="5" t="s">
        <v>171</v>
      </c>
      <c r="N780" s="5" t="s">
        <v>8599</v>
      </c>
    </row>
    <row r="781" spans="1:14">
      <c r="A781" s="5" t="s">
        <v>6798</v>
      </c>
      <c r="B781" s="5" t="s">
        <v>6799</v>
      </c>
      <c r="C781" s="395" t="s">
        <v>6800</v>
      </c>
      <c r="D781" s="5" t="s">
        <v>6801</v>
      </c>
      <c r="E781" s="6">
        <v>0.02</v>
      </c>
      <c r="F781" s="5" t="s">
        <v>188</v>
      </c>
      <c r="G781" s="5" t="s">
        <v>83</v>
      </c>
      <c r="H781" s="6"/>
      <c r="I781" s="5"/>
      <c r="J781" s="6"/>
      <c r="K781" s="6">
        <v>0.26</v>
      </c>
      <c r="L781" s="6">
        <v>4.8899999999999997</v>
      </c>
      <c r="M781" s="5" t="s">
        <v>189</v>
      </c>
      <c r="N781" s="5"/>
    </row>
    <row r="782" spans="1:14">
      <c r="A782" s="5" t="s">
        <v>1027</v>
      </c>
      <c r="B782" s="5" t="s">
        <v>1028</v>
      </c>
      <c r="C782" s="5" t="s">
        <v>1029</v>
      </c>
      <c r="D782" s="5" t="s">
        <v>1030</v>
      </c>
      <c r="E782" s="6">
        <v>0.02</v>
      </c>
      <c r="F782" s="5" t="s">
        <v>28</v>
      </c>
      <c r="G782" s="5" t="s">
        <v>81</v>
      </c>
      <c r="H782" s="6">
        <v>0.72</v>
      </c>
      <c r="I782" s="5" t="s">
        <v>263</v>
      </c>
      <c r="J782" s="6">
        <v>12.57</v>
      </c>
      <c r="K782" s="6">
        <v>0.4</v>
      </c>
      <c r="L782" s="6">
        <v>1.53</v>
      </c>
      <c r="M782" s="5" t="s">
        <v>332</v>
      </c>
      <c r="N782" s="5" t="s">
        <v>8600</v>
      </c>
    </row>
    <row r="783" spans="1:14">
      <c r="A783" s="5" t="s">
        <v>1184</v>
      </c>
      <c r="B783" s="5" t="s">
        <v>1185</v>
      </c>
      <c r="C783" s="395" t="s">
        <v>1186</v>
      </c>
      <c r="D783" s="5" t="s">
        <v>1187</v>
      </c>
      <c r="E783" s="6">
        <v>0.02</v>
      </c>
      <c r="F783" s="5" t="s">
        <v>34</v>
      </c>
      <c r="G783" s="5" t="s">
        <v>89</v>
      </c>
      <c r="H783" s="6">
        <v>1.07</v>
      </c>
      <c r="I783" s="5" t="s">
        <v>142</v>
      </c>
      <c r="J783" s="6">
        <v>13.03</v>
      </c>
      <c r="K783" s="6">
        <v>0.02</v>
      </c>
      <c r="L783" s="6">
        <v>1.17</v>
      </c>
      <c r="M783" s="5" t="s">
        <v>299</v>
      </c>
      <c r="N783" s="5" t="s">
        <v>8599</v>
      </c>
    </row>
    <row r="784" spans="1:14">
      <c r="A784" s="5" t="s">
        <v>4465</v>
      </c>
      <c r="B784" s="5" t="s">
        <v>4466</v>
      </c>
      <c r="C784" s="393">
        <v>47810</v>
      </c>
      <c r="D784" s="5" t="s">
        <v>4468</v>
      </c>
      <c r="E784" s="6">
        <v>0.02</v>
      </c>
      <c r="F784" s="5" t="s">
        <v>73</v>
      </c>
      <c r="G784" s="5" t="s">
        <v>87</v>
      </c>
      <c r="H784" s="6"/>
      <c r="I784" s="5"/>
      <c r="J784" s="6"/>
      <c r="K784" s="6">
        <v>0.11</v>
      </c>
      <c r="L784" s="6">
        <v>10.65</v>
      </c>
      <c r="M784" s="5" t="s">
        <v>469</v>
      </c>
      <c r="N784" s="5"/>
    </row>
    <row r="785" spans="1:14">
      <c r="A785" s="5" t="s">
        <v>235</v>
      </c>
      <c r="B785" s="5" t="s">
        <v>236</v>
      </c>
      <c r="C785" s="393">
        <v>512599</v>
      </c>
      <c r="D785" s="5" t="s">
        <v>238</v>
      </c>
      <c r="E785" s="6">
        <v>0.02</v>
      </c>
      <c r="F785" s="5" t="s">
        <v>71</v>
      </c>
      <c r="G785" s="5" t="s">
        <v>87</v>
      </c>
      <c r="H785" s="6"/>
      <c r="I785" s="5"/>
      <c r="J785" s="6"/>
      <c r="K785" s="6">
        <v>0.18</v>
      </c>
      <c r="L785" s="6">
        <v>4.5999999999999996</v>
      </c>
      <c r="M785" s="5" t="s">
        <v>171</v>
      </c>
      <c r="N785" s="5"/>
    </row>
    <row r="786" spans="1:14">
      <c r="A786" s="5" t="s">
        <v>144</v>
      </c>
      <c r="B786" s="5" t="s">
        <v>145</v>
      </c>
      <c r="C786" s="393" t="s">
        <v>146</v>
      </c>
      <c r="D786" s="5" t="s">
        <v>147</v>
      </c>
      <c r="E786" s="6">
        <v>0.02</v>
      </c>
      <c r="F786" s="5" t="s">
        <v>42</v>
      </c>
      <c r="G786" s="5" t="s">
        <v>87</v>
      </c>
      <c r="H786" s="6">
        <v>1.21</v>
      </c>
      <c r="I786" s="5" t="s">
        <v>142</v>
      </c>
      <c r="J786" s="6">
        <v>89.23</v>
      </c>
      <c r="K786" s="6">
        <v>0.05</v>
      </c>
      <c r="L786" s="6">
        <v>0.66</v>
      </c>
      <c r="M786" s="5" t="s">
        <v>143</v>
      </c>
      <c r="N786" s="5" t="s">
        <v>8599</v>
      </c>
    </row>
    <row r="787" spans="1:14">
      <c r="A787" s="5" t="s">
        <v>3975</v>
      </c>
      <c r="B787" s="5" t="s">
        <v>3976</v>
      </c>
      <c r="C787" s="393" t="s">
        <v>3977</v>
      </c>
      <c r="D787" s="5" t="s">
        <v>3978</v>
      </c>
      <c r="E787" s="6">
        <v>0.02</v>
      </c>
      <c r="F787" s="5" t="s">
        <v>26</v>
      </c>
      <c r="G787" s="5" t="s">
        <v>87</v>
      </c>
      <c r="H787" s="6">
        <v>0.77</v>
      </c>
      <c r="I787" s="5" t="s">
        <v>176</v>
      </c>
      <c r="J787" s="6">
        <v>14.24</v>
      </c>
      <c r="K787" s="6">
        <v>0.3</v>
      </c>
      <c r="L787" s="6">
        <v>5.4</v>
      </c>
      <c r="M787" s="5" t="s">
        <v>131</v>
      </c>
      <c r="N787" s="5" t="s">
        <v>8598</v>
      </c>
    </row>
    <row r="788" spans="1:14">
      <c r="A788" s="5" t="s">
        <v>6401</v>
      </c>
      <c r="B788" s="5" t="s">
        <v>6402</v>
      </c>
      <c r="C788" s="393">
        <v>540719</v>
      </c>
      <c r="D788" s="5" t="s">
        <v>6404</v>
      </c>
      <c r="E788" s="6">
        <v>0.02</v>
      </c>
      <c r="F788" s="5" t="s">
        <v>71</v>
      </c>
      <c r="G788" s="5" t="s">
        <v>85</v>
      </c>
      <c r="H788" s="6"/>
      <c r="I788" s="5"/>
      <c r="J788" s="6">
        <v>55.72</v>
      </c>
      <c r="K788" s="6">
        <v>0.15</v>
      </c>
      <c r="L788" s="6">
        <v>10.130000000000001</v>
      </c>
      <c r="M788" s="5" t="s">
        <v>171</v>
      </c>
      <c r="N788" s="5"/>
    </row>
    <row r="789" spans="1:14">
      <c r="A789" s="5" t="s">
        <v>6214</v>
      </c>
      <c r="B789" s="5" t="s">
        <v>6215</v>
      </c>
      <c r="C789" s="393" t="s">
        <v>6216</v>
      </c>
      <c r="D789" s="5" t="s">
        <v>6217</v>
      </c>
      <c r="E789" s="6">
        <v>0.02</v>
      </c>
      <c r="F789" s="5" t="s">
        <v>26</v>
      </c>
      <c r="G789" s="5" t="s">
        <v>83</v>
      </c>
      <c r="H789" s="6">
        <v>1.03</v>
      </c>
      <c r="I789" s="5" t="s">
        <v>142</v>
      </c>
      <c r="J789" s="6">
        <v>17.309999999999999</v>
      </c>
      <c r="K789" s="6"/>
      <c r="L789" s="6">
        <v>1.24</v>
      </c>
      <c r="M789" s="5" t="s">
        <v>131</v>
      </c>
      <c r="N789" s="5" t="s">
        <v>8598</v>
      </c>
    </row>
    <row r="790" spans="1:14">
      <c r="A790" s="5" t="s">
        <v>446</v>
      </c>
      <c r="B790" s="5" t="s">
        <v>447</v>
      </c>
      <c r="C790" s="394" t="s">
        <v>448</v>
      </c>
      <c r="D790" s="5" t="s">
        <v>449</v>
      </c>
      <c r="E790" s="6">
        <v>0.02</v>
      </c>
      <c r="F790" s="5" t="s">
        <v>450</v>
      </c>
      <c r="G790" s="5" t="s">
        <v>85</v>
      </c>
      <c r="H790" s="6"/>
      <c r="I790" s="5"/>
      <c r="J790" s="6">
        <v>8.67</v>
      </c>
      <c r="K790" s="6">
        <v>0.08</v>
      </c>
      <c r="L790" s="6">
        <v>0.98</v>
      </c>
      <c r="M790" s="5" t="s">
        <v>152</v>
      </c>
      <c r="N790" s="5"/>
    </row>
    <row r="791" spans="1:14">
      <c r="A791" s="5" t="s">
        <v>4719</v>
      </c>
      <c r="B791" s="5" t="s">
        <v>4720</v>
      </c>
      <c r="C791" s="393" t="s">
        <v>4721</v>
      </c>
      <c r="D791" s="5" t="s">
        <v>4722</v>
      </c>
      <c r="E791" s="6">
        <v>0.02</v>
      </c>
      <c r="F791" s="5" t="s">
        <v>436</v>
      </c>
      <c r="G791" s="5" t="s">
        <v>82</v>
      </c>
      <c r="H791" s="6"/>
      <c r="I791" s="5"/>
      <c r="J791" s="6"/>
      <c r="K791" s="6">
        <v>0.28000000000000003</v>
      </c>
      <c r="L791" s="6">
        <v>7.76</v>
      </c>
      <c r="M791" s="5" t="s">
        <v>437</v>
      </c>
      <c r="N791" s="5"/>
    </row>
    <row r="792" spans="1:14">
      <c r="A792" s="5" t="s">
        <v>5211</v>
      </c>
      <c r="B792" s="5" t="s">
        <v>5212</v>
      </c>
      <c r="C792" s="394" t="s">
        <v>5213</v>
      </c>
      <c r="D792" s="5" t="s">
        <v>5214</v>
      </c>
      <c r="E792" s="6">
        <v>0.02</v>
      </c>
      <c r="F792" s="5" t="s">
        <v>24</v>
      </c>
      <c r="G792" s="5" t="s">
        <v>81</v>
      </c>
      <c r="H792" s="6">
        <v>0.73</v>
      </c>
      <c r="I792" s="5" t="s">
        <v>263</v>
      </c>
      <c r="J792" s="6">
        <v>18.14</v>
      </c>
      <c r="K792" s="6">
        <v>0.09</v>
      </c>
      <c r="L792" s="6">
        <v>1.99</v>
      </c>
      <c r="M792" s="5" t="s">
        <v>294</v>
      </c>
      <c r="N792" s="5" t="s">
        <v>8599</v>
      </c>
    </row>
    <row r="793" spans="1:14">
      <c r="A793" s="5" t="s">
        <v>1248</v>
      </c>
      <c r="B793" s="5" t="s">
        <v>1249</v>
      </c>
      <c r="C793" s="394" t="s">
        <v>1250</v>
      </c>
      <c r="D793" s="5" t="s">
        <v>1251</v>
      </c>
      <c r="E793" s="6">
        <v>0.02</v>
      </c>
      <c r="F793" s="5" t="s">
        <v>71</v>
      </c>
      <c r="G793" s="5" t="s">
        <v>83</v>
      </c>
      <c r="H793" s="6"/>
      <c r="I793" s="5"/>
      <c r="J793" s="6">
        <v>49.22</v>
      </c>
      <c r="K793" s="6">
        <v>0.56999999999999995</v>
      </c>
      <c r="L793" s="6">
        <v>35.86</v>
      </c>
      <c r="M793" s="5" t="s">
        <v>171</v>
      </c>
      <c r="N793" s="5"/>
    </row>
    <row r="794" spans="1:14">
      <c r="A794" s="5" t="s">
        <v>8480</v>
      </c>
      <c r="B794" s="5" t="s">
        <v>8979</v>
      </c>
      <c r="C794" s="394" t="s">
        <v>9248</v>
      </c>
      <c r="D794" s="5" t="s">
        <v>8980</v>
      </c>
      <c r="E794" s="6">
        <v>0.02</v>
      </c>
      <c r="F794" s="5" t="s">
        <v>75</v>
      </c>
      <c r="G794" s="5" t="s">
        <v>88</v>
      </c>
      <c r="H794" s="6"/>
      <c r="I794" s="5"/>
      <c r="J794" s="6"/>
      <c r="K794" s="6">
        <v>0.41</v>
      </c>
      <c r="L794" s="6">
        <v>11.41</v>
      </c>
      <c r="M794" s="5" t="s">
        <v>212</v>
      </c>
      <c r="N794" s="5"/>
    </row>
    <row r="795" spans="1:14">
      <c r="A795" s="5" t="s">
        <v>2319</v>
      </c>
      <c r="B795" s="5" t="s">
        <v>2320</v>
      </c>
      <c r="C795" s="394" t="s">
        <v>2249</v>
      </c>
      <c r="D795" s="5" t="s">
        <v>2321</v>
      </c>
      <c r="E795" s="6">
        <v>0.02</v>
      </c>
      <c r="F795" s="5" t="s">
        <v>188</v>
      </c>
      <c r="G795" s="5" t="s">
        <v>85</v>
      </c>
      <c r="H795" s="6"/>
      <c r="I795" s="5"/>
      <c r="J795" s="6"/>
      <c r="K795" s="6">
        <v>0.16</v>
      </c>
      <c r="L795" s="6">
        <v>2.35</v>
      </c>
      <c r="M795" s="5" t="s">
        <v>189</v>
      </c>
      <c r="N795" s="5"/>
    </row>
    <row r="796" spans="1:14">
      <c r="A796" s="5" t="s">
        <v>859</v>
      </c>
      <c r="B796" s="5" t="s">
        <v>860</v>
      </c>
      <c r="C796" s="393" t="s">
        <v>861</v>
      </c>
      <c r="D796" s="5" t="s">
        <v>862</v>
      </c>
      <c r="E796" s="6">
        <v>0.02</v>
      </c>
      <c r="F796" s="5" t="s">
        <v>77</v>
      </c>
      <c r="G796" s="5" t="s">
        <v>85</v>
      </c>
      <c r="H796" s="6"/>
      <c r="I796" s="5"/>
      <c r="J796" s="6">
        <v>4.7</v>
      </c>
      <c r="K796" s="6">
        <v>0.09</v>
      </c>
      <c r="L796" s="6">
        <v>0.76</v>
      </c>
      <c r="M796" s="5" t="s">
        <v>482</v>
      </c>
      <c r="N796" s="5"/>
    </row>
    <row r="797" spans="1:14">
      <c r="A797" s="5" t="s">
        <v>3315</v>
      </c>
      <c r="B797" s="5" t="s">
        <v>3316</v>
      </c>
      <c r="C797" s="394" t="s">
        <v>3317</v>
      </c>
      <c r="D797" s="5" t="s">
        <v>3318</v>
      </c>
      <c r="E797" s="6">
        <v>0.02</v>
      </c>
      <c r="F797" s="5" t="s">
        <v>73</v>
      </c>
      <c r="G797" s="5" t="s">
        <v>88</v>
      </c>
      <c r="H797" s="6"/>
      <c r="I797" s="5"/>
      <c r="J797" s="6">
        <v>76.55</v>
      </c>
      <c r="K797" s="6">
        <v>0.36</v>
      </c>
      <c r="L797" s="6">
        <v>40.33</v>
      </c>
      <c r="M797" s="5" t="s">
        <v>469</v>
      </c>
      <c r="N797" s="5"/>
    </row>
    <row r="798" spans="1:14">
      <c r="A798" s="5" t="s">
        <v>8482</v>
      </c>
      <c r="B798" s="5" t="s">
        <v>8973</v>
      </c>
      <c r="C798" s="394" t="s">
        <v>8974</v>
      </c>
      <c r="D798" s="5" t="s">
        <v>8975</v>
      </c>
      <c r="E798" s="6">
        <v>0.02</v>
      </c>
      <c r="F798" s="5" t="s">
        <v>28</v>
      </c>
      <c r="G798" s="5" t="s">
        <v>89</v>
      </c>
      <c r="H798" s="6"/>
      <c r="I798" s="5"/>
      <c r="J798" s="6">
        <v>18.260000000000002</v>
      </c>
      <c r="K798" s="6">
        <v>0.61</v>
      </c>
      <c r="L798" s="6">
        <v>15.36</v>
      </c>
      <c r="M798" s="5" t="s">
        <v>332</v>
      </c>
      <c r="N798" s="5"/>
    </row>
    <row r="799" spans="1:14">
      <c r="A799" s="5" t="s">
        <v>6870</v>
      </c>
      <c r="B799" s="5" t="s">
        <v>6871</v>
      </c>
      <c r="C799" s="393" t="s">
        <v>6872</v>
      </c>
      <c r="D799" s="5" t="s">
        <v>6873</v>
      </c>
      <c r="E799" s="6">
        <v>0.02</v>
      </c>
      <c r="F799" s="5" t="s">
        <v>67</v>
      </c>
      <c r="G799" s="5" t="s">
        <v>87</v>
      </c>
      <c r="H799" s="6">
        <v>0.9</v>
      </c>
      <c r="I799" s="5" t="s">
        <v>142</v>
      </c>
      <c r="J799" s="6">
        <v>20.75</v>
      </c>
      <c r="K799" s="6">
        <v>0.19</v>
      </c>
      <c r="L799" s="6">
        <v>1.32</v>
      </c>
      <c r="M799" s="5" t="s">
        <v>1376</v>
      </c>
      <c r="N799" s="5" t="s">
        <v>8598</v>
      </c>
    </row>
    <row r="800" spans="1:14">
      <c r="A800" s="5" t="s">
        <v>6790</v>
      </c>
      <c r="B800" s="5" t="s">
        <v>6791</v>
      </c>
      <c r="C800" s="393">
        <v>4911</v>
      </c>
      <c r="D800" s="5" t="s">
        <v>6793</v>
      </c>
      <c r="E800" s="6">
        <v>0.02</v>
      </c>
      <c r="F800" s="5" t="s">
        <v>24</v>
      </c>
      <c r="G800" s="5" t="s">
        <v>83</v>
      </c>
      <c r="H800" s="6">
        <v>1.1100000000000001</v>
      </c>
      <c r="I800" s="5" t="s">
        <v>263</v>
      </c>
      <c r="J800" s="6">
        <v>32.08</v>
      </c>
      <c r="K800" s="6">
        <v>-0.06</v>
      </c>
      <c r="L800" s="6">
        <v>2.2400000000000002</v>
      </c>
      <c r="M800" s="5" t="s">
        <v>294</v>
      </c>
      <c r="N800" s="5" t="s">
        <v>8599</v>
      </c>
    </row>
    <row r="801" spans="1:14">
      <c r="A801" s="5" t="s">
        <v>1957</v>
      </c>
      <c r="B801" s="5" t="s">
        <v>1958</v>
      </c>
      <c r="C801" s="395">
        <v>267</v>
      </c>
      <c r="D801" s="5" t="s">
        <v>1960</v>
      </c>
      <c r="E801" s="6">
        <v>0.02</v>
      </c>
      <c r="F801" s="5" t="s">
        <v>69</v>
      </c>
      <c r="G801" s="5" t="s">
        <v>87</v>
      </c>
      <c r="H801" s="6"/>
      <c r="I801" s="5"/>
      <c r="J801" s="6"/>
      <c r="K801" s="6">
        <v>0.15</v>
      </c>
      <c r="L801" s="6">
        <v>0.42</v>
      </c>
      <c r="M801" s="5" t="s">
        <v>157</v>
      </c>
      <c r="N801" s="5"/>
    </row>
    <row r="802" spans="1:14">
      <c r="A802" s="5" t="s">
        <v>8249</v>
      </c>
      <c r="B802" s="5" t="s">
        <v>8250</v>
      </c>
      <c r="C802" s="5" t="s">
        <v>8251</v>
      </c>
      <c r="D802" s="5" t="s">
        <v>8252</v>
      </c>
      <c r="E802" s="6">
        <v>0.02</v>
      </c>
      <c r="F802" s="5" t="s">
        <v>24</v>
      </c>
      <c r="G802" s="5" t="s">
        <v>88</v>
      </c>
      <c r="H802" s="6"/>
      <c r="I802" s="5"/>
      <c r="J802" s="6"/>
      <c r="K802" s="6">
        <v>0.12</v>
      </c>
      <c r="L802" s="6">
        <v>2.84</v>
      </c>
      <c r="M802" s="5" t="s">
        <v>294</v>
      </c>
      <c r="N802" s="5"/>
    </row>
    <row r="803" spans="1:14">
      <c r="A803" s="5" t="s">
        <v>2668</v>
      </c>
      <c r="B803" s="5" t="s">
        <v>2669</v>
      </c>
      <c r="C803" s="393" t="s">
        <v>2670</v>
      </c>
      <c r="D803" s="5" t="s">
        <v>2671</v>
      </c>
      <c r="E803" s="6">
        <v>0.02</v>
      </c>
      <c r="F803" s="5" t="s">
        <v>36</v>
      </c>
      <c r="G803" s="5" t="s">
        <v>82</v>
      </c>
      <c r="H803" s="6">
        <v>0.84</v>
      </c>
      <c r="I803" s="5" t="s">
        <v>142</v>
      </c>
      <c r="J803" s="6">
        <v>8.7899999999999991</v>
      </c>
      <c r="K803" s="6">
        <v>-0.05</v>
      </c>
      <c r="L803" s="6">
        <v>3.31</v>
      </c>
      <c r="M803" s="5" t="s">
        <v>152</v>
      </c>
      <c r="N803" s="5" t="s">
        <v>8598</v>
      </c>
    </row>
    <row r="804" spans="1:14">
      <c r="A804" s="5" t="s">
        <v>1953</v>
      </c>
      <c r="B804" s="5" t="s">
        <v>1954</v>
      </c>
      <c r="C804" s="393">
        <v>500087</v>
      </c>
      <c r="D804" s="5" t="s">
        <v>1956</v>
      </c>
      <c r="E804" s="6">
        <v>0.02</v>
      </c>
      <c r="F804" s="5" t="s">
        <v>71</v>
      </c>
      <c r="G804" s="5" t="s">
        <v>86</v>
      </c>
      <c r="H804" s="6"/>
      <c r="I804" s="5"/>
      <c r="J804" s="6">
        <v>23.71</v>
      </c>
      <c r="K804" s="6">
        <v>0.18</v>
      </c>
      <c r="L804" s="6">
        <v>3.02</v>
      </c>
      <c r="M804" s="5" t="s">
        <v>171</v>
      </c>
      <c r="N804" s="5"/>
    </row>
    <row r="805" spans="1:14">
      <c r="A805" s="5" t="s">
        <v>7148</v>
      </c>
      <c r="B805" s="5" t="s">
        <v>7149</v>
      </c>
      <c r="C805" s="394" t="s">
        <v>7150</v>
      </c>
      <c r="D805" s="5" t="s">
        <v>7151</v>
      </c>
      <c r="E805" s="6">
        <v>0.02</v>
      </c>
      <c r="F805" s="5" t="s">
        <v>58</v>
      </c>
      <c r="G805" s="5" t="s">
        <v>85</v>
      </c>
      <c r="H805" s="6"/>
      <c r="I805" s="5"/>
      <c r="J805" s="6">
        <v>14.74</v>
      </c>
      <c r="K805" s="6">
        <v>0.16</v>
      </c>
      <c r="L805" s="6">
        <v>2.2200000000000002</v>
      </c>
      <c r="M805" s="5" t="s">
        <v>383</v>
      </c>
      <c r="N805" s="5"/>
    </row>
    <row r="806" spans="1:14">
      <c r="A806" s="5" t="s">
        <v>4967</v>
      </c>
      <c r="B806" s="5" t="s">
        <v>4968</v>
      </c>
      <c r="C806" s="393">
        <v>8593</v>
      </c>
      <c r="D806" s="5" t="s">
        <v>4970</v>
      </c>
      <c r="E806" s="6">
        <v>0.02</v>
      </c>
      <c r="F806" s="5" t="s">
        <v>24</v>
      </c>
      <c r="G806" s="5" t="s">
        <v>85</v>
      </c>
      <c r="H806" s="6"/>
      <c r="I806" s="5"/>
      <c r="J806" s="6"/>
      <c r="K806" s="6">
        <v>0.08</v>
      </c>
      <c r="L806" s="6">
        <v>1.1000000000000001</v>
      </c>
      <c r="M806" s="5" t="s">
        <v>294</v>
      </c>
      <c r="N806" s="5"/>
    </row>
    <row r="807" spans="1:14">
      <c r="A807" s="5" t="s">
        <v>676</v>
      </c>
      <c r="B807" s="5" t="s">
        <v>677</v>
      </c>
      <c r="C807" s="393" t="s">
        <v>678</v>
      </c>
      <c r="D807" s="5" t="s">
        <v>679</v>
      </c>
      <c r="E807" s="6">
        <v>0.02</v>
      </c>
      <c r="F807" s="5" t="s">
        <v>26</v>
      </c>
      <c r="G807" s="5" t="s">
        <v>83</v>
      </c>
      <c r="H807" s="6">
        <v>0.96</v>
      </c>
      <c r="I807" s="5" t="s">
        <v>142</v>
      </c>
      <c r="J807" s="6">
        <v>12.28</v>
      </c>
      <c r="K807" s="6">
        <v>0.09</v>
      </c>
      <c r="L807" s="6">
        <v>1.24</v>
      </c>
      <c r="M807" s="5" t="s">
        <v>131</v>
      </c>
      <c r="N807" s="5" t="s">
        <v>8598</v>
      </c>
    </row>
    <row r="808" spans="1:14">
      <c r="A808" s="5" t="s">
        <v>2664</v>
      </c>
      <c r="B808" s="5" t="s">
        <v>2665</v>
      </c>
      <c r="C808" s="394" t="s">
        <v>2666</v>
      </c>
      <c r="D808" s="5" t="s">
        <v>2667</v>
      </c>
      <c r="E808" s="6">
        <v>0.02</v>
      </c>
      <c r="F808" s="5" t="s">
        <v>853</v>
      </c>
      <c r="G808" s="5" t="s">
        <v>82</v>
      </c>
      <c r="H808" s="6"/>
      <c r="I808" s="5"/>
      <c r="J808" s="6">
        <v>8.99</v>
      </c>
      <c r="K808" s="6">
        <v>0.27</v>
      </c>
      <c r="L808" s="6">
        <v>1.9</v>
      </c>
      <c r="M808" s="5" t="s">
        <v>854</v>
      </c>
      <c r="N808" s="5"/>
    </row>
    <row r="809" spans="1:14">
      <c r="A809" s="5" t="s">
        <v>5111</v>
      </c>
      <c r="B809" s="5" t="s">
        <v>5112</v>
      </c>
      <c r="C809" s="394" t="s">
        <v>5113</v>
      </c>
      <c r="D809" s="5" t="s">
        <v>5114</v>
      </c>
      <c r="E809" s="6">
        <v>0.02</v>
      </c>
      <c r="F809" s="5" t="s">
        <v>75</v>
      </c>
      <c r="G809" s="5" t="s">
        <v>88</v>
      </c>
      <c r="H809" s="6"/>
      <c r="I809" s="5"/>
      <c r="J809" s="6">
        <v>47.32</v>
      </c>
      <c r="K809" s="6">
        <v>0.04</v>
      </c>
      <c r="L809" s="6">
        <v>3.91</v>
      </c>
      <c r="M809" s="5" t="s">
        <v>212</v>
      </c>
      <c r="N809" s="5"/>
    </row>
    <row r="810" spans="1:14">
      <c r="A810" s="5" t="s">
        <v>365</v>
      </c>
      <c r="B810" s="5" t="s">
        <v>366</v>
      </c>
      <c r="C810" s="5" t="s">
        <v>367</v>
      </c>
      <c r="D810" s="5" t="s">
        <v>368</v>
      </c>
      <c r="E810" s="6">
        <v>0.02</v>
      </c>
      <c r="F810" s="5" t="s">
        <v>24</v>
      </c>
      <c r="G810" s="5" t="s">
        <v>82</v>
      </c>
      <c r="H810" s="6"/>
      <c r="I810" s="5"/>
      <c r="J810" s="6">
        <v>5</v>
      </c>
      <c r="K810" s="6">
        <v>0.06</v>
      </c>
      <c r="L810" s="6">
        <v>0.77</v>
      </c>
      <c r="M810" s="5" t="s">
        <v>294</v>
      </c>
      <c r="N810" s="5"/>
    </row>
    <row r="811" spans="1:14">
      <c r="A811" s="5" t="s">
        <v>4234</v>
      </c>
      <c r="B811" s="5" t="s">
        <v>4235</v>
      </c>
      <c r="C811" s="394" t="s">
        <v>4236</v>
      </c>
      <c r="D811" s="5" t="s">
        <v>4237</v>
      </c>
      <c r="E811" s="6">
        <v>0.02</v>
      </c>
      <c r="F811" s="5" t="s">
        <v>71</v>
      </c>
      <c r="G811" s="5" t="s">
        <v>85</v>
      </c>
      <c r="H811" s="6"/>
      <c r="I811" s="5"/>
      <c r="J811" s="6">
        <v>109.33</v>
      </c>
      <c r="K811" s="6">
        <v>0.01</v>
      </c>
      <c r="L811" s="6">
        <v>1.1499999999999999</v>
      </c>
      <c r="M811" s="5" t="s">
        <v>171</v>
      </c>
      <c r="N811" s="5"/>
    </row>
    <row r="812" spans="1:14">
      <c r="A812" s="5" t="s">
        <v>7705</v>
      </c>
      <c r="B812" s="5" t="s">
        <v>7706</v>
      </c>
      <c r="C812" s="395" t="s">
        <v>7707</v>
      </c>
      <c r="D812" s="5" t="s">
        <v>7708</v>
      </c>
      <c r="E812" s="6">
        <v>0.02</v>
      </c>
      <c r="F812" s="5" t="s">
        <v>64</v>
      </c>
      <c r="G812" s="5" t="s">
        <v>87</v>
      </c>
      <c r="H812" s="6"/>
      <c r="I812" s="5"/>
      <c r="J812" s="6">
        <v>20.51</v>
      </c>
      <c r="K812" s="6">
        <v>0.09</v>
      </c>
      <c r="L812" s="6">
        <v>2.33</v>
      </c>
      <c r="M812" s="5" t="s">
        <v>162</v>
      </c>
      <c r="N812" s="5"/>
    </row>
    <row r="813" spans="1:14">
      <c r="A813" s="5" t="s">
        <v>3956</v>
      </c>
      <c r="B813" s="5" t="s">
        <v>3957</v>
      </c>
      <c r="C813" s="393" t="s">
        <v>3958</v>
      </c>
      <c r="D813" s="5" t="s">
        <v>3959</v>
      </c>
      <c r="E813" s="6">
        <v>0.02</v>
      </c>
      <c r="F813" s="5" t="s">
        <v>71</v>
      </c>
      <c r="G813" s="5" t="s">
        <v>87</v>
      </c>
      <c r="H813" s="6"/>
      <c r="I813" s="5"/>
      <c r="J813" s="6">
        <v>20.67</v>
      </c>
      <c r="K813" s="6">
        <v>1.45</v>
      </c>
      <c r="L813" s="6">
        <v>20.39</v>
      </c>
      <c r="M813" s="5" t="s">
        <v>171</v>
      </c>
      <c r="N813" s="5"/>
    </row>
    <row r="814" spans="1:14">
      <c r="A814" s="5" t="s">
        <v>1945</v>
      </c>
      <c r="B814" s="5" t="s">
        <v>1946</v>
      </c>
      <c r="C814" s="394" t="s">
        <v>1947</v>
      </c>
      <c r="D814" s="5" t="s">
        <v>1948</v>
      </c>
      <c r="E814" s="6">
        <v>0.02</v>
      </c>
      <c r="F814" s="5" t="s">
        <v>77</v>
      </c>
      <c r="G814" s="5" t="s">
        <v>91</v>
      </c>
      <c r="H814" s="6"/>
      <c r="I814" s="5" t="s">
        <v>142</v>
      </c>
      <c r="J814" s="6">
        <v>13.32</v>
      </c>
      <c r="K814" s="6">
        <v>0.11</v>
      </c>
      <c r="L814" s="6">
        <v>2.14</v>
      </c>
      <c r="M814" s="5" t="s">
        <v>482</v>
      </c>
      <c r="N814" s="5" t="s">
        <v>8599</v>
      </c>
    </row>
    <row r="815" spans="1:14">
      <c r="A815" s="5" t="s">
        <v>7729</v>
      </c>
      <c r="B815" s="5" t="s">
        <v>7730</v>
      </c>
      <c r="C815" s="394" t="s">
        <v>7731</v>
      </c>
      <c r="D815" s="5" t="s">
        <v>7732</v>
      </c>
      <c r="E815" s="6">
        <v>0.02</v>
      </c>
      <c r="F815" s="5" t="s">
        <v>42</v>
      </c>
      <c r="G815" s="5" t="s">
        <v>85</v>
      </c>
      <c r="H815" s="6">
        <v>0.88</v>
      </c>
      <c r="I815" s="5" t="s">
        <v>263</v>
      </c>
      <c r="J815" s="6">
        <v>20.48</v>
      </c>
      <c r="K815" s="6">
        <v>0.14000000000000001</v>
      </c>
      <c r="L815" s="6">
        <v>2.34</v>
      </c>
      <c r="M815" s="5" t="s">
        <v>143</v>
      </c>
      <c r="N815" s="5" t="s">
        <v>8598</v>
      </c>
    </row>
    <row r="816" spans="1:14">
      <c r="A816" s="5" t="s">
        <v>320</v>
      </c>
      <c r="B816" s="5" t="s">
        <v>321</v>
      </c>
      <c r="C816" s="394" t="s">
        <v>322</v>
      </c>
      <c r="D816" s="5" t="s">
        <v>323</v>
      </c>
      <c r="E816" s="6">
        <v>0.02</v>
      </c>
      <c r="F816" s="5" t="s">
        <v>24</v>
      </c>
      <c r="G816" s="5" t="s">
        <v>87</v>
      </c>
      <c r="H816" s="6"/>
      <c r="I816" s="5"/>
      <c r="J816" s="6"/>
      <c r="K816" s="6">
        <v>0.06</v>
      </c>
      <c r="L816" s="6">
        <v>0.83</v>
      </c>
      <c r="M816" s="5" t="s">
        <v>294</v>
      </c>
      <c r="N816" s="5"/>
    </row>
    <row r="817" spans="1:14">
      <c r="A817" s="5" t="s">
        <v>7339</v>
      </c>
      <c r="B817" s="5" t="s">
        <v>7340</v>
      </c>
      <c r="C817" s="394" t="s">
        <v>7341</v>
      </c>
      <c r="D817" s="5" t="s">
        <v>7342</v>
      </c>
      <c r="E817" s="6">
        <v>0.02</v>
      </c>
      <c r="F817" s="5" t="s">
        <v>36</v>
      </c>
      <c r="G817" s="5" t="s">
        <v>85</v>
      </c>
      <c r="H817" s="6">
        <v>1.27</v>
      </c>
      <c r="I817" s="5" t="s">
        <v>142</v>
      </c>
      <c r="J817" s="6">
        <v>10.68</v>
      </c>
      <c r="K817" s="6">
        <v>0.31</v>
      </c>
      <c r="L817" s="6">
        <v>2.19</v>
      </c>
      <c r="M817" s="5" t="s">
        <v>152</v>
      </c>
      <c r="N817" s="5" t="s">
        <v>8598</v>
      </c>
    </row>
    <row r="818" spans="1:14">
      <c r="A818" s="5" t="s">
        <v>8421</v>
      </c>
      <c r="B818" s="5" t="s">
        <v>8422</v>
      </c>
      <c r="C818" s="394" t="s">
        <v>8423</v>
      </c>
      <c r="D818" s="5" t="s">
        <v>8424</v>
      </c>
      <c r="E818" s="6">
        <v>0.02</v>
      </c>
      <c r="F818" s="5" t="s">
        <v>69</v>
      </c>
      <c r="G818" s="5" t="s">
        <v>89</v>
      </c>
      <c r="H818" s="6"/>
      <c r="I818" s="5" t="s">
        <v>142</v>
      </c>
      <c r="J818" s="6">
        <v>19</v>
      </c>
      <c r="K818" s="6">
        <v>0.41</v>
      </c>
      <c r="L818" s="6">
        <v>4.84</v>
      </c>
      <c r="M818" s="5" t="s">
        <v>122</v>
      </c>
      <c r="N818" s="5" t="s">
        <v>8924</v>
      </c>
    </row>
    <row r="819" spans="1:14">
      <c r="A819" s="5" t="s">
        <v>4615</v>
      </c>
      <c r="B819" s="5" t="s">
        <v>4616</v>
      </c>
      <c r="C819" s="5" t="s">
        <v>4617</v>
      </c>
      <c r="D819" s="5" t="s">
        <v>4618</v>
      </c>
      <c r="E819" s="6">
        <v>0.02</v>
      </c>
      <c r="F819" s="5" t="s">
        <v>73</v>
      </c>
      <c r="G819" s="5" t="s">
        <v>82</v>
      </c>
      <c r="H819" s="6"/>
      <c r="I819" s="5"/>
      <c r="J819" s="6">
        <v>9.16</v>
      </c>
      <c r="K819" s="6">
        <v>0.06</v>
      </c>
      <c r="L819" s="6">
        <v>0.9</v>
      </c>
      <c r="M819" s="5" t="s">
        <v>469</v>
      </c>
      <c r="N819" s="5"/>
    </row>
    <row r="820" spans="1:14">
      <c r="A820" s="5" t="s">
        <v>4134</v>
      </c>
      <c r="B820" s="5" t="s">
        <v>4135</v>
      </c>
      <c r="C820" s="395">
        <v>5411</v>
      </c>
      <c r="D820" s="5" t="s">
        <v>4137</v>
      </c>
      <c r="E820" s="6">
        <v>0.02</v>
      </c>
      <c r="F820" s="5" t="s">
        <v>24</v>
      </c>
      <c r="G820" s="5" t="s">
        <v>89</v>
      </c>
      <c r="H820" s="6"/>
      <c r="I820" s="5"/>
      <c r="J820" s="6"/>
      <c r="K820" s="6">
        <v>0.04</v>
      </c>
      <c r="L820" s="6">
        <v>0.46</v>
      </c>
      <c r="M820" s="5" t="s">
        <v>294</v>
      </c>
      <c r="N820" s="5"/>
    </row>
    <row r="821" spans="1:14">
      <c r="A821" s="5" t="s">
        <v>5163</v>
      </c>
      <c r="B821" s="5" t="s">
        <v>5164</v>
      </c>
      <c r="C821" s="5" t="s">
        <v>5165</v>
      </c>
      <c r="D821" s="5" t="s">
        <v>5166</v>
      </c>
      <c r="E821" s="6">
        <v>0.02</v>
      </c>
      <c r="F821" s="5" t="s">
        <v>188</v>
      </c>
      <c r="G821" s="5" t="s">
        <v>85</v>
      </c>
      <c r="H821" s="6"/>
      <c r="I821" s="5"/>
      <c r="J821" s="6"/>
      <c r="K821" s="6">
        <v>0.08</v>
      </c>
      <c r="L821" s="6">
        <v>1.1000000000000001</v>
      </c>
      <c r="M821" s="5" t="s">
        <v>189</v>
      </c>
      <c r="N821" s="5"/>
    </row>
    <row r="822" spans="1:14">
      <c r="A822" s="5" t="s">
        <v>7657</v>
      </c>
      <c r="B822" s="5" t="s">
        <v>7658</v>
      </c>
      <c r="C822" s="393">
        <v>7911</v>
      </c>
      <c r="D822" s="5" t="s">
        <v>7660</v>
      </c>
      <c r="E822" s="6">
        <v>0.02</v>
      </c>
      <c r="F822" s="5" t="s">
        <v>24</v>
      </c>
      <c r="G822" s="5" t="s">
        <v>87</v>
      </c>
      <c r="H822" s="6"/>
      <c r="I822" s="5"/>
      <c r="J822" s="6"/>
      <c r="K822" s="6">
        <v>7.0000000000000007E-2</v>
      </c>
      <c r="L822" s="6">
        <v>1</v>
      </c>
      <c r="M822" s="5" t="s">
        <v>294</v>
      </c>
      <c r="N822" s="5"/>
    </row>
    <row r="823" spans="1:14">
      <c r="A823" s="5" t="s">
        <v>3070</v>
      </c>
      <c r="B823" s="5" t="s">
        <v>3071</v>
      </c>
      <c r="C823" s="393" t="s">
        <v>3072</v>
      </c>
      <c r="D823" s="5" t="s">
        <v>3073</v>
      </c>
      <c r="E823" s="6">
        <v>0.02</v>
      </c>
      <c r="F823" s="5" t="s">
        <v>40</v>
      </c>
      <c r="G823" s="5" t="s">
        <v>85</v>
      </c>
      <c r="H823" s="6"/>
      <c r="I823" s="5" t="s">
        <v>142</v>
      </c>
      <c r="J823" s="6"/>
      <c r="K823" s="6">
        <v>-0.04</v>
      </c>
      <c r="L823" s="6">
        <v>0.85</v>
      </c>
      <c r="M823" s="5" t="s">
        <v>152</v>
      </c>
      <c r="N823" s="5" t="s">
        <v>8598</v>
      </c>
    </row>
    <row r="824" spans="1:14">
      <c r="A824" s="5" t="s">
        <v>2212</v>
      </c>
      <c r="B824" s="5" t="s">
        <v>2213</v>
      </c>
      <c r="C824" s="394" t="s">
        <v>2214</v>
      </c>
      <c r="D824" s="5" t="s">
        <v>2215</v>
      </c>
      <c r="E824" s="6">
        <v>0.02</v>
      </c>
      <c r="F824" s="5" t="s">
        <v>24</v>
      </c>
      <c r="G824" s="5" t="s">
        <v>90</v>
      </c>
      <c r="H824" s="6"/>
      <c r="I824" s="5"/>
      <c r="J824" s="6">
        <v>12.86</v>
      </c>
      <c r="K824" s="6">
        <v>0.21</v>
      </c>
      <c r="L824" s="6">
        <v>2.4900000000000002</v>
      </c>
      <c r="M824" s="5" t="s">
        <v>294</v>
      </c>
      <c r="N824" s="5"/>
    </row>
    <row r="825" spans="1:14">
      <c r="A825" s="5" t="s">
        <v>1821</v>
      </c>
      <c r="B825" s="5" t="s">
        <v>1822</v>
      </c>
      <c r="C825" s="393">
        <v>2002</v>
      </c>
      <c r="D825" s="5" t="s">
        <v>1824</v>
      </c>
      <c r="E825" s="6">
        <v>0.02</v>
      </c>
      <c r="F825" s="5" t="s">
        <v>75</v>
      </c>
      <c r="G825" s="5" t="s">
        <v>89</v>
      </c>
      <c r="H825" s="6"/>
      <c r="I825" s="5" t="s">
        <v>142</v>
      </c>
      <c r="J825" s="6"/>
      <c r="K825" s="6">
        <v>-0.01</v>
      </c>
      <c r="L825" s="6">
        <v>1.05</v>
      </c>
      <c r="M825" s="5" t="s">
        <v>212</v>
      </c>
      <c r="N825" s="5" t="s">
        <v>8599</v>
      </c>
    </row>
    <row r="826" spans="1:14">
      <c r="A826" s="5" t="s">
        <v>6065</v>
      </c>
      <c r="B826" s="5" t="s">
        <v>6066</v>
      </c>
      <c r="C826" s="393">
        <v>2379</v>
      </c>
      <c r="D826" s="5" t="s">
        <v>6068</v>
      </c>
      <c r="E826" s="6">
        <v>0.02</v>
      </c>
      <c r="F826" s="5" t="s">
        <v>75</v>
      </c>
      <c r="G826" s="5" t="s">
        <v>88</v>
      </c>
      <c r="H826" s="6"/>
      <c r="I826" s="5"/>
      <c r="J826" s="6">
        <v>18.96</v>
      </c>
      <c r="K826" s="6">
        <v>0.31</v>
      </c>
      <c r="L826" s="6">
        <v>5.0199999999999996</v>
      </c>
      <c r="M826" s="5" t="s">
        <v>212</v>
      </c>
      <c r="N826" s="5"/>
    </row>
    <row r="827" spans="1:14">
      <c r="A827" s="5" t="s">
        <v>2025</v>
      </c>
      <c r="B827" s="5" t="s">
        <v>2026</v>
      </c>
      <c r="C827" s="393" t="s">
        <v>2027</v>
      </c>
      <c r="D827" s="5" t="s">
        <v>2028</v>
      </c>
      <c r="E827" s="6">
        <v>0.02</v>
      </c>
      <c r="F827" s="5" t="s">
        <v>34</v>
      </c>
      <c r="G827" s="5" t="s">
        <v>86</v>
      </c>
      <c r="H827" s="6">
        <v>0.77</v>
      </c>
      <c r="I827" s="5" t="s">
        <v>176</v>
      </c>
      <c r="J827" s="6">
        <v>25.35</v>
      </c>
      <c r="K827" s="6">
        <v>0.21</v>
      </c>
      <c r="L827" s="6">
        <v>5.81</v>
      </c>
      <c r="M827" s="5" t="s">
        <v>299</v>
      </c>
      <c r="N827" s="5" t="s">
        <v>8598</v>
      </c>
    </row>
    <row r="828" spans="1:14">
      <c r="A828" s="5" t="s">
        <v>1865</v>
      </c>
      <c r="B828" s="5" t="s">
        <v>1866</v>
      </c>
      <c r="C828" s="393">
        <v>600900</v>
      </c>
      <c r="D828" s="5" t="s">
        <v>1868</v>
      </c>
      <c r="E828" s="6">
        <v>0.02</v>
      </c>
      <c r="F828" s="5" t="s">
        <v>69</v>
      </c>
      <c r="G828" s="5" t="s">
        <v>91</v>
      </c>
      <c r="H828" s="6"/>
      <c r="I828" s="5"/>
      <c r="J828" s="6">
        <v>17.62</v>
      </c>
      <c r="K828" s="6">
        <v>0.16</v>
      </c>
      <c r="L828" s="6">
        <v>2.92</v>
      </c>
      <c r="M828" s="5" t="s">
        <v>122</v>
      </c>
      <c r="N828" s="5"/>
    </row>
    <row r="829" spans="1:14">
      <c r="A829" s="5" t="s">
        <v>8486</v>
      </c>
      <c r="B829" s="5" t="s">
        <v>8981</v>
      </c>
      <c r="C829" s="394" t="s">
        <v>8982</v>
      </c>
      <c r="D829" s="5" t="s">
        <v>8983</v>
      </c>
      <c r="E829" s="6">
        <v>0.02</v>
      </c>
      <c r="F829" s="5" t="s">
        <v>73</v>
      </c>
      <c r="G829" s="5" t="s">
        <v>87</v>
      </c>
      <c r="H829" s="6"/>
      <c r="I829" s="5"/>
      <c r="J829" s="6"/>
      <c r="K829" s="6">
        <v>0.15</v>
      </c>
      <c r="L829" s="6">
        <v>11.31</v>
      </c>
      <c r="M829" s="5" t="s">
        <v>469</v>
      </c>
      <c r="N829" s="5"/>
    </row>
    <row r="830" spans="1:14">
      <c r="A830" s="5" t="s">
        <v>7359</v>
      </c>
      <c r="B830" s="5" t="s">
        <v>7360</v>
      </c>
      <c r="C830" s="393">
        <v>500800</v>
      </c>
      <c r="D830" s="5" t="s">
        <v>7362</v>
      </c>
      <c r="E830" s="6">
        <v>0.02</v>
      </c>
      <c r="F830" s="5" t="s">
        <v>71</v>
      </c>
      <c r="G830" s="5" t="s">
        <v>83</v>
      </c>
      <c r="H830" s="6"/>
      <c r="I830" s="5"/>
      <c r="J830" s="6">
        <v>58.75</v>
      </c>
      <c r="K830" s="6">
        <v>7.0000000000000007E-2</v>
      </c>
      <c r="L830" s="6">
        <v>5.33</v>
      </c>
      <c r="M830" s="5" t="s">
        <v>171</v>
      </c>
      <c r="N830" s="5"/>
    </row>
    <row r="831" spans="1:14">
      <c r="A831" s="5" t="s">
        <v>3266</v>
      </c>
      <c r="B831" s="5" t="s">
        <v>3267</v>
      </c>
      <c r="C831" s="393" t="s">
        <v>3268</v>
      </c>
      <c r="D831" s="5" t="s">
        <v>3269</v>
      </c>
      <c r="E831" s="6">
        <v>0.02</v>
      </c>
      <c r="F831" s="5" t="s">
        <v>56</v>
      </c>
      <c r="G831" s="5" t="s">
        <v>85</v>
      </c>
      <c r="H831" s="6"/>
      <c r="I831" s="5"/>
      <c r="J831" s="6"/>
      <c r="K831" s="6">
        <v>0.13</v>
      </c>
      <c r="L831" s="6">
        <v>1</v>
      </c>
      <c r="M831" s="5" t="s">
        <v>152</v>
      </c>
      <c r="N831" s="5"/>
    </row>
    <row r="832" spans="1:14">
      <c r="A832" s="5" t="s">
        <v>1372</v>
      </c>
      <c r="B832" s="5" t="s">
        <v>1373</v>
      </c>
      <c r="C832" s="395" t="s">
        <v>1374</v>
      </c>
      <c r="D832" s="5" t="s">
        <v>1375</v>
      </c>
      <c r="E832" s="6">
        <v>0.02</v>
      </c>
      <c r="F832" s="5" t="s">
        <v>67</v>
      </c>
      <c r="G832" s="5" t="s">
        <v>90</v>
      </c>
      <c r="H832" s="6">
        <v>0.85</v>
      </c>
      <c r="I832" s="5" t="s">
        <v>142</v>
      </c>
      <c r="J832" s="6">
        <v>16.93</v>
      </c>
      <c r="K832" s="6">
        <v>0.08</v>
      </c>
      <c r="L832" s="6">
        <v>1.1100000000000001</v>
      </c>
      <c r="M832" s="5" t="s">
        <v>1376</v>
      </c>
      <c r="N832" s="5" t="s">
        <v>8598</v>
      </c>
    </row>
    <row r="833" spans="1:14">
      <c r="A833" s="5" t="s">
        <v>6954</v>
      </c>
      <c r="B833" s="5" t="s">
        <v>6955</v>
      </c>
      <c r="C833" s="394" t="s">
        <v>6956</v>
      </c>
      <c r="D833" s="5" t="s">
        <v>6957</v>
      </c>
      <c r="E833" s="6">
        <v>0.02</v>
      </c>
      <c r="F833" s="5" t="s">
        <v>73</v>
      </c>
      <c r="G833" s="5" t="s">
        <v>87</v>
      </c>
      <c r="H833" s="6"/>
      <c r="I833" s="5"/>
      <c r="J833" s="6"/>
      <c r="K833" s="6">
        <v>0.09</v>
      </c>
      <c r="L833" s="6">
        <v>0.77</v>
      </c>
      <c r="M833" s="5" t="s">
        <v>469</v>
      </c>
      <c r="N833" s="5"/>
    </row>
    <row r="834" spans="1:14">
      <c r="A834" s="5" t="s">
        <v>4583</v>
      </c>
      <c r="B834" s="5" t="s">
        <v>4584</v>
      </c>
      <c r="C834" s="393">
        <v>992</v>
      </c>
      <c r="D834" s="5" t="s">
        <v>4586</v>
      </c>
      <c r="E834" s="6">
        <v>0.02</v>
      </c>
      <c r="F834" s="5" t="s">
        <v>69</v>
      </c>
      <c r="G834" s="5" t="s">
        <v>88</v>
      </c>
      <c r="H834" s="6">
        <v>0.8</v>
      </c>
      <c r="I834" s="5" t="s">
        <v>142</v>
      </c>
      <c r="J834" s="6">
        <v>10.33</v>
      </c>
      <c r="K834" s="6">
        <v>0.24</v>
      </c>
      <c r="L834" s="6">
        <v>2.2799999999999998</v>
      </c>
      <c r="M834" s="5" t="s">
        <v>157</v>
      </c>
      <c r="N834" s="5" t="s">
        <v>8599</v>
      </c>
    </row>
    <row r="835" spans="1:14">
      <c r="A835" s="5" t="s">
        <v>5363</v>
      </c>
      <c r="B835" s="5" t="s">
        <v>5364</v>
      </c>
      <c r="C835" s="394" t="s">
        <v>5365</v>
      </c>
      <c r="D835" s="5" t="s">
        <v>5366</v>
      </c>
      <c r="E835" s="6">
        <v>0.02</v>
      </c>
      <c r="F835" s="5" t="s">
        <v>75</v>
      </c>
      <c r="G835" s="5" t="s">
        <v>88</v>
      </c>
      <c r="H835" s="6"/>
      <c r="I835" s="5"/>
      <c r="J835" s="6">
        <v>12.92</v>
      </c>
      <c r="K835" s="6">
        <v>0.25</v>
      </c>
      <c r="L835" s="6">
        <v>3.54</v>
      </c>
      <c r="M835" s="5" t="s">
        <v>212</v>
      </c>
      <c r="N835" s="5"/>
    </row>
    <row r="836" spans="1:14">
      <c r="A836" s="5" t="s">
        <v>3583</v>
      </c>
      <c r="B836" s="5" t="s">
        <v>3584</v>
      </c>
      <c r="C836" s="394" t="s">
        <v>3585</v>
      </c>
      <c r="D836" s="5" t="s">
        <v>3586</v>
      </c>
      <c r="E836" s="6">
        <v>0.02</v>
      </c>
      <c r="F836" s="5" t="s">
        <v>75</v>
      </c>
      <c r="G836" s="5" t="s">
        <v>82</v>
      </c>
      <c r="H836" s="6"/>
      <c r="I836" s="5"/>
      <c r="J836" s="6"/>
      <c r="K836" s="6">
        <v>0.28999999999999998</v>
      </c>
      <c r="L836" s="6">
        <v>3.28</v>
      </c>
      <c r="M836" s="5" t="s">
        <v>212</v>
      </c>
      <c r="N836" s="5"/>
    </row>
    <row r="837" spans="1:14">
      <c r="A837" s="5" t="s">
        <v>6886</v>
      </c>
      <c r="B837" s="5" t="s">
        <v>6887</v>
      </c>
      <c r="C837" s="393">
        <v>1177</v>
      </c>
      <c r="D837" s="5" t="s">
        <v>6889</v>
      </c>
      <c r="E837" s="6">
        <v>0.02</v>
      </c>
      <c r="F837" s="5" t="s">
        <v>48</v>
      </c>
      <c r="G837" s="5" t="s">
        <v>86</v>
      </c>
      <c r="H837" s="6"/>
      <c r="I837" s="5" t="s">
        <v>142</v>
      </c>
      <c r="J837" s="6">
        <v>28.04</v>
      </c>
      <c r="K837" s="6">
        <v>0.15</v>
      </c>
      <c r="L837" s="6">
        <v>3.11</v>
      </c>
      <c r="M837" s="5" t="s">
        <v>157</v>
      </c>
      <c r="N837" s="5" t="s">
        <v>8599</v>
      </c>
    </row>
    <row r="838" spans="1:14">
      <c r="A838" s="5" t="s">
        <v>5351</v>
      </c>
      <c r="B838" s="5" t="s">
        <v>5352</v>
      </c>
      <c r="C838" s="395" t="s">
        <v>5353</v>
      </c>
      <c r="D838" s="5" t="s">
        <v>5354</v>
      </c>
      <c r="E838" s="6">
        <v>0.02</v>
      </c>
      <c r="F838" s="5" t="s">
        <v>188</v>
      </c>
      <c r="G838" s="5" t="s">
        <v>89</v>
      </c>
      <c r="H838" s="6"/>
      <c r="I838" s="5"/>
      <c r="J838" s="6"/>
      <c r="K838" s="6">
        <v>0.05</v>
      </c>
      <c r="L838" s="6">
        <v>3.59</v>
      </c>
      <c r="M838" s="5" t="s">
        <v>189</v>
      </c>
      <c r="N838" s="5"/>
    </row>
    <row r="839" spans="1:14">
      <c r="A839" s="5" t="s">
        <v>1993</v>
      </c>
      <c r="B839" s="5" t="s">
        <v>1994</v>
      </c>
      <c r="C839" s="393">
        <v>3993</v>
      </c>
      <c r="D839" s="5" t="s">
        <v>1996</v>
      </c>
      <c r="E839" s="6">
        <v>0.02</v>
      </c>
      <c r="F839" s="5" t="s">
        <v>69</v>
      </c>
      <c r="G839" s="5" t="s">
        <v>89</v>
      </c>
      <c r="H839" s="6"/>
      <c r="I839" s="5"/>
      <c r="J839" s="6">
        <v>13.99</v>
      </c>
      <c r="K839" s="6">
        <v>0.32</v>
      </c>
      <c r="L839" s="6">
        <v>4.3099999999999996</v>
      </c>
      <c r="M839" s="5" t="s">
        <v>157</v>
      </c>
      <c r="N839" s="5"/>
    </row>
    <row r="840" spans="1:14">
      <c r="A840" s="5" t="s">
        <v>7140</v>
      </c>
      <c r="B840" s="5" t="s">
        <v>7141</v>
      </c>
      <c r="C840" s="5" t="s">
        <v>7142</v>
      </c>
      <c r="D840" s="5" t="s">
        <v>7143</v>
      </c>
      <c r="E840" s="6">
        <v>0.02</v>
      </c>
      <c r="F840" s="5" t="s">
        <v>34</v>
      </c>
      <c r="G840" s="5" t="s">
        <v>90</v>
      </c>
      <c r="H840" s="6">
        <v>0.8</v>
      </c>
      <c r="I840" s="5" t="s">
        <v>142</v>
      </c>
      <c r="J840" s="6">
        <v>10.72</v>
      </c>
      <c r="K840" s="6">
        <v>0.08</v>
      </c>
      <c r="L840" s="6">
        <v>0.96</v>
      </c>
      <c r="M840" s="5" t="s">
        <v>299</v>
      </c>
      <c r="N840" s="5" t="s">
        <v>8598</v>
      </c>
    </row>
    <row r="841" spans="1:14">
      <c r="A841" s="5" t="s">
        <v>5935</v>
      </c>
      <c r="B841" s="5" t="s">
        <v>5936</v>
      </c>
      <c r="C841" s="393" t="s">
        <v>5937</v>
      </c>
      <c r="D841" s="5" t="s">
        <v>5938</v>
      </c>
      <c r="E841" s="6">
        <v>0.02</v>
      </c>
      <c r="F841" s="5" t="s">
        <v>284</v>
      </c>
      <c r="G841" s="5" t="s">
        <v>84</v>
      </c>
      <c r="H841" s="6"/>
      <c r="I841" s="5"/>
      <c r="J841" s="6">
        <v>9.84</v>
      </c>
      <c r="K841" s="6">
        <v>0.11</v>
      </c>
      <c r="L841" s="6">
        <v>1.1599999999999999</v>
      </c>
      <c r="M841" s="5" t="s">
        <v>285</v>
      </c>
      <c r="N841" s="5"/>
    </row>
    <row r="842" spans="1:14">
      <c r="A842" s="5" t="s">
        <v>2370</v>
      </c>
      <c r="B842" s="5" t="s">
        <v>2371</v>
      </c>
      <c r="C842" s="394" t="s">
        <v>2372</v>
      </c>
      <c r="D842" s="5" t="s">
        <v>2373</v>
      </c>
      <c r="E842" s="6">
        <v>0.02</v>
      </c>
      <c r="F842" s="5" t="s">
        <v>229</v>
      </c>
      <c r="G842" s="5" t="s">
        <v>86</v>
      </c>
      <c r="H842" s="6"/>
      <c r="I842" s="5"/>
      <c r="J842" s="6"/>
      <c r="K842" s="6">
        <v>0.33</v>
      </c>
      <c r="L842" s="6">
        <v>11.07</v>
      </c>
      <c r="M842" s="5" t="s">
        <v>230</v>
      </c>
      <c r="N842" s="5"/>
    </row>
    <row r="843" spans="1:14">
      <c r="A843" s="5" t="s">
        <v>3460</v>
      </c>
      <c r="B843" s="5" t="s">
        <v>3461</v>
      </c>
      <c r="C843" s="393" t="s">
        <v>3462</v>
      </c>
      <c r="D843" s="5" t="s">
        <v>3463</v>
      </c>
      <c r="E843" s="6">
        <v>0.02</v>
      </c>
      <c r="F843" s="5" t="s">
        <v>71</v>
      </c>
      <c r="G843" s="5" t="s">
        <v>82</v>
      </c>
      <c r="H843" s="6"/>
      <c r="I843" s="5"/>
      <c r="J843" s="6">
        <v>24.25</v>
      </c>
      <c r="K843" s="6">
        <v>0.23</v>
      </c>
      <c r="L843" s="6">
        <v>5.21</v>
      </c>
      <c r="M843" s="5" t="s">
        <v>171</v>
      </c>
      <c r="N843" s="5"/>
    </row>
    <row r="844" spans="1:14">
      <c r="A844" s="5" t="s">
        <v>8591</v>
      </c>
      <c r="B844" s="5" t="s">
        <v>8993</v>
      </c>
      <c r="C844" s="394" t="s">
        <v>8994</v>
      </c>
      <c r="D844" s="5" t="s">
        <v>8995</v>
      </c>
      <c r="E844" s="6">
        <v>0.02</v>
      </c>
      <c r="F844" s="5" t="s">
        <v>34</v>
      </c>
      <c r="G844" s="5" t="s">
        <v>85</v>
      </c>
      <c r="H844" s="6">
        <v>1.1100000000000001</v>
      </c>
      <c r="I844" s="5" t="s">
        <v>142</v>
      </c>
      <c r="J844" s="6">
        <v>38.19</v>
      </c>
      <c r="K844" s="6">
        <v>0.04</v>
      </c>
      <c r="L844" s="6">
        <v>1.22</v>
      </c>
      <c r="M844" s="5" t="s">
        <v>299</v>
      </c>
      <c r="N844" s="5" t="s">
        <v>8598</v>
      </c>
    </row>
    <row r="845" spans="1:14">
      <c r="A845" s="5" t="s">
        <v>5667</v>
      </c>
      <c r="B845" s="5" t="s">
        <v>5668</v>
      </c>
      <c r="C845" s="394" t="s">
        <v>5669</v>
      </c>
      <c r="D845" s="5" t="s">
        <v>5670</v>
      </c>
      <c r="E845" s="6">
        <v>0.02</v>
      </c>
      <c r="F845" s="5" t="s">
        <v>71</v>
      </c>
      <c r="G845" s="5" t="s">
        <v>89</v>
      </c>
      <c r="H845" s="6"/>
      <c r="I845" s="5"/>
      <c r="J845" s="6">
        <v>91.18</v>
      </c>
      <c r="K845" s="6">
        <v>0.23</v>
      </c>
      <c r="L845" s="6">
        <v>14.46</v>
      </c>
      <c r="M845" s="5" t="s">
        <v>171</v>
      </c>
      <c r="N845" s="5"/>
    </row>
    <row r="846" spans="1:14">
      <c r="A846" s="5" t="s">
        <v>1364</v>
      </c>
      <c r="B846" s="5" t="s">
        <v>1365</v>
      </c>
      <c r="C846" s="393">
        <v>9697</v>
      </c>
      <c r="D846" s="5" t="s">
        <v>1367</v>
      </c>
      <c r="E846" s="6">
        <v>0.02</v>
      </c>
      <c r="F846" s="5" t="s">
        <v>24</v>
      </c>
      <c r="G846" s="5" t="s">
        <v>81</v>
      </c>
      <c r="H846" s="6">
        <v>0.76</v>
      </c>
      <c r="I846" s="5" t="s">
        <v>263</v>
      </c>
      <c r="J846" s="6">
        <v>21.02</v>
      </c>
      <c r="K846" s="6">
        <v>0.23</v>
      </c>
      <c r="L846" s="6">
        <v>5.55</v>
      </c>
      <c r="M846" s="5" t="s">
        <v>294</v>
      </c>
      <c r="N846" s="5" t="s">
        <v>8599</v>
      </c>
    </row>
    <row r="847" spans="1:14">
      <c r="A847" s="5" t="s">
        <v>4469</v>
      </c>
      <c r="B847" s="5" t="s">
        <v>4470</v>
      </c>
      <c r="C847" s="393">
        <v>15760</v>
      </c>
      <c r="D847" s="5" t="s">
        <v>4472</v>
      </c>
      <c r="E847" s="6">
        <v>0.02</v>
      </c>
      <c r="F847" s="5" t="s">
        <v>73</v>
      </c>
      <c r="G847" s="5" t="s">
        <v>91</v>
      </c>
      <c r="H847" s="6"/>
      <c r="I847" s="5" t="s">
        <v>263</v>
      </c>
      <c r="J847" s="6"/>
      <c r="K847" s="6"/>
      <c r="L847" s="6">
        <v>0.57999999999999996</v>
      </c>
      <c r="M847" s="5" t="s">
        <v>469</v>
      </c>
      <c r="N847" s="5" t="s">
        <v>8599</v>
      </c>
    </row>
    <row r="848" spans="1:14">
      <c r="A848" s="5" t="s">
        <v>3484</v>
      </c>
      <c r="B848" s="5" t="s">
        <v>3485</v>
      </c>
      <c r="C848" s="5" t="s">
        <v>3486</v>
      </c>
      <c r="D848" s="5" t="s">
        <v>3487</v>
      </c>
      <c r="E848" s="6">
        <v>0.02</v>
      </c>
      <c r="F848" s="5" t="s">
        <v>71</v>
      </c>
      <c r="G848" s="5" t="s">
        <v>87</v>
      </c>
      <c r="H848" s="6"/>
      <c r="I848" s="5"/>
      <c r="J848" s="6"/>
      <c r="K848" s="6">
        <v>0.26</v>
      </c>
      <c r="L848" s="6">
        <v>7.41</v>
      </c>
      <c r="M848" s="5" t="s">
        <v>171</v>
      </c>
      <c r="N848" s="5"/>
    </row>
    <row r="849" spans="1:14">
      <c r="A849" s="5" t="s">
        <v>7367</v>
      </c>
      <c r="B849" s="5" t="s">
        <v>7368</v>
      </c>
      <c r="C849" s="394" t="s">
        <v>7369</v>
      </c>
      <c r="D849" s="5" t="s">
        <v>7370</v>
      </c>
      <c r="E849" s="6">
        <v>0.02</v>
      </c>
      <c r="F849" s="5" t="s">
        <v>71</v>
      </c>
      <c r="G849" s="5" t="s">
        <v>91</v>
      </c>
      <c r="H849" s="6"/>
      <c r="I849" s="5"/>
      <c r="J849" s="6">
        <v>25.5</v>
      </c>
      <c r="K849" s="6">
        <v>0.14000000000000001</v>
      </c>
      <c r="L849" s="6">
        <v>3.39</v>
      </c>
      <c r="M849" s="5" t="s">
        <v>171</v>
      </c>
      <c r="N849" s="5"/>
    </row>
    <row r="850" spans="1:14">
      <c r="A850" s="5" t="s">
        <v>5231</v>
      </c>
      <c r="B850" s="5" t="s">
        <v>5232</v>
      </c>
      <c r="C850" s="393" t="s">
        <v>5233</v>
      </c>
      <c r="D850" s="5" t="s">
        <v>5234</v>
      </c>
      <c r="E850" s="6">
        <v>0.02</v>
      </c>
      <c r="F850" s="5" t="s">
        <v>52</v>
      </c>
      <c r="G850" s="5" t="s">
        <v>88</v>
      </c>
      <c r="H850" s="6"/>
      <c r="I850" s="5" t="s">
        <v>142</v>
      </c>
      <c r="J850" s="6">
        <v>9.3000000000000007</v>
      </c>
      <c r="K850" s="6">
        <v>0.16</v>
      </c>
      <c r="L850" s="6">
        <v>1.54</v>
      </c>
      <c r="M850" s="5" t="s">
        <v>784</v>
      </c>
      <c r="N850" s="5" t="s">
        <v>8599</v>
      </c>
    </row>
    <row r="851" spans="1:14">
      <c r="A851" s="5" t="s">
        <v>341</v>
      </c>
      <c r="B851" s="5" t="s">
        <v>342</v>
      </c>
      <c r="C851" s="393" t="s">
        <v>343</v>
      </c>
      <c r="D851" s="5" t="s">
        <v>344</v>
      </c>
      <c r="E851" s="6">
        <v>0.02</v>
      </c>
      <c r="F851" s="5" t="s">
        <v>34</v>
      </c>
      <c r="G851" s="5" t="s">
        <v>85</v>
      </c>
      <c r="H851" s="6">
        <v>0.83</v>
      </c>
      <c r="I851" s="5" t="s">
        <v>176</v>
      </c>
      <c r="J851" s="6">
        <v>23.68</v>
      </c>
      <c r="K851" s="6">
        <v>0.13</v>
      </c>
      <c r="L851" s="6">
        <v>2.92</v>
      </c>
      <c r="M851" s="5" t="s">
        <v>299</v>
      </c>
      <c r="N851" s="5" t="s">
        <v>8600</v>
      </c>
    </row>
    <row r="852" spans="1:14">
      <c r="A852" s="5" t="s">
        <v>2468</v>
      </c>
      <c r="B852" s="5" t="s">
        <v>2469</v>
      </c>
      <c r="C852" s="5" t="s">
        <v>2470</v>
      </c>
      <c r="D852" s="5" t="s">
        <v>2471</v>
      </c>
      <c r="E852" s="6">
        <v>0.02</v>
      </c>
      <c r="F852" s="5" t="s">
        <v>46</v>
      </c>
      <c r="G852" s="5" t="s">
        <v>81</v>
      </c>
      <c r="H852" s="6"/>
      <c r="I852" s="5"/>
      <c r="J852" s="6">
        <v>16.34</v>
      </c>
      <c r="K852" s="6">
        <v>0.28000000000000003</v>
      </c>
      <c r="L852" s="6">
        <v>5.36</v>
      </c>
      <c r="M852" s="5" t="s">
        <v>152</v>
      </c>
      <c r="N852" s="5"/>
    </row>
    <row r="853" spans="1:14">
      <c r="A853" s="5" t="s">
        <v>719</v>
      </c>
      <c r="B853" s="5" t="s">
        <v>720</v>
      </c>
      <c r="C853" s="393" t="s">
        <v>721</v>
      </c>
      <c r="D853" s="5" t="s">
        <v>722</v>
      </c>
      <c r="E853" s="6">
        <v>0.02</v>
      </c>
      <c r="F853" s="5" t="s">
        <v>60</v>
      </c>
      <c r="G853" s="5" t="s">
        <v>87</v>
      </c>
      <c r="H853" s="6">
        <v>0.88</v>
      </c>
      <c r="I853" s="5" t="s">
        <v>176</v>
      </c>
      <c r="J853" s="6">
        <v>45.45</v>
      </c>
      <c r="K853" s="6">
        <v>0.04</v>
      </c>
      <c r="L853" s="6">
        <v>1.32</v>
      </c>
      <c r="M853" s="5" t="s">
        <v>723</v>
      </c>
      <c r="N853" s="5" t="s">
        <v>8600</v>
      </c>
    </row>
    <row r="854" spans="1:14">
      <c r="A854" s="5" t="s">
        <v>6470</v>
      </c>
      <c r="B854" s="5" t="s">
        <v>6471</v>
      </c>
      <c r="C854" s="5" t="s">
        <v>6472</v>
      </c>
      <c r="D854" s="5" t="s">
        <v>6473</v>
      </c>
      <c r="E854" s="6">
        <v>0.02</v>
      </c>
      <c r="F854" s="5" t="s">
        <v>24</v>
      </c>
      <c r="G854" s="5" t="s">
        <v>87</v>
      </c>
      <c r="H854" s="6"/>
      <c r="I854" s="5"/>
      <c r="J854" s="6"/>
      <c r="K854" s="6">
        <v>0.11</v>
      </c>
      <c r="L854" s="6">
        <v>1.32</v>
      </c>
      <c r="M854" s="5" t="s">
        <v>294</v>
      </c>
      <c r="N854" s="5"/>
    </row>
    <row r="855" spans="1:14">
      <c r="A855" s="5" t="s">
        <v>9249</v>
      </c>
      <c r="B855" s="5" t="s">
        <v>1353</v>
      </c>
      <c r="C855" s="5" t="s">
        <v>1354</v>
      </c>
      <c r="D855" s="5" t="s">
        <v>1355</v>
      </c>
      <c r="E855" s="6">
        <v>0.02</v>
      </c>
      <c r="F855" s="5" t="s">
        <v>28</v>
      </c>
      <c r="G855" s="5" t="s">
        <v>82</v>
      </c>
      <c r="H855" s="6">
        <v>1.1499999999999999</v>
      </c>
      <c r="I855" s="5" t="s">
        <v>142</v>
      </c>
      <c r="J855" s="6">
        <v>13.73</v>
      </c>
      <c r="K855" s="6">
        <v>0.11</v>
      </c>
      <c r="L855" s="6">
        <v>1.8</v>
      </c>
      <c r="M855" s="5" t="s">
        <v>332</v>
      </c>
      <c r="N855" s="5" t="s">
        <v>8598</v>
      </c>
    </row>
    <row r="856" spans="1:14">
      <c r="A856" s="5" t="s">
        <v>3447</v>
      </c>
      <c r="B856" s="5" t="s">
        <v>3448</v>
      </c>
      <c r="C856" s="395" t="s">
        <v>3449</v>
      </c>
      <c r="D856" s="5" t="s">
        <v>3450</v>
      </c>
      <c r="E856" s="6">
        <v>0.02</v>
      </c>
      <c r="F856" s="5" t="s">
        <v>36</v>
      </c>
      <c r="G856" s="5" t="s">
        <v>83</v>
      </c>
      <c r="H856" s="6">
        <v>0.71</v>
      </c>
      <c r="I856" s="5" t="s">
        <v>263</v>
      </c>
      <c r="J856" s="6">
        <v>11.49</v>
      </c>
      <c r="K856" s="6">
        <v>0.1</v>
      </c>
      <c r="L856" s="6">
        <v>1.26</v>
      </c>
      <c r="M856" s="5" t="s">
        <v>152</v>
      </c>
      <c r="N856" s="5" t="s">
        <v>8598</v>
      </c>
    </row>
    <row r="857" spans="1:14">
      <c r="A857" s="5" t="s">
        <v>8197</v>
      </c>
      <c r="B857" s="5" t="s">
        <v>8198</v>
      </c>
      <c r="C857" s="394" t="s">
        <v>8199</v>
      </c>
      <c r="D857" s="5" t="s">
        <v>8200</v>
      </c>
      <c r="E857" s="6">
        <v>0.02</v>
      </c>
      <c r="F857" s="5" t="s">
        <v>24</v>
      </c>
      <c r="G857" s="5" t="s">
        <v>82</v>
      </c>
      <c r="H857" s="6"/>
      <c r="I857" s="5"/>
      <c r="J857" s="6">
        <v>8.48</v>
      </c>
      <c r="K857" s="6">
        <v>0.03</v>
      </c>
      <c r="L857" s="6">
        <v>1.01</v>
      </c>
      <c r="M857" s="5" t="s">
        <v>294</v>
      </c>
      <c r="N857" s="5"/>
    </row>
    <row r="858" spans="1:14">
      <c r="A858" s="5" t="s">
        <v>7915</v>
      </c>
      <c r="B858" s="5" t="s">
        <v>7916</v>
      </c>
      <c r="C858" s="393" t="s">
        <v>7917</v>
      </c>
      <c r="D858" s="5" t="s">
        <v>7918</v>
      </c>
      <c r="E858" s="6">
        <v>0.02</v>
      </c>
      <c r="F858" s="5" t="s">
        <v>77</v>
      </c>
      <c r="G858" s="5" t="s">
        <v>82</v>
      </c>
      <c r="H858" s="6"/>
      <c r="I858" s="5"/>
      <c r="J858" s="6">
        <v>13.94</v>
      </c>
      <c r="K858" s="6">
        <v>0.1</v>
      </c>
      <c r="L858" s="6">
        <v>1.95</v>
      </c>
      <c r="M858" s="5" t="s">
        <v>482</v>
      </c>
      <c r="N858" s="5"/>
    </row>
    <row r="859" spans="1:14">
      <c r="A859" s="5" t="s">
        <v>5279</v>
      </c>
      <c r="B859" s="5" t="s">
        <v>5280</v>
      </c>
      <c r="C859" s="394" t="s">
        <v>5281</v>
      </c>
      <c r="D859" s="5" t="s">
        <v>5282</v>
      </c>
      <c r="E859" s="6">
        <v>0.02</v>
      </c>
      <c r="F859" s="5" t="s">
        <v>24</v>
      </c>
      <c r="G859" s="5" t="s">
        <v>90</v>
      </c>
      <c r="H859" s="6"/>
      <c r="I859" s="5"/>
      <c r="J859" s="6"/>
      <c r="K859" s="6">
        <v>0.06</v>
      </c>
      <c r="L859" s="6">
        <v>1.63</v>
      </c>
      <c r="M859" s="5" t="s">
        <v>294</v>
      </c>
      <c r="N859" s="5"/>
    </row>
    <row r="860" spans="1:14">
      <c r="A860" s="5" t="s">
        <v>7144</v>
      </c>
      <c r="B860" s="5" t="s">
        <v>7145</v>
      </c>
      <c r="C860" s="394" t="s">
        <v>7146</v>
      </c>
      <c r="D860" s="5" t="s">
        <v>7147</v>
      </c>
      <c r="E860" s="6">
        <v>0.02</v>
      </c>
      <c r="F860" s="5" t="s">
        <v>46</v>
      </c>
      <c r="G860" s="5" t="s">
        <v>89</v>
      </c>
      <c r="H860" s="6"/>
      <c r="I860" s="5" t="s">
        <v>142</v>
      </c>
      <c r="J860" s="6">
        <v>14.48</v>
      </c>
      <c r="K860" s="6">
        <v>7.0000000000000007E-2</v>
      </c>
      <c r="L860" s="6">
        <v>0.76</v>
      </c>
      <c r="M860" s="5" t="s">
        <v>152</v>
      </c>
      <c r="N860" s="5" t="s">
        <v>8924</v>
      </c>
    </row>
    <row r="861" spans="1:14">
      <c r="A861" s="5" t="s">
        <v>5287</v>
      </c>
      <c r="B861" s="5" t="s">
        <v>5288</v>
      </c>
      <c r="C861" s="394" t="s">
        <v>5289</v>
      </c>
      <c r="D861" s="5" t="s">
        <v>5290</v>
      </c>
      <c r="E861" s="6">
        <v>0.02</v>
      </c>
      <c r="F861" s="5" t="s">
        <v>24</v>
      </c>
      <c r="G861" s="5" t="s">
        <v>89</v>
      </c>
      <c r="H861" s="6"/>
      <c r="I861" s="5"/>
      <c r="J861" s="6"/>
      <c r="K861" s="6">
        <v>0.11</v>
      </c>
      <c r="L861" s="6">
        <v>2.19</v>
      </c>
      <c r="M861" s="5" t="s">
        <v>294</v>
      </c>
      <c r="N861" s="5"/>
    </row>
    <row r="862" spans="1:14">
      <c r="A862" s="5" t="s">
        <v>3311</v>
      </c>
      <c r="B862" s="5" t="s">
        <v>3312</v>
      </c>
      <c r="C862" s="394" t="s">
        <v>3313</v>
      </c>
      <c r="D862" s="5" t="s">
        <v>3314</v>
      </c>
      <c r="E862" s="6">
        <v>0.02</v>
      </c>
      <c r="F862" s="5" t="s">
        <v>24</v>
      </c>
      <c r="G862" s="5" t="s">
        <v>87</v>
      </c>
      <c r="H862" s="6"/>
      <c r="I862" s="5"/>
      <c r="J862" s="6"/>
      <c r="K862" s="6">
        <v>7.0000000000000007E-2</v>
      </c>
      <c r="L862" s="6">
        <v>1.04</v>
      </c>
      <c r="M862" s="5" t="s">
        <v>294</v>
      </c>
      <c r="N862" s="5"/>
    </row>
    <row r="863" spans="1:14">
      <c r="A863" s="5" t="s">
        <v>2764</v>
      </c>
      <c r="B863" s="5" t="s">
        <v>2765</v>
      </c>
      <c r="C863" s="394" t="s">
        <v>2766</v>
      </c>
      <c r="D863" s="5" t="s">
        <v>2767</v>
      </c>
      <c r="E863" s="6">
        <v>0.02</v>
      </c>
      <c r="F863" s="5" t="s">
        <v>75</v>
      </c>
      <c r="G863" s="5" t="s">
        <v>89</v>
      </c>
      <c r="H863" s="6"/>
      <c r="I863" s="5"/>
      <c r="J863" s="6"/>
      <c r="K863" s="6">
        <v>-0.03</v>
      </c>
      <c r="L863" s="6">
        <v>0.82</v>
      </c>
      <c r="M863" s="5" t="s">
        <v>212</v>
      </c>
      <c r="N863" s="5"/>
    </row>
    <row r="864" spans="1:14">
      <c r="A864" s="5" t="s">
        <v>8013</v>
      </c>
      <c r="B864" s="5" t="s">
        <v>8014</v>
      </c>
      <c r="C864" s="394" t="s">
        <v>8015</v>
      </c>
      <c r="D864" s="5" t="s">
        <v>8016</v>
      </c>
      <c r="E864" s="6">
        <v>0.02</v>
      </c>
      <c r="F864" s="5" t="s">
        <v>69</v>
      </c>
      <c r="G864" s="5" t="s">
        <v>87</v>
      </c>
      <c r="H864" s="6"/>
      <c r="I864" s="5"/>
      <c r="J864" s="6">
        <v>18.64</v>
      </c>
      <c r="K864" s="6">
        <v>0.15</v>
      </c>
      <c r="L864" s="6">
        <v>2.77</v>
      </c>
      <c r="M864" s="5" t="s">
        <v>157</v>
      </c>
      <c r="N864" s="5"/>
    </row>
    <row r="865" spans="1:14">
      <c r="A865" s="5" t="s">
        <v>357</v>
      </c>
      <c r="B865" s="5" t="s">
        <v>358</v>
      </c>
      <c r="C865" s="393" t="s">
        <v>359</v>
      </c>
      <c r="D865" s="5" t="s">
        <v>360</v>
      </c>
      <c r="E865" s="6">
        <v>0.02</v>
      </c>
      <c r="F865" s="5" t="s">
        <v>284</v>
      </c>
      <c r="G865" s="5" t="s">
        <v>87</v>
      </c>
      <c r="H865" s="6"/>
      <c r="I865" s="5"/>
      <c r="J865" s="6">
        <v>40.299999999999997</v>
      </c>
      <c r="K865" s="6">
        <v>0.15</v>
      </c>
      <c r="L865" s="6">
        <v>5.69</v>
      </c>
      <c r="M865" s="5" t="s">
        <v>285</v>
      </c>
      <c r="N865" s="5"/>
    </row>
    <row r="866" spans="1:14">
      <c r="A866" s="5" t="s">
        <v>2644</v>
      </c>
      <c r="B866" s="5" t="s">
        <v>2645</v>
      </c>
      <c r="C866" s="395">
        <v>2603</v>
      </c>
      <c r="D866" s="5" t="s">
        <v>2647</v>
      </c>
      <c r="E866" s="6">
        <v>0.02</v>
      </c>
      <c r="F866" s="5" t="s">
        <v>75</v>
      </c>
      <c r="G866" s="5" t="s">
        <v>87</v>
      </c>
      <c r="H866" s="6"/>
      <c r="I866" s="5"/>
      <c r="J866" s="6"/>
      <c r="K866" s="6">
        <v>0.13</v>
      </c>
      <c r="L866" s="6">
        <v>0.78</v>
      </c>
      <c r="M866" s="5" t="s">
        <v>212</v>
      </c>
      <c r="N866" s="5"/>
    </row>
    <row r="867" spans="1:14">
      <c r="A867" s="5" t="s">
        <v>3572</v>
      </c>
      <c r="B867" s="5" t="s">
        <v>3573</v>
      </c>
      <c r="C867" s="5" t="s">
        <v>3574</v>
      </c>
      <c r="D867" s="5" t="s">
        <v>3575</v>
      </c>
      <c r="E867" s="6">
        <v>0.02</v>
      </c>
      <c r="F867" s="5" t="s">
        <v>69</v>
      </c>
      <c r="G867" s="5" t="s">
        <v>88</v>
      </c>
      <c r="H867" s="6"/>
      <c r="I867" s="5"/>
      <c r="J867" s="6"/>
      <c r="K867" s="6"/>
      <c r="L867" s="6">
        <v>7.48</v>
      </c>
      <c r="M867" s="5" t="s">
        <v>157</v>
      </c>
      <c r="N867" s="5"/>
    </row>
    <row r="868" spans="1:14">
      <c r="A868" s="5" t="s">
        <v>5339</v>
      </c>
      <c r="B868" s="5" t="s">
        <v>5340</v>
      </c>
      <c r="C868" s="5" t="s">
        <v>5341</v>
      </c>
      <c r="D868" s="5" t="s">
        <v>5342</v>
      </c>
      <c r="E868" s="6">
        <v>0.02</v>
      </c>
      <c r="F868" s="5" t="s">
        <v>24</v>
      </c>
      <c r="G868" s="5" t="s">
        <v>83</v>
      </c>
      <c r="H868" s="6">
        <v>0.64</v>
      </c>
      <c r="I868" s="5" t="s">
        <v>176</v>
      </c>
      <c r="J868" s="6">
        <v>20.149999999999999</v>
      </c>
      <c r="K868" s="6">
        <v>0.09</v>
      </c>
      <c r="L868" s="6">
        <v>2.09</v>
      </c>
      <c r="M868" s="5" t="s">
        <v>294</v>
      </c>
      <c r="N868" s="5" t="s">
        <v>8598</v>
      </c>
    </row>
    <row r="869" spans="1:14">
      <c r="A869" s="5" t="s">
        <v>7633</v>
      </c>
      <c r="B869" s="5" t="s">
        <v>7634</v>
      </c>
      <c r="C869" s="395">
        <v>9005</v>
      </c>
      <c r="D869" s="5" t="s">
        <v>7636</v>
      </c>
      <c r="E869" s="6">
        <v>0.02</v>
      </c>
      <c r="F869" s="5" t="s">
        <v>24</v>
      </c>
      <c r="G869" s="5" t="s">
        <v>87</v>
      </c>
      <c r="H869" s="6"/>
      <c r="I869" s="5"/>
      <c r="J869" s="6"/>
      <c r="K869" s="6">
        <v>0.1</v>
      </c>
      <c r="L869" s="6">
        <v>1.23</v>
      </c>
      <c r="M869" s="5" t="s">
        <v>294</v>
      </c>
      <c r="N869" s="5"/>
    </row>
    <row r="870" spans="1:14">
      <c r="A870" s="5" t="s">
        <v>1164</v>
      </c>
      <c r="B870" s="5" t="s">
        <v>1165</v>
      </c>
      <c r="C870" s="395" t="s">
        <v>1166</v>
      </c>
      <c r="D870" s="5" t="s">
        <v>1167</v>
      </c>
      <c r="E870" s="6">
        <v>0.02</v>
      </c>
      <c r="F870" s="5" t="s">
        <v>377</v>
      </c>
      <c r="G870" s="5" t="s">
        <v>83</v>
      </c>
      <c r="H870" s="6"/>
      <c r="I870" s="5"/>
      <c r="J870" s="6">
        <v>11.89</v>
      </c>
      <c r="K870" s="6">
        <v>0.13</v>
      </c>
      <c r="L870" s="6">
        <v>2.69</v>
      </c>
      <c r="M870" s="5" t="s">
        <v>378</v>
      </c>
      <c r="N870" s="5"/>
    </row>
    <row r="871" spans="1:14">
      <c r="A871" s="5" t="s">
        <v>5827</v>
      </c>
      <c r="B871" s="5" t="s">
        <v>5828</v>
      </c>
      <c r="C871" s="394" t="s">
        <v>5829</v>
      </c>
      <c r="D871" s="5" t="s">
        <v>5830</v>
      </c>
      <c r="E871" s="6">
        <v>0.02</v>
      </c>
      <c r="F871" s="5" t="s">
        <v>3899</v>
      </c>
      <c r="G871" s="5" t="s">
        <v>87</v>
      </c>
      <c r="H871" s="6"/>
      <c r="I871" s="5"/>
      <c r="J871" s="6">
        <v>7.9</v>
      </c>
      <c r="K871" s="6">
        <v>0.18</v>
      </c>
      <c r="L871" s="6">
        <v>1.1100000000000001</v>
      </c>
      <c r="M871" s="5" t="s">
        <v>3900</v>
      </c>
      <c r="N871" s="5"/>
    </row>
    <row r="872" spans="1:14">
      <c r="A872" s="5" t="s">
        <v>7227</v>
      </c>
      <c r="B872" s="5" t="s">
        <v>7228</v>
      </c>
      <c r="C872" s="394" t="s">
        <v>7229</v>
      </c>
      <c r="D872" s="5" t="s">
        <v>7230</v>
      </c>
      <c r="E872" s="6">
        <v>0.02</v>
      </c>
      <c r="F872" s="5" t="s">
        <v>77</v>
      </c>
      <c r="G872" s="5" t="s">
        <v>89</v>
      </c>
      <c r="H872" s="6"/>
      <c r="I872" s="5"/>
      <c r="J872" s="6">
        <v>8.7899999999999991</v>
      </c>
      <c r="K872" s="6">
        <v>0.33</v>
      </c>
      <c r="L872" s="6">
        <v>1.33</v>
      </c>
      <c r="M872" s="5" t="s">
        <v>482</v>
      </c>
      <c r="N872" s="5"/>
    </row>
    <row r="873" spans="1:14">
      <c r="A873" s="5" t="s">
        <v>4302</v>
      </c>
      <c r="B873" s="5" t="s">
        <v>4303</v>
      </c>
      <c r="C873" s="393" t="s">
        <v>4304</v>
      </c>
      <c r="D873" s="5" t="s">
        <v>4305</v>
      </c>
      <c r="E873" s="6">
        <v>0.02</v>
      </c>
      <c r="F873" s="5" t="s">
        <v>284</v>
      </c>
      <c r="G873" s="5" t="s">
        <v>85</v>
      </c>
      <c r="H873" s="6"/>
      <c r="I873" s="5"/>
      <c r="J873" s="6">
        <v>10.050000000000001</v>
      </c>
      <c r="K873" s="6">
        <v>0.1</v>
      </c>
      <c r="L873" s="6">
        <v>0.78</v>
      </c>
      <c r="M873" s="5" t="s">
        <v>285</v>
      </c>
      <c r="N873" s="5"/>
    </row>
    <row r="874" spans="1:14">
      <c r="A874" s="5" t="s">
        <v>6049</v>
      </c>
      <c r="B874" s="5" t="s">
        <v>6050</v>
      </c>
      <c r="C874" s="395">
        <v>4755</v>
      </c>
      <c r="D874" s="5" t="s">
        <v>6052</v>
      </c>
      <c r="E874" s="6">
        <v>0.02</v>
      </c>
      <c r="F874" s="5" t="s">
        <v>24</v>
      </c>
      <c r="G874" s="5" t="s">
        <v>82</v>
      </c>
      <c r="H874" s="6">
        <v>0.69</v>
      </c>
      <c r="I874" s="5" t="s">
        <v>142</v>
      </c>
      <c r="J874" s="6"/>
      <c r="K874" s="6">
        <v>-0.14000000000000001</v>
      </c>
      <c r="L874" s="6">
        <v>1.69</v>
      </c>
      <c r="M874" s="5" t="s">
        <v>294</v>
      </c>
      <c r="N874" s="5" t="s">
        <v>8599</v>
      </c>
    </row>
    <row r="875" spans="1:14">
      <c r="A875" s="5" t="s">
        <v>9250</v>
      </c>
      <c r="B875" s="5" t="s">
        <v>5652</v>
      </c>
      <c r="C875" s="393" t="s">
        <v>8987</v>
      </c>
      <c r="D875" s="5" t="s">
        <v>5654</v>
      </c>
      <c r="E875" s="6">
        <v>0.02</v>
      </c>
      <c r="F875" s="5" t="s">
        <v>26</v>
      </c>
      <c r="G875" s="5" t="s">
        <v>85</v>
      </c>
      <c r="H875" s="6"/>
      <c r="I875" s="5"/>
      <c r="J875" s="6">
        <v>10.08</v>
      </c>
      <c r="K875" s="6">
        <v>-0.32</v>
      </c>
      <c r="L875" s="6">
        <v>9.5399999999999991</v>
      </c>
      <c r="M875" s="5" t="s">
        <v>131</v>
      </c>
      <c r="N875" s="5"/>
    </row>
    <row r="876" spans="1:14">
      <c r="A876" s="5" t="s">
        <v>6766</v>
      </c>
      <c r="B876" s="5" t="s">
        <v>6767</v>
      </c>
      <c r="C876" s="5" t="s">
        <v>6768</v>
      </c>
      <c r="D876" s="5" t="s">
        <v>6769</v>
      </c>
      <c r="E876" s="6">
        <v>0.02</v>
      </c>
      <c r="F876" s="5" t="s">
        <v>24</v>
      </c>
      <c r="G876" s="5" t="s">
        <v>88</v>
      </c>
      <c r="H876" s="6"/>
      <c r="I876" s="5"/>
      <c r="J876" s="6">
        <v>23.07</v>
      </c>
      <c r="K876" s="6">
        <v>0.11</v>
      </c>
      <c r="L876" s="6">
        <v>2.06</v>
      </c>
      <c r="M876" s="5" t="s">
        <v>294</v>
      </c>
      <c r="N876" s="5"/>
    </row>
    <row r="877" spans="1:14">
      <c r="A877" s="5" t="s">
        <v>5463</v>
      </c>
      <c r="B877" s="5" t="s">
        <v>5464</v>
      </c>
      <c r="C877" s="393" t="s">
        <v>5465</v>
      </c>
      <c r="D877" s="5" t="s">
        <v>5466</v>
      </c>
      <c r="E877" s="6">
        <v>0.02</v>
      </c>
      <c r="F877" s="5" t="s">
        <v>34</v>
      </c>
      <c r="G877" s="5" t="s">
        <v>89</v>
      </c>
      <c r="H877" s="6">
        <v>1.04</v>
      </c>
      <c r="I877" s="5" t="s">
        <v>142</v>
      </c>
      <c r="J877" s="6">
        <v>16.95</v>
      </c>
      <c r="K877" s="6">
        <v>0.04</v>
      </c>
      <c r="L877" s="6">
        <v>2.41</v>
      </c>
      <c r="M877" s="5" t="s">
        <v>299</v>
      </c>
      <c r="N877" s="5" t="s">
        <v>8598</v>
      </c>
    </row>
    <row r="878" spans="1:14">
      <c r="A878" s="5" t="s">
        <v>7259</v>
      </c>
      <c r="B878" s="5" t="s">
        <v>7260</v>
      </c>
      <c r="C878" s="393" t="s">
        <v>7261</v>
      </c>
      <c r="D878" s="5" t="s">
        <v>7262</v>
      </c>
      <c r="E878" s="6">
        <v>0.02</v>
      </c>
      <c r="F878" s="5" t="s">
        <v>64</v>
      </c>
      <c r="G878" s="5" t="s">
        <v>86</v>
      </c>
      <c r="H878" s="6">
        <v>1.0900000000000001</v>
      </c>
      <c r="I878" s="5" t="s">
        <v>263</v>
      </c>
      <c r="J878" s="6">
        <v>25.77</v>
      </c>
      <c r="K878" s="6">
        <v>0.01</v>
      </c>
      <c r="L878" s="6">
        <v>3.72</v>
      </c>
      <c r="M878" s="5" t="s">
        <v>162</v>
      </c>
      <c r="N878" s="5" t="s">
        <v>8598</v>
      </c>
    </row>
    <row r="879" spans="1:14">
      <c r="A879" s="5" t="s">
        <v>737</v>
      </c>
      <c r="B879" s="5" t="s">
        <v>738</v>
      </c>
      <c r="C879" s="393">
        <v>540376</v>
      </c>
      <c r="D879" s="5" t="s">
        <v>740</v>
      </c>
      <c r="E879" s="6">
        <v>0.02</v>
      </c>
      <c r="F879" s="5" t="s">
        <v>71</v>
      </c>
      <c r="G879" s="5" t="s">
        <v>83</v>
      </c>
      <c r="H879" s="6"/>
      <c r="I879" s="5"/>
      <c r="J879" s="6">
        <v>66.239999999999995</v>
      </c>
      <c r="K879" s="6">
        <v>0.14000000000000001</v>
      </c>
      <c r="L879" s="6">
        <v>12.51</v>
      </c>
      <c r="M879" s="5" t="s">
        <v>171</v>
      </c>
      <c r="N879" s="5"/>
    </row>
    <row r="880" spans="1:14">
      <c r="A880" s="5" t="s">
        <v>7681</v>
      </c>
      <c r="B880" s="5" t="s">
        <v>7682</v>
      </c>
      <c r="C880" s="394" t="s">
        <v>7683</v>
      </c>
      <c r="D880" s="5" t="s">
        <v>7684</v>
      </c>
      <c r="E880" s="6">
        <v>0.02</v>
      </c>
      <c r="F880" s="5" t="s">
        <v>24</v>
      </c>
      <c r="G880" s="5" t="s">
        <v>83</v>
      </c>
      <c r="H880" s="6">
        <v>0.89</v>
      </c>
      <c r="I880" s="5" t="s">
        <v>263</v>
      </c>
      <c r="J880" s="6">
        <v>15.71</v>
      </c>
      <c r="K880" s="6">
        <v>0.14000000000000001</v>
      </c>
      <c r="L880" s="6">
        <v>2.11</v>
      </c>
      <c r="M880" s="5" t="s">
        <v>294</v>
      </c>
      <c r="N880" s="5" t="s">
        <v>8598</v>
      </c>
    </row>
    <row r="881" spans="1:14">
      <c r="A881" s="5" t="s">
        <v>4643</v>
      </c>
      <c r="B881" s="5" t="s">
        <v>4644</v>
      </c>
      <c r="C881" s="394" t="s">
        <v>4645</v>
      </c>
      <c r="D881" s="5" t="s">
        <v>4646</v>
      </c>
      <c r="E881" s="6">
        <v>0.02</v>
      </c>
      <c r="F881" s="5" t="s">
        <v>64</v>
      </c>
      <c r="G881" s="5" t="s">
        <v>87</v>
      </c>
      <c r="H881" s="6"/>
      <c r="I881" s="5"/>
      <c r="J881" s="6">
        <v>32.99</v>
      </c>
      <c r="K881" s="6">
        <v>0.2</v>
      </c>
      <c r="L881" s="6">
        <v>6.93</v>
      </c>
      <c r="M881" s="5" t="s">
        <v>162</v>
      </c>
      <c r="N881" s="5"/>
    </row>
    <row r="882" spans="1:14">
      <c r="A882" s="5" t="s">
        <v>4821</v>
      </c>
      <c r="B882" s="5" t="s">
        <v>4822</v>
      </c>
      <c r="C882" s="393">
        <v>543220</v>
      </c>
      <c r="D882" s="5" t="s">
        <v>4824</v>
      </c>
      <c r="E882" s="6">
        <v>0.02</v>
      </c>
      <c r="F882" s="5" t="s">
        <v>71</v>
      </c>
      <c r="G882" s="5" t="s">
        <v>86</v>
      </c>
      <c r="H882" s="6"/>
      <c r="I882" s="5"/>
      <c r="J882" s="6"/>
      <c r="K882" s="6">
        <v>0.12</v>
      </c>
      <c r="L882" s="6">
        <v>9.23</v>
      </c>
      <c r="M882" s="5" t="s">
        <v>171</v>
      </c>
      <c r="N882" s="5"/>
    </row>
    <row r="883" spans="1:14">
      <c r="A883" s="5" t="s">
        <v>8329</v>
      </c>
      <c r="B883" s="5" t="s">
        <v>8330</v>
      </c>
      <c r="C883" s="394" t="s">
        <v>8331</v>
      </c>
      <c r="D883" s="5" t="s">
        <v>8332</v>
      </c>
      <c r="E883" s="6">
        <v>0.02</v>
      </c>
      <c r="F883" s="5" t="s">
        <v>69</v>
      </c>
      <c r="G883" s="5" t="s">
        <v>89</v>
      </c>
      <c r="H883" s="6"/>
      <c r="I883" s="5"/>
      <c r="J883" s="6">
        <v>57.83</v>
      </c>
      <c r="K883" s="6">
        <v>0.14000000000000001</v>
      </c>
      <c r="L883" s="6">
        <v>5.54</v>
      </c>
      <c r="M883" s="5" t="s">
        <v>157</v>
      </c>
      <c r="N883" s="5"/>
    </row>
    <row r="884" spans="1:14">
      <c r="A884" s="5" t="s">
        <v>4747</v>
      </c>
      <c r="B884" s="5" t="s">
        <v>4748</v>
      </c>
      <c r="C884" s="393">
        <v>4689</v>
      </c>
      <c r="D884" s="5" t="s">
        <v>4750</v>
      </c>
      <c r="E884" s="6">
        <v>0.02</v>
      </c>
      <c r="F884" s="5" t="s">
        <v>24</v>
      </c>
      <c r="G884" s="5" t="s">
        <v>81</v>
      </c>
      <c r="H884" s="6">
        <v>0.84</v>
      </c>
      <c r="I884" s="5" t="s">
        <v>263</v>
      </c>
      <c r="J884" s="6">
        <v>16.3</v>
      </c>
      <c r="K884" s="6">
        <v>7.0000000000000007E-2</v>
      </c>
      <c r="L884" s="6">
        <v>0.93</v>
      </c>
      <c r="M884" s="5" t="s">
        <v>294</v>
      </c>
      <c r="N884" s="5" t="s">
        <v>8599</v>
      </c>
    </row>
    <row r="885" spans="1:14">
      <c r="A885" s="5" t="s">
        <v>5227</v>
      </c>
      <c r="B885" s="5" t="s">
        <v>5228</v>
      </c>
      <c r="C885" s="393" t="s">
        <v>5229</v>
      </c>
      <c r="D885" s="5" t="s">
        <v>5230</v>
      </c>
      <c r="E885" s="6">
        <v>0.02</v>
      </c>
      <c r="F885" s="5" t="s">
        <v>64</v>
      </c>
      <c r="G885" s="5" t="s">
        <v>87</v>
      </c>
      <c r="H885" s="6"/>
      <c r="I885" s="5"/>
      <c r="J885" s="6">
        <v>23.54</v>
      </c>
      <c r="K885" s="6">
        <v>7.0000000000000007E-2</v>
      </c>
      <c r="L885" s="6">
        <v>2.6</v>
      </c>
      <c r="M885" s="5" t="s">
        <v>162</v>
      </c>
      <c r="N885" s="5"/>
    </row>
    <row r="886" spans="1:14">
      <c r="A886" s="5" t="s">
        <v>213</v>
      </c>
      <c r="B886" s="5" t="s">
        <v>214</v>
      </c>
      <c r="C886" s="394" t="s">
        <v>215</v>
      </c>
      <c r="D886" s="5" t="s">
        <v>216</v>
      </c>
      <c r="E886" s="6">
        <v>0.02</v>
      </c>
      <c r="F886" s="5" t="s">
        <v>40</v>
      </c>
      <c r="G886" s="5" t="s">
        <v>87</v>
      </c>
      <c r="H886" s="6"/>
      <c r="I886" s="5"/>
      <c r="J886" s="6">
        <v>15.62</v>
      </c>
      <c r="K886" s="6">
        <v>0.14000000000000001</v>
      </c>
      <c r="L886" s="6">
        <v>1.62</v>
      </c>
      <c r="M886" s="5" t="s">
        <v>152</v>
      </c>
      <c r="N886" s="5"/>
    </row>
    <row r="887" spans="1:14">
      <c r="A887" s="5" t="s">
        <v>2243</v>
      </c>
      <c r="B887" s="5" t="s">
        <v>2244</v>
      </c>
      <c r="C887" s="393" t="s">
        <v>2245</v>
      </c>
      <c r="D887" s="5" t="s">
        <v>2246</v>
      </c>
      <c r="E887" s="6">
        <v>0.02</v>
      </c>
      <c r="F887" s="5" t="s">
        <v>32</v>
      </c>
      <c r="G887" s="5" t="s">
        <v>87</v>
      </c>
      <c r="H887" s="6">
        <v>0.87</v>
      </c>
      <c r="I887" s="5" t="s">
        <v>176</v>
      </c>
      <c r="J887" s="6">
        <v>19.309999999999999</v>
      </c>
      <c r="K887" s="6">
        <v>0.15</v>
      </c>
      <c r="L887" s="6">
        <v>3.81</v>
      </c>
      <c r="M887" s="5" t="s">
        <v>152</v>
      </c>
      <c r="N887" s="5" t="s">
        <v>8598</v>
      </c>
    </row>
    <row r="888" spans="1:14">
      <c r="A888" s="5" t="s">
        <v>3355</v>
      </c>
      <c r="B888" s="5" t="s">
        <v>3356</v>
      </c>
      <c r="C888" s="394" t="s">
        <v>3357</v>
      </c>
      <c r="D888" s="5" t="s">
        <v>3358</v>
      </c>
      <c r="E888" s="6">
        <v>0.02</v>
      </c>
      <c r="F888" s="5" t="s">
        <v>73</v>
      </c>
      <c r="G888" s="5" t="s">
        <v>84</v>
      </c>
      <c r="H888" s="6"/>
      <c r="I888" s="5"/>
      <c r="J888" s="6"/>
      <c r="K888" s="6">
        <v>0.39</v>
      </c>
      <c r="L888" s="6">
        <v>1.76</v>
      </c>
      <c r="M888" s="5" t="s">
        <v>469</v>
      </c>
      <c r="N888" s="5"/>
    </row>
    <row r="889" spans="1:14">
      <c r="A889" s="5" t="s">
        <v>2840</v>
      </c>
      <c r="B889" s="5" t="s">
        <v>2841</v>
      </c>
      <c r="C889" s="395" t="s">
        <v>2842</v>
      </c>
      <c r="D889" s="5" t="s">
        <v>2843</v>
      </c>
      <c r="E889" s="6">
        <v>0.02</v>
      </c>
      <c r="F889" s="5" t="s">
        <v>69</v>
      </c>
      <c r="G889" s="5" t="s">
        <v>87</v>
      </c>
      <c r="H889" s="6"/>
      <c r="I889" s="5"/>
      <c r="J889" s="6">
        <v>18.11</v>
      </c>
      <c r="K889" s="6"/>
      <c r="L889" s="6">
        <v>1.51</v>
      </c>
      <c r="M889" s="5" t="s">
        <v>714</v>
      </c>
      <c r="N889" s="5"/>
    </row>
    <row r="890" spans="1:14">
      <c r="A890" s="5" t="s">
        <v>8479</v>
      </c>
      <c r="B890" s="5" t="s">
        <v>8976</v>
      </c>
      <c r="C890" s="5" t="s">
        <v>8977</v>
      </c>
      <c r="D890" s="5" t="s">
        <v>8978</v>
      </c>
      <c r="E890" s="6">
        <v>0.02</v>
      </c>
      <c r="F890" s="5" t="s">
        <v>71</v>
      </c>
      <c r="G890" s="5" t="s">
        <v>82</v>
      </c>
      <c r="H890" s="6"/>
      <c r="I890" s="5" t="s">
        <v>142</v>
      </c>
      <c r="J890" s="6">
        <v>11.42</v>
      </c>
      <c r="K890" s="6">
        <v>0.23</v>
      </c>
      <c r="L890" s="6">
        <v>1.1399999999999999</v>
      </c>
      <c r="M890" s="5" t="s">
        <v>171</v>
      </c>
      <c r="N890" s="5" t="s">
        <v>8599</v>
      </c>
    </row>
    <row r="891" spans="1:14">
      <c r="A891" s="5" t="s">
        <v>2386</v>
      </c>
      <c r="B891" s="5" t="s">
        <v>2387</v>
      </c>
      <c r="C891" s="394" t="s">
        <v>2388</v>
      </c>
      <c r="D891" s="5" t="s">
        <v>2389</v>
      </c>
      <c r="E891" s="6">
        <v>0.02</v>
      </c>
      <c r="F891" s="5" t="s">
        <v>194</v>
      </c>
      <c r="G891" s="5" t="s">
        <v>91</v>
      </c>
      <c r="H891" s="6"/>
      <c r="I891" s="5"/>
      <c r="J891" s="6">
        <v>16.850000000000001</v>
      </c>
      <c r="K891" s="6">
        <v>0.1</v>
      </c>
      <c r="L891" s="6">
        <v>1.52</v>
      </c>
      <c r="M891" s="5" t="s">
        <v>195</v>
      </c>
      <c r="N891" s="5"/>
    </row>
    <row r="892" spans="1:14">
      <c r="A892" s="5" t="s">
        <v>5675</v>
      </c>
      <c r="B892" s="5" t="s">
        <v>5676</v>
      </c>
      <c r="C892" s="394" t="s">
        <v>5677</v>
      </c>
      <c r="D892" s="5" t="s">
        <v>5678</v>
      </c>
      <c r="E892" s="6">
        <v>0.02</v>
      </c>
      <c r="F892" s="5" t="s">
        <v>69</v>
      </c>
      <c r="G892" s="5" t="s">
        <v>85</v>
      </c>
      <c r="H892" s="6">
        <v>0.78</v>
      </c>
      <c r="I892" s="5" t="s">
        <v>142</v>
      </c>
      <c r="J892" s="6">
        <v>7.01</v>
      </c>
      <c r="K892" s="6">
        <v>0.16</v>
      </c>
      <c r="L892" s="6">
        <v>1.06</v>
      </c>
      <c r="M892" s="5" t="s">
        <v>122</v>
      </c>
      <c r="N892" s="5" t="s">
        <v>8599</v>
      </c>
    </row>
    <row r="893" spans="1:14">
      <c r="A893" s="5" t="s">
        <v>817</v>
      </c>
      <c r="B893" s="5" t="s">
        <v>818</v>
      </c>
      <c r="C893" s="394" t="s">
        <v>819</v>
      </c>
      <c r="D893" s="5" t="s">
        <v>820</v>
      </c>
      <c r="E893" s="6">
        <v>0.02</v>
      </c>
      <c r="F893" s="5" t="s">
        <v>71</v>
      </c>
      <c r="G893" s="5" t="s">
        <v>85</v>
      </c>
      <c r="H893" s="6"/>
      <c r="I893" s="5"/>
      <c r="J893" s="6"/>
      <c r="K893" s="6">
        <v>0.26</v>
      </c>
      <c r="L893" s="6">
        <v>3.78</v>
      </c>
      <c r="M893" s="5" t="s">
        <v>171</v>
      </c>
      <c r="N893" s="5"/>
    </row>
    <row r="894" spans="1:14">
      <c r="A894" s="5" t="s">
        <v>2628</v>
      </c>
      <c r="B894" s="5" t="s">
        <v>2629</v>
      </c>
      <c r="C894" s="393">
        <v>7020</v>
      </c>
      <c r="D894" s="5" t="s">
        <v>2631</v>
      </c>
      <c r="E894" s="6">
        <v>0.02</v>
      </c>
      <c r="F894" s="5" t="s">
        <v>229</v>
      </c>
      <c r="G894" s="5" t="s">
        <v>81</v>
      </c>
      <c r="H894" s="6"/>
      <c r="I894" s="5"/>
      <c r="J894" s="6"/>
      <c r="K894" s="6">
        <v>0.18</v>
      </c>
      <c r="L894" s="6">
        <v>2.54</v>
      </c>
      <c r="M894" s="5" t="s">
        <v>230</v>
      </c>
      <c r="N894" s="5"/>
    </row>
    <row r="895" spans="1:14">
      <c r="A895" s="5" t="s">
        <v>1645</v>
      </c>
      <c r="B895" s="5" t="s">
        <v>1646</v>
      </c>
      <c r="C895" s="394" t="s">
        <v>1647</v>
      </c>
      <c r="D895" s="5" t="s">
        <v>1648</v>
      </c>
      <c r="E895" s="6">
        <v>0.02</v>
      </c>
      <c r="F895" s="5" t="s">
        <v>48</v>
      </c>
      <c r="G895" s="5" t="s">
        <v>83</v>
      </c>
      <c r="H895" s="6">
        <v>0.74</v>
      </c>
      <c r="I895" s="5" t="s">
        <v>263</v>
      </c>
      <c r="J895" s="6">
        <v>11.79</v>
      </c>
      <c r="K895" s="6">
        <v>0.01</v>
      </c>
      <c r="L895" s="6">
        <v>1.46</v>
      </c>
      <c r="M895" s="5" t="s">
        <v>157</v>
      </c>
      <c r="N895" s="5" t="s">
        <v>8599</v>
      </c>
    </row>
    <row r="896" spans="1:14">
      <c r="A896" s="5" t="s">
        <v>3679</v>
      </c>
      <c r="B896" s="5" t="s">
        <v>3680</v>
      </c>
      <c r="C896" s="394" t="s">
        <v>3681</v>
      </c>
      <c r="D896" s="5" t="s">
        <v>3682</v>
      </c>
      <c r="E896" s="6">
        <v>0.02</v>
      </c>
      <c r="F896" s="5" t="s">
        <v>24</v>
      </c>
      <c r="G896" s="5" t="s">
        <v>90</v>
      </c>
      <c r="H896" s="6"/>
      <c r="I896" s="5"/>
      <c r="J896" s="6"/>
      <c r="K896" s="6">
        <v>0.13</v>
      </c>
      <c r="L896" s="6">
        <v>1.56</v>
      </c>
      <c r="M896" s="5" t="s">
        <v>294</v>
      </c>
      <c r="N896" s="5"/>
    </row>
    <row r="897" spans="1:14">
      <c r="A897" s="5" t="s">
        <v>2780</v>
      </c>
      <c r="B897" s="5" t="s">
        <v>2781</v>
      </c>
      <c r="C897" s="394" t="s">
        <v>2782</v>
      </c>
      <c r="D897" s="5" t="s">
        <v>2783</v>
      </c>
      <c r="E897" s="6">
        <v>0.02</v>
      </c>
      <c r="F897" s="5" t="s">
        <v>75</v>
      </c>
      <c r="G897" s="5" t="s">
        <v>87</v>
      </c>
      <c r="H897" s="6"/>
      <c r="I897" s="5"/>
      <c r="J897" s="6"/>
      <c r="K897" s="6">
        <v>0.51</v>
      </c>
      <c r="L897" s="6">
        <v>24.3</v>
      </c>
      <c r="M897" s="5" t="s">
        <v>212</v>
      </c>
      <c r="N897" s="5"/>
    </row>
    <row r="898" spans="1:14">
      <c r="A898" s="5" t="s">
        <v>4130</v>
      </c>
      <c r="B898" s="5" t="s">
        <v>4131</v>
      </c>
      <c r="C898" s="393" t="s">
        <v>4132</v>
      </c>
      <c r="D898" s="5" t="s">
        <v>4133</v>
      </c>
      <c r="E898" s="6">
        <v>0.02</v>
      </c>
      <c r="F898" s="5" t="s">
        <v>62</v>
      </c>
      <c r="G898" s="5" t="s">
        <v>83</v>
      </c>
      <c r="H898" s="6"/>
      <c r="I898" s="5"/>
      <c r="J898" s="6">
        <v>19.78</v>
      </c>
      <c r="K898" s="6">
        <v>0.21</v>
      </c>
      <c r="L898" s="6">
        <v>3.98</v>
      </c>
      <c r="M898" s="5" t="s">
        <v>152</v>
      </c>
      <c r="N898" s="5"/>
    </row>
    <row r="899" spans="1:14">
      <c r="A899" s="5" t="s">
        <v>6021</v>
      </c>
      <c r="B899" s="5" t="s">
        <v>6022</v>
      </c>
      <c r="C899" s="393" t="s">
        <v>6023</v>
      </c>
      <c r="D899" s="5" t="s">
        <v>6024</v>
      </c>
      <c r="E899" s="6">
        <v>0.02</v>
      </c>
      <c r="F899" s="5" t="s">
        <v>28</v>
      </c>
      <c r="G899" s="5" t="s">
        <v>81</v>
      </c>
      <c r="H899" s="6">
        <v>1.07</v>
      </c>
      <c r="I899" s="5" t="s">
        <v>142</v>
      </c>
      <c r="J899" s="6">
        <v>13.01</v>
      </c>
      <c r="K899" s="6"/>
      <c r="L899" s="6">
        <v>4.95</v>
      </c>
      <c r="M899" s="5" t="s">
        <v>332</v>
      </c>
      <c r="N899" s="5" t="s">
        <v>8598</v>
      </c>
    </row>
    <row r="900" spans="1:14">
      <c r="A900" s="5" t="s">
        <v>412</v>
      </c>
      <c r="B900" s="5" t="s">
        <v>413</v>
      </c>
      <c r="C900" s="393" t="s">
        <v>3453</v>
      </c>
      <c r="D900" s="5" t="s">
        <v>415</v>
      </c>
      <c r="E900" s="6">
        <v>0.02</v>
      </c>
      <c r="F900" s="5" t="s">
        <v>34</v>
      </c>
      <c r="G900" s="5" t="s">
        <v>86</v>
      </c>
      <c r="H900" s="6">
        <v>0.62</v>
      </c>
      <c r="I900" s="5" t="s">
        <v>263</v>
      </c>
      <c r="J900" s="6">
        <v>14.49</v>
      </c>
      <c r="K900" s="6">
        <v>7.0000000000000007E-2</v>
      </c>
      <c r="L900" s="6">
        <v>1.1399999999999999</v>
      </c>
      <c r="M900" s="5" t="s">
        <v>299</v>
      </c>
      <c r="N900" s="5" t="s">
        <v>8598</v>
      </c>
    </row>
    <row r="901" spans="1:14">
      <c r="A901" s="5" t="s">
        <v>935</v>
      </c>
      <c r="B901" s="5" t="s">
        <v>936</v>
      </c>
      <c r="C901" s="393">
        <v>3328</v>
      </c>
      <c r="D901" s="5" t="s">
        <v>938</v>
      </c>
      <c r="E901" s="6">
        <v>0.02</v>
      </c>
      <c r="F901" s="5" t="s">
        <v>69</v>
      </c>
      <c r="G901" s="5" t="s">
        <v>85</v>
      </c>
      <c r="H901" s="6">
        <v>0.96</v>
      </c>
      <c r="I901" s="5" t="s">
        <v>142</v>
      </c>
      <c r="J901" s="6">
        <v>5.9</v>
      </c>
      <c r="K901" s="6">
        <v>0.09</v>
      </c>
      <c r="L901" s="6">
        <v>0.49</v>
      </c>
      <c r="M901" s="5" t="s">
        <v>157</v>
      </c>
      <c r="N901" s="5" t="s">
        <v>8598</v>
      </c>
    </row>
    <row r="902" spans="1:14">
      <c r="A902" s="5" t="s">
        <v>3595</v>
      </c>
      <c r="B902" s="5" t="s">
        <v>3596</v>
      </c>
      <c r="C902" s="395">
        <v>1347</v>
      </c>
      <c r="D902" s="5" t="s">
        <v>3598</v>
      </c>
      <c r="E902" s="6">
        <v>0.02</v>
      </c>
      <c r="F902" s="5" t="s">
        <v>69</v>
      </c>
      <c r="G902" s="5" t="s">
        <v>88</v>
      </c>
      <c r="H902" s="6">
        <v>2.62</v>
      </c>
      <c r="I902" s="5" t="s">
        <v>142</v>
      </c>
      <c r="J902" s="6">
        <v>53.39</v>
      </c>
      <c r="K902" s="6">
        <v>-0.02</v>
      </c>
      <c r="L902" s="6">
        <v>3.11</v>
      </c>
      <c r="M902" s="5" t="s">
        <v>157</v>
      </c>
      <c r="N902" s="5" t="s">
        <v>8599</v>
      </c>
    </row>
    <row r="903" spans="1:14">
      <c r="A903" s="5" t="s">
        <v>8097</v>
      </c>
      <c r="B903" s="5" t="s">
        <v>8098</v>
      </c>
      <c r="C903" s="393" t="s">
        <v>8099</v>
      </c>
      <c r="D903" s="5" t="s">
        <v>8100</v>
      </c>
      <c r="E903" s="6">
        <v>0.02</v>
      </c>
      <c r="F903" s="5" t="s">
        <v>26</v>
      </c>
      <c r="G903" s="5" t="s">
        <v>85</v>
      </c>
      <c r="H903" s="6">
        <v>1.05</v>
      </c>
      <c r="I903" s="5" t="s">
        <v>263</v>
      </c>
      <c r="J903" s="6">
        <v>15.03</v>
      </c>
      <c r="K903" s="6">
        <v>0.13</v>
      </c>
      <c r="L903" s="6">
        <v>2.0099999999999998</v>
      </c>
      <c r="M903" s="5" t="s">
        <v>131</v>
      </c>
      <c r="N903" s="5" t="s">
        <v>8598</v>
      </c>
    </row>
    <row r="904" spans="1:14">
      <c r="A904" s="5" t="s">
        <v>7458</v>
      </c>
      <c r="B904" s="5" t="s">
        <v>7459</v>
      </c>
      <c r="C904" s="393" t="s">
        <v>7460</v>
      </c>
      <c r="D904" s="5" t="s">
        <v>7461</v>
      </c>
      <c r="E904" s="6">
        <v>0.02</v>
      </c>
      <c r="F904" s="5" t="s">
        <v>28</v>
      </c>
      <c r="G904" s="5" t="s">
        <v>81</v>
      </c>
      <c r="H904" s="6">
        <v>0.55000000000000004</v>
      </c>
      <c r="I904" s="5" t="s">
        <v>263</v>
      </c>
      <c r="J904" s="6">
        <v>17.84</v>
      </c>
      <c r="K904" s="6">
        <v>0.05</v>
      </c>
      <c r="L904" s="6">
        <v>1.61</v>
      </c>
      <c r="M904" s="5" t="s">
        <v>332</v>
      </c>
      <c r="N904" s="5" t="s">
        <v>8600</v>
      </c>
    </row>
    <row r="905" spans="1:14">
      <c r="A905" s="5" t="s">
        <v>2652</v>
      </c>
      <c r="B905" s="5" t="s">
        <v>2653</v>
      </c>
      <c r="C905" s="393" t="s">
        <v>2654</v>
      </c>
      <c r="D905" s="5" t="s">
        <v>2655</v>
      </c>
      <c r="E905" s="6">
        <v>0.02</v>
      </c>
      <c r="F905" s="5" t="s">
        <v>56</v>
      </c>
      <c r="G905" s="5" t="s">
        <v>85</v>
      </c>
      <c r="H905" s="6"/>
      <c r="I905" s="5"/>
      <c r="J905" s="6"/>
      <c r="K905" s="6">
        <v>-0.11</v>
      </c>
      <c r="L905" s="6">
        <v>0.42</v>
      </c>
      <c r="M905" s="5" t="s">
        <v>152</v>
      </c>
      <c r="N905" s="5"/>
    </row>
    <row r="906" spans="1:14">
      <c r="A906" s="5" t="s">
        <v>2464</v>
      </c>
      <c r="B906" s="5" t="s">
        <v>2465</v>
      </c>
      <c r="C906" s="394" t="s">
        <v>2466</v>
      </c>
      <c r="D906" s="5" t="s">
        <v>2467</v>
      </c>
      <c r="E906" s="6">
        <v>0.02</v>
      </c>
      <c r="F906" s="5" t="s">
        <v>40</v>
      </c>
      <c r="G906" s="5" t="s">
        <v>91</v>
      </c>
      <c r="H906" s="6"/>
      <c r="I906" s="5"/>
      <c r="J906" s="6">
        <v>22.37</v>
      </c>
      <c r="K906" s="6">
        <v>0.1</v>
      </c>
      <c r="L906" s="6">
        <v>1.98</v>
      </c>
      <c r="M906" s="5" t="s">
        <v>152</v>
      </c>
      <c r="N906" s="5"/>
    </row>
    <row r="907" spans="1:14">
      <c r="A907" s="5" t="s">
        <v>225</v>
      </c>
      <c r="B907" s="5" t="s">
        <v>226</v>
      </c>
      <c r="C907" s="394" t="s">
        <v>227</v>
      </c>
      <c r="D907" s="5" t="s">
        <v>228</v>
      </c>
      <c r="E907" s="6">
        <v>0.02</v>
      </c>
      <c r="F907" s="5" t="s">
        <v>229</v>
      </c>
      <c r="G907" s="5" t="s">
        <v>91</v>
      </c>
      <c r="H907" s="6"/>
      <c r="I907" s="5"/>
      <c r="J907" s="6"/>
      <c r="K907" s="6">
        <v>0.08</v>
      </c>
      <c r="L907" s="6">
        <v>4.3899999999999997</v>
      </c>
      <c r="M907" s="5" t="s">
        <v>230</v>
      </c>
      <c r="N907" s="5"/>
    </row>
    <row r="908" spans="1:14">
      <c r="A908" s="5" t="s">
        <v>138</v>
      </c>
      <c r="B908" s="5" t="s">
        <v>139</v>
      </c>
      <c r="C908" s="394" t="s">
        <v>140</v>
      </c>
      <c r="D908" s="5" t="s">
        <v>141</v>
      </c>
      <c r="E908" s="6">
        <v>0.02</v>
      </c>
      <c r="F908" s="5" t="s">
        <v>42</v>
      </c>
      <c r="G908" s="5" t="s">
        <v>87</v>
      </c>
      <c r="H908" s="6"/>
      <c r="I908" s="5" t="s">
        <v>142</v>
      </c>
      <c r="J908" s="6">
        <v>88.07</v>
      </c>
      <c r="K908" s="6">
        <v>0.05</v>
      </c>
      <c r="L908" s="6">
        <v>0.65</v>
      </c>
      <c r="M908" s="5" t="s">
        <v>143</v>
      </c>
      <c r="N908" s="5" t="s">
        <v>8599</v>
      </c>
    </row>
    <row r="909" spans="1:14">
      <c r="A909" s="5" t="s">
        <v>2176</v>
      </c>
      <c r="B909" s="5" t="s">
        <v>2177</v>
      </c>
      <c r="C909" s="394" t="s">
        <v>2178</v>
      </c>
      <c r="D909" s="5" t="s">
        <v>2179</v>
      </c>
      <c r="E909" s="6">
        <v>0.02</v>
      </c>
      <c r="F909" s="5" t="s">
        <v>71</v>
      </c>
      <c r="G909" s="5" t="s">
        <v>87</v>
      </c>
      <c r="H909" s="6"/>
      <c r="I909" s="5"/>
      <c r="J909" s="6">
        <v>36.76</v>
      </c>
      <c r="K909" s="6">
        <v>0.28000000000000003</v>
      </c>
      <c r="L909" s="6">
        <v>18.04</v>
      </c>
      <c r="M909" s="5" t="s">
        <v>171</v>
      </c>
      <c r="N909" s="5"/>
    </row>
    <row r="910" spans="1:14">
      <c r="A910" s="5" t="s">
        <v>5071</v>
      </c>
      <c r="B910" s="5" t="s">
        <v>5072</v>
      </c>
      <c r="C910" s="393">
        <v>66</v>
      </c>
      <c r="D910" s="5" t="s">
        <v>5074</v>
      </c>
      <c r="E910" s="6">
        <v>0.02</v>
      </c>
      <c r="F910" s="5" t="s">
        <v>48</v>
      </c>
      <c r="G910" s="5" t="s">
        <v>87</v>
      </c>
      <c r="H910" s="6">
        <v>1.03</v>
      </c>
      <c r="I910" s="5" t="s">
        <v>263</v>
      </c>
      <c r="J910" s="6">
        <v>13.67</v>
      </c>
      <c r="K910" s="6">
        <v>0.09</v>
      </c>
      <c r="L910" s="6">
        <v>1.07</v>
      </c>
      <c r="M910" s="5" t="s">
        <v>157</v>
      </c>
      <c r="N910" s="5" t="s">
        <v>8598</v>
      </c>
    </row>
    <row r="911" spans="1:14">
      <c r="A911" s="5" t="s">
        <v>4555</v>
      </c>
      <c r="B911" s="5" t="s">
        <v>4556</v>
      </c>
      <c r="C911" s="393">
        <v>3008</v>
      </c>
      <c r="D911" s="5" t="s">
        <v>4558</v>
      </c>
      <c r="E911" s="6">
        <v>0.02</v>
      </c>
      <c r="F911" s="5" t="s">
        <v>75</v>
      </c>
      <c r="G911" s="5" t="s">
        <v>88</v>
      </c>
      <c r="H911" s="6">
        <v>1.01</v>
      </c>
      <c r="I911" s="5" t="s">
        <v>263</v>
      </c>
      <c r="J911" s="6">
        <v>14.87</v>
      </c>
      <c r="K911" s="6">
        <v>0.12</v>
      </c>
      <c r="L911" s="6">
        <v>1.62</v>
      </c>
      <c r="M911" s="5" t="s">
        <v>212</v>
      </c>
      <c r="N911" s="5" t="s">
        <v>8599</v>
      </c>
    </row>
    <row r="912" spans="1:14">
      <c r="A912" s="5" t="s">
        <v>983</v>
      </c>
      <c r="B912" s="5" t="s">
        <v>984</v>
      </c>
      <c r="C912" s="394" t="s">
        <v>985</v>
      </c>
      <c r="D912" s="5" t="s">
        <v>986</v>
      </c>
      <c r="E912" s="6">
        <v>0.02</v>
      </c>
      <c r="F912" s="5" t="s">
        <v>229</v>
      </c>
      <c r="G912" s="5" t="s">
        <v>85</v>
      </c>
      <c r="H912" s="6"/>
      <c r="I912" s="5"/>
      <c r="J912" s="6"/>
      <c r="K912" s="6">
        <v>0.13</v>
      </c>
      <c r="L912" s="6">
        <v>1.1499999999999999</v>
      </c>
      <c r="M912" s="5" t="s">
        <v>230</v>
      </c>
      <c r="N912" s="5"/>
    </row>
    <row r="913" spans="1:14">
      <c r="A913" s="5" t="s">
        <v>4038</v>
      </c>
      <c r="B913" s="5" t="s">
        <v>4039</v>
      </c>
      <c r="C913" s="394" t="s">
        <v>4040</v>
      </c>
      <c r="D913" s="5" t="s">
        <v>4041</v>
      </c>
      <c r="E913" s="6">
        <v>0.02</v>
      </c>
      <c r="F913" s="5" t="s">
        <v>28</v>
      </c>
      <c r="G913" s="5" t="s">
        <v>89</v>
      </c>
      <c r="H913" s="6"/>
      <c r="I913" s="5"/>
      <c r="J913" s="6">
        <v>31.85</v>
      </c>
      <c r="K913" s="6">
        <v>0.04</v>
      </c>
      <c r="L913" s="6">
        <v>2.08</v>
      </c>
      <c r="M913" s="5" t="s">
        <v>332</v>
      </c>
      <c r="N913" s="5"/>
    </row>
    <row r="914" spans="1:14">
      <c r="A914" s="5" t="s">
        <v>6417</v>
      </c>
      <c r="B914" s="5" t="s">
        <v>6418</v>
      </c>
      <c r="C914" s="394" t="s">
        <v>6419</v>
      </c>
      <c r="D914" s="5" t="s">
        <v>6420</v>
      </c>
      <c r="E914" s="6">
        <v>0.02</v>
      </c>
      <c r="F914" s="5" t="s">
        <v>30</v>
      </c>
      <c r="G914" s="5" t="s">
        <v>87</v>
      </c>
      <c r="H914" s="6">
        <v>0.95</v>
      </c>
      <c r="I914" s="5" t="s">
        <v>176</v>
      </c>
      <c r="J914" s="6">
        <v>24.73</v>
      </c>
      <c r="K914" s="6">
        <v>0.22</v>
      </c>
      <c r="L914" s="6">
        <v>5.5</v>
      </c>
      <c r="M914" s="5" t="s">
        <v>177</v>
      </c>
      <c r="N914" s="5" t="s">
        <v>8600</v>
      </c>
    </row>
    <row r="915" spans="1:14">
      <c r="A915" s="5" t="s">
        <v>5307</v>
      </c>
      <c r="B915" s="5" t="s">
        <v>5308</v>
      </c>
      <c r="C915" s="394" t="s">
        <v>5309</v>
      </c>
      <c r="D915" s="5" t="s">
        <v>5310</v>
      </c>
      <c r="E915" s="6">
        <v>0.02</v>
      </c>
      <c r="F915" s="5" t="s">
        <v>24</v>
      </c>
      <c r="G915" s="5" t="s">
        <v>82</v>
      </c>
      <c r="H915" s="6"/>
      <c r="I915" s="5"/>
      <c r="J915" s="6">
        <v>20.3</v>
      </c>
      <c r="K915" s="6">
        <v>0.09</v>
      </c>
      <c r="L915" s="6">
        <v>1.4</v>
      </c>
      <c r="M915" s="5" t="s">
        <v>294</v>
      </c>
      <c r="N915" s="5"/>
    </row>
    <row r="916" spans="1:14">
      <c r="A916" s="5" t="s">
        <v>5367</v>
      </c>
      <c r="B916" s="5" t="s">
        <v>5368</v>
      </c>
      <c r="C916" s="394" t="s">
        <v>5369</v>
      </c>
      <c r="D916" s="5" t="s">
        <v>5370</v>
      </c>
      <c r="E916" s="6">
        <v>0.02</v>
      </c>
      <c r="F916" s="5" t="s">
        <v>24</v>
      </c>
      <c r="G916" s="5" t="s">
        <v>87</v>
      </c>
      <c r="H916" s="6">
        <v>1.1100000000000001</v>
      </c>
      <c r="I916" s="5" t="s">
        <v>176</v>
      </c>
      <c r="J916" s="6">
        <v>28.72</v>
      </c>
      <c r="K916" s="6"/>
      <c r="L916" s="6">
        <v>2.63</v>
      </c>
      <c r="M916" s="5" t="s">
        <v>294</v>
      </c>
      <c r="N916" s="5" t="s">
        <v>8599</v>
      </c>
    </row>
    <row r="917" spans="1:14">
      <c r="A917" s="5" t="s">
        <v>4397</v>
      </c>
      <c r="B917" s="5" t="s">
        <v>4398</v>
      </c>
      <c r="C917" s="394" t="s">
        <v>4399</v>
      </c>
      <c r="D917" s="5" t="s">
        <v>4400</v>
      </c>
      <c r="E917" s="6">
        <v>0.02</v>
      </c>
      <c r="F917" s="5" t="s">
        <v>26</v>
      </c>
      <c r="G917" s="5" t="s">
        <v>82</v>
      </c>
      <c r="H917" s="6">
        <v>1.06</v>
      </c>
      <c r="I917" s="5" t="s">
        <v>142</v>
      </c>
      <c r="J917" s="6">
        <v>11.85</v>
      </c>
      <c r="K917" s="6">
        <v>0.04</v>
      </c>
      <c r="L917" s="6">
        <v>0.84</v>
      </c>
      <c r="M917" s="5" t="s">
        <v>131</v>
      </c>
      <c r="N917" s="5" t="s">
        <v>8598</v>
      </c>
    </row>
    <row r="918" spans="1:14">
      <c r="A918" s="5" t="s">
        <v>3098</v>
      </c>
      <c r="B918" s="5" t="s">
        <v>3099</v>
      </c>
      <c r="C918" s="394" t="s">
        <v>3100</v>
      </c>
      <c r="D918" s="5" t="s">
        <v>3101</v>
      </c>
      <c r="E918" s="6">
        <v>0.02</v>
      </c>
      <c r="F918" s="5" t="s">
        <v>2426</v>
      </c>
      <c r="G918" s="5" t="s">
        <v>85</v>
      </c>
      <c r="H918" s="6"/>
      <c r="I918" s="5" t="s">
        <v>263</v>
      </c>
      <c r="J918" s="6">
        <v>10.65</v>
      </c>
      <c r="K918" s="6">
        <v>0.17</v>
      </c>
      <c r="L918" s="6">
        <v>2.06</v>
      </c>
      <c r="M918" s="5" t="s">
        <v>2427</v>
      </c>
      <c r="N918" s="5" t="s">
        <v>8599</v>
      </c>
    </row>
    <row r="919" spans="1:14">
      <c r="A919" s="5" t="s">
        <v>4635</v>
      </c>
      <c r="B919" s="5" t="s">
        <v>4636</v>
      </c>
      <c r="C919" s="393">
        <v>2331</v>
      </c>
      <c r="D919" s="5" t="s">
        <v>4638</v>
      </c>
      <c r="E919" s="6">
        <v>0.02</v>
      </c>
      <c r="F919" s="5" t="s">
        <v>69</v>
      </c>
      <c r="G919" s="5" t="s">
        <v>82</v>
      </c>
      <c r="H919" s="6">
        <v>0.77</v>
      </c>
      <c r="I919" s="5" t="s">
        <v>263</v>
      </c>
      <c r="J919" s="6">
        <v>17.14</v>
      </c>
      <c r="K919" s="6">
        <v>0.12</v>
      </c>
      <c r="L919" s="6">
        <v>1.93</v>
      </c>
      <c r="M919" s="5" t="s">
        <v>157</v>
      </c>
      <c r="N919" s="5" t="s">
        <v>8599</v>
      </c>
    </row>
    <row r="920" spans="1:14">
      <c r="A920" s="5" t="s">
        <v>7082</v>
      </c>
      <c r="B920" s="5" t="s">
        <v>7083</v>
      </c>
      <c r="C920" s="393" t="s">
        <v>7084</v>
      </c>
      <c r="D920" s="5" t="s">
        <v>7085</v>
      </c>
      <c r="E920" s="6">
        <v>0.02</v>
      </c>
      <c r="F920" s="5" t="s">
        <v>26</v>
      </c>
      <c r="G920" s="5" t="s">
        <v>87</v>
      </c>
      <c r="H920" s="6">
        <v>0.82</v>
      </c>
      <c r="I920" s="5" t="s">
        <v>176</v>
      </c>
      <c r="J920" s="6">
        <v>23.26</v>
      </c>
      <c r="K920" s="6">
        <v>0.14000000000000001</v>
      </c>
      <c r="L920" s="6">
        <v>4.4800000000000004</v>
      </c>
      <c r="M920" s="5" t="s">
        <v>131</v>
      </c>
      <c r="N920" s="5" t="s">
        <v>8598</v>
      </c>
    </row>
    <row r="921" spans="1:14">
      <c r="A921" s="5" t="s">
        <v>7713</v>
      </c>
      <c r="B921" s="5" t="s">
        <v>7714</v>
      </c>
      <c r="C921" s="394" t="s">
        <v>7715</v>
      </c>
      <c r="D921" s="5" t="s">
        <v>7716</v>
      </c>
      <c r="E921" s="6">
        <v>0.02</v>
      </c>
      <c r="F921" s="5" t="s">
        <v>71</v>
      </c>
      <c r="G921" s="5" t="s">
        <v>82</v>
      </c>
      <c r="H921" s="6"/>
      <c r="I921" s="5"/>
      <c r="J921" s="6">
        <v>123.68</v>
      </c>
      <c r="K921" s="6">
        <v>0.32</v>
      </c>
      <c r="L921" s="6">
        <v>22.83</v>
      </c>
      <c r="M921" s="5" t="s">
        <v>171</v>
      </c>
      <c r="N921" s="5"/>
    </row>
    <row r="922" spans="1:14">
      <c r="A922" s="5" t="s">
        <v>396</v>
      </c>
      <c r="B922" s="5" t="s">
        <v>397</v>
      </c>
      <c r="C922" s="393">
        <v>3661</v>
      </c>
      <c r="D922" s="5" t="s">
        <v>399</v>
      </c>
      <c r="E922" s="6">
        <v>0.02</v>
      </c>
      <c r="F922" s="5" t="s">
        <v>400</v>
      </c>
      <c r="G922" s="5" t="s">
        <v>88</v>
      </c>
      <c r="H922" s="6"/>
      <c r="I922" s="5"/>
      <c r="J922" s="6">
        <v>52.86</v>
      </c>
      <c r="K922" s="6">
        <v>0.14000000000000001</v>
      </c>
      <c r="L922" s="6">
        <v>6.03</v>
      </c>
      <c r="M922" s="5" t="s">
        <v>212</v>
      </c>
      <c r="N922" s="5"/>
    </row>
    <row r="923" spans="1:14">
      <c r="A923" s="5" t="s">
        <v>7622</v>
      </c>
      <c r="B923" s="5" t="s">
        <v>7623</v>
      </c>
      <c r="C923" s="394" t="s">
        <v>7624</v>
      </c>
      <c r="D923" s="5" t="s">
        <v>7625</v>
      </c>
      <c r="E923" s="6">
        <v>0.02</v>
      </c>
      <c r="F923" s="5" t="s">
        <v>24</v>
      </c>
      <c r="G923" s="5" t="s">
        <v>91</v>
      </c>
      <c r="H923" s="6"/>
      <c r="I923" s="5"/>
      <c r="J923" s="6"/>
      <c r="K923" s="6">
        <v>0.04</v>
      </c>
      <c r="L923" s="6">
        <v>0.34</v>
      </c>
      <c r="M923" s="5" t="s">
        <v>294</v>
      </c>
      <c r="N923" s="5"/>
    </row>
    <row r="924" spans="1:14">
      <c r="A924" s="5" t="s">
        <v>1292</v>
      </c>
      <c r="B924" s="5" t="s">
        <v>1293</v>
      </c>
      <c r="C924" s="394" t="s">
        <v>1294</v>
      </c>
      <c r="D924" s="5" t="s">
        <v>1295</v>
      </c>
      <c r="E924" s="6">
        <v>0.02</v>
      </c>
      <c r="F924" s="5" t="s">
        <v>48</v>
      </c>
      <c r="G924" s="5" t="s">
        <v>82</v>
      </c>
      <c r="H924" s="6">
        <v>1.0900000000000001</v>
      </c>
      <c r="I924" s="5" t="s">
        <v>142</v>
      </c>
      <c r="J924" s="6">
        <v>21.63</v>
      </c>
      <c r="K924" s="6">
        <v>0.16</v>
      </c>
      <c r="L924" s="6">
        <v>4.07</v>
      </c>
      <c r="M924" s="5" t="s">
        <v>122</v>
      </c>
      <c r="N924" s="5" t="s">
        <v>8599</v>
      </c>
    </row>
    <row r="925" spans="1:14">
      <c r="A925" s="5" t="s">
        <v>809</v>
      </c>
      <c r="B925" s="5" t="s">
        <v>810</v>
      </c>
      <c r="C925" s="393">
        <v>532977</v>
      </c>
      <c r="D925" s="5" t="s">
        <v>812</v>
      </c>
      <c r="E925" s="6">
        <v>0.02</v>
      </c>
      <c r="F925" s="5" t="s">
        <v>71</v>
      </c>
      <c r="G925" s="5" t="s">
        <v>82</v>
      </c>
      <c r="H925" s="6"/>
      <c r="I925" s="5" t="s">
        <v>263</v>
      </c>
      <c r="J925" s="6">
        <v>23.55</v>
      </c>
      <c r="K925" s="6">
        <v>0.23</v>
      </c>
      <c r="L925" s="6">
        <v>8.02</v>
      </c>
      <c r="M925" s="5" t="s">
        <v>171</v>
      </c>
      <c r="N925" s="5" t="s">
        <v>8599</v>
      </c>
    </row>
    <row r="926" spans="1:14">
      <c r="A926" s="5" t="s">
        <v>2428</v>
      </c>
      <c r="B926" s="5" t="s">
        <v>2429</v>
      </c>
      <c r="C926" s="393">
        <v>247540</v>
      </c>
      <c r="D926" s="5" t="s">
        <v>2431</v>
      </c>
      <c r="E926" s="6">
        <v>0.02</v>
      </c>
      <c r="F926" s="5" t="s">
        <v>73</v>
      </c>
      <c r="G926" s="5" t="s">
        <v>87</v>
      </c>
      <c r="H926" s="6"/>
      <c r="I926" s="5"/>
      <c r="J926" s="6">
        <v>73.83</v>
      </c>
      <c r="K926" s="6">
        <v>0.05</v>
      </c>
      <c r="L926" s="6">
        <v>11.4</v>
      </c>
      <c r="M926" s="5" t="s">
        <v>469</v>
      </c>
      <c r="N926" s="5"/>
    </row>
    <row r="927" spans="1:14">
      <c r="A927" s="5" t="s">
        <v>4310</v>
      </c>
      <c r="B927" s="5" t="s">
        <v>4311</v>
      </c>
      <c r="C927" s="393">
        <v>9107</v>
      </c>
      <c r="D927" s="5" t="s">
        <v>4313</v>
      </c>
      <c r="E927" s="6">
        <v>0.02</v>
      </c>
      <c r="F927" s="5" t="s">
        <v>24</v>
      </c>
      <c r="G927" s="5" t="s">
        <v>87</v>
      </c>
      <c r="H927" s="6"/>
      <c r="I927" s="5"/>
      <c r="J927" s="6"/>
      <c r="K927" s="6">
        <v>0.19</v>
      </c>
      <c r="L927" s="6">
        <v>0.97</v>
      </c>
      <c r="M927" s="5" t="s">
        <v>294</v>
      </c>
      <c r="N927" s="5"/>
    </row>
    <row r="928" spans="1:14">
      <c r="A928" s="5" t="s">
        <v>6041</v>
      </c>
      <c r="B928" s="5" t="s">
        <v>6042</v>
      </c>
      <c r="C928" s="394" t="s">
        <v>6043</v>
      </c>
      <c r="D928" s="5" t="s">
        <v>6044</v>
      </c>
      <c r="E928" s="6">
        <v>0.02</v>
      </c>
      <c r="F928" s="5" t="s">
        <v>38</v>
      </c>
      <c r="G928" s="5" t="s">
        <v>85</v>
      </c>
      <c r="H928" s="6"/>
      <c r="I928" s="5" t="s">
        <v>142</v>
      </c>
      <c r="J928" s="6">
        <v>5.59</v>
      </c>
      <c r="K928" s="6">
        <v>0.09</v>
      </c>
      <c r="L928" s="6">
        <v>0.75</v>
      </c>
      <c r="M928" s="5" t="s">
        <v>152</v>
      </c>
      <c r="N928" s="5" t="s">
        <v>8598</v>
      </c>
    </row>
    <row r="929" spans="1:14">
      <c r="A929" s="5" t="s">
        <v>3250</v>
      </c>
      <c r="B929" s="5" t="s">
        <v>3251</v>
      </c>
      <c r="C929" s="393">
        <v>6690</v>
      </c>
      <c r="D929" s="5" t="s">
        <v>3253</v>
      </c>
      <c r="E929" s="6">
        <v>0.02</v>
      </c>
      <c r="F929" s="5" t="s">
        <v>69</v>
      </c>
      <c r="G929" s="5" t="s">
        <v>82</v>
      </c>
      <c r="H929" s="6">
        <v>0.61</v>
      </c>
      <c r="I929" s="5" t="s">
        <v>263</v>
      </c>
      <c r="J929" s="6">
        <v>8.33</v>
      </c>
      <c r="K929" s="6">
        <v>0.17</v>
      </c>
      <c r="L929" s="6">
        <v>1.44</v>
      </c>
      <c r="M929" s="5" t="s">
        <v>157</v>
      </c>
      <c r="N929" s="5" t="s">
        <v>8598</v>
      </c>
    </row>
    <row r="930" spans="1:14">
      <c r="A930" s="5" t="s">
        <v>4110</v>
      </c>
      <c r="B930" s="5" t="s">
        <v>4111</v>
      </c>
      <c r="C930" s="393">
        <v>6618</v>
      </c>
      <c r="D930" s="5" t="s">
        <v>4113</v>
      </c>
      <c r="E930" s="6">
        <v>0.02</v>
      </c>
      <c r="F930" s="5" t="s">
        <v>69</v>
      </c>
      <c r="G930" s="5" t="s">
        <v>83</v>
      </c>
      <c r="H930" s="6">
        <v>0.76</v>
      </c>
      <c r="I930" s="5" t="s">
        <v>263</v>
      </c>
      <c r="J930" s="6">
        <v>25.34</v>
      </c>
      <c r="K930" s="6">
        <v>0.08</v>
      </c>
      <c r="L930" s="6">
        <v>2.46</v>
      </c>
      <c r="M930" s="5" t="s">
        <v>157</v>
      </c>
      <c r="N930" s="5" t="s">
        <v>8924</v>
      </c>
    </row>
    <row r="931" spans="1:14">
      <c r="A931" s="5" t="s">
        <v>6329</v>
      </c>
      <c r="B931" s="5" t="s">
        <v>6330</v>
      </c>
      <c r="C931" s="394" t="s">
        <v>6331</v>
      </c>
      <c r="D931" s="5" t="s">
        <v>6332</v>
      </c>
      <c r="E931" s="6">
        <v>0.02</v>
      </c>
      <c r="F931" s="5" t="s">
        <v>36</v>
      </c>
      <c r="G931" s="5" t="s">
        <v>86</v>
      </c>
      <c r="H931" s="6">
        <v>0.89</v>
      </c>
      <c r="I931" s="5" t="s">
        <v>176</v>
      </c>
      <c r="J931" s="6">
        <v>37.81</v>
      </c>
      <c r="K931" s="6">
        <v>0.09</v>
      </c>
      <c r="L931" s="6">
        <v>5.47</v>
      </c>
      <c r="M931" s="5" t="s">
        <v>152</v>
      </c>
      <c r="N931" s="5" t="s">
        <v>8599</v>
      </c>
    </row>
    <row r="932" spans="1:14">
      <c r="A932" s="5" t="s">
        <v>6037</v>
      </c>
      <c r="B932" s="5" t="s">
        <v>6038</v>
      </c>
      <c r="C932" s="395" t="s">
        <v>6039</v>
      </c>
      <c r="D932" s="5" t="s">
        <v>6040</v>
      </c>
      <c r="E932" s="6">
        <v>0.02</v>
      </c>
      <c r="F932" s="5" t="s">
        <v>77</v>
      </c>
      <c r="G932" s="5" t="s">
        <v>83</v>
      </c>
      <c r="H932" s="6"/>
      <c r="I932" s="5"/>
      <c r="J932" s="6">
        <v>23.89</v>
      </c>
      <c r="K932" s="6">
        <v>0.19</v>
      </c>
      <c r="L932" s="6">
        <v>5.8</v>
      </c>
      <c r="M932" s="5" t="s">
        <v>482</v>
      </c>
      <c r="N932" s="5"/>
    </row>
    <row r="933" spans="1:14">
      <c r="A933" s="5" t="s">
        <v>5867</v>
      </c>
      <c r="B933" s="5" t="s">
        <v>5868</v>
      </c>
      <c r="C933" s="393" t="s">
        <v>5869</v>
      </c>
      <c r="D933" s="5" t="s">
        <v>5870</v>
      </c>
      <c r="E933" s="6">
        <v>0.02</v>
      </c>
      <c r="F933" s="5" t="s">
        <v>3899</v>
      </c>
      <c r="G933" s="5" t="s">
        <v>84</v>
      </c>
      <c r="H933" s="6"/>
      <c r="I933" s="5"/>
      <c r="J933" s="6"/>
      <c r="K933" s="6">
        <v>0.21</v>
      </c>
      <c r="L933" s="6">
        <v>15.83</v>
      </c>
      <c r="M933" s="5" t="s">
        <v>3900</v>
      </c>
      <c r="N933" s="5"/>
    </row>
    <row r="934" spans="1:14">
      <c r="A934" s="5" t="s">
        <v>3383</v>
      </c>
      <c r="B934" s="5" t="s">
        <v>3384</v>
      </c>
      <c r="C934" s="394" t="s">
        <v>3385</v>
      </c>
      <c r="D934" s="5" t="s">
        <v>3386</v>
      </c>
      <c r="E934" s="6">
        <v>0.02</v>
      </c>
      <c r="F934" s="5" t="s">
        <v>71</v>
      </c>
      <c r="G934" s="5" t="s">
        <v>85</v>
      </c>
      <c r="H934" s="6"/>
      <c r="I934" s="5"/>
      <c r="J934" s="6">
        <v>54.23</v>
      </c>
      <c r="K934" s="6">
        <v>0.12</v>
      </c>
      <c r="L934" s="6">
        <v>7.41</v>
      </c>
      <c r="M934" s="5" t="s">
        <v>171</v>
      </c>
      <c r="N934" s="5"/>
    </row>
    <row r="935" spans="1:14">
      <c r="A935" s="5" t="s">
        <v>3967</v>
      </c>
      <c r="B935" s="5" t="s">
        <v>3968</v>
      </c>
      <c r="C935" s="394" t="s">
        <v>3969</v>
      </c>
      <c r="D935" s="5" t="s">
        <v>3970</v>
      </c>
      <c r="E935" s="6">
        <v>0.02</v>
      </c>
      <c r="F935" s="5" t="s">
        <v>75</v>
      </c>
      <c r="G935" s="5" t="s">
        <v>81</v>
      </c>
      <c r="H935" s="6"/>
      <c r="I935" s="5"/>
      <c r="J935" s="6"/>
      <c r="K935" s="6">
        <v>0.72</v>
      </c>
      <c r="L935" s="6">
        <v>11.37</v>
      </c>
      <c r="M935" s="5" t="s">
        <v>212</v>
      </c>
      <c r="N935" s="5"/>
    </row>
    <row r="936" spans="1:14">
      <c r="A936" s="5" t="s">
        <v>2131</v>
      </c>
      <c r="B936" s="5" t="s">
        <v>2132</v>
      </c>
      <c r="C936" s="394" t="s">
        <v>2133</v>
      </c>
      <c r="D936" s="5" t="s">
        <v>2134</v>
      </c>
      <c r="E936" s="6">
        <v>0.02</v>
      </c>
      <c r="F936" s="5" t="s">
        <v>284</v>
      </c>
      <c r="G936" s="5" t="s">
        <v>83</v>
      </c>
      <c r="H936" s="6"/>
      <c r="I936" s="5"/>
      <c r="J936" s="6">
        <v>14.25</v>
      </c>
      <c r="K936" s="6">
        <v>0.26</v>
      </c>
      <c r="L936" s="6">
        <v>3.32</v>
      </c>
      <c r="M936" s="5" t="s">
        <v>285</v>
      </c>
      <c r="N936" s="5"/>
    </row>
    <row r="937" spans="1:14">
      <c r="A937" s="5" t="s">
        <v>4817</v>
      </c>
      <c r="B937" s="5" t="s">
        <v>4818</v>
      </c>
      <c r="C937" s="393">
        <v>3088</v>
      </c>
      <c r="D937" s="5" t="s">
        <v>4820</v>
      </c>
      <c r="E937" s="6">
        <v>0.02</v>
      </c>
      <c r="F937" s="5" t="s">
        <v>24</v>
      </c>
      <c r="G937" s="5" t="s">
        <v>83</v>
      </c>
      <c r="H937" s="6"/>
      <c r="I937" s="5"/>
      <c r="J937" s="6">
        <v>19.96</v>
      </c>
      <c r="K937" s="6">
        <v>0.11</v>
      </c>
      <c r="L937" s="6">
        <v>1.86</v>
      </c>
      <c r="M937" s="5" t="s">
        <v>294</v>
      </c>
      <c r="N937" s="5"/>
    </row>
    <row r="938" spans="1:14">
      <c r="A938" s="5" t="s">
        <v>2796</v>
      </c>
      <c r="B938" s="5" t="s">
        <v>2797</v>
      </c>
      <c r="C938" s="394" t="s">
        <v>2798</v>
      </c>
      <c r="D938" s="5" t="s">
        <v>2799</v>
      </c>
      <c r="E938" s="6">
        <v>0.02</v>
      </c>
      <c r="F938" s="5" t="s">
        <v>69</v>
      </c>
      <c r="G938" s="5" t="s">
        <v>88</v>
      </c>
      <c r="H938" s="6"/>
      <c r="I938" s="5"/>
      <c r="J938" s="6">
        <v>10.5</v>
      </c>
      <c r="K938" s="6">
        <v>0.22</v>
      </c>
      <c r="L938" s="6">
        <v>6.73</v>
      </c>
      <c r="M938" s="5" t="s">
        <v>122</v>
      </c>
      <c r="N938" s="5"/>
    </row>
    <row r="939" spans="1:14">
      <c r="A939" s="5" t="s">
        <v>1889</v>
      </c>
      <c r="B939" s="5" t="s">
        <v>1890</v>
      </c>
      <c r="C939" s="394" t="s">
        <v>1891</v>
      </c>
      <c r="D939" s="5" t="s">
        <v>1892</v>
      </c>
      <c r="E939" s="6">
        <v>0.02</v>
      </c>
      <c r="F939" s="5" t="s">
        <v>71</v>
      </c>
      <c r="G939" s="5" t="s">
        <v>85</v>
      </c>
      <c r="H939" s="6"/>
      <c r="I939" s="5"/>
      <c r="J939" s="6">
        <v>30.72</v>
      </c>
      <c r="K939" s="6">
        <v>0.2</v>
      </c>
      <c r="L939" s="6">
        <v>5.13</v>
      </c>
      <c r="M939" s="5" t="s">
        <v>171</v>
      </c>
      <c r="N939" s="5"/>
    </row>
    <row r="940" spans="1:14">
      <c r="A940" s="5" t="s">
        <v>7954</v>
      </c>
      <c r="B940" s="5" t="s">
        <v>7955</v>
      </c>
      <c r="C940" s="394" t="s">
        <v>7956</v>
      </c>
      <c r="D940" s="5" t="s">
        <v>7957</v>
      </c>
      <c r="E940" s="6">
        <v>0.02</v>
      </c>
      <c r="F940" s="5" t="s">
        <v>64</v>
      </c>
      <c r="G940" s="5" t="s">
        <v>87</v>
      </c>
      <c r="H940" s="6"/>
      <c r="I940" s="5" t="s">
        <v>263</v>
      </c>
      <c r="J940" s="6">
        <v>15.78</v>
      </c>
      <c r="K940" s="6">
        <v>0.19</v>
      </c>
      <c r="L940" s="6">
        <v>3.72</v>
      </c>
      <c r="M940" s="5" t="s">
        <v>162</v>
      </c>
      <c r="N940" s="5" t="s">
        <v>8599</v>
      </c>
    </row>
    <row r="941" spans="1:14">
      <c r="A941" s="5" t="s">
        <v>8073</v>
      </c>
      <c r="B941" s="5" t="s">
        <v>8074</v>
      </c>
      <c r="C941" s="393">
        <v>507685</v>
      </c>
      <c r="D941" s="5" t="s">
        <v>8076</v>
      </c>
      <c r="E941" s="6">
        <v>0.02</v>
      </c>
      <c r="F941" s="5" t="s">
        <v>71</v>
      </c>
      <c r="G941" s="5" t="s">
        <v>88</v>
      </c>
      <c r="H941" s="6">
        <v>1.04</v>
      </c>
      <c r="I941" s="5" t="s">
        <v>142</v>
      </c>
      <c r="J941" s="6">
        <v>14.9</v>
      </c>
      <c r="K941" s="6">
        <v>0.17</v>
      </c>
      <c r="L941" s="6">
        <v>2.41</v>
      </c>
      <c r="M941" s="5" t="s">
        <v>171</v>
      </c>
      <c r="N941" s="5" t="s">
        <v>8598</v>
      </c>
    </row>
    <row r="942" spans="1:14">
      <c r="A942" s="5" t="s">
        <v>6310</v>
      </c>
      <c r="B942" s="5" t="s">
        <v>6311</v>
      </c>
      <c r="C942" s="5" t="s">
        <v>6312</v>
      </c>
      <c r="D942" s="5" t="s">
        <v>6313</v>
      </c>
      <c r="E942" s="6">
        <v>0.02</v>
      </c>
      <c r="F942" s="5" t="s">
        <v>436</v>
      </c>
      <c r="G942" s="5" t="s">
        <v>85</v>
      </c>
      <c r="H942" s="6"/>
      <c r="I942" s="5"/>
      <c r="J942" s="6">
        <v>11.24</v>
      </c>
      <c r="K942" s="6">
        <v>0.2</v>
      </c>
      <c r="L942" s="6">
        <v>1.9</v>
      </c>
      <c r="M942" s="5" t="s">
        <v>437</v>
      </c>
      <c r="N942" s="5"/>
    </row>
    <row r="943" spans="1:14">
      <c r="A943" s="5" t="s">
        <v>7431</v>
      </c>
      <c r="B943" s="5" t="s">
        <v>7432</v>
      </c>
      <c r="C943" s="394" t="s">
        <v>7433</v>
      </c>
      <c r="D943" s="5" t="s">
        <v>7434</v>
      </c>
      <c r="E943" s="6">
        <v>0.02</v>
      </c>
      <c r="F943" s="5" t="s">
        <v>77</v>
      </c>
      <c r="G943" s="5" t="s">
        <v>81</v>
      </c>
      <c r="H943" s="6">
        <v>1.22</v>
      </c>
      <c r="I943" s="5" t="s">
        <v>142</v>
      </c>
      <c r="J943" s="6">
        <v>16.420000000000002</v>
      </c>
      <c r="K943" s="6">
        <v>0.09</v>
      </c>
      <c r="L943" s="6">
        <v>2</v>
      </c>
      <c r="M943" s="5" t="s">
        <v>482</v>
      </c>
      <c r="N943" s="5" t="s">
        <v>8599</v>
      </c>
    </row>
    <row r="944" spans="1:14">
      <c r="A944" s="5" t="s">
        <v>3871</v>
      </c>
      <c r="B944" s="5" t="s">
        <v>3872</v>
      </c>
      <c r="C944" s="395" t="s">
        <v>3873</v>
      </c>
      <c r="D944" s="5" t="s">
        <v>3874</v>
      </c>
      <c r="E944" s="6">
        <v>0.02</v>
      </c>
      <c r="F944" s="5" t="s">
        <v>64</v>
      </c>
      <c r="G944" s="5" t="s">
        <v>87</v>
      </c>
      <c r="H944" s="6"/>
      <c r="I944" s="5"/>
      <c r="J944" s="6">
        <v>27.07</v>
      </c>
      <c r="K944" s="6">
        <v>0.15</v>
      </c>
      <c r="L944" s="6">
        <v>4.71</v>
      </c>
      <c r="M944" s="5" t="s">
        <v>162</v>
      </c>
      <c r="N944" s="5"/>
    </row>
    <row r="945" spans="1:14">
      <c r="A945" s="5" t="s">
        <v>7614</v>
      </c>
      <c r="B945" s="5" t="s">
        <v>7615</v>
      </c>
      <c r="C945" s="395">
        <v>9602</v>
      </c>
      <c r="D945" s="5" t="s">
        <v>7617</v>
      </c>
      <c r="E945" s="6">
        <v>0.02</v>
      </c>
      <c r="F945" s="5" t="s">
        <v>24</v>
      </c>
      <c r="G945" s="5" t="s">
        <v>81</v>
      </c>
      <c r="H945" s="6"/>
      <c r="I945" s="5"/>
      <c r="J945" s="6"/>
      <c r="K945" s="6">
        <v>0.1</v>
      </c>
      <c r="L945" s="6">
        <v>2.66</v>
      </c>
      <c r="M945" s="5" t="s">
        <v>294</v>
      </c>
      <c r="N945" s="5"/>
    </row>
    <row r="946" spans="1:14">
      <c r="A946" s="5" t="s">
        <v>4915</v>
      </c>
      <c r="B946" s="5" t="s">
        <v>4916</v>
      </c>
      <c r="C946" s="393">
        <v>6479</v>
      </c>
      <c r="D946" s="5" t="s">
        <v>4918</v>
      </c>
      <c r="E946" s="6">
        <v>0.02</v>
      </c>
      <c r="F946" s="5" t="s">
        <v>24</v>
      </c>
      <c r="G946" s="5" t="s">
        <v>87</v>
      </c>
      <c r="H946" s="6"/>
      <c r="I946" s="5"/>
      <c r="J946" s="6">
        <v>10.61</v>
      </c>
      <c r="K946" s="6">
        <v>0.08</v>
      </c>
      <c r="L946" s="6">
        <v>1.35</v>
      </c>
      <c r="M946" s="5" t="s">
        <v>294</v>
      </c>
      <c r="N946" s="5"/>
    </row>
    <row r="947" spans="1:14">
      <c r="A947" s="5" t="s">
        <v>2572</v>
      </c>
      <c r="B947" s="5" t="s">
        <v>2573</v>
      </c>
      <c r="C947" s="395">
        <v>2688</v>
      </c>
      <c r="D947" s="5" t="s">
        <v>2575</v>
      </c>
      <c r="E947" s="6">
        <v>0.02</v>
      </c>
      <c r="F947" s="5" t="s">
        <v>69</v>
      </c>
      <c r="G947" s="5" t="s">
        <v>91</v>
      </c>
      <c r="H947" s="6">
        <v>0.9</v>
      </c>
      <c r="I947" s="5" t="s">
        <v>263</v>
      </c>
      <c r="J947" s="6">
        <v>10.43</v>
      </c>
      <c r="K947" s="6">
        <v>0.16</v>
      </c>
      <c r="L947" s="6">
        <v>1.36</v>
      </c>
      <c r="M947" s="5" t="s">
        <v>157</v>
      </c>
      <c r="N947" s="5" t="s">
        <v>8599</v>
      </c>
    </row>
    <row r="948" spans="1:14">
      <c r="A948" s="5" t="s">
        <v>5283</v>
      </c>
      <c r="B948" s="5" t="s">
        <v>5284</v>
      </c>
      <c r="C948" s="395">
        <v>4612</v>
      </c>
      <c r="D948" s="5" t="s">
        <v>5286</v>
      </c>
      <c r="E948" s="6">
        <v>0.02</v>
      </c>
      <c r="F948" s="5" t="s">
        <v>24</v>
      </c>
      <c r="G948" s="5" t="s">
        <v>89</v>
      </c>
      <c r="H948" s="6">
        <v>0.85</v>
      </c>
      <c r="I948" s="5" t="s">
        <v>263</v>
      </c>
      <c r="J948" s="6">
        <v>11.1</v>
      </c>
      <c r="K948" s="6">
        <v>0.08</v>
      </c>
      <c r="L948" s="6">
        <v>1.31</v>
      </c>
      <c r="M948" s="5" t="s">
        <v>294</v>
      </c>
      <c r="N948" s="5" t="s">
        <v>8598</v>
      </c>
    </row>
    <row r="949" spans="1:14">
      <c r="A949" s="5" t="s">
        <v>8133</v>
      </c>
      <c r="B949" s="5" t="s">
        <v>8134</v>
      </c>
      <c r="C949" s="393">
        <v>2359</v>
      </c>
      <c r="D949" s="5" t="s">
        <v>8136</v>
      </c>
      <c r="E949" s="6">
        <v>0.02</v>
      </c>
      <c r="F949" s="5" t="s">
        <v>69</v>
      </c>
      <c r="G949" s="5" t="s">
        <v>86</v>
      </c>
      <c r="H949" s="6"/>
      <c r="I949" s="5"/>
      <c r="J949" s="6">
        <v>18.82</v>
      </c>
      <c r="K949" s="6">
        <v>0.28999999999999998</v>
      </c>
      <c r="L949" s="6">
        <v>4.37</v>
      </c>
      <c r="M949" s="5" t="s">
        <v>157</v>
      </c>
      <c r="N949" s="5"/>
    </row>
    <row r="950" spans="1:14">
      <c r="A950" s="5" t="s">
        <v>4731</v>
      </c>
      <c r="B950" s="5" t="s">
        <v>4732</v>
      </c>
      <c r="C950" s="393">
        <v>500257</v>
      </c>
      <c r="D950" s="5" t="s">
        <v>4734</v>
      </c>
      <c r="E950" s="6">
        <v>0.02</v>
      </c>
      <c r="F950" s="5" t="s">
        <v>71</v>
      </c>
      <c r="G950" s="5" t="s">
        <v>86</v>
      </c>
      <c r="H950" s="6"/>
      <c r="I950" s="5"/>
      <c r="J950" s="6">
        <v>28.3</v>
      </c>
      <c r="K950" s="6">
        <v>0.21</v>
      </c>
      <c r="L950" s="6">
        <v>5.43</v>
      </c>
      <c r="M950" s="5" t="s">
        <v>171</v>
      </c>
      <c r="N950" s="5"/>
    </row>
    <row r="951" spans="1:14">
      <c r="A951" s="5" t="s">
        <v>8481</v>
      </c>
      <c r="B951" s="5" t="s">
        <v>8990</v>
      </c>
      <c r="C951" s="5" t="s">
        <v>8991</v>
      </c>
      <c r="D951" s="5" t="s">
        <v>8992</v>
      </c>
      <c r="E951" s="6">
        <v>0.02</v>
      </c>
      <c r="F951" s="5" t="s">
        <v>450</v>
      </c>
      <c r="G951" s="5" t="s">
        <v>85</v>
      </c>
      <c r="H951" s="6"/>
      <c r="I951" s="5"/>
      <c r="J951" s="6">
        <v>8.7100000000000009</v>
      </c>
      <c r="K951" s="6">
        <v>0.12</v>
      </c>
      <c r="L951" s="6">
        <v>1.07</v>
      </c>
      <c r="M951" s="5" t="s">
        <v>152</v>
      </c>
      <c r="N951" s="5"/>
    </row>
    <row r="952" spans="1:14">
      <c r="A952" s="5" t="s">
        <v>3034</v>
      </c>
      <c r="B952" s="5" t="s">
        <v>3035</v>
      </c>
      <c r="C952" s="393" t="s">
        <v>3036</v>
      </c>
      <c r="D952" s="5" t="s">
        <v>3037</v>
      </c>
      <c r="E952" s="6">
        <v>0.02</v>
      </c>
      <c r="F952" s="5" t="s">
        <v>34</v>
      </c>
      <c r="G952" s="5" t="s">
        <v>90</v>
      </c>
      <c r="H952" s="6">
        <v>0.78</v>
      </c>
      <c r="I952" s="5" t="s">
        <v>142</v>
      </c>
      <c r="J952" s="6">
        <v>13.13</v>
      </c>
      <c r="K952" s="6">
        <v>0.1</v>
      </c>
      <c r="L952" s="6">
        <v>0.84</v>
      </c>
      <c r="M952" s="5" t="s">
        <v>299</v>
      </c>
      <c r="N952" s="5" t="s">
        <v>8598</v>
      </c>
    </row>
    <row r="953" spans="1:14">
      <c r="A953" s="5" t="s">
        <v>4350</v>
      </c>
      <c r="B953" s="5" t="s">
        <v>4351</v>
      </c>
      <c r="C953" s="5" t="s">
        <v>4352</v>
      </c>
      <c r="D953" s="5" t="s">
        <v>4353</v>
      </c>
      <c r="E953" s="6">
        <v>0.02</v>
      </c>
      <c r="F953" s="5" t="s">
        <v>46</v>
      </c>
      <c r="G953" s="5" t="s">
        <v>83</v>
      </c>
      <c r="H953" s="6"/>
      <c r="I953" s="5"/>
      <c r="J953" s="6"/>
      <c r="K953" s="6">
        <v>0.15</v>
      </c>
      <c r="L953" s="6">
        <v>2.83</v>
      </c>
      <c r="M953" s="5" t="s">
        <v>152</v>
      </c>
      <c r="N953" s="5"/>
    </row>
    <row r="954" spans="1:14">
      <c r="A954" s="5" t="s">
        <v>1136</v>
      </c>
      <c r="B954" s="5" t="s">
        <v>1137</v>
      </c>
      <c r="C954" s="393">
        <v>500547</v>
      </c>
      <c r="D954" s="5" t="s">
        <v>1139</v>
      </c>
      <c r="E954" s="6">
        <v>0.02</v>
      </c>
      <c r="F954" s="5" t="s">
        <v>71</v>
      </c>
      <c r="G954" s="5" t="s">
        <v>84</v>
      </c>
      <c r="H954" s="6"/>
      <c r="I954" s="5"/>
      <c r="J954" s="6">
        <v>10.220000000000001</v>
      </c>
      <c r="K954" s="6">
        <v>0.17</v>
      </c>
      <c r="L954" s="6">
        <v>1.38</v>
      </c>
      <c r="M954" s="5" t="s">
        <v>171</v>
      </c>
      <c r="N954" s="5"/>
    </row>
    <row r="955" spans="1:14">
      <c r="A955" s="5" t="s">
        <v>2981</v>
      </c>
      <c r="B955" s="5" t="s">
        <v>2982</v>
      </c>
      <c r="C955" s="393">
        <v>3443</v>
      </c>
      <c r="D955" s="5" t="s">
        <v>2984</v>
      </c>
      <c r="E955" s="6">
        <v>0.02</v>
      </c>
      <c r="F955" s="5" t="s">
        <v>75</v>
      </c>
      <c r="G955" s="5" t="s">
        <v>88</v>
      </c>
      <c r="H955" s="6"/>
      <c r="I955" s="5"/>
      <c r="J955" s="6">
        <v>55.86</v>
      </c>
      <c r="K955" s="6">
        <v>0.32</v>
      </c>
      <c r="L955" s="6">
        <v>27.66</v>
      </c>
      <c r="M955" s="5" t="s">
        <v>212</v>
      </c>
      <c r="N955" s="5"/>
    </row>
    <row r="956" spans="1:14">
      <c r="A956" s="5" t="s">
        <v>1849</v>
      </c>
      <c r="B956" s="5" t="s">
        <v>1850</v>
      </c>
      <c r="C956" s="5" t="s">
        <v>1851</v>
      </c>
      <c r="D956" s="5" t="s">
        <v>1852</v>
      </c>
      <c r="E956" s="6">
        <v>0.02</v>
      </c>
      <c r="F956" s="5" t="s">
        <v>69</v>
      </c>
      <c r="G956" s="5" t="s">
        <v>81</v>
      </c>
      <c r="H956" s="6"/>
      <c r="I956" s="5"/>
      <c r="J956" s="6">
        <v>10.82</v>
      </c>
      <c r="K956" s="6">
        <v>0.05</v>
      </c>
      <c r="L956" s="6">
        <v>0.83</v>
      </c>
      <c r="M956" s="5" t="s">
        <v>157</v>
      </c>
      <c r="N956" s="5"/>
    </row>
    <row r="957" spans="1:14">
      <c r="A957" s="5" t="s">
        <v>8221</v>
      </c>
      <c r="B957" s="5" t="s">
        <v>8222</v>
      </c>
      <c r="C957" s="394" t="s">
        <v>8223</v>
      </c>
      <c r="D957" s="5" t="s">
        <v>8224</v>
      </c>
      <c r="E957" s="6">
        <v>0.02</v>
      </c>
      <c r="F957" s="5" t="s">
        <v>69</v>
      </c>
      <c r="G957" s="5" t="s">
        <v>84</v>
      </c>
      <c r="H957" s="6"/>
      <c r="I957" s="5" t="s">
        <v>142</v>
      </c>
      <c r="J957" s="6">
        <v>3.34</v>
      </c>
      <c r="K957" s="6">
        <v>0.23</v>
      </c>
      <c r="L957" s="6">
        <v>1.79</v>
      </c>
      <c r="M957" s="5" t="s">
        <v>157</v>
      </c>
      <c r="N957" s="5" t="s">
        <v>8924</v>
      </c>
    </row>
    <row r="958" spans="1:14">
      <c r="A958" s="5" t="s">
        <v>2756</v>
      </c>
      <c r="B958" s="5" t="s">
        <v>2757</v>
      </c>
      <c r="C958" s="394" t="s">
        <v>2758</v>
      </c>
      <c r="D958" s="5" t="s">
        <v>2759</v>
      </c>
      <c r="E958" s="6">
        <v>0.02</v>
      </c>
      <c r="F958" s="5" t="s">
        <v>75</v>
      </c>
      <c r="G958" s="5" t="s">
        <v>89</v>
      </c>
      <c r="H958" s="6"/>
      <c r="I958" s="5"/>
      <c r="J958" s="6"/>
      <c r="K958" s="6">
        <v>-0.02</v>
      </c>
      <c r="L958" s="6">
        <v>0.77</v>
      </c>
      <c r="M958" s="5" t="s">
        <v>212</v>
      </c>
      <c r="N958" s="5"/>
    </row>
    <row r="959" spans="1:14">
      <c r="A959" s="5" t="s">
        <v>5443</v>
      </c>
      <c r="B959" s="5" t="s">
        <v>5444</v>
      </c>
      <c r="C959" s="395" t="s">
        <v>5445</v>
      </c>
      <c r="D959" s="5" t="s">
        <v>5446</v>
      </c>
      <c r="E959" s="6">
        <v>0.02</v>
      </c>
      <c r="F959" s="5" t="s">
        <v>28</v>
      </c>
      <c r="G959" s="5" t="s">
        <v>88</v>
      </c>
      <c r="H959" s="6"/>
      <c r="I959" s="5" t="s">
        <v>142</v>
      </c>
      <c r="J959" s="6">
        <v>4.6900000000000004</v>
      </c>
      <c r="K959" s="6">
        <v>0.11</v>
      </c>
      <c r="L959" s="6">
        <v>1.3</v>
      </c>
      <c r="M959" s="5" t="s">
        <v>332</v>
      </c>
      <c r="N959" s="5" t="s">
        <v>8599</v>
      </c>
    </row>
    <row r="960" spans="1:14">
      <c r="A960" s="5" t="s">
        <v>3122</v>
      </c>
      <c r="B960" s="5" t="s">
        <v>3123</v>
      </c>
      <c r="C960" s="5" t="s">
        <v>3124</v>
      </c>
      <c r="D960" s="5" t="s">
        <v>3125</v>
      </c>
      <c r="E960" s="6">
        <v>0.02</v>
      </c>
      <c r="F960" s="5" t="s">
        <v>79</v>
      </c>
      <c r="G960" s="5" t="s">
        <v>85</v>
      </c>
      <c r="H960" s="6"/>
      <c r="I960" s="5"/>
      <c r="J960" s="6">
        <v>7.21</v>
      </c>
      <c r="K960" s="6">
        <v>0.12</v>
      </c>
      <c r="L960" s="6">
        <v>0.98</v>
      </c>
      <c r="M960" s="5" t="s">
        <v>603</v>
      </c>
      <c r="N960" s="5"/>
    </row>
    <row r="961" spans="1:14">
      <c r="A961" s="5" t="s">
        <v>3735</v>
      </c>
      <c r="B961" s="5" t="s">
        <v>3736</v>
      </c>
      <c r="C961" s="395" t="s">
        <v>3737</v>
      </c>
      <c r="D961" s="5" t="s">
        <v>3738</v>
      </c>
      <c r="E961" s="6">
        <v>0.02</v>
      </c>
      <c r="F961" s="5" t="s">
        <v>26</v>
      </c>
      <c r="G961" s="5" t="s">
        <v>85</v>
      </c>
      <c r="H961" s="6"/>
      <c r="I961" s="5"/>
      <c r="J961" s="6">
        <v>13.01</v>
      </c>
      <c r="K961" s="6">
        <v>0.2</v>
      </c>
      <c r="L961" s="6">
        <v>1.9</v>
      </c>
      <c r="M961" s="5" t="s">
        <v>131</v>
      </c>
      <c r="N961" s="5"/>
    </row>
    <row r="962" spans="1:14">
      <c r="A962" s="5" t="s">
        <v>2728</v>
      </c>
      <c r="B962" s="5" t="s">
        <v>2729</v>
      </c>
      <c r="C962" s="393" t="s">
        <v>2730</v>
      </c>
      <c r="D962" s="5" t="s">
        <v>2731</v>
      </c>
      <c r="E962" s="6">
        <v>0.02</v>
      </c>
      <c r="F962" s="5" t="s">
        <v>28</v>
      </c>
      <c r="G962" s="5" t="s">
        <v>90</v>
      </c>
      <c r="H962" s="6"/>
      <c r="I962" s="5"/>
      <c r="J962" s="6">
        <v>23.55</v>
      </c>
      <c r="K962" s="6">
        <v>0.15</v>
      </c>
      <c r="L962" s="6">
        <v>4.9000000000000004</v>
      </c>
      <c r="M962" s="5" t="s">
        <v>332</v>
      </c>
      <c r="N962" s="5"/>
    </row>
    <row r="963" spans="1:14">
      <c r="A963" s="5" t="s">
        <v>7919</v>
      </c>
      <c r="B963" s="5" t="s">
        <v>7920</v>
      </c>
      <c r="C963" s="394" t="s">
        <v>7921</v>
      </c>
      <c r="D963" s="5" t="s">
        <v>7922</v>
      </c>
      <c r="E963" s="6">
        <v>0.02</v>
      </c>
      <c r="F963" s="5" t="s">
        <v>34</v>
      </c>
      <c r="G963" s="5" t="s">
        <v>90</v>
      </c>
      <c r="H963" s="6">
        <v>1.01</v>
      </c>
      <c r="I963" s="5" t="s">
        <v>142</v>
      </c>
      <c r="J963" s="6">
        <v>16.260000000000002</v>
      </c>
      <c r="K963" s="6">
        <v>0.09</v>
      </c>
      <c r="L963" s="6">
        <v>1</v>
      </c>
      <c r="M963" s="5" t="s">
        <v>299</v>
      </c>
      <c r="N963" s="5" t="s">
        <v>8598</v>
      </c>
    </row>
    <row r="964" spans="1:14">
      <c r="A964" s="5" t="s">
        <v>3827</v>
      </c>
      <c r="B964" s="5" t="s">
        <v>3828</v>
      </c>
      <c r="C964" s="5" t="s">
        <v>3829</v>
      </c>
      <c r="D964" s="5" t="s">
        <v>3830</v>
      </c>
      <c r="E964" s="6">
        <v>0.02</v>
      </c>
      <c r="F964" s="5" t="s">
        <v>71</v>
      </c>
      <c r="G964" s="5" t="s">
        <v>81</v>
      </c>
      <c r="H964" s="6"/>
      <c r="I964" s="5"/>
      <c r="J964" s="6">
        <v>7.13</v>
      </c>
      <c r="K964" s="6">
        <v>0.33</v>
      </c>
      <c r="L964" s="6">
        <v>3.2</v>
      </c>
      <c r="M964" s="5" t="s">
        <v>171</v>
      </c>
      <c r="N964" s="5"/>
    </row>
    <row r="965" spans="1:14">
      <c r="A965" s="5" t="s">
        <v>4711</v>
      </c>
      <c r="B965" s="5" t="s">
        <v>4712</v>
      </c>
      <c r="C965" s="393">
        <v>3533</v>
      </c>
      <c r="D965" s="5" t="s">
        <v>4714</v>
      </c>
      <c r="E965" s="6">
        <v>0.02</v>
      </c>
      <c r="F965" s="5" t="s">
        <v>75</v>
      </c>
      <c r="G965" s="5" t="s">
        <v>88</v>
      </c>
      <c r="H965" s="6"/>
      <c r="I965" s="5"/>
      <c r="J965" s="6">
        <v>18.28</v>
      </c>
      <c r="K965" s="6">
        <v>0.22</v>
      </c>
      <c r="L965" s="6">
        <v>6.61</v>
      </c>
      <c r="M965" s="5" t="s">
        <v>212</v>
      </c>
      <c r="N965" s="5"/>
    </row>
    <row r="966" spans="1:14">
      <c r="A966" s="5" t="s">
        <v>7891</v>
      </c>
      <c r="B966" s="5" t="s">
        <v>7892</v>
      </c>
      <c r="C966" s="394" t="s">
        <v>7893</v>
      </c>
      <c r="D966" s="5" t="s">
        <v>7894</v>
      </c>
      <c r="E966" s="6">
        <v>0.02</v>
      </c>
      <c r="F966" s="5" t="s">
        <v>71</v>
      </c>
      <c r="G966" s="5" t="s">
        <v>83</v>
      </c>
      <c r="H966" s="6"/>
      <c r="I966" s="5"/>
      <c r="J966" s="6">
        <v>55.36</v>
      </c>
      <c r="K966" s="6">
        <v>0.17</v>
      </c>
      <c r="L966" s="6">
        <v>7.46</v>
      </c>
      <c r="M966" s="5" t="s">
        <v>171</v>
      </c>
      <c r="N966" s="5"/>
    </row>
    <row r="967" spans="1:14">
      <c r="A967" s="5" t="s">
        <v>2390</v>
      </c>
      <c r="B967" s="5" t="s">
        <v>2391</v>
      </c>
      <c r="C967" s="393" t="s">
        <v>2392</v>
      </c>
      <c r="D967" s="5" t="s">
        <v>2393</v>
      </c>
      <c r="E967" s="6">
        <v>0.02</v>
      </c>
      <c r="F967" s="5" t="s">
        <v>194</v>
      </c>
      <c r="G967" s="5" t="s">
        <v>85</v>
      </c>
      <c r="H967" s="6"/>
      <c r="I967" s="5"/>
      <c r="J967" s="6"/>
      <c r="K967" s="6">
        <v>0.19</v>
      </c>
      <c r="L967" s="6">
        <v>1.27</v>
      </c>
      <c r="M967" s="5" t="s">
        <v>195</v>
      </c>
      <c r="N967" s="5"/>
    </row>
    <row r="968" spans="1:14">
      <c r="A968" s="5" t="s">
        <v>1192</v>
      </c>
      <c r="B968" s="5" t="s">
        <v>1193</v>
      </c>
      <c r="C968" s="5" t="s">
        <v>9251</v>
      </c>
      <c r="D968" s="5" t="s">
        <v>1194</v>
      </c>
      <c r="E968" s="6">
        <v>0.02</v>
      </c>
      <c r="F968" s="5" t="s">
        <v>69</v>
      </c>
      <c r="G968" s="5" t="s">
        <v>82</v>
      </c>
      <c r="H968" s="6">
        <v>0.85</v>
      </c>
      <c r="I968" s="5" t="s">
        <v>263</v>
      </c>
      <c r="J968" s="6">
        <v>13.11</v>
      </c>
      <c r="K968" s="6">
        <v>0.2</v>
      </c>
      <c r="L968" s="6">
        <v>2.6</v>
      </c>
      <c r="M968" s="5" t="s">
        <v>122</v>
      </c>
      <c r="N968" s="5" t="s">
        <v>8598</v>
      </c>
    </row>
    <row r="969" spans="1:14">
      <c r="A969" s="5" t="s">
        <v>5195</v>
      </c>
      <c r="B969" s="5" t="s">
        <v>5196</v>
      </c>
      <c r="C969" s="394" t="s">
        <v>5197</v>
      </c>
      <c r="D969" s="5" t="s">
        <v>5198</v>
      </c>
      <c r="E969" s="6">
        <v>0.02</v>
      </c>
      <c r="F969" s="5" t="s">
        <v>69</v>
      </c>
      <c r="G969" s="5" t="s">
        <v>85</v>
      </c>
      <c r="H969" s="6"/>
      <c r="I969" s="5" t="s">
        <v>142</v>
      </c>
      <c r="J969" s="6">
        <v>8.91</v>
      </c>
      <c r="K969" s="6">
        <v>0.38</v>
      </c>
      <c r="L969" s="6">
        <v>1.2</v>
      </c>
      <c r="M969" s="5" t="s">
        <v>157</v>
      </c>
      <c r="N969" s="5" t="s">
        <v>8599</v>
      </c>
    </row>
    <row r="970" spans="1:14">
      <c r="A970" s="5" t="s">
        <v>3082</v>
      </c>
      <c r="B970" s="5" t="s">
        <v>3083</v>
      </c>
      <c r="C970" s="394" t="s">
        <v>3084</v>
      </c>
      <c r="D970" s="5" t="s">
        <v>3085</v>
      </c>
      <c r="E970" s="6">
        <v>0.02</v>
      </c>
      <c r="F970" s="5" t="s">
        <v>79</v>
      </c>
      <c r="G970" s="5" t="s">
        <v>87</v>
      </c>
      <c r="H970" s="6"/>
      <c r="I970" s="5" t="s">
        <v>176</v>
      </c>
      <c r="J970" s="6">
        <v>14.28</v>
      </c>
      <c r="K970" s="6">
        <v>0.28000000000000003</v>
      </c>
      <c r="L970" s="6">
        <v>3.33</v>
      </c>
      <c r="M970" s="5" t="s">
        <v>603</v>
      </c>
      <c r="N970" s="5" t="s">
        <v>8599</v>
      </c>
    </row>
    <row r="971" spans="1:14">
      <c r="A971" s="5" t="s">
        <v>6102</v>
      </c>
      <c r="B971" s="5" t="s">
        <v>6103</v>
      </c>
      <c r="C971" s="395" t="s">
        <v>6104</v>
      </c>
      <c r="D971" s="5" t="s">
        <v>6105</v>
      </c>
      <c r="E971" s="6">
        <v>0.02</v>
      </c>
      <c r="F971" s="5" t="s">
        <v>188</v>
      </c>
      <c r="G971" s="5" t="s">
        <v>85</v>
      </c>
      <c r="H971" s="6"/>
      <c r="I971" s="5"/>
      <c r="J971" s="6"/>
      <c r="K971" s="6">
        <v>0.03</v>
      </c>
      <c r="L971" s="6">
        <v>0.94</v>
      </c>
      <c r="M971" s="5" t="s">
        <v>189</v>
      </c>
      <c r="N971" s="5"/>
    </row>
    <row r="972" spans="1:14">
      <c r="A972" s="5" t="s">
        <v>7526</v>
      </c>
      <c r="B972" s="5" t="s">
        <v>7527</v>
      </c>
      <c r="C972" s="395">
        <v>1339</v>
      </c>
      <c r="D972" s="5" t="s">
        <v>7529</v>
      </c>
      <c r="E972" s="6">
        <v>0.02</v>
      </c>
      <c r="F972" s="5" t="s">
        <v>69</v>
      </c>
      <c r="G972" s="5" t="s">
        <v>85</v>
      </c>
      <c r="H972" s="6">
        <v>0.85</v>
      </c>
      <c r="I972" s="5" t="s">
        <v>142</v>
      </c>
      <c r="J972" s="6">
        <v>7.12</v>
      </c>
      <c r="K972" s="6">
        <v>0.22</v>
      </c>
      <c r="L972" s="6">
        <v>0.73</v>
      </c>
      <c r="M972" s="5" t="s">
        <v>157</v>
      </c>
      <c r="N972" s="5" t="s">
        <v>8599</v>
      </c>
    </row>
    <row r="973" spans="1:14">
      <c r="A973" s="5" t="s">
        <v>4122</v>
      </c>
      <c r="B973" s="5" t="s">
        <v>4123</v>
      </c>
      <c r="C973" s="394" t="s">
        <v>4124</v>
      </c>
      <c r="D973" s="5" t="s">
        <v>4125</v>
      </c>
      <c r="E973" s="6">
        <v>0.02</v>
      </c>
      <c r="F973" s="5" t="s">
        <v>56</v>
      </c>
      <c r="G973" s="5" t="s">
        <v>83</v>
      </c>
      <c r="H973" s="6">
        <v>1</v>
      </c>
      <c r="I973" s="5" t="s">
        <v>263</v>
      </c>
      <c r="J973" s="6">
        <v>15.59</v>
      </c>
      <c r="K973" s="6">
        <v>7.0000000000000007E-2</v>
      </c>
      <c r="L973" s="6">
        <v>1.37</v>
      </c>
      <c r="M973" s="5" t="s">
        <v>152</v>
      </c>
      <c r="N973" s="5" t="s">
        <v>8598</v>
      </c>
    </row>
    <row r="974" spans="1:14">
      <c r="A974" s="5" t="s">
        <v>442</v>
      </c>
      <c r="B974" s="5" t="s">
        <v>443</v>
      </c>
      <c r="C974" s="394" t="s">
        <v>444</v>
      </c>
      <c r="D974" s="5" t="s">
        <v>445</v>
      </c>
      <c r="E974" s="6">
        <v>0.02</v>
      </c>
      <c r="F974" s="5" t="s">
        <v>229</v>
      </c>
      <c r="G974" s="5" t="s">
        <v>83</v>
      </c>
      <c r="H974" s="6"/>
      <c r="I974" s="5"/>
      <c r="J974" s="6"/>
      <c r="K974" s="6">
        <v>0.12</v>
      </c>
      <c r="L974" s="6">
        <v>2.08</v>
      </c>
      <c r="M974" s="5" t="s">
        <v>230</v>
      </c>
      <c r="N974" s="5"/>
    </row>
    <row r="975" spans="1:14">
      <c r="A975" s="5" t="s">
        <v>855</v>
      </c>
      <c r="B975" s="5" t="s">
        <v>856</v>
      </c>
      <c r="C975" s="394" t="s">
        <v>857</v>
      </c>
      <c r="D975" s="5" t="s">
        <v>858</v>
      </c>
      <c r="E975" s="6">
        <v>0.02</v>
      </c>
      <c r="F975" s="5" t="s">
        <v>853</v>
      </c>
      <c r="G975" s="5" t="s">
        <v>85</v>
      </c>
      <c r="H975" s="6"/>
      <c r="I975" s="5"/>
      <c r="J975" s="6">
        <v>11.82</v>
      </c>
      <c r="K975" s="6">
        <v>0.14000000000000001</v>
      </c>
      <c r="L975" s="6">
        <v>1.84</v>
      </c>
      <c r="M975" s="5" t="s">
        <v>854</v>
      </c>
      <c r="N975" s="5"/>
    </row>
    <row r="976" spans="1:14">
      <c r="A976" s="5" t="s">
        <v>8113</v>
      </c>
      <c r="B976" s="5" t="s">
        <v>8114</v>
      </c>
      <c r="C976" s="393">
        <v>3036</v>
      </c>
      <c r="D976" s="5" t="s">
        <v>8116</v>
      </c>
      <c r="E976" s="6">
        <v>0.02</v>
      </c>
      <c r="F976" s="5" t="s">
        <v>75</v>
      </c>
      <c r="G976" s="5" t="s">
        <v>88</v>
      </c>
      <c r="H976" s="6"/>
      <c r="I976" s="5"/>
      <c r="J976" s="6"/>
      <c r="K976" s="6">
        <v>0.14000000000000001</v>
      </c>
      <c r="L976" s="6">
        <v>2.4500000000000002</v>
      </c>
      <c r="M976" s="5" t="s">
        <v>212</v>
      </c>
      <c r="N976" s="5"/>
    </row>
    <row r="977" spans="1:14">
      <c r="A977" s="5" t="s">
        <v>8321</v>
      </c>
      <c r="B977" s="5" t="s">
        <v>8322</v>
      </c>
      <c r="C977" s="395">
        <v>7550</v>
      </c>
      <c r="D977" s="5" t="s">
        <v>8324</v>
      </c>
      <c r="E977" s="6">
        <v>0.02</v>
      </c>
      <c r="F977" s="5" t="s">
        <v>24</v>
      </c>
      <c r="G977" s="5" t="s">
        <v>82</v>
      </c>
      <c r="H977" s="6"/>
      <c r="I977" s="5"/>
      <c r="J977" s="6"/>
      <c r="K977" s="6">
        <v>0.18</v>
      </c>
      <c r="L977" s="6">
        <v>4.24</v>
      </c>
      <c r="M977" s="5" t="s">
        <v>294</v>
      </c>
      <c r="N977" s="5"/>
    </row>
    <row r="978" spans="1:14">
      <c r="A978" s="5" t="s">
        <v>5607</v>
      </c>
      <c r="B978" s="5" t="s">
        <v>5608</v>
      </c>
      <c r="C978" s="395" t="s">
        <v>5609</v>
      </c>
      <c r="D978" s="5" t="s">
        <v>5610</v>
      </c>
      <c r="E978" s="6">
        <v>0.02</v>
      </c>
      <c r="F978" s="5" t="s">
        <v>71</v>
      </c>
      <c r="G978" s="5" t="s">
        <v>88</v>
      </c>
      <c r="H978" s="6"/>
      <c r="I978" s="5"/>
      <c r="J978" s="6">
        <v>33.53</v>
      </c>
      <c r="K978" s="6">
        <v>0.26</v>
      </c>
      <c r="L978" s="6">
        <v>11.82</v>
      </c>
      <c r="M978" s="5" t="s">
        <v>171</v>
      </c>
      <c r="N978" s="5"/>
    </row>
    <row r="979" spans="1:14">
      <c r="A979" s="5" t="s">
        <v>5643</v>
      </c>
      <c r="B979" s="5" t="s">
        <v>5644</v>
      </c>
      <c r="C979" s="5" t="s">
        <v>5645</v>
      </c>
      <c r="D979" s="5" t="s">
        <v>5646</v>
      </c>
      <c r="E979" s="6">
        <v>0.02</v>
      </c>
      <c r="F979" s="5" t="s">
        <v>75</v>
      </c>
      <c r="G979" s="5" t="s">
        <v>86</v>
      </c>
      <c r="H979" s="6"/>
      <c r="I979" s="5"/>
      <c r="J979" s="6"/>
      <c r="K979" s="6">
        <v>0.17</v>
      </c>
      <c r="L979" s="6">
        <v>7.5</v>
      </c>
      <c r="M979" s="5" t="s">
        <v>212</v>
      </c>
      <c r="N979" s="5"/>
    </row>
    <row r="980" spans="1:14">
      <c r="A980" s="5" t="s">
        <v>4607</v>
      </c>
      <c r="B980" s="5" t="s">
        <v>4608</v>
      </c>
      <c r="C980" s="5" t="s">
        <v>4609</v>
      </c>
      <c r="D980" s="5" t="s">
        <v>4610</v>
      </c>
      <c r="E980" s="6">
        <v>0.02</v>
      </c>
      <c r="F980" s="5" t="s">
        <v>73</v>
      </c>
      <c r="G980" s="5" t="s">
        <v>87</v>
      </c>
      <c r="H980" s="6"/>
      <c r="I980" s="5"/>
      <c r="J980" s="6"/>
      <c r="K980" s="6">
        <v>0.04</v>
      </c>
      <c r="L980" s="6">
        <v>0.5</v>
      </c>
      <c r="M980" s="5" t="s">
        <v>469</v>
      </c>
      <c r="N980" s="5"/>
    </row>
    <row r="981" spans="1:14">
      <c r="A981" s="5" t="s">
        <v>3520</v>
      </c>
      <c r="B981" s="5" t="s">
        <v>3521</v>
      </c>
      <c r="C981" s="5" t="s">
        <v>3522</v>
      </c>
      <c r="D981" s="5" t="s">
        <v>3523</v>
      </c>
      <c r="E981" s="6">
        <v>0.02</v>
      </c>
      <c r="F981" s="5" t="s">
        <v>48</v>
      </c>
      <c r="G981" s="5" t="s">
        <v>81</v>
      </c>
      <c r="H981" s="6"/>
      <c r="I981" s="5"/>
      <c r="J981" s="6">
        <v>13.5</v>
      </c>
      <c r="K981" s="6">
        <v>0.15</v>
      </c>
      <c r="L981" s="6">
        <v>2.54</v>
      </c>
      <c r="M981" s="5" t="s">
        <v>157</v>
      </c>
      <c r="N981" s="5"/>
    </row>
    <row r="982" spans="1:14">
      <c r="A982" s="5" t="s">
        <v>1471</v>
      </c>
      <c r="B982" s="5" t="s">
        <v>1472</v>
      </c>
      <c r="C982" s="5" t="s">
        <v>1473</v>
      </c>
      <c r="D982" s="5" t="s">
        <v>1474</v>
      </c>
      <c r="E982" s="6">
        <v>0.02</v>
      </c>
      <c r="F982" s="5" t="s">
        <v>75</v>
      </c>
      <c r="G982" s="5" t="s">
        <v>85</v>
      </c>
      <c r="H982" s="6"/>
      <c r="I982" s="5"/>
      <c r="J982" s="6">
        <v>13.58</v>
      </c>
      <c r="K982" s="6">
        <v>0.12</v>
      </c>
      <c r="L982" s="6">
        <v>1.01</v>
      </c>
      <c r="M982" s="5" t="s">
        <v>212</v>
      </c>
      <c r="N982" s="5"/>
    </row>
    <row r="983" spans="1:14">
      <c r="A983" s="5" t="s">
        <v>7243</v>
      </c>
      <c r="B983" s="5" t="s">
        <v>7244</v>
      </c>
      <c r="C983" s="395" t="s">
        <v>7245</v>
      </c>
      <c r="D983" s="5" t="s">
        <v>7246</v>
      </c>
      <c r="E983" s="6">
        <v>0.02</v>
      </c>
      <c r="F983" s="5" t="s">
        <v>64</v>
      </c>
      <c r="G983" s="5" t="s">
        <v>89</v>
      </c>
      <c r="H983" s="6"/>
      <c r="I983" s="5" t="s">
        <v>142</v>
      </c>
      <c r="J983" s="6">
        <v>23.63</v>
      </c>
      <c r="K983" s="6">
        <v>0.03</v>
      </c>
      <c r="L983" s="6">
        <v>0.75</v>
      </c>
      <c r="M983" s="5" t="s">
        <v>162</v>
      </c>
      <c r="N983" s="5" t="s">
        <v>8600</v>
      </c>
    </row>
    <row r="984" spans="1:14">
      <c r="A984" s="5" t="s">
        <v>599</v>
      </c>
      <c r="B984" s="5" t="s">
        <v>600</v>
      </c>
      <c r="C984" s="395" t="s">
        <v>601</v>
      </c>
      <c r="D984" s="5" t="s">
        <v>602</v>
      </c>
      <c r="E984" s="6">
        <v>0.02</v>
      </c>
      <c r="F984" s="5" t="s">
        <v>79</v>
      </c>
      <c r="G984" s="5" t="s">
        <v>83</v>
      </c>
      <c r="H984" s="6">
        <v>1.06</v>
      </c>
      <c r="I984" s="5" t="s">
        <v>176</v>
      </c>
      <c r="J984" s="6">
        <v>14.9</v>
      </c>
      <c r="K984" s="6">
        <v>0.18</v>
      </c>
      <c r="L984" s="6">
        <v>2.79</v>
      </c>
      <c r="M984" s="5" t="s">
        <v>603</v>
      </c>
      <c r="N984" s="5" t="s">
        <v>8598</v>
      </c>
    </row>
    <row r="985" spans="1:14">
      <c r="A985" s="5" t="s">
        <v>6498</v>
      </c>
      <c r="B985" s="5" t="s">
        <v>6499</v>
      </c>
      <c r="C985" s="395" t="s">
        <v>6500</v>
      </c>
      <c r="D985" s="5" t="s">
        <v>6501</v>
      </c>
      <c r="E985" s="6">
        <v>0.02</v>
      </c>
      <c r="F985" s="5" t="s">
        <v>34</v>
      </c>
      <c r="G985" s="5" t="s">
        <v>87</v>
      </c>
      <c r="H985" s="6">
        <v>0.84</v>
      </c>
      <c r="I985" s="5" t="s">
        <v>263</v>
      </c>
      <c r="J985" s="6">
        <v>14.3</v>
      </c>
      <c r="K985" s="6">
        <v>0.11</v>
      </c>
      <c r="L985" s="6">
        <v>3.36</v>
      </c>
      <c r="M985" s="5" t="s">
        <v>299</v>
      </c>
      <c r="N985" s="5" t="s">
        <v>8598</v>
      </c>
    </row>
    <row r="986" spans="1:14">
      <c r="A986" s="5" t="s">
        <v>6890</v>
      </c>
      <c r="B986" s="5" t="s">
        <v>6891</v>
      </c>
      <c r="C986" s="5" t="s">
        <v>6892</v>
      </c>
      <c r="D986" s="5" t="s">
        <v>6893</v>
      </c>
      <c r="E986" s="6">
        <v>0.02</v>
      </c>
      <c r="F986" s="5" t="s">
        <v>48</v>
      </c>
      <c r="G986" s="5" t="s">
        <v>90</v>
      </c>
      <c r="H986" s="6"/>
      <c r="I986" s="5" t="s">
        <v>142</v>
      </c>
      <c r="J986" s="6">
        <v>12.67</v>
      </c>
      <c r="K986" s="6">
        <v>0.02</v>
      </c>
      <c r="L986" s="6">
        <v>0.66</v>
      </c>
      <c r="M986" s="5" t="s">
        <v>157</v>
      </c>
      <c r="N986" s="5" t="s">
        <v>8598</v>
      </c>
    </row>
    <row r="987" spans="1:14">
      <c r="A987" s="5" t="s">
        <v>3803</v>
      </c>
      <c r="B987" s="5" t="s">
        <v>3804</v>
      </c>
      <c r="C987" s="395" t="s">
        <v>3805</v>
      </c>
      <c r="D987" s="5" t="s">
        <v>3806</v>
      </c>
      <c r="E987" s="6">
        <v>0.02</v>
      </c>
      <c r="F987" s="5" t="s">
        <v>71</v>
      </c>
      <c r="G987" s="5" t="s">
        <v>84</v>
      </c>
      <c r="H987" s="6"/>
      <c r="I987" s="5"/>
      <c r="J987" s="6">
        <v>7.2</v>
      </c>
      <c r="K987" s="6">
        <v>0.08</v>
      </c>
      <c r="L987" s="6">
        <v>1.02</v>
      </c>
      <c r="M987" s="5" t="s">
        <v>171</v>
      </c>
      <c r="N987" s="5"/>
    </row>
    <row r="988" spans="1:14">
      <c r="A988" s="5" t="s">
        <v>6282</v>
      </c>
      <c r="B988" s="5" t="s">
        <v>6283</v>
      </c>
      <c r="C988" s="395" t="s">
        <v>6284</v>
      </c>
      <c r="D988" s="5" t="s">
        <v>6285</v>
      </c>
      <c r="E988" s="6">
        <v>0.02</v>
      </c>
      <c r="F988" s="5" t="s">
        <v>71</v>
      </c>
      <c r="G988" s="5" t="s">
        <v>82</v>
      </c>
      <c r="H988" s="6"/>
      <c r="I988" s="5"/>
      <c r="J988" s="6">
        <v>11.59</v>
      </c>
      <c r="K988" s="6">
        <v>0.13</v>
      </c>
      <c r="L988" s="6">
        <v>3.47</v>
      </c>
      <c r="M988" s="5" t="s">
        <v>171</v>
      </c>
      <c r="N988" s="5"/>
    </row>
    <row r="989" spans="1:14">
      <c r="A989" s="5" t="s">
        <v>3799</v>
      </c>
      <c r="B989" s="5" t="s">
        <v>3800</v>
      </c>
      <c r="C989" s="394" t="s">
        <v>3801</v>
      </c>
      <c r="D989" s="5" t="s">
        <v>3802</v>
      </c>
      <c r="E989" s="6">
        <v>0.02</v>
      </c>
      <c r="F989" s="5" t="s">
        <v>71</v>
      </c>
      <c r="G989" s="5" t="s">
        <v>82</v>
      </c>
      <c r="H989" s="6"/>
      <c r="I989" s="5"/>
      <c r="J989" s="6">
        <v>51.49</v>
      </c>
      <c r="K989" s="6">
        <v>0.2</v>
      </c>
      <c r="L989" s="6">
        <v>7.89</v>
      </c>
      <c r="M989" s="5" t="s">
        <v>171</v>
      </c>
      <c r="N989" s="5"/>
    </row>
    <row r="990" spans="1:14">
      <c r="A990" s="5" t="s">
        <v>6077</v>
      </c>
      <c r="B990" s="5" t="s">
        <v>6078</v>
      </c>
      <c r="C990" s="393" t="s">
        <v>6079</v>
      </c>
      <c r="D990" s="5" t="s">
        <v>6080</v>
      </c>
      <c r="E990" s="6">
        <v>0.02</v>
      </c>
      <c r="F990" s="5" t="s">
        <v>54</v>
      </c>
      <c r="G990" s="5" t="s">
        <v>86</v>
      </c>
      <c r="H990" s="6"/>
      <c r="I990" s="5"/>
      <c r="J990" s="6">
        <v>13.82</v>
      </c>
      <c r="K990" s="6">
        <v>0.23</v>
      </c>
      <c r="L990" s="6">
        <v>5.2</v>
      </c>
      <c r="M990" s="5" t="s">
        <v>152</v>
      </c>
      <c r="N990" s="5"/>
    </row>
    <row r="991" spans="1:14">
      <c r="A991" s="5" t="s">
        <v>1713</v>
      </c>
      <c r="B991" s="5" t="s">
        <v>1714</v>
      </c>
      <c r="C991" s="393">
        <v>688</v>
      </c>
      <c r="D991" s="5" t="s">
        <v>1716</v>
      </c>
      <c r="E991" s="6">
        <v>0.02</v>
      </c>
      <c r="F991" s="5" t="s">
        <v>69</v>
      </c>
      <c r="G991" s="5" t="s">
        <v>90</v>
      </c>
      <c r="H991" s="6">
        <v>0.63</v>
      </c>
      <c r="I991" s="5" t="s">
        <v>142</v>
      </c>
      <c r="J991" s="6">
        <v>7.09</v>
      </c>
      <c r="K991" s="6">
        <v>0.05</v>
      </c>
      <c r="L991" s="6">
        <v>0.3</v>
      </c>
      <c r="M991" s="5" t="s">
        <v>157</v>
      </c>
      <c r="N991" s="5" t="s">
        <v>8599</v>
      </c>
    </row>
    <row r="992" spans="1:14">
      <c r="A992" s="5" t="s">
        <v>2045</v>
      </c>
      <c r="B992" s="5" t="s">
        <v>2046</v>
      </c>
      <c r="C992" s="394" t="s">
        <v>2047</v>
      </c>
      <c r="D992" s="5" t="s">
        <v>2048</v>
      </c>
      <c r="E992" s="6">
        <v>0.02</v>
      </c>
      <c r="F992" s="5" t="s">
        <v>42</v>
      </c>
      <c r="G992" s="5" t="s">
        <v>82</v>
      </c>
      <c r="H992" s="6">
        <v>0.51</v>
      </c>
      <c r="I992" s="5" t="s">
        <v>263</v>
      </c>
      <c r="J992" s="6">
        <v>7.56</v>
      </c>
      <c r="K992" s="6">
        <v>1.24</v>
      </c>
      <c r="L992" s="6">
        <v>6.85</v>
      </c>
      <c r="M992" s="5" t="s">
        <v>143</v>
      </c>
      <c r="N992" s="5" t="s">
        <v>8599</v>
      </c>
    </row>
    <row r="993" spans="1:14">
      <c r="A993" s="5" t="s">
        <v>6061</v>
      </c>
      <c r="B993" s="5" t="s">
        <v>6062</v>
      </c>
      <c r="C993" s="393" t="s">
        <v>6063</v>
      </c>
      <c r="D993" s="5" t="s">
        <v>6064</v>
      </c>
      <c r="E993" s="6">
        <v>0.02</v>
      </c>
      <c r="F993" s="5" t="s">
        <v>34</v>
      </c>
      <c r="G993" s="5" t="s">
        <v>81</v>
      </c>
      <c r="H993" s="6">
        <v>1.24</v>
      </c>
      <c r="I993" s="5" t="s">
        <v>263</v>
      </c>
      <c r="J993" s="6">
        <v>29.28</v>
      </c>
      <c r="K993" s="6">
        <v>0.38</v>
      </c>
      <c r="L993" s="6">
        <v>10.17</v>
      </c>
      <c r="M993" s="5" t="s">
        <v>299</v>
      </c>
      <c r="N993" s="5" t="s">
        <v>8599</v>
      </c>
    </row>
    <row r="994" spans="1:14">
      <c r="A994" s="5" t="s">
        <v>8493</v>
      </c>
      <c r="B994" s="5" t="s">
        <v>8988</v>
      </c>
      <c r="C994" s="393">
        <v>150</v>
      </c>
      <c r="D994" s="5" t="s">
        <v>8989</v>
      </c>
      <c r="E994" s="6">
        <v>0.02</v>
      </c>
      <c r="F994" s="5" t="s">
        <v>73</v>
      </c>
      <c r="G994" s="5" t="s">
        <v>87</v>
      </c>
      <c r="H994" s="6"/>
      <c r="I994" s="5"/>
      <c r="J994" s="6">
        <v>51.56</v>
      </c>
      <c r="K994" s="6">
        <v>0.16</v>
      </c>
      <c r="L994" s="6">
        <v>15.01</v>
      </c>
      <c r="M994" s="5" t="s">
        <v>469</v>
      </c>
      <c r="N994" s="5"/>
    </row>
    <row r="995" spans="1:14">
      <c r="A995" s="5" t="s">
        <v>4473</v>
      </c>
      <c r="B995" s="5" t="s">
        <v>4474</v>
      </c>
      <c r="C995" s="393">
        <v>71050</v>
      </c>
      <c r="D995" s="5" t="s">
        <v>4476</v>
      </c>
      <c r="E995" s="6">
        <v>0.02</v>
      </c>
      <c r="F995" s="5" t="s">
        <v>73</v>
      </c>
      <c r="G995" s="5" t="s">
        <v>85</v>
      </c>
      <c r="H995" s="6"/>
      <c r="I995" s="5"/>
      <c r="J995" s="6"/>
      <c r="K995" s="6">
        <v>0.19</v>
      </c>
      <c r="L995" s="6">
        <v>1.18</v>
      </c>
      <c r="M995" s="5" t="s">
        <v>469</v>
      </c>
      <c r="N995" s="5"/>
    </row>
    <row r="996" spans="1:14">
      <c r="A996" s="5" t="s">
        <v>8484</v>
      </c>
      <c r="B996" s="5" t="s">
        <v>9001</v>
      </c>
      <c r="C996" s="393" t="s">
        <v>9002</v>
      </c>
      <c r="D996" s="5" t="s">
        <v>9003</v>
      </c>
      <c r="E996" s="6">
        <v>0.02</v>
      </c>
      <c r="F996" s="5" t="s">
        <v>26</v>
      </c>
      <c r="G996" s="5" t="s">
        <v>81</v>
      </c>
      <c r="H996" s="6"/>
      <c r="I996" s="5"/>
      <c r="J996" s="6">
        <v>12.55</v>
      </c>
      <c r="K996" s="6">
        <v>0.5</v>
      </c>
      <c r="L996" s="6">
        <v>7.3</v>
      </c>
      <c r="M996" s="5" t="s">
        <v>131</v>
      </c>
      <c r="N996" s="5"/>
    </row>
    <row r="997" spans="1:14">
      <c r="A997" s="5" t="s">
        <v>4282</v>
      </c>
      <c r="B997" s="5" t="s">
        <v>4283</v>
      </c>
      <c r="C997" s="394" t="s">
        <v>4284</v>
      </c>
      <c r="D997" s="5" t="s">
        <v>4285</v>
      </c>
      <c r="E997" s="6">
        <v>0.02</v>
      </c>
      <c r="F997" s="5" t="s">
        <v>73</v>
      </c>
      <c r="G997" s="5" t="s">
        <v>85</v>
      </c>
      <c r="H997" s="6"/>
      <c r="I997" s="5"/>
      <c r="J997" s="6">
        <v>53.32</v>
      </c>
      <c r="K997" s="6">
        <v>7.0000000000000007E-2</v>
      </c>
      <c r="L997" s="6">
        <v>1.79</v>
      </c>
      <c r="M997" s="5" t="s">
        <v>469</v>
      </c>
      <c r="N997" s="5"/>
    </row>
    <row r="998" spans="1:14">
      <c r="A998" s="5" t="s">
        <v>8061</v>
      </c>
      <c r="B998" s="5" t="s">
        <v>8062</v>
      </c>
      <c r="C998" s="393" t="s">
        <v>8063</v>
      </c>
      <c r="D998" s="5" t="s">
        <v>8064</v>
      </c>
      <c r="E998" s="6">
        <v>0.02</v>
      </c>
      <c r="F998" s="5" t="s">
        <v>67</v>
      </c>
      <c r="G998" s="5" t="s">
        <v>83</v>
      </c>
      <c r="H998" s="6"/>
      <c r="I998" s="5" t="s">
        <v>142</v>
      </c>
      <c r="J998" s="6">
        <v>12.78</v>
      </c>
      <c r="K998" s="6">
        <v>7.0000000000000007E-2</v>
      </c>
      <c r="L998" s="6">
        <v>0.86</v>
      </c>
      <c r="M998" s="5" t="s">
        <v>1376</v>
      </c>
      <c r="N998" s="5" t="s">
        <v>8598</v>
      </c>
    </row>
    <row r="999" spans="1:14">
      <c r="A999" s="5" t="s">
        <v>7474</v>
      </c>
      <c r="B999" s="5" t="s">
        <v>7475</v>
      </c>
      <c r="C999" s="393">
        <v>1698</v>
      </c>
      <c r="D999" s="5" t="s">
        <v>7477</v>
      </c>
      <c r="E999" s="6">
        <v>0.02</v>
      </c>
      <c r="F999" s="5" t="s">
        <v>69</v>
      </c>
      <c r="G999" s="5" t="s">
        <v>81</v>
      </c>
      <c r="H999" s="6">
        <v>0.34</v>
      </c>
      <c r="I999" s="5" t="s">
        <v>263</v>
      </c>
      <c r="J999" s="6">
        <v>9.83</v>
      </c>
      <c r="K999" s="6">
        <v>0.11</v>
      </c>
      <c r="L999" s="6">
        <v>1.26</v>
      </c>
      <c r="M999" s="5" t="s">
        <v>157</v>
      </c>
      <c r="N999" s="5" t="s">
        <v>8599</v>
      </c>
    </row>
    <row r="1000" spans="1:14">
      <c r="A1000" s="5" t="s">
        <v>5727</v>
      </c>
      <c r="B1000" s="5" t="s">
        <v>5728</v>
      </c>
      <c r="C1000" s="5" t="s">
        <v>5729</v>
      </c>
      <c r="D1000" s="5" t="s">
        <v>5730</v>
      </c>
      <c r="E1000" s="6">
        <v>0.02</v>
      </c>
      <c r="F1000" s="5" t="s">
        <v>69</v>
      </c>
      <c r="G1000" s="5" t="s">
        <v>85</v>
      </c>
      <c r="H1000" s="6"/>
      <c r="I1000" s="5" t="s">
        <v>142</v>
      </c>
      <c r="J1000" s="6">
        <v>6.37</v>
      </c>
      <c r="K1000" s="6">
        <v>0.11</v>
      </c>
      <c r="L1000" s="6">
        <v>0.53</v>
      </c>
      <c r="M1000" s="5" t="s">
        <v>157</v>
      </c>
      <c r="N1000" s="5" t="s">
        <v>8599</v>
      </c>
    </row>
    <row r="1001" spans="1:14">
      <c r="A1001" s="5" t="s">
        <v>887</v>
      </c>
      <c r="B1001" s="5" t="s">
        <v>888</v>
      </c>
      <c r="C1001" s="395">
        <v>1140</v>
      </c>
      <c r="D1001" s="5" t="s">
        <v>890</v>
      </c>
      <c r="E1001" s="6">
        <v>0.02</v>
      </c>
      <c r="F1001" s="5" t="s">
        <v>229</v>
      </c>
      <c r="G1001" s="5" t="s">
        <v>85</v>
      </c>
      <c r="H1001" s="6"/>
      <c r="I1001" s="5"/>
      <c r="J1001" s="6"/>
      <c r="K1001" s="6">
        <v>0.17</v>
      </c>
      <c r="L1001" s="6">
        <v>2.13</v>
      </c>
      <c r="M1001" s="5" t="s">
        <v>230</v>
      </c>
      <c r="N1001" s="5"/>
    </row>
    <row r="1002" spans="1:14">
      <c r="A1002" s="5" t="s">
        <v>8483</v>
      </c>
      <c r="B1002" s="5" t="s">
        <v>8996</v>
      </c>
      <c r="C1002" s="395">
        <v>688041</v>
      </c>
      <c r="D1002" s="5" t="s">
        <v>8997</v>
      </c>
      <c r="E1002" s="6">
        <v>0.02</v>
      </c>
      <c r="F1002" s="5" t="s">
        <v>69</v>
      </c>
      <c r="G1002" s="5" t="s">
        <v>88</v>
      </c>
      <c r="H1002" s="6"/>
      <c r="I1002" s="5"/>
      <c r="J1002" s="6"/>
      <c r="K1002" s="6">
        <v>0.17</v>
      </c>
      <c r="L1002" s="6">
        <v>22.93</v>
      </c>
      <c r="M1002" s="5" t="s">
        <v>122</v>
      </c>
      <c r="N1002" s="5"/>
    </row>
    <row r="1003" spans="1:14">
      <c r="A1003" s="5" t="s">
        <v>4074</v>
      </c>
      <c r="B1003" s="5" t="s">
        <v>4075</v>
      </c>
      <c r="C1003" s="395">
        <v>7181</v>
      </c>
      <c r="D1003" s="5" t="s">
        <v>4077</v>
      </c>
      <c r="E1003" s="6">
        <v>0.02</v>
      </c>
      <c r="F1003" s="5" t="s">
        <v>24</v>
      </c>
      <c r="G1003" s="5" t="s">
        <v>85</v>
      </c>
      <c r="H1003" s="6"/>
      <c r="I1003" s="5"/>
      <c r="J1003" s="6"/>
      <c r="K1003" s="6">
        <v>0.04</v>
      </c>
      <c r="L1003" s="6">
        <v>0.42</v>
      </c>
      <c r="M1003" s="5" t="s">
        <v>294</v>
      </c>
      <c r="N1003" s="5"/>
    </row>
    <row r="1004" spans="1:14">
      <c r="A1004" s="5" t="s">
        <v>7725</v>
      </c>
      <c r="B1004" s="5" t="s">
        <v>7726</v>
      </c>
      <c r="C1004" s="5" t="s">
        <v>7727</v>
      </c>
      <c r="D1004" s="5" t="s">
        <v>7728</v>
      </c>
      <c r="E1004" s="6">
        <v>0.02</v>
      </c>
      <c r="F1004" s="5" t="s">
        <v>75</v>
      </c>
      <c r="G1004" s="5" t="s">
        <v>88</v>
      </c>
      <c r="H1004" s="6"/>
      <c r="I1004" s="5"/>
      <c r="J1004" s="6">
        <v>14.64</v>
      </c>
      <c r="K1004" s="6">
        <v>0.2</v>
      </c>
      <c r="L1004" s="6">
        <v>3.64</v>
      </c>
      <c r="M1004" s="5" t="s">
        <v>212</v>
      </c>
      <c r="N1004" s="5"/>
    </row>
    <row r="1005" spans="1:14">
      <c r="A1005" s="5" t="s">
        <v>5747</v>
      </c>
      <c r="B1005" s="5" t="s">
        <v>5748</v>
      </c>
      <c r="C1005" s="5" t="s">
        <v>5749</v>
      </c>
      <c r="D1005" s="5" t="s">
        <v>5750</v>
      </c>
      <c r="E1005" s="6">
        <v>0.02</v>
      </c>
      <c r="F1005" s="5" t="s">
        <v>71</v>
      </c>
      <c r="G1005" s="5" t="s">
        <v>85</v>
      </c>
      <c r="H1005" s="6"/>
      <c r="I1005" s="5"/>
      <c r="J1005" s="6">
        <v>2.11</v>
      </c>
      <c r="K1005" s="6">
        <v>0.28000000000000003</v>
      </c>
      <c r="L1005" s="6">
        <v>1.1299999999999999</v>
      </c>
      <c r="M1005" s="5" t="s">
        <v>171</v>
      </c>
      <c r="N1005" s="5"/>
    </row>
    <row r="1006" spans="1:14">
      <c r="A1006" s="5" t="s">
        <v>5567</v>
      </c>
      <c r="B1006" s="5" t="s">
        <v>5568</v>
      </c>
      <c r="C1006" s="5" t="s">
        <v>5569</v>
      </c>
      <c r="D1006" s="5" t="s">
        <v>5570</v>
      </c>
      <c r="E1006" s="6">
        <v>0.02</v>
      </c>
      <c r="F1006" s="5" t="s">
        <v>71</v>
      </c>
      <c r="G1006" s="5" t="s">
        <v>85</v>
      </c>
      <c r="H1006" s="6"/>
      <c r="I1006" s="5"/>
      <c r="J1006" s="6"/>
      <c r="K1006" s="6">
        <v>0.06</v>
      </c>
      <c r="L1006" s="6">
        <v>10.220000000000001</v>
      </c>
      <c r="M1006" s="5" t="s">
        <v>171</v>
      </c>
      <c r="N1006" s="5"/>
    </row>
    <row r="1007" spans="1:14">
      <c r="A1007" s="5" t="s">
        <v>7753</v>
      </c>
      <c r="B1007" s="5" t="s">
        <v>7754</v>
      </c>
      <c r="C1007" s="393" t="s">
        <v>7755</v>
      </c>
      <c r="D1007" s="5" t="s">
        <v>7756</v>
      </c>
      <c r="E1007" s="6">
        <v>0.02</v>
      </c>
      <c r="F1007" s="5" t="s">
        <v>377</v>
      </c>
      <c r="G1007" s="5" t="s">
        <v>84</v>
      </c>
      <c r="H1007" s="6"/>
      <c r="I1007" s="5"/>
      <c r="J1007" s="6">
        <v>9.0399999999999991</v>
      </c>
      <c r="K1007" s="6">
        <v>0.09</v>
      </c>
      <c r="L1007" s="6">
        <v>1.35</v>
      </c>
      <c r="M1007" s="5" t="s">
        <v>378</v>
      </c>
      <c r="N1007" s="5"/>
    </row>
    <row r="1008" spans="1:14">
      <c r="A1008" s="5" t="s">
        <v>2524</v>
      </c>
      <c r="B1008" s="5" t="s">
        <v>2525</v>
      </c>
      <c r="C1008" s="395" t="s">
        <v>2526</v>
      </c>
      <c r="D1008" s="5" t="s">
        <v>2527</v>
      </c>
      <c r="E1008" s="6">
        <v>0.02</v>
      </c>
      <c r="F1008" s="5" t="s">
        <v>30</v>
      </c>
      <c r="G1008" s="5" t="s">
        <v>89</v>
      </c>
      <c r="H1008" s="6"/>
      <c r="I1008" s="5"/>
      <c r="J1008" s="6"/>
      <c r="K1008" s="6">
        <v>0.25</v>
      </c>
      <c r="L1008" s="6">
        <v>8.36</v>
      </c>
      <c r="M1008" s="5" t="s">
        <v>177</v>
      </c>
      <c r="N1008" s="5"/>
    </row>
    <row r="1009" spans="1:14">
      <c r="A1009" s="5" t="s">
        <v>1160</v>
      </c>
      <c r="B1009" s="5" t="s">
        <v>1161</v>
      </c>
      <c r="C1009" s="5" t="s">
        <v>1162</v>
      </c>
      <c r="D1009" s="5" t="s">
        <v>1163</v>
      </c>
      <c r="E1009" s="6">
        <v>0.02</v>
      </c>
      <c r="F1009" s="5" t="s">
        <v>69</v>
      </c>
      <c r="G1009" s="5" t="s">
        <v>81</v>
      </c>
      <c r="H1009" s="6">
        <v>0.67</v>
      </c>
      <c r="I1009" s="5" t="s">
        <v>142</v>
      </c>
      <c r="J1009" s="6">
        <v>22.93</v>
      </c>
      <c r="K1009" s="6">
        <v>-0.1</v>
      </c>
      <c r="L1009" s="6">
        <v>4.41</v>
      </c>
      <c r="M1009" s="5" t="s">
        <v>157</v>
      </c>
      <c r="N1009" s="5" t="s">
        <v>8924</v>
      </c>
    </row>
    <row r="1010" spans="1:14">
      <c r="A1010" s="5" t="s">
        <v>511</v>
      </c>
      <c r="B1010" s="5" t="s">
        <v>512</v>
      </c>
      <c r="C1010" s="5" t="s">
        <v>513</v>
      </c>
      <c r="D1010" s="5" t="s">
        <v>514</v>
      </c>
      <c r="E1010" s="6">
        <v>0.02</v>
      </c>
      <c r="F1010" s="5" t="s">
        <v>32</v>
      </c>
      <c r="G1010" s="5" t="s">
        <v>85</v>
      </c>
      <c r="H1010" s="6">
        <v>0.94</v>
      </c>
      <c r="I1010" s="5" t="s">
        <v>263</v>
      </c>
      <c r="J1010" s="6">
        <v>10.89</v>
      </c>
      <c r="K1010" s="6">
        <v>0.13</v>
      </c>
      <c r="L1010" s="6">
        <v>1.22</v>
      </c>
      <c r="M1010" s="5" t="s">
        <v>152</v>
      </c>
      <c r="N1010" s="5" t="s">
        <v>8599</v>
      </c>
    </row>
    <row r="1011" spans="1:14">
      <c r="A1011" s="5" t="s">
        <v>4879</v>
      </c>
      <c r="B1011" s="5" t="s">
        <v>4880</v>
      </c>
      <c r="C1011" s="394" t="s">
        <v>4881</v>
      </c>
      <c r="D1011" s="5" t="s">
        <v>4882</v>
      </c>
      <c r="E1011" s="6">
        <v>0.02</v>
      </c>
      <c r="F1011" s="5" t="s">
        <v>73</v>
      </c>
      <c r="G1011" s="5" t="s">
        <v>85</v>
      </c>
      <c r="H1011" s="6"/>
      <c r="I1011" s="5"/>
      <c r="J1011" s="6"/>
      <c r="K1011" s="6">
        <v>0.23</v>
      </c>
      <c r="L1011" s="6">
        <v>1.89</v>
      </c>
      <c r="M1011" s="5" t="s">
        <v>469</v>
      </c>
      <c r="N1011" s="5"/>
    </row>
    <row r="1012" spans="1:14">
      <c r="A1012" s="5" t="s">
        <v>2492</v>
      </c>
      <c r="B1012" s="5" t="s">
        <v>2493</v>
      </c>
      <c r="C1012" s="5" t="s">
        <v>2494</v>
      </c>
      <c r="D1012" s="5" t="s">
        <v>2495</v>
      </c>
      <c r="E1012" s="6">
        <v>0.02</v>
      </c>
      <c r="F1012" s="5" t="s">
        <v>75</v>
      </c>
      <c r="G1012" s="5" t="s">
        <v>88</v>
      </c>
      <c r="H1012" s="6"/>
      <c r="I1012" s="5"/>
      <c r="J1012" s="6">
        <v>93.16</v>
      </c>
      <c r="K1012" s="6">
        <v>0.55000000000000004</v>
      </c>
      <c r="L1012" s="6">
        <v>57.45</v>
      </c>
      <c r="M1012" s="5" t="s">
        <v>212</v>
      </c>
      <c r="N1012" s="5"/>
    </row>
    <row r="1013" spans="1:14">
      <c r="A1013" s="5" t="s">
        <v>3715</v>
      </c>
      <c r="B1013" s="5" t="s">
        <v>3716</v>
      </c>
      <c r="C1013" s="395">
        <v>5387</v>
      </c>
      <c r="D1013" s="5" t="s">
        <v>3718</v>
      </c>
      <c r="E1013" s="6">
        <v>0.02</v>
      </c>
      <c r="F1013" s="5" t="s">
        <v>73</v>
      </c>
      <c r="G1013" s="5" t="s">
        <v>82</v>
      </c>
      <c r="H1013" s="6"/>
      <c r="I1013" s="5" t="s">
        <v>142</v>
      </c>
      <c r="J1013" s="6">
        <v>5.35</v>
      </c>
      <c r="K1013" s="6">
        <v>0.09</v>
      </c>
      <c r="L1013" s="6">
        <v>0.54</v>
      </c>
      <c r="M1013" s="5" t="s">
        <v>469</v>
      </c>
      <c r="N1013" s="5" t="s">
        <v>8599</v>
      </c>
    </row>
    <row r="1014" spans="1:14">
      <c r="A1014" s="5" t="s">
        <v>4078</v>
      </c>
      <c r="B1014" s="5" t="s">
        <v>4079</v>
      </c>
      <c r="C1014" s="395">
        <v>8952</v>
      </c>
      <c r="D1014" s="5" t="s">
        <v>4081</v>
      </c>
      <c r="E1014" s="6">
        <v>0.02</v>
      </c>
      <c r="F1014" s="5" t="s">
        <v>24</v>
      </c>
      <c r="G1014" s="5" t="s">
        <v>90</v>
      </c>
      <c r="H1014" s="6"/>
      <c r="I1014" s="5"/>
      <c r="J1014" s="6"/>
      <c r="K1014" s="6">
        <v>7.0000000000000007E-2</v>
      </c>
      <c r="L1014" s="6">
        <v>1.61</v>
      </c>
      <c r="M1014" s="5" t="s">
        <v>294</v>
      </c>
      <c r="N1014" s="5"/>
    </row>
    <row r="1015" spans="1:14">
      <c r="A1015" s="5" t="s">
        <v>6970</v>
      </c>
      <c r="B1015" s="5" t="s">
        <v>6971</v>
      </c>
      <c r="C1015" s="393">
        <v>17670</v>
      </c>
      <c r="D1015" s="5" t="s">
        <v>6973</v>
      </c>
      <c r="E1015" s="6">
        <v>0.02</v>
      </c>
      <c r="F1015" s="5" t="s">
        <v>73</v>
      </c>
      <c r="G1015" s="5" t="s">
        <v>81</v>
      </c>
      <c r="H1015" s="6"/>
      <c r="I1015" s="5" t="s">
        <v>142</v>
      </c>
      <c r="J1015" s="6">
        <v>20.18</v>
      </c>
      <c r="K1015" s="6"/>
      <c r="L1015" s="6">
        <v>1.59</v>
      </c>
      <c r="M1015" s="5" t="s">
        <v>469</v>
      </c>
      <c r="N1015" s="5" t="s">
        <v>8598</v>
      </c>
    </row>
    <row r="1016" spans="1:14">
      <c r="A1016" s="5" t="s">
        <v>7903</v>
      </c>
      <c r="B1016" s="5" t="s">
        <v>7904</v>
      </c>
      <c r="C1016" s="393" t="s">
        <v>7905</v>
      </c>
      <c r="D1016" s="5" t="s">
        <v>7906</v>
      </c>
      <c r="E1016" s="6">
        <v>0.02</v>
      </c>
      <c r="F1016" s="5" t="s">
        <v>38</v>
      </c>
      <c r="G1016" s="5" t="s">
        <v>91</v>
      </c>
      <c r="H1016" s="6">
        <v>1.07</v>
      </c>
      <c r="I1016" s="5" t="s">
        <v>176</v>
      </c>
      <c r="J1016" s="6">
        <v>20.79</v>
      </c>
      <c r="K1016" s="6">
        <v>0.17</v>
      </c>
      <c r="L1016" s="6">
        <v>2.2400000000000002</v>
      </c>
      <c r="M1016" s="5" t="s">
        <v>152</v>
      </c>
      <c r="N1016" s="5" t="s">
        <v>8599</v>
      </c>
    </row>
    <row r="1017" spans="1:14">
      <c r="A1017" s="5" t="s">
        <v>474</v>
      </c>
      <c r="B1017" s="5" t="s">
        <v>475</v>
      </c>
      <c r="C1017" s="395">
        <v>2600</v>
      </c>
      <c r="D1017" s="5" t="s">
        <v>477</v>
      </c>
      <c r="E1017" s="6">
        <v>0.02</v>
      </c>
      <c r="F1017" s="5" t="s">
        <v>69</v>
      </c>
      <c r="G1017" s="5" t="s">
        <v>89</v>
      </c>
      <c r="H1017" s="6"/>
      <c r="I1017" s="5" t="s">
        <v>142</v>
      </c>
      <c r="J1017" s="6">
        <v>10.82</v>
      </c>
      <c r="K1017" s="6">
        <v>0.3</v>
      </c>
      <c r="L1017" s="6">
        <v>2.56</v>
      </c>
      <c r="M1017" s="5" t="s">
        <v>157</v>
      </c>
      <c r="N1017" s="5" t="s">
        <v>8939</v>
      </c>
    </row>
    <row r="1018" spans="1:14">
      <c r="A1018" s="5" t="s">
        <v>1761</v>
      </c>
      <c r="B1018" s="5" t="s">
        <v>1762</v>
      </c>
      <c r="C1018" s="393">
        <v>291</v>
      </c>
      <c r="D1018" s="5" t="s">
        <v>1764</v>
      </c>
      <c r="E1018" s="6">
        <v>0.02</v>
      </c>
      <c r="F1018" s="5" t="s">
        <v>69</v>
      </c>
      <c r="G1018" s="5" t="s">
        <v>83</v>
      </c>
      <c r="H1018" s="6">
        <v>0.76</v>
      </c>
      <c r="I1018" s="5" t="s">
        <v>263</v>
      </c>
      <c r="J1018" s="6">
        <v>13.74</v>
      </c>
      <c r="K1018" s="6">
        <v>0.15</v>
      </c>
      <c r="L1018" s="6">
        <v>2.46</v>
      </c>
      <c r="M1018" s="5" t="s">
        <v>157</v>
      </c>
      <c r="N1018" s="5" t="s">
        <v>8599</v>
      </c>
    </row>
    <row r="1019" spans="1:14">
      <c r="A1019" s="5" t="s">
        <v>7235</v>
      </c>
      <c r="B1019" s="5" t="s">
        <v>7236</v>
      </c>
      <c r="C1019" s="395">
        <v>532667</v>
      </c>
      <c r="D1019" s="5" t="s">
        <v>7238</v>
      </c>
      <c r="E1019" s="6">
        <v>0.02</v>
      </c>
      <c r="F1019" s="5" t="s">
        <v>71</v>
      </c>
      <c r="G1019" s="5" t="s">
        <v>87</v>
      </c>
      <c r="H1019" s="6"/>
      <c r="I1019" s="5"/>
      <c r="J1019" s="6"/>
      <c r="K1019" s="6">
        <v>0.45</v>
      </c>
      <c r="L1019" s="6">
        <v>7.9</v>
      </c>
      <c r="M1019" s="5" t="s">
        <v>171</v>
      </c>
      <c r="N1019" s="5"/>
    </row>
    <row r="1020" spans="1:14">
      <c r="A1020" s="5" t="s">
        <v>286</v>
      </c>
      <c r="B1020" s="5" t="s">
        <v>287</v>
      </c>
      <c r="C1020" s="395">
        <v>2395</v>
      </c>
      <c r="D1020" s="5" t="s">
        <v>289</v>
      </c>
      <c r="E1020" s="6">
        <v>0.02</v>
      </c>
      <c r="F1020" s="5" t="s">
        <v>75</v>
      </c>
      <c r="G1020" s="5" t="s">
        <v>88</v>
      </c>
      <c r="H1020" s="6">
        <v>0.93</v>
      </c>
      <c r="I1020" s="5" t="s">
        <v>176</v>
      </c>
      <c r="J1020" s="6">
        <v>26.09</v>
      </c>
      <c r="K1020" s="6">
        <v>0.21</v>
      </c>
      <c r="L1020" s="6">
        <v>5.45</v>
      </c>
      <c r="M1020" s="5" t="s">
        <v>212</v>
      </c>
      <c r="N1020" s="5" t="s">
        <v>8598</v>
      </c>
    </row>
    <row r="1021" spans="1:14">
      <c r="A1021" s="5" t="s">
        <v>5343</v>
      </c>
      <c r="B1021" s="5" t="s">
        <v>5344</v>
      </c>
      <c r="C1021" s="5" t="s">
        <v>5345</v>
      </c>
      <c r="D1021" s="5" t="s">
        <v>5346</v>
      </c>
      <c r="E1021" s="6">
        <v>0.02</v>
      </c>
      <c r="F1021" s="5" t="s">
        <v>64</v>
      </c>
      <c r="G1021" s="5" t="s">
        <v>85</v>
      </c>
      <c r="H1021" s="6"/>
      <c r="I1021" s="5"/>
      <c r="J1021" s="6">
        <v>23.17</v>
      </c>
      <c r="K1021" s="6">
        <v>0.42</v>
      </c>
      <c r="L1021" s="6">
        <v>10.94</v>
      </c>
      <c r="M1021" s="5" t="s">
        <v>162</v>
      </c>
      <c r="N1021" s="5"/>
    </row>
    <row r="1022" spans="1:14">
      <c r="A1022" s="5" t="s">
        <v>2017</v>
      </c>
      <c r="B1022" s="5" t="s">
        <v>2018</v>
      </c>
      <c r="C1022" s="394" t="s">
        <v>2019</v>
      </c>
      <c r="D1022" s="5" t="s">
        <v>2020</v>
      </c>
      <c r="E1022" s="6">
        <v>0.02</v>
      </c>
      <c r="F1022" s="5" t="s">
        <v>79</v>
      </c>
      <c r="G1022" s="5" t="s">
        <v>83</v>
      </c>
      <c r="H1022" s="6">
        <v>1.03</v>
      </c>
      <c r="I1022" s="5" t="s">
        <v>176</v>
      </c>
      <c r="J1022" s="6">
        <v>16.3</v>
      </c>
      <c r="K1022" s="6">
        <v>0.17</v>
      </c>
      <c r="L1022" s="6"/>
      <c r="M1022" s="5" t="s">
        <v>603</v>
      </c>
      <c r="N1022" s="5" t="s">
        <v>8598</v>
      </c>
    </row>
    <row r="1023" spans="1:14">
      <c r="A1023" s="5" t="s">
        <v>587</v>
      </c>
      <c r="B1023" s="5" t="s">
        <v>588</v>
      </c>
      <c r="C1023" s="5" t="s">
        <v>589</v>
      </c>
      <c r="D1023" s="5" t="s">
        <v>590</v>
      </c>
      <c r="E1023" s="6">
        <v>0.02</v>
      </c>
      <c r="F1023" s="5" t="s">
        <v>229</v>
      </c>
      <c r="G1023" s="5" t="s">
        <v>85</v>
      </c>
      <c r="H1023" s="6"/>
      <c r="I1023" s="5"/>
      <c r="J1023" s="6"/>
      <c r="K1023" s="6">
        <v>0.13</v>
      </c>
      <c r="L1023" s="6">
        <v>1.04</v>
      </c>
      <c r="M1023" s="5" t="s">
        <v>230</v>
      </c>
      <c r="N1023" s="5"/>
    </row>
    <row r="1024" spans="1:14">
      <c r="A1024" s="5" t="s">
        <v>2680</v>
      </c>
      <c r="B1024" s="5" t="s">
        <v>2681</v>
      </c>
      <c r="C1024" s="393">
        <v>4904</v>
      </c>
      <c r="D1024" s="5" t="s">
        <v>2683</v>
      </c>
      <c r="E1024" s="6">
        <v>0.02</v>
      </c>
      <c r="F1024" s="5" t="s">
        <v>75</v>
      </c>
      <c r="G1024" s="5" t="s">
        <v>81</v>
      </c>
      <c r="H1024" s="6"/>
      <c r="I1024" s="5"/>
      <c r="J1024" s="6">
        <v>31.62</v>
      </c>
      <c r="K1024" s="6">
        <v>0.15</v>
      </c>
      <c r="L1024" s="6">
        <v>3.7</v>
      </c>
      <c r="M1024" s="5" t="s">
        <v>212</v>
      </c>
      <c r="N1024" s="5"/>
    </row>
    <row r="1025" spans="1:14">
      <c r="A1025" s="5" t="s">
        <v>867</v>
      </c>
      <c r="B1025" s="5" t="s">
        <v>868</v>
      </c>
      <c r="C1025" s="5" t="s">
        <v>869</v>
      </c>
      <c r="D1025" s="5" t="s">
        <v>870</v>
      </c>
      <c r="E1025" s="6">
        <v>0.02</v>
      </c>
      <c r="F1025" s="5" t="s">
        <v>853</v>
      </c>
      <c r="G1025" s="5" t="s">
        <v>85</v>
      </c>
      <c r="H1025" s="6"/>
      <c r="I1025" s="5" t="s">
        <v>263</v>
      </c>
      <c r="J1025" s="6">
        <v>14.87</v>
      </c>
      <c r="K1025" s="6">
        <v>0.21</v>
      </c>
      <c r="L1025" s="6">
        <v>2.63</v>
      </c>
      <c r="M1025" s="5" t="s">
        <v>854</v>
      </c>
      <c r="N1025" s="5" t="s">
        <v>8598</v>
      </c>
    </row>
    <row r="1026" spans="1:14">
      <c r="A1026" s="5" t="s">
        <v>1043</v>
      </c>
      <c r="B1026" s="5" t="s">
        <v>1044</v>
      </c>
      <c r="C1026" s="393" t="s">
        <v>1045</v>
      </c>
      <c r="D1026" s="5" t="s">
        <v>1046</v>
      </c>
      <c r="E1026" s="6">
        <v>0.02</v>
      </c>
      <c r="F1026" s="5" t="s">
        <v>64</v>
      </c>
      <c r="G1026" s="5" t="s">
        <v>87</v>
      </c>
      <c r="H1026" s="6"/>
      <c r="I1026" s="5"/>
      <c r="J1026" s="6"/>
      <c r="K1026" s="6">
        <v>0.1</v>
      </c>
      <c r="L1026" s="6">
        <v>3.28</v>
      </c>
      <c r="M1026" s="5" t="s">
        <v>162</v>
      </c>
      <c r="N1026" s="5"/>
    </row>
    <row r="1027" spans="1:14">
      <c r="A1027" s="5" t="s">
        <v>8490</v>
      </c>
      <c r="B1027" s="5" t="s">
        <v>9023</v>
      </c>
      <c r="C1027" s="394" t="s">
        <v>9252</v>
      </c>
      <c r="D1027" s="5" t="s">
        <v>9024</v>
      </c>
      <c r="E1027" s="6">
        <v>0.02</v>
      </c>
      <c r="F1027" s="5" t="s">
        <v>69</v>
      </c>
      <c r="G1027" s="5" t="s">
        <v>86</v>
      </c>
      <c r="H1027" s="6"/>
      <c r="I1027" s="5" t="s">
        <v>263</v>
      </c>
      <c r="J1027" s="6">
        <v>26.92</v>
      </c>
      <c r="K1027" s="6">
        <v>0.15</v>
      </c>
      <c r="L1027" s="6">
        <v>3.03</v>
      </c>
      <c r="M1027" s="5" t="s">
        <v>157</v>
      </c>
      <c r="N1027" s="5" t="s">
        <v>8924</v>
      </c>
    </row>
    <row r="1028" spans="1:14">
      <c r="A1028" s="5" t="s">
        <v>5579</v>
      </c>
      <c r="B1028" s="5" t="s">
        <v>5580</v>
      </c>
      <c r="C1028" s="393">
        <v>4938</v>
      </c>
      <c r="D1028" s="5" t="s">
        <v>5582</v>
      </c>
      <c r="E1028" s="6">
        <v>0.02</v>
      </c>
      <c r="F1028" s="5" t="s">
        <v>75</v>
      </c>
      <c r="G1028" s="5" t="s">
        <v>88</v>
      </c>
      <c r="H1028" s="6"/>
      <c r="I1028" s="5" t="s">
        <v>142</v>
      </c>
      <c r="J1028" s="6">
        <v>10.76</v>
      </c>
      <c r="K1028" s="6">
        <v>0.09</v>
      </c>
      <c r="L1028" s="6">
        <v>1.04</v>
      </c>
      <c r="M1028" s="5" t="s">
        <v>212</v>
      </c>
      <c r="N1028" s="5" t="s">
        <v>8599</v>
      </c>
    </row>
    <row r="1029" spans="1:14">
      <c r="A1029" s="5" t="s">
        <v>7335</v>
      </c>
      <c r="B1029" s="5" t="s">
        <v>7336</v>
      </c>
      <c r="C1029" s="395" t="s">
        <v>7337</v>
      </c>
      <c r="D1029" s="5" t="s">
        <v>7338</v>
      </c>
      <c r="E1029" s="6">
        <v>0.02</v>
      </c>
      <c r="F1029" s="5" t="s">
        <v>69</v>
      </c>
      <c r="G1029" s="5" t="s">
        <v>82</v>
      </c>
      <c r="H1029" s="6">
        <v>0.88</v>
      </c>
      <c r="I1029" s="5" t="s">
        <v>142</v>
      </c>
      <c r="J1029" s="6">
        <v>18.55</v>
      </c>
      <c r="K1029" s="6">
        <v>0.02</v>
      </c>
      <c r="L1029" s="6">
        <v>1.91</v>
      </c>
      <c r="M1029" s="5" t="s">
        <v>714</v>
      </c>
      <c r="N1029" s="5" t="s">
        <v>8924</v>
      </c>
    </row>
    <row r="1030" spans="1:14">
      <c r="A1030" s="5" t="s">
        <v>3863</v>
      </c>
      <c r="B1030" s="5" t="s">
        <v>3864</v>
      </c>
      <c r="C1030" s="394" t="s">
        <v>3865</v>
      </c>
      <c r="D1030" s="5" t="s">
        <v>3866</v>
      </c>
      <c r="E1030" s="6">
        <v>0.02</v>
      </c>
      <c r="F1030" s="5" t="s">
        <v>64</v>
      </c>
      <c r="G1030" s="5" t="s">
        <v>85</v>
      </c>
      <c r="H1030" s="6"/>
      <c r="I1030" s="5"/>
      <c r="J1030" s="6"/>
      <c r="K1030" s="6">
        <v>0.21</v>
      </c>
      <c r="L1030" s="6">
        <v>1.07</v>
      </c>
      <c r="M1030" s="5" t="s">
        <v>162</v>
      </c>
      <c r="N1030" s="5"/>
    </row>
    <row r="1031" spans="1:14">
      <c r="A1031" s="5" t="s">
        <v>8595</v>
      </c>
      <c r="B1031" s="5" t="s">
        <v>9004</v>
      </c>
      <c r="C1031" s="393">
        <v>9698</v>
      </c>
      <c r="D1031" s="5" t="s">
        <v>9005</v>
      </c>
      <c r="E1031" s="6">
        <v>0.02</v>
      </c>
      <c r="F1031" s="5" t="s">
        <v>69</v>
      </c>
      <c r="G1031" s="5" t="s">
        <v>88</v>
      </c>
      <c r="H1031" s="6">
        <v>1.28</v>
      </c>
      <c r="I1031" s="5" t="s">
        <v>142</v>
      </c>
      <c r="J1031" s="6">
        <v>361.89</v>
      </c>
      <c r="K1031" s="6">
        <v>-0.04</v>
      </c>
      <c r="L1031" s="6">
        <v>2.2999999999999998</v>
      </c>
      <c r="M1031" s="5" t="s">
        <v>157</v>
      </c>
      <c r="N1031" s="5" t="s">
        <v>8924</v>
      </c>
    </row>
    <row r="1032" spans="1:14">
      <c r="A1032" s="5" t="s">
        <v>4805</v>
      </c>
      <c r="B1032" s="5" t="s">
        <v>4806</v>
      </c>
      <c r="C1032" s="394" t="s">
        <v>4807</v>
      </c>
      <c r="D1032" s="5" t="s">
        <v>4808</v>
      </c>
      <c r="E1032" s="6">
        <v>0.02</v>
      </c>
      <c r="F1032" s="5" t="s">
        <v>71</v>
      </c>
      <c r="G1032" s="5" t="s">
        <v>83</v>
      </c>
      <c r="H1032" s="6"/>
      <c r="I1032" s="5" t="s">
        <v>263</v>
      </c>
      <c r="J1032" s="6">
        <v>46.81</v>
      </c>
      <c r="K1032" s="6">
        <v>0.4</v>
      </c>
      <c r="L1032" s="6">
        <v>24.38</v>
      </c>
      <c r="M1032" s="5" t="s">
        <v>171</v>
      </c>
      <c r="N1032" s="5" t="s">
        <v>8598</v>
      </c>
    </row>
    <row r="1033" spans="1:14">
      <c r="A1033" s="5" t="s">
        <v>7530</v>
      </c>
      <c r="B1033" s="5" t="s">
        <v>7531</v>
      </c>
      <c r="C1033" s="394" t="s">
        <v>7532</v>
      </c>
      <c r="D1033" s="5" t="s">
        <v>7533</v>
      </c>
      <c r="E1033" s="6">
        <v>0.02</v>
      </c>
      <c r="F1033" s="5" t="s">
        <v>75</v>
      </c>
      <c r="G1033" s="5" t="s">
        <v>85</v>
      </c>
      <c r="H1033" s="6"/>
      <c r="I1033" s="5"/>
      <c r="J1033" s="6">
        <v>11.11</v>
      </c>
      <c r="K1033" s="6">
        <v>0.09</v>
      </c>
      <c r="L1033" s="6">
        <v>0.94</v>
      </c>
      <c r="M1033" s="5" t="s">
        <v>212</v>
      </c>
      <c r="N1033" s="5"/>
    </row>
    <row r="1034" spans="1:14">
      <c r="A1034" s="5" t="s">
        <v>1019</v>
      </c>
      <c r="B1034" s="5" t="s">
        <v>1020</v>
      </c>
      <c r="C1034" s="394" t="s">
        <v>1021</v>
      </c>
      <c r="D1034" s="5" t="s">
        <v>1022</v>
      </c>
      <c r="E1034" s="6">
        <v>0.02</v>
      </c>
      <c r="F1034" s="5" t="s">
        <v>36</v>
      </c>
      <c r="G1034" s="5" t="s">
        <v>82</v>
      </c>
      <c r="H1034" s="6"/>
      <c r="I1034" s="5" t="s">
        <v>142</v>
      </c>
      <c r="J1034" s="6">
        <v>7.92</v>
      </c>
      <c r="K1034" s="6">
        <v>0.08</v>
      </c>
      <c r="L1034" s="6">
        <v>0.53</v>
      </c>
      <c r="M1034" s="5" t="s">
        <v>152</v>
      </c>
      <c r="N1034" s="5" t="s">
        <v>8924</v>
      </c>
    </row>
    <row r="1035" spans="1:14">
      <c r="A1035" s="5" t="s">
        <v>4489</v>
      </c>
      <c r="B1035" s="5" t="s">
        <v>4490</v>
      </c>
      <c r="C1035" s="393">
        <v>259960</v>
      </c>
      <c r="D1035" s="5" t="s">
        <v>4492</v>
      </c>
      <c r="E1035" s="6">
        <v>0.02</v>
      </c>
      <c r="F1035" s="5" t="s">
        <v>73</v>
      </c>
      <c r="G1035" s="5" t="s">
        <v>81</v>
      </c>
      <c r="H1035" s="6"/>
      <c r="I1035" s="5"/>
      <c r="J1035" s="6">
        <v>10.99</v>
      </c>
      <c r="K1035" s="6">
        <v>0.11</v>
      </c>
      <c r="L1035" s="6">
        <v>1.54</v>
      </c>
      <c r="M1035" s="5" t="s">
        <v>469</v>
      </c>
      <c r="N1035" s="5"/>
    </row>
    <row r="1036" spans="1:14">
      <c r="A1036" s="5" t="s">
        <v>1128</v>
      </c>
      <c r="B1036" s="5" t="s">
        <v>1129</v>
      </c>
      <c r="C1036" s="394" t="s">
        <v>1130</v>
      </c>
      <c r="D1036" s="5" t="s">
        <v>1131</v>
      </c>
      <c r="E1036" s="6">
        <v>0.02</v>
      </c>
      <c r="F1036" s="5" t="s">
        <v>71</v>
      </c>
      <c r="G1036" s="5" t="s">
        <v>82</v>
      </c>
      <c r="H1036" s="6"/>
      <c r="I1036" s="5"/>
      <c r="J1036" s="6">
        <v>41.35</v>
      </c>
      <c r="K1036" s="6">
        <v>0.12</v>
      </c>
      <c r="L1036" s="6">
        <v>9.18</v>
      </c>
      <c r="M1036" s="5" t="s">
        <v>171</v>
      </c>
      <c r="N1036" s="5"/>
    </row>
    <row r="1037" spans="1:14">
      <c r="A1037" s="5" t="s">
        <v>6990</v>
      </c>
      <c r="B1037" s="5" t="s">
        <v>6991</v>
      </c>
      <c r="C1037" s="395" t="s">
        <v>6992</v>
      </c>
      <c r="D1037" s="5" t="s">
        <v>6993</v>
      </c>
      <c r="E1037" s="6">
        <v>0.02</v>
      </c>
      <c r="F1037" s="5" t="s">
        <v>182</v>
      </c>
      <c r="G1037" s="5" t="s">
        <v>87</v>
      </c>
      <c r="H1037" s="6"/>
      <c r="I1037" s="5"/>
      <c r="J1037" s="6">
        <v>7.83</v>
      </c>
      <c r="K1037" s="6">
        <v>0.19</v>
      </c>
      <c r="L1037" s="6">
        <v>1.1299999999999999</v>
      </c>
      <c r="M1037" s="5" t="s">
        <v>183</v>
      </c>
      <c r="N1037" s="5"/>
    </row>
    <row r="1038" spans="1:14">
      <c r="A1038" s="5" t="s">
        <v>7594</v>
      </c>
      <c r="B1038" s="5" t="s">
        <v>7595</v>
      </c>
      <c r="C1038" s="5" t="s">
        <v>7596</v>
      </c>
      <c r="D1038" s="5" t="s">
        <v>7597</v>
      </c>
      <c r="E1038" s="6">
        <v>0.02</v>
      </c>
      <c r="F1038" s="5" t="s">
        <v>24</v>
      </c>
      <c r="G1038" s="5" t="s">
        <v>88</v>
      </c>
      <c r="H1038" s="6"/>
      <c r="I1038" s="5"/>
      <c r="J1038" s="6">
        <v>17.91</v>
      </c>
      <c r="K1038" s="6">
        <v>0.16</v>
      </c>
      <c r="L1038" s="6">
        <v>2.2999999999999998</v>
      </c>
      <c r="M1038" s="5" t="s">
        <v>294</v>
      </c>
      <c r="N1038" s="5"/>
    </row>
    <row r="1039" spans="1:14">
      <c r="A1039" s="5" t="s">
        <v>2049</v>
      </c>
      <c r="B1039" s="5" t="s">
        <v>2050</v>
      </c>
      <c r="C1039" s="394" t="s">
        <v>2051</v>
      </c>
      <c r="D1039" s="5" t="s">
        <v>2052</v>
      </c>
      <c r="E1039" s="6">
        <v>0.02</v>
      </c>
      <c r="F1039" s="5" t="s">
        <v>2053</v>
      </c>
      <c r="G1039" s="5" t="s">
        <v>85</v>
      </c>
      <c r="H1039" s="6"/>
      <c r="I1039" s="5"/>
      <c r="J1039" s="6">
        <v>10.53</v>
      </c>
      <c r="K1039" s="6">
        <v>0.45</v>
      </c>
      <c r="L1039" s="6">
        <v>1.86</v>
      </c>
      <c r="M1039" s="5" t="s">
        <v>2054</v>
      </c>
      <c r="N1039" s="5"/>
    </row>
    <row r="1040" spans="1:14">
      <c r="A1040" s="5" t="s">
        <v>6333</v>
      </c>
      <c r="B1040" s="5" t="s">
        <v>6334</v>
      </c>
      <c r="C1040" s="394" t="s">
        <v>6335</v>
      </c>
      <c r="D1040" s="5" t="s">
        <v>6336</v>
      </c>
      <c r="E1040" s="6">
        <v>0.02</v>
      </c>
      <c r="F1040" s="5" t="s">
        <v>400</v>
      </c>
      <c r="G1040" s="5" t="s">
        <v>86</v>
      </c>
      <c r="H1040" s="6">
        <v>0.78</v>
      </c>
      <c r="I1040" s="5" t="s">
        <v>176</v>
      </c>
      <c r="J1040" s="6">
        <v>33.26</v>
      </c>
      <c r="K1040" s="6">
        <v>7.0000000000000007E-2</v>
      </c>
      <c r="L1040" s="6">
        <v>4.05</v>
      </c>
      <c r="M1040" s="5" t="s">
        <v>152</v>
      </c>
      <c r="N1040" s="5" t="s">
        <v>8599</v>
      </c>
    </row>
    <row r="1041" spans="1:14">
      <c r="A1041" s="5" t="s">
        <v>2748</v>
      </c>
      <c r="B1041" s="5" t="s">
        <v>2749</v>
      </c>
      <c r="C1041" s="393" t="s">
        <v>2750</v>
      </c>
      <c r="D1041" s="5" t="s">
        <v>2751</v>
      </c>
      <c r="E1041" s="6">
        <v>0.02</v>
      </c>
      <c r="F1041" s="5" t="s">
        <v>36</v>
      </c>
      <c r="G1041" s="5" t="s">
        <v>82</v>
      </c>
      <c r="H1041" s="6">
        <v>0.95</v>
      </c>
      <c r="I1041" s="5" t="s">
        <v>263</v>
      </c>
      <c r="J1041" s="6">
        <v>24.08</v>
      </c>
      <c r="K1041" s="6">
        <v>0.01</v>
      </c>
      <c r="L1041" s="6">
        <v>1.62</v>
      </c>
      <c r="M1041" s="5" t="s">
        <v>152</v>
      </c>
      <c r="N1041" s="5" t="s">
        <v>8924</v>
      </c>
    </row>
    <row r="1042" spans="1:14">
      <c r="A1042" s="5" t="s">
        <v>3423</v>
      </c>
      <c r="B1042" s="5" t="s">
        <v>3424</v>
      </c>
      <c r="C1042" s="393">
        <v>12</v>
      </c>
      <c r="D1042" s="5" t="s">
        <v>3426</v>
      </c>
      <c r="E1042" s="6">
        <v>0.02</v>
      </c>
      <c r="F1042" s="5" t="s">
        <v>48</v>
      </c>
      <c r="G1042" s="5" t="s">
        <v>90</v>
      </c>
      <c r="H1042" s="6">
        <v>1.01</v>
      </c>
      <c r="I1042" s="5" t="s">
        <v>142</v>
      </c>
      <c r="J1042" s="6">
        <v>19.329999999999998</v>
      </c>
      <c r="K1042" s="6">
        <v>0.02</v>
      </c>
      <c r="L1042" s="6"/>
      <c r="M1042" s="5" t="s">
        <v>157</v>
      </c>
      <c r="N1042" s="5" t="s">
        <v>8598</v>
      </c>
    </row>
    <row r="1043" spans="1:14">
      <c r="A1043" s="5" t="s">
        <v>3327</v>
      </c>
      <c r="B1043" s="5" t="s">
        <v>3328</v>
      </c>
      <c r="C1043" s="394" t="s">
        <v>3329</v>
      </c>
      <c r="D1043" s="5" t="s">
        <v>3330</v>
      </c>
      <c r="E1043" s="6">
        <v>0.02</v>
      </c>
      <c r="F1043" s="5" t="s">
        <v>69</v>
      </c>
      <c r="G1043" s="5" t="s">
        <v>86</v>
      </c>
      <c r="H1043" s="6"/>
      <c r="I1043" s="5"/>
      <c r="J1043" s="6">
        <v>35.869999999999997</v>
      </c>
      <c r="K1043" s="6">
        <v>0.16</v>
      </c>
      <c r="L1043" s="6">
        <v>5.97</v>
      </c>
      <c r="M1043" s="5" t="s">
        <v>157</v>
      </c>
      <c r="N1043" s="5"/>
    </row>
    <row r="1044" spans="1:14">
      <c r="A1044" s="5" t="s">
        <v>8488</v>
      </c>
      <c r="B1044" s="5" t="s">
        <v>9018</v>
      </c>
      <c r="C1044" s="393" t="s">
        <v>9019</v>
      </c>
      <c r="D1044" s="5" t="s">
        <v>9020</v>
      </c>
      <c r="E1044" s="6">
        <v>0.01</v>
      </c>
      <c r="F1044" s="5" t="s">
        <v>58</v>
      </c>
      <c r="G1044" s="5" t="s">
        <v>81</v>
      </c>
      <c r="H1044" s="6"/>
      <c r="I1044" s="5"/>
      <c r="J1044" s="6">
        <v>34.32</v>
      </c>
      <c r="K1044" s="6">
        <v>-0.02</v>
      </c>
      <c r="L1044" s="6">
        <v>2.21</v>
      </c>
      <c r="M1044" s="5" t="s">
        <v>383</v>
      </c>
      <c r="N1044" s="5"/>
    </row>
    <row r="1045" spans="1:14">
      <c r="A1045" s="5" t="s">
        <v>7419</v>
      </c>
      <c r="B1045" s="5" t="s">
        <v>7420</v>
      </c>
      <c r="C1045" s="393" t="s">
        <v>7421</v>
      </c>
      <c r="D1045" s="5" t="s">
        <v>7422</v>
      </c>
      <c r="E1045" s="6">
        <v>0.01</v>
      </c>
      <c r="F1045" s="5" t="s">
        <v>54</v>
      </c>
      <c r="G1045" s="5" t="s">
        <v>81</v>
      </c>
      <c r="H1045" s="6"/>
      <c r="I1045" s="5" t="s">
        <v>142</v>
      </c>
      <c r="J1045" s="6">
        <v>74.8</v>
      </c>
      <c r="K1045" s="6">
        <v>0.05</v>
      </c>
      <c r="L1045" s="6">
        <v>1.3</v>
      </c>
      <c r="M1045" s="5" t="s">
        <v>152</v>
      </c>
      <c r="N1045" s="5" t="s">
        <v>8924</v>
      </c>
    </row>
    <row r="1046" spans="1:14">
      <c r="A1046" s="5" t="s">
        <v>1977</v>
      </c>
      <c r="B1046" s="5" t="s">
        <v>1978</v>
      </c>
      <c r="C1046" s="5" t="s">
        <v>1979</v>
      </c>
      <c r="D1046" s="5" t="s">
        <v>1980</v>
      </c>
      <c r="E1046" s="6">
        <v>0.01</v>
      </c>
      <c r="F1046" s="5" t="s">
        <v>26</v>
      </c>
      <c r="G1046" s="5" t="s">
        <v>91</v>
      </c>
      <c r="H1046" s="6">
        <v>1.01</v>
      </c>
      <c r="I1046" s="5" t="s">
        <v>142</v>
      </c>
      <c r="J1046" s="6">
        <v>19.510000000000002</v>
      </c>
      <c r="K1046" s="6">
        <v>7.0000000000000007E-2</v>
      </c>
      <c r="L1046" s="6">
        <v>1.3</v>
      </c>
      <c r="M1046" s="5" t="s">
        <v>157</v>
      </c>
      <c r="N1046" s="5" t="s">
        <v>8600</v>
      </c>
    </row>
    <row r="1047" spans="1:14">
      <c r="A1047" s="5" t="s">
        <v>2872</v>
      </c>
      <c r="B1047" s="5" t="s">
        <v>2873</v>
      </c>
      <c r="C1047" s="394" t="s">
        <v>2874</v>
      </c>
      <c r="D1047" s="5" t="s">
        <v>2875</v>
      </c>
      <c r="E1047" s="6">
        <v>0.01</v>
      </c>
      <c r="F1047" s="5" t="s">
        <v>136</v>
      </c>
      <c r="G1047" s="5" t="s">
        <v>87</v>
      </c>
      <c r="H1047" s="6"/>
      <c r="I1047" s="5"/>
      <c r="J1047" s="6">
        <v>16.41</v>
      </c>
      <c r="K1047" s="6">
        <v>0.09</v>
      </c>
      <c r="L1047" s="6">
        <v>1.88</v>
      </c>
      <c r="M1047" s="5" t="s">
        <v>137</v>
      </c>
      <c r="N1047" s="5"/>
    </row>
    <row r="1048" spans="1:14">
      <c r="A1048" s="5" t="s">
        <v>2969</v>
      </c>
      <c r="B1048" s="5" t="s">
        <v>2970</v>
      </c>
      <c r="C1048" s="395" t="s">
        <v>2971</v>
      </c>
      <c r="D1048" s="5" t="s">
        <v>2972</v>
      </c>
      <c r="E1048" s="6">
        <v>0.01</v>
      </c>
      <c r="F1048" s="5" t="s">
        <v>58</v>
      </c>
      <c r="G1048" s="5" t="s">
        <v>85</v>
      </c>
      <c r="H1048" s="6"/>
      <c r="I1048" s="5"/>
      <c r="J1048" s="6">
        <v>16.68</v>
      </c>
      <c r="K1048" s="6">
        <v>0.25</v>
      </c>
      <c r="L1048" s="6">
        <v>4.68</v>
      </c>
      <c r="M1048" s="5" t="s">
        <v>383</v>
      </c>
      <c r="N1048" s="5"/>
    </row>
    <row r="1049" spans="1:14">
      <c r="A1049" s="5" t="s">
        <v>3775</v>
      </c>
      <c r="B1049" s="5" t="s">
        <v>3776</v>
      </c>
      <c r="C1049" s="393">
        <v>5225</v>
      </c>
      <c r="D1049" s="5" t="s">
        <v>3778</v>
      </c>
      <c r="E1049" s="6">
        <v>0.01</v>
      </c>
      <c r="F1049" s="5" t="s">
        <v>136</v>
      </c>
      <c r="G1049" s="5" t="s">
        <v>86</v>
      </c>
      <c r="H1049" s="6"/>
      <c r="I1049" s="5"/>
      <c r="J1049" s="6">
        <v>38.81</v>
      </c>
      <c r="K1049" s="6">
        <v>0.09</v>
      </c>
      <c r="L1049" s="6">
        <v>2.57</v>
      </c>
      <c r="M1049" s="5" t="s">
        <v>137</v>
      </c>
      <c r="N1049" s="5"/>
    </row>
    <row r="1050" spans="1:14">
      <c r="A1050" s="5" t="s">
        <v>895</v>
      </c>
      <c r="B1050" s="5" t="s">
        <v>896</v>
      </c>
      <c r="C1050" s="394" t="s">
        <v>897</v>
      </c>
      <c r="D1050" s="5" t="s">
        <v>898</v>
      </c>
      <c r="E1050" s="6">
        <v>0.01</v>
      </c>
      <c r="F1050" s="5" t="s">
        <v>77</v>
      </c>
      <c r="G1050" s="5" t="s">
        <v>85</v>
      </c>
      <c r="H1050" s="6"/>
      <c r="I1050" s="5" t="s">
        <v>142</v>
      </c>
      <c r="J1050" s="6">
        <v>8.6199999999999992</v>
      </c>
      <c r="K1050" s="6">
        <v>0.14000000000000001</v>
      </c>
      <c r="L1050" s="6">
        <v>1.05</v>
      </c>
      <c r="M1050" s="5" t="s">
        <v>482</v>
      </c>
      <c r="N1050" s="5" t="s">
        <v>8599</v>
      </c>
    </row>
    <row r="1051" spans="1:14">
      <c r="A1051" s="5" t="s">
        <v>7927</v>
      </c>
      <c r="B1051" s="5" t="s">
        <v>7928</v>
      </c>
      <c r="C1051" s="393" t="s">
        <v>7929</v>
      </c>
      <c r="D1051" s="5" t="s">
        <v>7930</v>
      </c>
      <c r="E1051" s="6">
        <v>0.01</v>
      </c>
      <c r="F1051" s="5" t="s">
        <v>69</v>
      </c>
      <c r="G1051" s="5" t="s">
        <v>82</v>
      </c>
      <c r="H1051" s="6">
        <v>0.65</v>
      </c>
      <c r="I1051" s="5" t="s">
        <v>142</v>
      </c>
      <c r="J1051" s="6">
        <v>5.96</v>
      </c>
      <c r="K1051" s="6"/>
      <c r="L1051" s="6">
        <v>1.23</v>
      </c>
      <c r="M1051" s="5" t="s">
        <v>714</v>
      </c>
      <c r="N1051" s="5" t="s">
        <v>8599</v>
      </c>
    </row>
    <row r="1052" spans="1:14">
      <c r="A1052" s="5" t="s">
        <v>2892</v>
      </c>
      <c r="B1052" s="5" t="s">
        <v>2893</v>
      </c>
      <c r="C1052" s="393">
        <v>522275</v>
      </c>
      <c r="D1052" s="5" t="s">
        <v>2895</v>
      </c>
      <c r="E1052" s="6">
        <v>0.01</v>
      </c>
      <c r="F1052" s="5" t="s">
        <v>71</v>
      </c>
      <c r="G1052" s="5" t="s">
        <v>87</v>
      </c>
      <c r="H1052" s="6"/>
      <c r="I1052" s="5"/>
      <c r="J1052" s="6"/>
      <c r="K1052" s="6">
        <v>0.42</v>
      </c>
      <c r="L1052" s="6">
        <v>49.95</v>
      </c>
      <c r="M1052" s="5" t="s">
        <v>171</v>
      </c>
      <c r="N1052" s="5"/>
    </row>
    <row r="1053" spans="1:14">
      <c r="A1053" s="5" t="s">
        <v>5855</v>
      </c>
      <c r="B1053" s="5" t="s">
        <v>5856</v>
      </c>
      <c r="C1053" s="394" t="s">
        <v>5857</v>
      </c>
      <c r="D1053" s="5" t="s">
        <v>5858</v>
      </c>
      <c r="E1053" s="6">
        <v>0.01</v>
      </c>
      <c r="F1053" s="5" t="s">
        <v>3899</v>
      </c>
      <c r="G1053" s="5" t="s">
        <v>91</v>
      </c>
      <c r="H1053" s="6"/>
      <c r="I1053" s="5"/>
      <c r="J1053" s="6"/>
      <c r="K1053" s="6">
        <v>0.28999999999999998</v>
      </c>
      <c r="L1053" s="6">
        <v>72.8</v>
      </c>
      <c r="M1053" s="5" t="s">
        <v>3900</v>
      </c>
      <c r="N1053" s="5"/>
    </row>
    <row r="1054" spans="1:14">
      <c r="A1054" s="5" t="s">
        <v>1965</v>
      </c>
      <c r="B1054" s="5" t="s">
        <v>1966</v>
      </c>
      <c r="C1054" s="393">
        <v>6030</v>
      </c>
      <c r="D1054" s="5" t="s">
        <v>1968</v>
      </c>
      <c r="E1054" s="6">
        <v>0.01</v>
      </c>
      <c r="F1054" s="5" t="s">
        <v>69</v>
      </c>
      <c r="G1054" s="5" t="s">
        <v>85</v>
      </c>
      <c r="H1054" s="6"/>
      <c r="I1054" s="5"/>
      <c r="J1054" s="6">
        <v>7.33</v>
      </c>
      <c r="K1054" s="6">
        <v>0.11</v>
      </c>
      <c r="L1054" s="6">
        <v>1.27</v>
      </c>
      <c r="M1054" s="5" t="s">
        <v>157</v>
      </c>
      <c r="N1054" s="5"/>
    </row>
    <row r="1055" spans="1:14">
      <c r="A1055" s="5" t="s">
        <v>715</v>
      </c>
      <c r="B1055" s="5" t="s">
        <v>716</v>
      </c>
      <c r="C1055" s="394" t="s">
        <v>717</v>
      </c>
      <c r="D1055" s="5" t="s">
        <v>718</v>
      </c>
      <c r="E1055" s="6">
        <v>0.01</v>
      </c>
      <c r="F1055" s="5" t="s">
        <v>71</v>
      </c>
      <c r="G1055" s="5" t="s">
        <v>85</v>
      </c>
      <c r="H1055" s="6"/>
      <c r="I1055" s="5"/>
      <c r="J1055" s="6">
        <v>28.61</v>
      </c>
      <c r="K1055" s="6">
        <v>0.14000000000000001</v>
      </c>
      <c r="L1055" s="6">
        <v>4.03</v>
      </c>
      <c r="M1055" s="5" t="s">
        <v>171</v>
      </c>
      <c r="N1055" s="5"/>
    </row>
    <row r="1056" spans="1:14">
      <c r="A1056" s="5" t="s">
        <v>1495</v>
      </c>
      <c r="B1056" s="5" t="s">
        <v>1496</v>
      </c>
      <c r="C1056" s="394" t="s">
        <v>1497</v>
      </c>
      <c r="D1056" s="5" t="s">
        <v>1498</v>
      </c>
      <c r="E1056" s="6">
        <v>0.01</v>
      </c>
      <c r="F1056" s="5" t="s">
        <v>1499</v>
      </c>
      <c r="G1056" s="5" t="s">
        <v>86</v>
      </c>
      <c r="H1056" s="6"/>
      <c r="I1056" s="5"/>
      <c r="J1056" s="6">
        <v>6.13</v>
      </c>
      <c r="K1056" s="6">
        <v>0.2</v>
      </c>
      <c r="L1056" s="6">
        <v>1.8</v>
      </c>
      <c r="M1056" s="5" t="s">
        <v>1500</v>
      </c>
      <c r="N1056" s="5"/>
    </row>
    <row r="1057" spans="1:14">
      <c r="A1057" s="5" t="s">
        <v>7323</v>
      </c>
      <c r="B1057" s="5" t="s">
        <v>7324</v>
      </c>
      <c r="C1057" s="394" t="s">
        <v>7325</v>
      </c>
      <c r="D1057" s="5" t="s">
        <v>7326</v>
      </c>
      <c r="E1057" s="6">
        <v>0.01</v>
      </c>
      <c r="F1057" s="5" t="s">
        <v>75</v>
      </c>
      <c r="G1057" s="5" t="s">
        <v>81</v>
      </c>
      <c r="H1057" s="6"/>
      <c r="I1057" s="5"/>
      <c r="J1057" s="6">
        <v>35.39</v>
      </c>
      <c r="K1057" s="6">
        <v>0.19</v>
      </c>
      <c r="L1057" s="6">
        <v>3.86</v>
      </c>
      <c r="M1057" s="5" t="s">
        <v>212</v>
      </c>
      <c r="N1057" s="5"/>
    </row>
    <row r="1058" spans="1:14">
      <c r="A1058" s="5" t="s">
        <v>4943</v>
      </c>
      <c r="B1058" s="5" t="s">
        <v>4944</v>
      </c>
      <c r="C1058" s="394" t="s">
        <v>4945</v>
      </c>
      <c r="D1058" s="5" t="s">
        <v>4946</v>
      </c>
      <c r="E1058" s="6">
        <v>0.01</v>
      </c>
      <c r="F1058" s="5" t="s">
        <v>34</v>
      </c>
      <c r="G1058" s="5" t="s">
        <v>90</v>
      </c>
      <c r="H1058" s="6">
        <v>0.69</v>
      </c>
      <c r="I1058" s="5" t="s">
        <v>142</v>
      </c>
      <c r="J1058" s="6">
        <v>12.62</v>
      </c>
      <c r="K1058" s="6">
        <v>0.01</v>
      </c>
      <c r="L1058" s="6">
        <v>0.74</v>
      </c>
      <c r="M1058" s="5" t="s">
        <v>299</v>
      </c>
      <c r="N1058" s="5" t="s">
        <v>8598</v>
      </c>
    </row>
    <row r="1059" spans="1:14">
      <c r="A1059" s="5" t="s">
        <v>7665</v>
      </c>
      <c r="B1059" s="5" t="s">
        <v>7666</v>
      </c>
      <c r="C1059" s="393" t="s">
        <v>7667</v>
      </c>
      <c r="D1059" s="5" t="s">
        <v>7668</v>
      </c>
      <c r="E1059" s="6">
        <v>0.01</v>
      </c>
      <c r="F1059" s="5" t="s">
        <v>71</v>
      </c>
      <c r="G1059" s="5" t="s">
        <v>86</v>
      </c>
      <c r="H1059" s="6"/>
      <c r="I1059" s="5"/>
      <c r="J1059" s="6">
        <v>57.71</v>
      </c>
      <c r="K1059" s="6">
        <v>0.26</v>
      </c>
      <c r="L1059" s="6">
        <v>16.64</v>
      </c>
      <c r="M1059" s="5" t="s">
        <v>171</v>
      </c>
      <c r="N1059" s="5"/>
    </row>
    <row r="1060" spans="1:14">
      <c r="A1060" s="5" t="s">
        <v>1172</v>
      </c>
      <c r="B1060" s="5" t="s">
        <v>1173</v>
      </c>
      <c r="C1060" s="393" t="s">
        <v>1174</v>
      </c>
      <c r="D1060" s="5" t="s">
        <v>1175</v>
      </c>
      <c r="E1060" s="6">
        <v>0.01</v>
      </c>
      <c r="F1060" s="5" t="s">
        <v>32</v>
      </c>
      <c r="G1060" s="5" t="s">
        <v>86</v>
      </c>
      <c r="H1060" s="6">
        <v>0.78</v>
      </c>
      <c r="I1060" s="5" t="s">
        <v>263</v>
      </c>
      <c r="J1060" s="6">
        <v>19.399999999999999</v>
      </c>
      <c r="K1060" s="6">
        <v>0.1</v>
      </c>
      <c r="L1060" s="6">
        <v>2.62</v>
      </c>
      <c r="M1060" s="5" t="s">
        <v>152</v>
      </c>
      <c r="N1060" s="5" t="s">
        <v>8598</v>
      </c>
    </row>
    <row r="1061" spans="1:14">
      <c r="A1061" s="5" t="s">
        <v>503</v>
      </c>
      <c r="B1061" s="5" t="s">
        <v>504</v>
      </c>
      <c r="C1061" s="393">
        <v>1015</v>
      </c>
      <c r="D1061" s="5" t="s">
        <v>506</v>
      </c>
      <c r="E1061" s="6">
        <v>0.01</v>
      </c>
      <c r="F1061" s="5" t="s">
        <v>136</v>
      </c>
      <c r="G1061" s="5" t="s">
        <v>85</v>
      </c>
      <c r="H1061" s="6"/>
      <c r="I1061" s="5"/>
      <c r="J1061" s="6">
        <v>9.11</v>
      </c>
      <c r="K1061" s="6">
        <v>0.1</v>
      </c>
      <c r="L1061" s="6">
        <v>0.96</v>
      </c>
      <c r="M1061" s="5" t="s">
        <v>137</v>
      </c>
      <c r="N1061" s="5"/>
    </row>
    <row r="1062" spans="1:14">
      <c r="A1062" s="5" t="s">
        <v>5703</v>
      </c>
      <c r="B1062" s="5" t="s">
        <v>5704</v>
      </c>
      <c r="C1062" s="394" t="s">
        <v>5705</v>
      </c>
      <c r="D1062" s="5" t="s">
        <v>5706</v>
      </c>
      <c r="E1062" s="6">
        <v>0.01</v>
      </c>
      <c r="F1062" s="5" t="s">
        <v>71</v>
      </c>
      <c r="G1062" s="5" t="s">
        <v>87</v>
      </c>
      <c r="H1062" s="6"/>
      <c r="I1062" s="5"/>
      <c r="J1062" s="6">
        <v>38.090000000000003</v>
      </c>
      <c r="K1062" s="6">
        <v>0.23</v>
      </c>
      <c r="L1062" s="6">
        <v>10.45</v>
      </c>
      <c r="M1062" s="5" t="s">
        <v>171</v>
      </c>
      <c r="N1062" s="5"/>
    </row>
    <row r="1063" spans="1:14">
      <c r="A1063" s="5" t="s">
        <v>3375</v>
      </c>
      <c r="B1063" s="5" t="s">
        <v>3376</v>
      </c>
      <c r="C1063" s="393">
        <v>541729</v>
      </c>
      <c r="D1063" s="5" t="s">
        <v>3378</v>
      </c>
      <c r="E1063" s="6">
        <v>0.01</v>
      </c>
      <c r="F1063" s="5" t="s">
        <v>71</v>
      </c>
      <c r="G1063" s="5" t="s">
        <v>85</v>
      </c>
      <c r="H1063" s="6"/>
      <c r="I1063" s="5"/>
      <c r="J1063" s="6"/>
      <c r="K1063" s="6">
        <v>0.34</v>
      </c>
      <c r="L1063" s="6">
        <v>14.48</v>
      </c>
      <c r="M1063" s="5" t="s">
        <v>171</v>
      </c>
      <c r="N1063" s="5"/>
    </row>
    <row r="1064" spans="1:14">
      <c r="A1064" s="5" t="s">
        <v>7299</v>
      </c>
      <c r="B1064" s="5" t="s">
        <v>7300</v>
      </c>
      <c r="C1064" s="393">
        <v>6869</v>
      </c>
      <c r="D1064" s="5" t="s">
        <v>7302</v>
      </c>
      <c r="E1064" s="6">
        <v>0.01</v>
      </c>
      <c r="F1064" s="5" t="s">
        <v>24</v>
      </c>
      <c r="G1064" s="5" t="s">
        <v>86</v>
      </c>
      <c r="H1064" s="6"/>
      <c r="I1064" s="5"/>
      <c r="J1064" s="6">
        <v>27.93</v>
      </c>
      <c r="K1064" s="6">
        <v>0.12</v>
      </c>
      <c r="L1064" s="6">
        <v>1.73</v>
      </c>
      <c r="M1064" s="5" t="s">
        <v>294</v>
      </c>
      <c r="N1064" s="5"/>
    </row>
    <row r="1065" spans="1:14">
      <c r="A1065" s="5" t="s">
        <v>2580</v>
      </c>
      <c r="B1065" s="5" t="s">
        <v>2581</v>
      </c>
      <c r="C1065" s="393" t="s">
        <v>2582</v>
      </c>
      <c r="D1065" s="5" t="s">
        <v>2583</v>
      </c>
      <c r="E1065" s="6">
        <v>0.01</v>
      </c>
      <c r="F1065" s="5" t="s">
        <v>26</v>
      </c>
      <c r="G1065" s="5" t="s">
        <v>82</v>
      </c>
      <c r="H1065" s="6"/>
      <c r="I1065" s="5"/>
      <c r="J1065" s="6">
        <v>8.44</v>
      </c>
      <c r="K1065" s="6">
        <v>-0.53</v>
      </c>
      <c r="L1065" s="6">
        <v>3.84</v>
      </c>
      <c r="M1065" s="5" t="s">
        <v>131</v>
      </c>
      <c r="N1065" s="5"/>
    </row>
    <row r="1066" spans="1:14">
      <c r="A1066" s="5" t="s">
        <v>6754</v>
      </c>
      <c r="B1066" s="5" t="s">
        <v>6755</v>
      </c>
      <c r="C1066" s="394" t="s">
        <v>6756</v>
      </c>
      <c r="D1066" s="5" t="s">
        <v>6757</v>
      </c>
      <c r="E1066" s="6">
        <v>0.01</v>
      </c>
      <c r="F1066" s="5" t="s">
        <v>48</v>
      </c>
      <c r="G1066" s="5" t="s">
        <v>82</v>
      </c>
      <c r="H1066" s="6">
        <v>0.51</v>
      </c>
      <c r="I1066" s="5" t="s">
        <v>263</v>
      </c>
      <c r="J1066" s="6">
        <v>10.67</v>
      </c>
      <c r="K1066" s="6">
        <v>0.18</v>
      </c>
      <c r="L1066" s="6"/>
      <c r="M1066" s="5" t="s">
        <v>157</v>
      </c>
      <c r="N1066" s="5" t="s">
        <v>8599</v>
      </c>
    </row>
    <row r="1067" spans="1:14">
      <c r="A1067" s="5" t="s">
        <v>8586</v>
      </c>
      <c r="B1067" s="5" t="s">
        <v>9014</v>
      </c>
      <c r="C1067" s="394" t="s">
        <v>9253</v>
      </c>
      <c r="D1067" s="5" t="s">
        <v>9015</v>
      </c>
      <c r="E1067" s="6">
        <v>0.01</v>
      </c>
      <c r="F1067" s="5" t="s">
        <v>69</v>
      </c>
      <c r="G1067" s="5" t="s">
        <v>82</v>
      </c>
      <c r="H1067" s="6">
        <v>0.85</v>
      </c>
      <c r="I1067" s="5" t="s">
        <v>263</v>
      </c>
      <c r="J1067" s="6">
        <v>12.85</v>
      </c>
      <c r="K1067" s="6">
        <v>0.2</v>
      </c>
      <c r="L1067" s="6">
        <v>2.63</v>
      </c>
      <c r="M1067" s="5" t="s">
        <v>157</v>
      </c>
      <c r="N1067" s="5" t="s">
        <v>8598</v>
      </c>
    </row>
    <row r="1068" spans="1:14">
      <c r="A1068" s="5" t="s">
        <v>8393</v>
      </c>
      <c r="B1068" s="5" t="s">
        <v>8394</v>
      </c>
      <c r="C1068" s="393">
        <v>4958</v>
      </c>
      <c r="D1068" s="5" t="s">
        <v>8396</v>
      </c>
      <c r="E1068" s="6">
        <v>0.01</v>
      </c>
      <c r="F1068" s="5" t="s">
        <v>75</v>
      </c>
      <c r="G1068" s="5" t="s">
        <v>88</v>
      </c>
      <c r="H1068" s="6"/>
      <c r="I1068" s="5"/>
      <c r="J1068" s="6">
        <v>9.65</v>
      </c>
      <c r="K1068" s="6">
        <v>0.1</v>
      </c>
      <c r="L1068" s="6">
        <v>2.29</v>
      </c>
      <c r="M1068" s="5" t="s">
        <v>212</v>
      </c>
      <c r="N1068" s="5"/>
    </row>
    <row r="1069" spans="1:14">
      <c r="A1069" s="5" t="s">
        <v>3703</v>
      </c>
      <c r="B1069" s="5" t="s">
        <v>3704</v>
      </c>
      <c r="C1069" s="393">
        <v>86280</v>
      </c>
      <c r="D1069" s="5" t="s">
        <v>3706</v>
      </c>
      <c r="E1069" s="6">
        <v>0.01</v>
      </c>
      <c r="F1069" s="5" t="s">
        <v>73</v>
      </c>
      <c r="G1069" s="5" t="s">
        <v>87</v>
      </c>
      <c r="H1069" s="6"/>
      <c r="I1069" s="5"/>
      <c r="J1069" s="6">
        <v>8.94</v>
      </c>
      <c r="K1069" s="6">
        <v>0.18</v>
      </c>
      <c r="L1069" s="6">
        <v>1.58</v>
      </c>
      <c r="M1069" s="5" t="s">
        <v>469</v>
      </c>
      <c r="N1069" s="5"/>
    </row>
    <row r="1070" spans="1:14">
      <c r="A1070" s="5" t="s">
        <v>7935</v>
      </c>
      <c r="B1070" s="5" t="s">
        <v>7936</v>
      </c>
      <c r="C1070" s="394" t="s">
        <v>7937</v>
      </c>
      <c r="D1070" s="5" t="s">
        <v>7938</v>
      </c>
      <c r="E1070" s="6">
        <v>0.01</v>
      </c>
      <c r="F1070" s="5" t="s">
        <v>188</v>
      </c>
      <c r="G1070" s="5" t="s">
        <v>81</v>
      </c>
      <c r="H1070" s="6"/>
      <c r="I1070" s="5"/>
      <c r="J1070" s="6"/>
      <c r="K1070" s="6">
        <v>0.22</v>
      </c>
      <c r="L1070" s="6">
        <v>3.16</v>
      </c>
      <c r="M1070" s="5" t="s">
        <v>189</v>
      </c>
      <c r="N1070" s="5"/>
    </row>
    <row r="1071" spans="1:14">
      <c r="A1071" s="5" t="s">
        <v>6294</v>
      </c>
      <c r="B1071" s="5" t="s">
        <v>6295</v>
      </c>
      <c r="C1071" s="393">
        <v>1928</v>
      </c>
      <c r="D1071" s="5" t="s">
        <v>6297</v>
      </c>
      <c r="E1071" s="6">
        <v>0.01</v>
      </c>
      <c r="F1071" s="5" t="s">
        <v>6298</v>
      </c>
      <c r="G1071" s="5" t="s">
        <v>82</v>
      </c>
      <c r="H1071" s="6">
        <v>0.74</v>
      </c>
      <c r="I1071" s="5" t="s">
        <v>263</v>
      </c>
      <c r="J1071" s="6">
        <v>15.15</v>
      </c>
      <c r="K1071" s="6">
        <v>0.82</v>
      </c>
      <c r="L1071" s="6">
        <v>13.73</v>
      </c>
      <c r="M1071" s="5" t="s">
        <v>157</v>
      </c>
      <c r="N1071" s="5" t="s">
        <v>8599</v>
      </c>
    </row>
    <row r="1072" spans="1:14">
      <c r="A1072" s="5" t="s">
        <v>6958</v>
      </c>
      <c r="B1072" s="5" t="s">
        <v>6959</v>
      </c>
      <c r="C1072" s="394" t="s">
        <v>6960</v>
      </c>
      <c r="D1072" s="5" t="s">
        <v>6961</v>
      </c>
      <c r="E1072" s="6">
        <v>0.01</v>
      </c>
      <c r="F1072" s="5" t="s">
        <v>73</v>
      </c>
      <c r="G1072" s="5" t="s">
        <v>84</v>
      </c>
      <c r="H1072" s="6"/>
      <c r="I1072" s="5"/>
      <c r="J1072" s="6">
        <v>31.04</v>
      </c>
      <c r="K1072" s="6">
        <v>-0.21</v>
      </c>
      <c r="L1072" s="6">
        <v>0.94</v>
      </c>
      <c r="M1072" s="5" t="s">
        <v>469</v>
      </c>
      <c r="N1072" s="5"/>
    </row>
    <row r="1073" spans="1:14">
      <c r="A1073" s="5" t="s">
        <v>632</v>
      </c>
      <c r="B1073" s="5" t="s">
        <v>633</v>
      </c>
      <c r="C1073" s="394" t="s">
        <v>634</v>
      </c>
      <c r="D1073" s="5" t="s">
        <v>635</v>
      </c>
      <c r="E1073" s="6">
        <v>0.01</v>
      </c>
      <c r="F1073" s="5" t="s">
        <v>71</v>
      </c>
      <c r="G1073" s="5" t="s">
        <v>87</v>
      </c>
      <c r="H1073" s="6"/>
      <c r="I1073" s="5"/>
      <c r="J1073" s="6">
        <v>24.38</v>
      </c>
      <c r="K1073" s="6">
        <v>0.32</v>
      </c>
      <c r="L1073" s="6">
        <v>8.31</v>
      </c>
      <c r="M1073" s="5" t="s">
        <v>171</v>
      </c>
      <c r="N1073" s="5"/>
    </row>
    <row r="1074" spans="1:14">
      <c r="A1074" s="5" t="s">
        <v>2263</v>
      </c>
      <c r="B1074" s="5" t="s">
        <v>2264</v>
      </c>
      <c r="C1074" s="393">
        <v>5830</v>
      </c>
      <c r="D1074" s="5" t="s">
        <v>2266</v>
      </c>
      <c r="E1074" s="6">
        <v>0.01</v>
      </c>
      <c r="F1074" s="5" t="s">
        <v>73</v>
      </c>
      <c r="G1074" s="5" t="s">
        <v>85</v>
      </c>
      <c r="H1074" s="6"/>
      <c r="I1074" s="5"/>
      <c r="J1074" s="6">
        <v>5.61</v>
      </c>
      <c r="K1074" s="6">
        <v>0.19</v>
      </c>
      <c r="L1074" s="6">
        <v>0.93</v>
      </c>
      <c r="M1074" s="5" t="s">
        <v>469</v>
      </c>
      <c r="N1074" s="5"/>
    </row>
    <row r="1075" spans="1:14">
      <c r="A1075" s="5" t="s">
        <v>7203</v>
      </c>
      <c r="B1075" s="5" t="s">
        <v>7204</v>
      </c>
      <c r="C1075" s="394" t="s">
        <v>7205</v>
      </c>
      <c r="D1075" s="5" t="s">
        <v>7206</v>
      </c>
      <c r="E1075" s="6">
        <v>0.01</v>
      </c>
      <c r="F1075" s="5" t="s">
        <v>71</v>
      </c>
      <c r="G1075" s="5" t="s">
        <v>85</v>
      </c>
      <c r="H1075" s="6"/>
      <c r="I1075" s="5"/>
      <c r="J1075" s="6"/>
      <c r="K1075" s="6">
        <v>0.15</v>
      </c>
      <c r="L1075" s="6">
        <v>3.59</v>
      </c>
      <c r="M1075" s="5" t="s">
        <v>171</v>
      </c>
      <c r="N1075" s="5"/>
    </row>
    <row r="1076" spans="1:14">
      <c r="A1076" s="5" t="s">
        <v>7757</v>
      </c>
      <c r="B1076" s="5" t="s">
        <v>7758</v>
      </c>
      <c r="C1076" s="393" t="s">
        <v>7759</v>
      </c>
      <c r="D1076" s="5" t="s">
        <v>7760</v>
      </c>
      <c r="E1076" s="6">
        <v>0.01</v>
      </c>
      <c r="F1076" s="5" t="s">
        <v>377</v>
      </c>
      <c r="G1076" s="5" t="s">
        <v>87</v>
      </c>
      <c r="H1076" s="6"/>
      <c r="I1076" s="5"/>
      <c r="J1076" s="6">
        <v>7.31</v>
      </c>
      <c r="K1076" s="6">
        <v>0.15</v>
      </c>
      <c r="L1076" s="6">
        <v>0.48</v>
      </c>
      <c r="M1076" s="5" t="s">
        <v>378</v>
      </c>
      <c r="N1076" s="5"/>
    </row>
    <row r="1077" spans="1:14">
      <c r="A1077" s="5" t="s">
        <v>1381</v>
      </c>
      <c r="B1077" s="5" t="s">
        <v>1382</v>
      </c>
      <c r="C1077" s="393" t="s">
        <v>1383</v>
      </c>
      <c r="D1077" s="5" t="s">
        <v>1384</v>
      </c>
      <c r="E1077" s="6">
        <v>0.01</v>
      </c>
      <c r="F1077" s="5" t="s">
        <v>67</v>
      </c>
      <c r="G1077" s="5" t="s">
        <v>90</v>
      </c>
      <c r="H1077" s="6">
        <v>0.94</v>
      </c>
      <c r="I1077" s="5" t="s">
        <v>142</v>
      </c>
      <c r="J1077" s="6">
        <v>25.64</v>
      </c>
      <c r="K1077" s="6">
        <v>0.01</v>
      </c>
      <c r="L1077" s="6">
        <v>1.1200000000000001</v>
      </c>
      <c r="M1077" s="5" t="s">
        <v>1376</v>
      </c>
      <c r="N1077" s="5" t="s">
        <v>8598</v>
      </c>
    </row>
    <row r="1078" spans="1:14">
      <c r="A1078" s="5" t="s">
        <v>5715</v>
      </c>
      <c r="B1078" s="5" t="s">
        <v>5716</v>
      </c>
      <c r="C1078" s="395">
        <v>3670</v>
      </c>
      <c r="D1078" s="5" t="s">
        <v>5718</v>
      </c>
      <c r="E1078" s="6">
        <v>0.01</v>
      </c>
      <c r="F1078" s="5" t="s">
        <v>73</v>
      </c>
      <c r="G1078" s="5" t="s">
        <v>87</v>
      </c>
      <c r="H1078" s="6"/>
      <c r="I1078" s="5"/>
      <c r="J1078" s="6">
        <v>468.75</v>
      </c>
      <c r="K1078" s="6">
        <v>0.01</v>
      </c>
      <c r="L1078" s="6">
        <v>4.76</v>
      </c>
      <c r="M1078" s="5" t="s">
        <v>469</v>
      </c>
      <c r="N1078" s="5"/>
    </row>
    <row r="1079" spans="1:14">
      <c r="A1079" s="5" t="s">
        <v>1789</v>
      </c>
      <c r="B1079" s="5" t="s">
        <v>1790</v>
      </c>
      <c r="C1079" s="5" t="s">
        <v>1791</v>
      </c>
      <c r="D1079" s="5" t="s">
        <v>1792</v>
      </c>
      <c r="E1079" s="6">
        <v>0.01</v>
      </c>
      <c r="F1079" s="5" t="s">
        <v>69</v>
      </c>
      <c r="G1079" s="5" t="s">
        <v>91</v>
      </c>
      <c r="H1079" s="6">
        <v>1.05</v>
      </c>
      <c r="I1079" s="5" t="s">
        <v>142</v>
      </c>
      <c r="J1079" s="6">
        <v>7.16</v>
      </c>
      <c r="K1079" s="6">
        <v>0.17</v>
      </c>
      <c r="L1079" s="6">
        <v>0.88</v>
      </c>
      <c r="M1079" s="5" t="s">
        <v>157</v>
      </c>
      <c r="N1079" s="5" t="s">
        <v>8599</v>
      </c>
    </row>
    <row r="1080" spans="1:14">
      <c r="A1080" s="5" t="s">
        <v>5523</v>
      </c>
      <c r="B1080" s="5" t="s">
        <v>5524</v>
      </c>
      <c r="C1080" s="393">
        <v>4768</v>
      </c>
      <c r="D1080" s="5" t="s">
        <v>5526</v>
      </c>
      <c r="E1080" s="6">
        <v>0.01</v>
      </c>
      <c r="F1080" s="5" t="s">
        <v>24</v>
      </c>
      <c r="G1080" s="5" t="s">
        <v>88</v>
      </c>
      <c r="H1080" s="6">
        <v>0.93</v>
      </c>
      <c r="I1080" s="5" t="s">
        <v>142</v>
      </c>
      <c r="J1080" s="6">
        <v>18.25</v>
      </c>
      <c r="K1080" s="6">
        <v>0.17</v>
      </c>
      <c r="L1080" s="6">
        <v>2.87</v>
      </c>
      <c r="M1080" s="5" t="s">
        <v>294</v>
      </c>
      <c r="N1080" s="5" t="s">
        <v>8598</v>
      </c>
    </row>
    <row r="1081" spans="1:14">
      <c r="A1081" s="5" t="s">
        <v>1941</v>
      </c>
      <c r="B1081" s="5" t="s">
        <v>1942</v>
      </c>
      <c r="C1081" s="394" t="s">
        <v>1943</v>
      </c>
      <c r="D1081" s="5" t="s">
        <v>1944</v>
      </c>
      <c r="E1081" s="6">
        <v>0.01</v>
      </c>
      <c r="F1081" s="5" t="s">
        <v>77</v>
      </c>
      <c r="G1081" s="5" t="s">
        <v>91</v>
      </c>
      <c r="H1081" s="6"/>
      <c r="I1081" s="5" t="s">
        <v>142</v>
      </c>
      <c r="J1081" s="6">
        <v>10.029999999999999</v>
      </c>
      <c r="K1081" s="6">
        <v>0.17</v>
      </c>
      <c r="L1081" s="6">
        <v>1.38</v>
      </c>
      <c r="M1081" s="5" t="s">
        <v>482</v>
      </c>
      <c r="N1081" s="5" t="s">
        <v>8599</v>
      </c>
    </row>
    <row r="1082" spans="1:14">
      <c r="A1082" s="5" t="s">
        <v>7207</v>
      </c>
      <c r="B1082" s="5" t="s">
        <v>7208</v>
      </c>
      <c r="C1082" s="395">
        <v>2382</v>
      </c>
      <c r="D1082" s="5" t="s">
        <v>7210</v>
      </c>
      <c r="E1082" s="6">
        <v>0.01</v>
      </c>
      <c r="F1082" s="5" t="s">
        <v>69</v>
      </c>
      <c r="G1082" s="5" t="s">
        <v>88</v>
      </c>
      <c r="H1082" s="6">
        <v>0.85</v>
      </c>
      <c r="I1082" s="5" t="s">
        <v>263</v>
      </c>
      <c r="J1082" s="6">
        <v>13.87</v>
      </c>
      <c r="K1082" s="6">
        <v>0.12</v>
      </c>
      <c r="L1082" s="6">
        <v>2.37</v>
      </c>
      <c r="M1082" s="5" t="s">
        <v>157</v>
      </c>
      <c r="N1082" s="5" t="s">
        <v>8924</v>
      </c>
    </row>
    <row r="1083" spans="1:14">
      <c r="A1083" s="5" t="s">
        <v>8485</v>
      </c>
      <c r="B1083" s="5" t="s">
        <v>8998</v>
      </c>
      <c r="C1083" s="395" t="s">
        <v>8999</v>
      </c>
      <c r="D1083" s="5" t="s">
        <v>9000</v>
      </c>
      <c r="E1083" s="6">
        <v>0.01</v>
      </c>
      <c r="F1083" s="5" t="s">
        <v>69</v>
      </c>
      <c r="G1083" s="5" t="s">
        <v>89</v>
      </c>
      <c r="H1083" s="6"/>
      <c r="I1083" s="5"/>
      <c r="J1083" s="6"/>
      <c r="K1083" s="6">
        <v>0.23</v>
      </c>
      <c r="L1083" s="6">
        <v>3.88</v>
      </c>
      <c r="M1083" s="5" t="s">
        <v>332</v>
      </c>
      <c r="N1083" s="5"/>
    </row>
    <row r="1084" spans="1:14">
      <c r="A1084" s="5" t="s">
        <v>4210</v>
      </c>
      <c r="B1084" s="5" t="s">
        <v>4211</v>
      </c>
      <c r="C1084" s="395">
        <v>358</v>
      </c>
      <c r="D1084" s="5" t="s">
        <v>4213</v>
      </c>
      <c r="E1084" s="6">
        <v>0.01</v>
      </c>
      <c r="F1084" s="5" t="s">
        <v>69</v>
      </c>
      <c r="G1084" s="5" t="s">
        <v>89</v>
      </c>
      <c r="H1084" s="6"/>
      <c r="I1084" s="5" t="s">
        <v>142</v>
      </c>
      <c r="J1084" s="6">
        <v>13.64</v>
      </c>
      <c r="K1084" s="6">
        <v>0.09</v>
      </c>
      <c r="L1084" s="6">
        <v>1.42</v>
      </c>
      <c r="M1084" s="5" t="s">
        <v>157</v>
      </c>
      <c r="N1084" s="5" t="s">
        <v>8924</v>
      </c>
    </row>
    <row r="1085" spans="1:14">
      <c r="A1085" s="5" t="s">
        <v>7993</v>
      </c>
      <c r="B1085" s="5" t="s">
        <v>7994</v>
      </c>
      <c r="C1085" s="393" t="s">
        <v>7995</v>
      </c>
      <c r="D1085" s="5" t="s">
        <v>7996</v>
      </c>
      <c r="E1085" s="6">
        <v>0.01</v>
      </c>
      <c r="F1085" s="5" t="s">
        <v>40</v>
      </c>
      <c r="G1085" s="5" t="s">
        <v>90</v>
      </c>
      <c r="H1085" s="6"/>
      <c r="I1085" s="5"/>
      <c r="J1085" s="6">
        <v>15.03</v>
      </c>
      <c r="K1085" s="6">
        <v>7.0000000000000007E-2</v>
      </c>
      <c r="L1085" s="6">
        <v>1.1299999999999999</v>
      </c>
      <c r="M1085" s="5" t="s">
        <v>152</v>
      </c>
      <c r="N1085" s="5"/>
    </row>
    <row r="1086" spans="1:14">
      <c r="A1086" s="5" t="s">
        <v>373</v>
      </c>
      <c r="B1086" s="5" t="s">
        <v>374</v>
      </c>
      <c r="C1086" s="394" t="s">
        <v>375</v>
      </c>
      <c r="D1086" s="5" t="s">
        <v>376</v>
      </c>
      <c r="E1086" s="6">
        <v>0.01</v>
      </c>
      <c r="F1086" s="5" t="s">
        <v>377</v>
      </c>
      <c r="G1086" s="5" t="s">
        <v>85</v>
      </c>
      <c r="H1086" s="6"/>
      <c r="I1086" s="5"/>
      <c r="J1086" s="6">
        <v>7.95</v>
      </c>
      <c r="K1086" s="6">
        <v>0.22</v>
      </c>
      <c r="L1086" s="6">
        <v>1.31</v>
      </c>
      <c r="M1086" s="5" t="s">
        <v>378</v>
      </c>
      <c r="N1086" s="5"/>
    </row>
    <row r="1087" spans="1:14">
      <c r="A1087" s="5" t="s">
        <v>3831</v>
      </c>
      <c r="B1087" s="5" t="s">
        <v>3832</v>
      </c>
      <c r="C1087" s="393" t="s">
        <v>3833</v>
      </c>
      <c r="D1087" s="5" t="s">
        <v>3834</v>
      </c>
      <c r="E1087" s="6">
        <v>0.01</v>
      </c>
      <c r="F1087" s="5" t="s">
        <v>71</v>
      </c>
      <c r="G1087" s="5" t="s">
        <v>85</v>
      </c>
      <c r="H1087" s="6"/>
      <c r="I1087" s="5" t="s">
        <v>263</v>
      </c>
      <c r="J1087" s="6">
        <v>54.43</v>
      </c>
      <c r="K1087" s="6">
        <v>0.04</v>
      </c>
      <c r="L1087" s="6">
        <v>1</v>
      </c>
      <c r="M1087" s="5" t="s">
        <v>171</v>
      </c>
      <c r="N1087" s="5" t="s">
        <v>8599</v>
      </c>
    </row>
    <row r="1088" spans="1:14">
      <c r="A1088" s="5" t="s">
        <v>780</v>
      </c>
      <c r="B1088" s="5" t="s">
        <v>781</v>
      </c>
      <c r="C1088" s="394" t="s">
        <v>782</v>
      </c>
      <c r="D1088" s="5" t="s">
        <v>783</v>
      </c>
      <c r="E1088" s="6">
        <v>0.01</v>
      </c>
      <c r="F1088" s="5" t="s">
        <v>52</v>
      </c>
      <c r="G1088" s="5" t="s">
        <v>90</v>
      </c>
      <c r="H1088" s="6"/>
      <c r="I1088" s="5"/>
      <c r="J1088" s="6"/>
      <c r="K1088" s="6">
        <v>0.08</v>
      </c>
      <c r="L1088" s="6">
        <v>2.2400000000000002</v>
      </c>
      <c r="M1088" s="5" t="s">
        <v>784</v>
      </c>
      <c r="N1088" s="5"/>
    </row>
    <row r="1089" spans="1:14">
      <c r="A1089" s="5" t="s">
        <v>5003</v>
      </c>
      <c r="B1089" s="5" t="s">
        <v>5004</v>
      </c>
      <c r="C1089" s="394" t="s">
        <v>5005</v>
      </c>
      <c r="D1089" s="5" t="s">
        <v>5006</v>
      </c>
      <c r="E1089" s="6">
        <v>0.01</v>
      </c>
      <c r="F1089" s="5" t="s">
        <v>1230</v>
      </c>
      <c r="G1089" s="5" t="s">
        <v>81</v>
      </c>
      <c r="H1089" s="6"/>
      <c r="I1089" s="5"/>
      <c r="J1089" s="6"/>
      <c r="K1089" s="6">
        <v>0.23</v>
      </c>
      <c r="L1089" s="6">
        <v>2</v>
      </c>
      <c r="M1089" s="5" t="s">
        <v>1231</v>
      </c>
      <c r="N1089" s="5"/>
    </row>
    <row r="1090" spans="1:14">
      <c r="A1090" s="5" t="s">
        <v>5299</v>
      </c>
      <c r="B1090" s="5" t="s">
        <v>5300</v>
      </c>
      <c r="C1090" s="394" t="s">
        <v>5301</v>
      </c>
      <c r="D1090" s="5" t="s">
        <v>5302</v>
      </c>
      <c r="E1090" s="6">
        <v>0.01</v>
      </c>
      <c r="F1090" s="5" t="s">
        <v>24</v>
      </c>
      <c r="G1090" s="5" t="s">
        <v>82</v>
      </c>
      <c r="H1090" s="6">
        <v>0.86</v>
      </c>
      <c r="I1090" s="5" t="s">
        <v>142</v>
      </c>
      <c r="J1090" s="6"/>
      <c r="K1090" s="6">
        <v>-0.12</v>
      </c>
      <c r="L1090" s="6">
        <v>0.25</v>
      </c>
      <c r="M1090" s="5" t="s">
        <v>294</v>
      </c>
      <c r="N1090" s="5" t="s">
        <v>8599</v>
      </c>
    </row>
    <row r="1091" spans="1:14">
      <c r="A1091" s="5" t="s">
        <v>4715</v>
      </c>
      <c r="B1091" s="5" t="s">
        <v>4716</v>
      </c>
      <c r="C1091" s="393" t="s">
        <v>4717</v>
      </c>
      <c r="D1091" s="5" t="s">
        <v>4718</v>
      </c>
      <c r="E1091" s="6">
        <v>0.01</v>
      </c>
      <c r="F1091" s="5" t="s">
        <v>40</v>
      </c>
      <c r="G1091" s="5" t="s">
        <v>83</v>
      </c>
      <c r="H1091" s="6"/>
      <c r="I1091" s="5"/>
      <c r="J1091" s="6">
        <v>43.73</v>
      </c>
      <c r="K1091" s="6">
        <v>0.21</v>
      </c>
      <c r="L1091" s="6">
        <v>9.58</v>
      </c>
      <c r="M1091" s="5" t="s">
        <v>152</v>
      </c>
      <c r="N1091" s="5"/>
    </row>
    <row r="1092" spans="1:14">
      <c r="A1092" s="5" t="s">
        <v>4755</v>
      </c>
      <c r="B1092" s="5" t="s">
        <v>4756</v>
      </c>
      <c r="C1092" s="393">
        <v>2413</v>
      </c>
      <c r="D1092" s="5" t="s">
        <v>4758</v>
      </c>
      <c r="E1092" s="6">
        <v>0.01</v>
      </c>
      <c r="F1092" s="5" t="s">
        <v>24</v>
      </c>
      <c r="G1092" s="5" t="s">
        <v>86</v>
      </c>
      <c r="H1092" s="6"/>
      <c r="I1092" s="5"/>
      <c r="J1092" s="6">
        <v>27.54</v>
      </c>
      <c r="K1092" s="6">
        <v>0.12</v>
      </c>
      <c r="L1092" s="6">
        <v>2.6</v>
      </c>
      <c r="M1092" s="5" t="s">
        <v>294</v>
      </c>
      <c r="N1092" s="5"/>
    </row>
    <row r="1093" spans="1:14">
      <c r="A1093" s="5" t="s">
        <v>2123</v>
      </c>
      <c r="B1093" s="5" t="s">
        <v>2124</v>
      </c>
      <c r="C1093" s="393">
        <v>1919</v>
      </c>
      <c r="D1093" s="5" t="s">
        <v>2126</v>
      </c>
      <c r="E1093" s="6">
        <v>0.01</v>
      </c>
      <c r="F1093" s="5" t="s">
        <v>69</v>
      </c>
      <c r="G1093" s="5" t="s">
        <v>87</v>
      </c>
      <c r="H1093" s="6"/>
      <c r="I1093" s="5"/>
      <c r="J1093" s="6">
        <v>6.82</v>
      </c>
      <c r="K1093" s="6">
        <v>0.26</v>
      </c>
      <c r="L1093" s="6">
        <v>0.92</v>
      </c>
      <c r="M1093" s="5" t="s">
        <v>157</v>
      </c>
      <c r="N1093" s="5"/>
    </row>
    <row r="1094" spans="1:14">
      <c r="A1094" s="5" t="s">
        <v>1467</v>
      </c>
      <c r="B1094" s="5" t="s">
        <v>1468</v>
      </c>
      <c r="C1094" s="395">
        <v>1816</v>
      </c>
      <c r="D1094" s="5" t="s">
        <v>1470</v>
      </c>
      <c r="E1094" s="6">
        <v>0.01</v>
      </c>
      <c r="F1094" s="5" t="s">
        <v>69</v>
      </c>
      <c r="G1094" s="5" t="s">
        <v>91</v>
      </c>
      <c r="H1094" s="6">
        <v>2.61</v>
      </c>
      <c r="I1094" s="5" t="s">
        <v>142</v>
      </c>
      <c r="J1094" s="6">
        <v>14.15</v>
      </c>
      <c r="K1094" s="6">
        <v>0.15</v>
      </c>
      <c r="L1094" s="6">
        <v>1.25</v>
      </c>
      <c r="M1094" s="5" t="s">
        <v>157</v>
      </c>
      <c r="N1094" s="5" t="s">
        <v>8598</v>
      </c>
    </row>
    <row r="1095" spans="1:14">
      <c r="A1095" s="5" t="s">
        <v>5011</v>
      </c>
      <c r="B1095" s="5" t="s">
        <v>5012</v>
      </c>
      <c r="C1095" s="393" t="s">
        <v>5013</v>
      </c>
      <c r="D1095" s="5" t="s">
        <v>5014</v>
      </c>
      <c r="E1095" s="6">
        <v>0.01</v>
      </c>
      <c r="F1095" s="5" t="s">
        <v>1499</v>
      </c>
      <c r="G1095" s="5" t="s">
        <v>84</v>
      </c>
      <c r="H1095" s="6"/>
      <c r="I1095" s="5"/>
      <c r="J1095" s="6"/>
      <c r="K1095" s="6">
        <v>0.08</v>
      </c>
      <c r="L1095" s="6">
        <v>0.77</v>
      </c>
      <c r="M1095" s="5" t="s">
        <v>1500</v>
      </c>
      <c r="N1095" s="5"/>
    </row>
    <row r="1096" spans="1:14">
      <c r="A1096" s="5" t="s">
        <v>8492</v>
      </c>
      <c r="B1096" s="5" t="s">
        <v>9011</v>
      </c>
      <c r="C1096" s="393" t="s">
        <v>9012</v>
      </c>
      <c r="D1096" s="5" t="s">
        <v>9013</v>
      </c>
      <c r="E1096" s="6">
        <v>0.01</v>
      </c>
      <c r="F1096" s="5" t="s">
        <v>64</v>
      </c>
      <c r="G1096" s="5" t="s">
        <v>89</v>
      </c>
      <c r="H1096" s="6"/>
      <c r="I1096" s="5"/>
      <c r="J1096" s="6">
        <v>13.01</v>
      </c>
      <c r="K1096" s="6">
        <v>7.0000000000000007E-2</v>
      </c>
      <c r="L1096" s="6">
        <v>1.17</v>
      </c>
      <c r="M1096" s="5" t="s">
        <v>162</v>
      </c>
      <c r="N1096" s="5"/>
    </row>
    <row r="1097" spans="1:14">
      <c r="A1097" s="5" t="s">
        <v>1328</v>
      </c>
      <c r="B1097" s="5" t="s">
        <v>1329</v>
      </c>
      <c r="C1097" s="393">
        <v>688256</v>
      </c>
      <c r="D1097" s="5" t="s">
        <v>1331</v>
      </c>
      <c r="E1097" s="6">
        <v>0.01</v>
      </c>
      <c r="F1097" s="5" t="s">
        <v>69</v>
      </c>
      <c r="G1097" s="5" t="s">
        <v>88</v>
      </c>
      <c r="H1097" s="6"/>
      <c r="I1097" s="5"/>
      <c r="J1097" s="6"/>
      <c r="K1097" s="6">
        <v>0.25</v>
      </c>
      <c r="L1097" s="6">
        <v>43.13</v>
      </c>
      <c r="M1097" s="5" t="s">
        <v>122</v>
      </c>
      <c r="N1097" s="5"/>
    </row>
    <row r="1098" spans="1:14">
      <c r="A1098" s="5" t="s">
        <v>8081</v>
      </c>
      <c r="B1098" s="5" t="s">
        <v>8082</v>
      </c>
      <c r="C1098" s="395" t="s">
        <v>8083</v>
      </c>
      <c r="D1098" s="5" t="s">
        <v>8084</v>
      </c>
      <c r="E1098" s="6">
        <v>0.01</v>
      </c>
      <c r="F1098" s="5" t="s">
        <v>34</v>
      </c>
      <c r="G1098" s="5" t="s">
        <v>88</v>
      </c>
      <c r="H1098" s="6">
        <v>0.27</v>
      </c>
      <c r="I1098" s="5" t="s">
        <v>176</v>
      </c>
      <c r="J1098" s="6">
        <v>29.58</v>
      </c>
      <c r="K1098" s="6">
        <v>0.13</v>
      </c>
      <c r="L1098" s="6">
        <v>4.6500000000000004</v>
      </c>
      <c r="M1098" s="5" t="s">
        <v>299</v>
      </c>
      <c r="N1098" s="5" t="s">
        <v>8599</v>
      </c>
    </row>
    <row r="1099" spans="1:14">
      <c r="A1099" s="5" t="s">
        <v>2704</v>
      </c>
      <c r="B1099" s="5" t="s">
        <v>2705</v>
      </c>
      <c r="C1099" s="393" t="s">
        <v>2706</v>
      </c>
      <c r="D1099" s="5" t="s">
        <v>2707</v>
      </c>
      <c r="E1099" s="6">
        <v>0.01</v>
      </c>
      <c r="F1099" s="5" t="s">
        <v>79</v>
      </c>
      <c r="G1099" s="5" t="s">
        <v>90</v>
      </c>
      <c r="H1099" s="6"/>
      <c r="I1099" s="5"/>
      <c r="J1099" s="6"/>
      <c r="K1099" s="6">
        <v>0.14000000000000001</v>
      </c>
      <c r="L1099" s="6">
        <v>0.57999999999999996</v>
      </c>
      <c r="M1099" s="5" t="s">
        <v>603</v>
      </c>
      <c r="N1099" s="5"/>
    </row>
    <row r="1100" spans="1:14">
      <c r="A1100" s="5" t="s">
        <v>2876</v>
      </c>
      <c r="B1100" s="5" t="s">
        <v>2877</v>
      </c>
      <c r="C1100" s="394" t="s">
        <v>2878</v>
      </c>
      <c r="D1100" s="5" t="s">
        <v>2879</v>
      </c>
      <c r="E1100" s="6">
        <v>0.01</v>
      </c>
      <c r="F1100" s="5" t="s">
        <v>69</v>
      </c>
      <c r="G1100" s="5" t="s">
        <v>89</v>
      </c>
      <c r="H1100" s="6">
        <v>2</v>
      </c>
      <c r="I1100" s="5" t="s">
        <v>263</v>
      </c>
      <c r="J1100" s="6">
        <v>71.819999999999993</v>
      </c>
      <c r="K1100" s="6">
        <v>0.03</v>
      </c>
      <c r="L1100" s="6">
        <v>3.3</v>
      </c>
      <c r="M1100" s="5" t="s">
        <v>157</v>
      </c>
      <c r="N1100" s="5" t="s">
        <v>8599</v>
      </c>
    </row>
    <row r="1101" spans="1:14">
      <c r="A1101" s="5" t="s">
        <v>361</v>
      </c>
      <c r="B1101" s="5" t="s">
        <v>362</v>
      </c>
      <c r="C1101" s="394" t="s">
        <v>363</v>
      </c>
      <c r="D1101" s="5" t="s">
        <v>364</v>
      </c>
      <c r="E1101" s="6">
        <v>0.01</v>
      </c>
      <c r="F1101" s="5" t="s">
        <v>75</v>
      </c>
      <c r="G1101" s="5" t="s">
        <v>87</v>
      </c>
      <c r="H1101" s="6">
        <v>1.22</v>
      </c>
      <c r="I1101" s="5" t="s">
        <v>263</v>
      </c>
      <c r="J1101" s="6">
        <v>24.69</v>
      </c>
      <c r="K1101" s="6">
        <v>0.18</v>
      </c>
      <c r="L1101" s="6">
        <v>4.24</v>
      </c>
      <c r="M1101" s="5" t="s">
        <v>212</v>
      </c>
      <c r="N1101" s="5" t="s">
        <v>8599</v>
      </c>
    </row>
    <row r="1102" spans="1:14">
      <c r="A1102" s="5" t="s">
        <v>4947</v>
      </c>
      <c r="B1102" s="5" t="s">
        <v>4948</v>
      </c>
      <c r="C1102" s="395">
        <v>3816</v>
      </c>
      <c r="D1102" s="5" t="s">
        <v>4950</v>
      </c>
      <c r="E1102" s="6">
        <v>0.01</v>
      </c>
      <c r="F1102" s="5" t="s">
        <v>136</v>
      </c>
      <c r="G1102" s="5" t="s">
        <v>87</v>
      </c>
      <c r="H1102" s="6"/>
      <c r="I1102" s="5"/>
      <c r="J1102" s="6">
        <v>14.89</v>
      </c>
      <c r="K1102" s="6">
        <v>0.05</v>
      </c>
      <c r="L1102" s="6">
        <v>1.0900000000000001</v>
      </c>
      <c r="M1102" s="5" t="s">
        <v>137</v>
      </c>
      <c r="N1102" s="5"/>
    </row>
    <row r="1103" spans="1:14">
      <c r="A1103" s="5" t="s">
        <v>519</v>
      </c>
      <c r="B1103" s="5" t="s">
        <v>520</v>
      </c>
      <c r="C1103" s="395" t="s">
        <v>521</v>
      </c>
      <c r="D1103" s="5" t="s">
        <v>522</v>
      </c>
      <c r="E1103" s="6">
        <v>0.01</v>
      </c>
      <c r="F1103" s="5" t="s">
        <v>38</v>
      </c>
      <c r="G1103" s="5" t="s">
        <v>87</v>
      </c>
      <c r="H1103" s="6"/>
      <c r="I1103" s="5"/>
      <c r="J1103" s="6"/>
      <c r="K1103" s="6">
        <v>0.2</v>
      </c>
      <c r="L1103" s="6">
        <v>2.7</v>
      </c>
      <c r="M1103" s="5" t="s">
        <v>152</v>
      </c>
      <c r="N1103" s="5"/>
    </row>
    <row r="1104" spans="1:14">
      <c r="A1104" s="5" t="s">
        <v>2932</v>
      </c>
      <c r="B1104" s="5" t="s">
        <v>2933</v>
      </c>
      <c r="C1104" s="5" t="s">
        <v>2934</v>
      </c>
      <c r="D1104" s="5" t="s">
        <v>2935</v>
      </c>
      <c r="E1104" s="6">
        <v>0.01</v>
      </c>
      <c r="F1104" s="5" t="s">
        <v>77</v>
      </c>
      <c r="G1104" s="5" t="s">
        <v>89</v>
      </c>
      <c r="H1104" s="6"/>
      <c r="I1104" s="5" t="s">
        <v>142</v>
      </c>
      <c r="J1104" s="6">
        <v>6.86</v>
      </c>
      <c r="K1104" s="6">
        <v>0.03</v>
      </c>
      <c r="L1104" s="6">
        <v>0.78</v>
      </c>
      <c r="M1104" s="5" t="s">
        <v>482</v>
      </c>
      <c r="N1104" s="5" t="s">
        <v>8939</v>
      </c>
    </row>
    <row r="1105" spans="1:14">
      <c r="A1105" s="5" t="s">
        <v>1455</v>
      </c>
      <c r="B1105" s="5" t="s">
        <v>1456</v>
      </c>
      <c r="C1105" s="395">
        <v>500093</v>
      </c>
      <c r="D1105" s="5" t="s">
        <v>1458</v>
      </c>
      <c r="E1105" s="6">
        <v>0.01</v>
      </c>
      <c r="F1105" s="5" t="s">
        <v>71</v>
      </c>
      <c r="G1105" s="5" t="s">
        <v>87</v>
      </c>
      <c r="H1105" s="6"/>
      <c r="I1105" s="5"/>
      <c r="J1105" s="6"/>
      <c r="K1105" s="6">
        <v>0.28000000000000003</v>
      </c>
      <c r="L1105" s="6">
        <v>15.43</v>
      </c>
      <c r="M1105" s="5" t="s">
        <v>171</v>
      </c>
      <c r="N1105" s="5"/>
    </row>
    <row r="1106" spans="1:14">
      <c r="A1106" s="5" t="s">
        <v>4218</v>
      </c>
      <c r="B1106" s="5" t="s">
        <v>4219</v>
      </c>
      <c r="C1106" s="395">
        <v>532286</v>
      </c>
      <c r="D1106" s="5" t="s">
        <v>4221</v>
      </c>
      <c r="E1106" s="6">
        <v>0.01</v>
      </c>
      <c r="F1106" s="5" t="s">
        <v>71</v>
      </c>
      <c r="G1106" s="5" t="s">
        <v>89</v>
      </c>
      <c r="H1106" s="6"/>
      <c r="I1106" s="5"/>
      <c r="J1106" s="6">
        <v>11.36</v>
      </c>
      <c r="K1106" s="6">
        <v>0.06</v>
      </c>
      <c r="L1106" s="6">
        <v>2.5</v>
      </c>
      <c r="M1106" s="5" t="s">
        <v>171</v>
      </c>
      <c r="N1106" s="5"/>
    </row>
    <row r="1107" spans="1:14">
      <c r="A1107" s="5" t="s">
        <v>3090</v>
      </c>
      <c r="B1107" s="5" t="s">
        <v>3091</v>
      </c>
      <c r="C1107" s="394" t="s">
        <v>3092</v>
      </c>
      <c r="D1107" s="5" t="s">
        <v>3093</v>
      </c>
      <c r="E1107" s="6">
        <v>0.01</v>
      </c>
      <c r="F1107" s="5" t="s">
        <v>79</v>
      </c>
      <c r="G1107" s="5" t="s">
        <v>83</v>
      </c>
      <c r="H1107" s="6"/>
      <c r="I1107" s="5"/>
      <c r="J1107" s="6">
        <v>18.47</v>
      </c>
      <c r="K1107" s="6">
        <v>0.11</v>
      </c>
      <c r="L1107" s="6">
        <v>2.09</v>
      </c>
      <c r="M1107" s="5" t="s">
        <v>603</v>
      </c>
      <c r="N1107" s="5"/>
    </row>
    <row r="1108" spans="1:14">
      <c r="A1108" s="5" t="s">
        <v>995</v>
      </c>
      <c r="B1108" s="5" t="s">
        <v>996</v>
      </c>
      <c r="C1108" s="5" t="s">
        <v>997</v>
      </c>
      <c r="D1108" s="5" t="s">
        <v>998</v>
      </c>
      <c r="E1108" s="6">
        <v>0.01</v>
      </c>
      <c r="F1108" s="5" t="s">
        <v>26</v>
      </c>
      <c r="G1108" s="5" t="s">
        <v>82</v>
      </c>
      <c r="H1108" s="6">
        <v>0.5</v>
      </c>
      <c r="I1108" s="5" t="s">
        <v>142</v>
      </c>
      <c r="J1108" s="6">
        <v>7.52</v>
      </c>
      <c r="K1108" s="6">
        <v>0.03</v>
      </c>
      <c r="L1108" s="6">
        <v>0.48</v>
      </c>
      <c r="M1108" s="5" t="s">
        <v>131</v>
      </c>
      <c r="N1108" s="5" t="s">
        <v>8599</v>
      </c>
    </row>
    <row r="1109" spans="1:14">
      <c r="A1109" s="5" t="s">
        <v>432</v>
      </c>
      <c r="B1109" s="5" t="s">
        <v>433</v>
      </c>
      <c r="C1109" s="395" t="s">
        <v>434</v>
      </c>
      <c r="D1109" s="5" t="s">
        <v>435</v>
      </c>
      <c r="E1109" s="6">
        <v>0.01</v>
      </c>
      <c r="F1109" s="5" t="s">
        <v>436</v>
      </c>
      <c r="G1109" s="5" t="s">
        <v>82</v>
      </c>
      <c r="H1109" s="6"/>
      <c r="I1109" s="5" t="s">
        <v>176</v>
      </c>
      <c r="J1109" s="6">
        <v>25.94</v>
      </c>
      <c r="K1109" s="6">
        <v>0.16</v>
      </c>
      <c r="L1109" s="6">
        <v>2.77</v>
      </c>
      <c r="M1109" s="5" t="s">
        <v>437</v>
      </c>
      <c r="N1109" s="5" t="s">
        <v>8599</v>
      </c>
    </row>
    <row r="1110" spans="1:14">
      <c r="A1110" s="5" t="s">
        <v>5787</v>
      </c>
      <c r="B1110" s="5" t="s">
        <v>5788</v>
      </c>
      <c r="C1110" s="394" t="s">
        <v>5789</v>
      </c>
      <c r="D1110" s="5" t="s">
        <v>5790</v>
      </c>
      <c r="E1110" s="6">
        <v>0.01</v>
      </c>
      <c r="F1110" s="5" t="s">
        <v>34</v>
      </c>
      <c r="G1110" s="5" t="s">
        <v>86</v>
      </c>
      <c r="H1110" s="6">
        <v>2.4500000000000002</v>
      </c>
      <c r="I1110" s="5" t="s">
        <v>263</v>
      </c>
      <c r="J1110" s="6">
        <v>66.69</v>
      </c>
      <c r="K1110" s="6">
        <v>0.52</v>
      </c>
      <c r="L1110" s="6">
        <v>34.11</v>
      </c>
      <c r="M1110" s="5" t="s">
        <v>299</v>
      </c>
      <c r="N1110" s="5" t="s">
        <v>8599</v>
      </c>
    </row>
    <row r="1111" spans="1:14">
      <c r="A1111" s="5" t="s">
        <v>2330</v>
      </c>
      <c r="B1111" s="5" t="s">
        <v>2331</v>
      </c>
      <c r="C1111" s="393">
        <v>532868</v>
      </c>
      <c r="D1111" s="5" t="s">
        <v>2333</v>
      </c>
      <c r="E1111" s="6">
        <v>0.01</v>
      </c>
      <c r="F1111" s="5" t="s">
        <v>71</v>
      </c>
      <c r="G1111" s="5" t="s">
        <v>90</v>
      </c>
      <c r="H1111" s="6"/>
      <c r="I1111" s="5"/>
      <c r="J1111" s="6">
        <v>29.68</v>
      </c>
      <c r="K1111" s="6">
        <v>0.11</v>
      </c>
      <c r="L1111" s="6">
        <v>3.28</v>
      </c>
      <c r="M1111" s="5" t="s">
        <v>171</v>
      </c>
      <c r="N1111" s="5"/>
    </row>
    <row r="1112" spans="1:14">
      <c r="A1112" s="5" t="s">
        <v>6134</v>
      </c>
      <c r="B1112" s="5" t="s">
        <v>6135</v>
      </c>
      <c r="C1112" s="393" t="s">
        <v>6136</v>
      </c>
      <c r="D1112" s="5" t="s">
        <v>6137</v>
      </c>
      <c r="E1112" s="6">
        <v>0.01</v>
      </c>
      <c r="F1112" s="5" t="s">
        <v>26</v>
      </c>
      <c r="G1112" s="5" t="s">
        <v>81</v>
      </c>
      <c r="H1112" s="6"/>
      <c r="I1112" s="5"/>
      <c r="J1112" s="6">
        <v>13.94</v>
      </c>
      <c r="K1112" s="6">
        <v>2.2400000000000002</v>
      </c>
      <c r="L1112" s="6">
        <v>33.58</v>
      </c>
      <c r="M1112" s="5" t="s">
        <v>131</v>
      </c>
      <c r="N1112" s="5"/>
    </row>
    <row r="1113" spans="1:14">
      <c r="A1113" s="5" t="s">
        <v>8125</v>
      </c>
      <c r="B1113" s="5" t="s">
        <v>8126</v>
      </c>
      <c r="C1113" s="5" t="s">
        <v>8127</v>
      </c>
      <c r="D1113" s="5" t="s">
        <v>8128</v>
      </c>
      <c r="E1113" s="6">
        <v>0.01</v>
      </c>
      <c r="F1113" s="5" t="s">
        <v>69</v>
      </c>
      <c r="G1113" s="5" t="s">
        <v>83</v>
      </c>
      <c r="H1113" s="6">
        <v>0.63</v>
      </c>
      <c r="I1113" s="5" t="s">
        <v>176</v>
      </c>
      <c r="J1113" s="6">
        <v>14.37</v>
      </c>
      <c r="K1113" s="6">
        <v>0.25</v>
      </c>
      <c r="L1113" s="6">
        <v>2.78</v>
      </c>
      <c r="M1113" s="5" t="s">
        <v>122</v>
      </c>
      <c r="N1113" s="5" t="s">
        <v>8598</v>
      </c>
    </row>
    <row r="1114" spans="1:14">
      <c r="A1114" s="5" t="s">
        <v>148</v>
      </c>
      <c r="B1114" s="5" t="s">
        <v>149</v>
      </c>
      <c r="C1114" s="395" t="s">
        <v>150</v>
      </c>
      <c r="D1114" s="5" t="s">
        <v>151</v>
      </c>
      <c r="E1114" s="6">
        <v>0.01</v>
      </c>
      <c r="F1114" s="5" t="s">
        <v>54</v>
      </c>
      <c r="G1114" s="5" t="s">
        <v>91</v>
      </c>
      <c r="H1114" s="6"/>
      <c r="I1114" s="5"/>
      <c r="J1114" s="6"/>
      <c r="K1114" s="6">
        <v>0.18</v>
      </c>
      <c r="L1114" s="6">
        <v>1.34</v>
      </c>
      <c r="M1114" s="5" t="s">
        <v>152</v>
      </c>
      <c r="N1114" s="5"/>
    </row>
    <row r="1115" spans="1:14">
      <c r="A1115" s="5" t="s">
        <v>1023</v>
      </c>
      <c r="B1115" s="5" t="s">
        <v>1024</v>
      </c>
      <c r="C1115" s="394" t="s">
        <v>1025</v>
      </c>
      <c r="D1115" s="5" t="s">
        <v>1026</v>
      </c>
      <c r="E1115" s="6">
        <v>0.01</v>
      </c>
      <c r="F1115" s="5" t="s">
        <v>77</v>
      </c>
      <c r="G1115" s="5" t="s">
        <v>85</v>
      </c>
      <c r="H1115" s="6"/>
      <c r="I1115" s="5"/>
      <c r="J1115" s="6">
        <v>7.6</v>
      </c>
      <c r="K1115" s="6">
        <v>0.82</v>
      </c>
      <c r="L1115" s="6">
        <v>6.81</v>
      </c>
      <c r="M1115" s="5" t="s">
        <v>482</v>
      </c>
      <c r="N1115" s="5"/>
    </row>
    <row r="1116" spans="1:14">
      <c r="A1116" s="5" t="s">
        <v>3743</v>
      </c>
      <c r="B1116" s="5" t="s">
        <v>3744</v>
      </c>
      <c r="C1116" s="393">
        <v>540716</v>
      </c>
      <c r="D1116" s="5" t="s">
        <v>3746</v>
      </c>
      <c r="E1116" s="6">
        <v>0.01</v>
      </c>
      <c r="F1116" s="5" t="s">
        <v>71</v>
      </c>
      <c r="G1116" s="5" t="s">
        <v>85</v>
      </c>
      <c r="H1116" s="6"/>
      <c r="I1116" s="5"/>
      <c r="J1116" s="6">
        <v>30.3</v>
      </c>
      <c r="K1116" s="6">
        <v>0.19</v>
      </c>
      <c r="L1116" s="6">
        <v>5.39</v>
      </c>
      <c r="M1116" s="5" t="s">
        <v>171</v>
      </c>
      <c r="N1116" s="5"/>
    </row>
    <row r="1117" spans="1:14">
      <c r="A1117" s="5" t="s">
        <v>5143</v>
      </c>
      <c r="B1117" s="5" t="s">
        <v>5144</v>
      </c>
      <c r="C1117" s="394" t="s">
        <v>5145</v>
      </c>
      <c r="D1117" s="5" t="s">
        <v>5146</v>
      </c>
      <c r="E1117" s="6">
        <v>0.01</v>
      </c>
      <c r="F1117" s="5" t="s">
        <v>44</v>
      </c>
      <c r="G1117" s="5" t="s">
        <v>91</v>
      </c>
      <c r="H1117" s="6">
        <v>0.93</v>
      </c>
      <c r="I1117" s="5" t="s">
        <v>263</v>
      </c>
      <c r="J1117" s="6">
        <v>13.74</v>
      </c>
      <c r="K1117" s="6">
        <v>0.27</v>
      </c>
      <c r="L1117" s="6">
        <v>2.66</v>
      </c>
      <c r="M1117" s="5" t="s">
        <v>152</v>
      </c>
      <c r="N1117" s="5" t="s">
        <v>8598</v>
      </c>
    </row>
    <row r="1118" spans="1:14">
      <c r="A1118" s="5" t="s">
        <v>3847</v>
      </c>
      <c r="B1118" s="5" t="s">
        <v>3848</v>
      </c>
      <c r="C1118" s="394" t="s">
        <v>3849</v>
      </c>
      <c r="D1118" s="5" t="s">
        <v>3850</v>
      </c>
      <c r="E1118" s="6">
        <v>0.01</v>
      </c>
      <c r="F1118" s="5" t="s">
        <v>69</v>
      </c>
      <c r="G1118" s="5" t="s">
        <v>85</v>
      </c>
      <c r="H1118" s="6">
        <v>0.84</v>
      </c>
      <c r="I1118" s="5" t="s">
        <v>142</v>
      </c>
      <c r="J1118" s="6">
        <v>5.32</v>
      </c>
      <c r="K1118" s="6">
        <v>0.1</v>
      </c>
      <c r="L1118" s="6">
        <v>0.48</v>
      </c>
      <c r="M1118" s="5" t="s">
        <v>122</v>
      </c>
      <c r="N1118" s="5" t="s">
        <v>8599</v>
      </c>
    </row>
    <row r="1119" spans="1:14">
      <c r="A1119" s="5" t="s">
        <v>316</v>
      </c>
      <c r="B1119" s="5" t="s">
        <v>317</v>
      </c>
      <c r="C1119" s="393" t="s">
        <v>318</v>
      </c>
      <c r="D1119" s="5" t="s">
        <v>319</v>
      </c>
      <c r="E1119" s="6">
        <v>0.01</v>
      </c>
      <c r="F1119" s="5" t="s">
        <v>32</v>
      </c>
      <c r="G1119" s="5" t="s">
        <v>87</v>
      </c>
      <c r="H1119" s="6"/>
      <c r="I1119" s="5" t="s">
        <v>263</v>
      </c>
      <c r="J1119" s="6">
        <v>13.37</v>
      </c>
      <c r="K1119" s="6">
        <v>0.1</v>
      </c>
      <c r="L1119" s="6">
        <v>2.64</v>
      </c>
      <c r="M1119" s="5" t="s">
        <v>152</v>
      </c>
      <c r="N1119" s="5" t="s">
        <v>8599</v>
      </c>
    </row>
    <row r="1120" spans="1:14">
      <c r="A1120" s="5" t="s">
        <v>2848</v>
      </c>
      <c r="B1120" s="5" t="s">
        <v>2849</v>
      </c>
      <c r="C1120" s="5" t="s">
        <v>2850</v>
      </c>
      <c r="D1120" s="5" t="s">
        <v>2851</v>
      </c>
      <c r="E1120" s="6">
        <v>0.01</v>
      </c>
      <c r="F1120" s="5" t="s">
        <v>69</v>
      </c>
      <c r="G1120" s="5" t="s">
        <v>82</v>
      </c>
      <c r="H1120" s="6"/>
      <c r="I1120" s="5"/>
      <c r="J1120" s="6">
        <v>13.47</v>
      </c>
      <c r="K1120" s="6">
        <v>0.26</v>
      </c>
      <c r="L1120" s="6">
        <v>3.86</v>
      </c>
      <c r="M1120" s="5" t="s">
        <v>157</v>
      </c>
      <c r="N1120" s="5"/>
    </row>
    <row r="1121" spans="1:14">
      <c r="A1121" s="5" t="s">
        <v>5635</v>
      </c>
      <c r="B1121" s="5" t="s">
        <v>5636</v>
      </c>
      <c r="C1121" s="393">
        <v>6033</v>
      </c>
      <c r="D1121" s="5" t="s">
        <v>5638</v>
      </c>
      <c r="E1121" s="6">
        <v>0.01</v>
      </c>
      <c r="F1121" s="5" t="s">
        <v>136</v>
      </c>
      <c r="G1121" s="5" t="s">
        <v>91</v>
      </c>
      <c r="H1121" s="6"/>
      <c r="I1121" s="5"/>
      <c r="J1121" s="6">
        <v>19.399999999999999</v>
      </c>
      <c r="K1121" s="6">
        <v>0.13</v>
      </c>
      <c r="L1121" s="6">
        <v>2.54</v>
      </c>
      <c r="M1121" s="5" t="s">
        <v>137</v>
      </c>
      <c r="N1121" s="5"/>
    </row>
    <row r="1122" spans="1:14">
      <c r="A1122" s="5" t="s">
        <v>6089</v>
      </c>
      <c r="B1122" s="5" t="s">
        <v>6090</v>
      </c>
      <c r="C1122" s="394" t="s">
        <v>6091</v>
      </c>
      <c r="D1122" s="5" t="s">
        <v>6092</v>
      </c>
      <c r="E1122" s="6">
        <v>0.01</v>
      </c>
      <c r="F1122" s="5" t="s">
        <v>6093</v>
      </c>
      <c r="G1122" s="5" t="s">
        <v>85</v>
      </c>
      <c r="H1122" s="6"/>
      <c r="I1122" s="5"/>
      <c r="J1122" s="6"/>
      <c r="K1122" s="6">
        <v>0.12</v>
      </c>
      <c r="L1122" s="6">
        <v>0.7</v>
      </c>
      <c r="M1122" s="5" t="s">
        <v>152</v>
      </c>
      <c r="N1122" s="5"/>
    </row>
    <row r="1123" spans="1:14">
      <c r="A1123" s="5" t="s">
        <v>8497</v>
      </c>
      <c r="B1123" s="5" t="s">
        <v>9034</v>
      </c>
      <c r="C1123" s="395">
        <v>688525</v>
      </c>
      <c r="D1123" s="5" t="s">
        <v>9035</v>
      </c>
      <c r="E1123" s="6">
        <v>0.01</v>
      </c>
      <c r="F1123" s="5" t="s">
        <v>69</v>
      </c>
      <c r="G1123" s="5" t="s">
        <v>88</v>
      </c>
      <c r="H1123" s="6"/>
      <c r="I1123" s="5"/>
      <c r="J1123" s="6"/>
      <c r="K1123" s="6">
        <v>0.22</v>
      </c>
      <c r="L1123" s="6">
        <v>20.66</v>
      </c>
      <c r="M1123" s="5" t="s">
        <v>122</v>
      </c>
      <c r="N1123" s="5"/>
    </row>
    <row r="1124" spans="1:14">
      <c r="A1124" s="5" t="s">
        <v>1156</v>
      </c>
      <c r="B1124" s="5" t="s">
        <v>1157</v>
      </c>
      <c r="C1124" s="5" t="s">
        <v>1158</v>
      </c>
      <c r="D1124" s="5" t="s">
        <v>1159</v>
      </c>
      <c r="E1124" s="6">
        <v>0.01</v>
      </c>
      <c r="F1124" s="5" t="s">
        <v>188</v>
      </c>
      <c r="G1124" s="5" t="s">
        <v>87</v>
      </c>
      <c r="H1124" s="6"/>
      <c r="I1124" s="5"/>
      <c r="J1124" s="6"/>
      <c r="K1124" s="6">
        <v>0.17</v>
      </c>
      <c r="L1124" s="6">
        <v>2.08</v>
      </c>
      <c r="M1124" s="5" t="s">
        <v>189</v>
      </c>
      <c r="N1124" s="5"/>
    </row>
    <row r="1125" spans="1:14">
      <c r="A1125" s="5" t="s">
        <v>2311</v>
      </c>
      <c r="B1125" s="5" t="s">
        <v>2312</v>
      </c>
      <c r="C1125" s="395" t="s">
        <v>2313</v>
      </c>
      <c r="D1125" s="5" t="s">
        <v>2314</v>
      </c>
      <c r="E1125" s="6">
        <v>0.01</v>
      </c>
      <c r="F1125" s="5" t="s">
        <v>436</v>
      </c>
      <c r="G1125" s="5" t="s">
        <v>83</v>
      </c>
      <c r="H1125" s="6"/>
      <c r="I1125" s="5"/>
      <c r="J1125" s="6"/>
      <c r="K1125" s="6">
        <v>0.2</v>
      </c>
      <c r="L1125" s="6">
        <v>3.9</v>
      </c>
      <c r="M1125" s="5" t="s">
        <v>437</v>
      </c>
      <c r="N1125" s="5"/>
    </row>
    <row r="1126" spans="1:14">
      <c r="A1126" s="5" t="s">
        <v>5627</v>
      </c>
      <c r="B1126" s="5" t="s">
        <v>5628</v>
      </c>
      <c r="C1126" s="394" t="s">
        <v>5629</v>
      </c>
      <c r="D1126" s="5" t="s">
        <v>5630</v>
      </c>
      <c r="E1126" s="6">
        <v>0.01</v>
      </c>
      <c r="F1126" s="5" t="s">
        <v>136</v>
      </c>
      <c r="G1126" s="5" t="s">
        <v>89</v>
      </c>
      <c r="H1126" s="6"/>
      <c r="I1126" s="5"/>
      <c r="J1126" s="6">
        <v>38.54</v>
      </c>
      <c r="K1126" s="6">
        <v>-0.05</v>
      </c>
      <c r="L1126" s="6">
        <v>1.29</v>
      </c>
      <c r="M1126" s="5" t="s">
        <v>137</v>
      </c>
      <c r="N1126" s="5"/>
    </row>
    <row r="1127" spans="1:14">
      <c r="A1127" s="5" t="s">
        <v>3691</v>
      </c>
      <c r="B1127" s="5" t="s">
        <v>3692</v>
      </c>
      <c r="C1127" s="395">
        <v>352820</v>
      </c>
      <c r="D1127" s="5" t="s">
        <v>3694</v>
      </c>
      <c r="E1127" s="6">
        <v>0.01</v>
      </c>
      <c r="F1127" s="5" t="s">
        <v>73</v>
      </c>
      <c r="G1127" s="5" t="s">
        <v>81</v>
      </c>
      <c r="H1127" s="6"/>
      <c r="I1127" s="5"/>
      <c r="J1127" s="6">
        <v>22.96</v>
      </c>
      <c r="K1127" s="6">
        <v>-0.08</v>
      </c>
      <c r="L1127" s="6">
        <v>3.29</v>
      </c>
      <c r="M1127" s="5" t="s">
        <v>469</v>
      </c>
      <c r="N1127" s="5"/>
    </row>
    <row r="1128" spans="1:14">
      <c r="A1128" s="5" t="s">
        <v>2998</v>
      </c>
      <c r="B1128" s="5" t="s">
        <v>2999</v>
      </c>
      <c r="C1128" s="395">
        <v>532424</v>
      </c>
      <c r="D1128" s="5" t="s">
        <v>3001</v>
      </c>
      <c r="E1128" s="6">
        <v>0.01</v>
      </c>
      <c r="F1128" s="5" t="s">
        <v>71</v>
      </c>
      <c r="G1128" s="5" t="s">
        <v>83</v>
      </c>
      <c r="H1128" s="6"/>
      <c r="I1128" s="5" t="s">
        <v>263</v>
      </c>
      <c r="J1128" s="6">
        <v>45.4</v>
      </c>
      <c r="K1128" s="6">
        <v>0.15</v>
      </c>
      <c r="L1128" s="6">
        <v>9.07</v>
      </c>
      <c r="M1128" s="5" t="s">
        <v>171</v>
      </c>
      <c r="N1128" s="5" t="s">
        <v>8598</v>
      </c>
    </row>
    <row r="1129" spans="1:14">
      <c r="A1129" s="5" t="s">
        <v>5966</v>
      </c>
      <c r="B1129" s="5" t="s">
        <v>5967</v>
      </c>
      <c r="C1129" s="395" t="s">
        <v>5968</v>
      </c>
      <c r="D1129" s="5" t="s">
        <v>5969</v>
      </c>
      <c r="E1129" s="6">
        <v>0.01</v>
      </c>
      <c r="F1129" s="5" t="s">
        <v>34</v>
      </c>
      <c r="G1129" s="5" t="s">
        <v>87</v>
      </c>
      <c r="H1129" s="6">
        <v>0.9</v>
      </c>
      <c r="I1129" s="5" t="s">
        <v>142</v>
      </c>
      <c r="J1129" s="6">
        <v>7.42</v>
      </c>
      <c r="K1129" s="6">
        <v>2.67</v>
      </c>
      <c r="L1129" s="6">
        <v>10.35</v>
      </c>
      <c r="M1129" s="5" t="s">
        <v>299</v>
      </c>
      <c r="N1129" s="5" t="s">
        <v>8599</v>
      </c>
    </row>
    <row r="1130" spans="1:14">
      <c r="A1130" s="5" t="s">
        <v>7586</v>
      </c>
      <c r="B1130" s="5" t="s">
        <v>7587</v>
      </c>
      <c r="C1130" s="394" t="s">
        <v>7588</v>
      </c>
      <c r="D1130" s="5" t="s">
        <v>7589</v>
      </c>
      <c r="E1130" s="6">
        <v>0.01</v>
      </c>
      <c r="F1130" s="5" t="s">
        <v>77</v>
      </c>
      <c r="G1130" s="5" t="s">
        <v>81</v>
      </c>
      <c r="H1130" s="6">
        <v>1.17</v>
      </c>
      <c r="I1130" s="5" t="s">
        <v>142</v>
      </c>
      <c r="J1130" s="6">
        <v>12.71</v>
      </c>
      <c r="K1130" s="6">
        <v>0.17</v>
      </c>
      <c r="L1130" s="6">
        <v>2.79</v>
      </c>
      <c r="M1130" s="5" t="s">
        <v>482</v>
      </c>
      <c r="N1130" s="5" t="s">
        <v>8599</v>
      </c>
    </row>
    <row r="1131" spans="1:14">
      <c r="A1131" s="5" t="s">
        <v>7443</v>
      </c>
      <c r="B1131" s="5" t="s">
        <v>7444</v>
      </c>
      <c r="C1131" s="5" t="s">
        <v>7445</v>
      </c>
      <c r="D1131" s="5" t="s">
        <v>7446</v>
      </c>
      <c r="E1131" s="6">
        <v>0.01</v>
      </c>
      <c r="F1131" s="5" t="s">
        <v>136</v>
      </c>
      <c r="G1131" s="5" t="s">
        <v>81</v>
      </c>
      <c r="H1131" s="6"/>
      <c r="I1131" s="5"/>
      <c r="J1131" s="6">
        <v>15.21</v>
      </c>
      <c r="K1131" s="6">
        <v>0.17</v>
      </c>
      <c r="L1131" s="6">
        <v>2.57</v>
      </c>
      <c r="M1131" s="5" t="s">
        <v>137</v>
      </c>
      <c r="N1131" s="5"/>
    </row>
    <row r="1132" spans="1:14">
      <c r="A1132" s="5" t="s">
        <v>3226</v>
      </c>
      <c r="B1132" s="5" t="s">
        <v>3227</v>
      </c>
      <c r="C1132" s="394" t="s">
        <v>3228</v>
      </c>
      <c r="D1132" s="5" t="s">
        <v>3229</v>
      </c>
      <c r="E1132" s="6">
        <v>0.01</v>
      </c>
      <c r="F1132" s="5" t="s">
        <v>69</v>
      </c>
      <c r="G1132" s="5" t="s">
        <v>85</v>
      </c>
      <c r="H1132" s="6"/>
      <c r="I1132" s="5"/>
      <c r="J1132" s="6">
        <v>4.6399999999999997</v>
      </c>
      <c r="K1132" s="6">
        <v>0.1</v>
      </c>
      <c r="L1132" s="6">
        <v>0.71</v>
      </c>
      <c r="M1132" s="5" t="s">
        <v>157</v>
      </c>
      <c r="N1132" s="5"/>
    </row>
    <row r="1133" spans="1:14">
      <c r="A1133" s="5" t="s">
        <v>7887</v>
      </c>
      <c r="B1133" s="5" t="s">
        <v>7888</v>
      </c>
      <c r="C1133" s="395" t="s">
        <v>7889</v>
      </c>
      <c r="D1133" s="5" t="s">
        <v>7890</v>
      </c>
      <c r="E1133" s="6">
        <v>0.01</v>
      </c>
      <c r="F1133" s="5" t="s">
        <v>58</v>
      </c>
      <c r="G1133" s="5" t="s">
        <v>84</v>
      </c>
      <c r="H1133" s="6"/>
      <c r="I1133" s="5"/>
      <c r="J1133" s="6">
        <v>14.8</v>
      </c>
      <c r="K1133" s="6">
        <v>20.23</v>
      </c>
      <c r="L1133" s="6"/>
      <c r="M1133" s="5" t="s">
        <v>383</v>
      </c>
      <c r="N1133" s="5"/>
    </row>
    <row r="1134" spans="1:14">
      <c r="A1134" s="5" t="s">
        <v>724</v>
      </c>
      <c r="B1134" s="5" t="s">
        <v>725</v>
      </c>
      <c r="C1134" s="5" t="s">
        <v>726</v>
      </c>
      <c r="D1134" s="5" t="s">
        <v>727</v>
      </c>
      <c r="E1134" s="6">
        <v>0.01</v>
      </c>
      <c r="F1134" s="5" t="s">
        <v>71</v>
      </c>
      <c r="G1134" s="5" t="s">
        <v>86</v>
      </c>
      <c r="H1134" s="6"/>
      <c r="I1134" s="5"/>
      <c r="J1134" s="6">
        <v>8.2100000000000009</v>
      </c>
      <c r="K1134" s="6">
        <v>0.11</v>
      </c>
      <c r="L1134" s="6">
        <v>2.2400000000000002</v>
      </c>
      <c r="M1134" s="5" t="s">
        <v>171</v>
      </c>
      <c r="N1134" s="5"/>
    </row>
    <row r="1135" spans="1:14">
      <c r="A1135" s="5" t="s">
        <v>6226</v>
      </c>
      <c r="B1135" s="5" t="s">
        <v>6227</v>
      </c>
      <c r="C1135" s="5" t="s">
        <v>6228</v>
      </c>
      <c r="D1135" s="5" t="s">
        <v>6229</v>
      </c>
      <c r="E1135" s="6">
        <v>0.01</v>
      </c>
      <c r="F1135" s="5" t="s">
        <v>58</v>
      </c>
      <c r="G1135" s="5" t="s">
        <v>83</v>
      </c>
      <c r="H1135" s="6"/>
      <c r="I1135" s="5"/>
      <c r="J1135" s="6">
        <v>15.94</v>
      </c>
      <c r="K1135" s="6">
        <v>0.06</v>
      </c>
      <c r="L1135" s="6">
        <v>4.22</v>
      </c>
      <c r="M1135" s="5" t="s">
        <v>383</v>
      </c>
      <c r="N1135" s="5"/>
    </row>
    <row r="1136" spans="1:14">
      <c r="A1136" s="5" t="s">
        <v>4543</v>
      </c>
      <c r="B1136" s="5" t="s">
        <v>4544</v>
      </c>
      <c r="C1136" s="395" t="s">
        <v>4545</v>
      </c>
      <c r="D1136" s="5" t="s">
        <v>4546</v>
      </c>
      <c r="E1136" s="6">
        <v>0.01</v>
      </c>
      <c r="F1136" s="5" t="s">
        <v>64</v>
      </c>
      <c r="G1136" s="5" t="s">
        <v>85</v>
      </c>
      <c r="H1136" s="6"/>
      <c r="I1136" s="5"/>
      <c r="J1136" s="6"/>
      <c r="K1136" s="6">
        <v>0.12</v>
      </c>
      <c r="L1136" s="6">
        <v>1.08</v>
      </c>
      <c r="M1136" s="5" t="s">
        <v>162</v>
      </c>
      <c r="N1136" s="5"/>
    </row>
    <row r="1137" spans="1:14">
      <c r="A1137" s="5" t="s">
        <v>2852</v>
      </c>
      <c r="B1137" s="5" t="s">
        <v>2853</v>
      </c>
      <c r="C1137" s="395">
        <v>532155</v>
      </c>
      <c r="D1137" s="5" t="s">
        <v>2855</v>
      </c>
      <c r="E1137" s="6">
        <v>0.01</v>
      </c>
      <c r="F1137" s="5" t="s">
        <v>71</v>
      </c>
      <c r="G1137" s="5" t="s">
        <v>91</v>
      </c>
      <c r="H1137" s="6"/>
      <c r="I1137" s="5"/>
      <c r="J1137" s="6">
        <v>14.06</v>
      </c>
      <c r="K1137" s="6">
        <v>0.15</v>
      </c>
      <c r="L1137" s="6">
        <v>1.1499999999999999</v>
      </c>
      <c r="M1137" s="5" t="s">
        <v>171</v>
      </c>
      <c r="N1137" s="5"/>
    </row>
    <row r="1138" spans="1:14">
      <c r="A1138" s="5" t="s">
        <v>1475</v>
      </c>
      <c r="B1138" s="5" t="s">
        <v>1476</v>
      </c>
      <c r="C1138" s="394" t="s">
        <v>1477</v>
      </c>
      <c r="D1138" s="5" t="s">
        <v>1478</v>
      </c>
      <c r="E1138" s="6">
        <v>0.01</v>
      </c>
      <c r="F1138" s="5" t="s">
        <v>75</v>
      </c>
      <c r="G1138" s="5" t="s">
        <v>85</v>
      </c>
      <c r="H1138" s="6"/>
      <c r="I1138" s="5"/>
      <c r="J1138" s="6"/>
      <c r="K1138" s="6">
        <v>0.09</v>
      </c>
      <c r="L1138" s="6">
        <v>1.1299999999999999</v>
      </c>
      <c r="M1138" s="5" t="s">
        <v>212</v>
      </c>
      <c r="N1138" s="5"/>
    </row>
    <row r="1139" spans="1:14">
      <c r="A1139" s="5" t="s">
        <v>7709</v>
      </c>
      <c r="B1139" s="5" t="s">
        <v>7710</v>
      </c>
      <c r="C1139" s="393">
        <v>4704</v>
      </c>
      <c r="D1139" s="5" t="s">
        <v>7712</v>
      </c>
      <c r="E1139" s="6">
        <v>0.01</v>
      </c>
      <c r="F1139" s="5" t="s">
        <v>24</v>
      </c>
      <c r="G1139" s="5" t="s">
        <v>88</v>
      </c>
      <c r="H1139" s="6"/>
      <c r="I1139" s="5"/>
      <c r="J1139" s="6">
        <v>26.25</v>
      </c>
      <c r="K1139" s="6">
        <v>0.28000000000000003</v>
      </c>
      <c r="L1139" s="6">
        <v>5.14</v>
      </c>
      <c r="M1139" s="5" t="s">
        <v>294</v>
      </c>
      <c r="N1139" s="5"/>
    </row>
    <row r="1140" spans="1:14">
      <c r="A1140" s="5" t="s">
        <v>8489</v>
      </c>
      <c r="B1140" s="5" t="s">
        <v>9028</v>
      </c>
      <c r="C1140" s="394" t="s">
        <v>9029</v>
      </c>
      <c r="D1140" s="5" t="s">
        <v>9030</v>
      </c>
      <c r="E1140" s="6">
        <v>0.01</v>
      </c>
      <c r="F1140" s="5" t="s">
        <v>71</v>
      </c>
      <c r="G1140" s="5" t="s">
        <v>81</v>
      </c>
      <c r="H1140" s="6"/>
      <c r="I1140" s="5"/>
      <c r="J1140" s="6"/>
      <c r="K1140" s="6">
        <v>0.04</v>
      </c>
      <c r="L1140" s="6">
        <v>1.32</v>
      </c>
      <c r="M1140" s="5" t="s">
        <v>171</v>
      </c>
      <c r="N1140" s="5"/>
    </row>
    <row r="1141" spans="1:14">
      <c r="A1141" s="5" t="s">
        <v>5059</v>
      </c>
      <c r="B1141" s="5" t="s">
        <v>5060</v>
      </c>
      <c r="C1141" s="394" t="s">
        <v>5061</v>
      </c>
      <c r="D1141" s="5" t="s">
        <v>5062</v>
      </c>
      <c r="E1141" s="6">
        <v>0.01</v>
      </c>
      <c r="F1141" s="5" t="s">
        <v>71</v>
      </c>
      <c r="G1141" s="5" t="s">
        <v>82</v>
      </c>
      <c r="H1141" s="6"/>
      <c r="I1141" s="5"/>
      <c r="J1141" s="6"/>
      <c r="K1141" s="6">
        <v>0.11</v>
      </c>
      <c r="L1141" s="6">
        <v>2.98</v>
      </c>
      <c r="M1141" s="5" t="s">
        <v>171</v>
      </c>
      <c r="N1141" s="5"/>
    </row>
    <row r="1142" spans="1:14">
      <c r="A1142" s="5" t="s">
        <v>833</v>
      </c>
      <c r="B1142" s="5" t="s">
        <v>834</v>
      </c>
      <c r="C1142" s="393" t="s">
        <v>835</v>
      </c>
      <c r="D1142" s="5" t="s">
        <v>836</v>
      </c>
      <c r="E1142" s="6">
        <v>0.01</v>
      </c>
      <c r="F1142" s="5" t="s">
        <v>54</v>
      </c>
      <c r="G1142" s="5" t="s">
        <v>85</v>
      </c>
      <c r="H1142" s="6"/>
      <c r="I1142" s="5"/>
      <c r="J1142" s="6"/>
      <c r="K1142" s="6"/>
      <c r="L1142" s="6">
        <v>3.05</v>
      </c>
      <c r="M1142" s="5" t="s">
        <v>152</v>
      </c>
      <c r="N1142" s="5"/>
    </row>
    <row r="1143" spans="1:14">
      <c r="A1143" s="5" t="s">
        <v>6802</v>
      </c>
      <c r="B1143" s="5" t="s">
        <v>6803</v>
      </c>
      <c r="C1143" s="395">
        <v>500387</v>
      </c>
      <c r="D1143" s="5" t="s">
        <v>6805</v>
      </c>
      <c r="E1143" s="6">
        <v>0.01</v>
      </c>
      <c r="F1143" s="5" t="s">
        <v>71</v>
      </c>
      <c r="G1143" s="5" t="s">
        <v>89</v>
      </c>
      <c r="H1143" s="6"/>
      <c r="I1143" s="5" t="s">
        <v>263</v>
      </c>
      <c r="J1143" s="6">
        <v>38.76</v>
      </c>
      <c r="K1143" s="6">
        <v>0.05</v>
      </c>
      <c r="L1143" s="6">
        <v>3.91</v>
      </c>
      <c r="M1143" s="5" t="s">
        <v>171</v>
      </c>
      <c r="N1143" s="5" t="s">
        <v>8599</v>
      </c>
    </row>
    <row r="1144" spans="1:14">
      <c r="A1144" s="5" t="s">
        <v>8053</v>
      </c>
      <c r="B1144" s="5" t="s">
        <v>8054</v>
      </c>
      <c r="C1144" s="394" t="s">
        <v>8055</v>
      </c>
      <c r="D1144" s="5" t="s">
        <v>8056</v>
      </c>
      <c r="E1144" s="6">
        <v>0.01</v>
      </c>
      <c r="F1144" s="5" t="s">
        <v>48</v>
      </c>
      <c r="G1144" s="5" t="s">
        <v>90</v>
      </c>
      <c r="H1144" s="6">
        <v>0.74</v>
      </c>
      <c r="I1144" s="5" t="s">
        <v>263</v>
      </c>
      <c r="J1144" s="6">
        <v>10.54</v>
      </c>
      <c r="K1144" s="6">
        <v>-0.02</v>
      </c>
      <c r="L1144" s="6">
        <v>0.39</v>
      </c>
      <c r="M1144" s="5" t="s">
        <v>157</v>
      </c>
      <c r="N1144" s="5" t="s">
        <v>8599</v>
      </c>
    </row>
    <row r="1145" spans="1:14">
      <c r="A1145" s="5" t="s">
        <v>3094</v>
      </c>
      <c r="B1145" s="5" t="s">
        <v>3095</v>
      </c>
      <c r="C1145" s="395" t="s">
        <v>3096</v>
      </c>
      <c r="D1145" s="5" t="s">
        <v>3097</v>
      </c>
      <c r="E1145" s="6">
        <v>0.01</v>
      </c>
      <c r="F1145" s="5" t="s">
        <v>79</v>
      </c>
      <c r="G1145" s="5" t="s">
        <v>87</v>
      </c>
      <c r="H1145" s="6"/>
      <c r="I1145" s="5"/>
      <c r="J1145" s="6">
        <v>17.329999999999998</v>
      </c>
      <c r="K1145" s="6">
        <v>7.0000000000000007E-2</v>
      </c>
      <c r="L1145" s="6">
        <v>2.31</v>
      </c>
      <c r="M1145" s="5" t="s">
        <v>603</v>
      </c>
      <c r="N1145" s="5"/>
    </row>
    <row r="1146" spans="1:14">
      <c r="A1146" s="5" t="s">
        <v>9254</v>
      </c>
      <c r="B1146" s="5" t="s">
        <v>9255</v>
      </c>
      <c r="C1146" s="393" t="s">
        <v>9256</v>
      </c>
      <c r="D1146" s="5" t="s">
        <v>9257</v>
      </c>
      <c r="E1146" s="6">
        <v>0.01</v>
      </c>
      <c r="F1146" s="5" t="s">
        <v>1453</v>
      </c>
      <c r="G1146" s="5"/>
      <c r="H1146" s="6"/>
      <c r="I1146" s="5"/>
      <c r="J1146" s="6"/>
      <c r="K1146" s="6">
        <v>0.8</v>
      </c>
      <c r="L1146" s="6"/>
      <c r="M1146" s="5" t="s">
        <v>152</v>
      </c>
      <c r="N1146" s="5"/>
    </row>
    <row r="1147" spans="1:14">
      <c r="A1147" s="5" t="s">
        <v>8495</v>
      </c>
      <c r="B1147" s="5" t="s">
        <v>9016</v>
      </c>
      <c r="C1147" s="394" t="s">
        <v>9258</v>
      </c>
      <c r="D1147" s="5" t="s">
        <v>9017</v>
      </c>
      <c r="E1147" s="6">
        <v>0.01</v>
      </c>
      <c r="F1147" s="5" t="s">
        <v>71</v>
      </c>
      <c r="G1147" s="5" t="s">
        <v>86</v>
      </c>
      <c r="H1147" s="6"/>
      <c r="I1147" s="5"/>
      <c r="J1147" s="6">
        <v>84.04</v>
      </c>
      <c r="K1147" s="6">
        <v>0.1</v>
      </c>
      <c r="L1147" s="6">
        <v>6.79</v>
      </c>
      <c r="M1147" s="5" t="s">
        <v>171</v>
      </c>
      <c r="N1147" s="5"/>
    </row>
    <row r="1148" spans="1:14">
      <c r="A1148" s="5" t="s">
        <v>5978</v>
      </c>
      <c r="B1148" s="5" t="s">
        <v>5979</v>
      </c>
      <c r="C1148" s="394" t="s">
        <v>5980</v>
      </c>
      <c r="D1148" s="5" t="s">
        <v>5981</v>
      </c>
      <c r="E1148" s="6">
        <v>0.01</v>
      </c>
      <c r="F1148" s="5" t="s">
        <v>459</v>
      </c>
      <c r="G1148" s="5" t="s">
        <v>84</v>
      </c>
      <c r="H1148" s="6"/>
      <c r="I1148" s="5"/>
      <c r="J1148" s="6">
        <v>13</v>
      </c>
      <c r="K1148" s="6">
        <v>0.13</v>
      </c>
      <c r="L1148" s="6">
        <v>1.77</v>
      </c>
      <c r="M1148" s="5" t="s">
        <v>460</v>
      </c>
      <c r="N1148" s="5"/>
    </row>
    <row r="1149" spans="1:14">
      <c r="A1149" s="5" t="s">
        <v>7884</v>
      </c>
      <c r="B1149" s="5" t="s">
        <v>7885</v>
      </c>
      <c r="C1149" s="393">
        <v>5347</v>
      </c>
      <c r="D1149" s="5" t="s">
        <v>7886</v>
      </c>
      <c r="E1149" s="6">
        <v>0.01</v>
      </c>
      <c r="F1149" s="5" t="s">
        <v>75</v>
      </c>
      <c r="G1149" s="5" t="s">
        <v>88</v>
      </c>
      <c r="H1149" s="6"/>
      <c r="I1149" s="5"/>
      <c r="J1149" s="6">
        <v>15.56</v>
      </c>
      <c r="K1149" s="6">
        <v>0.12</v>
      </c>
      <c r="L1149" s="6">
        <v>3.77</v>
      </c>
      <c r="M1149" s="5" t="s">
        <v>212</v>
      </c>
      <c r="N1149" s="5"/>
    </row>
    <row r="1150" spans="1:14">
      <c r="A1150" s="5" t="s">
        <v>4875</v>
      </c>
      <c r="B1150" s="5" t="s">
        <v>4876</v>
      </c>
      <c r="C1150" s="393" t="s">
        <v>4877</v>
      </c>
      <c r="D1150" s="5" t="s">
        <v>4878</v>
      </c>
      <c r="E1150" s="6">
        <v>0.01</v>
      </c>
      <c r="F1150" s="5" t="s">
        <v>60</v>
      </c>
      <c r="G1150" s="5" t="s">
        <v>91</v>
      </c>
      <c r="H1150" s="6">
        <v>0.93</v>
      </c>
      <c r="I1150" s="5" t="s">
        <v>263</v>
      </c>
      <c r="J1150" s="6">
        <v>35.29</v>
      </c>
      <c r="K1150" s="6">
        <v>-0.05</v>
      </c>
      <c r="L1150" s="6">
        <v>1.64</v>
      </c>
      <c r="M1150" s="5" t="s">
        <v>723</v>
      </c>
      <c r="N1150" s="5" t="s">
        <v>8598</v>
      </c>
    </row>
    <row r="1151" spans="1:14">
      <c r="A1151" s="5" t="s">
        <v>2688</v>
      </c>
      <c r="B1151" s="5" t="s">
        <v>2689</v>
      </c>
      <c r="C1151" s="395" t="s">
        <v>2690</v>
      </c>
      <c r="D1151" s="5" t="s">
        <v>2691</v>
      </c>
      <c r="E1151" s="6">
        <v>0.01</v>
      </c>
      <c r="F1151" s="5" t="s">
        <v>64</v>
      </c>
      <c r="G1151" s="5" t="s">
        <v>90</v>
      </c>
      <c r="H1151" s="6"/>
      <c r="I1151" s="5"/>
      <c r="J1151" s="6"/>
      <c r="K1151" s="6">
        <v>0.09</v>
      </c>
      <c r="L1151" s="6">
        <v>0.74</v>
      </c>
      <c r="M1151" s="5" t="s">
        <v>162</v>
      </c>
      <c r="N1151" s="5"/>
    </row>
    <row r="1152" spans="1:14">
      <c r="A1152" s="5" t="s">
        <v>7291</v>
      </c>
      <c r="B1152" s="5" t="s">
        <v>7292</v>
      </c>
      <c r="C1152" s="5" t="s">
        <v>7293</v>
      </c>
      <c r="D1152" s="5" t="s">
        <v>7294</v>
      </c>
      <c r="E1152" s="6">
        <v>0.01</v>
      </c>
      <c r="F1152" s="5" t="s">
        <v>40</v>
      </c>
      <c r="G1152" s="5" t="s">
        <v>89</v>
      </c>
      <c r="H1152" s="6"/>
      <c r="I1152" s="5" t="s">
        <v>263</v>
      </c>
      <c r="J1152" s="6">
        <v>17.670000000000002</v>
      </c>
      <c r="K1152" s="6">
        <v>-0.01</v>
      </c>
      <c r="L1152" s="6">
        <v>0.88</v>
      </c>
      <c r="M1152" s="5" t="s">
        <v>152</v>
      </c>
      <c r="N1152" s="5" t="s">
        <v>8598</v>
      </c>
    </row>
    <row r="1153" spans="1:14">
      <c r="A1153" s="5" t="s">
        <v>1981</v>
      </c>
      <c r="B1153" s="5" t="s">
        <v>1982</v>
      </c>
      <c r="C1153" s="393" t="s">
        <v>1983</v>
      </c>
      <c r="D1153" s="5" t="s">
        <v>1984</v>
      </c>
      <c r="E1153" s="6">
        <v>0.01</v>
      </c>
      <c r="F1153" s="5" t="s">
        <v>188</v>
      </c>
      <c r="G1153" s="5" t="s">
        <v>83</v>
      </c>
      <c r="H1153" s="6"/>
      <c r="I1153" s="5"/>
      <c r="J1153" s="6"/>
      <c r="K1153" s="6">
        <v>0.5</v>
      </c>
      <c r="L1153" s="6">
        <v>10.199999999999999</v>
      </c>
      <c r="M1153" s="5" t="s">
        <v>189</v>
      </c>
      <c r="N1153" s="5"/>
    </row>
    <row r="1154" spans="1:14">
      <c r="A1154" s="5" t="s">
        <v>7849</v>
      </c>
      <c r="B1154" s="5" t="s">
        <v>7850</v>
      </c>
      <c r="C1154" s="5" t="s">
        <v>7851</v>
      </c>
      <c r="D1154" s="5" t="s">
        <v>7852</v>
      </c>
      <c r="E1154" s="6">
        <v>0.01</v>
      </c>
      <c r="F1154" s="5" t="s">
        <v>71</v>
      </c>
      <c r="G1154" s="5" t="s">
        <v>83</v>
      </c>
      <c r="H1154" s="6"/>
      <c r="I1154" s="5"/>
      <c r="J1154" s="6">
        <v>55.93</v>
      </c>
      <c r="K1154" s="6">
        <v>0.21</v>
      </c>
      <c r="L1154" s="6">
        <v>10.96</v>
      </c>
      <c r="M1154" s="5" t="s">
        <v>171</v>
      </c>
      <c r="N1154" s="5"/>
    </row>
    <row r="1155" spans="1:14">
      <c r="A1155" s="5" t="s">
        <v>2259</v>
      </c>
      <c r="B1155" s="5" t="s">
        <v>2260</v>
      </c>
      <c r="C1155" s="395" t="s">
        <v>2261</v>
      </c>
      <c r="D1155" s="5" t="s">
        <v>2262</v>
      </c>
      <c r="E1155" s="6">
        <v>0.01</v>
      </c>
      <c r="F1155" s="5" t="s">
        <v>400</v>
      </c>
      <c r="G1155" s="5" t="s">
        <v>83</v>
      </c>
      <c r="H1155" s="6">
        <v>1.06</v>
      </c>
      <c r="I1155" s="5" t="s">
        <v>142</v>
      </c>
      <c r="J1155" s="6">
        <v>20.190000000000001</v>
      </c>
      <c r="K1155" s="6">
        <v>0.09</v>
      </c>
      <c r="L1155" s="6">
        <v>2.0699999999999998</v>
      </c>
      <c r="M1155" s="5" t="s">
        <v>152</v>
      </c>
      <c r="N1155" s="5" t="s">
        <v>8599</v>
      </c>
    </row>
    <row r="1156" spans="1:14">
      <c r="A1156" s="5" t="s">
        <v>2440</v>
      </c>
      <c r="B1156" s="5" t="s">
        <v>2441</v>
      </c>
      <c r="C1156" s="394" t="s">
        <v>2442</v>
      </c>
      <c r="D1156" s="5" t="s">
        <v>2443</v>
      </c>
      <c r="E1156" s="6">
        <v>0.01</v>
      </c>
      <c r="F1156" s="5" t="s">
        <v>44</v>
      </c>
      <c r="G1156" s="5" t="s">
        <v>91</v>
      </c>
      <c r="H1156" s="6">
        <v>1.21</v>
      </c>
      <c r="I1156" s="5" t="s">
        <v>142</v>
      </c>
      <c r="J1156" s="6">
        <v>38.049999999999997</v>
      </c>
      <c r="K1156" s="6">
        <v>0.03</v>
      </c>
      <c r="L1156" s="6">
        <v>1.48</v>
      </c>
      <c r="M1156" s="5" t="s">
        <v>152</v>
      </c>
      <c r="N1156" s="5" t="s">
        <v>8598</v>
      </c>
    </row>
    <row r="1157" spans="1:14">
      <c r="A1157" s="5" t="s">
        <v>5755</v>
      </c>
      <c r="B1157" s="5" t="s">
        <v>5756</v>
      </c>
      <c r="C1157" s="394" t="s">
        <v>5757</v>
      </c>
      <c r="D1157" s="5" t="s">
        <v>5758</v>
      </c>
      <c r="E1157" s="6">
        <v>0.01</v>
      </c>
      <c r="F1157" s="5" t="s">
        <v>75</v>
      </c>
      <c r="G1157" s="5" t="s">
        <v>88</v>
      </c>
      <c r="H1157" s="6"/>
      <c r="I1157" s="5"/>
      <c r="J1157" s="6">
        <v>14.28</v>
      </c>
      <c r="K1157" s="6">
        <v>0.13</v>
      </c>
      <c r="L1157" s="6">
        <v>2.82</v>
      </c>
      <c r="M1157" s="5" t="s">
        <v>212</v>
      </c>
      <c r="N1157" s="5"/>
    </row>
    <row r="1158" spans="1:14">
      <c r="A1158" s="5" t="s">
        <v>3528</v>
      </c>
      <c r="B1158" s="5" t="s">
        <v>3529</v>
      </c>
      <c r="C1158" s="394" t="s">
        <v>3530</v>
      </c>
      <c r="D1158" s="5" t="s">
        <v>3531</v>
      </c>
      <c r="E1158" s="6">
        <v>0.01</v>
      </c>
      <c r="F1158" s="5" t="s">
        <v>73</v>
      </c>
      <c r="G1158" s="5" t="s">
        <v>86</v>
      </c>
      <c r="H1158" s="6"/>
      <c r="I1158" s="5"/>
      <c r="J1158" s="6"/>
      <c r="K1158" s="6">
        <v>-0.51</v>
      </c>
      <c r="L1158" s="6">
        <v>18.059999999999999</v>
      </c>
      <c r="M1158" s="5" t="s">
        <v>469</v>
      </c>
      <c r="N1158" s="5"/>
    </row>
    <row r="1159" spans="1:14">
      <c r="A1159" s="5" t="s">
        <v>2957</v>
      </c>
      <c r="B1159" s="5" t="s">
        <v>2958</v>
      </c>
      <c r="C1159" s="395">
        <v>2376</v>
      </c>
      <c r="D1159" s="5" t="s">
        <v>2960</v>
      </c>
      <c r="E1159" s="6">
        <v>0.01</v>
      </c>
      <c r="F1159" s="5" t="s">
        <v>75</v>
      </c>
      <c r="G1159" s="5" t="s">
        <v>88</v>
      </c>
      <c r="H1159" s="6"/>
      <c r="I1159" s="5"/>
      <c r="J1159" s="6">
        <v>23.85</v>
      </c>
      <c r="K1159" s="6">
        <v>0.24</v>
      </c>
      <c r="L1159" s="6">
        <v>2.98</v>
      </c>
      <c r="M1159" s="5" t="s">
        <v>212</v>
      </c>
      <c r="N1159" s="5"/>
    </row>
    <row r="1160" spans="1:14">
      <c r="A1160" s="5" t="s">
        <v>455</v>
      </c>
      <c r="B1160" s="5" t="s">
        <v>456</v>
      </c>
      <c r="C1160" s="393" t="s">
        <v>457</v>
      </c>
      <c r="D1160" s="5" t="s">
        <v>458</v>
      </c>
      <c r="E1160" s="6">
        <v>0.01</v>
      </c>
      <c r="F1160" s="5" t="s">
        <v>459</v>
      </c>
      <c r="G1160" s="5" t="s">
        <v>85</v>
      </c>
      <c r="H1160" s="6"/>
      <c r="I1160" s="5"/>
      <c r="J1160" s="6">
        <v>13.23</v>
      </c>
      <c r="K1160" s="6">
        <v>0.06</v>
      </c>
      <c r="L1160" s="6">
        <v>0.83</v>
      </c>
      <c r="M1160" s="5" t="s">
        <v>460</v>
      </c>
      <c r="N1160" s="5"/>
    </row>
    <row r="1161" spans="1:14">
      <c r="A1161" s="5" t="s">
        <v>8585</v>
      </c>
      <c r="B1161" s="5" t="s">
        <v>9021</v>
      </c>
      <c r="C1161" s="5" t="s">
        <v>9259</v>
      </c>
      <c r="D1161" s="5" t="s">
        <v>9022</v>
      </c>
      <c r="E1161" s="6">
        <v>0.01</v>
      </c>
      <c r="F1161" s="5" t="s">
        <v>69</v>
      </c>
      <c r="G1161" s="5" t="s">
        <v>87</v>
      </c>
      <c r="H1161" s="6">
        <v>0.7</v>
      </c>
      <c r="I1161" s="5" t="s">
        <v>142</v>
      </c>
      <c r="J1161" s="6">
        <v>1.57</v>
      </c>
      <c r="K1161" s="6">
        <v>0.11</v>
      </c>
      <c r="L1161" s="6">
        <v>2.17</v>
      </c>
      <c r="M1161" s="5" t="s">
        <v>157</v>
      </c>
      <c r="N1161" s="5" t="s">
        <v>8924</v>
      </c>
    </row>
    <row r="1162" spans="1:14">
      <c r="A1162" s="5" t="s">
        <v>8361</v>
      </c>
      <c r="B1162" s="5" t="s">
        <v>8362</v>
      </c>
      <c r="C1162" s="394" t="s">
        <v>8363</v>
      </c>
      <c r="D1162" s="5" t="s">
        <v>8364</v>
      </c>
      <c r="E1162" s="6">
        <v>0.01</v>
      </c>
      <c r="F1162" s="5" t="s">
        <v>69</v>
      </c>
      <c r="G1162" s="5" t="s">
        <v>82</v>
      </c>
      <c r="H1162" s="6"/>
      <c r="I1162" s="5"/>
      <c r="J1162" s="6">
        <v>19.11</v>
      </c>
      <c r="K1162" s="6">
        <v>-0.3</v>
      </c>
      <c r="L1162" s="6">
        <v>4.97</v>
      </c>
      <c r="M1162" s="5" t="s">
        <v>157</v>
      </c>
      <c r="N1162" s="5"/>
    </row>
    <row r="1163" spans="1:14">
      <c r="A1163" s="5" t="s">
        <v>5439</v>
      </c>
      <c r="B1163" s="5" t="s">
        <v>5440</v>
      </c>
      <c r="C1163" s="393" t="s">
        <v>5441</v>
      </c>
      <c r="D1163" s="5" t="s">
        <v>5442</v>
      </c>
      <c r="E1163" s="6">
        <v>0.01</v>
      </c>
      <c r="F1163" s="5" t="s">
        <v>459</v>
      </c>
      <c r="G1163" s="5" t="s">
        <v>81</v>
      </c>
      <c r="H1163" s="6"/>
      <c r="I1163" s="5"/>
      <c r="J1163" s="6">
        <v>20.260000000000002</v>
      </c>
      <c r="K1163" s="6">
        <v>0.16</v>
      </c>
      <c r="L1163" s="6">
        <v>1.39</v>
      </c>
      <c r="M1163" s="5" t="s">
        <v>460</v>
      </c>
      <c r="N1163" s="5"/>
    </row>
    <row r="1164" spans="1:14">
      <c r="A1164" s="5" t="s">
        <v>7510</v>
      </c>
      <c r="B1164" s="5" t="s">
        <v>7511</v>
      </c>
      <c r="C1164" s="395" t="s">
        <v>7512</v>
      </c>
      <c r="D1164" s="5" t="s">
        <v>7513</v>
      </c>
      <c r="E1164" s="6">
        <v>0.01</v>
      </c>
      <c r="F1164" s="5" t="s">
        <v>459</v>
      </c>
      <c r="G1164" s="5" t="s">
        <v>85</v>
      </c>
      <c r="H1164" s="6"/>
      <c r="I1164" s="5"/>
      <c r="J1164" s="6">
        <v>6.03</v>
      </c>
      <c r="K1164" s="6">
        <v>0.1</v>
      </c>
      <c r="L1164" s="6">
        <v>0.81</v>
      </c>
      <c r="M1164" s="5" t="s">
        <v>460</v>
      </c>
      <c r="N1164" s="5"/>
    </row>
    <row r="1165" spans="1:14">
      <c r="A1165" s="5" t="s">
        <v>3983</v>
      </c>
      <c r="B1165" s="5" t="s">
        <v>3984</v>
      </c>
      <c r="C1165" s="393">
        <v>2356</v>
      </c>
      <c r="D1165" s="5" t="s">
        <v>3986</v>
      </c>
      <c r="E1165" s="6">
        <v>0.01</v>
      </c>
      <c r="F1165" s="5" t="s">
        <v>75</v>
      </c>
      <c r="G1165" s="5" t="s">
        <v>88</v>
      </c>
      <c r="H1165" s="6"/>
      <c r="I1165" s="5"/>
      <c r="J1165" s="6">
        <v>22.5</v>
      </c>
      <c r="K1165" s="6">
        <v>0.13</v>
      </c>
      <c r="L1165" s="6">
        <v>2.09</v>
      </c>
      <c r="M1165" s="5" t="s">
        <v>212</v>
      </c>
      <c r="N1165" s="5"/>
    </row>
    <row r="1166" spans="1:14">
      <c r="A1166" s="5" t="s">
        <v>5771</v>
      </c>
      <c r="B1166" s="5" t="s">
        <v>5772</v>
      </c>
      <c r="C1166" s="5" t="s">
        <v>5773</v>
      </c>
      <c r="D1166" s="5" t="s">
        <v>5774</v>
      </c>
      <c r="E1166" s="6">
        <v>0.01</v>
      </c>
      <c r="F1166" s="5" t="s">
        <v>75</v>
      </c>
      <c r="G1166" s="5" t="s">
        <v>83</v>
      </c>
      <c r="H1166" s="6"/>
      <c r="I1166" s="5" t="s">
        <v>263</v>
      </c>
      <c r="J1166" s="6">
        <v>24.89</v>
      </c>
      <c r="K1166" s="6">
        <v>0.33</v>
      </c>
      <c r="L1166" s="6">
        <v>5.56</v>
      </c>
      <c r="M1166" s="5" t="s">
        <v>212</v>
      </c>
      <c r="N1166" s="5" t="s">
        <v>8600</v>
      </c>
    </row>
    <row r="1167" spans="1:14">
      <c r="A1167" s="5" t="s">
        <v>3759</v>
      </c>
      <c r="B1167" s="5" t="s">
        <v>3760</v>
      </c>
      <c r="C1167" s="393" t="s">
        <v>3761</v>
      </c>
      <c r="D1167" s="5" t="s">
        <v>3762</v>
      </c>
      <c r="E1167" s="6">
        <v>0.01</v>
      </c>
      <c r="F1167" s="5" t="s">
        <v>71</v>
      </c>
      <c r="G1167" s="5" t="s">
        <v>85</v>
      </c>
      <c r="H1167" s="6"/>
      <c r="I1167" s="5"/>
      <c r="J1167" s="6"/>
      <c r="K1167" s="6">
        <v>0.04</v>
      </c>
      <c r="L1167" s="6">
        <v>1.05</v>
      </c>
      <c r="M1167" s="5" t="s">
        <v>171</v>
      </c>
      <c r="N1167" s="5"/>
    </row>
    <row r="1168" spans="1:14">
      <c r="A1168" s="5" t="s">
        <v>1288</v>
      </c>
      <c r="B1168" s="5" t="s">
        <v>1289</v>
      </c>
      <c r="C1168" s="395" t="s">
        <v>1290</v>
      </c>
      <c r="D1168" s="5" t="s">
        <v>1291</v>
      </c>
      <c r="E1168" s="6">
        <v>0.01</v>
      </c>
      <c r="F1168" s="5" t="s">
        <v>54</v>
      </c>
      <c r="G1168" s="5" t="s">
        <v>89</v>
      </c>
      <c r="H1168" s="6"/>
      <c r="I1168" s="5"/>
      <c r="J1168" s="6">
        <v>10.33</v>
      </c>
      <c r="K1168" s="6">
        <v>0.16</v>
      </c>
      <c r="L1168" s="6">
        <v>1.25</v>
      </c>
      <c r="M1168" s="5" t="s">
        <v>152</v>
      </c>
      <c r="N1168" s="5"/>
    </row>
    <row r="1169" spans="1:14">
      <c r="A1169" s="5" t="s">
        <v>1215</v>
      </c>
      <c r="B1169" s="5" t="s">
        <v>1216</v>
      </c>
      <c r="C1169" s="5" t="s">
        <v>1213</v>
      </c>
      <c r="D1169" s="5" t="s">
        <v>1217</v>
      </c>
      <c r="E1169" s="6">
        <v>0.01</v>
      </c>
      <c r="F1169" s="5" t="s">
        <v>32</v>
      </c>
      <c r="G1169" s="5" t="s">
        <v>81</v>
      </c>
      <c r="H1169" s="6"/>
      <c r="I1169" s="5"/>
      <c r="J1169" s="6">
        <v>27.83</v>
      </c>
      <c r="K1169" s="6">
        <v>0.01</v>
      </c>
      <c r="L1169" s="6">
        <v>0.54</v>
      </c>
      <c r="M1169" s="5" t="s">
        <v>152</v>
      </c>
      <c r="N1169" s="5"/>
    </row>
    <row r="1170" spans="1:14">
      <c r="A1170" s="5" t="s">
        <v>163</v>
      </c>
      <c r="B1170" s="5" t="s">
        <v>164</v>
      </c>
      <c r="C1170" s="394" t="s">
        <v>165</v>
      </c>
      <c r="D1170" s="5" t="s">
        <v>166</v>
      </c>
      <c r="E1170" s="6">
        <v>0.01</v>
      </c>
      <c r="F1170" s="5" t="s">
        <v>64</v>
      </c>
      <c r="G1170" s="5" t="s">
        <v>90</v>
      </c>
      <c r="H1170" s="6"/>
      <c r="I1170" s="5"/>
      <c r="J1170" s="6"/>
      <c r="K1170" s="6">
        <v>0.1</v>
      </c>
      <c r="L1170" s="6">
        <v>2.0099999999999998</v>
      </c>
      <c r="M1170" s="5" t="s">
        <v>162</v>
      </c>
      <c r="N1170" s="5"/>
    </row>
    <row r="1171" spans="1:14">
      <c r="A1171" s="5" t="s">
        <v>5950</v>
      </c>
      <c r="B1171" s="5" t="s">
        <v>5951</v>
      </c>
      <c r="C1171" s="395" t="s">
        <v>5952</v>
      </c>
      <c r="D1171" s="5" t="s">
        <v>5953</v>
      </c>
      <c r="E1171" s="6">
        <v>0.01</v>
      </c>
      <c r="F1171" s="5" t="s">
        <v>450</v>
      </c>
      <c r="G1171" s="5" t="s">
        <v>91</v>
      </c>
      <c r="H1171" s="6"/>
      <c r="I1171" s="5"/>
      <c r="J1171" s="6">
        <v>10.29</v>
      </c>
      <c r="K1171" s="6">
        <v>0.06</v>
      </c>
      <c r="L1171" s="6">
        <v>1.08</v>
      </c>
      <c r="M1171" s="5" t="s">
        <v>152</v>
      </c>
      <c r="N1171" s="5"/>
    </row>
    <row r="1172" spans="1:14">
      <c r="A1172" s="5" t="s">
        <v>6438</v>
      </c>
      <c r="B1172" s="5" t="s">
        <v>6439</v>
      </c>
      <c r="C1172" s="393">
        <v>5285</v>
      </c>
      <c r="D1172" s="5" t="s">
        <v>6441</v>
      </c>
      <c r="E1172" s="6">
        <v>0.01</v>
      </c>
      <c r="F1172" s="5" t="s">
        <v>136</v>
      </c>
      <c r="G1172" s="5" t="s">
        <v>83</v>
      </c>
      <c r="H1172" s="6"/>
      <c r="I1172" s="5"/>
      <c r="J1172" s="6">
        <v>19.32</v>
      </c>
      <c r="K1172" s="6">
        <v>0.15</v>
      </c>
      <c r="L1172" s="6">
        <v>2.27</v>
      </c>
      <c r="M1172" s="5" t="s">
        <v>137</v>
      </c>
      <c r="N1172" s="5"/>
    </row>
    <row r="1173" spans="1:14">
      <c r="A1173" s="5" t="s">
        <v>1031</v>
      </c>
      <c r="B1173" s="5" t="s">
        <v>1032</v>
      </c>
      <c r="C1173" s="393" t="s">
        <v>1033</v>
      </c>
      <c r="D1173" s="5" t="s">
        <v>1034</v>
      </c>
      <c r="E1173" s="6">
        <v>0.01</v>
      </c>
      <c r="F1173" s="5" t="s">
        <v>182</v>
      </c>
      <c r="G1173" s="5" t="s">
        <v>85</v>
      </c>
      <c r="H1173" s="6"/>
      <c r="I1173" s="5"/>
      <c r="J1173" s="6">
        <v>7.02</v>
      </c>
      <c r="K1173" s="6">
        <v>0.15</v>
      </c>
      <c r="L1173" s="6">
        <v>1.05</v>
      </c>
      <c r="M1173" s="5" t="s">
        <v>183</v>
      </c>
      <c r="N1173" s="5"/>
    </row>
    <row r="1174" spans="1:14">
      <c r="A1174" s="5" t="s">
        <v>9260</v>
      </c>
      <c r="B1174" s="5" t="s">
        <v>4724</v>
      </c>
      <c r="C1174" s="394" t="s">
        <v>4725</v>
      </c>
      <c r="D1174" s="5" t="s">
        <v>4726</v>
      </c>
      <c r="E1174" s="6">
        <v>0.01</v>
      </c>
      <c r="F1174" s="5" t="s">
        <v>71</v>
      </c>
      <c r="G1174" s="5" t="s">
        <v>88</v>
      </c>
      <c r="H1174" s="6"/>
      <c r="I1174" s="5"/>
      <c r="J1174" s="6">
        <v>59.12</v>
      </c>
      <c r="K1174" s="6">
        <v>0.22</v>
      </c>
      <c r="L1174" s="6">
        <v>5.64</v>
      </c>
      <c r="M1174" s="5" t="s">
        <v>171</v>
      </c>
      <c r="N1174" s="5"/>
    </row>
    <row r="1175" spans="1:14">
      <c r="A1175" s="5" t="s">
        <v>3560</v>
      </c>
      <c r="B1175" s="5" t="s">
        <v>3561</v>
      </c>
      <c r="C1175" s="393">
        <v>5819</v>
      </c>
      <c r="D1175" s="5" t="s">
        <v>3563</v>
      </c>
      <c r="E1175" s="6">
        <v>0.01</v>
      </c>
      <c r="F1175" s="5" t="s">
        <v>136</v>
      </c>
      <c r="G1175" s="5" t="s">
        <v>85</v>
      </c>
      <c r="H1175" s="6"/>
      <c r="I1175" s="5"/>
      <c r="J1175" s="6">
        <v>9.8699999999999992</v>
      </c>
      <c r="K1175" s="6">
        <v>0.11</v>
      </c>
      <c r="L1175" s="6">
        <v>1.1399999999999999</v>
      </c>
      <c r="M1175" s="5" t="s">
        <v>137</v>
      </c>
      <c r="N1175" s="5"/>
    </row>
    <row r="1176" spans="1:14">
      <c r="A1176" s="5" t="s">
        <v>428</v>
      </c>
      <c r="B1176" s="5" t="s">
        <v>429</v>
      </c>
      <c r="C1176" s="394" t="s">
        <v>430</v>
      </c>
      <c r="D1176" s="5" t="s">
        <v>431</v>
      </c>
      <c r="E1176" s="6">
        <v>0.01</v>
      </c>
      <c r="F1176" s="5" t="s">
        <v>71</v>
      </c>
      <c r="G1176" s="5" t="s">
        <v>86</v>
      </c>
      <c r="H1176" s="6"/>
      <c r="I1176" s="5"/>
      <c r="J1176" s="6">
        <v>22.95</v>
      </c>
      <c r="K1176" s="6">
        <v>0.2</v>
      </c>
      <c r="L1176" s="6">
        <v>4.87</v>
      </c>
      <c r="M1176" s="5" t="s">
        <v>171</v>
      </c>
      <c r="N1176" s="5"/>
    </row>
    <row r="1177" spans="1:14">
      <c r="A1177" s="5" t="s">
        <v>6994</v>
      </c>
      <c r="B1177" s="5" t="s">
        <v>6995</v>
      </c>
      <c r="C1177" s="393" t="s">
        <v>6996</v>
      </c>
      <c r="D1177" s="5" t="s">
        <v>6997</v>
      </c>
      <c r="E1177" s="6">
        <v>0.01</v>
      </c>
      <c r="F1177" s="5" t="s">
        <v>182</v>
      </c>
      <c r="G1177" s="5" t="s">
        <v>90</v>
      </c>
      <c r="H1177" s="6"/>
      <c r="I1177" s="5"/>
      <c r="J1177" s="6">
        <v>11.33</v>
      </c>
      <c r="K1177" s="6">
        <v>0.11</v>
      </c>
      <c r="L1177" s="6">
        <v>1.3</v>
      </c>
      <c r="M1177" s="5" t="s">
        <v>183</v>
      </c>
      <c r="N1177" s="5"/>
    </row>
    <row r="1178" spans="1:14">
      <c r="A1178" s="5" t="s">
        <v>4735</v>
      </c>
      <c r="B1178" s="5" t="s">
        <v>4736</v>
      </c>
      <c r="C1178" s="393">
        <v>2475</v>
      </c>
      <c r="D1178" s="5" t="s">
        <v>4738</v>
      </c>
      <c r="E1178" s="6">
        <v>0.01</v>
      </c>
      <c r="F1178" s="5" t="s">
        <v>69</v>
      </c>
      <c r="G1178" s="5" t="s">
        <v>88</v>
      </c>
      <c r="H1178" s="6">
        <v>1.3</v>
      </c>
      <c r="I1178" s="5" t="s">
        <v>142</v>
      </c>
      <c r="J1178" s="6">
        <v>19.559999999999999</v>
      </c>
      <c r="K1178" s="6">
        <v>0.24</v>
      </c>
      <c r="L1178" s="6">
        <v>5.28</v>
      </c>
      <c r="M1178" s="5" t="s">
        <v>122</v>
      </c>
      <c r="N1178" s="5" t="s">
        <v>8599</v>
      </c>
    </row>
    <row r="1179" spans="1:14">
      <c r="A1179" s="5" t="s">
        <v>6274</v>
      </c>
      <c r="B1179" s="5" t="s">
        <v>6275</v>
      </c>
      <c r="C1179" s="393">
        <v>18260</v>
      </c>
      <c r="D1179" s="5" t="s">
        <v>6277</v>
      </c>
      <c r="E1179" s="6">
        <v>0.01</v>
      </c>
      <c r="F1179" s="5" t="s">
        <v>73</v>
      </c>
      <c r="G1179" s="5" t="s">
        <v>88</v>
      </c>
      <c r="H1179" s="6"/>
      <c r="I1179" s="5"/>
      <c r="J1179" s="6">
        <v>15.08</v>
      </c>
      <c r="K1179" s="6">
        <v>0.08</v>
      </c>
      <c r="L1179" s="6">
        <v>1.1599999999999999</v>
      </c>
      <c r="M1179" s="5" t="s">
        <v>469</v>
      </c>
      <c r="N1179" s="5"/>
    </row>
    <row r="1180" spans="1:14">
      <c r="A1180" s="5" t="s">
        <v>8487</v>
      </c>
      <c r="B1180" s="5" t="s">
        <v>9008</v>
      </c>
      <c r="C1180" s="5" t="s">
        <v>9009</v>
      </c>
      <c r="D1180" s="5" t="s">
        <v>9010</v>
      </c>
      <c r="E1180" s="6">
        <v>0.01</v>
      </c>
      <c r="F1180" s="5" t="s">
        <v>3899</v>
      </c>
      <c r="G1180" s="5" t="s">
        <v>89</v>
      </c>
      <c r="H1180" s="6"/>
      <c r="I1180" s="5"/>
      <c r="J1180" s="6">
        <v>0.57999999999999996</v>
      </c>
      <c r="K1180" s="6">
        <v>0.04</v>
      </c>
      <c r="L1180" s="6">
        <v>5.72</v>
      </c>
      <c r="M1180" s="5" t="s">
        <v>3900</v>
      </c>
      <c r="N1180" s="5"/>
    </row>
    <row r="1181" spans="1:14">
      <c r="A1181" s="5" t="s">
        <v>3771</v>
      </c>
      <c r="B1181" s="5" t="s">
        <v>3772</v>
      </c>
      <c r="C1181" s="393" t="s">
        <v>3773</v>
      </c>
      <c r="D1181" s="5" t="s">
        <v>3774</v>
      </c>
      <c r="E1181" s="6">
        <v>0.01</v>
      </c>
      <c r="F1181" s="5" t="s">
        <v>28</v>
      </c>
      <c r="G1181" s="5" t="s">
        <v>85</v>
      </c>
      <c r="H1181" s="6">
        <v>1.05</v>
      </c>
      <c r="I1181" s="5" t="s">
        <v>142</v>
      </c>
      <c r="J1181" s="6">
        <v>13.66</v>
      </c>
      <c r="K1181" s="6">
        <v>0.13</v>
      </c>
      <c r="L1181" s="6">
        <v>1.82</v>
      </c>
      <c r="M1181" s="5" t="s">
        <v>332</v>
      </c>
      <c r="N1181" s="5" t="s">
        <v>8599</v>
      </c>
    </row>
    <row r="1182" spans="1:14">
      <c r="A1182" s="5" t="s">
        <v>4114</v>
      </c>
      <c r="B1182" s="5" t="s">
        <v>4115</v>
      </c>
      <c r="C1182" s="394" t="s">
        <v>4116</v>
      </c>
      <c r="D1182" s="5" t="s">
        <v>4117</v>
      </c>
      <c r="E1182" s="6">
        <v>0.01</v>
      </c>
      <c r="F1182" s="5" t="s">
        <v>69</v>
      </c>
      <c r="G1182" s="5" t="s">
        <v>87</v>
      </c>
      <c r="H1182" s="6">
        <v>0.83</v>
      </c>
      <c r="I1182" s="5" t="s">
        <v>142</v>
      </c>
      <c r="J1182" s="6">
        <v>8.6999999999999993</v>
      </c>
      <c r="K1182" s="6">
        <v>0.14000000000000001</v>
      </c>
      <c r="L1182" s="6">
        <v>1.46</v>
      </c>
      <c r="M1182" s="5" t="s">
        <v>157</v>
      </c>
      <c r="N1182" s="5" t="s">
        <v>8599</v>
      </c>
    </row>
    <row r="1183" spans="1:14">
      <c r="A1183" s="5" t="s">
        <v>4539</v>
      </c>
      <c r="B1183" s="5" t="s">
        <v>4540</v>
      </c>
      <c r="C1183" s="393">
        <v>4151</v>
      </c>
      <c r="D1183" s="5" t="s">
        <v>4542</v>
      </c>
      <c r="E1183" s="6">
        <v>0.01</v>
      </c>
      <c r="F1183" s="5" t="s">
        <v>24</v>
      </c>
      <c r="G1183" s="5" t="s">
        <v>86</v>
      </c>
      <c r="H1183" s="6"/>
      <c r="I1183" s="5" t="s">
        <v>142</v>
      </c>
      <c r="J1183" s="6">
        <v>19.91</v>
      </c>
      <c r="K1183" s="6">
        <v>0.08</v>
      </c>
      <c r="L1183" s="6">
        <v>1.5</v>
      </c>
      <c r="M1183" s="5" t="s">
        <v>294</v>
      </c>
      <c r="N1183" s="5" t="s">
        <v>8598</v>
      </c>
    </row>
    <row r="1184" spans="1:14">
      <c r="A1184" s="5" t="s">
        <v>4162</v>
      </c>
      <c r="B1184" s="5" t="s">
        <v>4163</v>
      </c>
      <c r="C1184" s="393">
        <v>600276</v>
      </c>
      <c r="D1184" s="5" t="s">
        <v>4165</v>
      </c>
      <c r="E1184" s="6">
        <v>0.01</v>
      </c>
      <c r="F1184" s="5" t="s">
        <v>69</v>
      </c>
      <c r="G1184" s="5" t="s">
        <v>86</v>
      </c>
      <c r="H1184" s="6"/>
      <c r="I1184" s="5"/>
      <c r="J1184" s="6">
        <v>51.69</v>
      </c>
      <c r="K1184" s="6">
        <v>0.14000000000000001</v>
      </c>
      <c r="L1184" s="6">
        <v>6.18</v>
      </c>
      <c r="M1184" s="5" t="s">
        <v>122</v>
      </c>
      <c r="N1184" s="5"/>
    </row>
    <row r="1185" spans="1:14">
      <c r="A1185" s="5" t="s">
        <v>2398</v>
      </c>
      <c r="B1185" s="5" t="s">
        <v>2399</v>
      </c>
      <c r="C1185" s="393">
        <v>8069</v>
      </c>
      <c r="D1185" s="5" t="s">
        <v>2401</v>
      </c>
      <c r="E1185" s="6">
        <v>0.01</v>
      </c>
      <c r="F1185" s="5" t="s">
        <v>75</v>
      </c>
      <c r="G1185" s="5" t="s">
        <v>88</v>
      </c>
      <c r="H1185" s="6"/>
      <c r="I1185" s="5"/>
      <c r="J1185" s="6">
        <v>17.71</v>
      </c>
      <c r="K1185" s="6">
        <v>0.17</v>
      </c>
      <c r="L1185" s="6">
        <v>2.4</v>
      </c>
      <c r="M1185" s="5" t="s">
        <v>212</v>
      </c>
      <c r="N1185" s="5"/>
    </row>
    <row r="1186" spans="1:14">
      <c r="A1186" s="5" t="s">
        <v>7745</v>
      </c>
      <c r="B1186" s="5" t="s">
        <v>7746</v>
      </c>
      <c r="C1186" s="5" t="s">
        <v>7747</v>
      </c>
      <c r="D1186" s="5" t="s">
        <v>7748</v>
      </c>
      <c r="E1186" s="6">
        <v>0.01</v>
      </c>
      <c r="F1186" s="5" t="s">
        <v>69</v>
      </c>
      <c r="G1186" s="5" t="s">
        <v>83</v>
      </c>
      <c r="H1186" s="6">
        <v>0.73</v>
      </c>
      <c r="I1186" s="5" t="s">
        <v>263</v>
      </c>
      <c r="J1186" s="6">
        <v>13.15</v>
      </c>
      <c r="K1186" s="6">
        <v>0.16</v>
      </c>
      <c r="L1186" s="6">
        <v>2.08</v>
      </c>
      <c r="M1186" s="5" t="s">
        <v>157</v>
      </c>
      <c r="N1186" s="5" t="s">
        <v>8599</v>
      </c>
    </row>
    <row r="1187" spans="1:14">
      <c r="A1187" s="5" t="s">
        <v>6278</v>
      </c>
      <c r="B1187" s="5" t="s">
        <v>6279</v>
      </c>
      <c r="C1187" s="394" t="s">
        <v>6280</v>
      </c>
      <c r="D1187" s="5" t="s">
        <v>6281</v>
      </c>
      <c r="E1187" s="6">
        <v>0.01</v>
      </c>
      <c r="F1187" s="5" t="s">
        <v>73</v>
      </c>
      <c r="G1187" s="5" t="s">
        <v>85</v>
      </c>
      <c r="H1187" s="6"/>
      <c r="I1187" s="5"/>
      <c r="J1187" s="6"/>
      <c r="K1187" s="6">
        <v>0.13</v>
      </c>
      <c r="L1187" s="6">
        <v>1.18</v>
      </c>
      <c r="M1187" s="5" t="s">
        <v>469</v>
      </c>
      <c r="N1187" s="5"/>
    </row>
    <row r="1188" spans="1:14">
      <c r="A1188" s="5" t="s">
        <v>1781</v>
      </c>
      <c r="B1188" s="5" t="s">
        <v>1782</v>
      </c>
      <c r="C1188" s="393">
        <v>1209</v>
      </c>
      <c r="D1188" s="5" t="s">
        <v>1784</v>
      </c>
      <c r="E1188" s="6">
        <v>0.01</v>
      </c>
      <c r="F1188" s="5" t="s">
        <v>69</v>
      </c>
      <c r="G1188" s="5" t="s">
        <v>90</v>
      </c>
      <c r="H1188" s="6"/>
      <c r="I1188" s="5"/>
      <c r="J1188" s="6">
        <v>21.41</v>
      </c>
      <c r="K1188" s="6">
        <v>0.23</v>
      </c>
      <c r="L1188" s="6">
        <v>6.3</v>
      </c>
      <c r="M1188" s="5" t="s">
        <v>157</v>
      </c>
      <c r="N1188" s="5"/>
    </row>
    <row r="1189" spans="1:14">
      <c r="A1189" s="5" t="s">
        <v>8241</v>
      </c>
      <c r="B1189" s="5" t="s">
        <v>8242</v>
      </c>
      <c r="C1189" s="393">
        <v>532648</v>
      </c>
      <c r="D1189" s="5" t="s">
        <v>8244</v>
      </c>
      <c r="E1189" s="6">
        <v>0.01</v>
      </c>
      <c r="F1189" s="5" t="s">
        <v>71</v>
      </c>
      <c r="G1189" s="5" t="s">
        <v>85</v>
      </c>
      <c r="H1189" s="6"/>
      <c r="I1189" s="5"/>
      <c r="J1189" s="6"/>
      <c r="K1189" s="6">
        <v>0.05</v>
      </c>
      <c r="L1189" s="6">
        <v>1.19</v>
      </c>
      <c r="M1189" s="5" t="s">
        <v>171</v>
      </c>
      <c r="N1189" s="5"/>
    </row>
    <row r="1190" spans="1:14">
      <c r="A1190" s="5" t="s">
        <v>4437</v>
      </c>
      <c r="B1190" s="5" t="s">
        <v>4438</v>
      </c>
      <c r="C1190" s="394" t="s">
        <v>4439</v>
      </c>
      <c r="D1190" s="5" t="s">
        <v>4440</v>
      </c>
      <c r="E1190" s="6">
        <v>0.01</v>
      </c>
      <c r="F1190" s="5" t="s">
        <v>1453</v>
      </c>
      <c r="G1190" s="5" t="s">
        <v>85</v>
      </c>
      <c r="H1190" s="6"/>
      <c r="I1190" s="5"/>
      <c r="J1190" s="6"/>
      <c r="K1190" s="6">
        <v>0.15</v>
      </c>
      <c r="L1190" s="6">
        <v>1.73</v>
      </c>
      <c r="M1190" s="5" t="s">
        <v>1454</v>
      </c>
      <c r="N1190" s="5"/>
    </row>
    <row r="1191" spans="1:14">
      <c r="A1191" s="5" t="s">
        <v>8501</v>
      </c>
      <c r="B1191" s="5" t="s">
        <v>9050</v>
      </c>
      <c r="C1191" s="393">
        <v>688498</v>
      </c>
      <c r="D1191" s="5" t="s">
        <v>9051</v>
      </c>
      <c r="E1191" s="6">
        <v>0.01</v>
      </c>
      <c r="F1191" s="5" t="s">
        <v>69</v>
      </c>
      <c r="G1191" s="5" t="s">
        <v>88</v>
      </c>
      <c r="H1191" s="6"/>
      <c r="I1191" s="5"/>
      <c r="J1191" s="6"/>
      <c r="K1191" s="6">
        <v>0.09</v>
      </c>
      <c r="L1191" s="6">
        <v>45.14</v>
      </c>
      <c r="M1191" s="5" t="s">
        <v>122</v>
      </c>
      <c r="N1191" s="5"/>
    </row>
    <row r="1192" spans="1:14">
      <c r="A1192" s="5" t="s">
        <v>6069</v>
      </c>
      <c r="B1192" s="5" t="s">
        <v>6070</v>
      </c>
      <c r="C1192" s="394" t="s">
        <v>6071</v>
      </c>
      <c r="D1192" s="5" t="s">
        <v>6072</v>
      </c>
      <c r="E1192" s="6">
        <v>0.01</v>
      </c>
      <c r="F1192" s="5" t="s">
        <v>71</v>
      </c>
      <c r="G1192" s="5" t="s">
        <v>85</v>
      </c>
      <c r="H1192" s="6"/>
      <c r="I1192" s="5"/>
      <c r="J1192" s="6"/>
      <c r="K1192" s="6">
        <v>0.21</v>
      </c>
      <c r="L1192" s="6">
        <v>1.1000000000000001</v>
      </c>
      <c r="M1192" s="5" t="s">
        <v>171</v>
      </c>
      <c r="N1192" s="5"/>
    </row>
    <row r="1193" spans="1:14">
      <c r="A1193" s="5" t="s">
        <v>4493</v>
      </c>
      <c r="B1193" s="5" t="s">
        <v>4494</v>
      </c>
      <c r="C1193" s="395" t="s">
        <v>4495</v>
      </c>
      <c r="D1193" s="5" t="s">
        <v>4496</v>
      </c>
      <c r="E1193" s="6">
        <v>0.01</v>
      </c>
      <c r="F1193" s="5" t="s">
        <v>284</v>
      </c>
      <c r="G1193" s="5" t="s">
        <v>85</v>
      </c>
      <c r="H1193" s="6"/>
      <c r="I1193" s="5"/>
      <c r="J1193" s="6">
        <v>10.029999999999999</v>
      </c>
      <c r="K1193" s="6">
        <v>0.12</v>
      </c>
      <c r="L1193" s="6">
        <v>0.99</v>
      </c>
      <c r="M1193" s="5" t="s">
        <v>285</v>
      </c>
      <c r="N1193" s="5"/>
    </row>
    <row r="1194" spans="1:14">
      <c r="A1194" s="5" t="s">
        <v>3751</v>
      </c>
      <c r="B1194" s="5" t="s">
        <v>3752</v>
      </c>
      <c r="C1194" s="394" t="s">
        <v>3753</v>
      </c>
      <c r="D1194" s="5" t="s">
        <v>3754</v>
      </c>
      <c r="E1194" s="6">
        <v>0.01</v>
      </c>
      <c r="F1194" s="5" t="s">
        <v>52</v>
      </c>
      <c r="G1194" s="5" t="s">
        <v>89</v>
      </c>
      <c r="H1194" s="6"/>
      <c r="I1194" s="5"/>
      <c r="J1194" s="6"/>
      <c r="K1194" s="6">
        <v>0.05</v>
      </c>
      <c r="L1194" s="6">
        <v>1.08</v>
      </c>
      <c r="M1194" s="5" t="s">
        <v>784</v>
      </c>
      <c r="N1194" s="5"/>
    </row>
    <row r="1195" spans="1:14">
      <c r="A1195" s="5" t="s">
        <v>7267</v>
      </c>
      <c r="B1195" s="5" t="s">
        <v>7268</v>
      </c>
      <c r="C1195" s="395">
        <v>19</v>
      </c>
      <c r="D1195" s="5" t="s">
        <v>7270</v>
      </c>
      <c r="E1195" s="6">
        <v>0.01</v>
      </c>
      <c r="F1195" s="5" t="s">
        <v>48</v>
      </c>
      <c r="G1195" s="5" t="s">
        <v>87</v>
      </c>
      <c r="H1195" s="6">
        <v>1</v>
      </c>
      <c r="I1195" s="5" t="s">
        <v>263</v>
      </c>
      <c r="J1195" s="6">
        <v>10.86</v>
      </c>
      <c r="K1195" s="6">
        <v>0.01</v>
      </c>
      <c r="L1195" s="6">
        <v>1.23</v>
      </c>
      <c r="M1195" s="5" t="s">
        <v>157</v>
      </c>
      <c r="N1195" s="5" t="s">
        <v>8598</v>
      </c>
    </row>
    <row r="1196" spans="1:14">
      <c r="A1196" s="5" t="s">
        <v>2307</v>
      </c>
      <c r="B1196" s="5" t="s">
        <v>2308</v>
      </c>
      <c r="C1196" s="395" t="s">
        <v>2309</v>
      </c>
      <c r="D1196" s="5" t="s">
        <v>2310</v>
      </c>
      <c r="E1196" s="6">
        <v>0.01</v>
      </c>
      <c r="F1196" s="5" t="s">
        <v>40</v>
      </c>
      <c r="G1196" s="5" t="s">
        <v>82</v>
      </c>
      <c r="H1196" s="6"/>
      <c r="I1196" s="5"/>
      <c r="J1196" s="6">
        <v>11.47</v>
      </c>
      <c r="K1196" s="6"/>
      <c r="L1196" s="6">
        <v>633.09</v>
      </c>
      <c r="M1196" s="5" t="s">
        <v>152</v>
      </c>
      <c r="N1196" s="5"/>
    </row>
    <row r="1197" spans="1:14">
      <c r="A1197" s="5" t="s">
        <v>4421</v>
      </c>
      <c r="B1197" s="5" t="s">
        <v>4422</v>
      </c>
      <c r="C1197" s="393" t="s">
        <v>4423</v>
      </c>
      <c r="D1197" s="5" t="s">
        <v>4424</v>
      </c>
      <c r="E1197" s="6">
        <v>0.01</v>
      </c>
      <c r="F1197" s="5" t="s">
        <v>77</v>
      </c>
      <c r="G1197" s="5" t="s">
        <v>89</v>
      </c>
      <c r="H1197" s="6"/>
      <c r="I1197" s="5"/>
      <c r="J1197" s="6"/>
      <c r="K1197" s="6">
        <v>0.19</v>
      </c>
      <c r="L1197" s="6"/>
      <c r="M1197" s="5" t="s">
        <v>482</v>
      </c>
      <c r="N1197" s="5"/>
    </row>
    <row r="1198" spans="1:14">
      <c r="A1198" s="5" t="s">
        <v>6650</v>
      </c>
      <c r="B1198" s="5" t="s">
        <v>6651</v>
      </c>
      <c r="C1198" s="395">
        <v>600000</v>
      </c>
      <c r="D1198" s="5" t="s">
        <v>6653</v>
      </c>
      <c r="E1198" s="6">
        <v>0.01</v>
      </c>
      <c r="F1198" s="5" t="s">
        <v>69</v>
      </c>
      <c r="G1198" s="5" t="s">
        <v>85</v>
      </c>
      <c r="H1198" s="6"/>
      <c r="I1198" s="5"/>
      <c r="J1198" s="6">
        <v>3.75</v>
      </c>
      <c r="K1198" s="6">
        <v>0.06</v>
      </c>
      <c r="L1198" s="6">
        <v>0.4</v>
      </c>
      <c r="M1198" s="5" t="s">
        <v>122</v>
      </c>
      <c r="N1198" s="5"/>
    </row>
    <row r="1199" spans="1:14">
      <c r="A1199" s="5" t="s">
        <v>272</v>
      </c>
      <c r="B1199" s="5" t="s">
        <v>273</v>
      </c>
      <c r="C1199" s="394" t="s">
        <v>274</v>
      </c>
      <c r="D1199" s="5" t="s">
        <v>275</v>
      </c>
      <c r="E1199" s="6">
        <v>0.01</v>
      </c>
      <c r="F1199" s="5" t="s">
        <v>194</v>
      </c>
      <c r="G1199" s="5" t="s">
        <v>84</v>
      </c>
      <c r="H1199" s="6"/>
      <c r="I1199" s="5"/>
      <c r="J1199" s="6">
        <v>14.66</v>
      </c>
      <c r="K1199" s="6">
        <v>0.37</v>
      </c>
      <c r="L1199" s="6">
        <v>5.54</v>
      </c>
      <c r="M1199" s="5" t="s">
        <v>195</v>
      </c>
      <c r="N1199" s="5"/>
    </row>
    <row r="1200" spans="1:14">
      <c r="A1200" s="5" t="s">
        <v>6405</v>
      </c>
      <c r="B1200" s="5" t="s">
        <v>6406</v>
      </c>
      <c r="C1200" s="393" t="s">
        <v>6407</v>
      </c>
      <c r="D1200" s="5" t="s">
        <v>6408</v>
      </c>
      <c r="E1200" s="6">
        <v>0.01</v>
      </c>
      <c r="F1200" s="5" t="s">
        <v>284</v>
      </c>
      <c r="G1200" s="5" t="s">
        <v>85</v>
      </c>
      <c r="H1200" s="6"/>
      <c r="I1200" s="5"/>
      <c r="J1200" s="6">
        <v>10.94</v>
      </c>
      <c r="K1200" s="6">
        <v>0.1</v>
      </c>
      <c r="L1200" s="6">
        <v>0.99</v>
      </c>
      <c r="M1200" s="5" t="s">
        <v>285</v>
      </c>
      <c r="N1200" s="5"/>
    </row>
    <row r="1201" spans="1:14">
      <c r="A1201" s="5" t="s">
        <v>7090</v>
      </c>
      <c r="B1201" s="5" t="s">
        <v>7091</v>
      </c>
      <c r="C1201" s="395">
        <v>9684</v>
      </c>
      <c r="D1201" s="5" t="s">
        <v>7093</v>
      </c>
      <c r="E1201" s="6">
        <v>0.01</v>
      </c>
      <c r="F1201" s="5" t="s">
        <v>24</v>
      </c>
      <c r="G1201" s="5" t="s">
        <v>81</v>
      </c>
      <c r="H1201" s="6">
        <v>0.97</v>
      </c>
      <c r="I1201" s="5" t="s">
        <v>142</v>
      </c>
      <c r="J1201" s="6">
        <v>23.75</v>
      </c>
      <c r="K1201" s="6">
        <v>7.0000000000000007E-2</v>
      </c>
      <c r="L1201" s="6">
        <v>2.67</v>
      </c>
      <c r="M1201" s="5" t="s">
        <v>294</v>
      </c>
      <c r="N1201" s="5" t="s">
        <v>8599</v>
      </c>
    </row>
    <row r="1202" spans="1:14">
      <c r="A1202" s="5" t="s">
        <v>2476</v>
      </c>
      <c r="B1202" s="5" t="s">
        <v>2477</v>
      </c>
      <c r="C1202" s="394" t="s">
        <v>5209</v>
      </c>
      <c r="D1202" s="5" t="s">
        <v>2479</v>
      </c>
      <c r="E1202" s="6">
        <v>0.01</v>
      </c>
      <c r="F1202" s="5" t="s">
        <v>229</v>
      </c>
      <c r="G1202" s="5" t="s">
        <v>88</v>
      </c>
      <c r="H1202" s="6"/>
      <c r="I1202" s="5"/>
      <c r="J1202" s="6"/>
      <c r="K1202" s="6">
        <v>0.49</v>
      </c>
      <c r="L1202" s="6">
        <v>11.6</v>
      </c>
      <c r="M1202" s="5" t="s">
        <v>230</v>
      </c>
      <c r="N1202" s="5"/>
    </row>
    <row r="1203" spans="1:14">
      <c r="A1203" s="5" t="s">
        <v>3046</v>
      </c>
      <c r="B1203" s="5" t="s">
        <v>3047</v>
      </c>
      <c r="C1203" s="395">
        <v>2333</v>
      </c>
      <c r="D1203" s="5" t="s">
        <v>3049</v>
      </c>
      <c r="E1203" s="6">
        <v>0.01</v>
      </c>
      <c r="F1203" s="5" t="s">
        <v>69</v>
      </c>
      <c r="G1203" s="5" t="s">
        <v>82</v>
      </c>
      <c r="H1203" s="6">
        <v>1.1499999999999999</v>
      </c>
      <c r="I1203" s="5" t="s">
        <v>142</v>
      </c>
      <c r="J1203" s="6">
        <v>8.75</v>
      </c>
      <c r="K1203" s="6">
        <v>0.12</v>
      </c>
      <c r="L1203" s="6">
        <v>1.2</v>
      </c>
      <c r="M1203" s="5" t="s">
        <v>157</v>
      </c>
      <c r="N1203" s="5" t="s">
        <v>8599</v>
      </c>
    </row>
    <row r="1204" spans="1:14">
      <c r="A1204" s="5" t="s">
        <v>1280</v>
      </c>
      <c r="B1204" s="5" t="s">
        <v>1281</v>
      </c>
      <c r="C1204" s="393">
        <v>8210</v>
      </c>
      <c r="D1204" s="5" t="s">
        <v>1283</v>
      </c>
      <c r="E1204" s="6">
        <v>0.01</v>
      </c>
      <c r="F1204" s="5" t="s">
        <v>229</v>
      </c>
      <c r="G1204" s="5" t="s">
        <v>85</v>
      </c>
      <c r="H1204" s="6"/>
      <c r="I1204" s="5"/>
      <c r="J1204" s="6"/>
      <c r="K1204" s="6">
        <v>0.19</v>
      </c>
      <c r="L1204" s="6">
        <v>4.6100000000000003</v>
      </c>
      <c r="M1204" s="5" t="s">
        <v>230</v>
      </c>
      <c r="N1204" s="5"/>
    </row>
    <row r="1205" spans="1:14">
      <c r="A1205" s="5" t="s">
        <v>1833</v>
      </c>
      <c r="B1205" s="5" t="s">
        <v>1834</v>
      </c>
      <c r="C1205" s="395">
        <v>966</v>
      </c>
      <c r="D1205" s="5" t="s">
        <v>1836</v>
      </c>
      <c r="E1205" s="6">
        <v>0.01</v>
      </c>
      <c r="F1205" s="5" t="s">
        <v>69</v>
      </c>
      <c r="G1205" s="5" t="s">
        <v>85</v>
      </c>
      <c r="H1205" s="6"/>
      <c r="I1205" s="5"/>
      <c r="J1205" s="6">
        <v>7.08</v>
      </c>
      <c r="K1205" s="6">
        <v>0.14000000000000001</v>
      </c>
      <c r="L1205" s="6">
        <v>0.74</v>
      </c>
      <c r="M1205" s="5" t="s">
        <v>157</v>
      </c>
      <c r="N1205" s="5"/>
    </row>
    <row r="1206" spans="1:14">
      <c r="A1206" s="5" t="s">
        <v>7026</v>
      </c>
      <c r="B1206" s="5" t="s">
        <v>7027</v>
      </c>
      <c r="C1206" s="5" t="s">
        <v>7028</v>
      </c>
      <c r="D1206" s="5" t="s">
        <v>7029</v>
      </c>
      <c r="E1206" s="6">
        <v>0.01</v>
      </c>
      <c r="F1206" s="5" t="s">
        <v>40</v>
      </c>
      <c r="G1206" s="5" t="s">
        <v>85</v>
      </c>
      <c r="H1206" s="6"/>
      <c r="I1206" s="5"/>
      <c r="J1206" s="6"/>
      <c r="K1206" s="6">
        <v>0.01</v>
      </c>
      <c r="L1206" s="6">
        <v>0.73</v>
      </c>
      <c r="M1206" s="5" t="s">
        <v>152</v>
      </c>
      <c r="N1206" s="5"/>
    </row>
    <row r="1207" spans="1:14">
      <c r="A1207" s="5" t="s">
        <v>1421</v>
      </c>
      <c r="B1207" s="5" t="s">
        <v>1422</v>
      </c>
      <c r="C1207" s="393" t="s">
        <v>1423</v>
      </c>
      <c r="D1207" s="5" t="s">
        <v>1424</v>
      </c>
      <c r="E1207" s="6">
        <v>0.01</v>
      </c>
      <c r="F1207" s="5" t="s">
        <v>853</v>
      </c>
      <c r="G1207" s="5" t="s">
        <v>83</v>
      </c>
      <c r="H1207" s="6"/>
      <c r="I1207" s="5"/>
      <c r="J1207" s="6">
        <v>8.7899999999999991</v>
      </c>
      <c r="K1207" s="6">
        <v>0.09</v>
      </c>
      <c r="L1207" s="6">
        <v>1.56</v>
      </c>
      <c r="M1207" s="5" t="s">
        <v>854</v>
      </c>
      <c r="N1207" s="5"/>
    </row>
    <row r="1208" spans="1:14">
      <c r="A1208" s="5" t="s">
        <v>761</v>
      </c>
      <c r="B1208" s="5" t="s">
        <v>762</v>
      </c>
      <c r="C1208" s="393" t="s">
        <v>763</v>
      </c>
      <c r="D1208" s="5" t="s">
        <v>764</v>
      </c>
      <c r="E1208" s="6">
        <v>0.01</v>
      </c>
      <c r="F1208" s="5" t="s">
        <v>64</v>
      </c>
      <c r="G1208" s="5" t="s">
        <v>83</v>
      </c>
      <c r="H1208" s="6"/>
      <c r="I1208" s="5"/>
      <c r="J1208" s="6"/>
      <c r="K1208" s="6">
        <v>0.36</v>
      </c>
      <c r="L1208" s="6">
        <v>9.1300000000000008</v>
      </c>
      <c r="M1208" s="5" t="s">
        <v>162</v>
      </c>
      <c r="N1208" s="5"/>
    </row>
    <row r="1209" spans="1:14">
      <c r="A1209" s="5" t="s">
        <v>4551</v>
      </c>
      <c r="B1209" s="5" t="s">
        <v>4552</v>
      </c>
      <c r="C1209" s="395">
        <v>6181</v>
      </c>
      <c r="D1209" s="5" t="s">
        <v>4554</v>
      </c>
      <c r="E1209" s="6">
        <v>0.01</v>
      </c>
      <c r="F1209" s="5" t="s">
        <v>69</v>
      </c>
      <c r="G1209" s="5" t="s">
        <v>82</v>
      </c>
      <c r="H1209" s="6"/>
      <c r="I1209" s="5"/>
      <c r="J1209" s="6">
        <v>12.01</v>
      </c>
      <c r="K1209" s="6">
        <v>0.53</v>
      </c>
      <c r="L1209" s="6">
        <v>9.35</v>
      </c>
      <c r="M1209" s="5" t="s">
        <v>157</v>
      </c>
      <c r="N1209" s="5"/>
    </row>
    <row r="1210" spans="1:14">
      <c r="A1210" s="5" t="s">
        <v>2422</v>
      </c>
      <c r="B1210" s="5" t="s">
        <v>2423</v>
      </c>
      <c r="C1210" s="5" t="s">
        <v>2424</v>
      </c>
      <c r="D1210" s="5" t="s">
        <v>2425</v>
      </c>
      <c r="E1210" s="6">
        <v>0.01</v>
      </c>
      <c r="F1210" s="5" t="s">
        <v>2426</v>
      </c>
      <c r="G1210" s="5" t="s">
        <v>84</v>
      </c>
      <c r="H1210" s="6"/>
      <c r="I1210" s="5" t="s">
        <v>142</v>
      </c>
      <c r="J1210" s="6">
        <v>9.02</v>
      </c>
      <c r="K1210" s="6"/>
      <c r="L1210" s="6">
        <v>1.25</v>
      </c>
      <c r="M1210" s="5" t="s">
        <v>2427</v>
      </c>
      <c r="N1210" s="5" t="s">
        <v>8924</v>
      </c>
    </row>
    <row r="1211" spans="1:14">
      <c r="A1211" s="5" t="s">
        <v>8491</v>
      </c>
      <c r="B1211" s="5" t="s">
        <v>9006</v>
      </c>
      <c r="C1211" s="393">
        <v>1208</v>
      </c>
      <c r="D1211" s="5" t="s">
        <v>9007</v>
      </c>
      <c r="E1211" s="6">
        <v>0.01</v>
      </c>
      <c r="F1211" s="5" t="s">
        <v>69</v>
      </c>
      <c r="G1211" s="5" t="s">
        <v>89</v>
      </c>
      <c r="H1211" s="6"/>
      <c r="I1211" s="5"/>
      <c r="J1211" s="6">
        <v>4.83</v>
      </c>
      <c r="K1211" s="6">
        <v>0.14000000000000001</v>
      </c>
      <c r="L1211" s="6">
        <v>3.27</v>
      </c>
      <c r="M1211" s="5" t="s">
        <v>157</v>
      </c>
      <c r="N1211" s="5"/>
    </row>
    <row r="1212" spans="1:14">
      <c r="A1212" s="5" t="s">
        <v>4525</v>
      </c>
      <c r="B1212" s="5" t="s">
        <v>4526</v>
      </c>
      <c r="C1212" s="394" t="s">
        <v>4527</v>
      </c>
      <c r="D1212" s="5" t="s">
        <v>4528</v>
      </c>
      <c r="E1212" s="6">
        <v>0.01</v>
      </c>
      <c r="F1212" s="5" t="s">
        <v>69</v>
      </c>
      <c r="G1212" s="5" t="s">
        <v>91</v>
      </c>
      <c r="H1212" s="6"/>
      <c r="I1212" s="5"/>
      <c r="J1212" s="6">
        <v>7.59</v>
      </c>
      <c r="K1212" s="6">
        <v>0.15</v>
      </c>
      <c r="L1212" s="6">
        <v>0.85</v>
      </c>
      <c r="M1212" s="5" t="s">
        <v>157</v>
      </c>
      <c r="N1212" s="5"/>
    </row>
    <row r="1213" spans="1:14">
      <c r="A1213" s="5" t="s">
        <v>7868</v>
      </c>
      <c r="B1213" s="5" t="s">
        <v>7869</v>
      </c>
      <c r="C1213" s="394" t="s">
        <v>7870</v>
      </c>
      <c r="D1213" s="5" t="s">
        <v>7871</v>
      </c>
      <c r="E1213" s="6">
        <v>0.01</v>
      </c>
      <c r="F1213" s="5" t="s">
        <v>71</v>
      </c>
      <c r="G1213" s="5" t="s">
        <v>89</v>
      </c>
      <c r="H1213" s="6"/>
      <c r="I1213" s="5"/>
      <c r="J1213" s="6">
        <v>37.049999999999997</v>
      </c>
      <c r="K1213" s="6">
        <v>0.03</v>
      </c>
      <c r="L1213" s="6">
        <v>1.71</v>
      </c>
      <c r="M1213" s="5" t="s">
        <v>171</v>
      </c>
      <c r="N1213" s="5"/>
    </row>
    <row r="1214" spans="1:14">
      <c r="A1214" s="5" t="s">
        <v>5167</v>
      </c>
      <c r="B1214" s="5" t="s">
        <v>5168</v>
      </c>
      <c r="C1214" s="395" t="s">
        <v>5169</v>
      </c>
      <c r="D1214" s="5" t="s">
        <v>5170</v>
      </c>
      <c r="E1214" s="6">
        <v>0.01</v>
      </c>
      <c r="F1214" s="5" t="s">
        <v>77</v>
      </c>
      <c r="G1214" s="5" t="s">
        <v>91</v>
      </c>
      <c r="H1214" s="6"/>
      <c r="I1214" s="5"/>
      <c r="J1214" s="6">
        <v>12.83</v>
      </c>
      <c r="K1214" s="6">
        <v>0.15</v>
      </c>
      <c r="L1214" s="6">
        <v>1.1200000000000001</v>
      </c>
      <c r="M1214" s="5" t="s">
        <v>482</v>
      </c>
      <c r="N1214" s="5"/>
    </row>
    <row r="1215" spans="1:14">
      <c r="A1215" s="5" t="s">
        <v>7215</v>
      </c>
      <c r="B1215" s="5" t="s">
        <v>7216</v>
      </c>
      <c r="C1215" s="393">
        <v>5211</v>
      </c>
      <c r="D1215" s="5" t="s">
        <v>7218</v>
      </c>
      <c r="E1215" s="6">
        <v>0.01</v>
      </c>
      <c r="F1215" s="5" t="s">
        <v>136</v>
      </c>
      <c r="G1215" s="5" t="s">
        <v>87</v>
      </c>
      <c r="H1215" s="6"/>
      <c r="I1215" s="5"/>
      <c r="J1215" s="6">
        <v>29.3</v>
      </c>
      <c r="K1215" s="6">
        <v>0.1</v>
      </c>
      <c r="L1215" s="6">
        <v>2.19</v>
      </c>
      <c r="M1215" s="5" t="s">
        <v>137</v>
      </c>
      <c r="N1215" s="5"/>
    </row>
    <row r="1216" spans="1:14">
      <c r="A1216" s="5" t="s">
        <v>5982</v>
      </c>
      <c r="B1216" s="5" t="s">
        <v>5983</v>
      </c>
      <c r="C1216" s="395" t="s">
        <v>5984</v>
      </c>
      <c r="D1216" s="5" t="s">
        <v>5985</v>
      </c>
      <c r="E1216" s="6">
        <v>0.01</v>
      </c>
      <c r="F1216" s="5" t="s">
        <v>459</v>
      </c>
      <c r="G1216" s="5" t="s">
        <v>85</v>
      </c>
      <c r="H1216" s="6"/>
      <c r="I1216" s="5"/>
      <c r="J1216" s="6">
        <v>12.84</v>
      </c>
      <c r="K1216" s="6">
        <v>0.18</v>
      </c>
      <c r="L1216" s="6">
        <v>2.11</v>
      </c>
      <c r="M1216" s="5" t="s">
        <v>460</v>
      </c>
      <c r="N1216" s="5"/>
    </row>
    <row r="1217" spans="1:14">
      <c r="A1217" s="5" t="s">
        <v>5087</v>
      </c>
      <c r="B1217" s="5" t="s">
        <v>5088</v>
      </c>
      <c r="C1217" s="393">
        <v>533398</v>
      </c>
      <c r="D1217" s="5" t="s">
        <v>5090</v>
      </c>
      <c r="E1217" s="6">
        <v>0.01</v>
      </c>
      <c r="F1217" s="5" t="s">
        <v>71</v>
      </c>
      <c r="G1217" s="5" t="s">
        <v>85</v>
      </c>
      <c r="H1217" s="6"/>
      <c r="I1217" s="5"/>
      <c r="J1217" s="6">
        <v>14.04</v>
      </c>
      <c r="K1217" s="6">
        <v>0.2</v>
      </c>
      <c r="L1217" s="6">
        <v>4.03</v>
      </c>
      <c r="M1217" s="5" t="s">
        <v>171</v>
      </c>
      <c r="N1217" s="5"/>
    </row>
    <row r="1218" spans="1:14">
      <c r="A1218" s="5" t="s">
        <v>3532</v>
      </c>
      <c r="B1218" s="5" t="s">
        <v>3533</v>
      </c>
      <c r="C1218" s="5" t="s">
        <v>3534</v>
      </c>
      <c r="D1218" s="5" t="s">
        <v>3535</v>
      </c>
      <c r="E1218" s="6">
        <v>0.01</v>
      </c>
      <c r="F1218" s="5" t="s">
        <v>73</v>
      </c>
      <c r="G1218" s="5" t="s">
        <v>87</v>
      </c>
      <c r="H1218" s="6"/>
      <c r="I1218" s="5"/>
      <c r="J1218" s="6">
        <v>658.77</v>
      </c>
      <c r="K1218" s="6">
        <v>7.0000000000000007E-2</v>
      </c>
      <c r="L1218" s="6">
        <v>0.77</v>
      </c>
      <c r="M1218" s="5" t="s">
        <v>469</v>
      </c>
      <c r="N1218" s="5"/>
    </row>
    <row r="1219" spans="1:14">
      <c r="A1219" s="5" t="s">
        <v>3891</v>
      </c>
      <c r="B1219" s="5" t="s">
        <v>3892</v>
      </c>
      <c r="C1219" s="395" t="s">
        <v>3893</v>
      </c>
      <c r="D1219" s="5" t="s">
        <v>3894</v>
      </c>
      <c r="E1219" s="6">
        <v>0.01</v>
      </c>
      <c r="F1219" s="5" t="s">
        <v>436</v>
      </c>
      <c r="G1219" s="5" t="s">
        <v>85</v>
      </c>
      <c r="H1219" s="6"/>
      <c r="I1219" s="5"/>
      <c r="J1219" s="6">
        <v>11.46</v>
      </c>
      <c r="K1219" s="6">
        <v>0.25</v>
      </c>
      <c r="L1219" s="6">
        <v>2.77</v>
      </c>
      <c r="M1219" s="5" t="s">
        <v>437</v>
      </c>
      <c r="N1219" s="5"/>
    </row>
    <row r="1220" spans="1:14">
      <c r="A1220" s="5" t="s">
        <v>9261</v>
      </c>
      <c r="B1220" s="5" t="s">
        <v>6366</v>
      </c>
      <c r="C1220" s="5" t="s">
        <v>6367</v>
      </c>
      <c r="D1220" s="5" t="s">
        <v>6368</v>
      </c>
      <c r="E1220" s="6">
        <v>0.01</v>
      </c>
      <c r="F1220" s="5" t="s">
        <v>229</v>
      </c>
      <c r="G1220" s="5" t="s">
        <v>91</v>
      </c>
      <c r="H1220" s="6"/>
      <c r="I1220" s="5"/>
      <c r="J1220" s="6"/>
      <c r="K1220" s="6">
        <v>0.05</v>
      </c>
      <c r="L1220" s="6">
        <v>0.28000000000000003</v>
      </c>
      <c r="M1220" s="5" t="s">
        <v>230</v>
      </c>
      <c r="N1220" s="5"/>
    </row>
    <row r="1221" spans="1:14">
      <c r="A1221" s="5" t="s">
        <v>7211</v>
      </c>
      <c r="B1221" s="5" t="s">
        <v>7212</v>
      </c>
      <c r="C1221" s="395">
        <v>2587</v>
      </c>
      <c r="D1221" s="5" t="s">
        <v>7214</v>
      </c>
      <c r="E1221" s="6">
        <v>0.01</v>
      </c>
      <c r="F1221" s="5" t="s">
        <v>24</v>
      </c>
      <c r="G1221" s="5" t="s">
        <v>83</v>
      </c>
      <c r="H1221" s="6"/>
      <c r="I1221" s="5"/>
      <c r="J1221" s="6">
        <v>16.14</v>
      </c>
      <c r="K1221" s="6">
        <v>0.09</v>
      </c>
      <c r="L1221" s="6">
        <v>1.08</v>
      </c>
      <c r="M1221" s="5" t="s">
        <v>294</v>
      </c>
      <c r="N1221" s="5"/>
    </row>
    <row r="1222" spans="1:14">
      <c r="A1222" s="5" t="s">
        <v>6178</v>
      </c>
      <c r="B1222" s="5" t="s">
        <v>6179</v>
      </c>
      <c r="C1222" s="393" t="s">
        <v>6180</v>
      </c>
      <c r="D1222" s="5" t="s">
        <v>6181</v>
      </c>
      <c r="E1222" s="6">
        <v>0.01</v>
      </c>
      <c r="F1222" s="5" t="s">
        <v>77</v>
      </c>
      <c r="G1222" s="5" t="s">
        <v>87</v>
      </c>
      <c r="H1222" s="6"/>
      <c r="I1222" s="5"/>
      <c r="J1222" s="6">
        <v>14.4</v>
      </c>
      <c r="K1222" s="6">
        <v>0.06</v>
      </c>
      <c r="L1222" s="6">
        <v>2.2000000000000002</v>
      </c>
      <c r="M1222" s="5" t="s">
        <v>482</v>
      </c>
      <c r="N1222" s="5"/>
    </row>
    <row r="1223" spans="1:14">
      <c r="A1223" s="5" t="s">
        <v>2071</v>
      </c>
      <c r="B1223" s="5" t="s">
        <v>2072</v>
      </c>
      <c r="C1223" s="394" t="s">
        <v>2073</v>
      </c>
      <c r="D1223" s="5" t="s">
        <v>2074</v>
      </c>
      <c r="E1223" s="6">
        <v>0.01</v>
      </c>
      <c r="F1223" s="5" t="s">
        <v>75</v>
      </c>
      <c r="G1223" s="5" t="s">
        <v>88</v>
      </c>
      <c r="H1223" s="6"/>
      <c r="I1223" s="5"/>
      <c r="J1223" s="6">
        <v>17.16</v>
      </c>
      <c r="K1223" s="6">
        <v>0.06</v>
      </c>
      <c r="L1223" s="6">
        <v>0.93</v>
      </c>
      <c r="M1223" s="5" t="s">
        <v>212</v>
      </c>
      <c r="N1223" s="5"/>
    </row>
    <row r="1224" spans="1:14">
      <c r="A1224" s="5" t="s">
        <v>5151</v>
      </c>
      <c r="B1224" s="5" t="s">
        <v>5152</v>
      </c>
      <c r="C1224" s="393">
        <v>2371</v>
      </c>
      <c r="D1224" s="5" t="s">
        <v>5154</v>
      </c>
      <c r="E1224" s="6">
        <v>0.01</v>
      </c>
      <c r="F1224" s="5" t="s">
        <v>69</v>
      </c>
      <c r="G1224" s="5" t="s">
        <v>88</v>
      </c>
      <c r="H1224" s="6"/>
      <c r="I1224" s="5"/>
      <c r="J1224" s="6">
        <v>36.6</v>
      </c>
      <c r="K1224" s="6">
        <v>0.21</v>
      </c>
      <c r="L1224" s="6">
        <v>9.58</v>
      </c>
      <c r="M1224" s="5" t="s">
        <v>122</v>
      </c>
      <c r="N1224" s="5"/>
    </row>
    <row r="1225" spans="1:14">
      <c r="A1225" s="5" t="s">
        <v>2326</v>
      </c>
      <c r="B1225" s="5" t="s">
        <v>2327</v>
      </c>
      <c r="C1225" s="395">
        <v>540699</v>
      </c>
      <c r="D1225" s="5" t="s">
        <v>2329</v>
      </c>
      <c r="E1225" s="6">
        <v>0.01</v>
      </c>
      <c r="F1225" s="5" t="s">
        <v>71</v>
      </c>
      <c r="G1225" s="5" t="s">
        <v>82</v>
      </c>
      <c r="H1225" s="6"/>
      <c r="I1225" s="5"/>
      <c r="J1225" s="6">
        <v>87.46</v>
      </c>
      <c r="K1225" s="6">
        <v>0.54</v>
      </c>
      <c r="L1225" s="6">
        <v>15.89</v>
      </c>
      <c r="M1225" s="5" t="s">
        <v>171</v>
      </c>
      <c r="N1225" s="5"/>
    </row>
    <row r="1226" spans="1:14">
      <c r="A1226" s="5" t="s">
        <v>5419</v>
      </c>
      <c r="B1226" s="5" t="s">
        <v>5420</v>
      </c>
      <c r="C1226" s="394" t="s">
        <v>5421</v>
      </c>
      <c r="D1226" s="5" t="s">
        <v>5422</v>
      </c>
      <c r="E1226" s="6">
        <v>0.01</v>
      </c>
      <c r="F1226" s="5" t="s">
        <v>188</v>
      </c>
      <c r="G1226" s="5" t="s">
        <v>85</v>
      </c>
      <c r="H1226" s="6"/>
      <c r="I1226" s="5"/>
      <c r="J1226" s="6"/>
      <c r="K1226" s="6">
        <v>0.16</v>
      </c>
      <c r="L1226" s="6">
        <v>0.97</v>
      </c>
      <c r="M1226" s="5" t="s">
        <v>189</v>
      </c>
      <c r="N1226" s="5"/>
    </row>
    <row r="1227" spans="1:14">
      <c r="A1227" s="5" t="s">
        <v>3411</v>
      </c>
      <c r="B1227" s="5" t="s">
        <v>3412</v>
      </c>
      <c r="C1227" s="395" t="s">
        <v>3413</v>
      </c>
      <c r="D1227" s="5" t="s">
        <v>3414</v>
      </c>
      <c r="E1227" s="6">
        <v>0.01</v>
      </c>
      <c r="F1227" s="5" t="s">
        <v>450</v>
      </c>
      <c r="G1227" s="5" t="s">
        <v>81</v>
      </c>
      <c r="H1227" s="6"/>
      <c r="I1227" s="5"/>
      <c r="J1227" s="6">
        <v>10.87</v>
      </c>
      <c r="K1227" s="6">
        <v>0.36</v>
      </c>
      <c r="L1227" s="6">
        <v>3.42</v>
      </c>
      <c r="M1227" s="5" t="s">
        <v>152</v>
      </c>
      <c r="N1227" s="5"/>
    </row>
    <row r="1228" spans="1:14">
      <c r="A1228" s="5" t="s">
        <v>3851</v>
      </c>
      <c r="B1228" s="5" t="s">
        <v>3852</v>
      </c>
      <c r="C1228" s="394" t="s">
        <v>3853</v>
      </c>
      <c r="D1228" s="5" t="s">
        <v>3854</v>
      </c>
      <c r="E1228" s="6">
        <v>0.01</v>
      </c>
      <c r="F1228" s="5" t="s">
        <v>73</v>
      </c>
      <c r="G1228" s="5" t="s">
        <v>85</v>
      </c>
      <c r="H1228" s="6"/>
      <c r="I1228" s="5"/>
      <c r="J1228" s="6">
        <v>3.5</v>
      </c>
      <c r="K1228" s="6">
        <v>0.08</v>
      </c>
      <c r="L1228" s="6">
        <v>0.49</v>
      </c>
      <c r="M1228" s="5" t="s">
        <v>469</v>
      </c>
      <c r="N1228" s="5"/>
    </row>
    <row r="1229" spans="1:14">
      <c r="A1229" s="5" t="s">
        <v>1577</v>
      </c>
      <c r="B1229" s="5" t="s">
        <v>1578</v>
      </c>
      <c r="C1229" s="395">
        <v>6881</v>
      </c>
      <c r="D1229" s="5" t="s">
        <v>1580</v>
      </c>
      <c r="E1229" s="6">
        <v>0.01</v>
      </c>
      <c r="F1229" s="5" t="s">
        <v>69</v>
      </c>
      <c r="G1229" s="5" t="s">
        <v>85</v>
      </c>
      <c r="H1229" s="6"/>
      <c r="I1229" s="5"/>
      <c r="J1229" s="6">
        <v>3.45</v>
      </c>
      <c r="K1229" s="6">
        <v>0.1</v>
      </c>
      <c r="L1229" s="6">
        <v>0.74</v>
      </c>
      <c r="M1229" s="5" t="s">
        <v>157</v>
      </c>
      <c r="N1229" s="5"/>
    </row>
    <row r="1230" spans="1:14">
      <c r="A1230" s="5" t="s">
        <v>4377</v>
      </c>
      <c r="B1230" s="5" t="s">
        <v>4378</v>
      </c>
      <c r="C1230" s="394" t="s">
        <v>4379</v>
      </c>
      <c r="D1230" s="5" t="s">
        <v>4380</v>
      </c>
      <c r="E1230" s="6">
        <v>0.01</v>
      </c>
      <c r="F1230" s="5" t="s">
        <v>79</v>
      </c>
      <c r="G1230" s="5" t="s">
        <v>83</v>
      </c>
      <c r="H1230" s="6"/>
      <c r="I1230" s="5"/>
      <c r="J1230" s="6">
        <v>14.82</v>
      </c>
      <c r="K1230" s="6">
        <v>1.41</v>
      </c>
      <c r="L1230" s="6">
        <v>17.079999999999998</v>
      </c>
      <c r="M1230" s="5" t="s">
        <v>603</v>
      </c>
      <c r="N1230" s="5"/>
    </row>
    <row r="1231" spans="1:14">
      <c r="A1231" s="5" t="s">
        <v>1226</v>
      </c>
      <c r="B1231" s="5" t="s">
        <v>1227</v>
      </c>
      <c r="C1231" s="393" t="s">
        <v>1228</v>
      </c>
      <c r="D1231" s="5" t="s">
        <v>1229</v>
      </c>
      <c r="E1231" s="6">
        <v>0.01</v>
      </c>
      <c r="F1231" s="5" t="s">
        <v>1230</v>
      </c>
      <c r="G1231" s="5" t="s">
        <v>85</v>
      </c>
      <c r="H1231" s="6"/>
      <c r="I1231" s="5"/>
      <c r="J1231" s="6">
        <v>0.03</v>
      </c>
      <c r="K1231" s="6">
        <v>0.11</v>
      </c>
      <c r="L1231" s="6">
        <v>3.26</v>
      </c>
      <c r="M1231" s="5" t="s">
        <v>1231</v>
      </c>
      <c r="N1231" s="5"/>
    </row>
    <row r="1232" spans="1:14">
      <c r="A1232" s="5" t="s">
        <v>975</v>
      </c>
      <c r="B1232" s="5" t="s">
        <v>976</v>
      </c>
      <c r="C1232" s="5" t="s">
        <v>977</v>
      </c>
      <c r="D1232" s="5" t="s">
        <v>978</v>
      </c>
      <c r="E1232" s="6">
        <v>0.01</v>
      </c>
      <c r="F1232" s="5" t="s">
        <v>182</v>
      </c>
      <c r="G1232" s="5" t="s">
        <v>85</v>
      </c>
      <c r="H1232" s="6"/>
      <c r="I1232" s="5"/>
      <c r="J1232" s="6">
        <v>7.62</v>
      </c>
      <c r="K1232" s="6">
        <v>0.15</v>
      </c>
      <c r="L1232" s="6">
        <v>1.1299999999999999</v>
      </c>
      <c r="M1232" s="5" t="s">
        <v>183</v>
      </c>
      <c r="N1232" s="5"/>
    </row>
    <row r="1233" spans="1:14">
      <c r="A1233" s="5" t="s">
        <v>7311</v>
      </c>
      <c r="B1233" s="5" t="s">
        <v>7312</v>
      </c>
      <c r="C1233" s="394" t="s">
        <v>7313</v>
      </c>
      <c r="D1233" s="5" t="s">
        <v>7314</v>
      </c>
      <c r="E1233" s="6">
        <v>0.01</v>
      </c>
      <c r="F1233" s="5" t="s">
        <v>75</v>
      </c>
      <c r="G1233" s="5" t="s">
        <v>85</v>
      </c>
      <c r="H1233" s="6"/>
      <c r="I1233" s="5"/>
      <c r="J1233" s="6"/>
      <c r="K1233" s="6">
        <v>0.09</v>
      </c>
      <c r="L1233" s="6">
        <v>1.02</v>
      </c>
      <c r="M1233" s="5" t="s">
        <v>212</v>
      </c>
      <c r="N1233" s="5"/>
    </row>
    <row r="1234" spans="1:14">
      <c r="A1234" s="5" t="s">
        <v>6930</v>
      </c>
      <c r="B1234" s="5" t="s">
        <v>6931</v>
      </c>
      <c r="C1234" s="393">
        <v>1099</v>
      </c>
      <c r="D1234" s="5" t="s">
        <v>6933</v>
      </c>
      <c r="E1234" s="6">
        <v>0.01</v>
      </c>
      <c r="F1234" s="5" t="s">
        <v>69</v>
      </c>
      <c r="G1234" s="5" t="s">
        <v>86</v>
      </c>
      <c r="H1234" s="6"/>
      <c r="I1234" s="5" t="s">
        <v>263</v>
      </c>
      <c r="J1234" s="6">
        <v>9.1</v>
      </c>
      <c r="K1234" s="6">
        <v>0.14000000000000001</v>
      </c>
      <c r="L1234" s="6">
        <v>0.7</v>
      </c>
      <c r="M1234" s="5" t="s">
        <v>157</v>
      </c>
      <c r="N1234" s="5" t="s">
        <v>8599</v>
      </c>
    </row>
    <row r="1235" spans="1:14">
      <c r="A1235" s="5" t="s">
        <v>5531</v>
      </c>
      <c r="B1235" s="5" t="s">
        <v>5532</v>
      </c>
      <c r="C1235" s="394" t="s">
        <v>5533</v>
      </c>
      <c r="D1235" s="5" t="s">
        <v>5534</v>
      </c>
      <c r="E1235" s="6">
        <v>0.01</v>
      </c>
      <c r="F1235" s="5" t="s">
        <v>188</v>
      </c>
      <c r="G1235" s="5" t="s">
        <v>85</v>
      </c>
      <c r="H1235" s="6"/>
      <c r="I1235" s="5"/>
      <c r="J1235" s="6"/>
      <c r="K1235" s="6">
        <v>0.37</v>
      </c>
      <c r="L1235" s="6">
        <v>8.58</v>
      </c>
      <c r="M1235" s="5" t="s">
        <v>189</v>
      </c>
      <c r="N1235" s="5"/>
    </row>
    <row r="1236" spans="1:14">
      <c r="A1236" s="5" t="s">
        <v>239</v>
      </c>
      <c r="B1236" s="5" t="s">
        <v>240</v>
      </c>
      <c r="C1236" s="393">
        <v>541450</v>
      </c>
      <c r="D1236" s="5" t="s">
        <v>242</v>
      </c>
      <c r="E1236" s="6">
        <v>0.01</v>
      </c>
      <c r="F1236" s="5" t="s">
        <v>71</v>
      </c>
      <c r="G1236" s="5" t="s">
        <v>91</v>
      </c>
      <c r="H1236" s="6"/>
      <c r="I1236" s="5"/>
      <c r="J1236" s="6"/>
      <c r="K1236" s="6">
        <v>0.25</v>
      </c>
      <c r="L1236" s="6">
        <v>9.48</v>
      </c>
      <c r="M1236" s="5" t="s">
        <v>171</v>
      </c>
      <c r="N1236" s="5"/>
    </row>
    <row r="1237" spans="1:14">
      <c r="A1237" s="5" t="s">
        <v>4797</v>
      </c>
      <c r="B1237" s="5" t="s">
        <v>4798</v>
      </c>
      <c r="C1237" s="393">
        <v>1318</v>
      </c>
      <c r="D1237" s="5" t="s">
        <v>4800</v>
      </c>
      <c r="E1237" s="6">
        <v>0.01</v>
      </c>
      <c r="F1237" s="5" t="s">
        <v>69</v>
      </c>
      <c r="G1237" s="5" t="s">
        <v>83</v>
      </c>
      <c r="H1237" s="6"/>
      <c r="I1237" s="5"/>
      <c r="J1237" s="6">
        <v>19.52</v>
      </c>
      <c r="K1237" s="6">
        <v>0.28999999999999998</v>
      </c>
      <c r="L1237" s="6">
        <v>6.88</v>
      </c>
      <c r="M1237" s="5" t="s">
        <v>157</v>
      </c>
      <c r="N1237" s="5"/>
    </row>
    <row r="1238" spans="1:14">
      <c r="A1238" s="5" t="s">
        <v>1613</v>
      </c>
      <c r="B1238" s="5" t="s">
        <v>1614</v>
      </c>
      <c r="C1238" s="395">
        <v>3908</v>
      </c>
      <c r="D1238" s="5" t="s">
        <v>1616</v>
      </c>
      <c r="E1238" s="6">
        <v>0.01</v>
      </c>
      <c r="F1238" s="5" t="s">
        <v>69</v>
      </c>
      <c r="G1238" s="5" t="s">
        <v>85</v>
      </c>
      <c r="H1238" s="6"/>
      <c r="I1238" s="5"/>
      <c r="J1238" s="6">
        <v>3.89</v>
      </c>
      <c r="K1238" s="6">
        <v>0.06</v>
      </c>
      <c r="L1238" s="6">
        <v>0.86</v>
      </c>
      <c r="M1238" s="5" t="s">
        <v>157</v>
      </c>
      <c r="N1238" s="5"/>
    </row>
    <row r="1239" spans="1:14">
      <c r="A1239" s="5" t="s">
        <v>3488</v>
      </c>
      <c r="B1239" s="5" t="s">
        <v>3489</v>
      </c>
      <c r="C1239" s="5" t="s">
        <v>3490</v>
      </c>
      <c r="D1239" s="5" t="s">
        <v>3491</v>
      </c>
      <c r="E1239" s="6">
        <v>0.01</v>
      </c>
      <c r="F1239" s="5" t="s">
        <v>71</v>
      </c>
      <c r="G1239" s="5" t="s">
        <v>84</v>
      </c>
      <c r="H1239" s="6"/>
      <c r="I1239" s="5"/>
      <c r="J1239" s="6">
        <v>8.15</v>
      </c>
      <c r="K1239" s="6">
        <v>0.14000000000000001</v>
      </c>
      <c r="L1239" s="6">
        <v>1.35</v>
      </c>
      <c r="M1239" s="5" t="s">
        <v>171</v>
      </c>
      <c r="N1239" s="5"/>
    </row>
    <row r="1240" spans="1:14">
      <c r="A1240" s="5" t="s">
        <v>8285</v>
      </c>
      <c r="B1240" s="5" t="s">
        <v>8286</v>
      </c>
      <c r="C1240" s="393">
        <v>100</v>
      </c>
      <c r="D1240" s="5" t="s">
        <v>8287</v>
      </c>
      <c r="E1240" s="6">
        <v>0.01</v>
      </c>
      <c r="F1240" s="5" t="s">
        <v>73</v>
      </c>
      <c r="G1240" s="5" t="s">
        <v>86</v>
      </c>
      <c r="H1240" s="6"/>
      <c r="I1240" s="5"/>
      <c r="J1240" s="6">
        <v>35.299999999999997</v>
      </c>
      <c r="K1240" s="6">
        <v>0.09</v>
      </c>
      <c r="L1240" s="6">
        <v>3.01</v>
      </c>
      <c r="M1240" s="5" t="s">
        <v>469</v>
      </c>
      <c r="N1240" s="5"/>
    </row>
    <row r="1241" spans="1:14">
      <c r="A1241" s="5" t="s">
        <v>7977</v>
      </c>
      <c r="B1241" s="5" t="s">
        <v>7978</v>
      </c>
      <c r="C1241" s="393">
        <v>2615</v>
      </c>
      <c r="D1241" s="5" t="s">
        <v>7980</v>
      </c>
      <c r="E1241" s="6">
        <v>0.01</v>
      </c>
      <c r="F1241" s="5" t="s">
        <v>75</v>
      </c>
      <c r="G1241" s="5" t="s">
        <v>87</v>
      </c>
      <c r="H1241" s="6"/>
      <c r="I1241" s="5"/>
      <c r="J1241" s="6"/>
      <c r="K1241" s="6">
        <v>0.12</v>
      </c>
      <c r="L1241" s="6">
        <v>0.79</v>
      </c>
      <c r="M1241" s="5" t="s">
        <v>212</v>
      </c>
      <c r="N1241" s="5"/>
    </row>
    <row r="1242" spans="1:14">
      <c r="A1242" s="5" t="s">
        <v>3948</v>
      </c>
      <c r="B1242" s="5" t="s">
        <v>3949</v>
      </c>
      <c r="C1242" s="393" t="s">
        <v>3950</v>
      </c>
      <c r="D1242" s="5" t="s">
        <v>3951</v>
      </c>
      <c r="E1242" s="6">
        <v>0.01</v>
      </c>
      <c r="F1242" s="5" t="s">
        <v>2426</v>
      </c>
      <c r="G1242" s="5" t="s">
        <v>91</v>
      </c>
      <c r="H1242" s="6"/>
      <c r="I1242" s="5"/>
      <c r="J1242" s="6"/>
      <c r="K1242" s="6">
        <v>0.22</v>
      </c>
      <c r="L1242" s="6"/>
      <c r="M1242" s="5" t="s">
        <v>2427</v>
      </c>
      <c r="N1242" s="5"/>
    </row>
    <row r="1243" spans="1:14">
      <c r="A1243" s="5" t="s">
        <v>491</v>
      </c>
      <c r="B1243" s="5" t="s">
        <v>492</v>
      </c>
      <c r="C1243" s="394" t="s">
        <v>493</v>
      </c>
      <c r="D1243" s="5" t="s">
        <v>494</v>
      </c>
      <c r="E1243" s="6">
        <v>0.01</v>
      </c>
      <c r="F1243" s="5" t="s">
        <v>71</v>
      </c>
      <c r="G1243" s="5" t="s">
        <v>89</v>
      </c>
      <c r="H1243" s="6"/>
      <c r="I1243" s="5" t="s">
        <v>263</v>
      </c>
      <c r="J1243" s="6">
        <v>24.73</v>
      </c>
      <c r="K1243" s="6">
        <v>0.11</v>
      </c>
      <c r="L1243" s="6">
        <v>1.96</v>
      </c>
      <c r="M1243" s="5" t="s">
        <v>171</v>
      </c>
      <c r="N1243" s="5" t="s">
        <v>8599</v>
      </c>
    </row>
    <row r="1244" spans="1:14">
      <c r="A1244" s="5" t="s">
        <v>2985</v>
      </c>
      <c r="B1244" s="5" t="s">
        <v>2986</v>
      </c>
      <c r="C1244" s="395">
        <v>6488</v>
      </c>
      <c r="D1244" s="5" t="s">
        <v>2988</v>
      </c>
      <c r="E1244" s="6">
        <v>0.01</v>
      </c>
      <c r="F1244" s="5" t="s">
        <v>75</v>
      </c>
      <c r="G1244" s="5" t="s">
        <v>88</v>
      </c>
      <c r="H1244" s="6">
        <v>1</v>
      </c>
      <c r="I1244" s="5" t="s">
        <v>263</v>
      </c>
      <c r="J1244" s="6">
        <v>41.53</v>
      </c>
      <c r="K1244" s="6">
        <v>0.08</v>
      </c>
      <c r="L1244" s="6">
        <v>2.5099999999999998</v>
      </c>
      <c r="M1244" s="5" t="s">
        <v>212</v>
      </c>
      <c r="N1244" s="5" t="s">
        <v>8599</v>
      </c>
    </row>
    <row r="1245" spans="1:14">
      <c r="A1245" s="5" t="s">
        <v>5691</v>
      </c>
      <c r="B1245" s="5" t="s">
        <v>5692</v>
      </c>
      <c r="C1245" s="5" t="s">
        <v>5693</v>
      </c>
      <c r="D1245" s="5" t="s">
        <v>5694</v>
      </c>
      <c r="E1245" s="6">
        <v>0.01</v>
      </c>
      <c r="F1245" s="5" t="s">
        <v>853</v>
      </c>
      <c r="G1245" s="5" t="s">
        <v>90</v>
      </c>
      <c r="H1245" s="6"/>
      <c r="I1245" s="5"/>
      <c r="J1245" s="6"/>
      <c r="K1245" s="6">
        <v>0.4</v>
      </c>
      <c r="L1245" s="6">
        <v>2.0299999999999998</v>
      </c>
      <c r="M1245" s="5" t="s">
        <v>854</v>
      </c>
      <c r="N1245" s="5"/>
    </row>
    <row r="1246" spans="1:14">
      <c r="A1246" s="5" t="s">
        <v>1801</v>
      </c>
      <c r="B1246" s="5" t="s">
        <v>1802</v>
      </c>
      <c r="C1246" s="5" t="s">
        <v>1803</v>
      </c>
      <c r="D1246" s="5" t="s">
        <v>1804</v>
      </c>
      <c r="E1246" s="6">
        <v>0.01</v>
      </c>
      <c r="F1246" s="5" t="s">
        <v>69</v>
      </c>
      <c r="G1246" s="5" t="s">
        <v>84</v>
      </c>
      <c r="H1246" s="6"/>
      <c r="I1246" s="5" t="s">
        <v>142</v>
      </c>
      <c r="J1246" s="6">
        <v>9.67</v>
      </c>
      <c r="K1246" s="6">
        <v>0.15</v>
      </c>
      <c r="L1246" s="6">
        <v>2.25</v>
      </c>
      <c r="M1246" s="5" t="s">
        <v>122</v>
      </c>
      <c r="N1246" s="5" t="s">
        <v>8599</v>
      </c>
    </row>
    <row r="1247" spans="1:14">
      <c r="A1247" s="5" t="s">
        <v>1132</v>
      </c>
      <c r="B1247" s="5" t="s">
        <v>1133</v>
      </c>
      <c r="C1247" s="5" t="s">
        <v>1134</v>
      </c>
      <c r="D1247" s="5" t="s">
        <v>1135</v>
      </c>
      <c r="E1247" s="6">
        <v>0.01</v>
      </c>
      <c r="F1247" s="5" t="s">
        <v>71</v>
      </c>
      <c r="G1247" s="5" t="s">
        <v>87</v>
      </c>
      <c r="H1247" s="6"/>
      <c r="I1247" s="5"/>
      <c r="J1247" s="6">
        <v>49.9</v>
      </c>
      <c r="K1247" s="6">
        <v>0.02</v>
      </c>
      <c r="L1247" s="6">
        <v>4.0599999999999996</v>
      </c>
      <c r="M1247" s="5" t="s">
        <v>171</v>
      </c>
      <c r="N1247" s="5"/>
    </row>
    <row r="1248" spans="1:14">
      <c r="A1248" s="5" t="s">
        <v>167</v>
      </c>
      <c r="B1248" s="5" t="s">
        <v>168</v>
      </c>
      <c r="C1248" s="393">
        <v>500002</v>
      </c>
      <c r="D1248" s="5" t="s">
        <v>170</v>
      </c>
      <c r="E1248" s="6">
        <v>0.01</v>
      </c>
      <c r="F1248" s="5" t="s">
        <v>71</v>
      </c>
      <c r="G1248" s="5" t="s">
        <v>87</v>
      </c>
      <c r="H1248" s="6"/>
      <c r="I1248" s="5"/>
      <c r="J1248" s="6">
        <v>76.739999999999995</v>
      </c>
      <c r="K1248" s="6">
        <v>0.23</v>
      </c>
      <c r="L1248" s="6">
        <v>18.57</v>
      </c>
      <c r="M1248" s="5" t="s">
        <v>171</v>
      </c>
      <c r="N1248" s="5"/>
    </row>
    <row r="1249" spans="1:14">
      <c r="A1249" s="5" t="s">
        <v>5655</v>
      </c>
      <c r="B1249" s="5" t="s">
        <v>5656</v>
      </c>
      <c r="C1249" s="5" t="s">
        <v>5657</v>
      </c>
      <c r="D1249" s="5" t="s">
        <v>5658</v>
      </c>
      <c r="E1249" s="6">
        <v>0.01</v>
      </c>
      <c r="F1249" s="5" t="s">
        <v>71</v>
      </c>
      <c r="G1249" s="5" t="s">
        <v>90</v>
      </c>
      <c r="H1249" s="6"/>
      <c r="I1249" s="5"/>
      <c r="J1249" s="6"/>
      <c r="K1249" s="6">
        <v>0.13</v>
      </c>
      <c r="L1249" s="6">
        <v>5.84</v>
      </c>
      <c r="M1249" s="5" t="s">
        <v>171</v>
      </c>
      <c r="N1249" s="5"/>
    </row>
    <row r="1250" spans="1:14">
      <c r="A1250" s="5" t="s">
        <v>1521</v>
      </c>
      <c r="B1250" s="5" t="s">
        <v>1522</v>
      </c>
      <c r="C1250" s="393">
        <v>1898</v>
      </c>
      <c r="D1250" s="5" t="s">
        <v>1524</v>
      </c>
      <c r="E1250" s="6">
        <v>0.01</v>
      </c>
      <c r="F1250" s="5" t="s">
        <v>69</v>
      </c>
      <c r="G1250" s="5" t="s">
        <v>84</v>
      </c>
      <c r="H1250" s="6"/>
      <c r="I1250" s="5" t="s">
        <v>142</v>
      </c>
      <c r="J1250" s="6">
        <v>4.99</v>
      </c>
      <c r="K1250" s="6">
        <v>0.16</v>
      </c>
      <c r="L1250" s="6">
        <v>0.99</v>
      </c>
      <c r="M1250" s="5" t="s">
        <v>157</v>
      </c>
      <c r="N1250" s="5" t="s">
        <v>8924</v>
      </c>
    </row>
    <row r="1251" spans="1:14">
      <c r="A1251" s="5" t="s">
        <v>5839</v>
      </c>
      <c r="B1251" s="5" t="s">
        <v>5840</v>
      </c>
      <c r="C1251" s="393" t="s">
        <v>5841</v>
      </c>
      <c r="D1251" s="5" t="s">
        <v>5842</v>
      </c>
      <c r="E1251" s="6">
        <v>0.01</v>
      </c>
      <c r="F1251" s="5" t="s">
        <v>3899</v>
      </c>
      <c r="G1251" s="5" t="s">
        <v>85</v>
      </c>
      <c r="H1251" s="6"/>
      <c r="I1251" s="5"/>
      <c r="J1251" s="6">
        <v>6.32</v>
      </c>
      <c r="K1251" s="6">
        <v>0.12</v>
      </c>
      <c r="L1251" s="6">
        <v>0.81</v>
      </c>
      <c r="M1251" s="5" t="s">
        <v>3900</v>
      </c>
      <c r="N1251" s="5"/>
    </row>
    <row r="1252" spans="1:14">
      <c r="A1252" s="5" t="s">
        <v>1989</v>
      </c>
      <c r="B1252" s="5" t="s">
        <v>1990</v>
      </c>
      <c r="C1252" s="5" t="s">
        <v>1991</v>
      </c>
      <c r="D1252" s="5" t="s">
        <v>1992</v>
      </c>
      <c r="E1252" s="6">
        <v>0.01</v>
      </c>
      <c r="F1252" s="5" t="s">
        <v>69</v>
      </c>
      <c r="G1252" s="5" t="s">
        <v>89</v>
      </c>
      <c r="H1252" s="6"/>
      <c r="I1252" s="5"/>
      <c r="J1252" s="6">
        <v>16.489999999999998</v>
      </c>
      <c r="K1252" s="6">
        <v>0.32</v>
      </c>
      <c r="L1252" s="6">
        <v>4.92</v>
      </c>
      <c r="M1252" s="5" t="s">
        <v>122</v>
      </c>
      <c r="N1252" s="5"/>
    </row>
    <row r="1253" spans="1:14">
      <c r="A1253" s="5" t="s">
        <v>7749</v>
      </c>
      <c r="B1253" s="5" t="s">
        <v>7750</v>
      </c>
      <c r="C1253" s="5" t="s">
        <v>7751</v>
      </c>
      <c r="D1253" s="5" t="s">
        <v>7752</v>
      </c>
      <c r="E1253" s="6">
        <v>0.01</v>
      </c>
      <c r="F1253" s="5" t="s">
        <v>71</v>
      </c>
      <c r="G1253" s="5" t="s">
        <v>82</v>
      </c>
      <c r="H1253" s="6"/>
      <c r="I1253" s="5"/>
      <c r="J1253" s="6"/>
      <c r="K1253" s="6">
        <v>0.2</v>
      </c>
      <c r="L1253" s="6">
        <v>7.07</v>
      </c>
      <c r="M1253" s="5" t="s">
        <v>171</v>
      </c>
      <c r="N1253" s="5"/>
    </row>
    <row r="1254" spans="1:14">
      <c r="A1254" s="5" t="s">
        <v>2552</v>
      </c>
      <c r="B1254" s="5" t="s">
        <v>2553</v>
      </c>
      <c r="C1254" s="5" t="s">
        <v>2554</v>
      </c>
      <c r="D1254" s="5" t="s">
        <v>2555</v>
      </c>
      <c r="E1254" s="6">
        <v>0.01</v>
      </c>
      <c r="F1254" s="5" t="s">
        <v>77</v>
      </c>
      <c r="G1254" s="5" t="s">
        <v>91</v>
      </c>
      <c r="H1254" s="6"/>
      <c r="I1254" s="5"/>
      <c r="J1254" s="6"/>
      <c r="K1254" s="6">
        <v>0.17</v>
      </c>
      <c r="L1254" s="6"/>
      <c r="M1254" s="5" t="s">
        <v>482</v>
      </c>
      <c r="N1254" s="5"/>
    </row>
    <row r="1255" spans="1:14">
      <c r="A1255" s="5" t="s">
        <v>3512</v>
      </c>
      <c r="B1255" s="5" t="s">
        <v>3513</v>
      </c>
      <c r="C1255" s="5" t="s">
        <v>3514</v>
      </c>
      <c r="D1255" s="5" t="s">
        <v>3515</v>
      </c>
      <c r="E1255" s="6">
        <v>0.01</v>
      </c>
      <c r="F1255" s="5" t="s">
        <v>71</v>
      </c>
      <c r="G1255" s="5" t="s">
        <v>87</v>
      </c>
      <c r="H1255" s="6"/>
      <c r="I1255" s="5"/>
      <c r="J1255" s="6"/>
      <c r="K1255" s="6">
        <v>0.17</v>
      </c>
      <c r="L1255" s="6">
        <v>27.63</v>
      </c>
      <c r="M1255" s="5" t="s">
        <v>171</v>
      </c>
      <c r="N1255" s="5"/>
    </row>
    <row r="1256" spans="1:14">
      <c r="A1256" s="5" t="s">
        <v>7042</v>
      </c>
      <c r="B1256" s="5" t="s">
        <v>7043</v>
      </c>
      <c r="C1256" s="394" t="s">
        <v>7044</v>
      </c>
      <c r="D1256" s="5" t="s">
        <v>7045</v>
      </c>
      <c r="E1256" s="6">
        <v>0.01</v>
      </c>
      <c r="F1256" s="5" t="s">
        <v>71</v>
      </c>
      <c r="G1256" s="5" t="s">
        <v>89</v>
      </c>
      <c r="H1256" s="6"/>
      <c r="I1256" s="5"/>
      <c r="J1256" s="6"/>
      <c r="K1256" s="6">
        <v>0.34</v>
      </c>
      <c r="L1256" s="6">
        <v>24.89</v>
      </c>
      <c r="M1256" s="5" t="s">
        <v>171</v>
      </c>
      <c r="N1256" s="5"/>
    </row>
    <row r="1257" spans="1:14">
      <c r="A1257" s="5" t="s">
        <v>1685</v>
      </c>
      <c r="B1257" s="5" t="s">
        <v>1686</v>
      </c>
      <c r="C1257" s="394" t="s">
        <v>1687</v>
      </c>
      <c r="D1257" s="5" t="s">
        <v>1688</v>
      </c>
      <c r="E1257" s="6">
        <v>0.01</v>
      </c>
      <c r="F1257" s="5" t="s">
        <v>69</v>
      </c>
      <c r="G1257" s="5" t="s">
        <v>85</v>
      </c>
      <c r="H1257" s="6"/>
      <c r="I1257" s="5" t="s">
        <v>142</v>
      </c>
      <c r="J1257" s="6">
        <v>6.58</v>
      </c>
      <c r="K1257" s="6">
        <v>0.05</v>
      </c>
      <c r="L1257" s="6">
        <v>0.25</v>
      </c>
      <c r="M1257" s="5" t="s">
        <v>157</v>
      </c>
      <c r="N1257" s="5" t="s">
        <v>8599</v>
      </c>
    </row>
    <row r="1258" spans="1:14">
      <c r="A1258" s="5" t="s">
        <v>4429</v>
      </c>
      <c r="B1258" s="5" t="s">
        <v>4430</v>
      </c>
      <c r="C1258" s="394" t="s">
        <v>4431</v>
      </c>
      <c r="D1258" s="5" t="s">
        <v>4432</v>
      </c>
      <c r="E1258" s="6">
        <v>0.01</v>
      </c>
      <c r="F1258" s="5" t="s">
        <v>377</v>
      </c>
      <c r="G1258" s="5" t="s">
        <v>87</v>
      </c>
      <c r="H1258" s="6"/>
      <c r="I1258" s="5"/>
      <c r="J1258" s="6">
        <v>5.83</v>
      </c>
      <c r="K1258" s="6">
        <v>0.05</v>
      </c>
      <c r="L1258" s="6">
        <v>0.76</v>
      </c>
      <c r="M1258" s="5" t="s">
        <v>378</v>
      </c>
      <c r="N1258" s="5"/>
    </row>
    <row r="1259" spans="1:14">
      <c r="A1259" s="5" t="s">
        <v>231</v>
      </c>
      <c r="B1259" s="5" t="s">
        <v>232</v>
      </c>
      <c r="C1259" s="393">
        <v>539254</v>
      </c>
      <c r="D1259" s="5" t="s">
        <v>234</v>
      </c>
      <c r="E1259" s="6">
        <v>0.01</v>
      </c>
      <c r="F1259" s="5" t="s">
        <v>71</v>
      </c>
      <c r="G1259" s="5" t="s">
        <v>91</v>
      </c>
      <c r="H1259" s="6"/>
      <c r="I1259" s="5"/>
      <c r="J1259" s="6"/>
      <c r="K1259" s="6">
        <v>0.05</v>
      </c>
      <c r="L1259" s="6">
        <v>5.95</v>
      </c>
      <c r="M1259" s="5" t="s">
        <v>171</v>
      </c>
      <c r="N1259" s="5"/>
    </row>
    <row r="1260" spans="1:14">
      <c r="A1260" s="5" t="s">
        <v>3715</v>
      </c>
      <c r="B1260" s="5" t="s">
        <v>9025</v>
      </c>
      <c r="C1260" s="394" t="s">
        <v>9026</v>
      </c>
      <c r="D1260" s="5" t="s">
        <v>9027</v>
      </c>
      <c r="E1260" s="6">
        <v>0.01</v>
      </c>
      <c r="F1260" s="5" t="s">
        <v>73</v>
      </c>
      <c r="G1260" s="5" t="s">
        <v>82</v>
      </c>
      <c r="H1260" s="6"/>
      <c r="I1260" s="5" t="s">
        <v>142</v>
      </c>
      <c r="J1260" s="6">
        <v>5.34</v>
      </c>
      <c r="K1260" s="6">
        <v>0.09</v>
      </c>
      <c r="L1260" s="6">
        <v>0.54</v>
      </c>
      <c r="M1260" s="5" t="s">
        <v>469</v>
      </c>
      <c r="N1260" s="5" t="s">
        <v>8599</v>
      </c>
    </row>
    <row r="1261" spans="1:14">
      <c r="A1261" s="5" t="s">
        <v>8496</v>
      </c>
      <c r="B1261" s="5" t="s">
        <v>9031</v>
      </c>
      <c r="C1261" s="394" t="s">
        <v>9032</v>
      </c>
      <c r="D1261" s="5" t="s">
        <v>9033</v>
      </c>
      <c r="E1261" s="6">
        <v>0.01</v>
      </c>
      <c r="F1261" s="5" t="s">
        <v>71</v>
      </c>
      <c r="G1261" s="5" t="s">
        <v>85</v>
      </c>
      <c r="H1261" s="6"/>
      <c r="I1261" s="5"/>
      <c r="J1261" s="6"/>
      <c r="K1261" s="6">
        <v>-0.05</v>
      </c>
      <c r="L1261" s="6">
        <v>4.68</v>
      </c>
      <c r="M1261" s="5" t="s">
        <v>171</v>
      </c>
      <c r="N1261" s="5"/>
    </row>
    <row r="1262" spans="1:14">
      <c r="A1262" s="5" t="s">
        <v>6942</v>
      </c>
      <c r="B1262" s="5" t="s">
        <v>6943</v>
      </c>
      <c r="C1262" s="395">
        <v>3808</v>
      </c>
      <c r="D1262" s="5" t="s">
        <v>6945</v>
      </c>
      <c r="E1262" s="6">
        <v>0.01</v>
      </c>
      <c r="F1262" s="5" t="s">
        <v>69</v>
      </c>
      <c r="G1262" s="5" t="s">
        <v>87</v>
      </c>
      <c r="H1262" s="6"/>
      <c r="I1262" s="5"/>
      <c r="J1262" s="6">
        <v>13.33</v>
      </c>
      <c r="K1262" s="6">
        <v>0.16</v>
      </c>
      <c r="L1262" s="6">
        <v>2.44</v>
      </c>
      <c r="M1262" s="5" t="s">
        <v>157</v>
      </c>
      <c r="N1262" s="5"/>
    </row>
    <row r="1263" spans="1:14">
      <c r="A1263" s="5" t="s">
        <v>539</v>
      </c>
      <c r="B1263" s="5" t="s">
        <v>540</v>
      </c>
      <c r="C1263" s="393">
        <v>914</v>
      </c>
      <c r="D1263" s="5" t="s">
        <v>542</v>
      </c>
      <c r="E1263" s="6">
        <v>0.01</v>
      </c>
      <c r="F1263" s="5" t="s">
        <v>69</v>
      </c>
      <c r="G1263" s="5" t="s">
        <v>89</v>
      </c>
      <c r="H1263" s="6">
        <v>0.75</v>
      </c>
      <c r="I1263" s="5" t="s">
        <v>142</v>
      </c>
      <c r="J1263" s="6">
        <v>11.13</v>
      </c>
      <c r="K1263" s="6">
        <v>0.04</v>
      </c>
      <c r="L1263" s="6">
        <v>0.52</v>
      </c>
      <c r="M1263" s="5" t="s">
        <v>157</v>
      </c>
      <c r="N1263" s="5" t="s">
        <v>8599</v>
      </c>
    </row>
    <row r="1264" spans="1:14">
      <c r="A1264" s="5" t="s">
        <v>3999</v>
      </c>
      <c r="B1264" s="5" t="s">
        <v>4000</v>
      </c>
      <c r="C1264" s="5" t="s">
        <v>4001</v>
      </c>
      <c r="D1264" s="5" t="s">
        <v>4002</v>
      </c>
      <c r="E1264" s="6">
        <v>0.01</v>
      </c>
      <c r="F1264" s="5" t="s">
        <v>136</v>
      </c>
      <c r="G1264" s="5" t="s">
        <v>83</v>
      </c>
      <c r="H1264" s="6"/>
      <c r="I1264" s="5"/>
      <c r="J1264" s="6">
        <v>18.72</v>
      </c>
      <c r="K1264" s="6">
        <v>0.13</v>
      </c>
      <c r="L1264" s="6">
        <v>2.06</v>
      </c>
      <c r="M1264" s="5" t="s">
        <v>137</v>
      </c>
      <c r="N1264" s="5"/>
    </row>
    <row r="1265" spans="1:14">
      <c r="A1265" s="5" t="s">
        <v>1961</v>
      </c>
      <c r="B1265" s="5" t="s">
        <v>1962</v>
      </c>
      <c r="C1265" s="395">
        <v>600030</v>
      </c>
      <c r="D1265" s="5" t="s">
        <v>1964</v>
      </c>
      <c r="E1265" s="6">
        <v>0.01</v>
      </c>
      <c r="F1265" s="5" t="s">
        <v>69</v>
      </c>
      <c r="G1265" s="5" t="s">
        <v>85</v>
      </c>
      <c r="H1265" s="6"/>
      <c r="I1265" s="5"/>
      <c r="J1265" s="6">
        <v>9.69</v>
      </c>
      <c r="K1265" s="6">
        <v>0.11</v>
      </c>
      <c r="L1265" s="6">
        <v>1.36</v>
      </c>
      <c r="M1265" s="5" t="s">
        <v>122</v>
      </c>
      <c r="N1265" s="5"/>
    </row>
    <row r="1266" spans="1:14">
      <c r="A1266" s="5" t="s">
        <v>3074</v>
      </c>
      <c r="B1266" s="5" t="s">
        <v>3075</v>
      </c>
      <c r="C1266" s="394" t="s">
        <v>3076</v>
      </c>
      <c r="D1266" s="5" t="s">
        <v>3077</v>
      </c>
      <c r="E1266" s="6">
        <v>0.01</v>
      </c>
      <c r="F1266" s="5" t="s">
        <v>79</v>
      </c>
      <c r="G1266" s="5" t="s">
        <v>83</v>
      </c>
      <c r="H1266" s="6"/>
      <c r="I1266" s="5" t="s">
        <v>142</v>
      </c>
      <c r="J1266" s="6">
        <v>12.56</v>
      </c>
      <c r="K1266" s="6">
        <v>0.25</v>
      </c>
      <c r="L1266" s="6">
        <v>2.64</v>
      </c>
      <c r="M1266" s="5" t="s">
        <v>603</v>
      </c>
      <c r="N1266" s="5" t="s">
        <v>8939</v>
      </c>
    </row>
    <row r="1267" spans="1:14">
      <c r="A1267" s="5" t="s">
        <v>7094</v>
      </c>
      <c r="B1267" s="5" t="s">
        <v>7095</v>
      </c>
      <c r="C1267" s="393" t="s">
        <v>7096</v>
      </c>
      <c r="D1267" s="5" t="s">
        <v>7097</v>
      </c>
      <c r="E1267" s="6">
        <v>0.01</v>
      </c>
      <c r="F1267" s="5" t="s">
        <v>71</v>
      </c>
      <c r="G1267" s="5" t="s">
        <v>89</v>
      </c>
      <c r="H1267" s="6"/>
      <c r="I1267" s="5"/>
      <c r="J1267" s="6">
        <v>35.49</v>
      </c>
      <c r="K1267" s="6">
        <v>0.1</v>
      </c>
      <c r="L1267" s="6">
        <v>5.53</v>
      </c>
      <c r="M1267" s="5" t="s">
        <v>171</v>
      </c>
      <c r="N1267" s="5"/>
    </row>
    <row r="1268" spans="1:14">
      <c r="A1268" s="5" t="s">
        <v>5974</v>
      </c>
      <c r="B1268" s="5" t="s">
        <v>5975</v>
      </c>
      <c r="C1268" s="393" t="s">
        <v>5976</v>
      </c>
      <c r="D1268" s="5" t="s">
        <v>5977</v>
      </c>
      <c r="E1268" s="6">
        <v>0.01</v>
      </c>
      <c r="F1268" s="5" t="s">
        <v>459</v>
      </c>
      <c r="G1268" s="5" t="s">
        <v>84</v>
      </c>
      <c r="H1268" s="6"/>
      <c r="I1268" s="5"/>
      <c r="J1268" s="6">
        <v>13.92</v>
      </c>
      <c r="K1268" s="6">
        <v>0.12</v>
      </c>
      <c r="L1268" s="6">
        <v>1.65</v>
      </c>
      <c r="M1268" s="5" t="s">
        <v>460</v>
      </c>
      <c r="N1268" s="5"/>
    </row>
    <row r="1269" spans="1:14">
      <c r="A1269" s="5" t="s">
        <v>3472</v>
      </c>
      <c r="B1269" s="5" t="s">
        <v>3473</v>
      </c>
      <c r="C1269" s="393">
        <v>9435</v>
      </c>
      <c r="D1269" s="5" t="s">
        <v>3475</v>
      </c>
      <c r="E1269" s="6">
        <v>0.01</v>
      </c>
      <c r="F1269" s="5" t="s">
        <v>24</v>
      </c>
      <c r="G1269" s="5" t="s">
        <v>87</v>
      </c>
      <c r="H1269" s="6"/>
      <c r="I1269" s="5"/>
      <c r="J1269" s="6"/>
      <c r="K1269" s="6">
        <v>0.14000000000000001</v>
      </c>
      <c r="L1269" s="6">
        <v>1.56</v>
      </c>
      <c r="M1269" s="5" t="s">
        <v>294</v>
      </c>
      <c r="N1269" s="5"/>
    </row>
    <row r="1270" spans="1:14">
      <c r="A1270" s="5" t="s">
        <v>5415</v>
      </c>
      <c r="B1270" s="5" t="s">
        <v>5416</v>
      </c>
      <c r="C1270" s="393">
        <v>533106</v>
      </c>
      <c r="D1270" s="5" t="s">
        <v>5418</v>
      </c>
      <c r="E1270" s="6">
        <v>0.01</v>
      </c>
      <c r="F1270" s="5" t="s">
        <v>71</v>
      </c>
      <c r="G1270" s="5" t="s">
        <v>84</v>
      </c>
      <c r="H1270" s="6"/>
      <c r="I1270" s="5"/>
      <c r="J1270" s="6">
        <v>5.21</v>
      </c>
      <c r="K1270" s="6">
        <v>0.14000000000000001</v>
      </c>
      <c r="L1270" s="6">
        <v>1.36</v>
      </c>
      <c r="M1270" s="5" t="s">
        <v>171</v>
      </c>
      <c r="N1270" s="5"/>
    </row>
    <row r="1271" spans="1:14">
      <c r="A1271" s="5" t="s">
        <v>7974</v>
      </c>
      <c r="B1271" s="5" t="s">
        <v>7975</v>
      </c>
      <c r="C1271" s="394" t="s">
        <v>3939</v>
      </c>
      <c r="D1271" s="5" t="s">
        <v>7976</v>
      </c>
      <c r="E1271" s="6">
        <v>0.01</v>
      </c>
      <c r="F1271" s="5" t="s">
        <v>75</v>
      </c>
      <c r="G1271" s="5" t="s">
        <v>87</v>
      </c>
      <c r="H1271" s="6"/>
      <c r="I1271" s="5"/>
      <c r="J1271" s="6"/>
      <c r="K1271" s="6">
        <v>0.02</v>
      </c>
      <c r="L1271" s="6">
        <v>0.85</v>
      </c>
      <c r="M1271" s="5" t="s">
        <v>212</v>
      </c>
      <c r="N1271" s="5"/>
    </row>
    <row r="1272" spans="1:14">
      <c r="A1272" s="5" t="s">
        <v>7407</v>
      </c>
      <c r="B1272" s="5" t="s">
        <v>7408</v>
      </c>
      <c r="C1272" s="394" t="s">
        <v>7409</v>
      </c>
      <c r="D1272" s="5" t="s">
        <v>7410</v>
      </c>
      <c r="E1272" s="6">
        <v>0.01</v>
      </c>
      <c r="F1272" s="5" t="s">
        <v>75</v>
      </c>
      <c r="G1272" s="5" t="s">
        <v>87</v>
      </c>
      <c r="H1272" s="6"/>
      <c r="I1272" s="5"/>
      <c r="J1272" s="6"/>
      <c r="K1272" s="6">
        <v>7.0000000000000007E-2</v>
      </c>
      <c r="L1272" s="6">
        <v>1.53</v>
      </c>
      <c r="M1272" s="5" t="s">
        <v>212</v>
      </c>
      <c r="N1272" s="5"/>
    </row>
    <row r="1273" spans="1:14">
      <c r="A1273" s="5" t="s">
        <v>6462</v>
      </c>
      <c r="B1273" s="5" t="s">
        <v>6463</v>
      </c>
      <c r="C1273" s="394" t="s">
        <v>6464</v>
      </c>
      <c r="D1273" s="5" t="s">
        <v>6465</v>
      </c>
      <c r="E1273" s="6">
        <v>0.01</v>
      </c>
      <c r="F1273" s="5" t="s">
        <v>34</v>
      </c>
      <c r="G1273" s="5" t="s">
        <v>81</v>
      </c>
      <c r="H1273" s="6">
        <v>0.59</v>
      </c>
      <c r="I1273" s="5" t="s">
        <v>263</v>
      </c>
      <c r="J1273" s="6">
        <v>23.55</v>
      </c>
      <c r="K1273" s="6">
        <v>0.09</v>
      </c>
      <c r="L1273" s="6">
        <v>2.2000000000000002</v>
      </c>
      <c r="M1273" s="5" t="s">
        <v>299</v>
      </c>
      <c r="N1273" s="5" t="s">
        <v>8599</v>
      </c>
    </row>
    <row r="1274" spans="1:14">
      <c r="A1274" s="5" t="s">
        <v>4214</v>
      </c>
      <c r="B1274" s="5" t="s">
        <v>4215</v>
      </c>
      <c r="C1274" s="394" t="s">
        <v>4216</v>
      </c>
      <c r="D1274" s="5" t="s">
        <v>4217</v>
      </c>
      <c r="E1274" s="6">
        <v>0.01</v>
      </c>
      <c r="F1274" s="5" t="s">
        <v>71</v>
      </c>
      <c r="G1274" s="5" t="s">
        <v>89</v>
      </c>
      <c r="H1274" s="6"/>
      <c r="I1274" s="5"/>
      <c r="J1274" s="6"/>
      <c r="K1274" s="6">
        <v>0.16</v>
      </c>
      <c r="L1274" s="6">
        <v>3.55</v>
      </c>
      <c r="M1274" s="5" t="s">
        <v>171</v>
      </c>
      <c r="N1274" s="5"/>
    </row>
    <row r="1275" spans="1:14">
      <c r="A1275" s="5" t="s">
        <v>7950</v>
      </c>
      <c r="B1275" s="5" t="s">
        <v>7951</v>
      </c>
      <c r="C1275" s="393" t="s">
        <v>7952</v>
      </c>
      <c r="D1275" s="5" t="s">
        <v>7953</v>
      </c>
      <c r="E1275" s="6">
        <v>0.01</v>
      </c>
      <c r="F1275" s="5" t="s">
        <v>71</v>
      </c>
      <c r="G1275" s="5" t="s">
        <v>87</v>
      </c>
      <c r="H1275" s="6"/>
      <c r="I1275" s="5"/>
      <c r="J1275" s="6">
        <v>40.07</v>
      </c>
      <c r="K1275" s="6">
        <v>0.13</v>
      </c>
      <c r="L1275" s="6">
        <v>6.83</v>
      </c>
      <c r="M1275" s="5" t="s">
        <v>171</v>
      </c>
      <c r="N1275" s="5"/>
    </row>
    <row r="1276" spans="1:14">
      <c r="A1276" s="5" t="s">
        <v>6518</v>
      </c>
      <c r="B1276" s="5" t="s">
        <v>6519</v>
      </c>
      <c r="C1276" s="393">
        <v>1787</v>
      </c>
      <c r="D1276" s="5" t="s">
        <v>6521</v>
      </c>
      <c r="E1276" s="6">
        <v>0.01</v>
      </c>
      <c r="F1276" s="5" t="s">
        <v>69</v>
      </c>
      <c r="G1276" s="5" t="s">
        <v>89</v>
      </c>
      <c r="H1276" s="6"/>
      <c r="I1276" s="5"/>
      <c r="J1276" s="6">
        <v>20.58</v>
      </c>
      <c r="K1276" s="6">
        <v>0.24</v>
      </c>
      <c r="L1276" s="6">
        <v>4.6100000000000003</v>
      </c>
      <c r="M1276" s="5" t="s">
        <v>157</v>
      </c>
      <c r="N1276" s="5"/>
    </row>
    <row r="1277" spans="1:14">
      <c r="A1277" s="5" t="s">
        <v>4505</v>
      </c>
      <c r="B1277" s="5" t="s">
        <v>4506</v>
      </c>
      <c r="C1277" s="393">
        <v>2445</v>
      </c>
      <c r="D1277" s="5" t="s">
        <v>4508</v>
      </c>
      <c r="E1277" s="6">
        <v>0.01</v>
      </c>
      <c r="F1277" s="5" t="s">
        <v>136</v>
      </c>
      <c r="G1277" s="5" t="s">
        <v>83</v>
      </c>
      <c r="H1277" s="6"/>
      <c r="I1277" s="5"/>
      <c r="J1277" s="6">
        <v>19.47</v>
      </c>
      <c r="K1277" s="6">
        <v>7.0000000000000007E-2</v>
      </c>
      <c r="L1277" s="6">
        <v>1.79</v>
      </c>
      <c r="M1277" s="5" t="s">
        <v>137</v>
      </c>
      <c r="N1277" s="5"/>
    </row>
    <row r="1278" spans="1:14">
      <c r="A1278" s="5" t="s">
        <v>2480</v>
      </c>
      <c r="B1278" s="5" t="s">
        <v>2481</v>
      </c>
      <c r="C1278" s="395" t="s">
        <v>2482</v>
      </c>
      <c r="D1278" s="5" t="s">
        <v>2483</v>
      </c>
      <c r="E1278" s="6">
        <v>0.01</v>
      </c>
      <c r="F1278" s="5" t="s">
        <v>194</v>
      </c>
      <c r="G1278" s="5" t="s">
        <v>90</v>
      </c>
      <c r="H1278" s="6"/>
      <c r="I1278" s="5"/>
      <c r="J1278" s="6"/>
      <c r="K1278" s="6">
        <v>0.44</v>
      </c>
      <c r="L1278" s="6">
        <v>1.54</v>
      </c>
      <c r="M1278" s="5" t="s">
        <v>195</v>
      </c>
      <c r="N1278" s="5"/>
    </row>
    <row r="1279" spans="1:14">
      <c r="A1279" s="5" t="s">
        <v>3643</v>
      </c>
      <c r="B1279" s="5" t="s">
        <v>3644</v>
      </c>
      <c r="C1279" s="393">
        <v>902</v>
      </c>
      <c r="D1279" s="5" t="s">
        <v>3646</v>
      </c>
      <c r="E1279" s="6">
        <v>0.01</v>
      </c>
      <c r="F1279" s="5" t="s">
        <v>69</v>
      </c>
      <c r="G1279" s="5" t="s">
        <v>91</v>
      </c>
      <c r="H1279" s="6"/>
      <c r="I1279" s="5" t="s">
        <v>142</v>
      </c>
      <c r="J1279" s="6">
        <v>15.5</v>
      </c>
      <c r="K1279" s="6">
        <v>0.25</v>
      </c>
      <c r="L1279" s="6">
        <v>1.3</v>
      </c>
      <c r="M1279" s="5" t="s">
        <v>157</v>
      </c>
      <c r="N1279" s="5" t="s">
        <v>8599</v>
      </c>
    </row>
    <row r="1280" spans="1:14">
      <c r="A1280" s="5" t="s">
        <v>8498</v>
      </c>
      <c r="B1280" s="5" t="s">
        <v>9036</v>
      </c>
      <c r="C1280" s="394" t="s">
        <v>9037</v>
      </c>
      <c r="D1280" s="5" t="s">
        <v>9038</v>
      </c>
      <c r="E1280" s="6">
        <v>0.01</v>
      </c>
      <c r="F1280" s="5" t="s">
        <v>3899</v>
      </c>
      <c r="G1280" s="5" t="s">
        <v>86</v>
      </c>
      <c r="H1280" s="6"/>
      <c r="I1280" s="5"/>
      <c r="J1280" s="6"/>
      <c r="K1280" s="6"/>
      <c r="L1280" s="6">
        <v>128.57</v>
      </c>
      <c r="M1280" s="5" t="s">
        <v>3900</v>
      </c>
      <c r="N1280" s="5"/>
    </row>
    <row r="1281" spans="1:14">
      <c r="A1281" s="5" t="s">
        <v>710</v>
      </c>
      <c r="B1281" s="5" t="s">
        <v>711</v>
      </c>
      <c r="C1281" s="5" t="s">
        <v>712</v>
      </c>
      <c r="D1281" s="5" t="s">
        <v>713</v>
      </c>
      <c r="E1281" s="6">
        <v>0.01</v>
      </c>
      <c r="F1281" s="5" t="s">
        <v>69</v>
      </c>
      <c r="G1281" s="5" t="s">
        <v>82</v>
      </c>
      <c r="H1281" s="6"/>
      <c r="I1281" s="5"/>
      <c r="J1281" s="6">
        <v>18.940000000000001</v>
      </c>
      <c r="K1281" s="6"/>
      <c r="L1281" s="6">
        <v>9.7200000000000006</v>
      </c>
      <c r="M1281" s="5" t="s">
        <v>714</v>
      </c>
      <c r="N1281" s="5"/>
    </row>
    <row r="1282" spans="1:14">
      <c r="A1282" s="5" t="s">
        <v>7590</v>
      </c>
      <c r="B1282" s="5" t="s">
        <v>7591</v>
      </c>
      <c r="C1282" s="5" t="s">
        <v>7592</v>
      </c>
      <c r="D1282" s="5" t="s">
        <v>7593</v>
      </c>
      <c r="E1282" s="6">
        <v>0.01</v>
      </c>
      <c r="F1282" s="5" t="s">
        <v>69</v>
      </c>
      <c r="G1282" s="5" t="s">
        <v>83</v>
      </c>
      <c r="H1282" s="6">
        <v>1.04</v>
      </c>
      <c r="I1282" s="5" t="s">
        <v>263</v>
      </c>
      <c r="J1282" s="6">
        <v>12.48</v>
      </c>
      <c r="K1282" s="6">
        <v>0.32</v>
      </c>
      <c r="L1282" s="6">
        <v>4.3899999999999997</v>
      </c>
      <c r="M1282" s="5" t="s">
        <v>157</v>
      </c>
      <c r="N1282" s="5" t="s">
        <v>8598</v>
      </c>
    </row>
    <row r="1283" spans="1:14">
      <c r="A1283" s="5" t="s">
        <v>4389</v>
      </c>
      <c r="B1283" s="5" t="s">
        <v>4390</v>
      </c>
      <c r="C1283" s="5" t="s">
        <v>4391</v>
      </c>
      <c r="D1283" s="5" t="s">
        <v>4392</v>
      </c>
      <c r="E1283" s="6">
        <v>0.01</v>
      </c>
      <c r="F1283" s="5" t="s">
        <v>69</v>
      </c>
      <c r="G1283" s="5" t="s">
        <v>88</v>
      </c>
      <c r="H1283" s="6"/>
      <c r="I1283" s="5"/>
      <c r="J1283" s="6">
        <v>56.66</v>
      </c>
      <c r="K1283" s="6">
        <v>-0.02</v>
      </c>
      <c r="L1283" s="6">
        <v>3.1</v>
      </c>
      <c r="M1283" s="5" t="s">
        <v>157</v>
      </c>
      <c r="N1283" s="5"/>
    </row>
    <row r="1284" spans="1:14">
      <c r="A1284" s="5" t="s">
        <v>4018</v>
      </c>
      <c r="B1284" s="5" t="s">
        <v>4019</v>
      </c>
      <c r="C1284" s="5" t="s">
        <v>4020</v>
      </c>
      <c r="D1284" s="5" t="s">
        <v>4021</v>
      </c>
      <c r="E1284" s="6">
        <v>0.01</v>
      </c>
      <c r="F1284" s="5" t="s">
        <v>77</v>
      </c>
      <c r="G1284" s="5" t="s">
        <v>85</v>
      </c>
      <c r="H1284" s="6"/>
      <c r="I1284" s="5"/>
      <c r="J1284" s="6"/>
      <c r="K1284" s="6">
        <v>0.19</v>
      </c>
      <c r="L1284" s="6">
        <v>1.85</v>
      </c>
      <c r="M1284" s="5" t="s">
        <v>482</v>
      </c>
      <c r="N1284" s="5"/>
    </row>
    <row r="1285" spans="1:14">
      <c r="A1285" s="5" t="s">
        <v>153</v>
      </c>
      <c r="B1285" s="5" t="s">
        <v>154</v>
      </c>
      <c r="C1285" s="394" t="s">
        <v>155</v>
      </c>
      <c r="D1285" s="5" t="s">
        <v>156</v>
      </c>
      <c r="E1285" s="6">
        <v>0.01</v>
      </c>
      <c r="F1285" s="5" t="s">
        <v>48</v>
      </c>
      <c r="G1285" s="5" t="s">
        <v>88</v>
      </c>
      <c r="H1285" s="6">
        <v>0.66</v>
      </c>
      <c r="I1285" s="5" t="s">
        <v>142</v>
      </c>
      <c r="J1285" s="6">
        <v>12.65</v>
      </c>
      <c r="K1285" s="6">
        <v>0.08</v>
      </c>
      <c r="L1285" s="6">
        <v>1.54</v>
      </c>
      <c r="M1285" s="5" t="s">
        <v>157</v>
      </c>
      <c r="N1285" s="5" t="s">
        <v>8599</v>
      </c>
    </row>
    <row r="1286" spans="1:14">
      <c r="A1286" s="5" t="s">
        <v>3987</v>
      </c>
      <c r="B1286" s="5" t="s">
        <v>3988</v>
      </c>
      <c r="C1286" s="393" t="s">
        <v>3989</v>
      </c>
      <c r="D1286" s="5" t="s">
        <v>3990</v>
      </c>
      <c r="E1286" s="6">
        <v>0.01</v>
      </c>
      <c r="F1286" s="5" t="s">
        <v>64</v>
      </c>
      <c r="G1286" s="5" t="s">
        <v>87</v>
      </c>
      <c r="H1286" s="6"/>
      <c r="I1286" s="5"/>
      <c r="J1286" s="6"/>
      <c r="K1286" s="6">
        <v>0.12</v>
      </c>
      <c r="L1286" s="6">
        <v>3.26</v>
      </c>
      <c r="M1286" s="5" t="s">
        <v>162</v>
      </c>
      <c r="N1286" s="5"/>
    </row>
    <row r="1287" spans="1:14">
      <c r="A1287" s="5" t="s">
        <v>2812</v>
      </c>
      <c r="B1287" s="5" t="s">
        <v>2813</v>
      </c>
      <c r="C1287" s="393">
        <v>543384</v>
      </c>
      <c r="D1287" s="5" t="s">
        <v>2815</v>
      </c>
      <c r="E1287" s="6">
        <v>0.01</v>
      </c>
      <c r="F1287" s="5" t="s">
        <v>71</v>
      </c>
      <c r="G1287" s="5" t="s">
        <v>82</v>
      </c>
      <c r="H1287" s="6"/>
      <c r="I1287" s="5"/>
      <c r="J1287" s="6">
        <v>166.46</v>
      </c>
      <c r="K1287" s="6">
        <v>0.06</v>
      </c>
      <c r="L1287" s="6">
        <v>53.48</v>
      </c>
      <c r="M1287" s="5" t="s">
        <v>171</v>
      </c>
      <c r="N1287" s="5"/>
    </row>
    <row r="1288" spans="1:14">
      <c r="A1288" s="5" t="s">
        <v>2884</v>
      </c>
      <c r="B1288" s="5" t="s">
        <v>2885</v>
      </c>
      <c r="C1288" s="395">
        <v>3800</v>
      </c>
      <c r="D1288" s="5" t="s">
        <v>2887</v>
      </c>
      <c r="E1288" s="6">
        <v>0.01</v>
      </c>
      <c r="F1288" s="5" t="s">
        <v>69</v>
      </c>
      <c r="G1288" s="5" t="s">
        <v>88</v>
      </c>
      <c r="H1288" s="6"/>
      <c r="I1288" s="5"/>
      <c r="J1288" s="6">
        <v>4.32</v>
      </c>
      <c r="K1288" s="6">
        <v>-0.14000000000000001</v>
      </c>
      <c r="L1288" s="6">
        <v>0.68</v>
      </c>
      <c r="M1288" s="5" t="s">
        <v>157</v>
      </c>
      <c r="N1288" s="5"/>
    </row>
    <row r="1289" spans="1:14">
      <c r="A1289" s="5" t="s">
        <v>5031</v>
      </c>
      <c r="B1289" s="5" t="s">
        <v>5032</v>
      </c>
      <c r="C1289" s="395" t="s">
        <v>5033</v>
      </c>
      <c r="D1289" s="5" t="s">
        <v>5034</v>
      </c>
      <c r="E1289" s="6">
        <v>0.01</v>
      </c>
      <c r="F1289" s="5" t="s">
        <v>77</v>
      </c>
      <c r="G1289" s="5" t="s">
        <v>87</v>
      </c>
      <c r="H1289" s="6"/>
      <c r="I1289" s="5"/>
      <c r="J1289" s="6">
        <v>15.86</v>
      </c>
      <c r="K1289" s="6">
        <v>0.21</v>
      </c>
      <c r="L1289" s="6">
        <v>2.16</v>
      </c>
      <c r="M1289" s="5" t="s">
        <v>482</v>
      </c>
      <c r="N1289" s="5"/>
    </row>
    <row r="1290" spans="1:14">
      <c r="A1290" s="5" t="s">
        <v>2184</v>
      </c>
      <c r="B1290" s="5" t="s">
        <v>2185</v>
      </c>
      <c r="C1290" s="393">
        <v>500096</v>
      </c>
      <c r="D1290" s="5" t="s">
        <v>2187</v>
      </c>
      <c r="E1290" s="6">
        <v>0.01</v>
      </c>
      <c r="F1290" s="5" t="s">
        <v>71</v>
      </c>
      <c r="G1290" s="5" t="s">
        <v>83</v>
      </c>
      <c r="H1290" s="6"/>
      <c r="I1290" s="5" t="s">
        <v>263</v>
      </c>
      <c r="J1290" s="6">
        <v>36.07</v>
      </c>
      <c r="K1290" s="6">
        <v>0.17</v>
      </c>
      <c r="L1290" s="6">
        <v>7.06</v>
      </c>
      <c r="M1290" s="5" t="s">
        <v>171</v>
      </c>
      <c r="N1290" s="5" t="s">
        <v>8598</v>
      </c>
    </row>
    <row r="1291" spans="1:14">
      <c r="A1291" s="5" t="s">
        <v>7275</v>
      </c>
      <c r="B1291" s="5" t="s">
        <v>7276</v>
      </c>
      <c r="C1291" s="395">
        <v>1972</v>
      </c>
      <c r="D1291" s="5" t="s">
        <v>7278</v>
      </c>
      <c r="E1291" s="6">
        <v>0.01</v>
      </c>
      <c r="F1291" s="5" t="s">
        <v>48</v>
      </c>
      <c r="G1291" s="5" t="s">
        <v>90</v>
      </c>
      <c r="H1291" s="6">
        <v>0.99</v>
      </c>
      <c r="I1291" s="5" t="s">
        <v>263</v>
      </c>
      <c r="J1291" s="6">
        <v>20.78</v>
      </c>
      <c r="K1291" s="6">
        <v>-0.01</v>
      </c>
      <c r="L1291" s="6">
        <v>0.53</v>
      </c>
      <c r="M1291" s="5" t="s">
        <v>157</v>
      </c>
      <c r="N1291" s="5" t="s">
        <v>8598</v>
      </c>
    </row>
    <row r="1292" spans="1:14">
      <c r="A1292" s="5" t="s">
        <v>416</v>
      </c>
      <c r="B1292" s="5" t="s">
        <v>417</v>
      </c>
      <c r="C1292" s="393">
        <v>241</v>
      </c>
      <c r="D1292" s="5" t="s">
        <v>419</v>
      </c>
      <c r="E1292" s="6">
        <v>0.01</v>
      </c>
      <c r="F1292" s="5" t="s">
        <v>69</v>
      </c>
      <c r="G1292" s="5" t="s">
        <v>83</v>
      </c>
      <c r="H1292" s="6">
        <v>0.81</v>
      </c>
      <c r="I1292" s="5" t="s">
        <v>263</v>
      </c>
      <c r="J1292" s="6">
        <v>19.43</v>
      </c>
      <c r="K1292" s="6">
        <v>0.1</v>
      </c>
      <c r="L1292" s="6">
        <v>4.03</v>
      </c>
      <c r="M1292" s="5" t="s">
        <v>157</v>
      </c>
      <c r="N1292" s="5" t="s">
        <v>8924</v>
      </c>
    </row>
    <row r="1293" spans="1:14">
      <c r="A1293" s="5" t="s">
        <v>4785</v>
      </c>
      <c r="B1293" s="5" t="s">
        <v>4786</v>
      </c>
      <c r="C1293" s="394" t="s">
        <v>4787</v>
      </c>
      <c r="D1293" s="5" t="s">
        <v>4788</v>
      </c>
      <c r="E1293" s="6">
        <v>0.01</v>
      </c>
      <c r="F1293" s="5" t="s">
        <v>182</v>
      </c>
      <c r="G1293" s="5" t="s">
        <v>91</v>
      </c>
      <c r="H1293" s="6"/>
      <c r="I1293" s="5"/>
      <c r="J1293" s="6">
        <v>12.8</v>
      </c>
      <c r="K1293" s="6">
        <v>0.33</v>
      </c>
      <c r="L1293" s="6">
        <v>3.99</v>
      </c>
      <c r="M1293" s="5" t="s">
        <v>183</v>
      </c>
      <c r="N1293" s="5"/>
    </row>
    <row r="1294" spans="1:14">
      <c r="A1294" s="5" t="s">
        <v>451</v>
      </c>
      <c r="B1294" s="5" t="s">
        <v>452</v>
      </c>
      <c r="C1294" s="5" t="s">
        <v>453</v>
      </c>
      <c r="D1294" s="5" t="s">
        <v>454</v>
      </c>
      <c r="E1294" s="6">
        <v>0.01</v>
      </c>
      <c r="F1294" s="5" t="s">
        <v>194</v>
      </c>
      <c r="G1294" s="5" t="s">
        <v>87</v>
      </c>
      <c r="H1294" s="6"/>
      <c r="I1294" s="5"/>
      <c r="J1294" s="6"/>
      <c r="K1294" s="6">
        <v>0.27</v>
      </c>
      <c r="L1294" s="6">
        <v>1.19</v>
      </c>
      <c r="M1294" s="5" t="s">
        <v>195</v>
      </c>
      <c r="N1294" s="5"/>
    </row>
    <row r="1295" spans="1:14">
      <c r="A1295" s="5" t="s">
        <v>2924</v>
      </c>
      <c r="B1295" s="5" t="s">
        <v>2925</v>
      </c>
      <c r="C1295" s="393" t="s">
        <v>2926</v>
      </c>
      <c r="D1295" s="5" t="s">
        <v>2927</v>
      </c>
      <c r="E1295" s="6">
        <v>0.01</v>
      </c>
      <c r="F1295" s="5" t="s">
        <v>67</v>
      </c>
      <c r="G1295" s="5" t="s">
        <v>82</v>
      </c>
      <c r="H1295" s="6">
        <v>0.77</v>
      </c>
      <c r="I1295" s="5" t="s">
        <v>263</v>
      </c>
      <c r="J1295" s="6">
        <v>16.71</v>
      </c>
      <c r="K1295" s="6">
        <v>0.05</v>
      </c>
      <c r="L1295" s="6">
        <v>1.01</v>
      </c>
      <c r="M1295" s="5" t="s">
        <v>1376</v>
      </c>
      <c r="N1295" s="5" t="s">
        <v>8598</v>
      </c>
    </row>
    <row r="1296" spans="1:14">
      <c r="A1296" s="5" t="s">
        <v>4246</v>
      </c>
      <c r="B1296" s="5" t="s">
        <v>4247</v>
      </c>
      <c r="C1296" s="393" t="s">
        <v>4248</v>
      </c>
      <c r="D1296" s="5" t="s">
        <v>4249</v>
      </c>
      <c r="E1296" s="6">
        <v>0.01</v>
      </c>
      <c r="F1296" s="5" t="s">
        <v>71</v>
      </c>
      <c r="G1296" s="5" t="s">
        <v>91</v>
      </c>
      <c r="H1296" s="6"/>
      <c r="I1296" s="5"/>
      <c r="J1296" s="6"/>
      <c r="K1296" s="6">
        <v>0.08</v>
      </c>
      <c r="L1296" s="6">
        <v>2.93</v>
      </c>
      <c r="M1296" s="5" t="s">
        <v>171</v>
      </c>
      <c r="N1296" s="5"/>
    </row>
    <row r="1297" spans="1:14">
      <c r="A1297" s="5" t="s">
        <v>3508</v>
      </c>
      <c r="B1297" s="5" t="s">
        <v>3509</v>
      </c>
      <c r="C1297" s="395">
        <v>6305</v>
      </c>
      <c r="D1297" s="5" t="s">
        <v>3511</v>
      </c>
      <c r="E1297" s="6">
        <v>0.01</v>
      </c>
      <c r="F1297" s="5" t="s">
        <v>24</v>
      </c>
      <c r="G1297" s="5" t="s">
        <v>87</v>
      </c>
      <c r="H1297" s="6">
        <v>1.07</v>
      </c>
      <c r="I1297" s="5" t="s">
        <v>263</v>
      </c>
      <c r="J1297" s="6">
        <v>11.03</v>
      </c>
      <c r="K1297" s="6">
        <v>0.12</v>
      </c>
      <c r="L1297" s="6">
        <v>1.39</v>
      </c>
      <c r="M1297" s="5" t="s">
        <v>294</v>
      </c>
      <c r="N1297" s="5" t="s">
        <v>8598</v>
      </c>
    </row>
    <row r="1298" spans="1:14">
      <c r="A1298" s="5" t="s">
        <v>2520</v>
      </c>
      <c r="B1298" s="5" t="s">
        <v>2521</v>
      </c>
      <c r="C1298" s="393" t="s">
        <v>2522</v>
      </c>
      <c r="D1298" s="5" t="s">
        <v>2523</v>
      </c>
      <c r="E1298" s="6">
        <v>0.01</v>
      </c>
      <c r="F1298" s="5" t="s">
        <v>853</v>
      </c>
      <c r="G1298" s="5" t="s">
        <v>82</v>
      </c>
      <c r="H1298" s="6"/>
      <c r="I1298" s="5"/>
      <c r="J1298" s="6">
        <v>22.51</v>
      </c>
      <c r="K1298" s="6">
        <v>7.0000000000000007E-2</v>
      </c>
      <c r="L1298" s="6">
        <v>0.67</v>
      </c>
      <c r="M1298" s="5" t="s">
        <v>854</v>
      </c>
      <c r="N1298" s="5"/>
    </row>
    <row r="1299" spans="1:14">
      <c r="A1299" s="5" t="s">
        <v>200</v>
      </c>
      <c r="B1299" s="5" t="s">
        <v>201</v>
      </c>
      <c r="C1299" s="5" t="s">
        <v>202</v>
      </c>
      <c r="D1299" s="5" t="s">
        <v>203</v>
      </c>
      <c r="E1299" s="6">
        <v>0.01</v>
      </c>
      <c r="F1299" s="5" t="s">
        <v>194</v>
      </c>
      <c r="G1299" s="5" t="s">
        <v>82</v>
      </c>
      <c r="H1299" s="6"/>
      <c r="I1299" s="5"/>
      <c r="J1299" s="6">
        <v>14.46</v>
      </c>
      <c r="K1299" s="6">
        <v>1.01</v>
      </c>
      <c r="L1299" s="6">
        <v>14.66</v>
      </c>
      <c r="M1299" s="5" t="s">
        <v>195</v>
      </c>
      <c r="N1299" s="5"/>
    </row>
    <row r="1300" spans="1:14">
      <c r="A1300" s="5" t="s">
        <v>7637</v>
      </c>
      <c r="B1300" s="5" t="s">
        <v>7638</v>
      </c>
      <c r="C1300" s="395">
        <v>780</v>
      </c>
      <c r="D1300" s="5" t="s">
        <v>7640</v>
      </c>
      <c r="E1300" s="6">
        <v>0.01</v>
      </c>
      <c r="F1300" s="5" t="s">
        <v>69</v>
      </c>
      <c r="G1300" s="5" t="s">
        <v>82</v>
      </c>
      <c r="H1300" s="6">
        <v>0.68</v>
      </c>
      <c r="I1300" s="5" t="s">
        <v>142</v>
      </c>
      <c r="J1300" s="6">
        <v>10.72</v>
      </c>
      <c r="K1300" s="6">
        <v>0.11</v>
      </c>
      <c r="L1300" s="6">
        <v>1.74</v>
      </c>
      <c r="M1300" s="5" t="s">
        <v>157</v>
      </c>
      <c r="N1300" s="5" t="s">
        <v>8924</v>
      </c>
    </row>
    <row r="1301" spans="1:14">
      <c r="A1301" s="5" t="s">
        <v>8507</v>
      </c>
      <c r="B1301" s="5" t="s">
        <v>9043</v>
      </c>
      <c r="C1301" s="393" t="s">
        <v>9044</v>
      </c>
      <c r="D1301" s="5" t="s">
        <v>9045</v>
      </c>
      <c r="E1301" s="6">
        <v>0.01</v>
      </c>
      <c r="F1301" s="5" t="s">
        <v>77</v>
      </c>
      <c r="G1301" s="5" t="s">
        <v>91</v>
      </c>
      <c r="H1301" s="6"/>
      <c r="I1301" s="5" t="s">
        <v>142</v>
      </c>
      <c r="J1301" s="6">
        <v>22.73</v>
      </c>
      <c r="K1301" s="6">
        <v>0.06</v>
      </c>
      <c r="L1301" s="6">
        <v>1.36</v>
      </c>
      <c r="M1301" s="5" t="s">
        <v>482</v>
      </c>
      <c r="N1301" s="5" t="s">
        <v>8924</v>
      </c>
    </row>
    <row r="1302" spans="1:14">
      <c r="A1302" s="5" t="s">
        <v>1405</v>
      </c>
      <c r="B1302" s="5" t="s">
        <v>1406</v>
      </c>
      <c r="C1302" s="394" t="s">
        <v>1407</v>
      </c>
      <c r="D1302" s="5" t="s">
        <v>1408</v>
      </c>
      <c r="E1302" s="6">
        <v>0.01</v>
      </c>
      <c r="F1302" s="5" t="s">
        <v>136</v>
      </c>
      <c r="G1302" s="5" t="s">
        <v>81</v>
      </c>
      <c r="H1302" s="6"/>
      <c r="I1302" s="5"/>
      <c r="J1302" s="6">
        <v>20.27</v>
      </c>
      <c r="K1302" s="6">
        <v>0.1</v>
      </c>
      <c r="L1302" s="6">
        <v>2.23</v>
      </c>
      <c r="M1302" s="5" t="s">
        <v>137</v>
      </c>
      <c r="N1302" s="5"/>
    </row>
    <row r="1303" spans="1:14">
      <c r="A1303" s="5" t="s">
        <v>879</v>
      </c>
      <c r="B1303" s="5" t="s">
        <v>880</v>
      </c>
      <c r="C1303" s="394" t="s">
        <v>881</v>
      </c>
      <c r="D1303" s="5" t="s">
        <v>882</v>
      </c>
      <c r="E1303" s="6">
        <v>0.01</v>
      </c>
      <c r="F1303" s="5" t="s">
        <v>284</v>
      </c>
      <c r="G1303" s="5" t="s">
        <v>85</v>
      </c>
      <c r="H1303" s="6"/>
      <c r="I1303" s="5"/>
      <c r="J1303" s="6">
        <v>7.32</v>
      </c>
      <c r="K1303" s="6">
        <v>0.08</v>
      </c>
      <c r="L1303" s="6">
        <v>0.55000000000000004</v>
      </c>
      <c r="M1303" s="5" t="s">
        <v>285</v>
      </c>
      <c r="N1303" s="5"/>
    </row>
    <row r="1304" spans="1:14">
      <c r="A1304" s="5" t="s">
        <v>4405</v>
      </c>
      <c r="B1304" s="5" t="s">
        <v>4406</v>
      </c>
      <c r="C1304" s="394" t="s">
        <v>4407</v>
      </c>
      <c r="D1304" s="5" t="s">
        <v>4408</v>
      </c>
      <c r="E1304" s="6">
        <v>0.01</v>
      </c>
      <c r="F1304" s="5" t="s">
        <v>69</v>
      </c>
      <c r="G1304" s="5" t="s">
        <v>81</v>
      </c>
      <c r="H1304" s="6"/>
      <c r="I1304" s="5"/>
      <c r="J1304" s="6">
        <v>18</v>
      </c>
      <c r="K1304" s="6">
        <v>0.14000000000000001</v>
      </c>
      <c r="L1304" s="6">
        <v>1.1299999999999999</v>
      </c>
      <c r="M1304" s="5" t="s">
        <v>157</v>
      </c>
      <c r="N1304" s="5"/>
    </row>
    <row r="1305" spans="1:14">
      <c r="A1305" s="5" t="s">
        <v>4266</v>
      </c>
      <c r="B1305" s="5" t="s">
        <v>4267</v>
      </c>
      <c r="C1305" s="394" t="s">
        <v>4268</v>
      </c>
      <c r="D1305" s="5" t="s">
        <v>4269</v>
      </c>
      <c r="E1305" s="6">
        <v>0.01</v>
      </c>
      <c r="F1305" s="5" t="s">
        <v>450</v>
      </c>
      <c r="G1305" s="5" t="s">
        <v>82</v>
      </c>
      <c r="H1305" s="6"/>
      <c r="I1305" s="5"/>
      <c r="J1305" s="6">
        <v>9.0299999999999994</v>
      </c>
      <c r="K1305" s="6">
        <v>0.24</v>
      </c>
      <c r="L1305" s="6">
        <v>2.2200000000000002</v>
      </c>
      <c r="M1305" s="5" t="s">
        <v>152</v>
      </c>
      <c r="N1305" s="5"/>
    </row>
    <row r="1306" spans="1:14">
      <c r="A1306" s="5" t="s">
        <v>3347</v>
      </c>
      <c r="B1306" s="5" t="s">
        <v>3348</v>
      </c>
      <c r="C1306" s="394" t="s">
        <v>3349</v>
      </c>
      <c r="D1306" s="5" t="s">
        <v>3350</v>
      </c>
      <c r="E1306" s="6">
        <v>0.01</v>
      </c>
      <c r="F1306" s="5" t="s">
        <v>71</v>
      </c>
      <c r="G1306" s="5" t="s">
        <v>87</v>
      </c>
      <c r="H1306" s="6"/>
      <c r="I1306" s="5"/>
      <c r="J1306" s="6">
        <v>44.99</v>
      </c>
      <c r="K1306" s="6">
        <v>0.19</v>
      </c>
      <c r="L1306" s="6">
        <v>9.27</v>
      </c>
      <c r="M1306" s="5" t="s">
        <v>171</v>
      </c>
      <c r="N1306" s="5"/>
    </row>
    <row r="1307" spans="1:14">
      <c r="A1307" s="5" t="s">
        <v>2632</v>
      </c>
      <c r="B1307" s="5" t="s">
        <v>2633</v>
      </c>
      <c r="C1307" s="393">
        <v>2618</v>
      </c>
      <c r="D1307" s="5" t="s">
        <v>2635</v>
      </c>
      <c r="E1307" s="6">
        <v>0.01</v>
      </c>
      <c r="F1307" s="5" t="s">
        <v>75</v>
      </c>
      <c r="G1307" s="5" t="s">
        <v>87</v>
      </c>
      <c r="H1307" s="6"/>
      <c r="I1307" s="5"/>
      <c r="J1307" s="6"/>
      <c r="K1307" s="6">
        <v>0.22</v>
      </c>
      <c r="L1307" s="6">
        <v>1.36</v>
      </c>
      <c r="M1307" s="5" t="s">
        <v>212</v>
      </c>
      <c r="N1307" s="5"/>
    </row>
    <row r="1308" spans="1:14">
      <c r="A1308" s="5" t="s">
        <v>8500</v>
      </c>
      <c r="B1308" s="5" t="s">
        <v>9039</v>
      </c>
      <c r="C1308" s="393">
        <v>603296</v>
      </c>
      <c r="D1308" s="5" t="s">
        <v>9040</v>
      </c>
      <c r="E1308" s="6">
        <v>0.01</v>
      </c>
      <c r="F1308" s="5" t="s">
        <v>69</v>
      </c>
      <c r="G1308" s="5" t="s">
        <v>88</v>
      </c>
      <c r="H1308" s="6"/>
      <c r="I1308" s="5"/>
      <c r="J1308" s="6"/>
      <c r="K1308" s="6">
        <v>0.17</v>
      </c>
      <c r="L1308" s="6">
        <v>3.89</v>
      </c>
      <c r="M1308" s="5" t="s">
        <v>122</v>
      </c>
      <c r="N1308" s="5"/>
    </row>
    <row r="1309" spans="1:14">
      <c r="A1309" s="5" t="s">
        <v>5659</v>
      </c>
      <c r="B1309" s="5" t="s">
        <v>5660</v>
      </c>
      <c r="C1309" s="394" t="s">
        <v>5661</v>
      </c>
      <c r="D1309" s="5" t="s">
        <v>5662</v>
      </c>
      <c r="E1309" s="6">
        <v>0.01</v>
      </c>
      <c r="F1309" s="5" t="s">
        <v>71</v>
      </c>
      <c r="G1309" s="5" t="s">
        <v>89</v>
      </c>
      <c r="H1309" s="6"/>
      <c r="I1309" s="5"/>
      <c r="J1309" s="6">
        <v>41.09</v>
      </c>
      <c r="K1309" s="6">
        <v>0.18</v>
      </c>
      <c r="L1309" s="6">
        <v>4.1399999999999997</v>
      </c>
      <c r="M1309" s="5" t="s">
        <v>171</v>
      </c>
      <c r="N1309" s="5"/>
    </row>
    <row r="1310" spans="1:14">
      <c r="A1310" s="5" t="s">
        <v>8209</v>
      </c>
      <c r="B1310" s="5" t="s">
        <v>8210</v>
      </c>
      <c r="C1310" s="395">
        <v>2609</v>
      </c>
      <c r="D1310" s="5" t="s">
        <v>8212</v>
      </c>
      <c r="E1310" s="6">
        <v>0.01</v>
      </c>
      <c r="F1310" s="5" t="s">
        <v>75</v>
      </c>
      <c r="G1310" s="5" t="s">
        <v>87</v>
      </c>
      <c r="H1310" s="6"/>
      <c r="I1310" s="5"/>
      <c r="J1310" s="6"/>
      <c r="K1310" s="6">
        <v>0.05</v>
      </c>
      <c r="L1310" s="6">
        <v>0.55000000000000004</v>
      </c>
      <c r="M1310" s="5" t="s">
        <v>212</v>
      </c>
      <c r="N1310" s="5"/>
    </row>
    <row r="1311" spans="1:14">
      <c r="A1311" s="5" t="s">
        <v>8441</v>
      </c>
      <c r="B1311" s="5" t="s">
        <v>8442</v>
      </c>
      <c r="C1311" s="395">
        <v>3092</v>
      </c>
      <c r="D1311" s="5" t="s">
        <v>8444</v>
      </c>
      <c r="E1311" s="6">
        <v>0.01</v>
      </c>
      <c r="F1311" s="5" t="s">
        <v>24</v>
      </c>
      <c r="G1311" s="5" t="s">
        <v>82</v>
      </c>
      <c r="H1311" s="6">
        <v>0.6</v>
      </c>
      <c r="I1311" s="5" t="s">
        <v>176</v>
      </c>
      <c r="J1311" s="6">
        <v>16.5</v>
      </c>
      <c r="K1311" s="6">
        <v>0.5</v>
      </c>
      <c r="L1311" s="6">
        <v>10.14</v>
      </c>
      <c r="M1311" s="5" t="s">
        <v>294</v>
      </c>
      <c r="N1311" s="5" t="s">
        <v>8598</v>
      </c>
    </row>
    <row r="1312" spans="1:14">
      <c r="A1312" s="5" t="s">
        <v>2676</v>
      </c>
      <c r="B1312" s="5" t="s">
        <v>2677</v>
      </c>
      <c r="C1312" s="5" t="s">
        <v>2678</v>
      </c>
      <c r="D1312" s="5" t="s">
        <v>2679</v>
      </c>
      <c r="E1312" s="6">
        <v>0.01</v>
      </c>
      <c r="F1312" s="5" t="s">
        <v>75</v>
      </c>
      <c r="G1312" s="5" t="s">
        <v>87</v>
      </c>
      <c r="H1312" s="6"/>
      <c r="I1312" s="5"/>
      <c r="J1312" s="6">
        <v>11.99</v>
      </c>
      <c r="K1312" s="6">
        <v>7.0000000000000007E-2</v>
      </c>
      <c r="L1312" s="6">
        <v>0.62</v>
      </c>
      <c r="M1312" s="5" t="s">
        <v>212</v>
      </c>
      <c r="N1312" s="5"/>
    </row>
    <row r="1313" spans="1:14">
      <c r="A1313" s="5" t="s">
        <v>7038</v>
      </c>
      <c r="B1313" s="5" t="s">
        <v>7039</v>
      </c>
      <c r="C1313" s="395">
        <v>10950</v>
      </c>
      <c r="D1313" s="5" t="s">
        <v>7041</v>
      </c>
      <c r="E1313" s="6">
        <v>0.01</v>
      </c>
      <c r="F1313" s="5" t="s">
        <v>73</v>
      </c>
      <c r="G1313" s="5" t="s">
        <v>84</v>
      </c>
      <c r="H1313" s="6"/>
      <c r="I1313" s="5"/>
      <c r="J1313" s="6">
        <v>15.99</v>
      </c>
      <c r="K1313" s="6">
        <v>0.02</v>
      </c>
      <c r="L1313" s="6">
        <v>1.58</v>
      </c>
      <c r="M1313" s="5" t="s">
        <v>469</v>
      </c>
      <c r="N1313" s="5"/>
    </row>
    <row r="1314" spans="1:14">
      <c r="A1314" s="5" t="s">
        <v>4481</v>
      </c>
      <c r="B1314" s="5" t="s">
        <v>4482</v>
      </c>
      <c r="C1314" s="395">
        <v>3490</v>
      </c>
      <c r="D1314" s="5" t="s">
        <v>4484</v>
      </c>
      <c r="E1314" s="6">
        <v>0.01</v>
      </c>
      <c r="F1314" s="5" t="s">
        <v>73</v>
      </c>
      <c r="G1314" s="5" t="s">
        <v>87</v>
      </c>
      <c r="H1314" s="6"/>
      <c r="I1314" s="5"/>
      <c r="J1314" s="6"/>
      <c r="K1314" s="6">
        <v>0.06</v>
      </c>
      <c r="L1314" s="6">
        <v>0.83</v>
      </c>
      <c r="M1314" s="5" t="s">
        <v>469</v>
      </c>
      <c r="N1314" s="5"/>
    </row>
    <row r="1315" spans="1:14">
      <c r="A1315" s="5" t="s">
        <v>2115</v>
      </c>
      <c r="B1315" s="5" t="s">
        <v>2116</v>
      </c>
      <c r="C1315" s="395">
        <v>1138</v>
      </c>
      <c r="D1315" s="5" t="s">
        <v>2118</v>
      </c>
      <c r="E1315" s="6">
        <v>0.01</v>
      </c>
      <c r="F1315" s="5" t="s">
        <v>69</v>
      </c>
      <c r="G1315" s="5" t="s">
        <v>84</v>
      </c>
      <c r="H1315" s="6"/>
      <c r="I1315" s="5" t="s">
        <v>142</v>
      </c>
      <c r="J1315" s="6">
        <v>6.58</v>
      </c>
      <c r="K1315" s="6">
        <v>0.12</v>
      </c>
      <c r="L1315" s="6">
        <v>2.0699999999999998</v>
      </c>
      <c r="M1315" s="5" t="s">
        <v>157</v>
      </c>
      <c r="N1315" s="5" t="s">
        <v>8924</v>
      </c>
    </row>
    <row r="1316" spans="1:14">
      <c r="A1316" s="5" t="s">
        <v>3540</v>
      </c>
      <c r="B1316" s="5" t="s">
        <v>3541</v>
      </c>
      <c r="C1316" s="393" t="s">
        <v>3542</v>
      </c>
      <c r="D1316" s="5" t="s">
        <v>3543</v>
      </c>
      <c r="E1316" s="6">
        <v>0.01</v>
      </c>
      <c r="F1316" s="5" t="s">
        <v>64</v>
      </c>
      <c r="G1316" s="5" t="s">
        <v>89</v>
      </c>
      <c r="H1316" s="6"/>
      <c r="I1316" s="5"/>
      <c r="J1316" s="6">
        <v>23.69</v>
      </c>
      <c r="K1316" s="6">
        <v>0.05</v>
      </c>
      <c r="L1316" s="6">
        <v>0.93</v>
      </c>
      <c r="M1316" s="5" t="s">
        <v>162</v>
      </c>
      <c r="N1316" s="5"/>
    </row>
    <row r="1317" spans="1:14">
      <c r="A1317" s="5" t="s">
        <v>7765</v>
      </c>
      <c r="B1317" s="5" t="s">
        <v>7766</v>
      </c>
      <c r="C1317" s="395" t="s">
        <v>7767</v>
      </c>
      <c r="D1317" s="5" t="s">
        <v>7768</v>
      </c>
      <c r="E1317" s="6">
        <v>0.01</v>
      </c>
      <c r="F1317" s="5" t="s">
        <v>377</v>
      </c>
      <c r="G1317" s="5" t="s">
        <v>81</v>
      </c>
      <c r="H1317" s="6"/>
      <c r="I1317" s="5" t="s">
        <v>263</v>
      </c>
      <c r="J1317" s="6"/>
      <c r="K1317" s="6"/>
      <c r="L1317" s="6">
        <v>0.98</v>
      </c>
      <c r="M1317" s="5" t="s">
        <v>378</v>
      </c>
      <c r="N1317" s="5" t="s">
        <v>8924</v>
      </c>
    </row>
    <row r="1318" spans="1:14">
      <c r="A1318" s="5" t="s">
        <v>1637</v>
      </c>
      <c r="B1318" s="5" t="s">
        <v>1638</v>
      </c>
      <c r="C1318" s="395">
        <v>916</v>
      </c>
      <c r="D1318" s="5" t="s">
        <v>1640</v>
      </c>
      <c r="E1318" s="6">
        <v>0.01</v>
      </c>
      <c r="F1318" s="5" t="s">
        <v>69</v>
      </c>
      <c r="G1318" s="5" t="s">
        <v>91</v>
      </c>
      <c r="H1318" s="6">
        <v>0.97</v>
      </c>
      <c r="I1318" s="5" t="s">
        <v>142</v>
      </c>
      <c r="J1318" s="6">
        <v>10.28</v>
      </c>
      <c r="K1318" s="6">
        <v>7.0000000000000007E-2</v>
      </c>
      <c r="L1318" s="6">
        <v>0.68</v>
      </c>
      <c r="M1318" s="5" t="s">
        <v>157</v>
      </c>
      <c r="N1318" s="5" t="s">
        <v>8599</v>
      </c>
    </row>
    <row r="1319" spans="1:14">
      <c r="A1319" s="5" t="s">
        <v>3242</v>
      </c>
      <c r="B1319" s="5" t="s">
        <v>3243</v>
      </c>
      <c r="C1319" s="394" t="s">
        <v>3244</v>
      </c>
      <c r="D1319" s="5" t="s">
        <v>3245</v>
      </c>
      <c r="E1319" s="6">
        <v>0.01</v>
      </c>
      <c r="F1319" s="5" t="s">
        <v>69</v>
      </c>
      <c r="G1319" s="5" t="s">
        <v>82</v>
      </c>
      <c r="H1319" s="6">
        <v>0.77</v>
      </c>
      <c r="I1319" s="5" t="s">
        <v>142</v>
      </c>
      <c r="J1319" s="6">
        <v>15.7</v>
      </c>
      <c r="K1319" s="6">
        <v>0.45</v>
      </c>
      <c r="L1319" s="6">
        <v>7.34</v>
      </c>
      <c r="M1319" s="5" t="s">
        <v>157</v>
      </c>
      <c r="N1319" s="5" t="s">
        <v>8599</v>
      </c>
    </row>
    <row r="1320" spans="1:14">
      <c r="A1320" s="5" t="s">
        <v>5315</v>
      </c>
      <c r="B1320" s="5" t="s">
        <v>5316</v>
      </c>
      <c r="C1320" s="393">
        <v>526371</v>
      </c>
      <c r="D1320" s="5" t="s">
        <v>5318</v>
      </c>
      <c r="E1320" s="6">
        <v>0.01</v>
      </c>
      <c r="F1320" s="5" t="s">
        <v>71</v>
      </c>
      <c r="G1320" s="5" t="s">
        <v>89</v>
      </c>
      <c r="H1320" s="6"/>
      <c r="I1320" s="5"/>
      <c r="J1320" s="6">
        <v>8.34</v>
      </c>
      <c r="K1320" s="6">
        <v>0.23</v>
      </c>
      <c r="L1320" s="6">
        <v>2.2999999999999998</v>
      </c>
      <c r="M1320" s="5" t="s">
        <v>171</v>
      </c>
      <c r="N1320" s="5"/>
    </row>
    <row r="1321" spans="1:14">
      <c r="A1321" s="5" t="s">
        <v>7942</v>
      </c>
      <c r="B1321" s="5" t="s">
        <v>7943</v>
      </c>
      <c r="C1321" s="393">
        <v>532822</v>
      </c>
      <c r="D1321" s="5" t="s">
        <v>7945</v>
      </c>
      <c r="E1321" s="6">
        <v>0.01</v>
      </c>
      <c r="F1321" s="5" t="s">
        <v>71</v>
      </c>
      <c r="G1321" s="5" t="s">
        <v>81</v>
      </c>
      <c r="H1321" s="6"/>
      <c r="I1321" s="5"/>
      <c r="J1321" s="6"/>
      <c r="K1321" s="6"/>
      <c r="L1321" s="6"/>
      <c r="M1321" s="5" t="s">
        <v>171</v>
      </c>
      <c r="N1321" s="5"/>
    </row>
    <row r="1322" spans="1:14">
      <c r="A1322" s="5" t="s">
        <v>7602</v>
      </c>
      <c r="B1322" s="5" t="s">
        <v>7603</v>
      </c>
      <c r="C1322" s="395" t="s">
        <v>7604</v>
      </c>
      <c r="D1322" s="5" t="s">
        <v>7605</v>
      </c>
      <c r="E1322" s="6">
        <v>0.01</v>
      </c>
      <c r="F1322" s="5" t="s">
        <v>284</v>
      </c>
      <c r="G1322" s="5" t="s">
        <v>85</v>
      </c>
      <c r="H1322" s="6"/>
      <c r="I1322" s="5"/>
      <c r="J1322" s="6">
        <v>10.82</v>
      </c>
      <c r="K1322" s="6">
        <v>0.09</v>
      </c>
      <c r="L1322" s="6">
        <v>0.92</v>
      </c>
      <c r="M1322" s="5" t="s">
        <v>285</v>
      </c>
      <c r="N1322" s="5"/>
    </row>
    <row r="1323" spans="1:14">
      <c r="A1323" s="5" t="s">
        <v>1717</v>
      </c>
      <c r="B1323" s="5" t="s">
        <v>1718</v>
      </c>
      <c r="C1323" s="395">
        <v>601601</v>
      </c>
      <c r="D1323" s="5" t="s">
        <v>1720</v>
      </c>
      <c r="E1323" s="6">
        <v>0.01</v>
      </c>
      <c r="F1323" s="5" t="s">
        <v>69</v>
      </c>
      <c r="G1323" s="5" t="s">
        <v>85</v>
      </c>
      <c r="H1323" s="6">
        <v>0.92</v>
      </c>
      <c r="I1323" s="5" t="s">
        <v>142</v>
      </c>
      <c r="J1323" s="6">
        <v>6.51</v>
      </c>
      <c r="K1323" s="6">
        <v>0.19</v>
      </c>
      <c r="L1323" s="6">
        <v>1.23</v>
      </c>
      <c r="M1323" s="5" t="s">
        <v>122</v>
      </c>
      <c r="N1323" s="5" t="s">
        <v>8599</v>
      </c>
    </row>
    <row r="1324" spans="1:14">
      <c r="A1324" s="5" t="s">
        <v>5035</v>
      </c>
      <c r="B1324" s="5" t="s">
        <v>5036</v>
      </c>
      <c r="C1324" s="395" t="s">
        <v>5037</v>
      </c>
      <c r="D1324" s="5" t="s">
        <v>5038</v>
      </c>
      <c r="E1324" s="6">
        <v>0.01</v>
      </c>
      <c r="F1324" s="5" t="s">
        <v>450</v>
      </c>
      <c r="G1324" s="5" t="s">
        <v>84</v>
      </c>
      <c r="H1324" s="6"/>
      <c r="I1324" s="5"/>
      <c r="J1324" s="6">
        <v>7.66</v>
      </c>
      <c r="K1324" s="6">
        <v>0.22</v>
      </c>
      <c r="L1324" s="6">
        <v>1.26</v>
      </c>
      <c r="M1324" s="5" t="s">
        <v>152</v>
      </c>
      <c r="N1324" s="5"/>
    </row>
    <row r="1325" spans="1:14">
      <c r="A1325" s="5" t="s">
        <v>6854</v>
      </c>
      <c r="B1325" s="5" t="s">
        <v>6855</v>
      </c>
      <c r="C1325" s="5" t="s">
        <v>6856</v>
      </c>
      <c r="D1325" s="5" t="s">
        <v>6857</v>
      </c>
      <c r="E1325" s="6">
        <v>0.01</v>
      </c>
      <c r="F1325" s="5" t="s">
        <v>71</v>
      </c>
      <c r="G1325" s="5" t="s">
        <v>87</v>
      </c>
      <c r="H1325" s="6"/>
      <c r="I1325" s="5"/>
      <c r="J1325" s="6">
        <v>65.09</v>
      </c>
      <c r="K1325" s="6">
        <v>0.12</v>
      </c>
      <c r="L1325" s="6">
        <v>9.1300000000000008</v>
      </c>
      <c r="M1325" s="5" t="s">
        <v>171</v>
      </c>
      <c r="N1325" s="5"/>
    </row>
    <row r="1326" spans="1:14">
      <c r="A1326" s="5" t="s">
        <v>640</v>
      </c>
      <c r="B1326" s="5" t="s">
        <v>641</v>
      </c>
      <c r="C1326" s="394" t="s">
        <v>642</v>
      </c>
      <c r="D1326" s="5" t="s">
        <v>643</v>
      </c>
      <c r="E1326" s="6">
        <v>0.01</v>
      </c>
      <c r="F1326" s="5" t="s">
        <v>75</v>
      </c>
      <c r="G1326" s="5" t="s">
        <v>89</v>
      </c>
      <c r="H1326" s="6"/>
      <c r="I1326" s="5"/>
      <c r="J1326" s="6"/>
      <c r="K1326" s="6">
        <v>0.06</v>
      </c>
      <c r="L1326" s="6">
        <v>0.7</v>
      </c>
      <c r="M1326" s="5" t="s">
        <v>212</v>
      </c>
      <c r="N1326" s="5"/>
    </row>
    <row r="1327" spans="1:14">
      <c r="A1327" s="5" t="s">
        <v>1168</v>
      </c>
      <c r="B1327" s="5" t="s">
        <v>1169</v>
      </c>
      <c r="C1327" s="395">
        <v>532523</v>
      </c>
      <c r="D1327" s="5" t="s">
        <v>1171</v>
      </c>
      <c r="E1327" s="6">
        <v>0.01</v>
      </c>
      <c r="F1327" s="5" t="s">
        <v>71</v>
      </c>
      <c r="G1327" s="5" t="s">
        <v>86</v>
      </c>
      <c r="H1327" s="6"/>
      <c r="I1327" s="5"/>
      <c r="J1327" s="6"/>
      <c r="K1327" s="6">
        <v>7.0000000000000007E-2</v>
      </c>
      <c r="L1327" s="6">
        <v>1.74</v>
      </c>
      <c r="M1327" s="5" t="s">
        <v>171</v>
      </c>
      <c r="N1327" s="5"/>
    </row>
    <row r="1328" spans="1:14">
      <c r="A1328" s="5" t="s">
        <v>515</v>
      </c>
      <c r="B1328" s="5" t="s">
        <v>516</v>
      </c>
      <c r="C1328" s="393">
        <v>9202</v>
      </c>
      <c r="D1328" s="5" t="s">
        <v>518</v>
      </c>
      <c r="E1328" s="6">
        <v>0.01</v>
      </c>
      <c r="F1328" s="5" t="s">
        <v>24</v>
      </c>
      <c r="G1328" s="5" t="s">
        <v>87</v>
      </c>
      <c r="H1328" s="6">
        <v>0.76</v>
      </c>
      <c r="I1328" s="5" t="s">
        <v>142</v>
      </c>
      <c r="J1328" s="6">
        <v>8.17</v>
      </c>
      <c r="K1328" s="6">
        <v>0.14000000000000001</v>
      </c>
      <c r="L1328" s="6">
        <v>0.94</v>
      </c>
      <c r="M1328" s="5" t="s">
        <v>294</v>
      </c>
      <c r="N1328" s="5" t="s">
        <v>8598</v>
      </c>
    </row>
    <row r="1329" spans="1:14">
      <c r="A1329" s="5" t="s">
        <v>5591</v>
      </c>
      <c r="B1329" s="5" t="s">
        <v>5592</v>
      </c>
      <c r="C1329" s="393" t="s">
        <v>5593</v>
      </c>
      <c r="D1329" s="5" t="s">
        <v>5594</v>
      </c>
      <c r="E1329" s="6">
        <v>0.01</v>
      </c>
      <c r="F1329" s="5" t="s">
        <v>188</v>
      </c>
      <c r="G1329" s="5" t="s">
        <v>82</v>
      </c>
      <c r="H1329" s="6"/>
      <c r="I1329" s="5"/>
      <c r="J1329" s="6"/>
      <c r="K1329" s="6">
        <v>0.09</v>
      </c>
      <c r="L1329" s="6">
        <v>1.38</v>
      </c>
      <c r="M1329" s="5" t="s">
        <v>189</v>
      </c>
      <c r="N1329" s="5"/>
    </row>
    <row r="1330" spans="1:14">
      <c r="A1330" s="5" t="s">
        <v>5219</v>
      </c>
      <c r="B1330" s="5" t="s">
        <v>5220</v>
      </c>
      <c r="C1330" s="393">
        <v>5940</v>
      </c>
      <c r="D1330" s="5" t="s">
        <v>5222</v>
      </c>
      <c r="E1330" s="6">
        <v>0.01</v>
      </c>
      <c r="F1330" s="5" t="s">
        <v>73</v>
      </c>
      <c r="G1330" s="5" t="s">
        <v>85</v>
      </c>
      <c r="H1330" s="6"/>
      <c r="I1330" s="5"/>
      <c r="J1330" s="6"/>
      <c r="K1330" s="6">
        <v>0.12</v>
      </c>
      <c r="L1330" s="6">
        <v>1.37</v>
      </c>
      <c r="M1330" s="5" t="s">
        <v>469</v>
      </c>
      <c r="N1330" s="5"/>
    </row>
    <row r="1331" spans="1:14">
      <c r="A1331" s="5" t="s">
        <v>3146</v>
      </c>
      <c r="B1331" s="5" t="s">
        <v>3147</v>
      </c>
      <c r="C1331" s="393">
        <v>270</v>
      </c>
      <c r="D1331" s="5" t="s">
        <v>3149</v>
      </c>
      <c r="E1331" s="6">
        <v>0.01</v>
      </c>
      <c r="F1331" s="5" t="s">
        <v>69</v>
      </c>
      <c r="G1331" s="5" t="s">
        <v>91</v>
      </c>
      <c r="H1331" s="6"/>
      <c r="I1331" s="5"/>
      <c r="J1331" s="6">
        <v>8.5500000000000007</v>
      </c>
      <c r="K1331" s="6">
        <v>0.11</v>
      </c>
      <c r="L1331" s="6">
        <v>1.3</v>
      </c>
      <c r="M1331" s="5" t="s">
        <v>157</v>
      </c>
      <c r="N1331" s="5"/>
    </row>
    <row r="1332" spans="1:14">
      <c r="A1332" s="5" t="s">
        <v>3262</v>
      </c>
      <c r="B1332" s="5" t="s">
        <v>3263</v>
      </c>
      <c r="C1332" s="393">
        <v>1882</v>
      </c>
      <c r="D1332" s="5" t="s">
        <v>3265</v>
      </c>
      <c r="E1332" s="6">
        <v>0.01</v>
      </c>
      <c r="F1332" s="5" t="s">
        <v>69</v>
      </c>
      <c r="G1332" s="5" t="s">
        <v>87</v>
      </c>
      <c r="H1332" s="6"/>
      <c r="I1332" s="5"/>
      <c r="J1332" s="6">
        <v>9.82</v>
      </c>
      <c r="K1332" s="6">
        <v>0.16</v>
      </c>
      <c r="L1332" s="6">
        <v>1.34</v>
      </c>
      <c r="M1332" s="5" t="s">
        <v>157</v>
      </c>
      <c r="N1332" s="5"/>
    </row>
    <row r="1333" spans="1:14">
      <c r="A1333" s="5" t="s">
        <v>883</v>
      </c>
      <c r="B1333" s="5" t="s">
        <v>884</v>
      </c>
      <c r="C1333" s="393" t="s">
        <v>885</v>
      </c>
      <c r="D1333" s="5" t="s">
        <v>886</v>
      </c>
      <c r="E1333" s="6">
        <v>0.01</v>
      </c>
      <c r="F1333" s="5" t="s">
        <v>284</v>
      </c>
      <c r="G1333" s="5" t="s">
        <v>86</v>
      </c>
      <c r="H1333" s="6"/>
      <c r="I1333" s="5"/>
      <c r="J1333" s="6">
        <v>18.149999999999999</v>
      </c>
      <c r="K1333" s="6">
        <v>0.16</v>
      </c>
      <c r="L1333" s="6">
        <v>2.79</v>
      </c>
      <c r="M1333" s="5" t="s">
        <v>285</v>
      </c>
      <c r="N1333" s="5"/>
    </row>
    <row r="1334" spans="1:14">
      <c r="A1334" s="5" t="s">
        <v>7985</v>
      </c>
      <c r="B1334" s="5" t="s">
        <v>7986</v>
      </c>
      <c r="C1334" s="393">
        <v>600309</v>
      </c>
      <c r="D1334" s="5" t="s">
        <v>7988</v>
      </c>
      <c r="E1334" s="6">
        <v>0.01</v>
      </c>
      <c r="F1334" s="5" t="s">
        <v>69</v>
      </c>
      <c r="G1334" s="5" t="s">
        <v>89</v>
      </c>
      <c r="H1334" s="6"/>
      <c r="I1334" s="5"/>
      <c r="J1334" s="6">
        <v>8.69</v>
      </c>
      <c r="K1334" s="6">
        <v>0.16</v>
      </c>
      <c r="L1334" s="6">
        <v>2.65</v>
      </c>
      <c r="M1334" s="5" t="s">
        <v>122</v>
      </c>
      <c r="N1334" s="5"/>
    </row>
    <row r="1335" spans="1:14">
      <c r="A1335" s="5" t="s">
        <v>1300</v>
      </c>
      <c r="B1335" s="5" t="s">
        <v>1301</v>
      </c>
      <c r="C1335" s="393">
        <v>285</v>
      </c>
      <c r="D1335" s="5" t="s">
        <v>1303</v>
      </c>
      <c r="E1335" s="6">
        <v>0.01</v>
      </c>
      <c r="F1335" s="5" t="s">
        <v>69</v>
      </c>
      <c r="G1335" s="5" t="s">
        <v>88</v>
      </c>
      <c r="H1335" s="6"/>
      <c r="I1335" s="5" t="s">
        <v>142</v>
      </c>
      <c r="J1335" s="6">
        <v>12.13</v>
      </c>
      <c r="K1335" s="6">
        <v>0.14000000000000001</v>
      </c>
      <c r="L1335" s="6">
        <v>1.65</v>
      </c>
      <c r="M1335" s="5" t="s">
        <v>157</v>
      </c>
      <c r="N1335" s="5" t="s">
        <v>8924</v>
      </c>
    </row>
    <row r="1336" spans="1:14">
      <c r="A1336" s="5" t="s">
        <v>911</v>
      </c>
      <c r="B1336" s="5" t="s">
        <v>912</v>
      </c>
      <c r="C1336" s="5" t="s">
        <v>913</v>
      </c>
      <c r="D1336" s="5" t="s">
        <v>914</v>
      </c>
      <c r="E1336" s="6">
        <v>0.01</v>
      </c>
      <c r="F1336" s="5" t="s">
        <v>71</v>
      </c>
      <c r="G1336" s="5" t="s">
        <v>85</v>
      </c>
      <c r="H1336" s="6"/>
      <c r="I1336" s="5"/>
      <c r="J1336" s="6">
        <v>7.27</v>
      </c>
      <c r="K1336" s="6">
        <v>0.16</v>
      </c>
      <c r="L1336" s="6">
        <v>0.87</v>
      </c>
      <c r="M1336" s="5" t="s">
        <v>171</v>
      </c>
      <c r="N1336" s="5"/>
    </row>
    <row r="1337" spans="1:14">
      <c r="A1337" s="5" t="s">
        <v>6506</v>
      </c>
      <c r="B1337" s="5" t="s">
        <v>6507</v>
      </c>
      <c r="C1337" s="394" t="s">
        <v>6508</v>
      </c>
      <c r="D1337" s="5" t="s">
        <v>6509</v>
      </c>
      <c r="E1337" s="6">
        <v>0.01</v>
      </c>
      <c r="F1337" s="5" t="s">
        <v>69</v>
      </c>
      <c r="G1337" s="5" t="s">
        <v>84</v>
      </c>
      <c r="H1337" s="6"/>
      <c r="I1337" s="5"/>
      <c r="J1337" s="6"/>
      <c r="K1337" s="6">
        <v>0.39</v>
      </c>
      <c r="L1337" s="6">
        <v>2.59</v>
      </c>
      <c r="M1337" s="5" t="s">
        <v>122</v>
      </c>
      <c r="N1337" s="5"/>
    </row>
    <row r="1338" spans="1:14">
      <c r="A1338" s="5" t="s">
        <v>507</v>
      </c>
      <c r="B1338" s="5" t="s">
        <v>508</v>
      </c>
      <c r="C1338" s="393">
        <v>90430</v>
      </c>
      <c r="D1338" s="5" t="s">
        <v>510</v>
      </c>
      <c r="E1338" s="6">
        <v>0.01</v>
      </c>
      <c r="F1338" s="5" t="s">
        <v>73</v>
      </c>
      <c r="G1338" s="5" t="s">
        <v>83</v>
      </c>
      <c r="H1338" s="6"/>
      <c r="I1338" s="5"/>
      <c r="J1338" s="6">
        <v>22.27</v>
      </c>
      <c r="K1338" s="6">
        <v>0.05</v>
      </c>
      <c r="L1338" s="6">
        <v>1.68</v>
      </c>
      <c r="M1338" s="5" t="s">
        <v>469</v>
      </c>
      <c r="N1338" s="5"/>
    </row>
    <row r="1339" spans="1:14">
      <c r="A1339" s="5" t="s">
        <v>5931</v>
      </c>
      <c r="B1339" s="5" t="s">
        <v>5932</v>
      </c>
      <c r="C1339" s="5" t="s">
        <v>5933</v>
      </c>
      <c r="D1339" s="5" t="s">
        <v>5934</v>
      </c>
      <c r="E1339" s="6">
        <v>0.01</v>
      </c>
      <c r="F1339" s="5" t="s">
        <v>3899</v>
      </c>
      <c r="G1339" s="5" t="s">
        <v>84</v>
      </c>
      <c r="H1339" s="6"/>
      <c r="I1339" s="5"/>
      <c r="J1339" s="6">
        <v>7.64</v>
      </c>
      <c r="K1339" s="6">
        <v>0.16</v>
      </c>
      <c r="L1339" s="6">
        <v>1.1399999999999999</v>
      </c>
      <c r="M1339" s="5" t="s">
        <v>3900</v>
      </c>
      <c r="N1339" s="5"/>
    </row>
    <row r="1340" spans="1:14">
      <c r="A1340" s="5" t="s">
        <v>3238</v>
      </c>
      <c r="B1340" s="5" t="s">
        <v>3239</v>
      </c>
      <c r="C1340" s="395" t="s">
        <v>3240</v>
      </c>
      <c r="D1340" s="5" t="s">
        <v>3241</v>
      </c>
      <c r="E1340" s="6">
        <v>0.01</v>
      </c>
      <c r="F1340" s="5" t="s">
        <v>377</v>
      </c>
      <c r="G1340" s="5" t="s">
        <v>85</v>
      </c>
      <c r="H1340" s="6"/>
      <c r="I1340" s="5"/>
      <c r="J1340" s="6"/>
      <c r="K1340" s="6">
        <v>0.02</v>
      </c>
      <c r="L1340" s="6">
        <v>0.57999999999999996</v>
      </c>
      <c r="M1340" s="5" t="s">
        <v>378</v>
      </c>
      <c r="N1340" s="5"/>
    </row>
    <row r="1341" spans="1:14">
      <c r="A1341" s="5" t="s">
        <v>8503</v>
      </c>
      <c r="B1341" s="5" t="s">
        <v>9048</v>
      </c>
      <c r="C1341" s="393">
        <v>688120</v>
      </c>
      <c r="D1341" s="5" t="s">
        <v>9049</v>
      </c>
      <c r="E1341" s="6">
        <v>0.01</v>
      </c>
      <c r="F1341" s="5" t="s">
        <v>69</v>
      </c>
      <c r="G1341" s="5" t="s">
        <v>88</v>
      </c>
      <c r="H1341" s="6"/>
      <c r="I1341" s="5"/>
      <c r="J1341" s="6"/>
      <c r="K1341" s="6">
        <v>0.17</v>
      </c>
      <c r="L1341" s="6">
        <v>9</v>
      </c>
      <c r="M1341" s="5" t="s">
        <v>122</v>
      </c>
      <c r="N1341" s="5"/>
    </row>
    <row r="1342" spans="1:14">
      <c r="A1342" s="5" t="s">
        <v>5019</v>
      </c>
      <c r="B1342" s="5" t="s">
        <v>5020</v>
      </c>
      <c r="C1342" s="393">
        <v>3064</v>
      </c>
      <c r="D1342" s="5" t="s">
        <v>5022</v>
      </c>
      <c r="E1342" s="6">
        <v>0.01</v>
      </c>
      <c r="F1342" s="5" t="s">
        <v>24</v>
      </c>
      <c r="G1342" s="5" t="s">
        <v>87</v>
      </c>
      <c r="H1342" s="6"/>
      <c r="I1342" s="5"/>
      <c r="J1342" s="6">
        <v>30.44</v>
      </c>
      <c r="K1342" s="6">
        <v>0.28000000000000003</v>
      </c>
      <c r="L1342" s="6">
        <v>7.25</v>
      </c>
      <c r="M1342" s="5" t="s">
        <v>294</v>
      </c>
      <c r="N1342" s="5"/>
    </row>
    <row r="1343" spans="1:14">
      <c r="A1343" s="5" t="s">
        <v>8137</v>
      </c>
      <c r="B1343" s="5" t="s">
        <v>8138</v>
      </c>
      <c r="C1343" s="393">
        <v>603259</v>
      </c>
      <c r="D1343" s="5" t="s">
        <v>8140</v>
      </c>
      <c r="E1343" s="6">
        <v>0.01</v>
      </c>
      <c r="F1343" s="5" t="s">
        <v>69</v>
      </c>
      <c r="G1343" s="5" t="s">
        <v>86</v>
      </c>
      <c r="H1343" s="6"/>
      <c r="I1343" s="5"/>
      <c r="J1343" s="6">
        <v>17.690000000000001</v>
      </c>
      <c r="K1343" s="6">
        <v>0.28999999999999998</v>
      </c>
      <c r="L1343" s="6">
        <v>3.98</v>
      </c>
      <c r="M1343" s="5" t="s">
        <v>122</v>
      </c>
      <c r="N1343" s="5"/>
    </row>
    <row r="1344" spans="1:14">
      <c r="A1344" s="5" t="s">
        <v>3719</v>
      </c>
      <c r="B1344" s="5" t="s">
        <v>3720</v>
      </c>
      <c r="C1344" s="393" t="s">
        <v>3721</v>
      </c>
      <c r="D1344" s="5" t="s">
        <v>3722</v>
      </c>
      <c r="E1344" s="6">
        <v>0.01</v>
      </c>
      <c r="F1344" s="5" t="s">
        <v>71</v>
      </c>
      <c r="G1344" s="5" t="s">
        <v>82</v>
      </c>
      <c r="H1344" s="6"/>
      <c r="I1344" s="5"/>
      <c r="J1344" s="6"/>
      <c r="K1344" s="6">
        <v>0.43</v>
      </c>
      <c r="L1344" s="6">
        <v>8.31</v>
      </c>
      <c r="M1344" s="5" t="s">
        <v>171</v>
      </c>
      <c r="N1344" s="5"/>
    </row>
    <row r="1345" spans="1:14">
      <c r="A1345" s="5" t="s">
        <v>7825</v>
      </c>
      <c r="B1345" s="5" t="s">
        <v>7826</v>
      </c>
      <c r="C1345" s="394" t="s">
        <v>7827</v>
      </c>
      <c r="D1345" s="5" t="s">
        <v>7828</v>
      </c>
      <c r="E1345" s="6">
        <v>0.01</v>
      </c>
      <c r="F1345" s="5" t="s">
        <v>71</v>
      </c>
      <c r="G1345" s="5" t="s">
        <v>85</v>
      </c>
      <c r="H1345" s="6"/>
      <c r="I1345" s="5"/>
      <c r="J1345" s="6">
        <v>9.25</v>
      </c>
      <c r="K1345" s="6">
        <v>0.17</v>
      </c>
      <c r="L1345" s="6">
        <v>1.1000000000000001</v>
      </c>
      <c r="M1345" s="5" t="s">
        <v>171</v>
      </c>
      <c r="N1345" s="5"/>
    </row>
    <row r="1346" spans="1:14">
      <c r="A1346" s="5" t="s">
        <v>7538</v>
      </c>
      <c r="B1346" s="5" t="s">
        <v>7539</v>
      </c>
      <c r="C1346" s="394" t="s">
        <v>7540</v>
      </c>
      <c r="D1346" s="5" t="s">
        <v>7541</v>
      </c>
      <c r="E1346" s="6">
        <v>0.01</v>
      </c>
      <c r="F1346" s="5" t="s">
        <v>48</v>
      </c>
      <c r="G1346" s="5" t="s">
        <v>90</v>
      </c>
      <c r="H1346" s="6"/>
      <c r="I1346" s="5" t="s">
        <v>142</v>
      </c>
      <c r="J1346" s="6">
        <v>19.79</v>
      </c>
      <c r="K1346" s="6">
        <v>-0.02</v>
      </c>
      <c r="L1346" s="6">
        <v>0.45</v>
      </c>
      <c r="M1346" s="5" t="s">
        <v>157</v>
      </c>
      <c r="N1346" s="5" t="s">
        <v>8598</v>
      </c>
    </row>
    <row r="1347" spans="1:14">
      <c r="A1347" s="5" t="s">
        <v>1218</v>
      </c>
      <c r="B1347" s="5" t="s">
        <v>1219</v>
      </c>
      <c r="C1347" s="393">
        <v>500530</v>
      </c>
      <c r="D1347" s="5" t="s">
        <v>1221</v>
      </c>
      <c r="E1347" s="6">
        <v>0.01</v>
      </c>
      <c r="F1347" s="5" t="s">
        <v>71</v>
      </c>
      <c r="G1347" s="5" t="s">
        <v>82</v>
      </c>
      <c r="H1347" s="6"/>
      <c r="I1347" s="5"/>
      <c r="J1347" s="6">
        <v>32.06</v>
      </c>
      <c r="K1347" s="6">
        <v>0.16</v>
      </c>
      <c r="L1347" s="6">
        <v>7.85</v>
      </c>
      <c r="M1347" s="5" t="s">
        <v>171</v>
      </c>
      <c r="N1347" s="5"/>
    </row>
    <row r="1348" spans="1:14">
      <c r="A1348" s="5" t="s">
        <v>4825</v>
      </c>
      <c r="B1348" s="5" t="s">
        <v>4826</v>
      </c>
      <c r="C1348" s="393">
        <v>6012</v>
      </c>
      <c r="D1348" s="5" t="s">
        <v>4828</v>
      </c>
      <c r="E1348" s="6">
        <v>0.01</v>
      </c>
      <c r="F1348" s="5" t="s">
        <v>136</v>
      </c>
      <c r="G1348" s="5" t="s">
        <v>81</v>
      </c>
      <c r="H1348" s="6"/>
      <c r="I1348" s="5"/>
      <c r="J1348" s="6">
        <v>17</v>
      </c>
      <c r="K1348" s="6">
        <v>0.26</v>
      </c>
      <c r="L1348" s="6">
        <v>4.49</v>
      </c>
      <c r="M1348" s="5" t="s">
        <v>137</v>
      </c>
      <c r="N1348" s="5"/>
    </row>
    <row r="1349" spans="1:14">
      <c r="A1349" s="5" t="s">
        <v>3202</v>
      </c>
      <c r="B1349" s="5" t="s">
        <v>3203</v>
      </c>
      <c r="C1349" s="394" t="s">
        <v>3204</v>
      </c>
      <c r="D1349" s="5" t="s">
        <v>3205</v>
      </c>
      <c r="E1349" s="6">
        <v>0.01</v>
      </c>
      <c r="F1349" s="5" t="s">
        <v>1230</v>
      </c>
      <c r="G1349" s="5" t="s">
        <v>85</v>
      </c>
      <c r="H1349" s="6"/>
      <c r="I1349" s="5"/>
      <c r="J1349" s="6"/>
      <c r="K1349" s="6">
        <v>0.06</v>
      </c>
      <c r="L1349" s="6">
        <v>1.54</v>
      </c>
      <c r="M1349" s="5" t="s">
        <v>1231</v>
      </c>
      <c r="N1349" s="5"/>
    </row>
    <row r="1350" spans="1:14">
      <c r="A1350" s="5" t="s">
        <v>3307</v>
      </c>
      <c r="B1350" s="5" t="s">
        <v>3308</v>
      </c>
      <c r="C1350" s="393">
        <v>161390</v>
      </c>
      <c r="D1350" s="5" t="s">
        <v>3310</v>
      </c>
      <c r="E1350" s="6">
        <v>0.01</v>
      </c>
      <c r="F1350" s="5" t="s">
        <v>73</v>
      </c>
      <c r="G1350" s="5" t="s">
        <v>82</v>
      </c>
      <c r="H1350" s="6"/>
      <c r="I1350" s="5"/>
      <c r="J1350" s="6">
        <v>5.15</v>
      </c>
      <c r="K1350" s="6">
        <v>0.09</v>
      </c>
      <c r="L1350" s="6">
        <v>0.66</v>
      </c>
      <c r="M1350" s="5" t="s">
        <v>469</v>
      </c>
      <c r="N1350" s="5"/>
    </row>
    <row r="1351" spans="1:14">
      <c r="A1351" s="5" t="s">
        <v>1099</v>
      </c>
      <c r="B1351" s="5" t="s">
        <v>1100</v>
      </c>
      <c r="C1351" s="394" t="s">
        <v>1101</v>
      </c>
      <c r="D1351" s="5" t="s">
        <v>1102</v>
      </c>
      <c r="E1351" s="6">
        <v>0.01</v>
      </c>
      <c r="F1351" s="5" t="s">
        <v>69</v>
      </c>
      <c r="G1351" s="5" t="s">
        <v>87</v>
      </c>
      <c r="H1351" s="6"/>
      <c r="I1351" s="5"/>
      <c r="J1351" s="6"/>
      <c r="K1351" s="6">
        <v>0.06</v>
      </c>
      <c r="L1351" s="6">
        <v>1.18</v>
      </c>
      <c r="M1351" s="5" t="s">
        <v>122</v>
      </c>
      <c r="N1351" s="5"/>
    </row>
    <row r="1352" spans="1:14">
      <c r="A1352" s="5" t="s">
        <v>7669</v>
      </c>
      <c r="B1352" s="5" t="s">
        <v>7670</v>
      </c>
      <c r="C1352" s="393">
        <v>532779</v>
      </c>
      <c r="D1352" s="5" t="s">
        <v>7672</v>
      </c>
      <c r="E1352" s="6">
        <v>0.01</v>
      </c>
      <c r="F1352" s="5" t="s">
        <v>71</v>
      </c>
      <c r="G1352" s="5" t="s">
        <v>91</v>
      </c>
      <c r="H1352" s="6"/>
      <c r="I1352" s="5"/>
      <c r="J1352" s="6">
        <v>12.68</v>
      </c>
      <c r="K1352" s="6">
        <v>0.21</v>
      </c>
      <c r="L1352" s="6">
        <v>3.93</v>
      </c>
      <c r="M1352" s="5" t="s">
        <v>171</v>
      </c>
      <c r="N1352" s="5"/>
    </row>
    <row r="1353" spans="1:14">
      <c r="A1353" s="5" t="s">
        <v>8508</v>
      </c>
      <c r="B1353" s="5" t="s">
        <v>9064</v>
      </c>
      <c r="C1353" s="393">
        <v>688506</v>
      </c>
      <c r="D1353" s="5" t="s">
        <v>9065</v>
      </c>
      <c r="E1353" s="6">
        <v>0.01</v>
      </c>
      <c r="F1353" s="5" t="s">
        <v>69</v>
      </c>
      <c r="G1353" s="5" t="s">
        <v>86</v>
      </c>
      <c r="H1353" s="6"/>
      <c r="I1353" s="5"/>
      <c r="J1353" s="6"/>
      <c r="K1353" s="6">
        <v>1.01</v>
      </c>
      <c r="L1353" s="6">
        <v>17.489999999999998</v>
      </c>
      <c r="M1353" s="5" t="s">
        <v>122</v>
      </c>
      <c r="N1353" s="5"/>
    </row>
    <row r="1354" spans="1:14">
      <c r="A1354" s="5" t="s">
        <v>2099</v>
      </c>
      <c r="B1354" s="5" t="s">
        <v>2100</v>
      </c>
      <c r="C1354" s="393">
        <v>506395</v>
      </c>
      <c r="D1354" s="5" t="s">
        <v>2102</v>
      </c>
      <c r="E1354" s="6">
        <v>0.01</v>
      </c>
      <c r="F1354" s="5" t="s">
        <v>71</v>
      </c>
      <c r="G1354" s="5" t="s">
        <v>89</v>
      </c>
      <c r="H1354" s="6"/>
      <c r="I1354" s="5"/>
      <c r="J1354" s="6"/>
      <c r="K1354" s="6">
        <v>0.2</v>
      </c>
      <c r="L1354" s="6">
        <v>5.21</v>
      </c>
      <c r="M1354" s="5" t="s">
        <v>171</v>
      </c>
      <c r="N1354" s="5"/>
    </row>
    <row r="1355" spans="1:14">
      <c r="A1355" s="5" t="s">
        <v>9262</v>
      </c>
      <c r="B1355" s="5" t="s">
        <v>3059</v>
      </c>
      <c r="C1355" s="393" t="s">
        <v>9263</v>
      </c>
      <c r="D1355" s="5" t="s">
        <v>3061</v>
      </c>
      <c r="E1355" s="6">
        <v>0.01</v>
      </c>
      <c r="F1355" s="5" t="s">
        <v>450</v>
      </c>
      <c r="G1355" s="5" t="s">
        <v>82</v>
      </c>
      <c r="H1355" s="6"/>
      <c r="I1355" s="5"/>
      <c r="J1355" s="6">
        <v>9.61</v>
      </c>
      <c r="K1355" s="6">
        <v>0.97</v>
      </c>
      <c r="L1355" s="6">
        <v>12.2</v>
      </c>
      <c r="M1355" s="5" t="s">
        <v>152</v>
      </c>
      <c r="N1355" s="5"/>
    </row>
    <row r="1356" spans="1:14">
      <c r="A1356" s="5" t="s">
        <v>5859</v>
      </c>
      <c r="B1356" s="5" t="s">
        <v>5860</v>
      </c>
      <c r="C1356" s="393" t="s">
        <v>5861</v>
      </c>
      <c r="D1356" s="5" t="s">
        <v>5862</v>
      </c>
      <c r="E1356" s="6">
        <v>0.01</v>
      </c>
      <c r="F1356" s="5" t="s">
        <v>3899</v>
      </c>
      <c r="G1356" s="5" t="s">
        <v>89</v>
      </c>
      <c r="H1356" s="6"/>
      <c r="I1356" s="5"/>
      <c r="J1356" s="6"/>
      <c r="K1356" s="6">
        <v>0.43</v>
      </c>
      <c r="L1356" s="6">
        <v>8.42</v>
      </c>
      <c r="M1356" s="5" t="s">
        <v>3900</v>
      </c>
      <c r="N1356" s="5"/>
    </row>
    <row r="1357" spans="1:14">
      <c r="A1357" s="5" t="s">
        <v>6222</v>
      </c>
      <c r="B1357" s="5" t="s">
        <v>6223</v>
      </c>
      <c r="C1357" s="393" t="s">
        <v>6224</v>
      </c>
      <c r="D1357" s="5" t="s">
        <v>6225</v>
      </c>
      <c r="E1357" s="6">
        <v>0.01</v>
      </c>
      <c r="F1357" s="5" t="s">
        <v>194</v>
      </c>
      <c r="G1357" s="5" t="s">
        <v>87</v>
      </c>
      <c r="H1357" s="6"/>
      <c r="I1357" s="5"/>
      <c r="J1357" s="6"/>
      <c r="K1357" s="6">
        <v>1.34</v>
      </c>
      <c r="L1357" s="6">
        <v>34.159999999999997</v>
      </c>
      <c r="M1357" s="5" t="s">
        <v>195</v>
      </c>
      <c r="N1357" s="5"/>
    </row>
    <row r="1358" spans="1:14">
      <c r="A1358" s="5" t="s">
        <v>1725</v>
      </c>
      <c r="B1358" s="5" t="s">
        <v>1726</v>
      </c>
      <c r="C1358" s="393">
        <v>600028</v>
      </c>
      <c r="D1358" s="5" t="s">
        <v>1728</v>
      </c>
      <c r="E1358" s="6">
        <v>0.01</v>
      </c>
      <c r="F1358" s="5" t="s">
        <v>69</v>
      </c>
      <c r="G1358" s="5" t="s">
        <v>84</v>
      </c>
      <c r="H1358" s="6">
        <v>1.17</v>
      </c>
      <c r="I1358" s="5" t="s">
        <v>142</v>
      </c>
      <c r="J1358" s="6">
        <v>15.29</v>
      </c>
      <c r="K1358" s="6">
        <v>0.04</v>
      </c>
      <c r="L1358" s="6">
        <v>0.85</v>
      </c>
      <c r="M1358" s="5" t="s">
        <v>122</v>
      </c>
      <c r="N1358" s="5" t="s">
        <v>8599</v>
      </c>
    </row>
    <row r="1359" spans="1:14">
      <c r="A1359" s="5" t="s">
        <v>8185</v>
      </c>
      <c r="B1359" s="5" t="s">
        <v>8186</v>
      </c>
      <c r="C1359" s="393">
        <v>2228</v>
      </c>
      <c r="D1359" s="5" t="s">
        <v>8188</v>
      </c>
      <c r="E1359" s="6">
        <v>0.01</v>
      </c>
      <c r="F1359" s="5" t="s">
        <v>69</v>
      </c>
      <c r="G1359" s="5" t="s">
        <v>86</v>
      </c>
      <c r="H1359" s="6"/>
      <c r="I1359" s="5"/>
      <c r="J1359" s="6"/>
      <c r="K1359" s="6">
        <v>-33.69</v>
      </c>
      <c r="L1359" s="6">
        <v>4.04</v>
      </c>
      <c r="M1359" s="5" t="s">
        <v>157</v>
      </c>
      <c r="N1359" s="5"/>
    </row>
    <row r="1360" spans="1:14">
      <c r="A1360" s="5" t="s">
        <v>4381</v>
      </c>
      <c r="B1360" s="5" t="s">
        <v>4382</v>
      </c>
      <c r="C1360" s="393">
        <v>148</v>
      </c>
      <c r="D1360" s="5" t="s">
        <v>4384</v>
      </c>
      <c r="E1360" s="6">
        <v>0.01</v>
      </c>
      <c r="F1360" s="5" t="s">
        <v>69</v>
      </c>
      <c r="G1360" s="5" t="s">
        <v>88</v>
      </c>
      <c r="H1360" s="6"/>
      <c r="I1360" s="5"/>
      <c r="J1360" s="6"/>
      <c r="K1360" s="6">
        <v>0.04</v>
      </c>
      <c r="L1360" s="6"/>
      <c r="M1360" s="5" t="s">
        <v>157</v>
      </c>
      <c r="N1360" s="5"/>
    </row>
    <row r="1361" spans="1:14">
      <c r="A1361" s="5" t="s">
        <v>7864</v>
      </c>
      <c r="B1361" s="5" t="s">
        <v>7865</v>
      </c>
      <c r="C1361" s="394" t="s">
        <v>7866</v>
      </c>
      <c r="D1361" s="5" t="s">
        <v>7867</v>
      </c>
      <c r="E1361" s="6">
        <v>0.01</v>
      </c>
      <c r="F1361" s="5" t="s">
        <v>71</v>
      </c>
      <c r="G1361" s="5" t="s">
        <v>82</v>
      </c>
      <c r="H1361" s="6"/>
      <c r="I1361" s="5"/>
      <c r="J1361" s="6">
        <v>48.49</v>
      </c>
      <c r="K1361" s="6">
        <v>0.19</v>
      </c>
      <c r="L1361" s="6">
        <v>9.98</v>
      </c>
      <c r="M1361" s="5" t="s">
        <v>171</v>
      </c>
      <c r="N1361" s="5"/>
    </row>
    <row r="1362" spans="1:14">
      <c r="A1362" s="5" t="s">
        <v>2235</v>
      </c>
      <c r="B1362" s="5" t="s">
        <v>2236</v>
      </c>
      <c r="C1362" s="395">
        <v>4300</v>
      </c>
      <c r="D1362" s="5" t="s">
        <v>2238</v>
      </c>
      <c r="E1362" s="6">
        <v>0.01</v>
      </c>
      <c r="F1362" s="5" t="s">
        <v>229</v>
      </c>
      <c r="G1362" s="5" t="s">
        <v>90</v>
      </c>
      <c r="H1362" s="6"/>
      <c r="I1362" s="5"/>
      <c r="J1362" s="6"/>
      <c r="K1362" s="6">
        <v>0.05</v>
      </c>
      <c r="L1362" s="6">
        <v>0.87</v>
      </c>
      <c r="M1362" s="5" t="s">
        <v>230</v>
      </c>
      <c r="N1362" s="5"/>
    </row>
    <row r="1363" spans="1:14">
      <c r="A1363" s="5" t="s">
        <v>2127</v>
      </c>
      <c r="B1363" s="5" t="s">
        <v>2128</v>
      </c>
      <c r="C1363" s="395">
        <v>21240</v>
      </c>
      <c r="D1363" s="5" t="s">
        <v>2130</v>
      </c>
      <c r="E1363" s="6">
        <v>0.01</v>
      </c>
      <c r="F1363" s="5" t="s">
        <v>73</v>
      </c>
      <c r="G1363" s="5" t="s">
        <v>82</v>
      </c>
      <c r="H1363" s="6"/>
      <c r="I1363" s="5"/>
      <c r="J1363" s="6">
        <v>7.55</v>
      </c>
      <c r="K1363" s="6">
        <v>0.19</v>
      </c>
      <c r="L1363" s="6">
        <v>1.5</v>
      </c>
      <c r="M1363" s="5" t="s">
        <v>469</v>
      </c>
      <c r="N1363" s="5"/>
    </row>
    <row r="1364" spans="1:14">
      <c r="A1364" s="5" t="s">
        <v>3114</v>
      </c>
      <c r="B1364" s="5" t="s">
        <v>3115</v>
      </c>
      <c r="C1364" s="393" t="s">
        <v>3116</v>
      </c>
      <c r="D1364" s="5" t="s">
        <v>3117</v>
      </c>
      <c r="E1364" s="6">
        <v>0.01</v>
      </c>
      <c r="F1364" s="5" t="s">
        <v>2426</v>
      </c>
      <c r="G1364" s="5" t="s">
        <v>91</v>
      </c>
      <c r="H1364" s="6"/>
      <c r="I1364" s="5"/>
      <c r="J1364" s="6"/>
      <c r="K1364" s="6">
        <v>0.18</v>
      </c>
      <c r="L1364" s="6">
        <v>1.45</v>
      </c>
      <c r="M1364" s="5" t="s">
        <v>2427</v>
      </c>
      <c r="N1364" s="5"/>
    </row>
    <row r="1365" spans="1:14">
      <c r="A1365" s="5" t="s">
        <v>3222</v>
      </c>
      <c r="B1365" s="5" t="s">
        <v>3223</v>
      </c>
      <c r="C1365" s="393">
        <v>601211</v>
      </c>
      <c r="D1365" s="5" t="s">
        <v>3225</v>
      </c>
      <c r="E1365" s="6">
        <v>0.01</v>
      </c>
      <c r="F1365" s="5" t="s">
        <v>69</v>
      </c>
      <c r="G1365" s="5" t="s">
        <v>85</v>
      </c>
      <c r="H1365" s="6"/>
      <c r="I1365" s="5"/>
      <c r="J1365" s="6">
        <v>8.07</v>
      </c>
      <c r="K1365" s="6">
        <v>0.1</v>
      </c>
      <c r="L1365" s="6">
        <v>0.94</v>
      </c>
      <c r="M1365" s="5" t="s">
        <v>122</v>
      </c>
      <c r="N1365" s="5"/>
    </row>
    <row r="1366" spans="1:14">
      <c r="A1366" s="5" t="s">
        <v>5875</v>
      </c>
      <c r="B1366" s="5" t="s">
        <v>5876</v>
      </c>
      <c r="C1366" s="394" t="s">
        <v>5877</v>
      </c>
      <c r="D1366" s="5" t="s">
        <v>5878</v>
      </c>
      <c r="E1366" s="6">
        <v>0.01</v>
      </c>
      <c r="F1366" s="5" t="s">
        <v>3899</v>
      </c>
      <c r="G1366" s="5" t="s">
        <v>82</v>
      </c>
      <c r="H1366" s="6">
        <v>0.73</v>
      </c>
      <c r="I1366" s="5" t="s">
        <v>142</v>
      </c>
      <c r="J1366" s="6">
        <v>130</v>
      </c>
      <c r="K1366" s="6">
        <v>-0.05</v>
      </c>
      <c r="L1366" s="6">
        <v>1.96</v>
      </c>
      <c r="M1366" s="5" t="s">
        <v>3900</v>
      </c>
      <c r="N1366" s="5" t="s">
        <v>8924</v>
      </c>
    </row>
    <row r="1367" spans="1:14">
      <c r="A1367" s="5" t="s">
        <v>1437</v>
      </c>
      <c r="B1367" s="5" t="s">
        <v>1438</v>
      </c>
      <c r="C1367" s="395" t="s">
        <v>1439</v>
      </c>
      <c r="D1367" s="5" t="s">
        <v>1440</v>
      </c>
      <c r="E1367" s="6">
        <v>0.01</v>
      </c>
      <c r="F1367" s="5" t="s">
        <v>284</v>
      </c>
      <c r="G1367" s="5" t="s">
        <v>90</v>
      </c>
      <c r="H1367" s="6"/>
      <c r="I1367" s="5"/>
      <c r="J1367" s="6">
        <v>15.08</v>
      </c>
      <c r="K1367" s="6">
        <v>0.18</v>
      </c>
      <c r="L1367" s="6">
        <v>2.59</v>
      </c>
      <c r="M1367" s="5" t="s">
        <v>285</v>
      </c>
      <c r="N1367" s="5"/>
    </row>
    <row r="1368" spans="1:14">
      <c r="A1368" s="5" t="s">
        <v>5007</v>
      </c>
      <c r="B1368" s="5" t="s">
        <v>5008</v>
      </c>
      <c r="C1368" s="395" t="s">
        <v>5009</v>
      </c>
      <c r="D1368" s="5" t="s">
        <v>5010</v>
      </c>
      <c r="E1368" s="6">
        <v>0.01</v>
      </c>
      <c r="F1368" s="5" t="s">
        <v>194</v>
      </c>
      <c r="G1368" s="5" t="s">
        <v>87</v>
      </c>
      <c r="H1368" s="6"/>
      <c r="I1368" s="5"/>
      <c r="J1368" s="6"/>
      <c r="K1368" s="6">
        <v>0.08</v>
      </c>
      <c r="L1368" s="6">
        <v>0.92</v>
      </c>
      <c r="M1368" s="5" t="s">
        <v>195</v>
      </c>
      <c r="N1368" s="5"/>
    </row>
    <row r="1369" spans="1:14">
      <c r="A1369" s="5" t="s">
        <v>2994</v>
      </c>
      <c r="B1369" s="5" t="s">
        <v>2995</v>
      </c>
      <c r="C1369" s="395">
        <v>532754</v>
      </c>
      <c r="D1369" s="5" t="s">
        <v>2997</v>
      </c>
      <c r="E1369" s="6">
        <v>0.01</v>
      </c>
      <c r="F1369" s="5" t="s">
        <v>71</v>
      </c>
      <c r="G1369" s="5" t="s">
        <v>87</v>
      </c>
      <c r="H1369" s="6"/>
      <c r="I1369" s="5"/>
      <c r="J1369" s="6"/>
      <c r="K1369" s="6"/>
      <c r="L1369" s="6"/>
      <c r="M1369" s="5" t="s">
        <v>171</v>
      </c>
      <c r="N1369" s="5"/>
    </row>
    <row r="1370" spans="1:14">
      <c r="A1370" s="5" t="s">
        <v>5223</v>
      </c>
      <c r="B1370" s="5" t="s">
        <v>5224</v>
      </c>
      <c r="C1370" s="5" t="s">
        <v>5225</v>
      </c>
      <c r="D1370" s="5" t="s">
        <v>5226</v>
      </c>
      <c r="E1370" s="6">
        <v>0.01</v>
      </c>
      <c r="F1370" s="5" t="s">
        <v>71</v>
      </c>
      <c r="G1370" s="5" t="s">
        <v>91</v>
      </c>
      <c r="H1370" s="6"/>
      <c r="I1370" s="5"/>
      <c r="J1370" s="6"/>
      <c r="K1370" s="6">
        <v>0.08</v>
      </c>
      <c r="L1370" s="6">
        <v>1.88</v>
      </c>
      <c r="M1370" s="5" t="s">
        <v>171</v>
      </c>
      <c r="N1370" s="5"/>
    </row>
    <row r="1371" spans="1:14">
      <c r="A1371" s="5" t="s">
        <v>1533</v>
      </c>
      <c r="B1371" s="5" t="s">
        <v>1534</v>
      </c>
      <c r="C1371" s="395">
        <v>600150</v>
      </c>
      <c r="D1371" s="5" t="s">
        <v>1536</v>
      </c>
      <c r="E1371" s="6">
        <v>0.01</v>
      </c>
      <c r="F1371" s="5" t="s">
        <v>69</v>
      </c>
      <c r="G1371" s="5" t="s">
        <v>87</v>
      </c>
      <c r="H1371" s="6"/>
      <c r="I1371" s="5"/>
      <c r="J1371" s="6"/>
      <c r="K1371" s="6">
        <v>0.08</v>
      </c>
      <c r="L1371" s="6">
        <v>1.74</v>
      </c>
      <c r="M1371" s="5" t="s">
        <v>122</v>
      </c>
      <c r="N1371" s="5"/>
    </row>
    <row r="1372" spans="1:14">
      <c r="A1372" s="5" t="s">
        <v>7989</v>
      </c>
      <c r="B1372" s="5" t="s">
        <v>7990</v>
      </c>
      <c r="C1372" s="5" t="s">
        <v>7991</v>
      </c>
      <c r="D1372" s="5" t="s">
        <v>7992</v>
      </c>
      <c r="E1372" s="6">
        <v>0.01</v>
      </c>
      <c r="F1372" s="5" t="s">
        <v>69</v>
      </c>
      <c r="G1372" s="5" t="s">
        <v>83</v>
      </c>
      <c r="H1372" s="6">
        <v>0.69</v>
      </c>
      <c r="I1372" s="5" t="s">
        <v>263</v>
      </c>
      <c r="J1372" s="6">
        <v>12.8</v>
      </c>
      <c r="K1372" s="6">
        <v>0.26</v>
      </c>
      <c r="L1372" s="6">
        <v>2.82</v>
      </c>
      <c r="M1372" s="5" t="s">
        <v>157</v>
      </c>
      <c r="N1372" s="5" t="s">
        <v>8598</v>
      </c>
    </row>
    <row r="1373" spans="1:14">
      <c r="A1373" s="5" t="s">
        <v>2041</v>
      </c>
      <c r="B1373" s="5" t="s">
        <v>2042</v>
      </c>
      <c r="C1373" s="393">
        <v>500830</v>
      </c>
      <c r="D1373" s="5" t="s">
        <v>2044</v>
      </c>
      <c r="E1373" s="6">
        <v>0.01</v>
      </c>
      <c r="F1373" s="5" t="s">
        <v>71</v>
      </c>
      <c r="G1373" s="5" t="s">
        <v>83</v>
      </c>
      <c r="H1373" s="6"/>
      <c r="I1373" s="5"/>
      <c r="J1373" s="6">
        <v>36.14</v>
      </c>
      <c r="K1373" s="6">
        <v>0.83</v>
      </c>
      <c r="L1373" s="6">
        <v>33.340000000000003</v>
      </c>
      <c r="M1373" s="5" t="s">
        <v>171</v>
      </c>
      <c r="N1373" s="5"/>
    </row>
    <row r="1374" spans="1:14">
      <c r="A1374" s="5" t="s">
        <v>7514</v>
      </c>
      <c r="B1374" s="5" t="s">
        <v>7515</v>
      </c>
      <c r="C1374" s="395">
        <v>8010</v>
      </c>
      <c r="D1374" s="5" t="s">
        <v>7517</v>
      </c>
      <c r="E1374" s="6">
        <v>0.01</v>
      </c>
      <c r="F1374" s="5" t="s">
        <v>229</v>
      </c>
      <c r="G1374" s="5" t="s">
        <v>85</v>
      </c>
      <c r="H1374" s="6"/>
      <c r="I1374" s="5"/>
      <c r="J1374" s="6"/>
      <c r="K1374" s="6">
        <v>0.22</v>
      </c>
      <c r="L1374" s="6">
        <v>3.58</v>
      </c>
      <c r="M1374" s="5" t="s">
        <v>230</v>
      </c>
      <c r="N1374" s="5"/>
    </row>
    <row r="1375" spans="1:14">
      <c r="A1375" s="5" t="s">
        <v>3887</v>
      </c>
      <c r="B1375" s="5" t="s">
        <v>3888</v>
      </c>
      <c r="C1375" s="5" t="s">
        <v>3889</v>
      </c>
      <c r="D1375" s="5" t="s">
        <v>3890</v>
      </c>
      <c r="E1375" s="6">
        <v>0.01</v>
      </c>
      <c r="F1375" s="5" t="s">
        <v>54</v>
      </c>
      <c r="G1375" s="5" t="s">
        <v>81</v>
      </c>
      <c r="H1375" s="6">
        <v>0.87</v>
      </c>
      <c r="I1375" s="5" t="s">
        <v>263</v>
      </c>
      <c r="J1375" s="6">
        <v>15</v>
      </c>
      <c r="K1375" s="6">
        <v>0.09</v>
      </c>
      <c r="L1375" s="6">
        <v>1.95</v>
      </c>
      <c r="M1375" s="5" t="s">
        <v>152</v>
      </c>
      <c r="N1375" s="5" t="s">
        <v>8924</v>
      </c>
    </row>
    <row r="1376" spans="1:14">
      <c r="A1376" s="5" t="s">
        <v>4789</v>
      </c>
      <c r="B1376" s="5" t="s">
        <v>4790</v>
      </c>
      <c r="C1376" s="395">
        <v>543904</v>
      </c>
      <c r="D1376" s="5" t="s">
        <v>4792</v>
      </c>
      <c r="E1376" s="6">
        <v>0.01</v>
      </c>
      <c r="F1376" s="5" t="s">
        <v>71</v>
      </c>
      <c r="G1376" s="5" t="s">
        <v>86</v>
      </c>
      <c r="H1376" s="6"/>
      <c r="I1376" s="5"/>
      <c r="J1376" s="6">
        <v>31.59</v>
      </c>
      <c r="K1376" s="6">
        <v>0.18</v>
      </c>
      <c r="L1376" s="6">
        <v>5.61</v>
      </c>
      <c r="M1376" s="5" t="s">
        <v>171</v>
      </c>
      <c r="N1376" s="5"/>
    </row>
    <row r="1377" spans="1:14">
      <c r="A1377" s="5" t="s">
        <v>5795</v>
      </c>
      <c r="B1377" s="5" t="s">
        <v>5796</v>
      </c>
      <c r="C1377" s="393" t="s">
        <v>5797</v>
      </c>
      <c r="D1377" s="5" t="s">
        <v>5798</v>
      </c>
      <c r="E1377" s="6">
        <v>0.01</v>
      </c>
      <c r="F1377" s="5" t="s">
        <v>79</v>
      </c>
      <c r="G1377" s="5" t="s">
        <v>87</v>
      </c>
      <c r="H1377" s="6"/>
      <c r="I1377" s="5"/>
      <c r="J1377" s="6">
        <v>16.79</v>
      </c>
      <c r="K1377" s="6">
        <v>0.26</v>
      </c>
      <c r="L1377" s="6">
        <v>1.58</v>
      </c>
      <c r="M1377" s="5" t="s">
        <v>603</v>
      </c>
      <c r="N1377" s="5"/>
    </row>
    <row r="1378" spans="1:14">
      <c r="A1378" s="5" t="s">
        <v>2500</v>
      </c>
      <c r="B1378" s="5" t="s">
        <v>2501</v>
      </c>
      <c r="C1378" s="393" t="s">
        <v>2502</v>
      </c>
      <c r="D1378" s="5" t="s">
        <v>2503</v>
      </c>
      <c r="E1378" s="6">
        <v>0.01</v>
      </c>
      <c r="F1378" s="5" t="s">
        <v>194</v>
      </c>
      <c r="G1378" s="5" t="s">
        <v>81</v>
      </c>
      <c r="H1378" s="6"/>
      <c r="I1378" s="5"/>
      <c r="J1378" s="6">
        <v>15.38</v>
      </c>
      <c r="K1378" s="6">
        <v>0.5</v>
      </c>
      <c r="L1378" s="6">
        <v>4.5599999999999996</v>
      </c>
      <c r="M1378" s="5" t="s">
        <v>195</v>
      </c>
      <c r="N1378" s="5"/>
    </row>
    <row r="1379" spans="1:14">
      <c r="A1379" s="5" t="s">
        <v>264</v>
      </c>
      <c r="B1379" s="5" t="s">
        <v>265</v>
      </c>
      <c r="C1379" s="395">
        <v>540691</v>
      </c>
      <c r="D1379" s="5" t="s">
        <v>267</v>
      </c>
      <c r="E1379" s="6">
        <v>0.01</v>
      </c>
      <c r="F1379" s="5" t="s">
        <v>71</v>
      </c>
      <c r="G1379" s="5" t="s">
        <v>85</v>
      </c>
      <c r="H1379" s="6"/>
      <c r="I1379" s="5"/>
      <c r="J1379" s="6">
        <v>19.149999999999999</v>
      </c>
      <c r="K1379" s="6">
        <v>0.12</v>
      </c>
      <c r="L1379" s="6">
        <v>2.77</v>
      </c>
      <c r="M1379" s="5" t="s">
        <v>171</v>
      </c>
      <c r="N1379" s="5"/>
    </row>
    <row r="1380" spans="1:14">
      <c r="A1380" s="5" t="s">
        <v>5091</v>
      </c>
      <c r="B1380" s="5" t="s">
        <v>5092</v>
      </c>
      <c r="C1380" s="393">
        <v>2714</v>
      </c>
      <c r="D1380" s="5" t="s">
        <v>5094</v>
      </c>
      <c r="E1380" s="6">
        <v>0.01</v>
      </c>
      <c r="F1380" s="5" t="s">
        <v>69</v>
      </c>
      <c r="G1380" s="5" t="s">
        <v>83</v>
      </c>
      <c r="H1380" s="6"/>
      <c r="I1380" s="5" t="s">
        <v>142</v>
      </c>
      <c r="J1380" s="6">
        <v>7.6</v>
      </c>
      <c r="K1380" s="6">
        <v>0.21</v>
      </c>
      <c r="L1380" s="6">
        <v>3.02</v>
      </c>
      <c r="M1380" s="5" t="s">
        <v>122</v>
      </c>
      <c r="N1380" s="5" t="s">
        <v>8599</v>
      </c>
    </row>
    <row r="1381" spans="1:14">
      <c r="A1381" s="5" t="s">
        <v>821</v>
      </c>
      <c r="B1381" s="5" t="s">
        <v>822</v>
      </c>
      <c r="C1381" s="393">
        <v>500490</v>
      </c>
      <c r="D1381" s="5" t="s">
        <v>824</v>
      </c>
      <c r="E1381" s="6">
        <v>0.01</v>
      </c>
      <c r="F1381" s="5" t="s">
        <v>71</v>
      </c>
      <c r="G1381" s="5" t="s">
        <v>85</v>
      </c>
      <c r="H1381" s="6"/>
      <c r="I1381" s="5"/>
      <c r="J1381" s="6"/>
      <c r="K1381" s="6">
        <v>0.11</v>
      </c>
      <c r="L1381" s="6">
        <v>1.64</v>
      </c>
      <c r="M1381" s="5" t="s">
        <v>171</v>
      </c>
      <c r="N1381" s="5"/>
    </row>
    <row r="1382" spans="1:14">
      <c r="A1382" s="5" t="s">
        <v>7223</v>
      </c>
      <c r="B1382" s="5" t="s">
        <v>7224</v>
      </c>
      <c r="C1382" s="393">
        <v>509930</v>
      </c>
      <c r="D1382" s="5" t="s">
        <v>7226</v>
      </c>
      <c r="E1382" s="6">
        <v>0.01</v>
      </c>
      <c r="F1382" s="5" t="s">
        <v>71</v>
      </c>
      <c r="G1382" s="5" t="s">
        <v>89</v>
      </c>
      <c r="H1382" s="6"/>
      <c r="I1382" s="5"/>
      <c r="J1382" s="6">
        <v>42.62</v>
      </c>
      <c r="K1382" s="6">
        <v>0.18</v>
      </c>
      <c r="L1382" s="6">
        <v>8.4499999999999993</v>
      </c>
      <c r="M1382" s="5" t="s">
        <v>171</v>
      </c>
      <c r="N1382" s="5"/>
    </row>
    <row r="1383" spans="1:14">
      <c r="A1383" s="5" t="s">
        <v>5895</v>
      </c>
      <c r="B1383" s="5" t="s">
        <v>5896</v>
      </c>
      <c r="C1383" s="393" t="s">
        <v>5897</v>
      </c>
      <c r="D1383" s="5" t="s">
        <v>5898</v>
      </c>
      <c r="E1383" s="6">
        <v>0.01</v>
      </c>
      <c r="F1383" s="5" t="s">
        <v>3899</v>
      </c>
      <c r="G1383" s="5" t="s">
        <v>89</v>
      </c>
      <c r="H1383" s="6"/>
      <c r="I1383" s="5"/>
      <c r="J1383" s="6">
        <v>19.98</v>
      </c>
      <c r="K1383" s="6">
        <v>0.02</v>
      </c>
      <c r="L1383" s="6">
        <v>5.94</v>
      </c>
      <c r="M1383" s="5" t="s">
        <v>3900</v>
      </c>
      <c r="N1383" s="5"/>
    </row>
    <row r="1384" spans="1:14">
      <c r="A1384" s="5" t="s">
        <v>7773</v>
      </c>
      <c r="B1384" s="5" t="s">
        <v>7774</v>
      </c>
      <c r="C1384" s="393" t="s">
        <v>7775</v>
      </c>
      <c r="D1384" s="5" t="s">
        <v>7776</v>
      </c>
      <c r="E1384" s="6">
        <v>0.01</v>
      </c>
      <c r="F1384" s="5" t="s">
        <v>377</v>
      </c>
      <c r="G1384" s="5" t="s">
        <v>85</v>
      </c>
      <c r="H1384" s="6"/>
      <c r="I1384" s="5"/>
      <c r="J1384" s="6">
        <v>6.59</v>
      </c>
      <c r="K1384" s="6">
        <v>0.25</v>
      </c>
      <c r="L1384" s="6">
        <v>0.86</v>
      </c>
      <c r="M1384" s="5" t="s">
        <v>378</v>
      </c>
      <c r="N1384" s="5"/>
    </row>
    <row r="1385" spans="1:14">
      <c r="A1385" s="5" t="s">
        <v>7789</v>
      </c>
      <c r="B1385" s="5" t="s">
        <v>7790</v>
      </c>
      <c r="C1385" s="393">
        <v>9880</v>
      </c>
      <c r="D1385" s="5" t="s">
        <v>7792</v>
      </c>
      <c r="E1385" s="6">
        <v>0.01</v>
      </c>
      <c r="F1385" s="5" t="s">
        <v>69</v>
      </c>
      <c r="G1385" s="5" t="s">
        <v>87</v>
      </c>
      <c r="H1385" s="6"/>
      <c r="I1385" s="5"/>
      <c r="J1385" s="6">
        <v>880.2</v>
      </c>
      <c r="K1385" s="6">
        <v>-0.75</v>
      </c>
      <c r="L1385" s="6">
        <v>6.81</v>
      </c>
      <c r="M1385" s="5" t="s">
        <v>157</v>
      </c>
      <c r="N1385" s="5"/>
    </row>
    <row r="1386" spans="1:14">
      <c r="A1386" s="5" t="s">
        <v>1585</v>
      </c>
      <c r="B1386" s="5" t="s">
        <v>1586</v>
      </c>
      <c r="C1386" s="393">
        <v>384</v>
      </c>
      <c r="D1386" s="5" t="s">
        <v>1588</v>
      </c>
      <c r="E1386" s="6">
        <v>0.01</v>
      </c>
      <c r="F1386" s="5" t="s">
        <v>69</v>
      </c>
      <c r="G1386" s="5" t="s">
        <v>91</v>
      </c>
      <c r="H1386" s="6">
        <v>0.85</v>
      </c>
      <c r="I1386" s="5" t="s">
        <v>263</v>
      </c>
      <c r="J1386" s="6">
        <v>12.02</v>
      </c>
      <c r="K1386" s="6">
        <v>0.08</v>
      </c>
      <c r="L1386" s="6">
        <v>0.71</v>
      </c>
      <c r="M1386" s="5" t="s">
        <v>157</v>
      </c>
      <c r="N1386" s="5" t="s">
        <v>8599</v>
      </c>
    </row>
    <row r="1387" spans="1:14">
      <c r="A1387" s="5" t="s">
        <v>1222</v>
      </c>
      <c r="B1387" s="5" t="s">
        <v>1223</v>
      </c>
      <c r="C1387" s="5" t="s">
        <v>1224</v>
      </c>
      <c r="D1387" s="5" t="s">
        <v>1225</v>
      </c>
      <c r="E1387" s="6">
        <v>0.01</v>
      </c>
      <c r="F1387" s="5" t="s">
        <v>69</v>
      </c>
      <c r="G1387" s="5" t="s">
        <v>82</v>
      </c>
      <c r="H1387" s="6">
        <v>0.66</v>
      </c>
      <c r="I1387" s="5" t="s">
        <v>263</v>
      </c>
      <c r="J1387" s="6">
        <v>10.029999999999999</v>
      </c>
      <c r="K1387" s="6">
        <v>0.24</v>
      </c>
      <c r="L1387" s="6">
        <v>2.83</v>
      </c>
      <c r="M1387" s="5" t="s">
        <v>157</v>
      </c>
      <c r="N1387" s="5" t="s">
        <v>8599</v>
      </c>
    </row>
    <row r="1388" spans="1:14">
      <c r="A1388" s="5" t="s">
        <v>4050</v>
      </c>
      <c r="B1388" s="5" t="s">
        <v>4051</v>
      </c>
      <c r="C1388" s="393">
        <v>4250</v>
      </c>
      <c r="D1388" s="5" t="s">
        <v>4053</v>
      </c>
      <c r="E1388" s="6">
        <v>0.01</v>
      </c>
      <c r="F1388" s="5" t="s">
        <v>229</v>
      </c>
      <c r="G1388" s="5" t="s">
        <v>82</v>
      </c>
      <c r="H1388" s="6"/>
      <c r="I1388" s="5"/>
      <c r="J1388" s="6"/>
      <c r="K1388" s="6">
        <v>0.17</v>
      </c>
      <c r="L1388" s="6">
        <v>1.2</v>
      </c>
      <c r="M1388" s="5" t="s">
        <v>230</v>
      </c>
      <c r="N1388" s="5"/>
    </row>
    <row r="1389" spans="1:14">
      <c r="A1389" s="5" t="s">
        <v>5047</v>
      </c>
      <c r="B1389" s="5" t="s">
        <v>5048</v>
      </c>
      <c r="C1389" s="393">
        <v>526299</v>
      </c>
      <c r="D1389" s="5" t="s">
        <v>5050</v>
      </c>
      <c r="E1389" s="6">
        <v>0.01</v>
      </c>
      <c r="F1389" s="5" t="s">
        <v>71</v>
      </c>
      <c r="G1389" s="5" t="s">
        <v>88</v>
      </c>
      <c r="H1389" s="6"/>
      <c r="I1389" s="5"/>
      <c r="J1389" s="6">
        <v>24.38</v>
      </c>
      <c r="K1389" s="6">
        <v>0.19</v>
      </c>
      <c r="L1389" s="6">
        <v>4.5999999999999996</v>
      </c>
      <c r="M1389" s="5" t="s">
        <v>171</v>
      </c>
      <c r="N1389" s="5"/>
    </row>
    <row r="1390" spans="1:14">
      <c r="A1390" s="5" t="s">
        <v>2394</v>
      </c>
      <c r="B1390" s="5" t="s">
        <v>2395</v>
      </c>
      <c r="C1390" s="395" t="s">
        <v>2396</v>
      </c>
      <c r="D1390" s="5" t="s">
        <v>2397</v>
      </c>
      <c r="E1390" s="6">
        <v>0.01</v>
      </c>
      <c r="F1390" s="5" t="s">
        <v>459</v>
      </c>
      <c r="G1390" s="5" t="s">
        <v>85</v>
      </c>
      <c r="H1390" s="6"/>
      <c r="I1390" s="5"/>
      <c r="J1390" s="6">
        <v>13.33</v>
      </c>
      <c r="K1390" s="6">
        <v>0.11</v>
      </c>
      <c r="L1390" s="6">
        <v>1.37</v>
      </c>
      <c r="M1390" s="5" t="s">
        <v>460</v>
      </c>
      <c r="N1390" s="5"/>
    </row>
    <row r="1391" spans="1:14">
      <c r="A1391" s="5" t="s">
        <v>5958</v>
      </c>
      <c r="B1391" s="5" t="s">
        <v>5959</v>
      </c>
      <c r="C1391" s="393">
        <v>532461</v>
      </c>
      <c r="D1391" s="5" t="s">
        <v>5961</v>
      </c>
      <c r="E1391" s="6">
        <v>0.01</v>
      </c>
      <c r="F1391" s="5" t="s">
        <v>71</v>
      </c>
      <c r="G1391" s="5" t="s">
        <v>85</v>
      </c>
      <c r="H1391" s="6"/>
      <c r="I1391" s="5"/>
      <c r="J1391" s="6">
        <v>7.8</v>
      </c>
      <c r="K1391" s="6">
        <v>0.15</v>
      </c>
      <c r="L1391" s="6">
        <v>0.86</v>
      </c>
      <c r="M1391" s="5" t="s">
        <v>171</v>
      </c>
      <c r="N1391" s="5"/>
    </row>
    <row r="1392" spans="1:14">
      <c r="A1392" s="5" t="s">
        <v>8229</v>
      </c>
      <c r="B1392" s="5" t="s">
        <v>8230</v>
      </c>
      <c r="C1392" s="5" t="s">
        <v>8231</v>
      </c>
      <c r="D1392" s="5" t="s">
        <v>8232</v>
      </c>
      <c r="E1392" s="6">
        <v>0.01</v>
      </c>
      <c r="F1392" s="5" t="s">
        <v>377</v>
      </c>
      <c r="G1392" s="5" t="s">
        <v>85</v>
      </c>
      <c r="H1392" s="6"/>
      <c r="I1392" s="5"/>
      <c r="J1392" s="6">
        <v>7.31</v>
      </c>
      <c r="K1392" s="6">
        <v>0.21</v>
      </c>
      <c r="L1392" s="6">
        <v>1.28</v>
      </c>
      <c r="M1392" s="5" t="s">
        <v>378</v>
      </c>
      <c r="N1392" s="5"/>
    </row>
    <row r="1393" spans="1:14">
      <c r="A1393" s="5" t="s">
        <v>1921</v>
      </c>
      <c r="B1393" s="5" t="s">
        <v>1922</v>
      </c>
      <c r="C1393" s="395">
        <v>1929</v>
      </c>
      <c r="D1393" s="5" t="s">
        <v>1924</v>
      </c>
      <c r="E1393" s="6">
        <v>0.01</v>
      </c>
      <c r="F1393" s="5" t="s">
        <v>48</v>
      </c>
      <c r="G1393" s="5" t="s">
        <v>82</v>
      </c>
      <c r="H1393" s="6"/>
      <c r="I1393" s="5"/>
      <c r="J1393" s="6">
        <v>14.33</v>
      </c>
      <c r="K1393" s="6">
        <v>0.23</v>
      </c>
      <c r="L1393" s="6">
        <v>4.67</v>
      </c>
      <c r="M1393" s="5" t="s">
        <v>157</v>
      </c>
      <c r="N1393" s="5"/>
    </row>
    <row r="1394" spans="1:14">
      <c r="A1394" s="5" t="s">
        <v>8509</v>
      </c>
      <c r="B1394" s="5" t="s">
        <v>9052</v>
      </c>
      <c r="C1394" s="393">
        <v>544390</v>
      </c>
      <c r="D1394" s="5" t="s">
        <v>9053</v>
      </c>
      <c r="E1394" s="6">
        <v>0.01</v>
      </c>
      <c r="F1394" s="5" t="s">
        <v>71</v>
      </c>
      <c r="G1394" s="5" t="s">
        <v>87</v>
      </c>
      <c r="H1394" s="6"/>
      <c r="I1394" s="5"/>
      <c r="J1394" s="6"/>
      <c r="K1394" s="6">
        <v>0.28999999999999998</v>
      </c>
      <c r="L1394" s="6">
        <v>22.85</v>
      </c>
      <c r="M1394" s="5" t="s">
        <v>171</v>
      </c>
      <c r="N1394" s="5"/>
    </row>
    <row r="1395" spans="1:14">
      <c r="A1395" s="5" t="s">
        <v>3795</v>
      </c>
      <c r="B1395" s="5" t="s">
        <v>3796</v>
      </c>
      <c r="C1395" s="394" t="s">
        <v>3797</v>
      </c>
      <c r="D1395" s="5" t="s">
        <v>3798</v>
      </c>
      <c r="E1395" s="6">
        <v>0.01</v>
      </c>
      <c r="F1395" s="5" t="s">
        <v>71</v>
      </c>
      <c r="G1395" s="5" t="s">
        <v>85</v>
      </c>
      <c r="H1395" s="6"/>
      <c r="I1395" s="5"/>
      <c r="J1395" s="6"/>
      <c r="K1395" s="6">
        <v>0.17</v>
      </c>
      <c r="L1395" s="6">
        <v>1.63</v>
      </c>
      <c r="M1395" s="5" t="s">
        <v>171</v>
      </c>
      <c r="N1395" s="5"/>
    </row>
    <row r="1396" spans="1:14">
      <c r="A1396" s="5" t="s">
        <v>3651</v>
      </c>
      <c r="B1396" s="5" t="s">
        <v>3652</v>
      </c>
      <c r="C1396" s="393">
        <v>6886</v>
      </c>
      <c r="D1396" s="5" t="s">
        <v>3654</v>
      </c>
      <c r="E1396" s="6">
        <v>0.01</v>
      </c>
      <c r="F1396" s="5" t="s">
        <v>69</v>
      </c>
      <c r="G1396" s="5" t="s">
        <v>85</v>
      </c>
      <c r="H1396" s="6"/>
      <c r="I1396" s="5"/>
      <c r="J1396" s="6">
        <v>5.27</v>
      </c>
      <c r="K1396" s="6">
        <v>0.1</v>
      </c>
      <c r="L1396" s="6">
        <v>0.75</v>
      </c>
      <c r="M1396" s="5" t="s">
        <v>157</v>
      </c>
      <c r="N1396" s="5"/>
    </row>
    <row r="1397" spans="1:14">
      <c r="A1397" s="5" t="s">
        <v>2760</v>
      </c>
      <c r="B1397" s="5" t="s">
        <v>2761</v>
      </c>
      <c r="C1397" s="395">
        <v>6505</v>
      </c>
      <c r="D1397" s="5" t="s">
        <v>2763</v>
      </c>
      <c r="E1397" s="6">
        <v>0.01</v>
      </c>
      <c r="F1397" s="5" t="s">
        <v>75</v>
      </c>
      <c r="G1397" s="5" t="s">
        <v>84</v>
      </c>
      <c r="H1397" s="6"/>
      <c r="I1397" s="5"/>
      <c r="J1397" s="6"/>
      <c r="K1397" s="6">
        <v>0.03</v>
      </c>
      <c r="L1397" s="6">
        <v>1.39</v>
      </c>
      <c r="M1397" s="5" t="s">
        <v>212</v>
      </c>
      <c r="N1397" s="5"/>
    </row>
    <row r="1398" spans="1:14">
      <c r="A1398" s="5" t="s">
        <v>1561</v>
      </c>
      <c r="B1398" s="5" t="s">
        <v>1562</v>
      </c>
      <c r="C1398" s="393">
        <v>257</v>
      </c>
      <c r="D1398" s="5" t="s">
        <v>1564</v>
      </c>
      <c r="E1398" s="6">
        <v>0.01</v>
      </c>
      <c r="F1398" s="5" t="s">
        <v>69</v>
      </c>
      <c r="G1398" s="5" t="s">
        <v>87</v>
      </c>
      <c r="H1398" s="6"/>
      <c r="I1398" s="5"/>
      <c r="J1398" s="6">
        <v>2.31</v>
      </c>
      <c r="K1398" s="6">
        <v>0.08</v>
      </c>
      <c r="L1398" s="6">
        <v>0.66</v>
      </c>
      <c r="M1398" s="5" t="s">
        <v>157</v>
      </c>
      <c r="N1398" s="5"/>
    </row>
    <row r="1399" spans="1:14">
      <c r="A1399" s="5" t="s">
        <v>1356</v>
      </c>
      <c r="B1399" s="5" t="s">
        <v>1357</v>
      </c>
      <c r="C1399" s="5" t="s">
        <v>1358</v>
      </c>
      <c r="D1399" s="5" t="s">
        <v>1359</v>
      </c>
      <c r="E1399" s="6">
        <v>0.01</v>
      </c>
      <c r="F1399" s="5" t="s">
        <v>71</v>
      </c>
      <c r="G1399" s="5" t="s">
        <v>85</v>
      </c>
      <c r="H1399" s="6"/>
      <c r="I1399" s="5"/>
      <c r="J1399" s="6"/>
      <c r="K1399" s="6">
        <v>0.18</v>
      </c>
      <c r="L1399" s="6">
        <v>1.08</v>
      </c>
      <c r="M1399" s="5" t="s">
        <v>171</v>
      </c>
      <c r="N1399" s="5"/>
    </row>
    <row r="1400" spans="1:14">
      <c r="A1400" s="5" t="s">
        <v>8201</v>
      </c>
      <c r="B1400" s="5" t="s">
        <v>8202</v>
      </c>
      <c r="C1400" s="394" t="s">
        <v>8203</v>
      </c>
      <c r="D1400" s="5" t="s">
        <v>8204</v>
      </c>
      <c r="E1400" s="6">
        <v>0.01</v>
      </c>
      <c r="F1400" s="5" t="s">
        <v>229</v>
      </c>
      <c r="G1400" s="5" t="s">
        <v>89</v>
      </c>
      <c r="H1400" s="6"/>
      <c r="I1400" s="5"/>
      <c r="J1400" s="6">
        <v>139.78</v>
      </c>
      <c r="K1400" s="6">
        <v>0.01</v>
      </c>
      <c r="L1400" s="6">
        <v>1.83</v>
      </c>
      <c r="M1400" s="5" t="s">
        <v>230</v>
      </c>
      <c r="N1400" s="5"/>
    </row>
    <row r="1401" spans="1:14">
      <c r="A1401" s="5" t="s">
        <v>9069</v>
      </c>
      <c r="B1401" s="5" t="s">
        <v>5971</v>
      </c>
      <c r="C1401" s="393" t="s">
        <v>5972</v>
      </c>
      <c r="D1401" s="5" t="s">
        <v>5973</v>
      </c>
      <c r="E1401" s="6">
        <v>0.01</v>
      </c>
      <c r="F1401" s="5" t="s">
        <v>459</v>
      </c>
      <c r="G1401" s="5" t="s">
        <v>91</v>
      </c>
      <c r="H1401" s="6"/>
      <c r="I1401" s="5"/>
      <c r="J1401" s="6">
        <v>11.69</v>
      </c>
      <c r="K1401" s="6">
        <v>0.09</v>
      </c>
      <c r="L1401" s="6">
        <v>1.04</v>
      </c>
      <c r="M1401" s="5" t="s">
        <v>460</v>
      </c>
      <c r="N1401" s="5"/>
    </row>
    <row r="1402" spans="1:14">
      <c r="A1402" s="5" t="s">
        <v>5671</v>
      </c>
      <c r="B1402" s="5" t="s">
        <v>5672</v>
      </c>
      <c r="C1402" s="394" t="s">
        <v>5673</v>
      </c>
      <c r="D1402" s="5" t="s">
        <v>5674</v>
      </c>
      <c r="E1402" s="6">
        <v>0.01</v>
      </c>
      <c r="F1402" s="5" t="s">
        <v>69</v>
      </c>
      <c r="G1402" s="5" t="s">
        <v>85</v>
      </c>
      <c r="H1402" s="6">
        <v>0.76</v>
      </c>
      <c r="I1402" s="5" t="s">
        <v>142</v>
      </c>
      <c r="J1402" s="6">
        <v>5.31</v>
      </c>
      <c r="K1402" s="6">
        <v>0.1</v>
      </c>
      <c r="L1402" s="6">
        <v>0.48</v>
      </c>
      <c r="M1402" s="5" t="s">
        <v>122</v>
      </c>
      <c r="N1402" s="5" t="s">
        <v>8599</v>
      </c>
    </row>
    <row r="1403" spans="1:14">
      <c r="A1403" s="5" t="s">
        <v>5467</v>
      </c>
      <c r="B1403" s="5" t="s">
        <v>5468</v>
      </c>
      <c r="C1403" s="394" t="s">
        <v>5469</v>
      </c>
      <c r="D1403" s="5" t="s">
        <v>5470</v>
      </c>
      <c r="E1403" s="6">
        <v>0.01</v>
      </c>
      <c r="F1403" s="5" t="s">
        <v>69</v>
      </c>
      <c r="G1403" s="5" t="s">
        <v>87</v>
      </c>
      <c r="H1403" s="6"/>
      <c r="I1403" s="5"/>
      <c r="J1403" s="6">
        <v>7.02</v>
      </c>
      <c r="K1403" s="6">
        <v>0.21</v>
      </c>
      <c r="L1403" s="6">
        <v>0.91</v>
      </c>
      <c r="M1403" s="5" t="s">
        <v>157</v>
      </c>
      <c r="N1403" s="5"/>
    </row>
    <row r="1404" spans="1:14">
      <c r="A1404" s="5" t="s">
        <v>8461</v>
      </c>
      <c r="B1404" s="5" t="s">
        <v>8462</v>
      </c>
      <c r="C1404" s="393">
        <v>532321</v>
      </c>
      <c r="D1404" s="5" t="s">
        <v>8464</v>
      </c>
      <c r="E1404" s="6">
        <v>0.01</v>
      </c>
      <c r="F1404" s="5" t="s">
        <v>71</v>
      </c>
      <c r="G1404" s="5" t="s">
        <v>86</v>
      </c>
      <c r="H1404" s="6"/>
      <c r="I1404" s="5"/>
      <c r="J1404" s="6">
        <v>14.89</v>
      </c>
      <c r="K1404" s="6">
        <v>0.21</v>
      </c>
      <c r="L1404" s="6">
        <v>3.64</v>
      </c>
      <c r="M1404" s="5" t="s">
        <v>171</v>
      </c>
      <c r="N1404" s="5"/>
    </row>
    <row r="1405" spans="1:14">
      <c r="A1405" s="5" t="s">
        <v>4058</v>
      </c>
      <c r="B1405" s="5" t="s">
        <v>4059</v>
      </c>
      <c r="C1405" s="5" t="s">
        <v>4060</v>
      </c>
      <c r="D1405" s="5" t="s">
        <v>4061</v>
      </c>
      <c r="E1405" s="6">
        <v>0.01</v>
      </c>
      <c r="F1405" s="5" t="s">
        <v>24</v>
      </c>
      <c r="G1405" s="5" t="s">
        <v>87</v>
      </c>
      <c r="H1405" s="6"/>
      <c r="I1405" s="5"/>
      <c r="J1405" s="6"/>
      <c r="K1405" s="6">
        <v>0.12</v>
      </c>
      <c r="L1405" s="6">
        <v>0.91</v>
      </c>
      <c r="M1405" s="5" t="s">
        <v>294</v>
      </c>
      <c r="N1405" s="5"/>
    </row>
    <row r="1406" spans="1:14">
      <c r="A1406" s="5" t="s">
        <v>3054</v>
      </c>
      <c r="B1406" s="5" t="s">
        <v>3055</v>
      </c>
      <c r="C1406" s="5" t="s">
        <v>3056</v>
      </c>
      <c r="D1406" s="5" t="s">
        <v>3057</v>
      </c>
      <c r="E1406" s="6">
        <v>0.01</v>
      </c>
      <c r="F1406" s="5" t="s">
        <v>69</v>
      </c>
      <c r="G1406" s="5" t="s">
        <v>82</v>
      </c>
      <c r="H1406" s="6">
        <v>0.81</v>
      </c>
      <c r="I1406" s="5" t="s">
        <v>263</v>
      </c>
      <c r="J1406" s="6">
        <v>8.5299999999999994</v>
      </c>
      <c r="K1406" s="6">
        <v>0.26</v>
      </c>
      <c r="L1406" s="6">
        <v>1.45</v>
      </c>
      <c r="M1406" s="5" t="s">
        <v>122</v>
      </c>
      <c r="N1406" s="5" t="s">
        <v>8598</v>
      </c>
    </row>
    <row r="1407" spans="1:14">
      <c r="A1407" s="5" t="s">
        <v>8504</v>
      </c>
      <c r="B1407" s="5" t="s">
        <v>9046</v>
      </c>
      <c r="C1407" s="395">
        <v>688361</v>
      </c>
      <c r="D1407" s="5" t="s">
        <v>9047</v>
      </c>
      <c r="E1407" s="6">
        <v>0.01</v>
      </c>
      <c r="F1407" s="5" t="s">
        <v>69</v>
      </c>
      <c r="G1407" s="5" t="s">
        <v>88</v>
      </c>
      <c r="H1407" s="6"/>
      <c r="I1407" s="5"/>
      <c r="J1407" s="6"/>
      <c r="K1407" s="6">
        <v>0</v>
      </c>
      <c r="L1407" s="6">
        <v>21.55</v>
      </c>
      <c r="M1407" s="5" t="s">
        <v>122</v>
      </c>
      <c r="N1407" s="5"/>
    </row>
    <row r="1408" spans="1:14">
      <c r="A1408" s="5" t="s">
        <v>2784</v>
      </c>
      <c r="B1408" s="5" t="s">
        <v>2785</v>
      </c>
      <c r="C1408" s="394" t="s">
        <v>2786</v>
      </c>
      <c r="D1408" s="5" t="s">
        <v>2787</v>
      </c>
      <c r="E1408" s="6">
        <v>0.01</v>
      </c>
      <c r="F1408" s="5" t="s">
        <v>69</v>
      </c>
      <c r="G1408" s="5" t="s">
        <v>83</v>
      </c>
      <c r="H1408" s="6">
        <v>0.92</v>
      </c>
      <c r="I1408" s="5" t="s">
        <v>176</v>
      </c>
      <c r="J1408" s="6">
        <v>31.21</v>
      </c>
      <c r="K1408" s="6">
        <v>0.19</v>
      </c>
      <c r="L1408" s="6">
        <v>5.85</v>
      </c>
      <c r="M1408" s="5" t="s">
        <v>122</v>
      </c>
      <c r="N1408" s="5" t="s">
        <v>8598</v>
      </c>
    </row>
    <row r="1409" spans="1:14">
      <c r="A1409" s="5" t="s">
        <v>7128</v>
      </c>
      <c r="B1409" s="5" t="s">
        <v>7129</v>
      </c>
      <c r="C1409" s="5" t="s">
        <v>7130</v>
      </c>
      <c r="D1409" s="5" t="s">
        <v>7131</v>
      </c>
      <c r="E1409" s="6">
        <v>0.01</v>
      </c>
      <c r="F1409" s="5" t="s">
        <v>71</v>
      </c>
      <c r="G1409" s="5" t="s">
        <v>89</v>
      </c>
      <c r="H1409" s="6"/>
      <c r="I1409" s="5"/>
      <c r="J1409" s="6">
        <v>4.09</v>
      </c>
      <c r="K1409" s="6">
        <v>0.04</v>
      </c>
      <c r="L1409" s="6">
        <v>1.18</v>
      </c>
      <c r="M1409" s="5" t="s">
        <v>171</v>
      </c>
      <c r="N1409" s="5"/>
    </row>
    <row r="1410" spans="1:14">
      <c r="A1410" s="5" t="s">
        <v>4801</v>
      </c>
      <c r="B1410" s="5" t="s">
        <v>4802</v>
      </c>
      <c r="C1410" s="395" t="s">
        <v>4803</v>
      </c>
      <c r="D1410" s="5" t="s">
        <v>4804</v>
      </c>
      <c r="E1410" s="6">
        <v>0.01</v>
      </c>
      <c r="F1410" s="5" t="s">
        <v>67</v>
      </c>
      <c r="G1410" s="5" t="s">
        <v>90</v>
      </c>
      <c r="H1410" s="6">
        <v>0.9</v>
      </c>
      <c r="I1410" s="5" t="s">
        <v>142</v>
      </c>
      <c r="J1410" s="6">
        <v>16.91</v>
      </c>
      <c r="K1410" s="6">
        <v>0.06</v>
      </c>
      <c r="L1410" s="6">
        <v>0.78</v>
      </c>
      <c r="M1410" s="5" t="s">
        <v>1376</v>
      </c>
      <c r="N1410" s="5" t="s">
        <v>8598</v>
      </c>
    </row>
    <row r="1411" spans="1:14">
      <c r="A1411" s="5" t="s">
        <v>8499</v>
      </c>
      <c r="B1411" s="5" t="s">
        <v>9041</v>
      </c>
      <c r="C1411" s="5" t="s">
        <v>9264</v>
      </c>
      <c r="D1411" s="5" t="s">
        <v>9042</v>
      </c>
      <c r="E1411" s="6">
        <v>0.01</v>
      </c>
      <c r="F1411" s="5" t="s">
        <v>69</v>
      </c>
      <c r="G1411" s="5" t="s">
        <v>88</v>
      </c>
      <c r="H1411" s="6"/>
      <c r="I1411" s="5"/>
      <c r="J1411" s="6"/>
      <c r="K1411" s="6">
        <v>0.02</v>
      </c>
      <c r="L1411" s="6">
        <v>2.78</v>
      </c>
      <c r="M1411" s="5" t="s">
        <v>122</v>
      </c>
      <c r="N1411" s="5"/>
    </row>
    <row r="1412" spans="1:14">
      <c r="A1412" s="5" t="s">
        <v>8505</v>
      </c>
      <c r="B1412" s="5" t="s">
        <v>9056</v>
      </c>
      <c r="C1412" s="393">
        <v>688469</v>
      </c>
      <c r="D1412" s="5" t="s">
        <v>9057</v>
      </c>
      <c r="E1412" s="6">
        <v>0.01</v>
      </c>
      <c r="F1412" s="5" t="s">
        <v>69</v>
      </c>
      <c r="G1412" s="5" t="s">
        <v>88</v>
      </c>
      <c r="H1412" s="6"/>
      <c r="I1412" s="5"/>
      <c r="J1412" s="6"/>
      <c r="K1412" s="6">
        <v>-0.18</v>
      </c>
      <c r="L1412" s="6">
        <v>4.1500000000000004</v>
      </c>
      <c r="M1412" s="5" t="s">
        <v>122</v>
      </c>
      <c r="N1412" s="5"/>
    </row>
    <row r="1413" spans="1:14">
      <c r="A1413" s="5" t="s">
        <v>8515</v>
      </c>
      <c r="B1413" s="5" t="s">
        <v>9058</v>
      </c>
      <c r="C1413" s="395">
        <v>688702</v>
      </c>
      <c r="D1413" s="5" t="s">
        <v>9059</v>
      </c>
      <c r="E1413" s="6">
        <v>0.01</v>
      </c>
      <c r="F1413" s="5" t="s">
        <v>69</v>
      </c>
      <c r="G1413" s="5" t="s">
        <v>88</v>
      </c>
      <c r="H1413" s="6"/>
      <c r="I1413" s="5"/>
      <c r="J1413" s="6"/>
      <c r="K1413" s="6">
        <v>-0.03</v>
      </c>
      <c r="L1413" s="6">
        <v>36.76</v>
      </c>
      <c r="M1413" s="5" t="s">
        <v>122</v>
      </c>
      <c r="N1413" s="5"/>
    </row>
    <row r="1414" spans="1:14">
      <c r="A1414" s="5" t="s">
        <v>8269</v>
      </c>
      <c r="B1414" s="5" t="s">
        <v>8270</v>
      </c>
      <c r="C1414" s="393">
        <v>4677</v>
      </c>
      <c r="D1414" s="5" t="s">
        <v>8272</v>
      </c>
      <c r="E1414" s="6">
        <v>0.01</v>
      </c>
      <c r="F1414" s="5" t="s">
        <v>136</v>
      </c>
      <c r="G1414" s="5" t="s">
        <v>91</v>
      </c>
      <c r="H1414" s="6"/>
      <c r="I1414" s="5"/>
      <c r="J1414" s="6">
        <v>12.33</v>
      </c>
      <c r="K1414" s="6">
        <v>0.22</v>
      </c>
      <c r="L1414" s="6">
        <v>1.36</v>
      </c>
      <c r="M1414" s="5" t="s">
        <v>137</v>
      </c>
      <c r="N1414" s="5"/>
    </row>
    <row r="1415" spans="1:14">
      <c r="A1415" s="5" t="s">
        <v>8502</v>
      </c>
      <c r="B1415" s="5" t="s">
        <v>9054</v>
      </c>
      <c r="C1415" s="393">
        <v>500188</v>
      </c>
      <c r="D1415" s="5" t="s">
        <v>9055</v>
      </c>
      <c r="E1415" s="6">
        <v>0.01</v>
      </c>
      <c r="F1415" s="5" t="s">
        <v>71</v>
      </c>
      <c r="G1415" s="5" t="s">
        <v>89</v>
      </c>
      <c r="H1415" s="6"/>
      <c r="I1415" s="5"/>
      <c r="J1415" s="6">
        <v>21.81</v>
      </c>
      <c r="K1415" s="6">
        <v>0.86</v>
      </c>
      <c r="L1415" s="6">
        <v>17.399999999999999</v>
      </c>
      <c r="M1415" s="5" t="s">
        <v>171</v>
      </c>
      <c r="N1415" s="5"/>
    </row>
    <row r="1416" spans="1:14">
      <c r="A1416" s="5" t="s">
        <v>5267</v>
      </c>
      <c r="B1416" s="5" t="s">
        <v>5268</v>
      </c>
      <c r="C1416" s="395">
        <v>600989</v>
      </c>
      <c r="D1416" s="5" t="s">
        <v>5270</v>
      </c>
      <c r="E1416" s="6">
        <v>0.01</v>
      </c>
      <c r="F1416" s="5" t="s">
        <v>69</v>
      </c>
      <c r="G1416" s="5" t="s">
        <v>89</v>
      </c>
      <c r="H1416" s="6"/>
      <c r="I1416" s="5"/>
      <c r="J1416" s="6"/>
      <c r="K1416" s="6">
        <v>0.25</v>
      </c>
      <c r="L1416" s="6">
        <v>4.53</v>
      </c>
      <c r="M1416" s="5" t="s">
        <v>122</v>
      </c>
      <c r="N1416" s="5"/>
    </row>
    <row r="1417" spans="1:14">
      <c r="A1417" s="5" t="s">
        <v>5055</v>
      </c>
      <c r="B1417" s="5" t="s">
        <v>5056</v>
      </c>
      <c r="C1417" s="395" t="s">
        <v>5057</v>
      </c>
      <c r="D1417" s="5" t="s">
        <v>5058</v>
      </c>
      <c r="E1417" s="6">
        <v>0.01</v>
      </c>
      <c r="F1417" s="5" t="s">
        <v>188</v>
      </c>
      <c r="G1417" s="5" t="s">
        <v>82</v>
      </c>
      <c r="H1417" s="6"/>
      <c r="I1417" s="5"/>
      <c r="J1417" s="6"/>
      <c r="K1417" s="6">
        <v>0.3</v>
      </c>
      <c r="L1417" s="6">
        <v>3.11</v>
      </c>
      <c r="M1417" s="5" t="s">
        <v>189</v>
      </c>
      <c r="N1417" s="5"/>
    </row>
    <row r="1418" spans="1:14">
      <c r="A1418" s="5" t="s">
        <v>5115</v>
      </c>
      <c r="B1418" s="5" t="s">
        <v>5116</v>
      </c>
      <c r="C1418" s="394" t="s">
        <v>5117</v>
      </c>
      <c r="D1418" s="5" t="s">
        <v>5118</v>
      </c>
      <c r="E1418" s="6">
        <v>0.01</v>
      </c>
      <c r="F1418" s="5" t="s">
        <v>69</v>
      </c>
      <c r="G1418" s="5" t="s">
        <v>87</v>
      </c>
      <c r="H1418" s="6"/>
      <c r="I1418" s="5"/>
      <c r="J1418" s="6">
        <v>20.73</v>
      </c>
      <c r="K1418" s="6">
        <v>0.17</v>
      </c>
      <c r="L1418" s="6">
        <v>4.3</v>
      </c>
      <c r="M1418" s="5" t="s">
        <v>122</v>
      </c>
      <c r="N1418" s="5"/>
    </row>
    <row r="1419" spans="1:14">
      <c r="A1419" s="5" t="s">
        <v>8273</v>
      </c>
      <c r="B1419" s="5" t="s">
        <v>8274</v>
      </c>
      <c r="C1419" s="395">
        <v>6742</v>
      </c>
      <c r="D1419" s="5" t="s">
        <v>8276</v>
      </c>
      <c r="E1419" s="6">
        <v>0.01</v>
      </c>
      <c r="F1419" s="5" t="s">
        <v>136</v>
      </c>
      <c r="G1419" s="5" t="s">
        <v>91</v>
      </c>
      <c r="H1419" s="6"/>
      <c r="I1419" s="5"/>
      <c r="J1419" s="6">
        <v>14.74</v>
      </c>
      <c r="K1419" s="6">
        <v>0.13</v>
      </c>
      <c r="L1419" s="6">
        <v>1.49</v>
      </c>
      <c r="M1419" s="5" t="s">
        <v>137</v>
      </c>
      <c r="N1419" s="5"/>
    </row>
    <row r="1420" spans="1:14">
      <c r="A1420" s="5" t="s">
        <v>3210</v>
      </c>
      <c r="B1420" s="5" t="s">
        <v>3211</v>
      </c>
      <c r="C1420" s="393">
        <v>1364</v>
      </c>
      <c r="D1420" s="5" t="s">
        <v>3213</v>
      </c>
      <c r="E1420" s="6">
        <v>0.01</v>
      </c>
      <c r="F1420" s="5" t="s">
        <v>69</v>
      </c>
      <c r="G1420" s="5" t="s">
        <v>82</v>
      </c>
      <c r="H1420" s="6"/>
      <c r="I1420" s="5"/>
      <c r="J1420" s="6"/>
      <c r="K1420" s="6">
        <v>1.03</v>
      </c>
      <c r="L1420" s="6">
        <v>9.94</v>
      </c>
      <c r="M1420" s="5" t="s">
        <v>157</v>
      </c>
      <c r="N1420" s="5"/>
    </row>
    <row r="1421" spans="1:14">
      <c r="A1421" s="5" t="s">
        <v>9092</v>
      </c>
      <c r="B1421" s="5" t="s">
        <v>9093</v>
      </c>
      <c r="C1421" s="393">
        <v>9995</v>
      </c>
      <c r="D1421" s="5" t="s">
        <v>9094</v>
      </c>
      <c r="E1421" s="6">
        <v>0.01</v>
      </c>
      <c r="F1421" s="5" t="s">
        <v>69</v>
      </c>
      <c r="G1421" s="5" t="s">
        <v>86</v>
      </c>
      <c r="H1421" s="6"/>
      <c r="I1421" s="5" t="s">
        <v>142</v>
      </c>
      <c r="J1421" s="6"/>
      <c r="K1421" s="6">
        <v>-0.54</v>
      </c>
      <c r="L1421" s="6">
        <v>14.89</v>
      </c>
      <c r="M1421" s="5" t="s">
        <v>157</v>
      </c>
      <c r="N1421" s="5" t="s">
        <v>8924</v>
      </c>
    </row>
    <row r="1422" spans="1:14">
      <c r="A1422" s="5" t="s">
        <v>8510</v>
      </c>
      <c r="B1422" s="5" t="s">
        <v>9072</v>
      </c>
      <c r="C1422" s="395" t="s">
        <v>2057</v>
      </c>
      <c r="D1422" s="5" t="s">
        <v>9073</v>
      </c>
      <c r="E1422" s="6">
        <v>0.01</v>
      </c>
      <c r="F1422" s="5" t="s">
        <v>1230</v>
      </c>
      <c r="G1422" s="5" t="s">
        <v>85</v>
      </c>
      <c r="H1422" s="6"/>
      <c r="I1422" s="5"/>
      <c r="J1422" s="6"/>
      <c r="K1422" s="6">
        <v>0.16</v>
      </c>
      <c r="L1422" s="6">
        <v>1.19</v>
      </c>
      <c r="M1422" s="5" t="s">
        <v>1231</v>
      </c>
      <c r="N1422" s="5"/>
    </row>
    <row r="1423" spans="1:14">
      <c r="A1423" s="5" t="s">
        <v>2556</v>
      </c>
      <c r="B1423" s="5" t="s">
        <v>2557</v>
      </c>
      <c r="C1423" s="394" t="s">
        <v>2558</v>
      </c>
      <c r="D1423" s="5" t="s">
        <v>2559</v>
      </c>
      <c r="E1423" s="6">
        <v>0.01</v>
      </c>
      <c r="F1423" s="5" t="s">
        <v>77</v>
      </c>
      <c r="G1423" s="5" t="s">
        <v>91</v>
      </c>
      <c r="H1423" s="6"/>
      <c r="I1423" s="5"/>
      <c r="J1423" s="6">
        <v>12.77</v>
      </c>
      <c r="K1423" s="6">
        <v>0.24</v>
      </c>
      <c r="L1423" s="6">
        <v>3.23</v>
      </c>
      <c r="M1423" s="5" t="s">
        <v>482</v>
      </c>
      <c r="N1423" s="5"/>
    </row>
    <row r="1424" spans="1:14">
      <c r="A1424" s="5" t="s">
        <v>5819</v>
      </c>
      <c r="B1424" s="5" t="s">
        <v>5820</v>
      </c>
      <c r="C1424" s="5" t="s">
        <v>5821</v>
      </c>
      <c r="D1424" s="5" t="s">
        <v>5822</v>
      </c>
      <c r="E1424" s="6">
        <v>0.01</v>
      </c>
      <c r="F1424" s="5" t="s">
        <v>3899</v>
      </c>
      <c r="G1424" s="5" t="s">
        <v>89</v>
      </c>
      <c r="H1424" s="6"/>
      <c r="I1424" s="5"/>
      <c r="J1424" s="6"/>
      <c r="K1424" s="6">
        <v>0.06</v>
      </c>
      <c r="L1424" s="6">
        <v>4.4000000000000004</v>
      </c>
      <c r="M1424" s="5" t="s">
        <v>3900</v>
      </c>
      <c r="N1424" s="5"/>
    </row>
    <row r="1425" spans="1:14">
      <c r="A1425" s="5" t="s">
        <v>3427</v>
      </c>
      <c r="B1425" s="5" t="s">
        <v>3428</v>
      </c>
      <c r="C1425" s="394" t="s">
        <v>3429</v>
      </c>
      <c r="D1425" s="5" t="s">
        <v>3430</v>
      </c>
      <c r="E1425" s="6">
        <v>0.01</v>
      </c>
      <c r="F1425" s="5" t="s">
        <v>69</v>
      </c>
      <c r="G1425" s="5" t="s">
        <v>83</v>
      </c>
      <c r="H1425" s="6">
        <v>0.84</v>
      </c>
      <c r="I1425" s="5" t="s">
        <v>142</v>
      </c>
      <c r="J1425" s="6">
        <v>11.72</v>
      </c>
      <c r="K1425" s="6">
        <v>0.11</v>
      </c>
      <c r="L1425" s="6">
        <v>1.33</v>
      </c>
      <c r="M1425" s="5" t="s">
        <v>157</v>
      </c>
      <c r="N1425" s="5" t="s">
        <v>8598</v>
      </c>
    </row>
    <row r="1426" spans="1:14">
      <c r="A1426" s="5" t="s">
        <v>863</v>
      </c>
      <c r="B1426" s="5" t="s">
        <v>864</v>
      </c>
      <c r="C1426" s="393" t="s">
        <v>865</v>
      </c>
      <c r="D1426" s="5" t="s">
        <v>866</v>
      </c>
      <c r="E1426" s="6">
        <v>0.01</v>
      </c>
      <c r="F1426" s="5" t="s">
        <v>77</v>
      </c>
      <c r="G1426" s="5" t="s">
        <v>85</v>
      </c>
      <c r="H1426" s="6"/>
      <c r="I1426" s="5" t="s">
        <v>263</v>
      </c>
      <c r="J1426" s="6"/>
      <c r="K1426" s="6">
        <v>0.11</v>
      </c>
      <c r="L1426" s="6"/>
      <c r="M1426" s="5" t="s">
        <v>482</v>
      </c>
      <c r="N1426" s="5" t="s">
        <v>8924</v>
      </c>
    </row>
    <row r="1427" spans="1:14">
      <c r="A1427" s="5" t="s">
        <v>1525</v>
      </c>
      <c r="B1427" s="5" t="s">
        <v>1526</v>
      </c>
      <c r="C1427" s="395">
        <v>601939</v>
      </c>
      <c r="D1427" s="5" t="s">
        <v>1528</v>
      </c>
      <c r="E1427" s="6">
        <v>0.01</v>
      </c>
      <c r="F1427" s="5" t="s">
        <v>48</v>
      </c>
      <c r="G1427" s="5" t="s">
        <v>85</v>
      </c>
      <c r="H1427" s="6">
        <v>1.1200000000000001</v>
      </c>
      <c r="I1427" s="5" t="s">
        <v>263</v>
      </c>
      <c r="J1427" s="6">
        <v>7.05</v>
      </c>
      <c r="K1427" s="6">
        <v>0.1</v>
      </c>
      <c r="L1427" s="6">
        <v>0.7</v>
      </c>
      <c r="M1427" s="5" t="s">
        <v>122</v>
      </c>
      <c r="N1427" s="5" t="s">
        <v>8598</v>
      </c>
    </row>
    <row r="1428" spans="1:14">
      <c r="A1428" s="5" t="s">
        <v>4759</v>
      </c>
      <c r="B1428" s="5" t="s">
        <v>4760</v>
      </c>
      <c r="C1428" s="395" t="s">
        <v>4761</v>
      </c>
      <c r="D1428" s="5" t="s">
        <v>4762</v>
      </c>
      <c r="E1428" s="6">
        <v>0.01</v>
      </c>
      <c r="F1428" s="5" t="s">
        <v>1230</v>
      </c>
      <c r="G1428" s="5" t="s">
        <v>90</v>
      </c>
      <c r="H1428" s="6"/>
      <c r="I1428" s="5"/>
      <c r="J1428" s="6">
        <v>16.71</v>
      </c>
      <c r="K1428" s="6">
        <v>0.12</v>
      </c>
      <c r="L1428" s="6">
        <v>1.92</v>
      </c>
      <c r="M1428" s="5" t="s">
        <v>1231</v>
      </c>
      <c r="N1428" s="5"/>
    </row>
    <row r="1429" spans="1:14">
      <c r="A1429" s="5" t="s">
        <v>4094</v>
      </c>
      <c r="B1429" s="5" t="s">
        <v>4095</v>
      </c>
      <c r="C1429" s="393">
        <v>4190</v>
      </c>
      <c r="D1429" s="5" t="s">
        <v>4097</v>
      </c>
      <c r="E1429" s="6">
        <v>0.01</v>
      </c>
      <c r="F1429" s="5" t="s">
        <v>229</v>
      </c>
      <c r="G1429" s="5" t="s">
        <v>82</v>
      </c>
      <c r="H1429" s="6"/>
      <c r="I1429" s="5"/>
      <c r="J1429" s="6"/>
      <c r="K1429" s="6">
        <v>0.61</v>
      </c>
      <c r="L1429" s="6">
        <v>9.67</v>
      </c>
      <c r="M1429" s="5" t="s">
        <v>230</v>
      </c>
      <c r="N1429" s="5"/>
    </row>
    <row r="1430" spans="1:14">
      <c r="A1430" s="5" t="s">
        <v>4777</v>
      </c>
      <c r="B1430" s="5" t="s">
        <v>4778</v>
      </c>
      <c r="C1430" s="395">
        <v>4100</v>
      </c>
      <c r="D1430" s="5" t="s">
        <v>4780</v>
      </c>
      <c r="E1430" s="6">
        <v>0.01</v>
      </c>
      <c r="F1430" s="5" t="s">
        <v>229</v>
      </c>
      <c r="G1430" s="5" t="s">
        <v>90</v>
      </c>
      <c r="H1430" s="6"/>
      <c r="I1430" s="5"/>
      <c r="J1430" s="6"/>
      <c r="K1430" s="6">
        <v>0.11</v>
      </c>
      <c r="L1430" s="6">
        <v>4.43</v>
      </c>
      <c r="M1430" s="5" t="s">
        <v>230</v>
      </c>
      <c r="N1430" s="5"/>
    </row>
    <row r="1431" spans="1:14">
      <c r="A1431" s="5" t="s">
        <v>1665</v>
      </c>
      <c r="B1431" s="5" t="s">
        <v>1666</v>
      </c>
      <c r="C1431" s="393">
        <v>144</v>
      </c>
      <c r="D1431" s="5" t="s">
        <v>1668</v>
      </c>
      <c r="E1431" s="6">
        <v>0.01</v>
      </c>
      <c r="F1431" s="5" t="s">
        <v>69</v>
      </c>
      <c r="G1431" s="5" t="s">
        <v>87</v>
      </c>
      <c r="H1431" s="6"/>
      <c r="I1431" s="5" t="s">
        <v>142</v>
      </c>
      <c r="J1431" s="6"/>
      <c r="K1431" s="6">
        <v>0.09</v>
      </c>
      <c r="L1431" s="6">
        <v>0.6</v>
      </c>
      <c r="M1431" s="5" t="s">
        <v>157</v>
      </c>
      <c r="N1431" s="5" t="s">
        <v>8599</v>
      </c>
    </row>
    <row r="1432" spans="1:14">
      <c r="A1432" s="5" t="s">
        <v>959</v>
      </c>
      <c r="B1432" s="5" t="s">
        <v>960</v>
      </c>
      <c r="C1432" s="395">
        <v>2142</v>
      </c>
      <c r="D1432" s="5" t="s">
        <v>962</v>
      </c>
      <c r="E1432" s="6">
        <v>0.01</v>
      </c>
      <c r="F1432" s="5" t="s">
        <v>69</v>
      </c>
      <c r="G1432" s="5" t="s">
        <v>85</v>
      </c>
      <c r="H1432" s="6">
        <v>0.92</v>
      </c>
      <c r="I1432" s="5" t="s">
        <v>142</v>
      </c>
      <c r="J1432" s="6">
        <v>6.52</v>
      </c>
      <c r="K1432" s="6">
        <v>0.14000000000000001</v>
      </c>
      <c r="L1432" s="6">
        <v>0.92</v>
      </c>
      <c r="M1432" s="5" t="s">
        <v>122</v>
      </c>
      <c r="N1432" s="5" t="s">
        <v>8924</v>
      </c>
    </row>
    <row r="1433" spans="1:14">
      <c r="A1433" s="5" t="s">
        <v>5851</v>
      </c>
      <c r="B1433" s="5" t="s">
        <v>5852</v>
      </c>
      <c r="C1433" s="393" t="s">
        <v>5853</v>
      </c>
      <c r="D1433" s="5" t="s">
        <v>5854</v>
      </c>
      <c r="E1433" s="6">
        <v>0.01</v>
      </c>
      <c r="F1433" s="5" t="s">
        <v>3899</v>
      </c>
      <c r="G1433" s="5" t="s">
        <v>89</v>
      </c>
      <c r="H1433" s="6"/>
      <c r="I1433" s="5"/>
      <c r="J1433" s="6"/>
      <c r="K1433" s="6">
        <v>0.79</v>
      </c>
      <c r="L1433" s="6">
        <v>4.78</v>
      </c>
      <c r="M1433" s="5" t="s">
        <v>3900</v>
      </c>
      <c r="N1433" s="5"/>
    </row>
    <row r="1434" spans="1:14">
      <c r="A1434" s="5" t="s">
        <v>1641</v>
      </c>
      <c r="B1434" s="5" t="s">
        <v>1642</v>
      </c>
      <c r="C1434" s="395">
        <v>867</v>
      </c>
      <c r="D1434" s="5" t="s">
        <v>1644</v>
      </c>
      <c r="E1434" s="6">
        <v>0.01</v>
      </c>
      <c r="F1434" s="5" t="s">
        <v>69</v>
      </c>
      <c r="G1434" s="5" t="s">
        <v>86</v>
      </c>
      <c r="H1434" s="6"/>
      <c r="I1434" s="5"/>
      <c r="J1434" s="6">
        <v>8.1300000000000008</v>
      </c>
      <c r="K1434" s="6">
        <v>0.09</v>
      </c>
      <c r="L1434" s="6">
        <v>1.8</v>
      </c>
      <c r="M1434" s="5" t="s">
        <v>157</v>
      </c>
      <c r="N1434" s="5"/>
    </row>
    <row r="1435" spans="1:14">
      <c r="A1435" s="5" t="s">
        <v>947</v>
      </c>
      <c r="B1435" s="5" t="s">
        <v>948</v>
      </c>
      <c r="C1435" s="395">
        <v>600919</v>
      </c>
      <c r="D1435" s="5" t="s">
        <v>950</v>
      </c>
      <c r="E1435" s="6">
        <v>0.01</v>
      </c>
      <c r="F1435" s="5" t="s">
        <v>69</v>
      </c>
      <c r="G1435" s="5" t="s">
        <v>85</v>
      </c>
      <c r="H1435" s="6"/>
      <c r="I1435" s="5"/>
      <c r="J1435" s="6"/>
      <c r="K1435" s="6">
        <v>0.15</v>
      </c>
      <c r="L1435" s="6">
        <v>0.78</v>
      </c>
      <c r="M1435" s="5" t="s">
        <v>122</v>
      </c>
      <c r="N1435" s="5"/>
    </row>
    <row r="1436" spans="1:14">
      <c r="A1436" s="5" t="s">
        <v>5491</v>
      </c>
      <c r="B1436" s="5" t="s">
        <v>5492</v>
      </c>
      <c r="C1436" s="394" t="s">
        <v>5493</v>
      </c>
      <c r="D1436" s="5" t="s">
        <v>5494</v>
      </c>
      <c r="E1436" s="6">
        <v>0.01</v>
      </c>
      <c r="F1436" s="5" t="s">
        <v>46</v>
      </c>
      <c r="G1436" s="5" t="s">
        <v>86</v>
      </c>
      <c r="H1436" s="6"/>
      <c r="I1436" s="5"/>
      <c r="J1436" s="6">
        <v>28.11</v>
      </c>
      <c r="K1436" s="6">
        <v>0.47</v>
      </c>
      <c r="L1436" s="6">
        <v>8.0500000000000007</v>
      </c>
      <c r="M1436" s="5" t="s">
        <v>152</v>
      </c>
      <c r="N1436" s="5"/>
    </row>
    <row r="1437" spans="1:14">
      <c r="A1437" s="5" t="s">
        <v>6014</v>
      </c>
      <c r="B1437" s="5" t="s">
        <v>6015</v>
      </c>
      <c r="C1437" s="395">
        <v>7084</v>
      </c>
      <c r="D1437" s="5" t="s">
        <v>6017</v>
      </c>
      <c r="E1437" s="6">
        <v>0.01</v>
      </c>
      <c r="F1437" s="5" t="s">
        <v>136</v>
      </c>
      <c r="G1437" s="5" t="s">
        <v>83</v>
      </c>
      <c r="H1437" s="6"/>
      <c r="I1437" s="5"/>
      <c r="J1437" s="6">
        <v>26.44</v>
      </c>
      <c r="K1437" s="6">
        <v>0.16</v>
      </c>
      <c r="L1437" s="6">
        <v>4.22</v>
      </c>
      <c r="M1437" s="5" t="s">
        <v>137</v>
      </c>
      <c r="N1437" s="5"/>
    </row>
    <row r="1438" spans="1:14">
      <c r="A1438" s="5" t="s">
        <v>6373</v>
      </c>
      <c r="B1438" s="5" t="s">
        <v>6374</v>
      </c>
      <c r="C1438" s="395">
        <v>1030</v>
      </c>
      <c r="D1438" s="5" t="s">
        <v>6376</v>
      </c>
      <c r="E1438" s="6">
        <v>0.01</v>
      </c>
      <c r="F1438" s="5" t="s">
        <v>229</v>
      </c>
      <c r="G1438" s="5" t="s">
        <v>85</v>
      </c>
      <c r="H1438" s="6"/>
      <c r="I1438" s="5"/>
      <c r="J1438" s="6"/>
      <c r="K1438" s="6">
        <v>0.15</v>
      </c>
      <c r="L1438" s="6">
        <v>0.98</v>
      </c>
      <c r="M1438" s="5" t="s">
        <v>230</v>
      </c>
      <c r="N1438" s="5"/>
    </row>
    <row r="1439" spans="1:14">
      <c r="A1439" s="5" t="s">
        <v>4841</v>
      </c>
      <c r="B1439" s="5" t="s">
        <v>4842</v>
      </c>
      <c r="C1439" s="395" t="s">
        <v>4843</v>
      </c>
      <c r="D1439" s="5" t="s">
        <v>4844</v>
      </c>
      <c r="E1439" s="6">
        <v>0.01</v>
      </c>
      <c r="F1439" s="5" t="s">
        <v>54</v>
      </c>
      <c r="G1439" s="5" t="s">
        <v>85</v>
      </c>
      <c r="H1439" s="6"/>
      <c r="I1439" s="5" t="s">
        <v>142</v>
      </c>
      <c r="J1439" s="6">
        <v>8.32</v>
      </c>
      <c r="K1439" s="6">
        <v>0.12</v>
      </c>
      <c r="L1439" s="6"/>
      <c r="M1439" s="5" t="s">
        <v>152</v>
      </c>
      <c r="N1439" s="5" t="s">
        <v>8599</v>
      </c>
    </row>
    <row r="1440" spans="1:14">
      <c r="A1440" s="5" t="s">
        <v>8519</v>
      </c>
      <c r="B1440" s="5" t="s">
        <v>9076</v>
      </c>
      <c r="C1440" s="393">
        <v>1389</v>
      </c>
      <c r="D1440" s="5" t="s">
        <v>9077</v>
      </c>
      <c r="E1440" s="6">
        <v>0.01</v>
      </c>
      <c r="F1440" s="5" t="s">
        <v>69</v>
      </c>
      <c r="G1440" s="5" t="s">
        <v>88</v>
      </c>
      <c r="H1440" s="6"/>
      <c r="I1440" s="5"/>
      <c r="J1440" s="6"/>
      <c r="K1440" s="6">
        <v>0.28999999999999998</v>
      </c>
      <c r="L1440" s="6">
        <v>13.59</v>
      </c>
      <c r="M1440" s="5" t="s">
        <v>122</v>
      </c>
      <c r="N1440" s="5"/>
    </row>
    <row r="1441" spans="1:14">
      <c r="A1441" s="5" t="s">
        <v>5723</v>
      </c>
      <c r="B1441" s="5" t="s">
        <v>5724</v>
      </c>
      <c r="C1441" s="394" t="s">
        <v>5725</v>
      </c>
      <c r="D1441" s="5" t="s">
        <v>5726</v>
      </c>
      <c r="E1441" s="6">
        <v>0.01</v>
      </c>
      <c r="F1441" s="5" t="s">
        <v>73</v>
      </c>
      <c r="G1441" s="5" t="s">
        <v>87</v>
      </c>
      <c r="H1441" s="6"/>
      <c r="I1441" s="5"/>
      <c r="J1441" s="6"/>
      <c r="K1441" s="6">
        <v>0.11</v>
      </c>
      <c r="L1441" s="6">
        <v>1.91</v>
      </c>
      <c r="M1441" s="5" t="s">
        <v>469</v>
      </c>
      <c r="N1441" s="5"/>
    </row>
    <row r="1442" spans="1:14">
      <c r="A1442" s="5" t="s">
        <v>4627</v>
      </c>
      <c r="B1442" s="5" t="s">
        <v>4628</v>
      </c>
      <c r="C1442" s="393">
        <v>32640</v>
      </c>
      <c r="D1442" s="5" t="s">
        <v>4630</v>
      </c>
      <c r="E1442" s="6">
        <v>0.01</v>
      </c>
      <c r="F1442" s="5" t="s">
        <v>73</v>
      </c>
      <c r="G1442" s="5" t="s">
        <v>81</v>
      </c>
      <c r="H1442" s="6">
        <v>0.99</v>
      </c>
      <c r="I1442" s="5" t="s">
        <v>142</v>
      </c>
      <c r="J1442" s="6">
        <v>9.35</v>
      </c>
      <c r="K1442" s="6">
        <v>0.06</v>
      </c>
      <c r="L1442" s="6">
        <v>0.85</v>
      </c>
      <c r="M1442" s="5" t="s">
        <v>469</v>
      </c>
      <c r="N1442" s="5" t="s">
        <v>8600</v>
      </c>
    </row>
    <row r="1443" spans="1:14">
      <c r="A1443" s="5" t="s">
        <v>8173</v>
      </c>
      <c r="B1443" s="5" t="s">
        <v>8174</v>
      </c>
      <c r="C1443" s="393">
        <v>868</v>
      </c>
      <c r="D1443" s="5" t="s">
        <v>8176</v>
      </c>
      <c r="E1443" s="6">
        <v>0.01</v>
      </c>
      <c r="F1443" s="5" t="s">
        <v>48</v>
      </c>
      <c r="G1443" s="5" t="s">
        <v>87</v>
      </c>
      <c r="H1443" s="6"/>
      <c r="I1443" s="5"/>
      <c r="J1443" s="6">
        <v>9.59</v>
      </c>
      <c r="K1443" s="6">
        <v>0.1</v>
      </c>
      <c r="L1443" s="6">
        <v>1.1000000000000001</v>
      </c>
      <c r="M1443" s="5" t="s">
        <v>157</v>
      </c>
      <c r="N1443" s="5"/>
    </row>
    <row r="1444" spans="1:14">
      <c r="A1444" s="5" t="s">
        <v>6010</v>
      </c>
      <c r="B1444" s="5" t="s">
        <v>6011</v>
      </c>
      <c r="C1444" s="393">
        <v>792</v>
      </c>
      <c r="D1444" s="5" t="s">
        <v>6013</v>
      </c>
      <c r="E1444" s="6">
        <v>0.01</v>
      </c>
      <c r="F1444" s="5" t="s">
        <v>69</v>
      </c>
      <c r="G1444" s="5" t="s">
        <v>89</v>
      </c>
      <c r="H1444" s="6"/>
      <c r="I1444" s="5"/>
      <c r="J1444" s="6"/>
      <c r="K1444" s="6">
        <v>0.22</v>
      </c>
      <c r="L1444" s="6">
        <v>4.4000000000000004</v>
      </c>
      <c r="M1444" s="5" t="s">
        <v>122</v>
      </c>
      <c r="N1444" s="5"/>
    </row>
    <row r="1445" spans="1:14">
      <c r="A1445" s="5" t="s">
        <v>1769</v>
      </c>
      <c r="B1445" s="5" t="s">
        <v>1770</v>
      </c>
      <c r="C1445" s="393">
        <v>1193</v>
      </c>
      <c r="D1445" s="5" t="s">
        <v>1772</v>
      </c>
      <c r="E1445" s="6">
        <v>0.01</v>
      </c>
      <c r="F1445" s="5" t="s">
        <v>69</v>
      </c>
      <c r="G1445" s="5" t="s">
        <v>91</v>
      </c>
      <c r="H1445" s="6">
        <v>0.96</v>
      </c>
      <c r="I1445" s="5" t="s">
        <v>263</v>
      </c>
      <c r="J1445" s="6">
        <v>11.57</v>
      </c>
      <c r="K1445" s="6">
        <v>0.14000000000000001</v>
      </c>
      <c r="L1445" s="6">
        <v>1</v>
      </c>
      <c r="M1445" s="5" t="s">
        <v>157</v>
      </c>
      <c r="N1445" s="5" t="s">
        <v>8599</v>
      </c>
    </row>
    <row r="1446" spans="1:14">
      <c r="A1446" s="5" t="s">
        <v>2604</v>
      </c>
      <c r="B1446" s="5" t="s">
        <v>2605</v>
      </c>
      <c r="C1446" s="395" t="s">
        <v>2606</v>
      </c>
      <c r="D1446" s="5" t="s">
        <v>2607</v>
      </c>
      <c r="E1446" s="6">
        <v>0.01</v>
      </c>
      <c r="F1446" s="5" t="s">
        <v>377</v>
      </c>
      <c r="G1446" s="5" t="s">
        <v>89</v>
      </c>
      <c r="H1446" s="6"/>
      <c r="I1446" s="5"/>
      <c r="J1446" s="6"/>
      <c r="K1446" s="6">
        <v>0</v>
      </c>
      <c r="L1446" s="6">
        <v>0.73</v>
      </c>
      <c r="M1446" s="5" t="s">
        <v>378</v>
      </c>
      <c r="N1446" s="5"/>
    </row>
    <row r="1447" spans="1:14">
      <c r="A1447" s="5" t="s">
        <v>7801</v>
      </c>
      <c r="B1447" s="5" t="s">
        <v>7802</v>
      </c>
      <c r="C1447" s="393">
        <v>4325</v>
      </c>
      <c r="D1447" s="5" t="s">
        <v>7804</v>
      </c>
      <c r="E1447" s="6">
        <v>0.01</v>
      </c>
      <c r="F1447" s="5" t="s">
        <v>229</v>
      </c>
      <c r="G1447" s="5" t="s">
        <v>90</v>
      </c>
      <c r="H1447" s="6"/>
      <c r="I1447" s="5"/>
      <c r="J1447" s="6"/>
      <c r="K1447" s="6">
        <v>7.0000000000000007E-2</v>
      </c>
      <c r="L1447" s="6">
        <v>1.54</v>
      </c>
      <c r="M1447" s="5" t="s">
        <v>230</v>
      </c>
      <c r="N1447" s="5"/>
    </row>
    <row r="1448" spans="1:14">
      <c r="A1448" s="5" t="s">
        <v>8449</v>
      </c>
      <c r="B1448" s="5" t="s">
        <v>8450</v>
      </c>
      <c r="C1448" s="395">
        <v>763</v>
      </c>
      <c r="D1448" s="5" t="s">
        <v>8452</v>
      </c>
      <c r="E1448" s="6">
        <v>0.01</v>
      </c>
      <c r="F1448" s="5" t="s">
        <v>69</v>
      </c>
      <c r="G1448" s="5" t="s">
        <v>88</v>
      </c>
      <c r="H1448" s="6"/>
      <c r="I1448" s="5"/>
      <c r="J1448" s="6">
        <v>15.65</v>
      </c>
      <c r="K1448" s="6">
        <v>0.08</v>
      </c>
      <c r="L1448" s="6">
        <v>1.38</v>
      </c>
      <c r="M1448" s="5" t="s">
        <v>157</v>
      </c>
      <c r="N1448" s="5"/>
    </row>
    <row r="1449" spans="1:14">
      <c r="A1449" s="5" t="s">
        <v>5539</v>
      </c>
      <c r="B1449" s="5" t="s">
        <v>5540</v>
      </c>
      <c r="C1449" s="394" t="s">
        <v>5541</v>
      </c>
      <c r="D1449" s="5" t="s">
        <v>5542</v>
      </c>
      <c r="E1449" s="6">
        <v>0.01</v>
      </c>
      <c r="F1449" s="5" t="s">
        <v>71</v>
      </c>
      <c r="G1449" s="5" t="s">
        <v>82</v>
      </c>
      <c r="H1449" s="6"/>
      <c r="I1449" s="5"/>
      <c r="J1449" s="6">
        <v>89.69</v>
      </c>
      <c r="K1449" s="6">
        <v>0.49</v>
      </c>
      <c r="L1449" s="6">
        <v>28.54</v>
      </c>
      <c r="M1449" s="5" t="s">
        <v>171</v>
      </c>
      <c r="N1449" s="5"/>
    </row>
    <row r="1450" spans="1:14">
      <c r="A1450" s="5" t="s">
        <v>3002</v>
      </c>
      <c r="B1450" s="5" t="s">
        <v>3003</v>
      </c>
      <c r="C1450" s="395" t="s">
        <v>3004</v>
      </c>
      <c r="D1450" s="5" t="s">
        <v>3005</v>
      </c>
      <c r="E1450" s="6">
        <v>0.01</v>
      </c>
      <c r="F1450" s="5" t="s">
        <v>71</v>
      </c>
      <c r="G1450" s="5" t="s">
        <v>90</v>
      </c>
      <c r="H1450" s="6"/>
      <c r="I1450" s="5"/>
      <c r="J1450" s="6"/>
      <c r="K1450" s="6">
        <v>0.11</v>
      </c>
      <c r="L1450" s="6">
        <v>2.82</v>
      </c>
      <c r="M1450" s="5" t="s">
        <v>171</v>
      </c>
      <c r="N1450" s="5"/>
    </row>
    <row r="1451" spans="1:14">
      <c r="A1451" s="5" t="s">
        <v>5779</v>
      </c>
      <c r="B1451" s="5" t="s">
        <v>5780</v>
      </c>
      <c r="C1451" s="393">
        <v>533274</v>
      </c>
      <c r="D1451" s="5" t="s">
        <v>5782</v>
      </c>
      <c r="E1451" s="6">
        <v>0.01</v>
      </c>
      <c r="F1451" s="5" t="s">
        <v>71</v>
      </c>
      <c r="G1451" s="5" t="s">
        <v>90</v>
      </c>
      <c r="H1451" s="6"/>
      <c r="I1451" s="5"/>
      <c r="J1451" s="6"/>
      <c r="K1451" s="6">
        <v>0.04</v>
      </c>
      <c r="L1451" s="6">
        <v>3.6</v>
      </c>
      <c r="M1451" s="5" t="s">
        <v>171</v>
      </c>
      <c r="N1451" s="5"/>
    </row>
    <row r="1452" spans="1:14">
      <c r="A1452" s="5" t="s">
        <v>255</v>
      </c>
      <c r="B1452" s="5" t="s">
        <v>256</v>
      </c>
      <c r="C1452" s="393">
        <v>2382</v>
      </c>
      <c r="D1452" s="5" t="s">
        <v>258</v>
      </c>
      <c r="E1452" s="6">
        <v>0.01</v>
      </c>
      <c r="F1452" s="5" t="s">
        <v>229</v>
      </c>
      <c r="G1452" s="5" t="s">
        <v>84</v>
      </c>
      <c r="H1452" s="6"/>
      <c r="I1452" s="5"/>
      <c r="J1452" s="6"/>
      <c r="K1452" s="6">
        <v>0.13</v>
      </c>
      <c r="L1452" s="6">
        <v>3</v>
      </c>
      <c r="M1452" s="5" t="s">
        <v>230</v>
      </c>
      <c r="N1452" s="5"/>
    </row>
    <row r="1453" spans="1:14">
      <c r="A1453" s="5" t="s">
        <v>1709</v>
      </c>
      <c r="B1453" s="5" t="s">
        <v>1710</v>
      </c>
      <c r="C1453" s="394" t="s">
        <v>1711</v>
      </c>
      <c r="D1453" s="5" t="s">
        <v>1712</v>
      </c>
      <c r="E1453" s="6">
        <v>0.01</v>
      </c>
      <c r="F1453" s="5" t="s">
        <v>69</v>
      </c>
      <c r="G1453" s="5" t="s">
        <v>84</v>
      </c>
      <c r="H1453" s="6"/>
      <c r="I1453" s="5"/>
      <c r="J1453" s="6">
        <v>8.15</v>
      </c>
      <c r="K1453" s="6">
        <v>0.09</v>
      </c>
      <c r="L1453" s="6">
        <v>0.86</v>
      </c>
      <c r="M1453" s="5" t="s">
        <v>157</v>
      </c>
      <c r="N1453" s="5"/>
    </row>
    <row r="1454" spans="1:14">
      <c r="A1454" s="5" t="s">
        <v>5763</v>
      </c>
      <c r="B1454" s="5" t="s">
        <v>5764</v>
      </c>
      <c r="C1454" s="393">
        <v>4065</v>
      </c>
      <c r="D1454" s="5" t="s">
        <v>5766</v>
      </c>
      <c r="E1454" s="6">
        <v>0.01</v>
      </c>
      <c r="F1454" s="5" t="s">
        <v>136</v>
      </c>
      <c r="G1454" s="5" t="s">
        <v>83</v>
      </c>
      <c r="H1454" s="6"/>
      <c r="I1454" s="5"/>
      <c r="J1454" s="6">
        <v>12.62</v>
      </c>
      <c r="K1454" s="6">
        <v>-0.11</v>
      </c>
      <c r="L1454" s="6">
        <v>0.77</v>
      </c>
      <c r="M1454" s="5" t="s">
        <v>137</v>
      </c>
      <c r="N1454" s="5"/>
    </row>
    <row r="1455" spans="1:14">
      <c r="A1455" s="5" t="s">
        <v>684</v>
      </c>
      <c r="B1455" s="5" t="s">
        <v>685</v>
      </c>
      <c r="C1455" s="394" t="s">
        <v>686</v>
      </c>
      <c r="D1455" s="5" t="s">
        <v>687</v>
      </c>
      <c r="E1455" s="6">
        <v>0.01</v>
      </c>
      <c r="F1455" s="5" t="s">
        <v>71</v>
      </c>
      <c r="G1455" s="5" t="s">
        <v>87</v>
      </c>
      <c r="H1455" s="6"/>
      <c r="I1455" s="5"/>
      <c r="J1455" s="6"/>
      <c r="K1455" s="6">
        <v>0.15</v>
      </c>
      <c r="L1455" s="6">
        <v>11.6</v>
      </c>
      <c r="M1455" s="5" t="s">
        <v>171</v>
      </c>
      <c r="N1455" s="5"/>
    </row>
    <row r="1456" spans="1:14">
      <c r="A1456" s="5" t="s">
        <v>8520</v>
      </c>
      <c r="B1456" s="5" t="s">
        <v>9060</v>
      </c>
      <c r="C1456" s="395">
        <v>688629</v>
      </c>
      <c r="D1456" s="5" t="s">
        <v>9061</v>
      </c>
      <c r="E1456" s="6">
        <v>0.01</v>
      </c>
      <c r="F1456" s="5" t="s">
        <v>69</v>
      </c>
      <c r="G1456" s="5" t="s">
        <v>87</v>
      </c>
      <c r="H1456" s="6"/>
      <c r="I1456" s="5"/>
      <c r="J1456" s="6"/>
      <c r="K1456" s="6">
        <v>-0.02</v>
      </c>
      <c r="L1456" s="6">
        <v>34.380000000000003</v>
      </c>
      <c r="M1456" s="5" t="s">
        <v>122</v>
      </c>
      <c r="N1456" s="5"/>
    </row>
    <row r="1457" spans="1:14">
      <c r="A1457" s="5" t="s">
        <v>3747</v>
      </c>
      <c r="B1457" s="5" t="s">
        <v>3748</v>
      </c>
      <c r="C1457" s="395">
        <v>540133</v>
      </c>
      <c r="D1457" s="5" t="s">
        <v>3750</v>
      </c>
      <c r="E1457" s="6">
        <v>0.01</v>
      </c>
      <c r="F1457" s="5" t="s">
        <v>71</v>
      </c>
      <c r="G1457" s="5" t="s">
        <v>85</v>
      </c>
      <c r="H1457" s="6"/>
      <c r="I1457" s="5"/>
      <c r="J1457" s="6">
        <v>53.69</v>
      </c>
      <c r="K1457" s="6">
        <v>0.1</v>
      </c>
      <c r="L1457" s="6">
        <v>5.9</v>
      </c>
      <c r="M1457" s="5" t="s">
        <v>171</v>
      </c>
      <c r="N1457" s="5"/>
    </row>
    <row r="1458" spans="1:14">
      <c r="A1458" s="5" t="s">
        <v>7010</v>
      </c>
      <c r="B1458" s="5" t="s">
        <v>7011</v>
      </c>
      <c r="C1458" s="395">
        <v>6969</v>
      </c>
      <c r="D1458" s="5" t="s">
        <v>7013</v>
      </c>
      <c r="E1458" s="6">
        <v>0.01</v>
      </c>
      <c r="F1458" s="5" t="s">
        <v>48</v>
      </c>
      <c r="G1458" s="5" t="s">
        <v>83</v>
      </c>
      <c r="H1458" s="6"/>
      <c r="I1458" s="5"/>
      <c r="J1458" s="6">
        <v>16.62</v>
      </c>
      <c r="K1458" s="6">
        <v>0.06</v>
      </c>
      <c r="L1458" s="6">
        <v>2.39</v>
      </c>
      <c r="M1458" s="5" t="s">
        <v>157</v>
      </c>
      <c r="N1458" s="5"/>
    </row>
    <row r="1459" spans="1:14">
      <c r="A1459" s="5" t="s">
        <v>2119</v>
      </c>
      <c r="B1459" s="5" t="s">
        <v>2120</v>
      </c>
      <c r="C1459" s="395">
        <v>601919</v>
      </c>
      <c r="D1459" s="5" t="s">
        <v>2122</v>
      </c>
      <c r="E1459" s="6">
        <v>0.01</v>
      </c>
      <c r="F1459" s="5" t="s">
        <v>69</v>
      </c>
      <c r="G1459" s="5" t="s">
        <v>87</v>
      </c>
      <c r="H1459" s="6"/>
      <c r="I1459" s="5"/>
      <c r="J1459" s="6">
        <v>8.75</v>
      </c>
      <c r="K1459" s="6">
        <v>0.26</v>
      </c>
      <c r="L1459" s="6">
        <v>1</v>
      </c>
      <c r="M1459" s="5" t="s">
        <v>122</v>
      </c>
      <c r="N1459" s="5"/>
    </row>
    <row r="1460" spans="1:14">
      <c r="A1460" s="5" t="s">
        <v>773</v>
      </c>
      <c r="B1460" s="5" t="s">
        <v>774</v>
      </c>
      <c r="C1460" s="393" t="s">
        <v>601</v>
      </c>
      <c r="D1460" s="5" t="s">
        <v>775</v>
      </c>
      <c r="E1460" s="6">
        <v>0.01</v>
      </c>
      <c r="F1460" s="5" t="s">
        <v>182</v>
      </c>
      <c r="G1460" s="5" t="s">
        <v>87</v>
      </c>
      <c r="H1460" s="6"/>
      <c r="I1460" s="5"/>
      <c r="J1460" s="6">
        <v>5.84</v>
      </c>
      <c r="K1460" s="6">
        <v>0.15</v>
      </c>
      <c r="L1460" s="6">
        <v>1.1299999999999999</v>
      </c>
      <c r="M1460" s="5" t="s">
        <v>183</v>
      </c>
      <c r="N1460" s="5"/>
    </row>
    <row r="1461" spans="1:14">
      <c r="A1461" s="5" t="s">
        <v>7231</v>
      </c>
      <c r="B1461" s="5" t="s">
        <v>7232</v>
      </c>
      <c r="C1461" s="394" t="s">
        <v>7233</v>
      </c>
      <c r="D1461" s="5" t="s">
        <v>7234</v>
      </c>
      <c r="E1461" s="6">
        <v>0.01</v>
      </c>
      <c r="F1461" s="5" t="s">
        <v>69</v>
      </c>
      <c r="G1461" s="5" t="s">
        <v>88</v>
      </c>
      <c r="H1461" s="6"/>
      <c r="I1461" s="5"/>
      <c r="J1461" s="6">
        <v>7.12</v>
      </c>
      <c r="K1461" s="6">
        <v>0.06</v>
      </c>
      <c r="L1461" s="6">
        <v>12.34</v>
      </c>
      <c r="M1461" s="5" t="s">
        <v>122</v>
      </c>
      <c r="N1461" s="5"/>
    </row>
    <row r="1462" spans="1:14">
      <c r="A1462" s="5" t="s">
        <v>1195</v>
      </c>
      <c r="B1462" s="5" t="s">
        <v>1196</v>
      </c>
      <c r="C1462" s="393">
        <v>2588</v>
      </c>
      <c r="D1462" s="5" t="s">
        <v>1198</v>
      </c>
      <c r="E1462" s="6">
        <v>0.01</v>
      </c>
      <c r="F1462" s="5" t="s">
        <v>69</v>
      </c>
      <c r="G1462" s="5" t="s">
        <v>87</v>
      </c>
      <c r="H1462" s="6"/>
      <c r="I1462" s="5" t="s">
        <v>142</v>
      </c>
      <c r="J1462" s="6">
        <v>8.4600000000000009</v>
      </c>
      <c r="K1462" s="6">
        <v>0.12</v>
      </c>
      <c r="L1462" s="6">
        <v>1.0900000000000001</v>
      </c>
      <c r="M1462" s="5" t="s">
        <v>157</v>
      </c>
      <c r="N1462" s="5" t="s">
        <v>8598</v>
      </c>
    </row>
    <row r="1463" spans="1:14">
      <c r="A1463" s="5" t="s">
        <v>8584</v>
      </c>
      <c r="B1463" s="5" t="s">
        <v>9070</v>
      </c>
      <c r="C1463" s="5" t="s">
        <v>9265</v>
      </c>
      <c r="D1463" s="5" t="s">
        <v>9071</v>
      </c>
      <c r="E1463" s="6">
        <v>0.01</v>
      </c>
      <c r="F1463" s="5" t="s">
        <v>69</v>
      </c>
      <c r="G1463" s="5" t="s">
        <v>88</v>
      </c>
      <c r="H1463" s="6">
        <v>0.83</v>
      </c>
      <c r="I1463" s="5" t="s">
        <v>142</v>
      </c>
      <c r="J1463" s="6">
        <v>15.71</v>
      </c>
      <c r="K1463" s="6">
        <v>0.1</v>
      </c>
      <c r="L1463" s="6">
        <v>2.0699999999999998</v>
      </c>
      <c r="M1463" s="5" t="s">
        <v>122</v>
      </c>
      <c r="N1463" s="5" t="s">
        <v>8599</v>
      </c>
    </row>
    <row r="1464" spans="1:14">
      <c r="A1464" s="5" t="s">
        <v>4611</v>
      </c>
      <c r="B1464" s="5" t="s">
        <v>4612</v>
      </c>
      <c r="C1464" s="393">
        <v>34220</v>
      </c>
      <c r="D1464" s="5" t="s">
        <v>4614</v>
      </c>
      <c r="E1464" s="6">
        <v>0.01</v>
      </c>
      <c r="F1464" s="5" t="s">
        <v>73</v>
      </c>
      <c r="G1464" s="5" t="s">
        <v>88</v>
      </c>
      <c r="H1464" s="6"/>
      <c r="I1464" s="5" t="s">
        <v>142</v>
      </c>
      <c r="J1464" s="6">
        <v>5.37</v>
      </c>
      <c r="K1464" s="6">
        <v>0.05</v>
      </c>
      <c r="L1464" s="6">
        <v>0.96</v>
      </c>
      <c r="M1464" s="5" t="s">
        <v>469</v>
      </c>
      <c r="N1464" s="5" t="s">
        <v>8599</v>
      </c>
    </row>
    <row r="1465" spans="1:14">
      <c r="A1465" s="5" t="s">
        <v>1693</v>
      </c>
      <c r="B1465" s="5" t="s">
        <v>1694</v>
      </c>
      <c r="C1465" s="393">
        <v>601985</v>
      </c>
      <c r="D1465" s="5" t="s">
        <v>1696</v>
      </c>
      <c r="E1465" s="6">
        <v>0.01</v>
      </c>
      <c r="F1465" s="5" t="s">
        <v>69</v>
      </c>
      <c r="G1465" s="5" t="s">
        <v>91</v>
      </c>
      <c r="H1465" s="6"/>
      <c r="I1465" s="5"/>
      <c r="J1465" s="6"/>
      <c r="K1465" s="6">
        <v>0.17</v>
      </c>
      <c r="L1465" s="6">
        <v>1.55</v>
      </c>
      <c r="M1465" s="5" t="s">
        <v>122</v>
      </c>
      <c r="N1465" s="5"/>
    </row>
    <row r="1466" spans="1:14">
      <c r="A1466" s="5" t="s">
        <v>7050</v>
      </c>
      <c r="B1466" s="5" t="s">
        <v>7051</v>
      </c>
      <c r="C1466" s="393">
        <v>543300</v>
      </c>
      <c r="D1466" s="5" t="s">
        <v>7053</v>
      </c>
      <c r="E1466" s="6">
        <v>0.01</v>
      </c>
      <c r="F1466" s="5" t="s">
        <v>71</v>
      </c>
      <c r="G1466" s="5" t="s">
        <v>82</v>
      </c>
      <c r="H1466" s="6"/>
      <c r="I1466" s="5"/>
      <c r="J1466" s="6">
        <v>42.24</v>
      </c>
      <c r="K1466" s="6">
        <v>0.14000000000000001</v>
      </c>
      <c r="L1466" s="6">
        <v>6.03</v>
      </c>
      <c r="M1466" s="5" t="s">
        <v>171</v>
      </c>
      <c r="N1466" s="5"/>
    </row>
    <row r="1467" spans="1:14">
      <c r="A1467" s="5" t="s">
        <v>8514</v>
      </c>
      <c r="B1467" s="5" t="s">
        <v>9080</v>
      </c>
      <c r="C1467" s="393">
        <v>1276</v>
      </c>
      <c r="D1467" s="5" t="s">
        <v>9081</v>
      </c>
      <c r="E1467" s="6">
        <v>0.01</v>
      </c>
      <c r="F1467" s="5" t="s">
        <v>69</v>
      </c>
      <c r="G1467" s="5" t="s">
        <v>86</v>
      </c>
      <c r="H1467" s="6"/>
      <c r="I1467" s="5"/>
      <c r="J1467" s="6"/>
      <c r="K1467" s="6">
        <v>0.14000000000000001</v>
      </c>
      <c r="L1467" s="6">
        <v>6.57</v>
      </c>
      <c r="M1467" s="5" t="s">
        <v>157</v>
      </c>
      <c r="N1467" s="5"/>
    </row>
    <row r="1468" spans="1:14">
      <c r="A1468" s="5" t="s">
        <v>6490</v>
      </c>
      <c r="B1468" s="5" t="s">
        <v>6491</v>
      </c>
      <c r="C1468" s="5" t="s">
        <v>6492</v>
      </c>
      <c r="D1468" s="5" t="s">
        <v>6493</v>
      </c>
      <c r="E1468" s="6">
        <v>0.01</v>
      </c>
      <c r="F1468" s="5" t="s">
        <v>69</v>
      </c>
      <c r="G1468" s="5" t="s">
        <v>87</v>
      </c>
      <c r="H1468" s="6">
        <v>0.7</v>
      </c>
      <c r="I1468" s="5" t="s">
        <v>176</v>
      </c>
      <c r="J1468" s="6">
        <v>14.82</v>
      </c>
      <c r="K1468" s="6">
        <v>0.12</v>
      </c>
      <c r="L1468" s="6">
        <v>1.9</v>
      </c>
      <c r="M1468" s="5" t="s">
        <v>122</v>
      </c>
      <c r="N1468" s="5" t="s">
        <v>8599</v>
      </c>
    </row>
    <row r="1469" spans="1:14">
      <c r="A1469" s="5" t="s">
        <v>276</v>
      </c>
      <c r="B1469" s="5" t="s">
        <v>277</v>
      </c>
      <c r="C1469" s="393" t="s">
        <v>278</v>
      </c>
      <c r="D1469" s="5" t="s">
        <v>279</v>
      </c>
      <c r="E1469" s="6">
        <v>0.01</v>
      </c>
      <c r="F1469" s="5" t="s">
        <v>194</v>
      </c>
      <c r="G1469" s="5" t="s">
        <v>84</v>
      </c>
      <c r="H1469" s="6"/>
      <c r="I1469" s="5"/>
      <c r="J1469" s="6">
        <v>11.47</v>
      </c>
      <c r="K1469" s="6">
        <v>0.18</v>
      </c>
      <c r="L1469" s="6">
        <v>2.16</v>
      </c>
      <c r="M1469" s="5" t="s">
        <v>195</v>
      </c>
      <c r="N1469" s="5"/>
    </row>
    <row r="1470" spans="1:14">
      <c r="A1470" s="5" t="s">
        <v>1745</v>
      </c>
      <c r="B1470" s="5" t="s">
        <v>1746</v>
      </c>
      <c r="C1470" s="394" t="s">
        <v>1747</v>
      </c>
      <c r="D1470" s="5" t="s">
        <v>1748</v>
      </c>
      <c r="E1470" s="6">
        <v>0.01</v>
      </c>
      <c r="F1470" s="5" t="s">
        <v>69</v>
      </c>
      <c r="G1470" s="5" t="s">
        <v>87</v>
      </c>
      <c r="H1470" s="6"/>
      <c r="I1470" s="5" t="s">
        <v>142</v>
      </c>
      <c r="J1470" s="6">
        <v>2.0099999999999998</v>
      </c>
      <c r="K1470" s="6">
        <v>0.08</v>
      </c>
      <c r="L1470" s="6">
        <v>0.28000000000000003</v>
      </c>
      <c r="M1470" s="5" t="s">
        <v>157</v>
      </c>
      <c r="N1470" s="5" t="s">
        <v>8924</v>
      </c>
    </row>
    <row r="1471" spans="1:14">
      <c r="A1471" s="5" t="s">
        <v>6393</v>
      </c>
      <c r="B1471" s="5" t="s">
        <v>6394</v>
      </c>
      <c r="C1471" s="395">
        <v>543066</v>
      </c>
      <c r="D1471" s="5" t="s">
        <v>6396</v>
      </c>
      <c r="E1471" s="6">
        <v>0.01</v>
      </c>
      <c r="F1471" s="5" t="s">
        <v>71</v>
      </c>
      <c r="G1471" s="5" t="s">
        <v>85</v>
      </c>
      <c r="H1471" s="6"/>
      <c r="I1471" s="5"/>
      <c r="J1471" s="6">
        <v>26.65</v>
      </c>
      <c r="K1471" s="6">
        <v>0.15</v>
      </c>
      <c r="L1471" s="6">
        <v>4.3600000000000003</v>
      </c>
      <c r="M1471" s="5" t="s">
        <v>171</v>
      </c>
      <c r="N1471" s="5"/>
    </row>
    <row r="1472" spans="1:14">
      <c r="A1472" s="5" t="s">
        <v>1491</v>
      </c>
      <c r="B1472" s="5" t="s">
        <v>1492</v>
      </c>
      <c r="C1472" s="393" t="s">
        <v>1493</v>
      </c>
      <c r="D1472" s="5" t="s">
        <v>1494</v>
      </c>
      <c r="E1472" s="6">
        <v>0.01</v>
      </c>
      <c r="F1472" s="5" t="s">
        <v>284</v>
      </c>
      <c r="G1472" s="5" t="s">
        <v>83</v>
      </c>
      <c r="H1472" s="6"/>
      <c r="I1472" s="5"/>
      <c r="J1472" s="6">
        <v>8.93</v>
      </c>
      <c r="K1472" s="6">
        <v>0.13</v>
      </c>
      <c r="L1472" s="6">
        <v>0.77</v>
      </c>
      <c r="M1472" s="5" t="s">
        <v>285</v>
      </c>
      <c r="N1472" s="5"/>
    </row>
    <row r="1473" spans="1:14">
      <c r="A1473" s="5" t="s">
        <v>5639</v>
      </c>
      <c r="B1473" s="5" t="s">
        <v>5640</v>
      </c>
      <c r="C1473" s="394" t="s">
        <v>5641</v>
      </c>
      <c r="D1473" s="5" t="s">
        <v>5642</v>
      </c>
      <c r="E1473" s="6">
        <v>0.01</v>
      </c>
      <c r="F1473" s="5" t="s">
        <v>71</v>
      </c>
      <c r="G1473" s="5" t="s">
        <v>84</v>
      </c>
      <c r="H1473" s="6"/>
      <c r="I1473" s="5"/>
      <c r="J1473" s="6">
        <v>9.64</v>
      </c>
      <c r="K1473" s="6">
        <v>0.21</v>
      </c>
      <c r="L1473" s="6">
        <v>1.92</v>
      </c>
      <c r="M1473" s="5" t="s">
        <v>171</v>
      </c>
      <c r="N1473" s="5"/>
    </row>
    <row r="1474" spans="1:14">
      <c r="A1474" s="5" t="s">
        <v>891</v>
      </c>
      <c r="B1474" s="5" t="s">
        <v>892</v>
      </c>
      <c r="C1474" s="393">
        <v>1020</v>
      </c>
      <c r="D1474" s="5" t="s">
        <v>894</v>
      </c>
      <c r="E1474" s="6">
        <v>0.01</v>
      </c>
      <c r="F1474" s="5" t="s">
        <v>229</v>
      </c>
      <c r="G1474" s="5" t="s">
        <v>85</v>
      </c>
      <c r="H1474" s="6"/>
      <c r="I1474" s="5"/>
      <c r="J1474" s="6"/>
      <c r="K1474" s="6">
        <v>0.11</v>
      </c>
      <c r="L1474" s="6">
        <v>1</v>
      </c>
      <c r="M1474" s="5" t="s">
        <v>230</v>
      </c>
      <c r="N1474" s="5"/>
    </row>
    <row r="1475" spans="1:14">
      <c r="A1475" s="5" t="s">
        <v>4385</v>
      </c>
      <c r="B1475" s="5" t="s">
        <v>4386</v>
      </c>
      <c r="C1475" s="395">
        <v>1888</v>
      </c>
      <c r="D1475" s="5" t="s">
        <v>4388</v>
      </c>
      <c r="E1475" s="6">
        <v>0.01</v>
      </c>
      <c r="F1475" s="5" t="s">
        <v>69</v>
      </c>
      <c r="G1475" s="5" t="s">
        <v>88</v>
      </c>
      <c r="H1475" s="6"/>
      <c r="I1475" s="5"/>
      <c r="J1475" s="6"/>
      <c r="K1475" s="6">
        <v>0.09</v>
      </c>
      <c r="L1475" s="6">
        <v>4.2699999999999996</v>
      </c>
      <c r="M1475" s="5" t="s">
        <v>157</v>
      </c>
      <c r="N1475" s="5"/>
    </row>
    <row r="1476" spans="1:14">
      <c r="A1476" s="5" t="s">
        <v>1909</v>
      </c>
      <c r="B1476" s="5" t="s">
        <v>1910</v>
      </c>
      <c r="C1476" s="393">
        <v>3618</v>
      </c>
      <c r="D1476" s="5" t="s">
        <v>1912</v>
      </c>
      <c r="E1476" s="6">
        <v>0.01</v>
      </c>
      <c r="F1476" s="5" t="s">
        <v>69</v>
      </c>
      <c r="G1476" s="5" t="s">
        <v>85</v>
      </c>
      <c r="H1476" s="6"/>
      <c r="I1476" s="5"/>
      <c r="J1476" s="6">
        <v>5.67</v>
      </c>
      <c r="K1476" s="6">
        <v>0.1</v>
      </c>
      <c r="L1476" s="6">
        <v>0.55000000000000004</v>
      </c>
      <c r="M1476" s="5" t="s">
        <v>157</v>
      </c>
      <c r="N1476" s="5"/>
    </row>
    <row r="1477" spans="1:14">
      <c r="A1477" s="5" t="s">
        <v>3925</v>
      </c>
      <c r="B1477" s="5" t="s">
        <v>3926</v>
      </c>
      <c r="C1477" s="395">
        <v>900948</v>
      </c>
      <c r="D1477" s="5" t="s">
        <v>3928</v>
      </c>
      <c r="E1477" s="6">
        <v>0.01</v>
      </c>
      <c r="F1477" s="5" t="s">
        <v>69</v>
      </c>
      <c r="G1477" s="5" t="s">
        <v>84</v>
      </c>
      <c r="H1477" s="6"/>
      <c r="I1477" s="5"/>
      <c r="J1477" s="6"/>
      <c r="K1477" s="6">
        <v>0.14000000000000001</v>
      </c>
      <c r="L1477" s="6">
        <v>0.93</v>
      </c>
      <c r="M1477" s="5" t="s">
        <v>714</v>
      </c>
      <c r="N1477" s="5"/>
    </row>
    <row r="1478" spans="1:14">
      <c r="A1478" s="5" t="s">
        <v>4687</v>
      </c>
      <c r="B1478" s="5" t="s">
        <v>4688</v>
      </c>
      <c r="C1478" s="394" t="s">
        <v>4689</v>
      </c>
      <c r="D1478" s="5" t="s">
        <v>4690</v>
      </c>
      <c r="E1478" s="6">
        <v>0.01</v>
      </c>
      <c r="F1478" s="5" t="s">
        <v>71</v>
      </c>
      <c r="G1478" s="5" t="s">
        <v>90</v>
      </c>
      <c r="H1478" s="6"/>
      <c r="I1478" s="5"/>
      <c r="J1478" s="6"/>
      <c r="K1478" s="6">
        <v>0.15</v>
      </c>
      <c r="L1478" s="6">
        <v>3.88</v>
      </c>
      <c r="M1478" s="5" t="s">
        <v>171</v>
      </c>
      <c r="N1478" s="5"/>
    </row>
    <row r="1479" spans="1:14">
      <c r="A1479" s="5" t="s">
        <v>5631</v>
      </c>
      <c r="B1479" s="5" t="s">
        <v>5632</v>
      </c>
      <c r="C1479" s="394" t="s">
        <v>5633</v>
      </c>
      <c r="D1479" s="5" t="s">
        <v>5634</v>
      </c>
      <c r="E1479" s="6">
        <v>0.01</v>
      </c>
      <c r="F1479" s="5" t="s">
        <v>136</v>
      </c>
      <c r="G1479" s="5" t="s">
        <v>84</v>
      </c>
      <c r="H1479" s="6"/>
      <c r="I1479" s="5"/>
      <c r="J1479" s="6">
        <v>17.7</v>
      </c>
      <c r="K1479" s="6">
        <v>0.19</v>
      </c>
      <c r="L1479" s="6">
        <v>3.46</v>
      </c>
      <c r="M1479" s="5" t="s">
        <v>137</v>
      </c>
      <c r="N1479" s="5"/>
    </row>
    <row r="1480" spans="1:14">
      <c r="A1480" s="5" t="s">
        <v>4675</v>
      </c>
      <c r="B1480" s="5" t="s">
        <v>4676</v>
      </c>
      <c r="C1480" s="393">
        <v>512455</v>
      </c>
      <c r="D1480" s="5" t="s">
        <v>4678</v>
      </c>
      <c r="E1480" s="6">
        <v>0.01</v>
      </c>
      <c r="F1480" s="5" t="s">
        <v>71</v>
      </c>
      <c r="G1480" s="5" t="s">
        <v>89</v>
      </c>
      <c r="H1480" s="6"/>
      <c r="I1480" s="5"/>
      <c r="J1480" s="6"/>
      <c r="K1480" s="6">
        <v>0.31</v>
      </c>
      <c r="L1480" s="6">
        <v>10.29</v>
      </c>
      <c r="M1480" s="5" t="s">
        <v>171</v>
      </c>
      <c r="N1480" s="5"/>
    </row>
    <row r="1481" spans="1:14">
      <c r="A1481" s="5" t="s">
        <v>5815</v>
      </c>
      <c r="B1481" s="5" t="s">
        <v>5816</v>
      </c>
      <c r="C1481" s="5" t="s">
        <v>5817</v>
      </c>
      <c r="D1481" s="5" t="s">
        <v>5818</v>
      </c>
      <c r="E1481" s="6">
        <v>0.01</v>
      </c>
      <c r="F1481" s="5" t="s">
        <v>3899</v>
      </c>
      <c r="G1481" s="5" t="s">
        <v>84</v>
      </c>
      <c r="H1481" s="6"/>
      <c r="I1481" s="5"/>
      <c r="J1481" s="6">
        <v>8.9600000000000009</v>
      </c>
      <c r="K1481" s="6">
        <v>0.1</v>
      </c>
      <c r="L1481" s="6">
        <v>0.94</v>
      </c>
      <c r="M1481" s="5" t="s">
        <v>3900</v>
      </c>
      <c r="N1481" s="5"/>
    </row>
    <row r="1482" spans="1:14">
      <c r="A1482" s="5" t="s">
        <v>8189</v>
      </c>
      <c r="B1482" s="5" t="s">
        <v>8190</v>
      </c>
      <c r="C1482" s="395">
        <v>1585</v>
      </c>
      <c r="D1482" s="5" t="s">
        <v>8192</v>
      </c>
      <c r="E1482" s="6">
        <v>0.01</v>
      </c>
      <c r="F1482" s="5" t="s">
        <v>69</v>
      </c>
      <c r="G1482" s="5" t="s">
        <v>82</v>
      </c>
      <c r="H1482" s="6"/>
      <c r="I1482" s="5"/>
      <c r="J1482" s="6"/>
      <c r="K1482" s="6">
        <v>0.15</v>
      </c>
      <c r="L1482" s="6">
        <v>3.29</v>
      </c>
      <c r="M1482" s="5" t="s">
        <v>157</v>
      </c>
      <c r="N1482" s="5"/>
    </row>
    <row r="1483" spans="1:14">
      <c r="A1483" s="5" t="s">
        <v>1272</v>
      </c>
      <c r="B1483" s="5" t="s">
        <v>1273</v>
      </c>
      <c r="C1483" s="5" t="s">
        <v>1274</v>
      </c>
      <c r="D1483" s="5" t="s">
        <v>1275</v>
      </c>
      <c r="E1483" s="6">
        <v>0.01</v>
      </c>
      <c r="F1483" s="5" t="s">
        <v>284</v>
      </c>
      <c r="G1483" s="5" t="s">
        <v>86</v>
      </c>
      <c r="H1483" s="6"/>
      <c r="I1483" s="5"/>
      <c r="J1483" s="6">
        <v>17.96</v>
      </c>
      <c r="K1483" s="6">
        <v>0.26</v>
      </c>
      <c r="L1483" s="6">
        <v>4.49</v>
      </c>
      <c r="M1483" s="5" t="s">
        <v>285</v>
      </c>
      <c r="N1483" s="5"/>
    </row>
    <row r="1484" spans="1:14">
      <c r="A1484" s="5" t="s">
        <v>8506</v>
      </c>
      <c r="B1484" s="5" t="s">
        <v>9062</v>
      </c>
      <c r="C1484" s="395">
        <v>1258</v>
      </c>
      <c r="D1484" s="5" t="s">
        <v>9063</v>
      </c>
      <c r="E1484" s="6">
        <v>0.01</v>
      </c>
      <c r="F1484" s="5" t="s">
        <v>69</v>
      </c>
      <c r="G1484" s="5" t="s">
        <v>89</v>
      </c>
      <c r="H1484" s="6"/>
      <c r="I1484" s="5"/>
      <c r="J1484" s="6"/>
      <c r="K1484" s="6">
        <v>0.27</v>
      </c>
      <c r="L1484" s="6">
        <v>2.54</v>
      </c>
      <c r="M1484" s="5" t="s">
        <v>157</v>
      </c>
      <c r="N1484" s="5"/>
    </row>
    <row r="1485" spans="1:14">
      <c r="A1485" s="5" t="s">
        <v>4346</v>
      </c>
      <c r="B1485" s="5" t="s">
        <v>4347</v>
      </c>
      <c r="C1485" s="5" t="s">
        <v>4348</v>
      </c>
      <c r="D1485" s="5" t="s">
        <v>4349</v>
      </c>
      <c r="E1485" s="6">
        <v>0.01</v>
      </c>
      <c r="F1485" s="5" t="s">
        <v>46</v>
      </c>
      <c r="G1485" s="5" t="s">
        <v>83</v>
      </c>
      <c r="H1485" s="6"/>
      <c r="I1485" s="5"/>
      <c r="J1485" s="6"/>
      <c r="K1485" s="6">
        <v>0.15</v>
      </c>
      <c r="L1485" s="6">
        <v>2.77</v>
      </c>
      <c r="M1485" s="5" t="s">
        <v>152</v>
      </c>
      <c r="N1485" s="5"/>
    </row>
    <row r="1486" spans="1:14">
      <c r="A1486" s="5" t="s">
        <v>7319</v>
      </c>
      <c r="B1486" s="5" t="s">
        <v>7320</v>
      </c>
      <c r="C1486" s="394" t="s">
        <v>7321</v>
      </c>
      <c r="D1486" s="5" t="s">
        <v>7322</v>
      </c>
      <c r="E1486" s="6">
        <v>0.01</v>
      </c>
      <c r="F1486" s="5" t="s">
        <v>75</v>
      </c>
      <c r="G1486" s="5" t="s">
        <v>87</v>
      </c>
      <c r="H1486" s="6"/>
      <c r="I1486" s="5"/>
      <c r="J1486" s="6"/>
      <c r="K1486" s="6">
        <v>0.09</v>
      </c>
      <c r="L1486" s="6">
        <v>2.08</v>
      </c>
      <c r="M1486" s="5" t="s">
        <v>212</v>
      </c>
      <c r="N1486" s="5"/>
    </row>
    <row r="1487" spans="1:14">
      <c r="A1487" s="5" t="s">
        <v>6690</v>
      </c>
      <c r="B1487" s="5" t="s">
        <v>6691</v>
      </c>
      <c r="C1487" s="5" t="s">
        <v>6692</v>
      </c>
      <c r="D1487" s="5" t="s">
        <v>6693</v>
      </c>
      <c r="E1487" s="6">
        <v>0.01</v>
      </c>
      <c r="F1487" s="5" t="s">
        <v>69</v>
      </c>
      <c r="G1487" s="5" t="s">
        <v>83</v>
      </c>
      <c r="H1487" s="6">
        <v>0.59</v>
      </c>
      <c r="I1487" s="5" t="s">
        <v>176</v>
      </c>
      <c r="J1487" s="6">
        <v>13.09</v>
      </c>
      <c r="K1487" s="6">
        <v>0.38</v>
      </c>
      <c r="L1487" s="6">
        <v>4.37</v>
      </c>
      <c r="M1487" s="5" t="s">
        <v>122</v>
      </c>
      <c r="N1487" s="5" t="s">
        <v>8598</v>
      </c>
    </row>
    <row r="1488" spans="1:14">
      <c r="A1488" s="5" t="s">
        <v>8511</v>
      </c>
      <c r="B1488" s="5" t="s">
        <v>9084</v>
      </c>
      <c r="C1488" s="395" t="s">
        <v>9085</v>
      </c>
      <c r="D1488" s="5" t="s">
        <v>9086</v>
      </c>
      <c r="E1488" s="6">
        <v>0.01</v>
      </c>
      <c r="F1488" s="5" t="s">
        <v>2426</v>
      </c>
      <c r="G1488" s="5" t="s">
        <v>85</v>
      </c>
      <c r="H1488" s="6"/>
      <c r="I1488" s="5"/>
      <c r="J1488" s="6"/>
      <c r="K1488" s="6">
        <v>0.08</v>
      </c>
      <c r="L1488" s="6">
        <v>0.86</v>
      </c>
      <c r="M1488" s="5" t="s">
        <v>2427</v>
      </c>
      <c r="N1488" s="5"/>
    </row>
    <row r="1489" spans="1:14">
      <c r="A1489" s="5" t="s">
        <v>6810</v>
      </c>
      <c r="B1489" s="5" t="s">
        <v>6811</v>
      </c>
      <c r="C1489" s="395" t="s">
        <v>6812</v>
      </c>
      <c r="D1489" s="5" t="s">
        <v>6813</v>
      </c>
      <c r="E1489" s="6">
        <v>0.01</v>
      </c>
      <c r="F1489" s="5" t="s">
        <v>284</v>
      </c>
      <c r="G1489" s="5" t="s">
        <v>89</v>
      </c>
      <c r="H1489" s="6"/>
      <c r="I1489" s="5"/>
      <c r="J1489" s="6">
        <v>32.520000000000003</v>
      </c>
      <c r="K1489" s="6">
        <v>0.03</v>
      </c>
      <c r="L1489" s="6">
        <v>0.76</v>
      </c>
      <c r="M1489" s="5" t="s">
        <v>285</v>
      </c>
      <c r="N1489" s="5"/>
    </row>
    <row r="1490" spans="1:14">
      <c r="A1490" s="5" t="s">
        <v>4899</v>
      </c>
      <c r="B1490" s="5" t="s">
        <v>4900</v>
      </c>
      <c r="C1490" s="395" t="s">
        <v>4901</v>
      </c>
      <c r="D1490" s="5" t="s">
        <v>4902</v>
      </c>
      <c r="E1490" s="6">
        <v>0.01</v>
      </c>
      <c r="F1490" s="5" t="s">
        <v>182</v>
      </c>
      <c r="G1490" s="5" t="s">
        <v>85</v>
      </c>
      <c r="H1490" s="6"/>
      <c r="I1490" s="5"/>
      <c r="J1490" s="6">
        <v>5.36</v>
      </c>
      <c r="K1490" s="6">
        <v>0.14000000000000001</v>
      </c>
      <c r="L1490" s="6">
        <v>0.74</v>
      </c>
      <c r="M1490" s="5" t="s">
        <v>183</v>
      </c>
      <c r="N1490" s="5"/>
    </row>
    <row r="1491" spans="1:14">
      <c r="A1491" s="5" t="s">
        <v>8417</v>
      </c>
      <c r="B1491" s="5" t="s">
        <v>8418</v>
      </c>
      <c r="C1491" s="5" t="s">
        <v>8419</v>
      </c>
      <c r="D1491" s="5" t="s">
        <v>8420</v>
      </c>
      <c r="E1491" s="6">
        <v>0.01</v>
      </c>
      <c r="F1491" s="5" t="s">
        <v>69</v>
      </c>
      <c r="G1491" s="5" t="s">
        <v>87</v>
      </c>
      <c r="H1491" s="6"/>
      <c r="I1491" s="5"/>
      <c r="J1491" s="6">
        <v>10.210000000000001</v>
      </c>
      <c r="K1491" s="6">
        <v>0.1</v>
      </c>
      <c r="L1491" s="6">
        <v>1.0900000000000001</v>
      </c>
      <c r="M1491" s="5" t="s">
        <v>157</v>
      </c>
      <c r="N1491" s="5"/>
    </row>
    <row r="1492" spans="1:14">
      <c r="A1492" s="5" t="s">
        <v>4695</v>
      </c>
      <c r="B1492" s="5" t="s">
        <v>4696</v>
      </c>
      <c r="C1492" s="395">
        <v>960</v>
      </c>
      <c r="D1492" s="5" t="s">
        <v>4698</v>
      </c>
      <c r="E1492" s="6">
        <v>0.01</v>
      </c>
      <c r="F1492" s="5" t="s">
        <v>69</v>
      </c>
      <c r="G1492" s="5" t="s">
        <v>90</v>
      </c>
      <c r="H1492" s="6">
        <v>0.96</v>
      </c>
      <c r="I1492" s="5" t="s">
        <v>142</v>
      </c>
      <c r="J1492" s="6">
        <v>8.3699999999999992</v>
      </c>
      <c r="K1492" s="6">
        <v>0.08</v>
      </c>
      <c r="L1492" s="6">
        <v>0.28999999999999998</v>
      </c>
      <c r="M1492" s="5" t="s">
        <v>157</v>
      </c>
      <c r="N1492" s="5" t="s">
        <v>8924</v>
      </c>
    </row>
    <row r="1493" spans="1:14">
      <c r="A1493" s="5" t="s">
        <v>8177</v>
      </c>
      <c r="B1493" s="5" t="s">
        <v>8178</v>
      </c>
      <c r="C1493" s="5" t="s">
        <v>8179</v>
      </c>
      <c r="D1493" s="5" t="s">
        <v>8180</v>
      </c>
      <c r="E1493" s="6">
        <v>0.01</v>
      </c>
      <c r="F1493" s="5" t="s">
        <v>69</v>
      </c>
      <c r="G1493" s="5" t="s">
        <v>88</v>
      </c>
      <c r="H1493" s="6"/>
      <c r="I1493" s="5"/>
      <c r="J1493" s="6">
        <v>11.02</v>
      </c>
      <c r="K1493" s="6">
        <v>0.05</v>
      </c>
      <c r="L1493" s="6">
        <v>0.83</v>
      </c>
      <c r="M1493" s="5" t="s">
        <v>157</v>
      </c>
      <c r="N1493" s="5"/>
    </row>
    <row r="1494" spans="1:14">
      <c r="A1494" s="5" t="s">
        <v>1701</v>
      </c>
      <c r="B1494" s="5" t="s">
        <v>1702</v>
      </c>
      <c r="C1494" s="395">
        <v>600111</v>
      </c>
      <c r="D1494" s="5" t="s">
        <v>1704</v>
      </c>
      <c r="E1494" s="6">
        <v>0.01</v>
      </c>
      <c r="F1494" s="5" t="s">
        <v>69</v>
      </c>
      <c r="G1494" s="5" t="s">
        <v>89</v>
      </c>
      <c r="H1494" s="6"/>
      <c r="I1494" s="5"/>
      <c r="J1494" s="6"/>
      <c r="K1494" s="6">
        <v>7.0000000000000007E-2</v>
      </c>
      <c r="L1494" s="6">
        <v>7.83</v>
      </c>
      <c r="M1494" s="5" t="s">
        <v>122</v>
      </c>
      <c r="N1494" s="5"/>
    </row>
    <row r="1495" spans="1:14">
      <c r="A1495" s="5" t="s">
        <v>8512</v>
      </c>
      <c r="B1495" s="5" t="s">
        <v>9074</v>
      </c>
      <c r="C1495" s="395">
        <v>533519</v>
      </c>
      <c r="D1495" s="5" t="s">
        <v>9075</v>
      </c>
      <c r="E1495" s="6">
        <v>0.01</v>
      </c>
      <c r="F1495" s="5" t="s">
        <v>71</v>
      </c>
      <c r="G1495" s="5" t="s">
        <v>85</v>
      </c>
      <c r="H1495" s="6"/>
      <c r="I1495" s="5"/>
      <c r="J1495" s="6">
        <v>15.15</v>
      </c>
      <c r="K1495" s="6">
        <v>0.11</v>
      </c>
      <c r="L1495" s="6">
        <v>2.64</v>
      </c>
      <c r="M1495" s="5" t="s">
        <v>171</v>
      </c>
      <c r="N1495" s="5"/>
    </row>
    <row r="1496" spans="1:14">
      <c r="A1496" s="5" t="s">
        <v>8588</v>
      </c>
      <c r="B1496" s="5" t="s">
        <v>9107</v>
      </c>
      <c r="C1496" s="395">
        <v>601998</v>
      </c>
      <c r="D1496" s="5" t="s">
        <v>9108</v>
      </c>
      <c r="E1496" s="6">
        <v>0.01</v>
      </c>
      <c r="F1496" s="5" t="s">
        <v>69</v>
      </c>
      <c r="G1496" s="5" t="s">
        <v>85</v>
      </c>
      <c r="H1496" s="6">
        <v>1.04</v>
      </c>
      <c r="I1496" s="5" t="s">
        <v>142</v>
      </c>
      <c r="J1496" s="6">
        <v>6.62</v>
      </c>
      <c r="K1496" s="6">
        <v>0.1</v>
      </c>
      <c r="L1496" s="6">
        <v>0.63</v>
      </c>
      <c r="M1496" s="5" t="s">
        <v>122</v>
      </c>
      <c r="N1496" s="5" t="s">
        <v>8599</v>
      </c>
    </row>
    <row r="1497" spans="1:14">
      <c r="A1497" s="5" t="s">
        <v>2540</v>
      </c>
      <c r="B1497" s="5" t="s">
        <v>2541</v>
      </c>
      <c r="C1497" s="395" t="s">
        <v>2542</v>
      </c>
      <c r="D1497" s="5" t="s">
        <v>2543</v>
      </c>
      <c r="E1497" s="6">
        <v>0.01</v>
      </c>
      <c r="F1497" s="5" t="s">
        <v>853</v>
      </c>
      <c r="G1497" s="5" t="s">
        <v>91</v>
      </c>
      <c r="H1497" s="6"/>
      <c r="I1497" s="5"/>
      <c r="J1497" s="6"/>
      <c r="K1497" s="6">
        <v>0.11</v>
      </c>
      <c r="L1497" s="6">
        <v>1.17</v>
      </c>
      <c r="M1497" s="5" t="s">
        <v>854</v>
      </c>
      <c r="N1497" s="5"/>
    </row>
    <row r="1498" spans="1:14">
      <c r="A1498" s="5" t="s">
        <v>8516</v>
      </c>
      <c r="B1498" s="5" t="s">
        <v>9082</v>
      </c>
      <c r="C1498" s="395">
        <v>688375</v>
      </c>
      <c r="D1498" s="5" t="s">
        <v>9083</v>
      </c>
      <c r="E1498" s="6">
        <v>0.01</v>
      </c>
      <c r="F1498" s="5" t="s">
        <v>69</v>
      </c>
      <c r="G1498" s="5" t="s">
        <v>88</v>
      </c>
      <c r="H1498" s="6"/>
      <c r="I1498" s="5"/>
      <c r="J1498" s="6"/>
      <c r="K1498" s="6">
        <v>0.08</v>
      </c>
      <c r="L1498" s="6">
        <v>10.1</v>
      </c>
      <c r="M1498" s="5" t="s">
        <v>122</v>
      </c>
      <c r="N1498" s="5"/>
    </row>
    <row r="1499" spans="1:14">
      <c r="A1499" s="5" t="s">
        <v>6834</v>
      </c>
      <c r="B1499" s="5" t="s">
        <v>6835</v>
      </c>
      <c r="C1499" s="395">
        <v>6990</v>
      </c>
      <c r="D1499" s="5" t="s">
        <v>6837</v>
      </c>
      <c r="E1499" s="6">
        <v>0.01</v>
      </c>
      <c r="F1499" s="5" t="s">
        <v>400</v>
      </c>
      <c r="G1499" s="5" t="s">
        <v>86</v>
      </c>
      <c r="H1499" s="6"/>
      <c r="I1499" s="5"/>
      <c r="J1499" s="6"/>
      <c r="K1499" s="6">
        <v>-0.09</v>
      </c>
      <c r="L1499" s="6">
        <v>21.24</v>
      </c>
      <c r="M1499" s="5" t="s">
        <v>157</v>
      </c>
      <c r="N1499" s="5"/>
    </row>
    <row r="1500" spans="1:14">
      <c r="A1500" s="5" t="s">
        <v>2568</v>
      </c>
      <c r="B1500" s="5" t="s">
        <v>2569</v>
      </c>
      <c r="C1500" s="395" t="s">
        <v>2570</v>
      </c>
      <c r="D1500" s="5" t="s">
        <v>2571</v>
      </c>
      <c r="E1500" s="6">
        <v>0.01</v>
      </c>
      <c r="F1500" s="5" t="s">
        <v>377</v>
      </c>
      <c r="G1500" s="5" t="s">
        <v>87</v>
      </c>
      <c r="H1500" s="6"/>
      <c r="I1500" s="5"/>
      <c r="J1500" s="6"/>
      <c r="K1500" s="6">
        <v>0.12</v>
      </c>
      <c r="L1500" s="6">
        <v>1.61</v>
      </c>
      <c r="M1500" s="5" t="s">
        <v>378</v>
      </c>
      <c r="N1500" s="5"/>
    </row>
    <row r="1501" spans="1:14">
      <c r="A1501" s="5" t="s">
        <v>8205</v>
      </c>
      <c r="B1501" s="5" t="s">
        <v>8206</v>
      </c>
      <c r="C1501" s="395" t="s">
        <v>8207</v>
      </c>
      <c r="D1501" s="5" t="s">
        <v>8208</v>
      </c>
      <c r="E1501" s="6">
        <v>0.01</v>
      </c>
      <c r="F1501" s="5" t="s">
        <v>34</v>
      </c>
      <c r="G1501" s="5" t="s">
        <v>84</v>
      </c>
      <c r="H1501" s="6"/>
      <c r="I1501" s="5"/>
      <c r="J1501" s="6">
        <v>16.41</v>
      </c>
      <c r="K1501" s="6">
        <v>0.05</v>
      </c>
      <c r="L1501" s="6">
        <v>1.06</v>
      </c>
      <c r="M1501" s="5" t="s">
        <v>299</v>
      </c>
      <c r="N1501" s="5"/>
    </row>
    <row r="1502" spans="1:14">
      <c r="A1502" s="5" t="s">
        <v>829</v>
      </c>
      <c r="B1502" s="5" t="s">
        <v>830</v>
      </c>
      <c r="C1502" s="395" t="s">
        <v>831</v>
      </c>
      <c r="D1502" s="5" t="s">
        <v>832</v>
      </c>
      <c r="E1502" s="6">
        <v>0.01</v>
      </c>
      <c r="F1502" s="5" t="s">
        <v>71</v>
      </c>
      <c r="G1502" s="5" t="s">
        <v>82</v>
      </c>
      <c r="H1502" s="6"/>
      <c r="I1502" s="5"/>
      <c r="J1502" s="6">
        <v>28.91</v>
      </c>
      <c r="K1502" s="6">
        <v>0.17</v>
      </c>
      <c r="L1502" s="6">
        <v>4.2</v>
      </c>
      <c r="M1502" s="5" t="s">
        <v>171</v>
      </c>
      <c r="N1502" s="5"/>
    </row>
    <row r="1503" spans="1:14">
      <c r="A1503" s="5" t="s">
        <v>5695</v>
      </c>
      <c r="B1503" s="5" t="s">
        <v>5696</v>
      </c>
      <c r="C1503" s="395" t="s">
        <v>5697</v>
      </c>
      <c r="D1503" s="5" t="s">
        <v>5698</v>
      </c>
      <c r="E1503" s="6">
        <v>0.01</v>
      </c>
      <c r="F1503" s="5" t="s">
        <v>182</v>
      </c>
      <c r="G1503" s="5" t="s">
        <v>81</v>
      </c>
      <c r="H1503" s="6"/>
      <c r="I1503" s="5" t="s">
        <v>263</v>
      </c>
      <c r="J1503" s="6">
        <v>7.78</v>
      </c>
      <c r="K1503" s="6">
        <v>0.25</v>
      </c>
      <c r="L1503" s="6">
        <v>2.2200000000000002</v>
      </c>
      <c r="M1503" s="5" t="s">
        <v>183</v>
      </c>
      <c r="N1503" s="5" t="s">
        <v>8599</v>
      </c>
    </row>
    <row r="1504" spans="1:14">
      <c r="A1504" s="5" t="s">
        <v>5039</v>
      </c>
      <c r="B1504" s="5" t="s">
        <v>5040</v>
      </c>
      <c r="C1504" s="395">
        <v>4002</v>
      </c>
      <c r="D1504" s="5" t="s">
        <v>5042</v>
      </c>
      <c r="E1504" s="6">
        <v>0.01</v>
      </c>
      <c r="F1504" s="5" t="s">
        <v>229</v>
      </c>
      <c r="G1504" s="5" t="s">
        <v>86</v>
      </c>
      <c r="H1504" s="6"/>
      <c r="I1504" s="5"/>
      <c r="J1504" s="6"/>
      <c r="K1504" s="6">
        <v>0.23</v>
      </c>
      <c r="L1504" s="6">
        <v>3.75</v>
      </c>
      <c r="M1504" s="5" t="s">
        <v>230</v>
      </c>
      <c r="N1504" s="5"/>
    </row>
    <row r="1505" spans="1:14">
      <c r="A1505" s="5" t="s">
        <v>1320</v>
      </c>
      <c r="B1505" s="5" t="s">
        <v>1321</v>
      </c>
      <c r="C1505" s="395" t="s">
        <v>1322</v>
      </c>
      <c r="D1505" s="5" t="s">
        <v>1323</v>
      </c>
      <c r="E1505" s="6">
        <v>0.01</v>
      </c>
      <c r="F1505" s="5" t="s">
        <v>77</v>
      </c>
      <c r="G1505" s="5" t="s">
        <v>85</v>
      </c>
      <c r="H1505" s="6"/>
      <c r="I1505" s="5"/>
      <c r="J1505" s="6">
        <v>11.77</v>
      </c>
      <c r="K1505" s="6">
        <v>0.32</v>
      </c>
      <c r="L1505" s="6">
        <v>4.34</v>
      </c>
      <c r="M1505" s="5" t="s">
        <v>482</v>
      </c>
      <c r="N1505" s="5"/>
    </row>
    <row r="1506" spans="1:14">
      <c r="A1506" s="5" t="s">
        <v>3921</v>
      </c>
      <c r="B1506" s="5" t="s">
        <v>3922</v>
      </c>
      <c r="C1506" s="5" t="s">
        <v>3923</v>
      </c>
      <c r="D1506" s="5" t="s">
        <v>3924</v>
      </c>
      <c r="E1506" s="6">
        <v>0.01</v>
      </c>
      <c r="F1506" s="5" t="s">
        <v>69</v>
      </c>
      <c r="G1506" s="5" t="s">
        <v>83</v>
      </c>
      <c r="H1506" s="6">
        <v>0.76</v>
      </c>
      <c r="I1506" s="5" t="s">
        <v>176</v>
      </c>
      <c r="J1506" s="6">
        <v>14.6</v>
      </c>
      <c r="K1506" s="6">
        <v>0.15</v>
      </c>
      <c r="L1506" s="6">
        <v>2.94</v>
      </c>
      <c r="M1506" s="5" t="s">
        <v>122</v>
      </c>
      <c r="N1506" s="5" t="s">
        <v>8598</v>
      </c>
    </row>
    <row r="1507" spans="1:14">
      <c r="A1507" s="5" t="s">
        <v>4931</v>
      </c>
      <c r="B1507" s="5" t="s">
        <v>4932</v>
      </c>
      <c r="C1507" s="395" t="s">
        <v>4933</v>
      </c>
      <c r="D1507" s="5" t="s">
        <v>4934</v>
      </c>
      <c r="E1507" s="6">
        <v>0.01</v>
      </c>
      <c r="F1507" s="5" t="s">
        <v>284</v>
      </c>
      <c r="G1507" s="5" t="s">
        <v>82</v>
      </c>
      <c r="H1507" s="6"/>
      <c r="I1507" s="5"/>
      <c r="J1507" s="6">
        <v>12.86</v>
      </c>
      <c r="K1507" s="6">
        <v>0.17</v>
      </c>
      <c r="L1507" s="6">
        <v>2.19</v>
      </c>
      <c r="M1507" s="5" t="s">
        <v>285</v>
      </c>
      <c r="N1507" s="5"/>
    </row>
    <row r="1508" spans="1:14">
      <c r="A1508" s="5" t="s">
        <v>5962</v>
      </c>
      <c r="B1508" s="5" t="s">
        <v>5963</v>
      </c>
      <c r="C1508" s="5" t="s">
        <v>5964</v>
      </c>
      <c r="D1508" s="5" t="s">
        <v>5965</v>
      </c>
      <c r="E1508" s="6">
        <v>0.01</v>
      </c>
      <c r="F1508" s="5" t="s">
        <v>194</v>
      </c>
      <c r="G1508" s="5" t="s">
        <v>86</v>
      </c>
      <c r="H1508" s="6"/>
      <c r="I1508" s="5"/>
      <c r="J1508" s="6"/>
      <c r="K1508" s="6">
        <v>0.1</v>
      </c>
      <c r="L1508" s="6">
        <v>1.34</v>
      </c>
      <c r="M1508" s="5" t="s">
        <v>195</v>
      </c>
      <c r="N1508" s="5"/>
    </row>
    <row r="1509" spans="1:14">
      <c r="A1509" s="5" t="s">
        <v>1047</v>
      </c>
      <c r="B1509" s="5" t="s">
        <v>1048</v>
      </c>
      <c r="C1509" s="5" t="s">
        <v>1049</v>
      </c>
      <c r="D1509" s="5" t="s">
        <v>1050</v>
      </c>
      <c r="E1509" s="6">
        <v>0.01</v>
      </c>
      <c r="F1509" s="5" t="s">
        <v>69</v>
      </c>
      <c r="G1509" s="5" t="s">
        <v>91</v>
      </c>
      <c r="H1509" s="6"/>
      <c r="I1509" s="5" t="s">
        <v>263</v>
      </c>
      <c r="J1509" s="6">
        <v>4.54</v>
      </c>
      <c r="K1509" s="6">
        <v>0.08</v>
      </c>
      <c r="L1509" s="6">
        <v>0.4</v>
      </c>
      <c r="M1509" s="5" t="s">
        <v>157</v>
      </c>
      <c r="N1509" s="5" t="s">
        <v>8599</v>
      </c>
    </row>
    <row r="1510" spans="1:14">
      <c r="A1510" s="5" t="s">
        <v>5451</v>
      </c>
      <c r="B1510" s="5" t="s">
        <v>5452</v>
      </c>
      <c r="C1510" s="395">
        <v>4716</v>
      </c>
      <c r="D1510" s="5" t="s">
        <v>5454</v>
      </c>
      <c r="E1510" s="6">
        <v>0.01</v>
      </c>
      <c r="F1510" s="5" t="s">
        <v>24</v>
      </c>
      <c r="G1510" s="5" t="s">
        <v>88</v>
      </c>
      <c r="H1510" s="6"/>
      <c r="I1510" s="5"/>
      <c r="J1510" s="6">
        <v>19.61</v>
      </c>
      <c r="K1510" s="6">
        <v>0.37</v>
      </c>
      <c r="L1510" s="6">
        <v>5.73</v>
      </c>
      <c r="M1510" s="5" t="s">
        <v>294</v>
      </c>
      <c r="N1510" s="5"/>
    </row>
    <row r="1511" spans="1:14">
      <c r="A1511" s="5" t="s">
        <v>3110</v>
      </c>
      <c r="B1511" s="5" t="s">
        <v>3111</v>
      </c>
      <c r="C1511" s="5" t="s">
        <v>3112</v>
      </c>
      <c r="D1511" s="5" t="s">
        <v>3113</v>
      </c>
      <c r="E1511" s="6">
        <v>0.01</v>
      </c>
      <c r="F1511" s="5" t="s">
        <v>2426</v>
      </c>
      <c r="G1511" s="5" t="s">
        <v>85</v>
      </c>
      <c r="H1511" s="6"/>
      <c r="I1511" s="5"/>
      <c r="J1511" s="6"/>
      <c r="K1511" s="6">
        <v>0.08</v>
      </c>
      <c r="L1511" s="6">
        <v>0.69</v>
      </c>
      <c r="M1511" s="5" t="s">
        <v>2427</v>
      </c>
      <c r="N1511" s="5"/>
    </row>
    <row r="1512" spans="1:14">
      <c r="A1512" s="5" t="s">
        <v>1733</v>
      </c>
      <c r="B1512" s="5" t="s">
        <v>1734</v>
      </c>
      <c r="C1512" s="5" t="s">
        <v>1735</v>
      </c>
      <c r="D1512" s="5" t="s">
        <v>1736</v>
      </c>
      <c r="E1512" s="6">
        <v>0.01</v>
      </c>
      <c r="F1512" s="5" t="s">
        <v>69</v>
      </c>
      <c r="G1512" s="5" t="s">
        <v>91</v>
      </c>
      <c r="H1512" s="6"/>
      <c r="I1512" s="5"/>
      <c r="J1512" s="6">
        <v>8.64</v>
      </c>
      <c r="K1512" s="6">
        <v>0.12</v>
      </c>
      <c r="L1512" s="6">
        <v>0.6</v>
      </c>
      <c r="M1512" s="5" t="s">
        <v>157</v>
      </c>
      <c r="N1512" s="5"/>
    </row>
    <row r="1513" spans="1:14">
      <c r="A1513" s="5" t="s">
        <v>6385</v>
      </c>
      <c r="B1513" s="5" t="s">
        <v>6386</v>
      </c>
      <c r="C1513" s="395">
        <v>1111</v>
      </c>
      <c r="D1513" s="5" t="s">
        <v>6388</v>
      </c>
      <c r="E1513" s="6">
        <v>0.01</v>
      </c>
      <c r="F1513" s="5" t="s">
        <v>229</v>
      </c>
      <c r="G1513" s="5" t="s">
        <v>85</v>
      </c>
      <c r="H1513" s="6"/>
      <c r="I1513" s="5"/>
      <c r="J1513" s="6"/>
      <c r="K1513" s="6">
        <v>0.12</v>
      </c>
      <c r="L1513" s="6">
        <v>4.8499999999999996</v>
      </c>
      <c r="M1513" s="5" t="s">
        <v>230</v>
      </c>
      <c r="N1513" s="5"/>
    </row>
    <row r="1514" spans="1:14">
      <c r="A1514" s="5" t="s">
        <v>8009</v>
      </c>
      <c r="B1514" s="5" t="s">
        <v>8010</v>
      </c>
      <c r="C1514" s="395">
        <v>338</v>
      </c>
      <c r="D1514" s="5" t="s">
        <v>8012</v>
      </c>
      <c r="E1514" s="6">
        <v>0.01</v>
      </c>
      <c r="F1514" s="5" t="s">
        <v>69</v>
      </c>
      <c r="G1514" s="5" t="s">
        <v>87</v>
      </c>
      <c r="H1514" s="6"/>
      <c r="I1514" s="5"/>
      <c r="J1514" s="6">
        <v>17.53</v>
      </c>
      <c r="K1514" s="6">
        <v>0.15</v>
      </c>
      <c r="L1514" s="6">
        <v>2.52</v>
      </c>
      <c r="M1514" s="5" t="s">
        <v>122</v>
      </c>
      <c r="N1514" s="5"/>
    </row>
    <row r="1515" spans="1:14">
      <c r="A1515" s="5" t="s">
        <v>5711</v>
      </c>
      <c r="B1515" s="5" t="s">
        <v>5712</v>
      </c>
      <c r="C1515" s="395" t="s">
        <v>5713</v>
      </c>
      <c r="D1515" s="5" t="s">
        <v>5714</v>
      </c>
      <c r="E1515" s="6">
        <v>0.01</v>
      </c>
      <c r="F1515" s="5" t="s">
        <v>77</v>
      </c>
      <c r="G1515" s="5" t="s">
        <v>85</v>
      </c>
      <c r="H1515" s="6"/>
      <c r="I1515" s="5"/>
      <c r="J1515" s="6">
        <v>7.97</v>
      </c>
      <c r="K1515" s="6">
        <v>0.23</v>
      </c>
      <c r="L1515" s="6">
        <v>2.17</v>
      </c>
      <c r="M1515" s="5" t="s">
        <v>482</v>
      </c>
      <c r="N1515" s="5"/>
    </row>
    <row r="1516" spans="1:14">
      <c r="A1516" s="5" t="s">
        <v>2350</v>
      </c>
      <c r="B1516" s="5" t="s">
        <v>2351</v>
      </c>
      <c r="C1516" s="395">
        <v>1072</v>
      </c>
      <c r="D1516" s="5" t="s">
        <v>2353</v>
      </c>
      <c r="E1516" s="6">
        <v>0.01</v>
      </c>
      <c r="F1516" s="5" t="s">
        <v>69</v>
      </c>
      <c r="G1516" s="5" t="s">
        <v>87</v>
      </c>
      <c r="H1516" s="6"/>
      <c r="I1516" s="5"/>
      <c r="J1516" s="6">
        <v>4.18</v>
      </c>
      <c r="K1516" s="6">
        <v>0.09</v>
      </c>
      <c r="L1516" s="6">
        <v>2.67</v>
      </c>
      <c r="M1516" s="5" t="s">
        <v>157</v>
      </c>
      <c r="N1516" s="5"/>
    </row>
    <row r="1517" spans="1:14">
      <c r="A1517" s="5" t="s">
        <v>6318</v>
      </c>
      <c r="B1517" s="5" t="s">
        <v>6319</v>
      </c>
      <c r="C1517" s="395">
        <v>600031</v>
      </c>
      <c r="D1517" s="5" t="s">
        <v>6321</v>
      </c>
      <c r="E1517" s="6">
        <v>0.01</v>
      </c>
      <c r="F1517" s="5" t="s">
        <v>69</v>
      </c>
      <c r="G1517" s="5" t="s">
        <v>87</v>
      </c>
      <c r="H1517" s="6"/>
      <c r="I1517" s="5" t="s">
        <v>142</v>
      </c>
      <c r="J1517" s="6"/>
      <c r="K1517" s="6">
        <v>0.11</v>
      </c>
      <c r="L1517" s="6">
        <v>2.15</v>
      </c>
      <c r="M1517" s="5" t="s">
        <v>122</v>
      </c>
      <c r="N1517" s="5" t="s">
        <v>8599</v>
      </c>
    </row>
    <row r="1518" spans="1:14">
      <c r="A1518" s="5" t="s">
        <v>5863</v>
      </c>
      <c r="B1518" s="5" t="s">
        <v>5864</v>
      </c>
      <c r="C1518" s="395" t="s">
        <v>5865</v>
      </c>
      <c r="D1518" s="5" t="s">
        <v>5866</v>
      </c>
      <c r="E1518" s="6">
        <v>0.01</v>
      </c>
      <c r="F1518" s="5" t="s">
        <v>3899</v>
      </c>
      <c r="G1518" s="5" t="s">
        <v>83</v>
      </c>
      <c r="H1518" s="6"/>
      <c r="I1518" s="5"/>
      <c r="J1518" s="6">
        <v>13.28</v>
      </c>
      <c r="K1518" s="6">
        <v>0.18</v>
      </c>
      <c r="L1518" s="6">
        <v>2.11</v>
      </c>
      <c r="M1518" s="5" t="s">
        <v>3900</v>
      </c>
      <c r="N1518" s="5"/>
    </row>
    <row r="1519" spans="1:14">
      <c r="A1519" s="5" t="s">
        <v>2358</v>
      </c>
      <c r="B1519" s="5" t="s">
        <v>2359</v>
      </c>
      <c r="C1519" s="395">
        <v>241560</v>
      </c>
      <c r="D1519" s="5" t="s">
        <v>2361</v>
      </c>
      <c r="E1519" s="6">
        <v>0.01</v>
      </c>
      <c r="F1519" s="5" t="s">
        <v>73</v>
      </c>
      <c r="G1519" s="5" t="s">
        <v>87</v>
      </c>
      <c r="H1519" s="6"/>
      <c r="I1519" s="5"/>
      <c r="J1519" s="6">
        <v>11.74</v>
      </c>
      <c r="K1519" s="6">
        <v>0.06</v>
      </c>
      <c r="L1519" s="6">
        <v>0.93</v>
      </c>
      <c r="M1519" s="5" t="s">
        <v>469</v>
      </c>
      <c r="N1519" s="5"/>
    </row>
    <row r="1520" spans="1:14">
      <c r="A1520" s="5" t="s">
        <v>8517</v>
      </c>
      <c r="B1520" s="5" t="s">
        <v>9095</v>
      </c>
      <c r="C1520" s="5" t="s">
        <v>9096</v>
      </c>
      <c r="D1520" s="5" t="s">
        <v>9097</v>
      </c>
      <c r="E1520" s="6">
        <v>0.01</v>
      </c>
      <c r="F1520" s="5" t="s">
        <v>194</v>
      </c>
      <c r="G1520" s="5" t="s">
        <v>87</v>
      </c>
      <c r="H1520" s="6"/>
      <c r="I1520" s="5"/>
      <c r="J1520" s="6"/>
      <c r="K1520" s="6">
        <v>0.08</v>
      </c>
      <c r="L1520" s="6">
        <v>0.84</v>
      </c>
      <c r="M1520" s="5" t="s">
        <v>195</v>
      </c>
      <c r="N1520" s="5"/>
    </row>
    <row r="1521" spans="1:14">
      <c r="A1521" s="5" t="s">
        <v>2139</v>
      </c>
      <c r="B1521" s="5" t="s">
        <v>2140</v>
      </c>
      <c r="C1521" s="395" t="s">
        <v>2141</v>
      </c>
      <c r="D1521" s="5" t="s">
        <v>2142</v>
      </c>
      <c r="E1521" s="6">
        <v>0.01</v>
      </c>
      <c r="F1521" s="5" t="s">
        <v>77</v>
      </c>
      <c r="G1521" s="5" t="s">
        <v>91</v>
      </c>
      <c r="H1521" s="6"/>
      <c r="I1521" s="5" t="s">
        <v>263</v>
      </c>
      <c r="J1521" s="6">
        <v>10.57</v>
      </c>
      <c r="K1521" s="6">
        <v>0.26</v>
      </c>
      <c r="L1521" s="6">
        <v>2.76</v>
      </c>
      <c r="M1521" s="5" t="s">
        <v>482</v>
      </c>
      <c r="N1521" s="5" t="s">
        <v>8939</v>
      </c>
    </row>
    <row r="1522" spans="1:14">
      <c r="A1522" s="5" t="s">
        <v>4258</v>
      </c>
      <c r="B1522" s="5" t="s">
        <v>4259</v>
      </c>
      <c r="C1522" s="395" t="s">
        <v>4260</v>
      </c>
      <c r="D1522" s="5" t="s">
        <v>4261</v>
      </c>
      <c r="E1522" s="6">
        <v>0.01</v>
      </c>
      <c r="F1522" s="5" t="s">
        <v>71</v>
      </c>
      <c r="G1522" s="5" t="s">
        <v>82</v>
      </c>
      <c r="H1522" s="6"/>
      <c r="I1522" s="5"/>
      <c r="J1522" s="6">
        <v>57.79</v>
      </c>
      <c r="K1522" s="6">
        <v>0.11</v>
      </c>
      <c r="L1522" s="6">
        <v>13.5</v>
      </c>
      <c r="M1522" s="5" t="s">
        <v>171</v>
      </c>
      <c r="N1522" s="5"/>
    </row>
    <row r="1523" spans="1:14">
      <c r="A1523" s="5" t="s">
        <v>5395</v>
      </c>
      <c r="B1523" s="5" t="s">
        <v>5396</v>
      </c>
      <c r="C1523" s="395">
        <v>533273</v>
      </c>
      <c r="D1523" s="5" t="s">
        <v>5398</v>
      </c>
      <c r="E1523" s="6">
        <v>0.01</v>
      </c>
      <c r="F1523" s="5" t="s">
        <v>71</v>
      </c>
      <c r="G1523" s="5" t="s">
        <v>90</v>
      </c>
      <c r="H1523" s="6"/>
      <c r="I1523" s="5"/>
      <c r="J1523" s="6"/>
      <c r="K1523" s="6">
        <v>0.15</v>
      </c>
      <c r="L1523" s="6">
        <v>3.63</v>
      </c>
      <c r="M1523" s="5" t="s">
        <v>171</v>
      </c>
      <c r="N1523" s="5"/>
    </row>
    <row r="1524" spans="1:14">
      <c r="A1524" s="5" t="s">
        <v>8437</v>
      </c>
      <c r="B1524" s="5" t="s">
        <v>8438</v>
      </c>
      <c r="C1524" s="395">
        <v>1157</v>
      </c>
      <c r="D1524" s="5" t="s">
        <v>8440</v>
      </c>
      <c r="E1524" s="6">
        <v>0.01</v>
      </c>
      <c r="F1524" s="5" t="s">
        <v>69</v>
      </c>
      <c r="G1524" s="5" t="s">
        <v>87</v>
      </c>
      <c r="H1524" s="6"/>
      <c r="I1524" s="5" t="s">
        <v>142</v>
      </c>
      <c r="J1524" s="6"/>
      <c r="K1524" s="6">
        <v>0.09</v>
      </c>
      <c r="L1524" s="6">
        <v>1.25</v>
      </c>
      <c r="M1524" s="5" t="s">
        <v>157</v>
      </c>
      <c r="N1524" s="5" t="s">
        <v>8599</v>
      </c>
    </row>
    <row r="1525" spans="1:14">
      <c r="A1525" s="5" t="s">
        <v>6946</v>
      </c>
      <c r="B1525" s="5" t="s">
        <v>6947</v>
      </c>
      <c r="C1525" s="393">
        <v>326030</v>
      </c>
      <c r="D1525" s="5" t="s">
        <v>6949</v>
      </c>
      <c r="E1525" s="6">
        <v>0.01</v>
      </c>
      <c r="F1525" s="5" t="s">
        <v>73</v>
      </c>
      <c r="G1525" s="5" t="s">
        <v>86</v>
      </c>
      <c r="H1525" s="6"/>
      <c r="I1525" s="5"/>
      <c r="J1525" s="6">
        <v>81.5</v>
      </c>
      <c r="K1525" s="6">
        <v>0.4</v>
      </c>
      <c r="L1525" s="6">
        <v>9.49</v>
      </c>
      <c r="M1525" s="5" t="s">
        <v>469</v>
      </c>
      <c r="N1525" s="5"/>
    </row>
    <row r="1526" spans="1:14">
      <c r="A1526" s="5" t="s">
        <v>5823</v>
      </c>
      <c r="B1526" s="5" t="s">
        <v>5824</v>
      </c>
      <c r="C1526" s="395" t="s">
        <v>5825</v>
      </c>
      <c r="D1526" s="5" t="s">
        <v>5826</v>
      </c>
      <c r="E1526" s="6">
        <v>0.01</v>
      </c>
      <c r="F1526" s="5" t="s">
        <v>3899</v>
      </c>
      <c r="G1526" s="5" t="s">
        <v>89</v>
      </c>
      <c r="H1526" s="6"/>
      <c r="I1526" s="5"/>
      <c r="J1526" s="6">
        <v>13.39</v>
      </c>
      <c r="K1526" s="6">
        <v>0.24</v>
      </c>
      <c r="L1526" s="6">
        <v>2.5299999999999998</v>
      </c>
      <c r="M1526" s="5" t="s">
        <v>3900</v>
      </c>
      <c r="N1526" s="5"/>
    </row>
    <row r="1527" spans="1:14">
      <c r="A1527" s="5" t="s">
        <v>8373</v>
      </c>
      <c r="B1527" s="5" t="s">
        <v>8374</v>
      </c>
      <c r="C1527" s="395">
        <v>2050</v>
      </c>
      <c r="D1527" s="5" t="s">
        <v>8376</v>
      </c>
      <c r="E1527" s="6">
        <v>0.01</v>
      </c>
      <c r="F1527" s="5" t="s">
        <v>69</v>
      </c>
      <c r="G1527" s="5" t="s">
        <v>87</v>
      </c>
      <c r="H1527" s="6"/>
      <c r="I1527" s="5"/>
      <c r="J1527" s="6">
        <v>25.27</v>
      </c>
      <c r="K1527" s="6">
        <v>0.16</v>
      </c>
      <c r="L1527" s="6">
        <v>5.95</v>
      </c>
      <c r="M1527" s="5" t="s">
        <v>122</v>
      </c>
      <c r="N1527" s="5"/>
    </row>
    <row r="1528" spans="1:14">
      <c r="A1528" s="5" t="s">
        <v>8513</v>
      </c>
      <c r="B1528" s="5" t="s">
        <v>9078</v>
      </c>
      <c r="C1528" s="393">
        <v>603986</v>
      </c>
      <c r="D1528" s="5" t="s">
        <v>9079</v>
      </c>
      <c r="E1528" s="6">
        <v>0.01</v>
      </c>
      <c r="F1528" s="5" t="s">
        <v>69</v>
      </c>
      <c r="G1528" s="5" t="s">
        <v>88</v>
      </c>
      <c r="H1528" s="6"/>
      <c r="I1528" s="5"/>
      <c r="J1528" s="6">
        <v>41.31</v>
      </c>
      <c r="K1528" s="6">
        <v>0.1</v>
      </c>
      <c r="L1528" s="6">
        <v>9.31</v>
      </c>
      <c r="M1528" s="5" t="s">
        <v>122</v>
      </c>
      <c r="N1528" s="5"/>
    </row>
    <row r="1529" spans="1:14">
      <c r="A1529" s="5" t="s">
        <v>4923</v>
      </c>
      <c r="B1529" s="5" t="s">
        <v>4924</v>
      </c>
      <c r="C1529" s="395">
        <v>9896</v>
      </c>
      <c r="D1529" s="5" t="s">
        <v>4926</v>
      </c>
      <c r="E1529" s="6">
        <v>0.01</v>
      </c>
      <c r="F1529" s="5" t="s">
        <v>69</v>
      </c>
      <c r="G1529" s="5" t="s">
        <v>82</v>
      </c>
      <c r="H1529" s="6"/>
      <c r="I1529" s="5"/>
      <c r="J1529" s="6">
        <v>9.8699999999999992</v>
      </c>
      <c r="K1529" s="6">
        <v>0.28999999999999998</v>
      </c>
      <c r="L1529" s="6">
        <v>3.25</v>
      </c>
      <c r="M1529" s="5" t="s">
        <v>157</v>
      </c>
      <c r="N1529" s="5"/>
    </row>
    <row r="1530" spans="1:14">
      <c r="A1530" s="5" t="s">
        <v>3303</v>
      </c>
      <c r="B1530" s="5" t="s">
        <v>3304</v>
      </c>
      <c r="C1530" s="395">
        <v>180640</v>
      </c>
      <c r="D1530" s="5" t="s">
        <v>3306</v>
      </c>
      <c r="E1530" s="6">
        <v>0.01</v>
      </c>
      <c r="F1530" s="5" t="s">
        <v>73</v>
      </c>
      <c r="G1530" s="5" t="s">
        <v>82</v>
      </c>
      <c r="H1530" s="6"/>
      <c r="I1530" s="5"/>
      <c r="J1530" s="6"/>
      <c r="K1530" s="6">
        <v>0.05</v>
      </c>
      <c r="L1530" s="6">
        <v>2.37</v>
      </c>
      <c r="M1530" s="5" t="s">
        <v>469</v>
      </c>
      <c r="N1530" s="5"/>
    </row>
    <row r="1531" spans="1:14">
      <c r="A1531" s="5" t="s">
        <v>1565</v>
      </c>
      <c r="B1531" s="5" t="s">
        <v>1566</v>
      </c>
      <c r="C1531" s="395">
        <v>6186</v>
      </c>
      <c r="D1531" s="5" t="s">
        <v>1568</v>
      </c>
      <c r="E1531" s="6">
        <v>0.01</v>
      </c>
      <c r="F1531" s="5" t="s">
        <v>69</v>
      </c>
      <c r="G1531" s="5" t="s">
        <v>83</v>
      </c>
      <c r="H1531" s="6">
        <v>0.78</v>
      </c>
      <c r="I1531" s="5" t="s">
        <v>263</v>
      </c>
      <c r="J1531" s="6">
        <v>11.96</v>
      </c>
      <c r="K1531" s="6">
        <v>0.14000000000000001</v>
      </c>
      <c r="L1531" s="6">
        <v>1.1000000000000001</v>
      </c>
      <c r="M1531" s="5" t="s">
        <v>157</v>
      </c>
      <c r="N1531" s="5" t="s">
        <v>8599</v>
      </c>
    </row>
    <row r="1532" spans="1:14">
      <c r="A1532" s="5" t="s">
        <v>4290</v>
      </c>
      <c r="B1532" s="5" t="s">
        <v>4291</v>
      </c>
      <c r="C1532" s="395">
        <v>543278</v>
      </c>
      <c r="D1532" s="5" t="s">
        <v>4293</v>
      </c>
      <c r="E1532" s="6">
        <v>0.01</v>
      </c>
      <c r="F1532" s="5" t="s">
        <v>71</v>
      </c>
      <c r="G1532" s="5" t="s">
        <v>82</v>
      </c>
      <c r="H1532" s="6"/>
      <c r="I1532" s="5"/>
      <c r="J1532" s="6"/>
      <c r="K1532" s="6">
        <v>0.16</v>
      </c>
      <c r="L1532" s="6">
        <v>8.68</v>
      </c>
      <c r="M1532" s="5" t="s">
        <v>171</v>
      </c>
      <c r="N1532" s="5"/>
    </row>
    <row r="1533" spans="1:14">
      <c r="A1533" s="5" t="s">
        <v>8524</v>
      </c>
      <c r="B1533" s="5" t="s">
        <v>9098</v>
      </c>
      <c r="C1533" s="5" t="s">
        <v>9099</v>
      </c>
      <c r="D1533" s="5" t="s">
        <v>9100</v>
      </c>
      <c r="E1533" s="6">
        <v>0.01</v>
      </c>
      <c r="F1533" s="5" t="s">
        <v>69</v>
      </c>
      <c r="G1533" s="5" t="s">
        <v>87</v>
      </c>
      <c r="H1533" s="6"/>
      <c r="I1533" s="5"/>
      <c r="J1533" s="6"/>
      <c r="K1533" s="6">
        <v>0.18</v>
      </c>
      <c r="L1533" s="6">
        <v>11.37</v>
      </c>
      <c r="M1533" s="5" t="s">
        <v>122</v>
      </c>
      <c r="N1533" s="5"/>
    </row>
    <row r="1534" spans="1:14">
      <c r="A1534" s="5" t="s">
        <v>2940</v>
      </c>
      <c r="B1534" s="5" t="s">
        <v>2941</v>
      </c>
      <c r="C1534" s="395">
        <v>1776</v>
      </c>
      <c r="D1534" s="5" t="s">
        <v>2943</v>
      </c>
      <c r="E1534" s="6">
        <v>0.01</v>
      </c>
      <c r="F1534" s="5" t="s">
        <v>69</v>
      </c>
      <c r="G1534" s="5" t="s">
        <v>85</v>
      </c>
      <c r="H1534" s="6"/>
      <c r="I1534" s="5"/>
      <c r="J1534" s="6">
        <v>5.09</v>
      </c>
      <c r="K1534" s="6">
        <v>0.12</v>
      </c>
      <c r="L1534" s="6">
        <v>0.82</v>
      </c>
      <c r="M1534" s="5" t="s">
        <v>157</v>
      </c>
      <c r="N1534" s="5"/>
    </row>
    <row r="1535" spans="1:14">
      <c r="A1535" s="5" t="s">
        <v>1441</v>
      </c>
      <c r="B1535" s="5" t="s">
        <v>1442</v>
      </c>
      <c r="C1535" s="395" t="s">
        <v>1443</v>
      </c>
      <c r="D1535" s="5" t="s">
        <v>1444</v>
      </c>
      <c r="E1535" s="6">
        <v>0.01</v>
      </c>
      <c r="F1535" s="5" t="s">
        <v>284</v>
      </c>
      <c r="G1535" s="5" t="s">
        <v>82</v>
      </c>
      <c r="H1535" s="6"/>
      <c r="I1535" s="5"/>
      <c r="J1535" s="6">
        <v>15</v>
      </c>
      <c r="K1535" s="6">
        <v>0.1</v>
      </c>
      <c r="L1535" s="6">
        <v>1.82</v>
      </c>
      <c r="M1535" s="5" t="s">
        <v>285</v>
      </c>
      <c r="N1535" s="5"/>
    </row>
    <row r="1536" spans="1:14">
      <c r="A1536" s="5" t="s">
        <v>4739</v>
      </c>
      <c r="B1536" s="5" t="s">
        <v>4740</v>
      </c>
      <c r="C1536" s="395">
        <v>568</v>
      </c>
      <c r="D1536" s="5" t="s">
        <v>4742</v>
      </c>
      <c r="E1536" s="6">
        <v>0.01</v>
      </c>
      <c r="F1536" s="5" t="s">
        <v>69</v>
      </c>
      <c r="G1536" s="5" t="s">
        <v>83</v>
      </c>
      <c r="H1536" s="6">
        <v>0.57999999999999996</v>
      </c>
      <c r="I1536" s="5" t="s">
        <v>176</v>
      </c>
      <c r="J1536" s="6">
        <v>11.42</v>
      </c>
      <c r="K1536" s="6">
        <v>0.3</v>
      </c>
      <c r="L1536" s="6">
        <v>3.04</v>
      </c>
      <c r="M1536" s="5" t="s">
        <v>122</v>
      </c>
      <c r="N1536" s="5" t="s">
        <v>8598</v>
      </c>
    </row>
    <row r="1537" spans="1:14">
      <c r="A1537" s="5" t="s">
        <v>7769</v>
      </c>
      <c r="B1537" s="5" t="s">
        <v>7770</v>
      </c>
      <c r="C1537" s="5" t="s">
        <v>7771</v>
      </c>
      <c r="D1537" s="5" t="s">
        <v>7772</v>
      </c>
      <c r="E1537" s="6">
        <v>0.01</v>
      </c>
      <c r="F1537" s="5" t="s">
        <v>377</v>
      </c>
      <c r="G1537" s="5" t="s">
        <v>85</v>
      </c>
      <c r="H1537" s="6"/>
      <c r="I1537" s="5"/>
      <c r="J1537" s="6">
        <v>7.13</v>
      </c>
      <c r="K1537" s="6">
        <v>0.28999999999999998</v>
      </c>
      <c r="L1537" s="6">
        <v>1.33</v>
      </c>
      <c r="M1537" s="5" t="s">
        <v>378</v>
      </c>
      <c r="N1537" s="5"/>
    </row>
    <row r="1538" spans="1:14">
      <c r="A1538" s="5" t="s">
        <v>5455</v>
      </c>
      <c r="B1538" s="5" t="s">
        <v>5456</v>
      </c>
      <c r="C1538" s="394" t="s">
        <v>5457</v>
      </c>
      <c r="D1538" s="5" t="s">
        <v>5458</v>
      </c>
      <c r="E1538" s="6">
        <v>0.01</v>
      </c>
      <c r="F1538" s="5" t="s">
        <v>71</v>
      </c>
      <c r="G1538" s="5" t="s">
        <v>88</v>
      </c>
      <c r="H1538" s="6"/>
      <c r="I1538" s="5"/>
      <c r="J1538" s="6"/>
      <c r="K1538" s="6">
        <v>0.31</v>
      </c>
      <c r="L1538" s="6">
        <v>8.56</v>
      </c>
      <c r="M1538" s="5" t="s">
        <v>171</v>
      </c>
      <c r="N1538" s="5"/>
    </row>
    <row r="1539" spans="1:14">
      <c r="A1539" s="5" t="s">
        <v>7351</v>
      </c>
      <c r="B1539" s="5" t="s">
        <v>7352</v>
      </c>
      <c r="C1539" s="393">
        <v>500483</v>
      </c>
      <c r="D1539" s="5" t="s">
        <v>7354</v>
      </c>
      <c r="E1539" s="6">
        <v>0.01</v>
      </c>
      <c r="F1539" s="5" t="s">
        <v>71</v>
      </c>
      <c r="G1539" s="5" t="s">
        <v>81</v>
      </c>
      <c r="H1539" s="6"/>
      <c r="I1539" s="5" t="s">
        <v>142</v>
      </c>
      <c r="J1539" s="6"/>
      <c r="K1539" s="6">
        <v>0.74</v>
      </c>
      <c r="L1539" s="6">
        <v>15.09</v>
      </c>
      <c r="M1539" s="5" t="s">
        <v>171</v>
      </c>
      <c r="N1539" s="5" t="s">
        <v>8924</v>
      </c>
    </row>
    <row r="1540" spans="1:14">
      <c r="A1540" s="5" t="s">
        <v>8521</v>
      </c>
      <c r="B1540" s="5" t="s">
        <v>9087</v>
      </c>
      <c r="C1540" s="393" t="s">
        <v>9088</v>
      </c>
      <c r="D1540" s="5" t="s">
        <v>9089</v>
      </c>
      <c r="E1540" s="6">
        <v>0.01</v>
      </c>
      <c r="F1540" s="5" t="s">
        <v>64</v>
      </c>
      <c r="G1540" s="5" t="s">
        <v>89</v>
      </c>
      <c r="H1540" s="6"/>
      <c r="I1540" s="5"/>
      <c r="J1540" s="6">
        <v>13.14</v>
      </c>
      <c r="K1540" s="6">
        <v>7.0000000000000007E-2</v>
      </c>
      <c r="L1540" s="6">
        <v>1.18</v>
      </c>
      <c r="M1540" s="5" t="s">
        <v>162</v>
      </c>
      <c r="N1540" s="5"/>
    </row>
    <row r="1541" spans="1:14">
      <c r="A1541" s="5" t="s">
        <v>4829</v>
      </c>
      <c r="B1541" s="5" t="s">
        <v>4830</v>
      </c>
      <c r="C1541" s="393">
        <v>543237</v>
      </c>
      <c r="D1541" s="5" t="s">
        <v>4832</v>
      </c>
      <c r="E1541" s="6">
        <v>0.01</v>
      </c>
      <c r="F1541" s="5" t="s">
        <v>71</v>
      </c>
      <c r="G1541" s="5" t="s">
        <v>87</v>
      </c>
      <c r="H1541" s="6"/>
      <c r="I1541" s="5"/>
      <c r="J1541" s="6">
        <v>27.39</v>
      </c>
      <c r="K1541" s="6">
        <v>0.34</v>
      </c>
      <c r="L1541" s="6">
        <v>11.18</v>
      </c>
      <c r="M1541" s="5" t="s">
        <v>171</v>
      </c>
      <c r="N1541" s="5"/>
    </row>
    <row r="1542" spans="1:14">
      <c r="A1542" s="5" t="s">
        <v>6413</v>
      </c>
      <c r="B1542" s="5" t="s">
        <v>6414</v>
      </c>
      <c r="C1542" s="394" t="s">
        <v>6415</v>
      </c>
      <c r="D1542" s="5" t="s">
        <v>6416</v>
      </c>
      <c r="E1542" s="6">
        <v>0.01</v>
      </c>
      <c r="F1542" s="5" t="s">
        <v>71</v>
      </c>
      <c r="G1542" s="5" t="s">
        <v>87</v>
      </c>
      <c r="H1542" s="6"/>
      <c r="I1542" s="5"/>
      <c r="J1542" s="6"/>
      <c r="K1542" s="6">
        <v>0.21</v>
      </c>
      <c r="L1542" s="6">
        <v>10.09</v>
      </c>
      <c r="M1542" s="5" t="s">
        <v>171</v>
      </c>
      <c r="N1542" s="5"/>
    </row>
    <row r="1543" spans="1:14">
      <c r="A1543" s="5" t="s">
        <v>5883</v>
      </c>
      <c r="B1543" s="5" t="s">
        <v>5884</v>
      </c>
      <c r="C1543" s="393" t="s">
        <v>5885</v>
      </c>
      <c r="D1543" s="5" t="s">
        <v>5886</v>
      </c>
      <c r="E1543" s="6">
        <v>0.01</v>
      </c>
      <c r="F1543" s="5" t="s">
        <v>3899</v>
      </c>
      <c r="G1543" s="5" t="s">
        <v>83</v>
      </c>
      <c r="H1543" s="6"/>
      <c r="I1543" s="5"/>
      <c r="J1543" s="6">
        <v>4.5</v>
      </c>
      <c r="K1543" s="6">
        <v>0.23</v>
      </c>
      <c r="L1543" s="6">
        <v>0.8</v>
      </c>
      <c r="M1543" s="5" t="s">
        <v>3900</v>
      </c>
      <c r="N1543" s="5"/>
    </row>
    <row r="1544" spans="1:14">
      <c r="A1544" s="5" t="s">
        <v>2916</v>
      </c>
      <c r="B1544" s="5" t="s">
        <v>2917</v>
      </c>
      <c r="C1544" s="394" t="s">
        <v>2918</v>
      </c>
      <c r="D1544" s="5" t="s">
        <v>2919</v>
      </c>
      <c r="E1544" s="6">
        <v>0.01</v>
      </c>
      <c r="F1544" s="5" t="s">
        <v>400</v>
      </c>
      <c r="G1544" s="5" t="s">
        <v>86</v>
      </c>
      <c r="H1544" s="6"/>
      <c r="I1544" s="5" t="s">
        <v>142</v>
      </c>
      <c r="J1544" s="6"/>
      <c r="K1544" s="6">
        <v>-0.13</v>
      </c>
      <c r="L1544" s="6">
        <v>0.91</v>
      </c>
      <c r="M1544" s="5" t="s">
        <v>157</v>
      </c>
      <c r="N1544" s="5" t="s">
        <v>8924</v>
      </c>
    </row>
    <row r="1545" spans="1:14">
      <c r="A1545" s="5" t="s">
        <v>3811</v>
      </c>
      <c r="B1545" s="5" t="s">
        <v>3812</v>
      </c>
      <c r="C1545" s="395">
        <v>543257</v>
      </c>
      <c r="D1545" s="5" t="s">
        <v>3814</v>
      </c>
      <c r="E1545" s="6">
        <v>0.01</v>
      </c>
      <c r="F1545" s="5" t="s">
        <v>71</v>
      </c>
      <c r="G1545" s="5" t="s">
        <v>85</v>
      </c>
      <c r="H1545" s="6"/>
      <c r="I1545" s="5"/>
      <c r="J1545" s="6"/>
      <c r="K1545" s="6">
        <v>0.13</v>
      </c>
      <c r="L1545" s="6">
        <v>2.31</v>
      </c>
      <c r="M1545" s="5" t="s">
        <v>171</v>
      </c>
      <c r="N1545" s="5"/>
    </row>
    <row r="1546" spans="1:14">
      <c r="A1546" s="5" t="s">
        <v>470</v>
      </c>
      <c r="B1546" s="5" t="s">
        <v>471</v>
      </c>
      <c r="C1546" s="395">
        <v>601600</v>
      </c>
      <c r="D1546" s="5" t="s">
        <v>473</v>
      </c>
      <c r="E1546" s="6">
        <v>0.01</v>
      </c>
      <c r="F1546" s="5" t="s">
        <v>69</v>
      </c>
      <c r="G1546" s="5" t="s">
        <v>89</v>
      </c>
      <c r="H1546" s="6"/>
      <c r="I1546" s="5" t="s">
        <v>142</v>
      </c>
      <c r="J1546" s="6">
        <v>17.22</v>
      </c>
      <c r="K1546" s="6">
        <v>0.3</v>
      </c>
      <c r="L1546" s="6">
        <v>2.83</v>
      </c>
      <c r="M1546" s="5" t="s">
        <v>122</v>
      </c>
      <c r="N1546" s="5" t="s">
        <v>8939</v>
      </c>
    </row>
    <row r="1547" spans="1:14">
      <c r="A1547" s="5" t="s">
        <v>6866</v>
      </c>
      <c r="B1547" s="5" t="s">
        <v>6867</v>
      </c>
      <c r="C1547" s="393">
        <v>4197</v>
      </c>
      <c r="D1547" s="5" t="s">
        <v>6869</v>
      </c>
      <c r="E1547" s="6">
        <v>0</v>
      </c>
      <c r="F1547" s="5" t="s">
        <v>136</v>
      </c>
      <c r="G1547" s="5" t="s">
        <v>87</v>
      </c>
      <c r="H1547" s="6"/>
      <c r="I1547" s="5"/>
      <c r="J1547" s="6">
        <v>10.38</v>
      </c>
      <c r="K1547" s="6">
        <v>0.13</v>
      </c>
      <c r="L1547" s="6">
        <v>0.79</v>
      </c>
      <c r="M1547" s="5" t="s">
        <v>137</v>
      </c>
      <c r="N1547" s="5"/>
    </row>
    <row r="1548" spans="1:14">
      <c r="A1548" s="5" t="s">
        <v>2752</v>
      </c>
      <c r="B1548" s="5" t="s">
        <v>2753</v>
      </c>
      <c r="C1548" s="394" t="s">
        <v>2754</v>
      </c>
      <c r="D1548" s="5" t="s">
        <v>2755</v>
      </c>
      <c r="E1548" s="6">
        <v>0</v>
      </c>
      <c r="F1548" s="5" t="s">
        <v>377</v>
      </c>
      <c r="G1548" s="5" t="s">
        <v>82</v>
      </c>
      <c r="H1548" s="6"/>
      <c r="I1548" s="5"/>
      <c r="J1548" s="6">
        <v>10.4</v>
      </c>
      <c r="K1548" s="6">
        <v>0.23</v>
      </c>
      <c r="L1548" s="6">
        <v>2.37</v>
      </c>
      <c r="M1548" s="5" t="s">
        <v>378</v>
      </c>
      <c r="N1548" s="5"/>
    </row>
    <row r="1549" spans="1:14">
      <c r="A1549" s="5" t="s">
        <v>1553</v>
      </c>
      <c r="B1549" s="5" t="s">
        <v>1554</v>
      </c>
      <c r="C1549" s="5" t="s">
        <v>1555</v>
      </c>
      <c r="D1549" s="5" t="s">
        <v>1556</v>
      </c>
      <c r="E1549" s="6">
        <v>0</v>
      </c>
      <c r="F1549" s="5" t="s">
        <v>69</v>
      </c>
      <c r="G1549" s="5" t="s">
        <v>85</v>
      </c>
      <c r="H1549" s="6"/>
      <c r="I1549" s="5"/>
      <c r="J1549" s="6">
        <v>3.82</v>
      </c>
      <c r="K1549" s="6">
        <v>0.08</v>
      </c>
      <c r="L1549" s="6">
        <v>0.38</v>
      </c>
      <c r="M1549" s="5" t="s">
        <v>122</v>
      </c>
      <c r="N1549" s="5"/>
    </row>
    <row r="1550" spans="1:14">
      <c r="A1550" s="5" t="s">
        <v>2536</v>
      </c>
      <c r="B1550" s="5" t="s">
        <v>2537</v>
      </c>
      <c r="C1550" s="395" t="s">
        <v>2538</v>
      </c>
      <c r="D1550" s="5" t="s">
        <v>2539</v>
      </c>
      <c r="E1550" s="6">
        <v>0</v>
      </c>
      <c r="F1550" s="5" t="s">
        <v>853</v>
      </c>
      <c r="G1550" s="5" t="s">
        <v>91</v>
      </c>
      <c r="H1550" s="6"/>
      <c r="I1550" s="5" t="s">
        <v>263</v>
      </c>
      <c r="J1550" s="6">
        <v>6.44</v>
      </c>
      <c r="K1550" s="6">
        <v>0.09</v>
      </c>
      <c r="L1550" s="6">
        <v>0.61</v>
      </c>
      <c r="M1550" s="5" t="s">
        <v>854</v>
      </c>
      <c r="N1550" s="5" t="s">
        <v>8599</v>
      </c>
    </row>
    <row r="1551" spans="1:14">
      <c r="A1551" s="5" t="s">
        <v>4939</v>
      </c>
      <c r="B1551" s="5" t="s">
        <v>4940</v>
      </c>
      <c r="C1551" s="394" t="s">
        <v>4941</v>
      </c>
      <c r="D1551" s="5" t="s">
        <v>4942</v>
      </c>
      <c r="E1551" s="6">
        <v>0</v>
      </c>
      <c r="F1551" s="5" t="s">
        <v>73</v>
      </c>
      <c r="G1551" s="5" t="s">
        <v>85</v>
      </c>
      <c r="H1551" s="6"/>
      <c r="I1551" s="5"/>
      <c r="J1551" s="6"/>
      <c r="K1551" s="6">
        <v>0.13</v>
      </c>
      <c r="L1551" s="6">
        <v>0.88</v>
      </c>
      <c r="M1551" s="5" t="s">
        <v>469</v>
      </c>
      <c r="N1551" s="5"/>
    </row>
    <row r="1552" spans="1:14">
      <c r="A1552" s="5" t="s">
        <v>6478</v>
      </c>
      <c r="B1552" s="5" t="s">
        <v>6479</v>
      </c>
      <c r="C1552" s="393">
        <v>601127</v>
      </c>
      <c r="D1552" s="5" t="s">
        <v>6481</v>
      </c>
      <c r="E1552" s="6">
        <v>0</v>
      </c>
      <c r="F1552" s="5" t="s">
        <v>69</v>
      </c>
      <c r="G1552" s="5" t="s">
        <v>82</v>
      </c>
      <c r="H1552" s="6"/>
      <c r="I1552" s="5"/>
      <c r="J1552" s="6"/>
      <c r="K1552" s="6">
        <v>0.23</v>
      </c>
      <c r="L1552" s="6">
        <v>3.83</v>
      </c>
      <c r="M1552" s="5" t="s">
        <v>122</v>
      </c>
      <c r="N1552" s="5"/>
    </row>
    <row r="1553" spans="1:14">
      <c r="A1553" s="5" t="s">
        <v>4991</v>
      </c>
      <c r="B1553" s="5" t="s">
        <v>4992</v>
      </c>
      <c r="C1553" s="395">
        <v>2097</v>
      </c>
      <c r="D1553" s="5" t="s">
        <v>4994</v>
      </c>
      <c r="E1553" s="6">
        <v>0</v>
      </c>
      <c r="F1553" s="5" t="s">
        <v>69</v>
      </c>
      <c r="G1553" s="5" t="s">
        <v>82</v>
      </c>
      <c r="H1553" s="6"/>
      <c r="I1553" s="5"/>
      <c r="J1553" s="6"/>
      <c r="K1553" s="6">
        <v>0.34</v>
      </c>
      <c r="L1553" s="6">
        <v>3.93</v>
      </c>
      <c r="M1553" s="5" t="s">
        <v>157</v>
      </c>
      <c r="N1553" s="5"/>
    </row>
    <row r="1554" spans="1:14">
      <c r="A1554" s="5" t="s">
        <v>2516</v>
      </c>
      <c r="B1554" s="5" t="s">
        <v>2517</v>
      </c>
      <c r="C1554" s="395" t="s">
        <v>2518</v>
      </c>
      <c r="D1554" s="5" t="s">
        <v>2519</v>
      </c>
      <c r="E1554" s="6">
        <v>0</v>
      </c>
      <c r="F1554" s="5" t="s">
        <v>853</v>
      </c>
      <c r="G1554" s="5" t="s">
        <v>89</v>
      </c>
      <c r="H1554" s="6"/>
      <c r="I1554" s="5"/>
      <c r="J1554" s="6">
        <v>9.11</v>
      </c>
      <c r="K1554" s="6">
        <v>0.02</v>
      </c>
      <c r="L1554" s="6">
        <v>0.33</v>
      </c>
      <c r="M1554" s="5" t="s">
        <v>854</v>
      </c>
      <c r="N1554" s="5"/>
    </row>
    <row r="1555" spans="1:14">
      <c r="A1555" s="5" t="s">
        <v>7263</v>
      </c>
      <c r="B1555" s="5" t="s">
        <v>7264</v>
      </c>
      <c r="C1555" s="394" t="s">
        <v>7265</v>
      </c>
      <c r="D1555" s="5" t="s">
        <v>7266</v>
      </c>
      <c r="E1555" s="6">
        <v>0</v>
      </c>
      <c r="F1555" s="5" t="s">
        <v>71</v>
      </c>
      <c r="G1555" s="5" t="s">
        <v>82</v>
      </c>
      <c r="H1555" s="6"/>
      <c r="I1555" s="5"/>
      <c r="J1555" s="6">
        <v>385.61</v>
      </c>
      <c r="K1555" s="6"/>
      <c r="L1555" s="6">
        <v>6.52</v>
      </c>
      <c r="M1555" s="5" t="s">
        <v>171</v>
      </c>
      <c r="N1555" s="5"/>
    </row>
    <row r="1556" spans="1:14">
      <c r="A1556" s="5" t="s">
        <v>5563</v>
      </c>
      <c r="B1556" s="5" t="s">
        <v>5564</v>
      </c>
      <c r="C1556" s="394" t="s">
        <v>5565</v>
      </c>
      <c r="D1556" s="5" t="s">
        <v>5566</v>
      </c>
      <c r="E1556" s="6">
        <v>0</v>
      </c>
      <c r="F1556" s="5" t="s">
        <v>71</v>
      </c>
      <c r="G1556" s="5" t="s">
        <v>83</v>
      </c>
      <c r="H1556" s="6"/>
      <c r="I1556" s="5"/>
      <c r="J1556" s="6"/>
      <c r="K1556" s="6">
        <v>0.12</v>
      </c>
      <c r="L1556" s="6">
        <v>4.2</v>
      </c>
      <c r="M1556" s="5" t="s">
        <v>171</v>
      </c>
      <c r="N1556" s="5"/>
    </row>
    <row r="1557" spans="1:14">
      <c r="A1557" s="5" t="s">
        <v>4086</v>
      </c>
      <c r="B1557" s="5" t="s">
        <v>4087</v>
      </c>
      <c r="C1557" s="395" t="s">
        <v>4088</v>
      </c>
      <c r="D1557" s="5" t="s">
        <v>4089</v>
      </c>
      <c r="E1557" s="6">
        <v>0</v>
      </c>
      <c r="F1557" s="5" t="s">
        <v>67</v>
      </c>
      <c r="G1557" s="5" t="s">
        <v>87</v>
      </c>
      <c r="H1557" s="6"/>
      <c r="I1557" s="5"/>
      <c r="J1557" s="6"/>
      <c r="K1557" s="6">
        <v>0.28999999999999998</v>
      </c>
      <c r="L1557" s="6">
        <v>1.23</v>
      </c>
      <c r="M1557" s="5" t="s">
        <v>1376</v>
      </c>
      <c r="N1557" s="5"/>
    </row>
    <row r="1558" spans="1:14">
      <c r="A1558" s="5" t="s">
        <v>6710</v>
      </c>
      <c r="B1558" s="5" t="s">
        <v>6711</v>
      </c>
      <c r="C1558" s="395">
        <v>2916</v>
      </c>
      <c r="D1558" s="5" t="s">
        <v>6713</v>
      </c>
      <c r="E1558" s="6">
        <v>0</v>
      </c>
      <c r="F1558" s="5" t="s">
        <v>69</v>
      </c>
      <c r="G1558" s="5" t="s">
        <v>88</v>
      </c>
      <c r="H1558" s="6"/>
      <c r="I1558" s="5"/>
      <c r="J1558" s="6">
        <v>34.61</v>
      </c>
      <c r="K1558" s="6">
        <v>0.21</v>
      </c>
      <c r="L1558" s="6">
        <v>10.19</v>
      </c>
      <c r="M1558" s="5" t="s">
        <v>122</v>
      </c>
      <c r="N1558" s="5"/>
    </row>
    <row r="1559" spans="1:14">
      <c r="A1559" s="5" t="s">
        <v>8518</v>
      </c>
      <c r="B1559" s="5" t="s">
        <v>9090</v>
      </c>
      <c r="C1559" s="394" t="s">
        <v>9266</v>
      </c>
      <c r="D1559" s="5" t="s">
        <v>9091</v>
      </c>
      <c r="E1559" s="6">
        <v>0</v>
      </c>
      <c r="F1559" s="5" t="s">
        <v>69</v>
      </c>
      <c r="G1559" s="5" t="s">
        <v>87</v>
      </c>
      <c r="H1559" s="6"/>
      <c r="I1559" s="5"/>
      <c r="J1559" s="6"/>
      <c r="K1559" s="6">
        <v>0.16</v>
      </c>
      <c r="L1559" s="6">
        <v>3.68</v>
      </c>
      <c r="M1559" s="5" t="s">
        <v>157</v>
      </c>
      <c r="N1559" s="5"/>
    </row>
    <row r="1560" spans="1:14">
      <c r="A1560" s="5" t="s">
        <v>4883</v>
      </c>
      <c r="B1560" s="5" t="s">
        <v>4884</v>
      </c>
      <c r="C1560" s="395" t="s">
        <v>4885</v>
      </c>
      <c r="D1560" s="5" t="s">
        <v>4886</v>
      </c>
      <c r="E1560" s="6">
        <v>0</v>
      </c>
      <c r="F1560" s="5" t="s">
        <v>459</v>
      </c>
      <c r="G1560" s="5" t="s">
        <v>89</v>
      </c>
      <c r="H1560" s="6"/>
      <c r="I1560" s="5"/>
      <c r="J1560" s="6">
        <v>13.56</v>
      </c>
      <c r="K1560" s="6">
        <v>0.03</v>
      </c>
      <c r="L1560" s="6">
        <v>0.94</v>
      </c>
      <c r="M1560" s="5" t="s">
        <v>460</v>
      </c>
      <c r="N1560" s="5"/>
    </row>
    <row r="1561" spans="1:14">
      <c r="A1561" s="5" t="s">
        <v>6514</v>
      </c>
      <c r="B1561" s="5" t="s">
        <v>6515</v>
      </c>
      <c r="C1561" s="395">
        <v>600547</v>
      </c>
      <c r="D1561" s="5" t="s">
        <v>6517</v>
      </c>
      <c r="E1561" s="6">
        <v>0</v>
      </c>
      <c r="F1561" s="5" t="s">
        <v>69</v>
      </c>
      <c r="G1561" s="5" t="s">
        <v>89</v>
      </c>
      <c r="H1561" s="6"/>
      <c r="I1561" s="5"/>
      <c r="J1561" s="6">
        <v>35.47</v>
      </c>
      <c r="K1561" s="6">
        <v>0.24</v>
      </c>
      <c r="L1561" s="6">
        <v>5.99</v>
      </c>
      <c r="M1561" s="5" t="s">
        <v>122</v>
      </c>
      <c r="N1561" s="5"/>
    </row>
    <row r="1562" spans="1:14">
      <c r="A1562" s="5" t="s">
        <v>4146</v>
      </c>
      <c r="B1562" s="5" t="s">
        <v>4147</v>
      </c>
      <c r="C1562" s="395">
        <v>177</v>
      </c>
      <c r="D1562" s="5" t="s">
        <v>4149</v>
      </c>
      <c r="E1562" s="6">
        <v>0</v>
      </c>
      <c r="F1562" s="5" t="s">
        <v>69</v>
      </c>
      <c r="G1562" s="5" t="s">
        <v>87</v>
      </c>
      <c r="H1562" s="6"/>
      <c r="I1562" s="5" t="s">
        <v>263</v>
      </c>
      <c r="J1562" s="6"/>
      <c r="K1562" s="6">
        <v>0.12</v>
      </c>
      <c r="L1562" s="6">
        <v>1.1100000000000001</v>
      </c>
      <c r="M1562" s="5" t="s">
        <v>157</v>
      </c>
      <c r="N1562" s="5" t="s">
        <v>8600</v>
      </c>
    </row>
    <row r="1563" spans="1:14">
      <c r="A1563" s="5" t="s">
        <v>5179</v>
      </c>
      <c r="B1563" s="5" t="s">
        <v>5180</v>
      </c>
      <c r="C1563" s="5" t="s">
        <v>5181</v>
      </c>
      <c r="D1563" s="5" t="s">
        <v>5182</v>
      </c>
      <c r="E1563" s="6">
        <v>0</v>
      </c>
      <c r="F1563" s="5" t="s">
        <v>136</v>
      </c>
      <c r="G1563" s="5" t="s">
        <v>83</v>
      </c>
      <c r="H1563" s="6"/>
      <c r="I1563" s="5"/>
      <c r="J1563" s="6">
        <v>38.950000000000003</v>
      </c>
      <c r="K1563" s="6">
        <v>0.89</v>
      </c>
      <c r="L1563" s="6">
        <v>40.26</v>
      </c>
      <c r="M1563" s="5" t="s">
        <v>137</v>
      </c>
      <c r="N1563" s="5"/>
    </row>
    <row r="1564" spans="1:14">
      <c r="A1564" s="5" t="s">
        <v>8129</v>
      </c>
      <c r="B1564" s="5" t="s">
        <v>8130</v>
      </c>
      <c r="C1564" s="393">
        <v>2463</v>
      </c>
      <c r="D1564" s="5" t="s">
        <v>8132</v>
      </c>
      <c r="E1564" s="6">
        <v>0</v>
      </c>
      <c r="F1564" s="5" t="s">
        <v>69</v>
      </c>
      <c r="G1564" s="5" t="s">
        <v>88</v>
      </c>
      <c r="H1564" s="6"/>
      <c r="I1564" s="5"/>
      <c r="J1564" s="6">
        <v>18.97</v>
      </c>
      <c r="K1564" s="6">
        <v>0.28999999999999998</v>
      </c>
      <c r="L1564" s="6">
        <v>11.25</v>
      </c>
      <c r="M1564" s="5" t="s">
        <v>122</v>
      </c>
      <c r="N1564" s="5"/>
    </row>
    <row r="1565" spans="1:14">
      <c r="A1565" s="5" t="s">
        <v>2948</v>
      </c>
      <c r="B1565" s="5" t="s">
        <v>2949</v>
      </c>
      <c r="C1565" s="393">
        <v>2367</v>
      </c>
      <c r="D1565" s="5" t="s">
        <v>2951</v>
      </c>
      <c r="E1565" s="6">
        <v>0</v>
      </c>
      <c r="F1565" s="5" t="s">
        <v>69</v>
      </c>
      <c r="G1565" s="5" t="s">
        <v>83</v>
      </c>
      <c r="H1565" s="6"/>
      <c r="I1565" s="5"/>
      <c r="J1565" s="6"/>
      <c r="K1565" s="6">
        <v>0.35</v>
      </c>
      <c r="L1565" s="6">
        <v>2.72</v>
      </c>
      <c r="M1565" s="5" t="s">
        <v>157</v>
      </c>
      <c r="N1565" s="5"/>
    </row>
    <row r="1566" spans="1:14">
      <c r="A1566" s="5" t="s">
        <v>1207</v>
      </c>
      <c r="B1566" s="5" t="s">
        <v>1208</v>
      </c>
      <c r="C1566" s="395">
        <v>725</v>
      </c>
      <c r="D1566" s="5" t="s">
        <v>1210</v>
      </c>
      <c r="E1566" s="6">
        <v>0</v>
      </c>
      <c r="F1566" s="5" t="s">
        <v>69</v>
      </c>
      <c r="G1566" s="5" t="s">
        <v>88</v>
      </c>
      <c r="H1566" s="6"/>
      <c r="I1566" s="5"/>
      <c r="J1566" s="6">
        <v>14.59</v>
      </c>
      <c r="K1566" s="6">
        <v>0.04</v>
      </c>
      <c r="L1566" s="6">
        <v>1.1200000000000001</v>
      </c>
      <c r="M1566" s="5" t="s">
        <v>122</v>
      </c>
      <c r="N1566" s="5"/>
    </row>
    <row r="1567" spans="1:14">
      <c r="A1567" s="5" t="s">
        <v>3807</v>
      </c>
      <c r="B1567" s="5" t="s">
        <v>3808</v>
      </c>
      <c r="C1567" s="393">
        <v>542830</v>
      </c>
      <c r="D1567" s="5" t="s">
        <v>3810</v>
      </c>
      <c r="E1567" s="6">
        <v>0</v>
      </c>
      <c r="F1567" s="5" t="s">
        <v>71</v>
      </c>
      <c r="G1567" s="5" t="s">
        <v>87</v>
      </c>
      <c r="H1567" s="6"/>
      <c r="I1567" s="5"/>
      <c r="J1567" s="6">
        <v>35.590000000000003</v>
      </c>
      <c r="K1567" s="6">
        <v>0.38</v>
      </c>
      <c r="L1567" s="6">
        <v>10.18</v>
      </c>
      <c r="M1567" s="5" t="s">
        <v>171</v>
      </c>
      <c r="N1567" s="5"/>
    </row>
    <row r="1568" spans="1:14">
      <c r="A1568" s="5" t="s">
        <v>931</v>
      </c>
      <c r="B1568" s="5" t="s">
        <v>932</v>
      </c>
      <c r="C1568" s="395">
        <v>601328</v>
      </c>
      <c r="D1568" s="5" t="s">
        <v>934</v>
      </c>
      <c r="E1568" s="6">
        <v>0</v>
      </c>
      <c r="F1568" s="5" t="s">
        <v>69</v>
      </c>
      <c r="G1568" s="5" t="s">
        <v>85</v>
      </c>
      <c r="H1568" s="6">
        <v>1.01</v>
      </c>
      <c r="I1568" s="5" t="s">
        <v>142</v>
      </c>
      <c r="J1568" s="6">
        <v>6.48</v>
      </c>
      <c r="K1568" s="6">
        <v>0.09</v>
      </c>
      <c r="L1568" s="6">
        <v>0.53</v>
      </c>
      <c r="M1568" s="5" t="s">
        <v>122</v>
      </c>
      <c r="N1568" s="5" t="s">
        <v>8598</v>
      </c>
    </row>
    <row r="1569" spans="1:14">
      <c r="A1569" s="5" t="s">
        <v>1268</v>
      </c>
      <c r="B1569" s="5" t="s">
        <v>1269</v>
      </c>
      <c r="C1569" s="395">
        <v>1876</v>
      </c>
      <c r="D1569" s="5" t="s">
        <v>1271</v>
      </c>
      <c r="E1569" s="6">
        <v>0</v>
      </c>
      <c r="F1569" s="5" t="s">
        <v>48</v>
      </c>
      <c r="G1569" s="5" t="s">
        <v>83</v>
      </c>
      <c r="H1569" s="6">
        <v>0.66</v>
      </c>
      <c r="I1569" s="5" t="s">
        <v>263</v>
      </c>
      <c r="J1569" s="6">
        <v>19.71</v>
      </c>
      <c r="K1569" s="6">
        <v>0.05</v>
      </c>
      <c r="L1569" s="6">
        <v>1.28</v>
      </c>
      <c r="M1569" s="5" t="s">
        <v>157</v>
      </c>
      <c r="N1569" s="5" t="s">
        <v>8599</v>
      </c>
    </row>
    <row r="1570" spans="1:14">
      <c r="A1570" s="5" t="s">
        <v>776</v>
      </c>
      <c r="B1570" s="5" t="s">
        <v>777</v>
      </c>
      <c r="C1570" s="394" t="s">
        <v>778</v>
      </c>
      <c r="D1570" s="5" t="s">
        <v>779</v>
      </c>
      <c r="E1570" s="6">
        <v>0</v>
      </c>
      <c r="F1570" s="5" t="s">
        <v>182</v>
      </c>
      <c r="G1570" s="5" t="s">
        <v>90</v>
      </c>
      <c r="H1570" s="6"/>
      <c r="I1570" s="5"/>
      <c r="J1570" s="6">
        <v>8.07</v>
      </c>
      <c r="K1570" s="6">
        <v>0.12</v>
      </c>
      <c r="L1570" s="6">
        <v>0.85</v>
      </c>
      <c r="M1570" s="5" t="s">
        <v>183</v>
      </c>
      <c r="N1570" s="5"/>
    </row>
    <row r="1571" spans="1:14">
      <c r="A1571" s="5" t="s">
        <v>6202</v>
      </c>
      <c r="B1571" s="5" t="s">
        <v>6203</v>
      </c>
      <c r="C1571" s="395">
        <v>2310</v>
      </c>
      <c r="D1571" s="5" t="s">
        <v>6205</v>
      </c>
      <c r="E1571" s="6">
        <v>0</v>
      </c>
      <c r="F1571" s="5" t="s">
        <v>229</v>
      </c>
      <c r="G1571" s="5" t="s">
        <v>89</v>
      </c>
      <c r="H1571" s="6"/>
      <c r="I1571" s="5"/>
      <c r="J1571" s="6"/>
      <c r="K1571" s="6">
        <v>-0.05</v>
      </c>
      <c r="L1571" s="6">
        <v>0.89</v>
      </c>
      <c r="M1571" s="5" t="s">
        <v>230</v>
      </c>
      <c r="N1571" s="5"/>
    </row>
    <row r="1572" spans="1:14">
      <c r="A1572" s="5" t="s">
        <v>5023</v>
      </c>
      <c r="B1572" s="5" t="s">
        <v>5024</v>
      </c>
      <c r="C1572" s="393">
        <v>688008</v>
      </c>
      <c r="D1572" s="5" t="s">
        <v>5026</v>
      </c>
      <c r="E1572" s="6">
        <v>0</v>
      </c>
      <c r="F1572" s="5" t="s">
        <v>69</v>
      </c>
      <c r="G1572" s="5" t="s">
        <v>88</v>
      </c>
      <c r="H1572" s="6"/>
      <c r="I1572" s="5"/>
      <c r="J1572" s="6">
        <v>40.840000000000003</v>
      </c>
      <c r="K1572" s="6">
        <v>0.18</v>
      </c>
      <c r="L1572" s="6">
        <v>12.73</v>
      </c>
      <c r="M1572" s="5" t="s">
        <v>122</v>
      </c>
      <c r="N1572" s="5"/>
    </row>
    <row r="1573" spans="1:14">
      <c r="A1573" s="5" t="s">
        <v>2091</v>
      </c>
      <c r="B1573" s="5" t="s">
        <v>2092</v>
      </c>
      <c r="C1573" s="395">
        <v>531344</v>
      </c>
      <c r="D1573" s="5" t="s">
        <v>2094</v>
      </c>
      <c r="E1573" s="6">
        <v>0</v>
      </c>
      <c r="F1573" s="5" t="s">
        <v>71</v>
      </c>
      <c r="G1573" s="5" t="s">
        <v>87</v>
      </c>
      <c r="H1573" s="6"/>
      <c r="I1573" s="5"/>
      <c r="J1573" s="6">
        <v>36.75</v>
      </c>
      <c r="K1573" s="6">
        <v>0.11</v>
      </c>
      <c r="L1573" s="6">
        <v>2.88</v>
      </c>
      <c r="M1573" s="5" t="s">
        <v>171</v>
      </c>
      <c r="N1573" s="5"/>
    </row>
    <row r="1574" spans="1:14">
      <c r="A1574" s="5" t="s">
        <v>8045</v>
      </c>
      <c r="B1574" s="5" t="s">
        <v>8046</v>
      </c>
      <c r="C1574" s="395">
        <v>5246</v>
      </c>
      <c r="D1574" s="5" t="s">
        <v>8048</v>
      </c>
      <c r="E1574" s="6">
        <v>0</v>
      </c>
      <c r="F1574" s="5" t="s">
        <v>136</v>
      </c>
      <c r="G1574" s="5" t="s">
        <v>87</v>
      </c>
      <c r="H1574" s="6"/>
      <c r="I1574" s="5"/>
      <c r="J1574" s="6">
        <v>17.53</v>
      </c>
      <c r="K1574" s="6">
        <v>0.26</v>
      </c>
      <c r="L1574" s="6">
        <v>4.6100000000000003</v>
      </c>
      <c r="M1574" s="5" t="s">
        <v>137</v>
      </c>
      <c r="N1574" s="5"/>
    </row>
    <row r="1575" spans="1:14">
      <c r="A1575" s="5" t="s">
        <v>987</v>
      </c>
      <c r="B1575" s="5" t="s">
        <v>988</v>
      </c>
      <c r="C1575" s="395">
        <v>600019</v>
      </c>
      <c r="D1575" s="5" t="s">
        <v>990</v>
      </c>
      <c r="E1575" s="6">
        <v>0</v>
      </c>
      <c r="F1575" s="5" t="s">
        <v>69</v>
      </c>
      <c r="G1575" s="5" t="s">
        <v>89</v>
      </c>
      <c r="H1575" s="6"/>
      <c r="I1575" s="5" t="s">
        <v>142</v>
      </c>
      <c r="J1575" s="6">
        <v>6.56</v>
      </c>
      <c r="K1575" s="6">
        <v>0.04</v>
      </c>
      <c r="L1575" s="6">
        <v>0.68</v>
      </c>
      <c r="M1575" s="5" t="s">
        <v>122</v>
      </c>
      <c r="N1575" s="5" t="s">
        <v>8599</v>
      </c>
    </row>
    <row r="1576" spans="1:14">
      <c r="A1576" s="5" t="s">
        <v>4647</v>
      </c>
      <c r="B1576" s="5" t="s">
        <v>4648</v>
      </c>
      <c r="C1576" s="395">
        <v>523457</v>
      </c>
      <c r="D1576" s="5" t="s">
        <v>4650</v>
      </c>
      <c r="E1576" s="6">
        <v>0</v>
      </c>
      <c r="F1576" s="5" t="s">
        <v>71</v>
      </c>
      <c r="G1576" s="5" t="s">
        <v>89</v>
      </c>
      <c r="H1576" s="6"/>
      <c r="I1576" s="5"/>
      <c r="J1576" s="6"/>
      <c r="K1576" s="6">
        <v>0.13</v>
      </c>
      <c r="L1576" s="6">
        <v>15.35</v>
      </c>
      <c r="M1576" s="5" t="s">
        <v>171</v>
      </c>
      <c r="N1576" s="5"/>
    </row>
    <row r="1577" spans="1:14">
      <c r="A1577" s="5" t="s">
        <v>955</v>
      </c>
      <c r="B1577" s="5" t="s">
        <v>956</v>
      </c>
      <c r="C1577" s="393">
        <v>601009</v>
      </c>
      <c r="D1577" s="5" t="s">
        <v>958</v>
      </c>
      <c r="E1577" s="6">
        <v>0</v>
      </c>
      <c r="F1577" s="5" t="s">
        <v>69</v>
      </c>
      <c r="G1577" s="5" t="s">
        <v>85</v>
      </c>
      <c r="H1577" s="6"/>
      <c r="I1577" s="5"/>
      <c r="J1577" s="6">
        <v>3.65</v>
      </c>
      <c r="K1577" s="6">
        <v>0.14000000000000001</v>
      </c>
      <c r="L1577" s="6">
        <v>0.74</v>
      </c>
      <c r="M1577" s="5" t="s">
        <v>122</v>
      </c>
      <c r="N1577" s="5"/>
    </row>
    <row r="1578" spans="1:14">
      <c r="A1578" s="5" t="s">
        <v>967</v>
      </c>
      <c r="B1578" s="5" t="s">
        <v>968</v>
      </c>
      <c r="C1578" s="395">
        <v>601229</v>
      </c>
      <c r="D1578" s="5" t="s">
        <v>970</v>
      </c>
      <c r="E1578" s="6">
        <v>0</v>
      </c>
      <c r="F1578" s="5" t="s">
        <v>69</v>
      </c>
      <c r="G1578" s="5" t="s">
        <v>85</v>
      </c>
      <c r="H1578" s="6"/>
      <c r="I1578" s="5"/>
      <c r="J1578" s="6">
        <v>3.13</v>
      </c>
      <c r="K1578" s="6">
        <v>0.1</v>
      </c>
      <c r="L1578" s="6">
        <v>0.52</v>
      </c>
      <c r="M1578" s="5" t="s">
        <v>122</v>
      </c>
      <c r="N1578" s="5"/>
    </row>
    <row r="1579" spans="1:14">
      <c r="A1579" s="5" t="s">
        <v>7363</v>
      </c>
      <c r="B1579" s="5" t="s">
        <v>7364</v>
      </c>
      <c r="C1579" s="395">
        <v>500408</v>
      </c>
      <c r="D1579" s="5" t="s">
        <v>7366</v>
      </c>
      <c r="E1579" s="6">
        <v>0</v>
      </c>
      <c r="F1579" s="5" t="s">
        <v>71</v>
      </c>
      <c r="G1579" s="5" t="s">
        <v>88</v>
      </c>
      <c r="H1579" s="6"/>
      <c r="I1579" s="5"/>
      <c r="J1579" s="6"/>
      <c r="K1579" s="6">
        <v>0.3</v>
      </c>
      <c r="L1579" s="6">
        <v>10.24</v>
      </c>
      <c r="M1579" s="5" t="s">
        <v>171</v>
      </c>
      <c r="N1579" s="5"/>
    </row>
    <row r="1580" spans="1:14">
      <c r="A1580" s="5" t="s">
        <v>6045</v>
      </c>
      <c r="B1580" s="5" t="s">
        <v>6046</v>
      </c>
      <c r="C1580" s="393">
        <v>542649</v>
      </c>
      <c r="D1580" s="5" t="s">
        <v>6048</v>
      </c>
      <c r="E1580" s="6">
        <v>0</v>
      </c>
      <c r="F1580" s="5" t="s">
        <v>71</v>
      </c>
      <c r="G1580" s="5" t="s">
        <v>87</v>
      </c>
      <c r="H1580" s="6"/>
      <c r="I1580" s="5"/>
      <c r="J1580" s="6"/>
      <c r="K1580" s="6">
        <v>0.14000000000000001</v>
      </c>
      <c r="L1580" s="6">
        <v>6</v>
      </c>
      <c r="M1580" s="5" t="s">
        <v>171</v>
      </c>
      <c r="N1580" s="5"/>
    </row>
    <row r="1581" spans="1:14">
      <c r="A1581" s="5" t="s">
        <v>1841</v>
      </c>
      <c r="B1581" s="5" t="s">
        <v>1842</v>
      </c>
      <c r="C1581" s="395">
        <v>601888</v>
      </c>
      <c r="D1581" s="5" t="s">
        <v>1844</v>
      </c>
      <c r="E1581" s="6">
        <v>0</v>
      </c>
      <c r="F1581" s="5" t="s">
        <v>69</v>
      </c>
      <c r="G1581" s="5" t="s">
        <v>82</v>
      </c>
      <c r="H1581" s="6">
        <v>1.06</v>
      </c>
      <c r="I1581" s="5" t="s">
        <v>263</v>
      </c>
      <c r="J1581" s="6">
        <v>32.72</v>
      </c>
      <c r="K1581" s="6">
        <v>7.0000000000000007E-2</v>
      </c>
      <c r="L1581" s="6">
        <v>2.58</v>
      </c>
      <c r="M1581" s="5" t="s">
        <v>122</v>
      </c>
      <c r="N1581" s="5" t="s">
        <v>8599</v>
      </c>
    </row>
    <row r="1582" spans="1:14">
      <c r="A1582" s="5" t="s">
        <v>5911</v>
      </c>
      <c r="B1582" s="5" t="s">
        <v>5912</v>
      </c>
      <c r="C1582" s="395" t="s">
        <v>5913</v>
      </c>
      <c r="D1582" s="5" t="s">
        <v>5914</v>
      </c>
      <c r="E1582" s="6">
        <v>0</v>
      </c>
      <c r="F1582" s="5" t="s">
        <v>3899</v>
      </c>
      <c r="G1582" s="5" t="s">
        <v>83</v>
      </c>
      <c r="H1582" s="6"/>
      <c r="I1582" s="5"/>
      <c r="J1582" s="6">
        <v>16.670000000000002</v>
      </c>
      <c r="K1582" s="6">
        <v>0.21</v>
      </c>
      <c r="L1582" s="6">
        <v>3.42</v>
      </c>
      <c r="M1582" s="5" t="s">
        <v>3900</v>
      </c>
      <c r="N1582" s="5"/>
    </row>
    <row r="1583" spans="1:14">
      <c r="A1583" s="5" t="s">
        <v>3106</v>
      </c>
      <c r="B1583" s="5" t="s">
        <v>3107</v>
      </c>
      <c r="C1583" s="393" t="s">
        <v>3108</v>
      </c>
      <c r="D1583" s="5" t="s">
        <v>3109</v>
      </c>
      <c r="E1583" s="6">
        <v>0</v>
      </c>
      <c r="F1583" s="5" t="s">
        <v>79</v>
      </c>
      <c r="G1583" s="5" t="s">
        <v>83</v>
      </c>
      <c r="H1583" s="6"/>
      <c r="I1583" s="5"/>
      <c r="J1583" s="6">
        <v>12.07</v>
      </c>
      <c r="K1583" s="6">
        <v>0.13</v>
      </c>
      <c r="L1583" s="6">
        <v>1.95</v>
      </c>
      <c r="M1583" s="5" t="s">
        <v>603</v>
      </c>
      <c r="N1583" s="5"/>
    </row>
    <row r="1584" spans="1:14">
      <c r="A1584" s="5" t="s">
        <v>3246</v>
      </c>
      <c r="B1584" s="5" t="s">
        <v>3247</v>
      </c>
      <c r="C1584" s="395">
        <v>600690</v>
      </c>
      <c r="D1584" s="5" t="s">
        <v>3249</v>
      </c>
      <c r="E1584" s="6">
        <v>0</v>
      </c>
      <c r="F1584" s="5" t="s">
        <v>69</v>
      </c>
      <c r="G1584" s="5" t="s">
        <v>82</v>
      </c>
      <c r="H1584" s="6">
        <v>0.68</v>
      </c>
      <c r="I1584" s="5" t="s">
        <v>263</v>
      </c>
      <c r="J1584" s="6">
        <v>9.56</v>
      </c>
      <c r="K1584" s="6">
        <v>0.17</v>
      </c>
      <c r="L1584" s="6">
        <v>1.6</v>
      </c>
      <c r="M1584" s="5" t="s">
        <v>122</v>
      </c>
      <c r="N1584" s="5" t="s">
        <v>8598</v>
      </c>
    </row>
    <row r="1585" spans="1:14">
      <c r="A1585" s="5" t="s">
        <v>1681</v>
      </c>
      <c r="B1585" s="5" t="s">
        <v>1682</v>
      </c>
      <c r="C1585" s="5" t="s">
        <v>1683</v>
      </c>
      <c r="D1585" s="5" t="s">
        <v>1684</v>
      </c>
      <c r="E1585" s="6">
        <v>0</v>
      </c>
      <c r="F1585" s="5" t="s">
        <v>69</v>
      </c>
      <c r="G1585" s="5" t="s">
        <v>85</v>
      </c>
      <c r="H1585" s="6"/>
      <c r="I1585" s="5" t="s">
        <v>142</v>
      </c>
      <c r="J1585" s="6">
        <v>6.85</v>
      </c>
      <c r="K1585" s="6">
        <v>0.05</v>
      </c>
      <c r="L1585" s="6">
        <v>0.28999999999999998</v>
      </c>
      <c r="M1585" s="5" t="s">
        <v>122</v>
      </c>
      <c r="N1585" s="5" t="s">
        <v>8599</v>
      </c>
    </row>
    <row r="1586" spans="1:14">
      <c r="A1586" s="5" t="s">
        <v>7375</v>
      </c>
      <c r="B1586" s="5" t="s">
        <v>7376</v>
      </c>
      <c r="C1586" s="5" t="s">
        <v>7377</v>
      </c>
      <c r="D1586" s="5" t="s">
        <v>7378</v>
      </c>
      <c r="E1586" s="6">
        <v>0</v>
      </c>
      <c r="F1586" s="5" t="s">
        <v>69</v>
      </c>
      <c r="G1586" s="5" t="s">
        <v>87</v>
      </c>
      <c r="H1586" s="6"/>
      <c r="I1586" s="5"/>
      <c r="J1586" s="6">
        <v>9.67</v>
      </c>
      <c r="K1586" s="6">
        <v>0.06</v>
      </c>
      <c r="L1586" s="6">
        <v>1.99</v>
      </c>
      <c r="M1586" s="5" t="s">
        <v>122</v>
      </c>
      <c r="N1586" s="5"/>
    </row>
    <row r="1587" spans="1:14">
      <c r="A1587" s="5" t="s">
        <v>4026</v>
      </c>
      <c r="B1587" s="5" t="s">
        <v>4027</v>
      </c>
      <c r="C1587" s="5" t="s">
        <v>4028</v>
      </c>
      <c r="D1587" s="5" t="s">
        <v>4029</v>
      </c>
      <c r="E1587" s="6">
        <v>0</v>
      </c>
      <c r="F1587" s="5" t="s">
        <v>71</v>
      </c>
      <c r="G1587" s="5" t="s">
        <v>82</v>
      </c>
      <c r="H1587" s="6"/>
      <c r="I1587" s="5"/>
      <c r="J1587" s="6"/>
      <c r="K1587" s="6">
        <v>7.0000000000000007E-2</v>
      </c>
      <c r="L1587" s="6">
        <v>2.93</v>
      </c>
      <c r="M1587" s="5" t="s">
        <v>171</v>
      </c>
      <c r="N1587" s="5"/>
    </row>
    <row r="1588" spans="1:14">
      <c r="A1588" s="5" t="s">
        <v>1657</v>
      </c>
      <c r="B1588" s="5" t="s">
        <v>1658</v>
      </c>
      <c r="C1588" s="393">
        <v>601872</v>
      </c>
      <c r="D1588" s="5" t="s">
        <v>1660</v>
      </c>
      <c r="E1588" s="6">
        <v>0</v>
      </c>
      <c r="F1588" s="5" t="s">
        <v>69</v>
      </c>
      <c r="G1588" s="5" t="s">
        <v>84</v>
      </c>
      <c r="H1588" s="6"/>
      <c r="I1588" s="5"/>
      <c r="J1588" s="6">
        <v>8.67</v>
      </c>
      <c r="K1588" s="6">
        <v>0.15</v>
      </c>
      <c r="L1588" s="6">
        <v>3.58</v>
      </c>
      <c r="M1588" s="5" t="s">
        <v>122</v>
      </c>
      <c r="N1588" s="5"/>
    </row>
    <row r="1589" spans="1:14">
      <c r="A1589" s="5" t="s">
        <v>4699</v>
      </c>
      <c r="B1589" s="5" t="s">
        <v>4700</v>
      </c>
      <c r="C1589" s="395">
        <v>601012</v>
      </c>
      <c r="D1589" s="5" t="s">
        <v>4702</v>
      </c>
      <c r="E1589" s="6">
        <v>0</v>
      </c>
      <c r="F1589" s="5" t="s">
        <v>69</v>
      </c>
      <c r="G1589" s="5" t="s">
        <v>88</v>
      </c>
      <c r="H1589" s="6">
        <v>1.02</v>
      </c>
      <c r="I1589" s="5" t="s">
        <v>142</v>
      </c>
      <c r="J1589" s="6"/>
      <c r="K1589" s="6">
        <v>-0.13</v>
      </c>
      <c r="L1589" s="6">
        <v>2.2599999999999998</v>
      </c>
      <c r="M1589" s="5" t="s">
        <v>122</v>
      </c>
      <c r="N1589" s="5" t="s">
        <v>8599</v>
      </c>
    </row>
    <row r="1590" spans="1:14">
      <c r="A1590" s="5" t="s">
        <v>1051</v>
      </c>
      <c r="B1590" s="5" t="s">
        <v>1052</v>
      </c>
      <c r="C1590" s="395">
        <v>371</v>
      </c>
      <c r="D1590" s="5" t="s">
        <v>1054</v>
      </c>
      <c r="E1590" s="6">
        <v>0</v>
      </c>
      <c r="F1590" s="5" t="s">
        <v>69</v>
      </c>
      <c r="G1590" s="5" t="s">
        <v>91</v>
      </c>
      <c r="H1590" s="6"/>
      <c r="I1590" s="5"/>
      <c r="J1590" s="6">
        <v>3.73</v>
      </c>
      <c r="K1590" s="6">
        <v>0.1</v>
      </c>
      <c r="L1590" s="6">
        <v>0.89</v>
      </c>
      <c r="M1590" s="5" t="s">
        <v>157</v>
      </c>
      <c r="N1590" s="5"/>
    </row>
    <row r="1591" spans="1:14">
      <c r="A1591" s="5" t="s">
        <v>7697</v>
      </c>
      <c r="B1591" s="5" t="s">
        <v>7698</v>
      </c>
      <c r="C1591" s="393" t="s">
        <v>7699</v>
      </c>
      <c r="D1591" s="5" t="s">
        <v>7700</v>
      </c>
      <c r="E1591" s="6">
        <v>0</v>
      </c>
      <c r="F1591" s="5" t="s">
        <v>34</v>
      </c>
      <c r="G1591" s="5" t="s">
        <v>81</v>
      </c>
      <c r="H1591" s="6">
        <v>0.91</v>
      </c>
      <c r="I1591" s="5" t="s">
        <v>142</v>
      </c>
      <c r="J1591" s="6">
        <v>122.61</v>
      </c>
      <c r="K1591" s="6">
        <v>0.01</v>
      </c>
      <c r="L1591" s="6">
        <v>0.96</v>
      </c>
      <c r="M1591" s="5" t="s">
        <v>299</v>
      </c>
      <c r="N1591" s="5" t="s">
        <v>8598</v>
      </c>
    </row>
    <row r="1592" spans="1:14">
      <c r="A1592" s="5" t="s">
        <v>6353</v>
      </c>
      <c r="B1592" s="5" t="s">
        <v>6354</v>
      </c>
      <c r="C1592" s="393">
        <v>2223</v>
      </c>
      <c r="D1592" s="5" t="s">
        <v>6356</v>
      </c>
      <c r="E1592" s="6">
        <v>0</v>
      </c>
      <c r="F1592" s="5" t="s">
        <v>229</v>
      </c>
      <c r="G1592" s="5" t="s">
        <v>89</v>
      </c>
      <c r="H1592" s="6"/>
      <c r="I1592" s="5"/>
      <c r="J1592" s="6">
        <v>80.489999999999995</v>
      </c>
      <c r="K1592" s="6">
        <v>0.2</v>
      </c>
      <c r="L1592" s="6">
        <v>4.22</v>
      </c>
      <c r="M1592" s="5" t="s">
        <v>230</v>
      </c>
      <c r="N1592" s="5"/>
    </row>
    <row r="1593" spans="1:14">
      <c r="A1593" s="5" t="s">
        <v>6706</v>
      </c>
      <c r="B1593" s="5" t="s">
        <v>6707</v>
      </c>
      <c r="C1593" s="394" t="s">
        <v>6708</v>
      </c>
      <c r="D1593" s="5" t="s">
        <v>6709</v>
      </c>
      <c r="E1593" s="6">
        <v>0</v>
      </c>
      <c r="F1593" s="5" t="s">
        <v>69</v>
      </c>
      <c r="G1593" s="5" t="s">
        <v>88</v>
      </c>
      <c r="H1593" s="6"/>
      <c r="I1593" s="5"/>
      <c r="J1593" s="6">
        <v>23.72</v>
      </c>
      <c r="K1593" s="6">
        <v>0.13</v>
      </c>
      <c r="L1593" s="6">
        <v>9.57</v>
      </c>
      <c r="M1593" s="5" t="s">
        <v>122</v>
      </c>
      <c r="N1593" s="5"/>
    </row>
    <row r="1594" spans="1:14">
      <c r="A1594" s="5" t="s">
        <v>3647</v>
      </c>
      <c r="B1594" s="5" t="s">
        <v>3648</v>
      </c>
      <c r="C1594" s="395">
        <v>601688</v>
      </c>
      <c r="D1594" s="5" t="s">
        <v>3650</v>
      </c>
      <c r="E1594" s="6">
        <v>0</v>
      </c>
      <c r="F1594" s="5" t="s">
        <v>69</v>
      </c>
      <c r="G1594" s="5" t="s">
        <v>85</v>
      </c>
      <c r="H1594" s="6"/>
      <c r="I1594" s="5"/>
      <c r="J1594" s="6">
        <v>7.97</v>
      </c>
      <c r="K1594" s="6">
        <v>0.1</v>
      </c>
      <c r="L1594" s="6">
        <v>0.97</v>
      </c>
      <c r="M1594" s="5" t="s">
        <v>122</v>
      </c>
      <c r="N1594" s="5"/>
    </row>
    <row r="1595" spans="1:14">
      <c r="A1595" s="5" t="s">
        <v>8445</v>
      </c>
      <c r="B1595" s="5" t="s">
        <v>8446</v>
      </c>
      <c r="C1595" s="393">
        <v>63</v>
      </c>
      <c r="D1595" s="5" t="s">
        <v>8448</v>
      </c>
      <c r="E1595" s="6">
        <v>0</v>
      </c>
      <c r="F1595" s="5" t="s">
        <v>69</v>
      </c>
      <c r="G1595" s="5" t="s">
        <v>88</v>
      </c>
      <c r="H1595" s="6"/>
      <c r="I1595" s="5"/>
      <c r="J1595" s="6">
        <v>26.53</v>
      </c>
      <c r="K1595" s="6">
        <v>0.08</v>
      </c>
      <c r="L1595" s="6">
        <v>2.27</v>
      </c>
      <c r="M1595" s="5" t="s">
        <v>122</v>
      </c>
      <c r="N1595" s="5"/>
    </row>
    <row r="1596" spans="1:14">
      <c r="A1596" s="5" t="s">
        <v>3439</v>
      </c>
      <c r="B1596" s="5" t="s">
        <v>3440</v>
      </c>
      <c r="C1596" s="5" t="s">
        <v>3441</v>
      </c>
      <c r="D1596" s="5" t="s">
        <v>3442</v>
      </c>
      <c r="E1596" s="6">
        <v>0</v>
      </c>
      <c r="F1596" s="5" t="s">
        <v>69</v>
      </c>
      <c r="G1596" s="5" t="s">
        <v>88</v>
      </c>
      <c r="H1596" s="6"/>
      <c r="I1596" s="5"/>
      <c r="J1596" s="6"/>
      <c r="K1596" s="6">
        <v>0.11</v>
      </c>
      <c r="L1596" s="6">
        <v>4.49</v>
      </c>
      <c r="M1596" s="5" t="s">
        <v>122</v>
      </c>
      <c r="N1596" s="5"/>
    </row>
    <row r="1597" spans="1:14">
      <c r="A1597" s="5" t="s">
        <v>8401</v>
      </c>
      <c r="B1597" s="5" t="s">
        <v>8402</v>
      </c>
      <c r="C1597" s="395">
        <v>600489</v>
      </c>
      <c r="D1597" s="5" t="s">
        <v>8404</v>
      </c>
      <c r="E1597" s="6">
        <v>0</v>
      </c>
      <c r="F1597" s="5" t="s">
        <v>69</v>
      </c>
      <c r="G1597" s="5" t="s">
        <v>89</v>
      </c>
      <c r="H1597" s="6"/>
      <c r="I1597" s="5"/>
      <c r="J1597" s="6">
        <v>37.81</v>
      </c>
      <c r="K1597" s="6">
        <v>0.16</v>
      </c>
      <c r="L1597" s="6">
        <v>4.55</v>
      </c>
      <c r="M1597" s="5" t="s">
        <v>122</v>
      </c>
      <c r="N1597" s="5"/>
    </row>
    <row r="1598" spans="1:14">
      <c r="A1598" s="5" t="s">
        <v>4158</v>
      </c>
      <c r="B1598" s="5" t="s">
        <v>4159</v>
      </c>
      <c r="C1598" s="395">
        <v>601100</v>
      </c>
      <c r="D1598" s="5" t="s">
        <v>4161</v>
      </c>
      <c r="E1598" s="6">
        <v>0</v>
      </c>
      <c r="F1598" s="5" t="s">
        <v>69</v>
      </c>
      <c r="G1598" s="5" t="s">
        <v>87</v>
      </c>
      <c r="H1598" s="6">
        <v>1.72</v>
      </c>
      <c r="I1598" s="5" t="s">
        <v>263</v>
      </c>
      <c r="J1598" s="6">
        <v>43.14</v>
      </c>
      <c r="K1598" s="6">
        <v>0.17</v>
      </c>
      <c r="L1598" s="6">
        <v>7.97</v>
      </c>
      <c r="M1598" s="5" t="s">
        <v>122</v>
      </c>
      <c r="N1598" s="5" t="s">
        <v>8599</v>
      </c>
    </row>
    <row r="1599" spans="1:14">
      <c r="A1599" s="5" t="s">
        <v>765</v>
      </c>
      <c r="B1599" s="5" t="s">
        <v>766</v>
      </c>
      <c r="C1599" s="393">
        <v>6888</v>
      </c>
      <c r="D1599" s="5" t="s">
        <v>768</v>
      </c>
      <c r="E1599" s="6">
        <v>0</v>
      </c>
      <c r="F1599" s="5" t="s">
        <v>136</v>
      </c>
      <c r="G1599" s="5" t="s">
        <v>81</v>
      </c>
      <c r="H1599" s="6"/>
      <c r="I1599" s="5"/>
      <c r="J1599" s="6">
        <v>29.61</v>
      </c>
      <c r="K1599" s="6">
        <v>0.02</v>
      </c>
      <c r="L1599" s="6">
        <v>1.02</v>
      </c>
      <c r="M1599" s="5" t="s">
        <v>137</v>
      </c>
      <c r="N1599" s="5"/>
    </row>
    <row r="1600" spans="1:14">
      <c r="A1600" s="5" t="s">
        <v>5191</v>
      </c>
      <c r="B1600" s="5" t="s">
        <v>5192</v>
      </c>
      <c r="C1600" s="393">
        <v>601336</v>
      </c>
      <c r="D1600" s="5" t="s">
        <v>5194</v>
      </c>
      <c r="E1600" s="6">
        <v>0</v>
      </c>
      <c r="F1600" s="5" t="s">
        <v>69</v>
      </c>
      <c r="G1600" s="5" t="s">
        <v>85</v>
      </c>
      <c r="H1600" s="6"/>
      <c r="I1600" s="5" t="s">
        <v>142</v>
      </c>
      <c r="J1600" s="6">
        <v>13.75</v>
      </c>
      <c r="K1600" s="6">
        <v>0.38</v>
      </c>
      <c r="L1600" s="6">
        <v>1.74</v>
      </c>
      <c r="M1600" s="5" t="s">
        <v>122</v>
      </c>
      <c r="N1600" s="5" t="s">
        <v>8599</v>
      </c>
    </row>
    <row r="1601" spans="1:14">
      <c r="A1601" s="5" t="s">
        <v>304</v>
      </c>
      <c r="B1601" s="5" t="s">
        <v>305</v>
      </c>
      <c r="C1601" s="393">
        <v>600893</v>
      </c>
      <c r="D1601" s="5" t="s">
        <v>307</v>
      </c>
      <c r="E1601" s="6">
        <v>0</v>
      </c>
      <c r="F1601" s="5" t="s">
        <v>69</v>
      </c>
      <c r="G1601" s="5" t="s">
        <v>87</v>
      </c>
      <c r="H1601" s="6"/>
      <c r="I1601" s="5"/>
      <c r="J1601" s="6"/>
      <c r="K1601" s="6">
        <v>0.02</v>
      </c>
      <c r="L1601" s="6">
        <v>3.41</v>
      </c>
      <c r="M1601" s="5" t="s">
        <v>122</v>
      </c>
      <c r="N1601" s="5"/>
    </row>
    <row r="1602" spans="1:14">
      <c r="A1602" s="5" t="s">
        <v>132</v>
      </c>
      <c r="B1602" s="5" t="s">
        <v>133</v>
      </c>
      <c r="C1602" s="394" t="s">
        <v>134</v>
      </c>
      <c r="D1602" s="5" t="s">
        <v>135</v>
      </c>
      <c r="E1602" s="6">
        <v>0</v>
      </c>
      <c r="F1602" s="5" t="s">
        <v>136</v>
      </c>
      <c r="G1602" s="5" t="s">
        <v>83</v>
      </c>
      <c r="H1602" s="6"/>
      <c r="I1602" s="5"/>
      <c r="J1602" s="6">
        <v>39.200000000000003</v>
      </c>
      <c r="K1602" s="6">
        <v>0.36</v>
      </c>
      <c r="L1602" s="6">
        <v>15.78</v>
      </c>
      <c r="M1602" s="5" t="s">
        <v>137</v>
      </c>
      <c r="N1602" s="5"/>
    </row>
    <row r="1603" spans="1:14">
      <c r="A1603" s="5" t="s">
        <v>2880</v>
      </c>
      <c r="B1603" s="5" t="s">
        <v>2881</v>
      </c>
      <c r="C1603" s="394" t="s">
        <v>2882</v>
      </c>
      <c r="D1603" s="5" t="s">
        <v>2883</v>
      </c>
      <c r="E1603" s="6">
        <v>0</v>
      </c>
      <c r="F1603" s="5" t="s">
        <v>69</v>
      </c>
      <c r="G1603" s="5" t="s">
        <v>89</v>
      </c>
      <c r="H1603" s="6">
        <v>2.34</v>
      </c>
      <c r="I1603" s="5" t="s">
        <v>263</v>
      </c>
      <c r="J1603" s="6">
        <v>87.48</v>
      </c>
      <c r="K1603" s="6">
        <v>0.03</v>
      </c>
      <c r="L1603" s="6">
        <v>3.9</v>
      </c>
      <c r="M1603" s="5" t="s">
        <v>122</v>
      </c>
      <c r="N1603" s="5" t="s">
        <v>8599</v>
      </c>
    </row>
    <row r="1604" spans="1:14">
      <c r="A1604" s="5" t="s">
        <v>5051</v>
      </c>
      <c r="B1604" s="5" t="s">
        <v>5052</v>
      </c>
      <c r="C1604" s="393">
        <v>5296</v>
      </c>
      <c r="D1604" s="5" t="s">
        <v>5054</v>
      </c>
      <c r="E1604" s="6">
        <v>0</v>
      </c>
      <c r="F1604" s="5" t="s">
        <v>136</v>
      </c>
      <c r="G1604" s="5" t="s">
        <v>82</v>
      </c>
      <c r="H1604" s="6"/>
      <c r="I1604" s="5"/>
      <c r="J1604" s="6">
        <v>21.64</v>
      </c>
      <c r="K1604" s="6">
        <v>0.32</v>
      </c>
      <c r="L1604" s="6">
        <v>7.43</v>
      </c>
      <c r="M1604" s="5" t="s">
        <v>137</v>
      </c>
      <c r="N1604" s="5"/>
    </row>
    <row r="1605" spans="1:14">
      <c r="A1605" s="5" t="s">
        <v>1785</v>
      </c>
      <c r="B1605" s="5" t="s">
        <v>1786</v>
      </c>
      <c r="C1605" s="393">
        <v>3320</v>
      </c>
      <c r="D1605" s="5" t="s">
        <v>1788</v>
      </c>
      <c r="E1605" s="6">
        <v>0</v>
      </c>
      <c r="F1605" s="5" t="s">
        <v>69</v>
      </c>
      <c r="G1605" s="5" t="s">
        <v>86</v>
      </c>
      <c r="H1605" s="6"/>
      <c r="I1605" s="5" t="s">
        <v>263</v>
      </c>
      <c r="J1605" s="6">
        <v>7.04</v>
      </c>
      <c r="K1605" s="6">
        <v>0.18</v>
      </c>
      <c r="L1605" s="6">
        <v>0.7</v>
      </c>
      <c r="M1605" s="5" t="s">
        <v>157</v>
      </c>
      <c r="N1605" s="5" t="s">
        <v>8599</v>
      </c>
    </row>
    <row r="1606" spans="1:14">
      <c r="A1606" s="5" t="s">
        <v>1433</v>
      </c>
      <c r="B1606" s="5" t="s">
        <v>1434</v>
      </c>
      <c r="C1606" s="394" t="s">
        <v>1435</v>
      </c>
      <c r="D1606" s="5" t="s">
        <v>1436</v>
      </c>
      <c r="E1606" s="6">
        <v>0</v>
      </c>
      <c r="F1606" s="5" t="s">
        <v>69</v>
      </c>
      <c r="G1606" s="5" t="s">
        <v>87</v>
      </c>
      <c r="H1606" s="6"/>
      <c r="I1606" s="5"/>
      <c r="J1606" s="6"/>
      <c r="K1606" s="6">
        <v>0.06</v>
      </c>
      <c r="L1606" s="6">
        <v>24.65</v>
      </c>
      <c r="M1606" s="5" t="s">
        <v>157</v>
      </c>
      <c r="N1606" s="5"/>
    </row>
    <row r="1607" spans="1:14">
      <c r="A1607" s="5" t="s">
        <v>8317</v>
      </c>
      <c r="B1607" s="5" t="s">
        <v>8318</v>
      </c>
      <c r="C1607" s="393">
        <v>408</v>
      </c>
      <c r="D1607" s="5" t="s">
        <v>8320</v>
      </c>
      <c r="E1607" s="6">
        <v>0</v>
      </c>
      <c r="F1607" s="5" t="s">
        <v>69</v>
      </c>
      <c r="G1607" s="5" t="s">
        <v>89</v>
      </c>
      <c r="H1607" s="6"/>
      <c r="I1607" s="5"/>
      <c r="J1607" s="6"/>
      <c r="K1607" s="6">
        <v>0.25</v>
      </c>
      <c r="L1607" s="6">
        <v>8.0299999999999994</v>
      </c>
      <c r="M1607" s="5" t="s">
        <v>122</v>
      </c>
      <c r="N1607" s="5"/>
    </row>
    <row r="1608" spans="1:14">
      <c r="A1608" s="5" t="s">
        <v>3014</v>
      </c>
      <c r="B1608" s="5" t="s">
        <v>3015</v>
      </c>
      <c r="C1608" s="393">
        <v>2208</v>
      </c>
      <c r="D1608" s="5" t="s">
        <v>3017</v>
      </c>
      <c r="E1608" s="6">
        <v>0</v>
      </c>
      <c r="F1608" s="5" t="s">
        <v>69</v>
      </c>
      <c r="G1608" s="5" t="s">
        <v>87</v>
      </c>
      <c r="H1608" s="6"/>
      <c r="I1608" s="5"/>
      <c r="J1608" s="6">
        <v>11.24</v>
      </c>
      <c r="K1608" s="6">
        <v>0.08</v>
      </c>
      <c r="L1608" s="6">
        <v>1.38</v>
      </c>
      <c r="M1608" s="5" t="s">
        <v>157</v>
      </c>
      <c r="N1608" s="5"/>
    </row>
    <row r="1609" spans="1:14">
      <c r="A1609" s="5" t="s">
        <v>5095</v>
      </c>
      <c r="B1609" s="5" t="s">
        <v>5096</v>
      </c>
      <c r="C1609" s="393">
        <v>4164</v>
      </c>
      <c r="D1609" s="5" t="s">
        <v>5098</v>
      </c>
      <c r="E1609" s="6">
        <v>0</v>
      </c>
      <c r="F1609" s="5" t="s">
        <v>229</v>
      </c>
      <c r="G1609" s="5" t="s">
        <v>83</v>
      </c>
      <c r="H1609" s="6"/>
      <c r="I1609" s="5"/>
      <c r="J1609" s="6"/>
      <c r="K1609" s="6">
        <v>0.32</v>
      </c>
      <c r="L1609" s="6">
        <v>4.96</v>
      </c>
      <c r="M1609" s="5" t="s">
        <v>230</v>
      </c>
      <c r="N1609" s="5"/>
    </row>
    <row r="1610" spans="1:14">
      <c r="A1610" s="5" t="s">
        <v>4425</v>
      </c>
      <c r="B1610" s="5" t="s">
        <v>4426</v>
      </c>
      <c r="C1610" s="393" t="s">
        <v>4427</v>
      </c>
      <c r="D1610" s="5" t="s">
        <v>4428</v>
      </c>
      <c r="E1610" s="6">
        <v>0</v>
      </c>
      <c r="F1610" s="5" t="s">
        <v>136</v>
      </c>
      <c r="G1610" s="5" t="s">
        <v>90</v>
      </c>
      <c r="H1610" s="6"/>
      <c r="I1610" s="5"/>
      <c r="J1610" s="6">
        <v>18.77</v>
      </c>
      <c r="K1610" s="6">
        <v>0.09</v>
      </c>
      <c r="L1610" s="6">
        <v>1.1499999999999999</v>
      </c>
      <c r="M1610" s="5" t="s">
        <v>137</v>
      </c>
      <c r="N1610" s="5"/>
    </row>
    <row r="1611" spans="1:14">
      <c r="A1611" s="5" t="s">
        <v>8522</v>
      </c>
      <c r="B1611" s="5" t="s">
        <v>9103</v>
      </c>
      <c r="C1611" s="395">
        <v>688692</v>
      </c>
      <c r="D1611" s="5" t="s">
        <v>9104</v>
      </c>
      <c r="E1611" s="6">
        <v>0</v>
      </c>
      <c r="F1611" s="5" t="s">
        <v>69</v>
      </c>
      <c r="G1611" s="5" t="s">
        <v>88</v>
      </c>
      <c r="H1611" s="6"/>
      <c r="I1611" s="5"/>
      <c r="J1611" s="6"/>
      <c r="K1611" s="6">
        <v>0.15</v>
      </c>
      <c r="L1611" s="6">
        <v>7.51</v>
      </c>
      <c r="M1611" s="5" t="s">
        <v>122</v>
      </c>
      <c r="N1611" s="5"/>
    </row>
    <row r="1612" spans="1:14">
      <c r="A1612" s="5" t="s">
        <v>1837</v>
      </c>
      <c r="B1612" s="5" t="s">
        <v>1838</v>
      </c>
      <c r="C1612" s="393">
        <v>600905</v>
      </c>
      <c r="D1612" s="5" t="s">
        <v>1840</v>
      </c>
      <c r="E1612" s="6">
        <v>0</v>
      </c>
      <c r="F1612" s="5" t="s">
        <v>69</v>
      </c>
      <c r="G1612" s="5" t="s">
        <v>91</v>
      </c>
      <c r="H1612" s="6">
        <v>1.47</v>
      </c>
      <c r="I1612" s="5" t="s">
        <v>142</v>
      </c>
      <c r="J1612" s="6">
        <v>15.15</v>
      </c>
      <c r="K1612" s="6">
        <v>0.09</v>
      </c>
      <c r="L1612" s="6">
        <v>1.32</v>
      </c>
      <c r="M1612" s="5" t="s">
        <v>122</v>
      </c>
      <c r="N1612" s="5" t="s">
        <v>8599</v>
      </c>
    </row>
    <row r="1613" spans="1:14">
      <c r="A1613" s="5" t="s">
        <v>939</v>
      </c>
      <c r="B1613" s="5" t="s">
        <v>940</v>
      </c>
      <c r="C1613" s="5" t="s">
        <v>941</v>
      </c>
      <c r="D1613" s="5" t="s">
        <v>942</v>
      </c>
      <c r="E1613" s="6">
        <v>0</v>
      </c>
      <c r="F1613" s="5" t="s">
        <v>69</v>
      </c>
      <c r="G1613" s="5" t="s">
        <v>85</v>
      </c>
      <c r="H1613" s="6"/>
      <c r="I1613" s="5"/>
      <c r="J1613" s="6"/>
      <c r="K1613" s="6">
        <v>0.17</v>
      </c>
      <c r="L1613" s="6">
        <v>0.93</v>
      </c>
      <c r="M1613" s="5" t="s">
        <v>122</v>
      </c>
      <c r="N1613" s="5"/>
    </row>
    <row r="1614" spans="1:14">
      <c r="A1614" s="5" t="s">
        <v>6025</v>
      </c>
      <c r="B1614" s="5" t="s">
        <v>6026</v>
      </c>
      <c r="C1614" s="393" t="s">
        <v>6027</v>
      </c>
      <c r="D1614" s="5" t="s">
        <v>6028</v>
      </c>
      <c r="E1614" s="6">
        <v>0</v>
      </c>
      <c r="F1614" s="5" t="s">
        <v>853</v>
      </c>
      <c r="G1614" s="5" t="s">
        <v>87</v>
      </c>
      <c r="H1614" s="6"/>
      <c r="I1614" s="5"/>
      <c r="J1614" s="6"/>
      <c r="K1614" s="6">
        <v>0.18</v>
      </c>
      <c r="L1614" s="6">
        <v>0.83</v>
      </c>
      <c r="M1614" s="5" t="s">
        <v>854</v>
      </c>
      <c r="N1614" s="5"/>
    </row>
    <row r="1615" spans="1:14">
      <c r="A1615" s="5" t="s">
        <v>2009</v>
      </c>
      <c r="B1615" s="5" t="s">
        <v>2010</v>
      </c>
      <c r="C1615" s="395" t="s">
        <v>2011</v>
      </c>
      <c r="D1615" s="5" t="s">
        <v>2012</v>
      </c>
      <c r="E1615" s="6">
        <v>0</v>
      </c>
      <c r="F1615" s="5" t="s">
        <v>377</v>
      </c>
      <c r="G1615" s="5" t="s">
        <v>83</v>
      </c>
      <c r="H1615" s="6"/>
      <c r="I1615" s="5"/>
      <c r="J1615" s="6">
        <v>12.55</v>
      </c>
      <c r="K1615" s="6">
        <v>0.21</v>
      </c>
      <c r="L1615" s="6">
        <v>2.71</v>
      </c>
      <c r="M1615" s="5" t="s">
        <v>378</v>
      </c>
      <c r="N1615" s="5"/>
    </row>
    <row r="1616" spans="1:14">
      <c r="A1616" s="5" t="s">
        <v>943</v>
      </c>
      <c r="B1616" s="5" t="s">
        <v>944</v>
      </c>
      <c r="C1616" s="395">
        <v>532149</v>
      </c>
      <c r="D1616" s="5" t="s">
        <v>946</v>
      </c>
      <c r="E1616" s="6">
        <v>0</v>
      </c>
      <c r="F1616" s="5" t="s">
        <v>71</v>
      </c>
      <c r="G1616" s="5" t="s">
        <v>85</v>
      </c>
      <c r="H1616" s="6"/>
      <c r="I1616" s="5"/>
      <c r="J1616" s="6">
        <v>7.18</v>
      </c>
      <c r="K1616" s="6">
        <v>0.13</v>
      </c>
      <c r="L1616" s="6">
        <v>0.78</v>
      </c>
      <c r="M1616" s="5" t="s">
        <v>171</v>
      </c>
      <c r="N1616" s="5"/>
    </row>
    <row r="1617" spans="1:14">
      <c r="A1617" s="5" t="s">
        <v>4242</v>
      </c>
      <c r="B1617" s="5" t="s">
        <v>4243</v>
      </c>
      <c r="C1617" s="395" t="s">
        <v>4244</v>
      </c>
      <c r="D1617" s="5" t="s">
        <v>4245</v>
      </c>
      <c r="E1617" s="6">
        <v>0</v>
      </c>
      <c r="F1617" s="5" t="s">
        <v>182</v>
      </c>
      <c r="G1617" s="5" t="s">
        <v>82</v>
      </c>
      <c r="H1617" s="6"/>
      <c r="I1617" s="5"/>
      <c r="J1617" s="6">
        <v>14.93</v>
      </c>
      <c r="K1617" s="6">
        <v>0.16</v>
      </c>
      <c r="L1617" s="6">
        <v>2.74</v>
      </c>
      <c r="M1617" s="5" t="s">
        <v>183</v>
      </c>
      <c r="N1617" s="5"/>
    </row>
    <row r="1618" spans="1:14">
      <c r="A1618" s="5" t="s">
        <v>1633</v>
      </c>
      <c r="B1618" s="5" t="s">
        <v>1634</v>
      </c>
      <c r="C1618" s="395">
        <v>772</v>
      </c>
      <c r="D1618" s="5" t="s">
        <v>1636</v>
      </c>
      <c r="E1618" s="6">
        <v>0</v>
      </c>
      <c r="F1618" s="5" t="s">
        <v>69</v>
      </c>
      <c r="G1618" s="5" t="s">
        <v>81</v>
      </c>
      <c r="H1618" s="6"/>
      <c r="I1618" s="5"/>
      <c r="J1618" s="6">
        <v>19.21</v>
      </c>
      <c r="K1618" s="6">
        <v>-0.01</v>
      </c>
      <c r="L1618" s="6">
        <v>1.4</v>
      </c>
      <c r="M1618" s="5" t="s">
        <v>157</v>
      </c>
      <c r="N1618" s="5"/>
    </row>
    <row r="1619" spans="1:14">
      <c r="A1619" s="5" t="s">
        <v>8526</v>
      </c>
      <c r="B1619" s="5" t="s">
        <v>9112</v>
      </c>
      <c r="C1619" s="395">
        <v>532478</v>
      </c>
      <c r="D1619" s="5" t="s">
        <v>9113</v>
      </c>
      <c r="E1619" s="6">
        <v>0</v>
      </c>
      <c r="F1619" s="5" t="s">
        <v>71</v>
      </c>
      <c r="G1619" s="5" t="s">
        <v>83</v>
      </c>
      <c r="H1619" s="6"/>
      <c r="I1619" s="5"/>
      <c r="J1619" s="6">
        <v>47.54</v>
      </c>
      <c r="K1619" s="6">
        <v>0.1</v>
      </c>
      <c r="L1619" s="6">
        <v>8.86</v>
      </c>
      <c r="M1619" s="5" t="s">
        <v>171</v>
      </c>
      <c r="N1619" s="5"/>
    </row>
    <row r="1620" spans="1:14">
      <c r="A1620" s="5" t="s">
        <v>3819</v>
      </c>
      <c r="B1620" s="5" t="s">
        <v>3820</v>
      </c>
      <c r="C1620" s="393" t="s">
        <v>3821</v>
      </c>
      <c r="D1620" s="5" t="s">
        <v>3822</v>
      </c>
      <c r="E1620" s="6">
        <v>0</v>
      </c>
      <c r="F1620" s="5" t="s">
        <v>284</v>
      </c>
      <c r="G1620" s="5" t="s">
        <v>89</v>
      </c>
      <c r="H1620" s="6"/>
      <c r="I1620" s="5"/>
      <c r="J1620" s="6">
        <v>30.25</v>
      </c>
      <c r="K1620" s="6">
        <v>-0.06</v>
      </c>
      <c r="L1620" s="6">
        <v>1.34</v>
      </c>
      <c r="M1620" s="5" t="s">
        <v>285</v>
      </c>
      <c r="N1620" s="5"/>
    </row>
    <row r="1621" spans="1:14">
      <c r="A1621" s="5" t="s">
        <v>2672</v>
      </c>
      <c r="B1621" s="5" t="s">
        <v>2673</v>
      </c>
      <c r="C1621" s="393">
        <v>3360</v>
      </c>
      <c r="D1621" s="5" t="s">
        <v>2675</v>
      </c>
      <c r="E1621" s="6">
        <v>0</v>
      </c>
      <c r="F1621" s="5" t="s">
        <v>69</v>
      </c>
      <c r="G1621" s="5" t="s">
        <v>85</v>
      </c>
      <c r="H1621" s="6"/>
      <c r="I1621" s="5"/>
      <c r="J1621" s="6">
        <v>3.16</v>
      </c>
      <c r="K1621" s="6">
        <v>0.09</v>
      </c>
      <c r="L1621" s="6">
        <v>0.62</v>
      </c>
      <c r="M1621" s="5" t="s">
        <v>157</v>
      </c>
      <c r="N1621" s="5"/>
    </row>
    <row r="1622" spans="1:14">
      <c r="A1622" s="5" t="s">
        <v>591</v>
      </c>
      <c r="B1622" s="5" t="s">
        <v>592</v>
      </c>
      <c r="C1622" s="395">
        <v>7202</v>
      </c>
      <c r="D1622" s="5" t="s">
        <v>594</v>
      </c>
      <c r="E1622" s="6">
        <v>0</v>
      </c>
      <c r="F1622" s="5" t="s">
        <v>229</v>
      </c>
      <c r="G1622" s="5" t="s">
        <v>88</v>
      </c>
      <c r="H1622" s="6"/>
      <c r="I1622" s="5"/>
      <c r="J1622" s="6"/>
      <c r="K1622" s="6">
        <v>0.37</v>
      </c>
      <c r="L1622" s="6">
        <v>5.54</v>
      </c>
      <c r="M1622" s="5" t="s">
        <v>230</v>
      </c>
      <c r="N1622" s="5"/>
    </row>
    <row r="1623" spans="1:14">
      <c r="A1623" s="5" t="s">
        <v>8145</v>
      </c>
      <c r="B1623" s="5" t="s">
        <v>8146</v>
      </c>
      <c r="C1623" s="395">
        <v>425</v>
      </c>
      <c r="D1623" s="5" t="s">
        <v>8148</v>
      </c>
      <c r="E1623" s="6">
        <v>0</v>
      </c>
      <c r="F1623" s="5" t="s">
        <v>69</v>
      </c>
      <c r="G1623" s="5" t="s">
        <v>87</v>
      </c>
      <c r="H1623" s="6"/>
      <c r="I1623" s="5"/>
      <c r="J1623" s="6">
        <v>8.44</v>
      </c>
      <c r="K1623" s="6">
        <v>0.1</v>
      </c>
      <c r="L1623" s="6">
        <v>2.08</v>
      </c>
      <c r="M1623" s="5" t="s">
        <v>122</v>
      </c>
      <c r="N1623" s="5"/>
    </row>
    <row r="1624" spans="1:14">
      <c r="A1624" s="5" t="s">
        <v>5243</v>
      </c>
      <c r="B1624" s="5" t="s">
        <v>5244</v>
      </c>
      <c r="C1624" s="395">
        <v>605117</v>
      </c>
      <c r="D1624" s="5" t="s">
        <v>5246</v>
      </c>
      <c r="E1624" s="6">
        <v>0</v>
      </c>
      <c r="F1624" s="5" t="s">
        <v>69</v>
      </c>
      <c r="G1624" s="5" t="s">
        <v>87</v>
      </c>
      <c r="H1624" s="6"/>
      <c r="I1624" s="5"/>
      <c r="J1624" s="6"/>
      <c r="K1624" s="6">
        <v>0.32</v>
      </c>
      <c r="L1624" s="6">
        <v>12.3</v>
      </c>
      <c r="M1624" s="5" t="s">
        <v>122</v>
      </c>
      <c r="N1624" s="5"/>
    </row>
    <row r="1625" spans="1:14">
      <c r="A1625" s="5" t="s">
        <v>6598</v>
      </c>
      <c r="B1625" s="5" t="s">
        <v>6599</v>
      </c>
      <c r="C1625" s="395">
        <v>1385</v>
      </c>
      <c r="D1625" s="5" t="s">
        <v>6601</v>
      </c>
      <c r="E1625" s="6">
        <v>0</v>
      </c>
      <c r="F1625" s="5" t="s">
        <v>69</v>
      </c>
      <c r="G1625" s="5" t="s">
        <v>88</v>
      </c>
      <c r="H1625" s="6"/>
      <c r="I1625" s="5"/>
      <c r="J1625" s="6"/>
      <c r="K1625" s="6">
        <v>0.1</v>
      </c>
      <c r="L1625" s="6">
        <v>4.78</v>
      </c>
      <c r="M1625" s="5" t="s">
        <v>157</v>
      </c>
      <c r="N1625" s="5"/>
    </row>
    <row r="1626" spans="1:14">
      <c r="A1626" s="5" t="s">
        <v>7542</v>
      </c>
      <c r="B1626" s="5" t="s">
        <v>7543</v>
      </c>
      <c r="C1626" s="5" t="s">
        <v>7544</v>
      </c>
      <c r="D1626" s="5" t="s">
        <v>7545</v>
      </c>
      <c r="E1626" s="6">
        <v>0</v>
      </c>
      <c r="F1626" s="5" t="s">
        <v>71</v>
      </c>
      <c r="G1626" s="5" t="s">
        <v>87</v>
      </c>
      <c r="H1626" s="6"/>
      <c r="I1626" s="5"/>
      <c r="J1626" s="6">
        <v>46.46</v>
      </c>
      <c r="K1626" s="6">
        <v>0.13</v>
      </c>
      <c r="L1626" s="6">
        <v>8.1199999999999992</v>
      </c>
      <c r="M1626" s="5" t="s">
        <v>171</v>
      </c>
      <c r="N1626" s="5"/>
    </row>
    <row r="1627" spans="1:14">
      <c r="A1627" s="5" t="s">
        <v>5027</v>
      </c>
      <c r="B1627" s="5" t="s">
        <v>5028</v>
      </c>
      <c r="C1627" s="393">
        <v>532892</v>
      </c>
      <c r="D1627" s="5" t="s">
        <v>5030</v>
      </c>
      <c r="E1627" s="6">
        <v>0</v>
      </c>
      <c r="F1627" s="5" t="s">
        <v>71</v>
      </c>
      <c r="G1627" s="5" t="s">
        <v>85</v>
      </c>
      <c r="H1627" s="6"/>
      <c r="I1627" s="5"/>
      <c r="J1627" s="6"/>
      <c r="K1627" s="6">
        <v>0.25</v>
      </c>
      <c r="L1627" s="6">
        <v>3.63</v>
      </c>
      <c r="M1627" s="5" t="s">
        <v>171</v>
      </c>
      <c r="N1627" s="5"/>
    </row>
    <row r="1628" spans="1:14">
      <c r="A1628" s="5" t="s">
        <v>3603</v>
      </c>
      <c r="B1628" s="5" t="s">
        <v>3604</v>
      </c>
      <c r="C1628" s="393">
        <v>600015</v>
      </c>
      <c r="D1628" s="5" t="s">
        <v>3606</v>
      </c>
      <c r="E1628" s="6">
        <v>0</v>
      </c>
      <c r="F1628" s="5" t="s">
        <v>69</v>
      </c>
      <c r="G1628" s="5" t="s">
        <v>85</v>
      </c>
      <c r="H1628" s="6"/>
      <c r="I1628" s="5"/>
      <c r="J1628" s="6"/>
      <c r="K1628" s="6">
        <v>0.09</v>
      </c>
      <c r="L1628" s="6">
        <v>0.37</v>
      </c>
      <c r="M1628" s="5" t="s">
        <v>122</v>
      </c>
      <c r="N1628" s="5"/>
    </row>
    <row r="1629" spans="1:14">
      <c r="A1629" s="5" t="s">
        <v>915</v>
      </c>
      <c r="B1629" s="5" t="s">
        <v>916</v>
      </c>
      <c r="C1629" s="393">
        <v>601169</v>
      </c>
      <c r="D1629" s="5" t="s">
        <v>918</v>
      </c>
      <c r="E1629" s="6">
        <v>0</v>
      </c>
      <c r="F1629" s="5" t="s">
        <v>69</v>
      </c>
      <c r="G1629" s="5" t="s">
        <v>85</v>
      </c>
      <c r="H1629" s="6"/>
      <c r="I1629" s="5"/>
      <c r="J1629" s="6"/>
      <c r="K1629" s="6">
        <v>0.1</v>
      </c>
      <c r="L1629" s="6">
        <v>0.41</v>
      </c>
      <c r="M1629" s="5" t="s">
        <v>122</v>
      </c>
      <c r="N1629" s="5"/>
    </row>
    <row r="1630" spans="1:14">
      <c r="A1630" s="5" t="s">
        <v>6206</v>
      </c>
      <c r="B1630" s="5" t="s">
        <v>6207</v>
      </c>
      <c r="C1630" s="393">
        <v>600104</v>
      </c>
      <c r="D1630" s="5" t="s">
        <v>6209</v>
      </c>
      <c r="E1630" s="6">
        <v>0</v>
      </c>
      <c r="F1630" s="5" t="s">
        <v>69</v>
      </c>
      <c r="G1630" s="5" t="s">
        <v>82</v>
      </c>
      <c r="H1630" s="6"/>
      <c r="I1630" s="5"/>
      <c r="J1630" s="6">
        <v>8.6</v>
      </c>
      <c r="K1630" s="6">
        <v>0.06</v>
      </c>
      <c r="L1630" s="6">
        <v>0.54</v>
      </c>
      <c r="M1630" s="5" t="s">
        <v>122</v>
      </c>
      <c r="N1630" s="5"/>
    </row>
    <row r="1631" spans="1:14">
      <c r="A1631" s="5" t="s">
        <v>3435</v>
      </c>
      <c r="B1631" s="5" t="s">
        <v>3436</v>
      </c>
      <c r="C1631" s="393">
        <v>600346</v>
      </c>
      <c r="D1631" s="5" t="s">
        <v>3438</v>
      </c>
      <c r="E1631" s="6">
        <v>0</v>
      </c>
      <c r="F1631" s="5" t="s">
        <v>69</v>
      </c>
      <c r="G1631" s="5" t="s">
        <v>89</v>
      </c>
      <c r="H1631" s="6"/>
      <c r="I1631" s="5"/>
      <c r="J1631" s="6">
        <v>4.04</v>
      </c>
      <c r="K1631" s="6">
        <v>0.11</v>
      </c>
      <c r="L1631" s="6">
        <v>2.52</v>
      </c>
      <c r="M1631" s="5" t="s">
        <v>122</v>
      </c>
      <c r="N1631" s="5"/>
    </row>
    <row r="1632" spans="1:14">
      <c r="A1632" s="5" t="s">
        <v>7931</v>
      </c>
      <c r="B1632" s="5" t="s">
        <v>7932</v>
      </c>
      <c r="C1632" s="393" t="s">
        <v>7933</v>
      </c>
      <c r="D1632" s="5" t="s">
        <v>7934</v>
      </c>
      <c r="E1632" s="6">
        <v>0</v>
      </c>
      <c r="F1632" s="5" t="s">
        <v>71</v>
      </c>
      <c r="G1632" s="5" t="s">
        <v>82</v>
      </c>
      <c r="H1632" s="6"/>
      <c r="I1632" s="5"/>
      <c r="J1632" s="6">
        <v>60.9</v>
      </c>
      <c r="K1632" s="6">
        <v>0.11</v>
      </c>
      <c r="L1632" s="6">
        <v>7.75</v>
      </c>
      <c r="M1632" s="5" t="s">
        <v>171</v>
      </c>
      <c r="N1632" s="5"/>
    </row>
    <row r="1633" spans="1:14">
      <c r="A1633" s="5" t="s">
        <v>8523</v>
      </c>
      <c r="B1633" s="5" t="s">
        <v>9101</v>
      </c>
      <c r="C1633" s="393">
        <v>544429</v>
      </c>
      <c r="D1633" s="5" t="s">
        <v>9102</v>
      </c>
      <c r="E1633" s="6">
        <v>0</v>
      </c>
      <c r="F1633" s="5" t="s">
        <v>71</v>
      </c>
      <c r="G1633" s="5" t="s">
        <v>85</v>
      </c>
      <c r="H1633" s="6"/>
      <c r="I1633" s="5"/>
      <c r="J1633" s="6"/>
      <c r="K1633" s="6">
        <v>0.15</v>
      </c>
      <c r="L1633" s="6">
        <v>2.68</v>
      </c>
      <c r="M1633" s="5" t="s">
        <v>171</v>
      </c>
      <c r="N1633" s="5"/>
    </row>
    <row r="1634" spans="1:14">
      <c r="A1634" s="5" t="s">
        <v>5427</v>
      </c>
      <c r="B1634" s="5" t="s">
        <v>5428</v>
      </c>
      <c r="C1634" s="394" t="s">
        <v>5429</v>
      </c>
      <c r="D1634" s="5" t="s">
        <v>5430</v>
      </c>
      <c r="E1634" s="6">
        <v>0</v>
      </c>
      <c r="F1634" s="5" t="s">
        <v>69</v>
      </c>
      <c r="G1634" s="5" t="s">
        <v>88</v>
      </c>
      <c r="H1634" s="6"/>
      <c r="I1634" s="5"/>
      <c r="J1634" s="6">
        <v>22.98</v>
      </c>
      <c r="K1634" s="6">
        <v>0.15</v>
      </c>
      <c r="L1634" s="6">
        <v>4.09</v>
      </c>
      <c r="M1634" s="5" t="s">
        <v>122</v>
      </c>
      <c r="N1634" s="5"/>
    </row>
    <row r="1635" spans="1:14">
      <c r="A1635" s="5" t="s">
        <v>6170</v>
      </c>
      <c r="B1635" s="5" t="s">
        <v>6171</v>
      </c>
      <c r="C1635" s="393">
        <v>2493</v>
      </c>
      <c r="D1635" s="5" t="s">
        <v>6173</v>
      </c>
      <c r="E1635" s="6">
        <v>0</v>
      </c>
      <c r="F1635" s="5" t="s">
        <v>69</v>
      </c>
      <c r="G1635" s="5" t="s">
        <v>89</v>
      </c>
      <c r="H1635" s="6"/>
      <c r="I1635" s="5"/>
      <c r="J1635" s="6">
        <v>6.36</v>
      </c>
      <c r="K1635" s="6">
        <v>0.05</v>
      </c>
      <c r="L1635" s="6">
        <v>2.89</v>
      </c>
      <c r="M1635" s="5" t="s">
        <v>122</v>
      </c>
      <c r="N1635" s="5"/>
    </row>
    <row r="1636" spans="1:14">
      <c r="A1636" s="5" t="s">
        <v>3218</v>
      </c>
      <c r="B1636" s="5" t="s">
        <v>3219</v>
      </c>
      <c r="C1636" s="393">
        <v>2736</v>
      </c>
      <c r="D1636" s="5" t="s">
        <v>3221</v>
      </c>
      <c r="E1636" s="6">
        <v>0</v>
      </c>
      <c r="F1636" s="5" t="s">
        <v>69</v>
      </c>
      <c r="G1636" s="5" t="s">
        <v>85</v>
      </c>
      <c r="H1636" s="6"/>
      <c r="I1636" s="5"/>
      <c r="J1636" s="6"/>
      <c r="K1636" s="6">
        <v>0.1</v>
      </c>
      <c r="L1636" s="6">
        <v>1.24</v>
      </c>
      <c r="M1636" s="5" t="s">
        <v>122</v>
      </c>
      <c r="N1636" s="5"/>
    </row>
    <row r="1637" spans="1:14">
      <c r="A1637" s="5" t="s">
        <v>1669</v>
      </c>
      <c r="B1637" s="5" t="s">
        <v>1670</v>
      </c>
      <c r="C1637" s="393">
        <v>600999</v>
      </c>
      <c r="D1637" s="5" t="s">
        <v>1672</v>
      </c>
      <c r="E1637" s="6">
        <v>0</v>
      </c>
      <c r="F1637" s="5" t="s">
        <v>69</v>
      </c>
      <c r="G1637" s="5" t="s">
        <v>85</v>
      </c>
      <c r="H1637" s="6"/>
      <c r="I1637" s="5"/>
      <c r="J1637" s="6">
        <v>10.62</v>
      </c>
      <c r="K1637" s="6">
        <v>0.11</v>
      </c>
      <c r="L1637" s="6">
        <v>1.1399999999999999</v>
      </c>
      <c r="M1637" s="5" t="s">
        <v>122</v>
      </c>
      <c r="N1637" s="5"/>
    </row>
    <row r="1638" spans="1:14">
      <c r="A1638" s="5" t="s">
        <v>2844</v>
      </c>
      <c r="B1638" s="5" t="s">
        <v>2845</v>
      </c>
      <c r="C1638" s="393">
        <v>600660</v>
      </c>
      <c r="D1638" s="5" t="s">
        <v>2847</v>
      </c>
      <c r="E1638" s="6">
        <v>0</v>
      </c>
      <c r="F1638" s="5" t="s">
        <v>69</v>
      </c>
      <c r="G1638" s="5" t="s">
        <v>82</v>
      </c>
      <c r="H1638" s="6"/>
      <c r="I1638" s="5"/>
      <c r="J1638" s="6">
        <v>14.38</v>
      </c>
      <c r="K1638" s="6">
        <v>0.26</v>
      </c>
      <c r="L1638" s="6">
        <v>3.99</v>
      </c>
      <c r="M1638" s="5" t="s">
        <v>122</v>
      </c>
      <c r="N1638" s="5"/>
    </row>
    <row r="1639" spans="1:14">
      <c r="A1639" s="5" t="s">
        <v>3929</v>
      </c>
      <c r="B1639" s="5" t="s">
        <v>3930</v>
      </c>
      <c r="C1639" s="393">
        <v>600010</v>
      </c>
      <c r="D1639" s="5" t="s">
        <v>3932</v>
      </c>
      <c r="E1639" s="6">
        <v>0</v>
      </c>
      <c r="F1639" s="5" t="s">
        <v>69</v>
      </c>
      <c r="G1639" s="5" t="s">
        <v>89</v>
      </c>
      <c r="H1639" s="6"/>
      <c r="I1639" s="5"/>
      <c r="J1639" s="6"/>
      <c r="K1639" s="6">
        <v>0</v>
      </c>
      <c r="L1639" s="6">
        <v>2.46</v>
      </c>
      <c r="M1639" s="5" t="s">
        <v>122</v>
      </c>
      <c r="N1639" s="5"/>
    </row>
    <row r="1640" spans="1:14">
      <c r="A1640" s="5" t="s">
        <v>1557</v>
      </c>
      <c r="B1640" s="5" t="s">
        <v>1558</v>
      </c>
      <c r="C1640" s="393">
        <v>6818</v>
      </c>
      <c r="D1640" s="5" t="s">
        <v>1560</v>
      </c>
      <c r="E1640" s="6">
        <v>0</v>
      </c>
      <c r="F1640" s="5" t="s">
        <v>69</v>
      </c>
      <c r="G1640" s="5" t="s">
        <v>85</v>
      </c>
      <c r="H1640" s="6"/>
      <c r="I1640" s="5"/>
      <c r="J1640" s="6">
        <v>2.66</v>
      </c>
      <c r="K1640" s="6">
        <v>0.08</v>
      </c>
      <c r="L1640" s="6">
        <v>0.33</v>
      </c>
      <c r="M1640" s="5" t="s">
        <v>157</v>
      </c>
      <c r="N1640" s="5"/>
    </row>
    <row r="1641" spans="1:14">
      <c r="A1641" s="5" t="s">
        <v>6578</v>
      </c>
      <c r="B1641" s="5" t="s">
        <v>6579</v>
      </c>
      <c r="C1641" s="393">
        <v>2727</v>
      </c>
      <c r="D1641" s="5" t="s">
        <v>6581</v>
      </c>
      <c r="E1641" s="6">
        <v>0</v>
      </c>
      <c r="F1641" s="5" t="s">
        <v>69</v>
      </c>
      <c r="G1641" s="5" t="s">
        <v>87</v>
      </c>
      <c r="H1641" s="6"/>
      <c r="I1641" s="5" t="s">
        <v>142</v>
      </c>
      <c r="J1641" s="6"/>
      <c r="K1641" s="6">
        <v>0.06</v>
      </c>
      <c r="L1641" s="6">
        <v>1.01</v>
      </c>
      <c r="M1641" s="5" t="s">
        <v>157</v>
      </c>
      <c r="N1641" s="5" t="s">
        <v>8599</v>
      </c>
    </row>
    <row r="1642" spans="1:14">
      <c r="A1642" s="5" t="s">
        <v>6446</v>
      </c>
      <c r="B1642" s="5" t="s">
        <v>6447</v>
      </c>
      <c r="C1642" s="393">
        <v>600886</v>
      </c>
      <c r="D1642" s="5" t="s">
        <v>6449</v>
      </c>
      <c r="E1642" s="6">
        <v>0</v>
      </c>
      <c r="F1642" s="5" t="s">
        <v>69</v>
      </c>
      <c r="G1642" s="5" t="s">
        <v>91</v>
      </c>
      <c r="H1642" s="6"/>
      <c r="I1642" s="5"/>
      <c r="J1642" s="6">
        <v>16.71</v>
      </c>
      <c r="K1642" s="6">
        <v>0.22</v>
      </c>
      <c r="L1642" s="6">
        <v>1.62</v>
      </c>
      <c r="M1642" s="5" t="s">
        <v>122</v>
      </c>
      <c r="N1642" s="5"/>
    </row>
    <row r="1643" spans="1:14">
      <c r="A1643" s="5" t="s">
        <v>1112</v>
      </c>
      <c r="B1643" s="5" t="s">
        <v>1113</v>
      </c>
      <c r="C1643" s="395">
        <v>509480</v>
      </c>
      <c r="D1643" s="5" t="s">
        <v>1115</v>
      </c>
      <c r="E1643" s="6">
        <v>0</v>
      </c>
      <c r="F1643" s="5" t="s">
        <v>71</v>
      </c>
      <c r="G1643" s="5" t="s">
        <v>89</v>
      </c>
      <c r="H1643" s="6"/>
      <c r="I1643" s="5"/>
      <c r="J1643" s="6"/>
      <c r="K1643" s="6">
        <v>0.21</v>
      </c>
      <c r="L1643" s="6">
        <v>8.44</v>
      </c>
      <c r="M1643" s="5" t="s">
        <v>171</v>
      </c>
      <c r="N1643" s="5"/>
    </row>
    <row r="1644" spans="1:14">
      <c r="A1644" s="5" t="s">
        <v>1741</v>
      </c>
      <c r="B1644" s="5" t="s">
        <v>1742</v>
      </c>
      <c r="C1644" s="5" t="s">
        <v>1743</v>
      </c>
      <c r="D1644" s="5" t="s">
        <v>1744</v>
      </c>
      <c r="E1644" s="6">
        <v>0</v>
      </c>
      <c r="F1644" s="5" t="s">
        <v>69</v>
      </c>
      <c r="G1644" s="5" t="s">
        <v>87</v>
      </c>
      <c r="H1644" s="6"/>
      <c r="I1644" s="5" t="s">
        <v>142</v>
      </c>
      <c r="J1644" s="6">
        <v>3.75</v>
      </c>
      <c r="K1644" s="6">
        <v>0.08</v>
      </c>
      <c r="L1644" s="6">
        <v>0.41</v>
      </c>
      <c r="M1644" s="5" t="s">
        <v>122</v>
      </c>
      <c r="N1644" s="5" t="s">
        <v>8924</v>
      </c>
    </row>
    <row r="1645" spans="1:14">
      <c r="A1645" s="5" t="s">
        <v>251</v>
      </c>
      <c r="B1645" s="5" t="s">
        <v>252</v>
      </c>
      <c r="C1645" s="5" t="s">
        <v>253</v>
      </c>
      <c r="D1645" s="5" t="s">
        <v>254</v>
      </c>
      <c r="E1645" s="6">
        <v>0</v>
      </c>
      <c r="F1645" s="5" t="s">
        <v>71</v>
      </c>
      <c r="G1645" s="5" t="s">
        <v>91</v>
      </c>
      <c r="H1645" s="6"/>
      <c r="I1645" s="5"/>
      <c r="J1645" s="6"/>
      <c r="K1645" s="6">
        <v>0.17</v>
      </c>
      <c r="L1645" s="6">
        <v>14.16</v>
      </c>
      <c r="M1645" s="5" t="s">
        <v>171</v>
      </c>
      <c r="N1645" s="5"/>
    </row>
    <row r="1646" spans="1:14">
      <c r="A1646" s="5" t="s">
        <v>7829</v>
      </c>
      <c r="B1646" s="5" t="s">
        <v>7830</v>
      </c>
      <c r="C1646" s="5" t="s">
        <v>7831</v>
      </c>
      <c r="D1646" s="5" t="s">
        <v>7832</v>
      </c>
      <c r="E1646" s="6">
        <v>0</v>
      </c>
      <c r="F1646" s="5" t="s">
        <v>69</v>
      </c>
      <c r="G1646" s="5" t="s">
        <v>83</v>
      </c>
      <c r="H1646" s="6">
        <v>0.99</v>
      </c>
      <c r="I1646" s="5" t="s">
        <v>142</v>
      </c>
      <c r="J1646" s="6">
        <v>14.9</v>
      </c>
      <c r="K1646" s="6">
        <v>0.14000000000000001</v>
      </c>
      <c r="L1646" s="6">
        <v>2.31</v>
      </c>
      <c r="M1646" s="5" t="s">
        <v>157</v>
      </c>
      <c r="N1646" s="5" t="s">
        <v>8599</v>
      </c>
    </row>
    <row r="1647" spans="1:14">
      <c r="A1647" s="5" t="s">
        <v>6590</v>
      </c>
      <c r="B1647" s="5" t="s">
        <v>6591</v>
      </c>
      <c r="C1647" s="395">
        <v>2196</v>
      </c>
      <c r="D1647" s="5" t="s">
        <v>6593</v>
      </c>
      <c r="E1647" s="6">
        <v>0</v>
      </c>
      <c r="F1647" s="5" t="s">
        <v>69</v>
      </c>
      <c r="G1647" s="5" t="s">
        <v>86</v>
      </c>
      <c r="H1647" s="6"/>
      <c r="I1647" s="5"/>
      <c r="J1647" s="6">
        <v>8.1999999999999993</v>
      </c>
      <c r="K1647" s="6">
        <v>0.09</v>
      </c>
      <c r="L1647" s="6">
        <v>0.98</v>
      </c>
      <c r="M1647" s="5" t="s">
        <v>157</v>
      </c>
      <c r="N1647" s="5"/>
    </row>
    <row r="1648" spans="1:14">
      <c r="A1648" s="5" t="s">
        <v>5939</v>
      </c>
      <c r="B1648" s="5" t="s">
        <v>5940</v>
      </c>
      <c r="C1648" s="5" t="s">
        <v>4709</v>
      </c>
      <c r="D1648" s="5" t="s">
        <v>5941</v>
      </c>
      <c r="E1648" s="6">
        <v>0</v>
      </c>
      <c r="F1648" s="5" t="s">
        <v>284</v>
      </c>
      <c r="G1648" s="5" t="s">
        <v>82</v>
      </c>
      <c r="H1648" s="6"/>
      <c r="I1648" s="5"/>
      <c r="J1648" s="6">
        <v>12.58</v>
      </c>
      <c r="K1648" s="6">
        <v>0.1</v>
      </c>
      <c r="L1648" s="6">
        <v>1.29</v>
      </c>
      <c r="M1648" s="5" t="s">
        <v>285</v>
      </c>
      <c r="N1648" s="5"/>
    </row>
    <row r="1649" spans="1:14">
      <c r="A1649" s="5" t="s">
        <v>1144</v>
      </c>
      <c r="B1649" s="5" t="s">
        <v>1145</v>
      </c>
      <c r="C1649" s="395">
        <v>544162</v>
      </c>
      <c r="D1649" s="5" t="s">
        <v>1147</v>
      </c>
      <c r="E1649" s="6">
        <v>0</v>
      </c>
      <c r="F1649" s="5" t="s">
        <v>71</v>
      </c>
      <c r="G1649" s="5" t="s">
        <v>81</v>
      </c>
      <c r="H1649" s="6"/>
      <c r="I1649" s="5"/>
      <c r="J1649" s="6"/>
      <c r="K1649" s="6">
        <v>0.28999999999999998</v>
      </c>
      <c r="L1649" s="6">
        <v>11.34</v>
      </c>
      <c r="M1649" s="5" t="s">
        <v>171</v>
      </c>
      <c r="N1649" s="5"/>
    </row>
    <row r="1650" spans="1:14">
      <c r="A1650" s="5" t="s">
        <v>7271</v>
      </c>
      <c r="B1650" s="5" t="s">
        <v>7272</v>
      </c>
      <c r="C1650" s="393">
        <v>87</v>
      </c>
      <c r="D1650" s="5" t="s">
        <v>7274</v>
      </c>
      <c r="E1650" s="6">
        <v>0</v>
      </c>
      <c r="F1650" s="5" t="s">
        <v>48</v>
      </c>
      <c r="G1650" s="5" t="s">
        <v>87</v>
      </c>
      <c r="H1650" s="6"/>
      <c r="I1650" s="5" t="s">
        <v>263</v>
      </c>
      <c r="J1650" s="6">
        <v>1.65</v>
      </c>
      <c r="K1650" s="6">
        <v>0.01</v>
      </c>
      <c r="L1650" s="6">
        <v>0.19</v>
      </c>
      <c r="M1650" s="5" t="s">
        <v>157</v>
      </c>
      <c r="N1650" s="5" t="s">
        <v>8598</v>
      </c>
    </row>
    <row r="1651" spans="1:14">
      <c r="A1651" s="5" t="s">
        <v>2920</v>
      </c>
      <c r="B1651" s="5" t="s">
        <v>2921</v>
      </c>
      <c r="C1651" s="393">
        <v>3182</v>
      </c>
      <c r="D1651" s="5" t="s">
        <v>2923</v>
      </c>
      <c r="E1651" s="6">
        <v>0</v>
      </c>
      <c r="F1651" s="5" t="s">
        <v>136</v>
      </c>
      <c r="G1651" s="5" t="s">
        <v>82</v>
      </c>
      <c r="H1651" s="6"/>
      <c r="I1651" s="5"/>
      <c r="J1651" s="6">
        <v>12.28</v>
      </c>
      <c r="K1651" s="6">
        <v>0.03</v>
      </c>
      <c r="L1651" s="6">
        <v>0.31</v>
      </c>
      <c r="M1651" s="5" t="s">
        <v>137</v>
      </c>
      <c r="N1651" s="5"/>
    </row>
    <row r="1652" spans="1:14">
      <c r="A1652" s="5" t="s">
        <v>4603</v>
      </c>
      <c r="B1652" s="5" t="s">
        <v>4604</v>
      </c>
      <c r="C1652" s="393">
        <v>64400</v>
      </c>
      <c r="D1652" s="5" t="s">
        <v>4606</v>
      </c>
      <c r="E1652" s="6">
        <v>0</v>
      </c>
      <c r="F1652" s="5" t="s">
        <v>73</v>
      </c>
      <c r="G1652" s="5" t="s">
        <v>88</v>
      </c>
      <c r="H1652" s="6"/>
      <c r="I1652" s="5"/>
      <c r="J1652" s="6"/>
      <c r="K1652" s="6">
        <v>0.17</v>
      </c>
      <c r="L1652" s="6">
        <v>2.09</v>
      </c>
      <c r="M1652" s="5" t="s">
        <v>469</v>
      </c>
      <c r="N1652" s="5"/>
    </row>
    <row r="1653" spans="1:14">
      <c r="A1653" s="5" t="s">
        <v>8353</v>
      </c>
      <c r="B1653" s="5" t="s">
        <v>8354</v>
      </c>
      <c r="C1653" s="393">
        <v>603799</v>
      </c>
      <c r="D1653" s="5" t="s">
        <v>8356</v>
      </c>
      <c r="E1653" s="6">
        <v>0</v>
      </c>
      <c r="F1653" s="5" t="s">
        <v>69</v>
      </c>
      <c r="G1653" s="5" t="s">
        <v>87</v>
      </c>
      <c r="H1653" s="6"/>
      <c r="I1653" s="5"/>
      <c r="J1653" s="6"/>
      <c r="K1653" s="6">
        <v>0.18</v>
      </c>
      <c r="L1653" s="6">
        <v>2.41</v>
      </c>
      <c r="M1653" s="5" t="s">
        <v>122</v>
      </c>
      <c r="N1653" s="5"/>
    </row>
    <row r="1654" spans="1:14">
      <c r="A1654" s="5" t="s">
        <v>2456</v>
      </c>
      <c r="B1654" s="5" t="s">
        <v>2457</v>
      </c>
      <c r="C1654" s="393" t="s">
        <v>2458</v>
      </c>
      <c r="D1654" s="5" t="s">
        <v>2459</v>
      </c>
      <c r="E1654" s="6">
        <v>0</v>
      </c>
      <c r="F1654" s="5" t="s">
        <v>79</v>
      </c>
      <c r="G1654" s="5" t="s">
        <v>82</v>
      </c>
      <c r="H1654" s="6"/>
      <c r="I1654" s="5"/>
      <c r="J1654" s="6">
        <v>7.7</v>
      </c>
      <c r="K1654" s="6">
        <v>0.1</v>
      </c>
      <c r="L1654" s="6">
        <v>0.81</v>
      </c>
      <c r="M1654" s="5" t="s">
        <v>603</v>
      </c>
      <c r="N1654" s="5"/>
    </row>
    <row r="1655" spans="1:14">
      <c r="A1655" s="5" t="s">
        <v>6369</v>
      </c>
      <c r="B1655" s="5" t="s">
        <v>6370</v>
      </c>
      <c r="C1655" s="393">
        <v>2250</v>
      </c>
      <c r="D1655" s="5" t="s">
        <v>6372</v>
      </c>
      <c r="E1655" s="6">
        <v>0</v>
      </c>
      <c r="F1655" s="5" t="s">
        <v>229</v>
      </c>
      <c r="G1655" s="5" t="s">
        <v>89</v>
      </c>
      <c r="H1655" s="6"/>
      <c r="I1655" s="5"/>
      <c r="J1655" s="6"/>
      <c r="K1655" s="6">
        <v>-0.01</v>
      </c>
      <c r="L1655" s="6">
        <v>1.1399999999999999</v>
      </c>
      <c r="M1655" s="5" t="s">
        <v>230</v>
      </c>
      <c r="N1655" s="5"/>
    </row>
    <row r="1656" spans="1:14">
      <c r="A1656" s="5" t="s">
        <v>2231</v>
      </c>
      <c r="B1656" s="5" t="s">
        <v>2232</v>
      </c>
      <c r="C1656" s="395">
        <v>601006</v>
      </c>
      <c r="D1656" s="5" t="s">
        <v>2234</v>
      </c>
      <c r="E1656" s="6">
        <v>0</v>
      </c>
      <c r="F1656" s="5" t="s">
        <v>69</v>
      </c>
      <c r="G1656" s="5" t="s">
        <v>87</v>
      </c>
      <c r="H1656" s="6"/>
      <c r="I1656" s="5" t="s">
        <v>263</v>
      </c>
      <c r="J1656" s="6">
        <v>9.76</v>
      </c>
      <c r="K1656" s="6">
        <v>7.0000000000000007E-2</v>
      </c>
      <c r="L1656" s="6">
        <v>0.63</v>
      </c>
      <c r="M1656" s="5" t="s">
        <v>122</v>
      </c>
      <c r="N1656" s="5" t="s">
        <v>8599</v>
      </c>
    </row>
    <row r="1657" spans="1:14">
      <c r="A1657" s="5" t="s">
        <v>6033</v>
      </c>
      <c r="B1657" s="5" t="s">
        <v>6034</v>
      </c>
      <c r="C1657" s="395">
        <v>2380</v>
      </c>
      <c r="D1657" s="5" t="s">
        <v>6036</v>
      </c>
      <c r="E1657" s="6">
        <v>0</v>
      </c>
      <c r="F1657" s="5" t="s">
        <v>229</v>
      </c>
      <c r="G1657" s="5" t="s">
        <v>84</v>
      </c>
      <c r="H1657" s="6"/>
      <c r="I1657" s="5"/>
      <c r="J1657" s="6">
        <v>39.03</v>
      </c>
      <c r="K1657" s="6">
        <v>-0.38</v>
      </c>
      <c r="L1657" s="6">
        <v>1.79</v>
      </c>
      <c r="M1657" s="5" t="s">
        <v>230</v>
      </c>
      <c r="N1657" s="5"/>
    </row>
    <row r="1658" spans="1:14">
      <c r="A1658" s="5" t="s">
        <v>1059</v>
      </c>
      <c r="B1658" s="5" t="s">
        <v>1060</v>
      </c>
      <c r="C1658" s="393">
        <v>688111</v>
      </c>
      <c r="D1658" s="5" t="s">
        <v>1062</v>
      </c>
      <c r="E1658" s="6">
        <v>0</v>
      </c>
      <c r="F1658" s="5" t="s">
        <v>69</v>
      </c>
      <c r="G1658" s="5" t="s">
        <v>88</v>
      </c>
      <c r="H1658" s="6"/>
      <c r="I1658" s="5"/>
      <c r="J1658" s="6">
        <v>62.51</v>
      </c>
      <c r="K1658" s="6">
        <v>0.15</v>
      </c>
      <c r="L1658" s="6">
        <v>8.5</v>
      </c>
      <c r="M1658" s="5" t="s">
        <v>122</v>
      </c>
      <c r="N1658" s="5"/>
    </row>
    <row r="1659" spans="1:14">
      <c r="A1659" s="5" t="s">
        <v>8529</v>
      </c>
      <c r="B1659" s="5" t="s">
        <v>9105</v>
      </c>
      <c r="C1659" s="395">
        <v>657</v>
      </c>
      <c r="D1659" s="5" t="s">
        <v>9106</v>
      </c>
      <c r="E1659" s="6">
        <v>0</v>
      </c>
      <c r="F1659" s="5" t="s">
        <v>69</v>
      </c>
      <c r="G1659" s="5" t="s">
        <v>89</v>
      </c>
      <c r="H1659" s="6"/>
      <c r="I1659" s="5"/>
      <c r="J1659" s="6"/>
      <c r="K1659" s="6">
        <v>0.16</v>
      </c>
      <c r="L1659" s="6">
        <v>11.31</v>
      </c>
      <c r="M1659" s="5" t="s">
        <v>122</v>
      </c>
      <c r="N1659" s="5"/>
    </row>
    <row r="1660" spans="1:14">
      <c r="A1660" s="5" t="s">
        <v>8296</v>
      </c>
      <c r="B1660" s="5" t="s">
        <v>8297</v>
      </c>
      <c r="C1660" s="393">
        <v>807</v>
      </c>
      <c r="D1660" s="5" t="s">
        <v>8299</v>
      </c>
      <c r="E1660" s="6">
        <v>0</v>
      </c>
      <c r="F1660" s="5" t="s">
        <v>69</v>
      </c>
      <c r="G1660" s="5" t="s">
        <v>89</v>
      </c>
      <c r="H1660" s="6"/>
      <c r="I1660" s="5"/>
      <c r="J1660" s="6">
        <v>8.84</v>
      </c>
      <c r="K1660" s="6">
        <v>0.24</v>
      </c>
      <c r="L1660" s="6">
        <v>3.75</v>
      </c>
      <c r="M1660" s="5" t="s">
        <v>122</v>
      </c>
      <c r="N1660" s="5"/>
    </row>
    <row r="1661" spans="1:14">
      <c r="A1661" s="5" t="s">
        <v>1937</v>
      </c>
      <c r="B1661" s="5" t="s">
        <v>1938</v>
      </c>
      <c r="C1661" s="393" t="s">
        <v>1939</v>
      </c>
      <c r="D1661" s="5" t="s">
        <v>1940</v>
      </c>
      <c r="E1661" s="6">
        <v>0</v>
      </c>
      <c r="F1661" s="5" t="s">
        <v>77</v>
      </c>
      <c r="G1661" s="5" t="s">
        <v>91</v>
      </c>
      <c r="H1661" s="6"/>
      <c r="I1661" s="5" t="s">
        <v>142</v>
      </c>
      <c r="J1661" s="6">
        <v>13.14</v>
      </c>
      <c r="K1661" s="6">
        <v>0.17</v>
      </c>
      <c r="L1661" s="6">
        <v>1.96</v>
      </c>
      <c r="M1661" s="5" t="s">
        <v>482</v>
      </c>
      <c r="N1661" s="5" t="s">
        <v>8599</v>
      </c>
    </row>
    <row r="1662" spans="1:14">
      <c r="A1662" s="5" t="s">
        <v>8525</v>
      </c>
      <c r="B1662" s="5" t="s">
        <v>9114</v>
      </c>
      <c r="C1662" s="394" t="s">
        <v>9115</v>
      </c>
      <c r="D1662" s="5" t="s">
        <v>9116</v>
      </c>
      <c r="E1662" s="6">
        <v>0</v>
      </c>
      <c r="F1662" s="5" t="s">
        <v>3899</v>
      </c>
      <c r="G1662" s="5" t="s">
        <v>89</v>
      </c>
      <c r="H1662" s="6"/>
      <c r="I1662" s="5"/>
      <c r="J1662" s="6">
        <v>48.36</v>
      </c>
      <c r="K1662" s="6">
        <v>0.26</v>
      </c>
      <c r="L1662" s="6">
        <v>39.32</v>
      </c>
      <c r="M1662" s="5" t="s">
        <v>3900</v>
      </c>
      <c r="N1662" s="5"/>
    </row>
    <row r="1663" spans="1:14">
      <c r="A1663" s="5" t="s">
        <v>8369</v>
      </c>
      <c r="B1663" s="5" t="s">
        <v>8370</v>
      </c>
      <c r="C1663" s="393">
        <v>2001</v>
      </c>
      <c r="D1663" s="5" t="s">
        <v>8372</v>
      </c>
      <c r="E1663" s="6">
        <v>0</v>
      </c>
      <c r="F1663" s="5" t="s">
        <v>69</v>
      </c>
      <c r="G1663" s="5" t="s">
        <v>89</v>
      </c>
      <c r="H1663" s="6"/>
      <c r="I1663" s="5"/>
      <c r="J1663" s="6"/>
      <c r="K1663" s="6">
        <v>0.22</v>
      </c>
      <c r="L1663" s="6">
        <v>3.49</v>
      </c>
      <c r="M1663" s="5" t="s">
        <v>122</v>
      </c>
      <c r="N1663" s="5"/>
    </row>
    <row r="1664" spans="1:14">
      <c r="A1664" s="5" t="s">
        <v>3767</v>
      </c>
      <c r="B1664" s="5" t="s">
        <v>3768</v>
      </c>
      <c r="C1664" s="395">
        <v>2230</v>
      </c>
      <c r="D1664" s="5" t="s">
        <v>3770</v>
      </c>
      <c r="E1664" s="6">
        <v>0</v>
      </c>
      <c r="F1664" s="5" t="s">
        <v>69</v>
      </c>
      <c r="G1664" s="5" t="s">
        <v>88</v>
      </c>
      <c r="H1664" s="6"/>
      <c r="I1664" s="5"/>
      <c r="J1664" s="6">
        <v>124.29</v>
      </c>
      <c r="K1664" s="6">
        <v>0.03</v>
      </c>
      <c r="L1664" s="6">
        <v>6.19</v>
      </c>
      <c r="M1664" s="5" t="s">
        <v>122</v>
      </c>
      <c r="N1664" s="5"/>
    </row>
    <row r="1665" spans="1:14">
      <c r="A1665" s="5" t="s">
        <v>2346</v>
      </c>
      <c r="B1665" s="5" t="s">
        <v>2347</v>
      </c>
      <c r="C1665" s="393">
        <v>600875</v>
      </c>
      <c r="D1665" s="5" t="s">
        <v>2349</v>
      </c>
      <c r="E1665" s="6">
        <v>0</v>
      </c>
      <c r="F1665" s="5" t="s">
        <v>69</v>
      </c>
      <c r="G1665" s="5" t="s">
        <v>87</v>
      </c>
      <c r="H1665" s="6"/>
      <c r="I1665" s="5"/>
      <c r="J1665" s="6">
        <v>9.58</v>
      </c>
      <c r="K1665" s="6">
        <v>0.09</v>
      </c>
      <c r="L1665" s="6">
        <v>3.02</v>
      </c>
      <c r="M1665" s="5" t="s">
        <v>122</v>
      </c>
      <c r="N1665" s="5"/>
    </row>
    <row r="1666" spans="1:14">
      <c r="A1666" s="5" t="s">
        <v>2788</v>
      </c>
      <c r="B1666" s="5" t="s">
        <v>2789</v>
      </c>
      <c r="C1666" s="393">
        <v>656</v>
      </c>
      <c r="D1666" s="5" t="s">
        <v>2791</v>
      </c>
      <c r="E1666" s="6">
        <v>0</v>
      </c>
      <c r="F1666" s="5" t="s">
        <v>48</v>
      </c>
      <c r="G1666" s="5" t="s">
        <v>87</v>
      </c>
      <c r="H1666" s="6"/>
      <c r="I1666" s="5"/>
      <c r="J1666" s="6">
        <v>2.78</v>
      </c>
      <c r="K1666" s="6">
        <v>-0.02</v>
      </c>
      <c r="L1666" s="6">
        <v>0.26</v>
      </c>
      <c r="M1666" s="5" t="s">
        <v>157</v>
      </c>
      <c r="N1666" s="5"/>
    </row>
    <row r="1667" spans="1:14">
      <c r="A1667" s="5" t="s">
        <v>6542</v>
      </c>
      <c r="B1667" s="5" t="s">
        <v>6543</v>
      </c>
      <c r="C1667" s="395">
        <v>1066</v>
      </c>
      <c r="D1667" s="5" t="s">
        <v>6545</v>
      </c>
      <c r="E1667" s="6">
        <v>0</v>
      </c>
      <c r="F1667" s="5" t="s">
        <v>69</v>
      </c>
      <c r="G1667" s="5" t="s">
        <v>86</v>
      </c>
      <c r="H1667" s="6"/>
      <c r="I1667" s="5"/>
      <c r="J1667" s="6">
        <v>9.23</v>
      </c>
      <c r="K1667" s="6">
        <v>0.09</v>
      </c>
      <c r="L1667" s="6">
        <v>0.62</v>
      </c>
      <c r="M1667" s="5" t="s">
        <v>157</v>
      </c>
      <c r="N1667" s="5"/>
    </row>
    <row r="1668" spans="1:14">
      <c r="A1668" s="5" t="s">
        <v>2418</v>
      </c>
      <c r="B1668" s="5" t="s">
        <v>2419</v>
      </c>
      <c r="C1668" s="395">
        <v>605499</v>
      </c>
      <c r="D1668" s="5" t="s">
        <v>2421</v>
      </c>
      <c r="E1668" s="6">
        <v>0</v>
      </c>
      <c r="F1668" s="5" t="s">
        <v>69</v>
      </c>
      <c r="G1668" s="5" t="s">
        <v>83</v>
      </c>
      <c r="H1668" s="6"/>
      <c r="I1668" s="5"/>
      <c r="J1668" s="6"/>
      <c r="K1668" s="6">
        <v>0.51</v>
      </c>
      <c r="L1668" s="6">
        <v>11.05</v>
      </c>
      <c r="M1668" s="5" t="s">
        <v>122</v>
      </c>
      <c r="N1668" s="5"/>
    </row>
    <row r="1669" spans="1:14">
      <c r="A1669" s="5" t="s">
        <v>2936</v>
      </c>
      <c r="B1669" s="5" t="s">
        <v>2937</v>
      </c>
      <c r="C1669" s="393">
        <v>776</v>
      </c>
      <c r="D1669" s="5" t="s">
        <v>2939</v>
      </c>
      <c r="E1669" s="6">
        <v>0</v>
      </c>
      <c r="F1669" s="5" t="s">
        <v>69</v>
      </c>
      <c r="G1669" s="5" t="s">
        <v>85</v>
      </c>
      <c r="H1669" s="6"/>
      <c r="I1669" s="5"/>
      <c r="J1669" s="6">
        <v>9.16</v>
      </c>
      <c r="K1669" s="6">
        <v>0.12</v>
      </c>
      <c r="L1669" s="6">
        <v>1.1100000000000001</v>
      </c>
      <c r="M1669" s="5" t="s">
        <v>122</v>
      </c>
      <c r="N1669" s="5"/>
    </row>
    <row r="1670" spans="1:14">
      <c r="A1670" s="5" t="s">
        <v>7907</v>
      </c>
      <c r="B1670" s="5" t="s">
        <v>7908</v>
      </c>
      <c r="C1670" s="393">
        <v>688521</v>
      </c>
      <c r="D1670" s="5" t="s">
        <v>7910</v>
      </c>
      <c r="E1670" s="6">
        <v>0</v>
      </c>
      <c r="F1670" s="5" t="s">
        <v>69</v>
      </c>
      <c r="G1670" s="5" t="s">
        <v>88</v>
      </c>
      <c r="H1670" s="6"/>
      <c r="I1670" s="5"/>
      <c r="J1670" s="6"/>
      <c r="K1670" s="6">
        <v>-0.18</v>
      </c>
      <c r="L1670" s="6">
        <v>38.159999999999997</v>
      </c>
      <c r="M1670" s="5" t="s">
        <v>122</v>
      </c>
      <c r="N1670" s="5"/>
    </row>
    <row r="1671" spans="1:14">
      <c r="A1671" s="5" t="s">
        <v>9109</v>
      </c>
      <c r="B1671" s="5" t="s">
        <v>9110</v>
      </c>
      <c r="C1671" s="393">
        <v>603119</v>
      </c>
      <c r="D1671" s="5" t="s">
        <v>9111</v>
      </c>
      <c r="E1671" s="6">
        <v>0</v>
      </c>
      <c r="F1671" s="5" t="s">
        <v>69</v>
      </c>
      <c r="G1671" s="5" t="s">
        <v>87</v>
      </c>
      <c r="H1671" s="6"/>
      <c r="I1671" s="5"/>
      <c r="J1671" s="6"/>
      <c r="K1671" s="6">
        <v>0.15</v>
      </c>
      <c r="L1671" s="6">
        <v>13.36</v>
      </c>
      <c r="M1671" s="5" t="s">
        <v>122</v>
      </c>
      <c r="N1671" s="5"/>
    </row>
    <row r="1672" spans="1:14">
      <c r="A1672" s="5" t="s">
        <v>6714</v>
      </c>
      <c r="B1672" s="5" t="s">
        <v>6715</v>
      </c>
      <c r="C1672" s="393">
        <v>166</v>
      </c>
      <c r="D1672" s="5" t="s">
        <v>6717</v>
      </c>
      <c r="E1672" s="6">
        <v>0</v>
      </c>
      <c r="F1672" s="5" t="s">
        <v>69</v>
      </c>
      <c r="G1672" s="5" t="s">
        <v>85</v>
      </c>
      <c r="H1672" s="6"/>
      <c r="I1672" s="5"/>
      <c r="J1672" s="6"/>
      <c r="K1672" s="6">
        <v>0.1</v>
      </c>
      <c r="L1672" s="6">
        <v>1.06</v>
      </c>
      <c r="M1672" s="5" t="s">
        <v>122</v>
      </c>
      <c r="N1672" s="5"/>
    </row>
    <row r="1673" spans="1:14">
      <c r="A1673" s="5" t="s">
        <v>1304</v>
      </c>
      <c r="B1673" s="5" t="s">
        <v>1305</v>
      </c>
      <c r="C1673" s="394" t="s">
        <v>1306</v>
      </c>
      <c r="D1673" s="5" t="s">
        <v>1307</v>
      </c>
      <c r="E1673" s="6">
        <v>0</v>
      </c>
      <c r="F1673" s="5" t="s">
        <v>69</v>
      </c>
      <c r="G1673" s="5" t="s">
        <v>90</v>
      </c>
      <c r="H1673" s="6"/>
      <c r="I1673" s="5"/>
      <c r="J1673" s="6"/>
      <c r="K1673" s="6">
        <v>0.27</v>
      </c>
      <c r="L1673" s="6">
        <v>0.86</v>
      </c>
      <c r="M1673" s="5" t="s">
        <v>157</v>
      </c>
      <c r="N1673" s="5"/>
    </row>
    <row r="1674" spans="1:14">
      <c r="A1674" s="5" t="s">
        <v>3627</v>
      </c>
      <c r="B1674" s="5" t="s">
        <v>3628</v>
      </c>
      <c r="C1674" s="393">
        <v>988</v>
      </c>
      <c r="D1674" s="5" t="s">
        <v>3630</v>
      </c>
      <c r="E1674" s="6">
        <v>0</v>
      </c>
      <c r="F1674" s="5" t="s">
        <v>69</v>
      </c>
      <c r="G1674" s="5" t="s">
        <v>88</v>
      </c>
      <c r="H1674" s="6"/>
      <c r="I1674" s="5"/>
      <c r="J1674" s="6"/>
      <c r="K1674" s="6">
        <v>0.14000000000000001</v>
      </c>
      <c r="L1674" s="6">
        <v>10.54</v>
      </c>
      <c r="M1674" s="5" t="s">
        <v>122</v>
      </c>
      <c r="N1674" s="5"/>
    </row>
    <row r="1675" spans="1:14">
      <c r="A1675" s="5" t="s">
        <v>8535</v>
      </c>
      <c r="B1675" s="5" t="s">
        <v>9132</v>
      </c>
      <c r="C1675" s="393">
        <v>688072</v>
      </c>
      <c r="D1675" s="5" t="s">
        <v>9133</v>
      </c>
      <c r="E1675" s="6">
        <v>0</v>
      </c>
      <c r="F1675" s="5" t="s">
        <v>69</v>
      </c>
      <c r="G1675" s="5" t="s">
        <v>88</v>
      </c>
      <c r="H1675" s="6"/>
      <c r="I1675" s="5"/>
      <c r="J1675" s="6"/>
      <c r="K1675" s="6">
        <v>0.14000000000000001</v>
      </c>
      <c r="L1675" s="6">
        <v>18.260000000000002</v>
      </c>
      <c r="M1675" s="5" t="s">
        <v>122</v>
      </c>
      <c r="N1675" s="5"/>
    </row>
    <row r="1676" spans="1:14">
      <c r="A1676" s="5" t="s">
        <v>8528</v>
      </c>
      <c r="B1676" s="5" t="s">
        <v>9117</v>
      </c>
      <c r="C1676" s="394" t="s">
        <v>9267</v>
      </c>
      <c r="D1676" s="5" t="s">
        <v>9118</v>
      </c>
      <c r="E1676" s="6">
        <v>0</v>
      </c>
      <c r="F1676" s="5" t="s">
        <v>69</v>
      </c>
      <c r="G1676" s="5" t="s">
        <v>85</v>
      </c>
      <c r="H1676" s="6"/>
      <c r="I1676" s="5"/>
      <c r="J1676" s="6"/>
      <c r="K1676" s="6">
        <v>0.08</v>
      </c>
      <c r="L1676" s="6">
        <v>3.26</v>
      </c>
      <c r="M1676" s="5" t="s">
        <v>122</v>
      </c>
      <c r="N1676" s="5"/>
    </row>
    <row r="1677" spans="1:14">
      <c r="A1677" s="5" t="s">
        <v>3564</v>
      </c>
      <c r="B1677" s="5" t="s">
        <v>3565</v>
      </c>
      <c r="C1677" s="393">
        <v>1082</v>
      </c>
      <c r="D1677" s="5" t="s">
        <v>3567</v>
      </c>
      <c r="E1677" s="6">
        <v>0</v>
      </c>
      <c r="F1677" s="5" t="s">
        <v>136</v>
      </c>
      <c r="G1677" s="5" t="s">
        <v>85</v>
      </c>
      <c r="H1677" s="6"/>
      <c r="I1677" s="5"/>
      <c r="J1677" s="6">
        <v>5.89</v>
      </c>
      <c r="K1677" s="6">
        <v>0.16</v>
      </c>
      <c r="L1677" s="6">
        <v>0.65</v>
      </c>
      <c r="M1677" s="5" t="s">
        <v>137</v>
      </c>
      <c r="N1677" s="5"/>
    </row>
    <row r="1678" spans="1:14">
      <c r="A1678" s="5" t="s">
        <v>4202</v>
      </c>
      <c r="B1678" s="5" t="s">
        <v>4203</v>
      </c>
      <c r="C1678" s="393">
        <v>600522</v>
      </c>
      <c r="D1678" s="5" t="s">
        <v>4205</v>
      </c>
      <c r="E1678" s="6">
        <v>0</v>
      </c>
      <c r="F1678" s="5" t="s">
        <v>69</v>
      </c>
      <c r="G1678" s="5" t="s">
        <v>87</v>
      </c>
      <c r="H1678" s="6"/>
      <c r="I1678" s="5"/>
      <c r="J1678" s="6"/>
      <c r="K1678" s="6">
        <v>0.08</v>
      </c>
      <c r="L1678" s="6">
        <v>2.78</v>
      </c>
      <c r="M1678" s="5" t="s">
        <v>122</v>
      </c>
      <c r="N1678" s="5"/>
    </row>
    <row r="1679" spans="1:14">
      <c r="A1679" s="5" t="s">
        <v>733</v>
      </c>
      <c r="B1679" s="5" t="s">
        <v>734</v>
      </c>
      <c r="C1679" s="393">
        <v>2938</v>
      </c>
      <c r="D1679" s="5" t="s">
        <v>736</v>
      </c>
      <c r="E1679" s="6">
        <v>0</v>
      </c>
      <c r="F1679" s="5" t="s">
        <v>69</v>
      </c>
      <c r="G1679" s="5" t="s">
        <v>88</v>
      </c>
      <c r="H1679" s="6"/>
      <c r="I1679" s="5"/>
      <c r="J1679" s="6">
        <v>10.88</v>
      </c>
      <c r="K1679" s="6">
        <v>0.11</v>
      </c>
      <c r="L1679" s="6">
        <v>3.82</v>
      </c>
      <c r="M1679" s="5" t="s">
        <v>122</v>
      </c>
      <c r="N1679" s="5"/>
    </row>
    <row r="1680" spans="1:14">
      <c r="A1680" s="5" t="s">
        <v>6938</v>
      </c>
      <c r="B1680" s="5" t="s">
        <v>6939</v>
      </c>
      <c r="C1680" s="393">
        <v>598</v>
      </c>
      <c r="D1680" s="5" t="s">
        <v>6941</v>
      </c>
      <c r="E1680" s="6">
        <v>0</v>
      </c>
      <c r="F1680" s="5" t="s">
        <v>69</v>
      </c>
      <c r="G1680" s="5" t="s">
        <v>87</v>
      </c>
      <c r="H1680" s="6"/>
      <c r="I1680" s="5"/>
      <c r="J1680" s="6"/>
      <c r="K1680" s="6">
        <v>0.11</v>
      </c>
      <c r="L1680" s="6">
        <v>0.84</v>
      </c>
      <c r="M1680" s="5" t="s">
        <v>157</v>
      </c>
      <c r="N1680" s="5"/>
    </row>
    <row r="1681" spans="1:14">
      <c r="A1681" s="5" t="s">
        <v>7966</v>
      </c>
      <c r="B1681" s="5" t="s">
        <v>7967</v>
      </c>
      <c r="C1681" s="393" t="s">
        <v>7968</v>
      </c>
      <c r="D1681" s="5" t="s">
        <v>7969</v>
      </c>
      <c r="E1681" s="6">
        <v>0</v>
      </c>
      <c r="F1681" s="5" t="s">
        <v>71</v>
      </c>
      <c r="G1681" s="5" t="s">
        <v>88</v>
      </c>
      <c r="H1681" s="6"/>
      <c r="I1681" s="5"/>
      <c r="J1681" s="6"/>
      <c r="K1681" s="6">
        <v>0.32</v>
      </c>
      <c r="L1681" s="6">
        <v>8.2200000000000006</v>
      </c>
      <c r="M1681" s="5" t="s">
        <v>171</v>
      </c>
      <c r="N1681" s="5"/>
    </row>
    <row r="1682" spans="1:14">
      <c r="A1682" s="5" t="s">
        <v>551</v>
      </c>
      <c r="B1682" s="5" t="s">
        <v>552</v>
      </c>
      <c r="C1682" s="393">
        <v>600418</v>
      </c>
      <c r="D1682" s="5" t="s">
        <v>554</v>
      </c>
      <c r="E1682" s="6">
        <v>0</v>
      </c>
      <c r="F1682" s="5" t="s">
        <v>69</v>
      </c>
      <c r="G1682" s="5" t="s">
        <v>82</v>
      </c>
      <c r="H1682" s="6"/>
      <c r="I1682" s="5"/>
      <c r="J1682" s="6">
        <v>34.979999999999997</v>
      </c>
      <c r="K1682" s="6">
        <v>-0.17</v>
      </c>
      <c r="L1682" s="6">
        <v>10.54</v>
      </c>
      <c r="M1682" s="5" t="s">
        <v>122</v>
      </c>
      <c r="N1682" s="5"/>
    </row>
    <row r="1683" spans="1:14">
      <c r="A1683" s="5" t="s">
        <v>6574</v>
      </c>
      <c r="B1683" s="5" t="s">
        <v>6575</v>
      </c>
      <c r="C1683" s="394" t="s">
        <v>6576</v>
      </c>
      <c r="D1683" s="5" t="s">
        <v>6577</v>
      </c>
      <c r="E1683" s="6">
        <v>0</v>
      </c>
      <c r="F1683" s="5" t="s">
        <v>69</v>
      </c>
      <c r="G1683" s="5" t="s">
        <v>87</v>
      </c>
      <c r="H1683" s="6"/>
      <c r="I1683" s="5" t="s">
        <v>142</v>
      </c>
      <c r="J1683" s="6"/>
      <c r="K1683" s="6">
        <v>0.06</v>
      </c>
      <c r="L1683" s="6">
        <v>2.2799999999999998</v>
      </c>
      <c r="M1683" s="5" t="s">
        <v>122</v>
      </c>
      <c r="N1683" s="5" t="s">
        <v>8599</v>
      </c>
    </row>
    <row r="1684" spans="1:14">
      <c r="A1684" s="5" t="s">
        <v>478</v>
      </c>
      <c r="B1684" s="5" t="s">
        <v>479</v>
      </c>
      <c r="C1684" s="393" t="s">
        <v>480</v>
      </c>
      <c r="D1684" s="5" t="s">
        <v>481</v>
      </c>
      <c r="E1684" s="6">
        <v>0</v>
      </c>
      <c r="F1684" s="5" t="s">
        <v>77</v>
      </c>
      <c r="G1684" s="5" t="s">
        <v>91</v>
      </c>
      <c r="H1684" s="6"/>
      <c r="I1684" s="5"/>
      <c r="J1684" s="6"/>
      <c r="K1684" s="6">
        <v>0.2</v>
      </c>
      <c r="L1684" s="6"/>
      <c r="M1684" s="5" t="s">
        <v>482</v>
      </c>
      <c r="N1684" s="5"/>
    </row>
    <row r="1685" spans="1:14">
      <c r="A1685" s="5" t="s">
        <v>5891</v>
      </c>
      <c r="B1685" s="5" t="s">
        <v>5892</v>
      </c>
      <c r="C1685" s="393" t="s">
        <v>5893</v>
      </c>
      <c r="D1685" s="5" t="s">
        <v>5894</v>
      </c>
      <c r="E1685" s="6">
        <v>0</v>
      </c>
      <c r="F1685" s="5" t="s">
        <v>3899</v>
      </c>
      <c r="G1685" s="5" t="s">
        <v>86</v>
      </c>
      <c r="H1685" s="6"/>
      <c r="I1685" s="5"/>
      <c r="J1685" s="6">
        <v>11.88</v>
      </c>
      <c r="K1685" s="6">
        <v>0.16</v>
      </c>
      <c r="L1685" s="6">
        <v>1.91</v>
      </c>
      <c r="M1685" s="5" t="s">
        <v>3900</v>
      </c>
      <c r="N1685" s="5"/>
    </row>
    <row r="1686" spans="1:14">
      <c r="A1686" s="5" t="s">
        <v>8536</v>
      </c>
      <c r="B1686" s="5" t="s">
        <v>9137</v>
      </c>
      <c r="C1686" s="394" t="s">
        <v>9268</v>
      </c>
      <c r="D1686" s="5" t="s">
        <v>9138</v>
      </c>
      <c r="E1686" s="6">
        <v>0</v>
      </c>
      <c r="F1686" s="5" t="s">
        <v>69</v>
      </c>
      <c r="G1686" s="5" t="s">
        <v>91</v>
      </c>
      <c r="H1686" s="6"/>
      <c r="I1686" s="5"/>
      <c r="J1686" s="6"/>
      <c r="K1686" s="6">
        <v>0.19</v>
      </c>
      <c r="L1686" s="6">
        <v>1.56</v>
      </c>
      <c r="M1686" s="5" t="s">
        <v>122</v>
      </c>
      <c r="N1686" s="5"/>
    </row>
    <row r="1687" spans="1:14">
      <c r="A1687" s="5" t="s">
        <v>8532</v>
      </c>
      <c r="B1687" s="5" t="s">
        <v>9119</v>
      </c>
      <c r="C1687" s="393" t="s">
        <v>9120</v>
      </c>
      <c r="D1687" s="5" t="s">
        <v>9121</v>
      </c>
      <c r="E1687" s="6">
        <v>0</v>
      </c>
      <c r="F1687" s="5" t="s">
        <v>71</v>
      </c>
      <c r="G1687" s="5"/>
      <c r="H1687" s="6"/>
      <c r="I1687" s="5"/>
      <c r="J1687" s="6"/>
      <c r="K1687" s="6">
        <v>0.45</v>
      </c>
      <c r="L1687" s="6"/>
      <c r="M1687" s="5" t="s">
        <v>171</v>
      </c>
      <c r="N1687" s="5"/>
    </row>
    <row r="1688" spans="1:14">
      <c r="A1688" s="5" t="s">
        <v>3823</v>
      </c>
      <c r="B1688" s="5" t="s">
        <v>3824</v>
      </c>
      <c r="C1688" s="393">
        <v>532514</v>
      </c>
      <c r="D1688" s="5" t="s">
        <v>3826</v>
      </c>
      <c r="E1688" s="6">
        <v>0</v>
      </c>
      <c r="F1688" s="5" t="s">
        <v>71</v>
      </c>
      <c r="G1688" s="5" t="s">
        <v>91</v>
      </c>
      <c r="H1688" s="6"/>
      <c r="I1688" s="5"/>
      <c r="J1688" s="6">
        <v>19.760000000000002</v>
      </c>
      <c r="K1688" s="6">
        <v>0.17</v>
      </c>
      <c r="L1688" s="6">
        <v>2.0099999999999998</v>
      </c>
      <c r="M1688" s="5" t="s">
        <v>171</v>
      </c>
      <c r="N1688" s="5"/>
    </row>
    <row r="1689" spans="1:14">
      <c r="A1689" s="5" t="s">
        <v>8225</v>
      </c>
      <c r="B1689" s="5" t="s">
        <v>8226</v>
      </c>
      <c r="C1689" s="393">
        <v>2353</v>
      </c>
      <c r="D1689" s="5" t="s">
        <v>8228</v>
      </c>
      <c r="E1689" s="6">
        <v>0</v>
      </c>
      <c r="F1689" s="5" t="s">
        <v>69</v>
      </c>
      <c r="G1689" s="5" t="s">
        <v>84</v>
      </c>
      <c r="H1689" s="6"/>
      <c r="I1689" s="5"/>
      <c r="J1689" s="6">
        <v>11.15</v>
      </c>
      <c r="K1689" s="6">
        <v>0.13</v>
      </c>
      <c r="L1689" s="6">
        <v>5.43</v>
      </c>
      <c r="M1689" s="5" t="s">
        <v>122</v>
      </c>
      <c r="N1689" s="5"/>
    </row>
    <row r="1690" spans="1:14">
      <c r="A1690" s="5" t="s">
        <v>204</v>
      </c>
      <c r="B1690" s="5" t="s">
        <v>205</v>
      </c>
      <c r="C1690" s="394" t="s">
        <v>206</v>
      </c>
      <c r="D1690" s="5" t="s">
        <v>207</v>
      </c>
      <c r="E1690" s="6">
        <v>0</v>
      </c>
      <c r="F1690" s="5" t="s">
        <v>71</v>
      </c>
      <c r="G1690" s="5" t="s">
        <v>89</v>
      </c>
      <c r="H1690" s="6"/>
      <c r="I1690" s="5"/>
      <c r="J1690" s="6"/>
      <c r="K1690" s="6">
        <v>0.14000000000000001</v>
      </c>
      <c r="L1690" s="6">
        <v>1.34</v>
      </c>
      <c r="M1690" s="5" t="s">
        <v>171</v>
      </c>
      <c r="N1690" s="5"/>
    </row>
    <row r="1691" spans="1:14">
      <c r="A1691" s="5" t="s">
        <v>5739</v>
      </c>
      <c r="B1691" s="5" t="s">
        <v>5740</v>
      </c>
      <c r="C1691" s="393">
        <v>601669</v>
      </c>
      <c r="D1691" s="5" t="s">
        <v>5742</v>
      </c>
      <c r="E1691" s="6">
        <v>0</v>
      </c>
      <c r="F1691" s="5" t="s">
        <v>69</v>
      </c>
      <c r="G1691" s="5" t="s">
        <v>87</v>
      </c>
      <c r="H1691" s="6"/>
      <c r="I1691" s="5"/>
      <c r="J1691" s="6"/>
      <c r="K1691" s="6">
        <v>0.12</v>
      </c>
      <c r="L1691" s="6">
        <v>0.68</v>
      </c>
      <c r="M1691" s="5" t="s">
        <v>122</v>
      </c>
      <c r="N1691" s="5"/>
    </row>
    <row r="1692" spans="1:14">
      <c r="A1692" s="5" t="s">
        <v>5259</v>
      </c>
      <c r="B1692" s="5" t="s">
        <v>5260</v>
      </c>
      <c r="C1692" s="393">
        <v>601689</v>
      </c>
      <c r="D1692" s="5" t="s">
        <v>5262</v>
      </c>
      <c r="E1692" s="6">
        <v>0</v>
      </c>
      <c r="F1692" s="5" t="s">
        <v>69</v>
      </c>
      <c r="G1692" s="5" t="s">
        <v>82</v>
      </c>
      <c r="H1692" s="6"/>
      <c r="I1692" s="5"/>
      <c r="J1692" s="6">
        <v>22.9</v>
      </c>
      <c r="K1692" s="6">
        <v>0.12</v>
      </c>
      <c r="L1692" s="6">
        <v>4.3600000000000003</v>
      </c>
      <c r="M1692" s="5" t="s">
        <v>122</v>
      </c>
      <c r="N1692" s="5"/>
    </row>
    <row r="1693" spans="1:14">
      <c r="A1693" s="5" t="s">
        <v>178</v>
      </c>
      <c r="B1693" s="5" t="s">
        <v>179</v>
      </c>
      <c r="C1693" s="394" t="s">
        <v>180</v>
      </c>
      <c r="D1693" s="5" t="s">
        <v>181</v>
      </c>
      <c r="E1693" s="6">
        <v>0</v>
      </c>
      <c r="F1693" s="5" t="s">
        <v>182</v>
      </c>
      <c r="G1693" s="5" t="s">
        <v>91</v>
      </c>
      <c r="H1693" s="6"/>
      <c r="I1693" s="5"/>
      <c r="J1693" s="6">
        <v>10.9</v>
      </c>
      <c r="K1693" s="6">
        <v>0.2</v>
      </c>
      <c r="L1693" s="6">
        <v>1.53</v>
      </c>
      <c r="M1693" s="5" t="s">
        <v>183</v>
      </c>
      <c r="N1693" s="5"/>
    </row>
    <row r="1694" spans="1:14">
      <c r="A1694" s="5" t="s">
        <v>8300</v>
      </c>
      <c r="B1694" s="5" t="s">
        <v>8301</v>
      </c>
      <c r="C1694" s="393">
        <v>538</v>
      </c>
      <c r="D1694" s="5" t="s">
        <v>8303</v>
      </c>
      <c r="E1694" s="6">
        <v>0</v>
      </c>
      <c r="F1694" s="5" t="s">
        <v>69</v>
      </c>
      <c r="G1694" s="5" t="s">
        <v>86</v>
      </c>
      <c r="H1694" s="6"/>
      <c r="I1694" s="5"/>
      <c r="J1694" s="6">
        <v>15.73</v>
      </c>
      <c r="K1694" s="6">
        <v>0.13</v>
      </c>
      <c r="L1694" s="6">
        <v>2.4500000000000002</v>
      </c>
      <c r="M1694" s="5" t="s">
        <v>122</v>
      </c>
      <c r="N1694" s="5"/>
    </row>
    <row r="1695" spans="1:14">
      <c r="A1695" s="5" t="s">
        <v>6218</v>
      </c>
      <c r="B1695" s="5" t="s">
        <v>6219</v>
      </c>
      <c r="C1695" s="394" t="s">
        <v>6220</v>
      </c>
      <c r="D1695" s="5" t="s">
        <v>6221</v>
      </c>
      <c r="E1695" s="6">
        <v>0</v>
      </c>
      <c r="F1695" s="5" t="s">
        <v>229</v>
      </c>
      <c r="G1695" s="5" t="s">
        <v>87</v>
      </c>
      <c r="H1695" s="6"/>
      <c r="I1695" s="5"/>
      <c r="J1695" s="6"/>
      <c r="K1695" s="6">
        <v>0.46</v>
      </c>
      <c r="L1695" s="6">
        <v>8.09</v>
      </c>
      <c r="M1695" s="5" t="s">
        <v>230</v>
      </c>
      <c r="N1695" s="5"/>
    </row>
    <row r="1696" spans="1:14">
      <c r="A1696" s="5" t="s">
        <v>1625</v>
      </c>
      <c r="B1696" s="5" t="s">
        <v>1626</v>
      </c>
      <c r="C1696" s="393">
        <v>600176</v>
      </c>
      <c r="D1696" s="5" t="s">
        <v>1628</v>
      </c>
      <c r="E1696" s="6">
        <v>0</v>
      </c>
      <c r="F1696" s="5" t="s">
        <v>69</v>
      </c>
      <c r="G1696" s="5" t="s">
        <v>89</v>
      </c>
      <c r="H1696" s="6"/>
      <c r="I1696" s="5"/>
      <c r="J1696" s="6"/>
      <c r="K1696" s="6">
        <v>0.11</v>
      </c>
      <c r="L1696" s="6">
        <v>3.76</v>
      </c>
      <c r="M1696" s="5" t="s">
        <v>122</v>
      </c>
      <c r="N1696" s="5"/>
    </row>
    <row r="1697" spans="1:14">
      <c r="A1697" s="5" t="s">
        <v>3419</v>
      </c>
      <c r="B1697" s="5" t="s">
        <v>3420</v>
      </c>
      <c r="C1697" s="393">
        <v>895</v>
      </c>
      <c r="D1697" s="5" t="s">
        <v>3422</v>
      </c>
      <c r="E1697" s="6">
        <v>0</v>
      </c>
      <c r="F1697" s="5" t="s">
        <v>69</v>
      </c>
      <c r="G1697" s="5" t="s">
        <v>83</v>
      </c>
      <c r="H1697" s="6"/>
      <c r="I1697" s="5"/>
      <c r="J1697" s="6">
        <v>13.13</v>
      </c>
      <c r="K1697" s="6">
        <v>0.24</v>
      </c>
      <c r="L1697" s="6">
        <v>4.53</v>
      </c>
      <c r="M1697" s="5" t="s">
        <v>122</v>
      </c>
      <c r="N1697" s="5"/>
    </row>
    <row r="1698" spans="1:14">
      <c r="A1698" s="5" t="s">
        <v>4521</v>
      </c>
      <c r="B1698" s="5" t="s">
        <v>4522</v>
      </c>
      <c r="C1698" s="393" t="s">
        <v>4523</v>
      </c>
      <c r="D1698" s="5" t="s">
        <v>4524</v>
      </c>
      <c r="E1698" s="6">
        <v>0</v>
      </c>
      <c r="F1698" s="5" t="s">
        <v>188</v>
      </c>
      <c r="G1698" s="5" t="s">
        <v>89</v>
      </c>
      <c r="H1698" s="6"/>
      <c r="I1698" s="5"/>
      <c r="J1698" s="6"/>
      <c r="K1698" s="6">
        <v>0.36</v>
      </c>
      <c r="L1698" s="6">
        <v>1.9</v>
      </c>
      <c r="M1698" s="5" t="s">
        <v>189</v>
      </c>
      <c r="N1698" s="5"/>
    </row>
    <row r="1699" spans="1:14">
      <c r="A1699" s="5" t="s">
        <v>5907</v>
      </c>
      <c r="B1699" s="5" t="s">
        <v>5908</v>
      </c>
      <c r="C1699" s="393" t="s">
        <v>5909</v>
      </c>
      <c r="D1699" s="5" t="s">
        <v>5910</v>
      </c>
      <c r="E1699" s="6">
        <v>0</v>
      </c>
      <c r="F1699" s="5" t="s">
        <v>3899</v>
      </c>
      <c r="G1699" s="5" t="s">
        <v>84</v>
      </c>
      <c r="H1699" s="6"/>
      <c r="I1699" s="5"/>
      <c r="J1699" s="6"/>
      <c r="K1699" s="6">
        <v>0.48</v>
      </c>
      <c r="L1699" s="6">
        <v>26.62</v>
      </c>
      <c r="M1699" s="5" t="s">
        <v>3900</v>
      </c>
      <c r="N1699" s="5"/>
    </row>
    <row r="1700" spans="1:14">
      <c r="A1700" s="5" t="s">
        <v>3367</v>
      </c>
      <c r="B1700" s="5" t="s">
        <v>3368</v>
      </c>
      <c r="C1700" s="393">
        <v>443060</v>
      </c>
      <c r="D1700" s="5" t="s">
        <v>3370</v>
      </c>
      <c r="E1700" s="6">
        <v>0</v>
      </c>
      <c r="F1700" s="5" t="s">
        <v>73</v>
      </c>
      <c r="G1700" s="5" t="s">
        <v>87</v>
      </c>
      <c r="H1700" s="6"/>
      <c r="I1700" s="5"/>
      <c r="J1700" s="6">
        <v>23.62</v>
      </c>
      <c r="K1700" s="6">
        <v>0.35</v>
      </c>
      <c r="L1700" s="6">
        <v>10.130000000000001</v>
      </c>
      <c r="M1700" s="5" t="s">
        <v>469</v>
      </c>
      <c r="N1700" s="5"/>
    </row>
    <row r="1701" spans="1:14">
      <c r="A1701" s="5" t="s">
        <v>8217</v>
      </c>
      <c r="B1701" s="5" t="s">
        <v>8218</v>
      </c>
      <c r="C1701" s="393">
        <v>600188</v>
      </c>
      <c r="D1701" s="5" t="s">
        <v>8220</v>
      </c>
      <c r="E1701" s="6">
        <v>0</v>
      </c>
      <c r="F1701" s="5" t="s">
        <v>69</v>
      </c>
      <c r="G1701" s="5" t="s">
        <v>84</v>
      </c>
      <c r="H1701" s="6"/>
      <c r="I1701" s="5" t="s">
        <v>142</v>
      </c>
      <c r="J1701" s="6">
        <v>5.18</v>
      </c>
      <c r="K1701" s="6">
        <v>0.23</v>
      </c>
      <c r="L1701" s="6">
        <v>2.7</v>
      </c>
      <c r="M1701" s="5" t="s">
        <v>122</v>
      </c>
      <c r="N1701" s="5" t="s">
        <v>8924</v>
      </c>
    </row>
    <row r="1702" spans="1:14">
      <c r="A1702" s="5" t="s">
        <v>2744</v>
      </c>
      <c r="B1702" s="5" t="s">
        <v>2745</v>
      </c>
      <c r="C1702" s="393">
        <v>2027</v>
      </c>
      <c r="D1702" s="5" t="s">
        <v>2747</v>
      </c>
      <c r="E1702" s="6">
        <v>0</v>
      </c>
      <c r="F1702" s="5" t="s">
        <v>69</v>
      </c>
      <c r="G1702" s="5" t="s">
        <v>81</v>
      </c>
      <c r="H1702" s="6"/>
      <c r="I1702" s="5"/>
      <c r="J1702" s="6"/>
      <c r="K1702" s="6">
        <v>0.3</v>
      </c>
      <c r="L1702" s="6">
        <v>5.67</v>
      </c>
      <c r="M1702" s="5" t="s">
        <v>122</v>
      </c>
      <c r="N1702" s="5"/>
    </row>
    <row r="1703" spans="1:14">
      <c r="A1703" s="5" t="s">
        <v>1609</v>
      </c>
      <c r="B1703" s="5" t="s">
        <v>1610</v>
      </c>
      <c r="C1703" s="393">
        <v>601995</v>
      </c>
      <c r="D1703" s="5" t="s">
        <v>1612</v>
      </c>
      <c r="E1703" s="6">
        <v>0</v>
      </c>
      <c r="F1703" s="5" t="s">
        <v>69</v>
      </c>
      <c r="G1703" s="5" t="s">
        <v>85</v>
      </c>
      <c r="H1703" s="6"/>
      <c r="I1703" s="5"/>
      <c r="J1703" s="6">
        <v>14.26</v>
      </c>
      <c r="K1703" s="6">
        <v>0.06</v>
      </c>
      <c r="L1703" s="6">
        <v>1.64</v>
      </c>
      <c r="M1703" s="5" t="s">
        <v>122</v>
      </c>
      <c r="N1703" s="5"/>
    </row>
    <row r="1704" spans="1:14">
      <c r="A1704" s="5" t="s">
        <v>1545</v>
      </c>
      <c r="B1704" s="5" t="s">
        <v>1546</v>
      </c>
      <c r="C1704" s="393">
        <v>601868</v>
      </c>
      <c r="D1704" s="5" t="s">
        <v>1548</v>
      </c>
      <c r="E1704" s="6">
        <v>0</v>
      </c>
      <c r="F1704" s="5" t="s">
        <v>69</v>
      </c>
      <c r="G1704" s="5" t="s">
        <v>87</v>
      </c>
      <c r="H1704" s="6"/>
      <c r="I1704" s="5"/>
      <c r="J1704" s="6"/>
      <c r="K1704" s="6">
        <v>0.11</v>
      </c>
      <c r="L1704" s="6">
        <v>1.08</v>
      </c>
      <c r="M1704" s="5" t="s">
        <v>122</v>
      </c>
      <c r="N1704" s="5"/>
    </row>
    <row r="1705" spans="1:14">
      <c r="A1705" s="5" t="s">
        <v>4651</v>
      </c>
      <c r="B1705" s="5" t="s">
        <v>4652</v>
      </c>
      <c r="C1705" s="393">
        <v>2600</v>
      </c>
      <c r="D1705" s="5" t="s">
        <v>4654</v>
      </c>
      <c r="E1705" s="6">
        <v>0</v>
      </c>
      <c r="F1705" s="5" t="s">
        <v>69</v>
      </c>
      <c r="G1705" s="5" t="s">
        <v>88</v>
      </c>
      <c r="H1705" s="6"/>
      <c r="I1705" s="5"/>
      <c r="J1705" s="6"/>
      <c r="K1705" s="6">
        <v>0.11</v>
      </c>
      <c r="L1705" s="6">
        <v>4.1399999999999997</v>
      </c>
      <c r="M1705" s="5" t="s">
        <v>122</v>
      </c>
      <c r="N1705" s="5"/>
    </row>
    <row r="1706" spans="1:14">
      <c r="A1706" s="5" t="s">
        <v>3194</v>
      </c>
      <c r="B1706" s="5" t="s">
        <v>3195</v>
      </c>
      <c r="C1706" s="394" t="s">
        <v>3196</v>
      </c>
      <c r="D1706" s="5" t="s">
        <v>3197</v>
      </c>
      <c r="E1706" s="6">
        <v>0</v>
      </c>
      <c r="F1706" s="5" t="s">
        <v>69</v>
      </c>
      <c r="G1706" s="5" t="s">
        <v>89</v>
      </c>
      <c r="H1706" s="6"/>
      <c r="I1706" s="5"/>
      <c r="J1706" s="6">
        <v>9.31</v>
      </c>
      <c r="K1706" s="6">
        <v>0.1</v>
      </c>
      <c r="L1706" s="6">
        <v>5.32</v>
      </c>
      <c r="M1706" s="5" t="s">
        <v>122</v>
      </c>
      <c r="N1706" s="5"/>
    </row>
    <row r="1707" spans="1:14">
      <c r="A1707" s="5" t="s">
        <v>8527</v>
      </c>
      <c r="B1707" s="5" t="s">
        <v>9124</v>
      </c>
      <c r="C1707" s="393">
        <v>688172</v>
      </c>
      <c r="D1707" s="5" t="s">
        <v>9125</v>
      </c>
      <c r="E1707" s="6">
        <v>0</v>
      </c>
      <c r="F1707" s="5" t="s">
        <v>69</v>
      </c>
      <c r="G1707" s="5" t="s">
        <v>88</v>
      </c>
      <c r="H1707" s="6"/>
      <c r="I1707" s="5"/>
      <c r="J1707" s="6"/>
      <c r="K1707" s="6">
        <v>-0.01</v>
      </c>
      <c r="L1707" s="6">
        <v>3.11</v>
      </c>
      <c r="M1707" s="5" t="s">
        <v>122</v>
      </c>
      <c r="N1707" s="5"/>
    </row>
    <row r="1708" spans="1:14">
      <c r="A1708" s="5" t="s">
        <v>8540</v>
      </c>
      <c r="B1708" s="5" t="s">
        <v>9145</v>
      </c>
      <c r="C1708" s="393">
        <v>688336</v>
      </c>
      <c r="D1708" s="5" t="s">
        <v>9146</v>
      </c>
      <c r="E1708" s="6">
        <v>0</v>
      </c>
      <c r="F1708" s="5" t="s">
        <v>69</v>
      </c>
      <c r="G1708" s="5" t="s">
        <v>86</v>
      </c>
      <c r="H1708" s="6"/>
      <c r="I1708" s="5"/>
      <c r="J1708" s="6"/>
      <c r="K1708" s="6">
        <v>0.46</v>
      </c>
      <c r="L1708" s="6">
        <v>6</v>
      </c>
      <c r="M1708" s="5" t="s">
        <v>122</v>
      </c>
      <c r="N1708" s="5"/>
    </row>
    <row r="1709" spans="1:14">
      <c r="A1709" s="5" t="s">
        <v>6341</v>
      </c>
      <c r="B1709" s="5" t="s">
        <v>6342</v>
      </c>
      <c r="C1709" s="393">
        <v>2648</v>
      </c>
      <c r="D1709" s="5" t="s">
        <v>6344</v>
      </c>
      <c r="E1709" s="6">
        <v>0</v>
      </c>
      <c r="F1709" s="5" t="s">
        <v>69</v>
      </c>
      <c r="G1709" s="5" t="s">
        <v>89</v>
      </c>
      <c r="H1709" s="6"/>
      <c r="I1709" s="5"/>
      <c r="J1709" s="6">
        <v>10.75</v>
      </c>
      <c r="K1709" s="6">
        <v>0.17</v>
      </c>
      <c r="L1709" s="6">
        <v>2.89</v>
      </c>
      <c r="M1709" s="5" t="s">
        <v>122</v>
      </c>
      <c r="N1709" s="5"/>
    </row>
    <row r="1710" spans="1:14">
      <c r="A1710" s="5" t="s">
        <v>535</v>
      </c>
      <c r="B1710" s="5" t="s">
        <v>536</v>
      </c>
      <c r="C1710" s="393">
        <v>600585</v>
      </c>
      <c r="D1710" s="5" t="s">
        <v>538</v>
      </c>
      <c r="E1710" s="6">
        <v>0</v>
      </c>
      <c r="F1710" s="5" t="s">
        <v>69</v>
      </c>
      <c r="G1710" s="5" t="s">
        <v>89</v>
      </c>
      <c r="H1710" s="6">
        <v>0.9</v>
      </c>
      <c r="I1710" s="5" t="s">
        <v>142</v>
      </c>
      <c r="J1710" s="6">
        <v>13.84</v>
      </c>
      <c r="K1710" s="6">
        <v>0.04</v>
      </c>
      <c r="L1710" s="6">
        <v>0.63</v>
      </c>
      <c r="M1710" s="5" t="s">
        <v>122</v>
      </c>
      <c r="N1710" s="5" t="s">
        <v>8599</v>
      </c>
    </row>
    <row r="1711" spans="1:14">
      <c r="A1711" s="5" t="s">
        <v>8572</v>
      </c>
      <c r="B1711" s="5" t="s">
        <v>9122</v>
      </c>
      <c r="C1711" s="393">
        <v>9899</v>
      </c>
      <c r="D1711" s="5" t="s">
        <v>9123</v>
      </c>
      <c r="E1711" s="6">
        <v>0</v>
      </c>
      <c r="F1711" s="5" t="s">
        <v>69</v>
      </c>
      <c r="G1711" s="5" t="s">
        <v>81</v>
      </c>
      <c r="H1711" s="6">
        <v>0.36</v>
      </c>
      <c r="I1711" s="5" t="s">
        <v>263</v>
      </c>
      <c r="J1711" s="6">
        <v>10.42</v>
      </c>
      <c r="K1711" s="6">
        <v>0.17</v>
      </c>
      <c r="L1711" s="6">
        <v>1.84</v>
      </c>
      <c r="M1711" s="5" t="s">
        <v>157</v>
      </c>
      <c r="N1711" s="5" t="s">
        <v>8599</v>
      </c>
    </row>
    <row r="1712" spans="1:14">
      <c r="A1712" s="5" t="s">
        <v>8537</v>
      </c>
      <c r="B1712" s="5" t="s">
        <v>9134</v>
      </c>
      <c r="C1712" s="393" t="s">
        <v>9135</v>
      </c>
      <c r="D1712" s="5" t="s">
        <v>9136</v>
      </c>
      <c r="E1712" s="6">
        <v>0</v>
      </c>
      <c r="F1712" s="5" t="s">
        <v>182</v>
      </c>
      <c r="G1712" s="5" t="s">
        <v>81</v>
      </c>
      <c r="H1712" s="6"/>
      <c r="I1712" s="5"/>
      <c r="J1712" s="6">
        <v>9.84</v>
      </c>
      <c r="K1712" s="6">
        <v>0.18</v>
      </c>
      <c r="L1712" s="6">
        <v>1.68</v>
      </c>
      <c r="M1712" s="5" t="s">
        <v>183</v>
      </c>
      <c r="N1712" s="5"/>
    </row>
    <row r="1713" spans="1:14">
      <c r="A1713" s="5" t="s">
        <v>6646</v>
      </c>
      <c r="B1713" s="5" t="s">
        <v>6647</v>
      </c>
      <c r="C1713" s="394" t="s">
        <v>6648</v>
      </c>
      <c r="D1713" s="5" t="s">
        <v>6649</v>
      </c>
      <c r="E1713" s="6">
        <v>0</v>
      </c>
      <c r="F1713" s="5" t="s">
        <v>69</v>
      </c>
      <c r="G1713" s="5" t="s">
        <v>86</v>
      </c>
      <c r="H1713" s="6"/>
      <c r="I1713" s="5" t="s">
        <v>263</v>
      </c>
      <c r="J1713" s="6">
        <v>10.48</v>
      </c>
      <c r="K1713" s="6">
        <v>0.09</v>
      </c>
      <c r="L1713" s="6">
        <v>0.53</v>
      </c>
      <c r="M1713" s="5" t="s">
        <v>157</v>
      </c>
      <c r="N1713" s="5" t="s">
        <v>8598</v>
      </c>
    </row>
    <row r="1714" spans="1:14">
      <c r="A1714" s="5" t="s">
        <v>8357</v>
      </c>
      <c r="B1714" s="5" t="s">
        <v>8358</v>
      </c>
      <c r="C1714" s="393">
        <v>600160</v>
      </c>
      <c r="D1714" s="5" t="s">
        <v>8360</v>
      </c>
      <c r="E1714" s="6">
        <v>0</v>
      </c>
      <c r="F1714" s="5" t="s">
        <v>69</v>
      </c>
      <c r="G1714" s="5" t="s">
        <v>89</v>
      </c>
      <c r="H1714" s="6"/>
      <c r="I1714" s="5"/>
      <c r="J1714" s="6">
        <v>14.12</v>
      </c>
      <c r="K1714" s="6">
        <v>0.13</v>
      </c>
      <c r="L1714" s="6">
        <v>4.5999999999999996</v>
      </c>
      <c r="M1714" s="5" t="s">
        <v>122</v>
      </c>
      <c r="N1714" s="5"/>
    </row>
    <row r="1715" spans="1:14">
      <c r="A1715" s="5" t="s">
        <v>5767</v>
      </c>
      <c r="B1715" s="5" t="s">
        <v>5768</v>
      </c>
      <c r="C1715" s="394" t="s">
        <v>5769</v>
      </c>
      <c r="D1715" s="5" t="s">
        <v>5770</v>
      </c>
      <c r="E1715" s="6">
        <v>0</v>
      </c>
      <c r="F1715" s="5" t="s">
        <v>71</v>
      </c>
      <c r="G1715" s="5" t="s">
        <v>88</v>
      </c>
      <c r="H1715" s="6"/>
      <c r="I1715" s="5"/>
      <c r="J1715" s="6"/>
      <c r="K1715" s="6">
        <v>0.56999999999999995</v>
      </c>
      <c r="L1715" s="6">
        <v>12.68</v>
      </c>
      <c r="M1715" s="5" t="s">
        <v>171</v>
      </c>
      <c r="N1715" s="5"/>
    </row>
    <row r="1716" spans="1:14">
      <c r="A1716" s="5" t="s">
        <v>8531</v>
      </c>
      <c r="B1716" s="5" t="s">
        <v>9126</v>
      </c>
      <c r="C1716" s="394" t="s">
        <v>9269</v>
      </c>
      <c r="D1716" s="5" t="s">
        <v>9127</v>
      </c>
      <c r="E1716" s="6">
        <v>0</v>
      </c>
      <c r="F1716" s="5" t="s">
        <v>69</v>
      </c>
      <c r="G1716" s="5" t="s">
        <v>86</v>
      </c>
      <c r="H1716" s="6"/>
      <c r="I1716" s="5"/>
      <c r="J1716" s="6">
        <v>48.95</v>
      </c>
      <c r="K1716" s="6">
        <v>0.06</v>
      </c>
      <c r="L1716" s="6">
        <v>4.5199999999999996</v>
      </c>
      <c r="M1716" s="5" t="s">
        <v>122</v>
      </c>
      <c r="N1716" s="5"/>
    </row>
    <row r="1717" spans="1:14">
      <c r="A1717" s="5" t="s">
        <v>5791</v>
      </c>
      <c r="B1717" s="5" t="s">
        <v>5792</v>
      </c>
      <c r="C1717" s="393" t="s">
        <v>5793</v>
      </c>
      <c r="D1717" s="5" t="s">
        <v>5794</v>
      </c>
      <c r="E1717" s="6">
        <v>0</v>
      </c>
      <c r="F1717" s="5" t="s">
        <v>71</v>
      </c>
      <c r="G1717" s="5" t="s">
        <v>83</v>
      </c>
      <c r="H1717" s="6"/>
      <c r="I1717" s="5"/>
      <c r="J1717" s="6"/>
      <c r="K1717" s="6">
        <v>0.92</v>
      </c>
      <c r="L1717" s="6">
        <v>34.119999999999997</v>
      </c>
      <c r="M1717" s="5" t="s">
        <v>171</v>
      </c>
      <c r="N1717" s="5"/>
    </row>
    <row r="1718" spans="1:14">
      <c r="A1718" s="5" t="s">
        <v>2111</v>
      </c>
      <c r="B1718" s="5" t="s">
        <v>2112</v>
      </c>
      <c r="C1718" s="393">
        <v>600026</v>
      </c>
      <c r="D1718" s="5" t="s">
        <v>2114</v>
      </c>
      <c r="E1718" s="6">
        <v>0</v>
      </c>
      <c r="F1718" s="5" t="s">
        <v>69</v>
      </c>
      <c r="G1718" s="5" t="s">
        <v>84</v>
      </c>
      <c r="H1718" s="6"/>
      <c r="I1718" s="5" t="s">
        <v>142</v>
      </c>
      <c r="J1718" s="6">
        <v>12.14</v>
      </c>
      <c r="K1718" s="6">
        <v>0.12</v>
      </c>
      <c r="L1718" s="6">
        <v>2.84</v>
      </c>
      <c r="M1718" s="5" t="s">
        <v>122</v>
      </c>
      <c r="N1718" s="5" t="s">
        <v>8924</v>
      </c>
    </row>
    <row r="1719" spans="1:14">
      <c r="A1719" s="5" t="s">
        <v>741</v>
      </c>
      <c r="B1719" s="5" t="s">
        <v>742</v>
      </c>
      <c r="C1719" s="393">
        <v>2357</v>
      </c>
      <c r="D1719" s="5" t="s">
        <v>744</v>
      </c>
      <c r="E1719" s="6">
        <v>0</v>
      </c>
      <c r="F1719" s="5" t="s">
        <v>69</v>
      </c>
      <c r="G1719" s="5" t="s">
        <v>87</v>
      </c>
      <c r="H1719" s="6"/>
      <c r="I1719" s="5"/>
      <c r="J1719" s="6"/>
      <c r="K1719" s="6">
        <v>0.18</v>
      </c>
      <c r="L1719" s="6">
        <v>0.72</v>
      </c>
      <c r="M1719" s="5" t="s">
        <v>157</v>
      </c>
      <c r="N1719" s="5"/>
    </row>
    <row r="1720" spans="1:14">
      <c r="A1720" s="5" t="s">
        <v>8494</v>
      </c>
      <c r="B1720" s="5" t="s">
        <v>9066</v>
      </c>
      <c r="C1720" s="395" t="s">
        <v>9067</v>
      </c>
      <c r="D1720" s="5" t="s">
        <v>9068</v>
      </c>
      <c r="E1720" s="6">
        <v>0</v>
      </c>
      <c r="F1720" s="5" t="s">
        <v>377</v>
      </c>
      <c r="G1720" s="5" t="s">
        <v>87</v>
      </c>
      <c r="H1720" s="6"/>
      <c r="I1720" s="5"/>
      <c r="J1720" s="6"/>
      <c r="K1720" s="6">
        <v>0.11</v>
      </c>
      <c r="L1720" s="6">
        <v>5.81</v>
      </c>
      <c r="M1720" s="5" t="s">
        <v>378</v>
      </c>
      <c r="N1720" s="5"/>
    </row>
    <row r="1721" spans="1:14">
      <c r="A1721" s="5" t="s">
        <v>547</v>
      </c>
      <c r="B1721" s="5" t="s">
        <v>548</v>
      </c>
      <c r="C1721" s="393">
        <v>200596</v>
      </c>
      <c r="D1721" s="5" t="s">
        <v>550</v>
      </c>
      <c r="E1721" s="6">
        <v>0</v>
      </c>
      <c r="F1721" s="5" t="s">
        <v>69</v>
      </c>
      <c r="G1721" s="5" t="s">
        <v>83</v>
      </c>
      <c r="H1721" s="6"/>
      <c r="I1721" s="5" t="s">
        <v>263</v>
      </c>
      <c r="J1721" s="6">
        <v>6.43</v>
      </c>
      <c r="K1721" s="6">
        <v>0.25</v>
      </c>
      <c r="L1721" s="6">
        <v>1.29</v>
      </c>
      <c r="M1721" s="5" t="s">
        <v>157</v>
      </c>
      <c r="N1721" s="5" t="s">
        <v>8599</v>
      </c>
    </row>
    <row r="1722" spans="1:14">
      <c r="A1722" s="5" t="s">
        <v>8325</v>
      </c>
      <c r="B1722" s="5" t="s">
        <v>8326</v>
      </c>
      <c r="C1722" s="393">
        <v>600436</v>
      </c>
      <c r="D1722" s="5" t="s">
        <v>8328</v>
      </c>
      <c r="E1722" s="6">
        <v>0</v>
      </c>
      <c r="F1722" s="5" t="s">
        <v>69</v>
      </c>
      <c r="G1722" s="5" t="s">
        <v>86</v>
      </c>
      <c r="H1722" s="6"/>
      <c r="I1722" s="5"/>
      <c r="J1722" s="6"/>
      <c r="K1722" s="6">
        <v>0.21</v>
      </c>
      <c r="L1722" s="6">
        <v>6.28</v>
      </c>
      <c r="M1722" s="5" t="s">
        <v>122</v>
      </c>
      <c r="N1722" s="5"/>
    </row>
    <row r="1723" spans="1:14">
      <c r="A1723" s="5" t="s">
        <v>3142</v>
      </c>
      <c r="B1723" s="5" t="s">
        <v>3143</v>
      </c>
      <c r="C1723" s="393">
        <v>600673</v>
      </c>
      <c r="D1723" s="5" t="s">
        <v>3145</v>
      </c>
      <c r="E1723" s="6">
        <v>0</v>
      </c>
      <c r="F1723" s="5" t="s">
        <v>69</v>
      </c>
      <c r="G1723" s="5" t="s">
        <v>89</v>
      </c>
      <c r="H1723" s="6"/>
      <c r="I1723" s="5"/>
      <c r="J1723" s="6"/>
      <c r="K1723" s="6">
        <v>0.03</v>
      </c>
      <c r="L1723" s="6">
        <v>10.210000000000001</v>
      </c>
      <c r="M1723" s="5" t="s">
        <v>122</v>
      </c>
      <c r="N1723" s="5"/>
    </row>
    <row r="1724" spans="1:14">
      <c r="A1724" s="5" t="s">
        <v>5879</v>
      </c>
      <c r="B1724" s="5" t="s">
        <v>5880</v>
      </c>
      <c r="C1724" s="393" t="s">
        <v>5881</v>
      </c>
      <c r="D1724" s="5" t="s">
        <v>5882</v>
      </c>
      <c r="E1724" s="6">
        <v>0</v>
      </c>
      <c r="F1724" s="5" t="s">
        <v>3899</v>
      </c>
      <c r="G1724" s="5" t="s">
        <v>83</v>
      </c>
      <c r="H1724" s="6"/>
      <c r="I1724" s="5"/>
      <c r="J1724" s="6">
        <v>8.61</v>
      </c>
      <c r="K1724" s="6">
        <v>0.22</v>
      </c>
      <c r="L1724" s="6">
        <v>1.67</v>
      </c>
      <c r="M1724" s="5" t="s">
        <v>3900</v>
      </c>
      <c r="N1724" s="5"/>
    </row>
    <row r="1725" spans="1:14">
      <c r="A1725" s="5" t="s">
        <v>3018</v>
      </c>
      <c r="B1725" s="5" t="s">
        <v>3019</v>
      </c>
      <c r="C1725" s="393">
        <v>2202</v>
      </c>
      <c r="D1725" s="5" t="s">
        <v>3021</v>
      </c>
      <c r="E1725" s="6">
        <v>0</v>
      </c>
      <c r="F1725" s="5" t="s">
        <v>69</v>
      </c>
      <c r="G1725" s="5" t="s">
        <v>87</v>
      </c>
      <c r="H1725" s="6"/>
      <c r="I1725" s="5"/>
      <c r="J1725" s="6">
        <v>22.08</v>
      </c>
      <c r="K1725" s="6">
        <v>0.08</v>
      </c>
      <c r="L1725" s="6">
        <v>2.62</v>
      </c>
      <c r="M1725" s="5" t="s">
        <v>122</v>
      </c>
      <c r="N1725" s="5"/>
    </row>
    <row r="1726" spans="1:14">
      <c r="A1726" s="5" t="s">
        <v>2001</v>
      </c>
      <c r="B1726" s="5" t="s">
        <v>2002</v>
      </c>
      <c r="C1726" s="394" t="s">
        <v>2003</v>
      </c>
      <c r="D1726" s="5" t="s">
        <v>2004</v>
      </c>
      <c r="E1726" s="6">
        <v>0</v>
      </c>
      <c r="F1726" s="5" t="s">
        <v>69</v>
      </c>
      <c r="G1726" s="5" t="s">
        <v>85</v>
      </c>
      <c r="H1726" s="6"/>
      <c r="I1726" s="5"/>
      <c r="J1726" s="6"/>
      <c r="K1726" s="6">
        <v>0.1</v>
      </c>
      <c r="L1726" s="6">
        <v>1.24</v>
      </c>
      <c r="M1726" s="5" t="s">
        <v>122</v>
      </c>
      <c r="N1726" s="5"/>
    </row>
    <row r="1727" spans="1:14">
      <c r="A1727" s="5" t="s">
        <v>7383</v>
      </c>
      <c r="B1727" s="5" t="s">
        <v>7384</v>
      </c>
      <c r="C1727" s="394" t="s">
        <v>7385</v>
      </c>
      <c r="D1727" s="5" t="s">
        <v>7386</v>
      </c>
      <c r="E1727" s="6">
        <v>0</v>
      </c>
      <c r="F1727" s="5" t="s">
        <v>69</v>
      </c>
      <c r="G1727" s="5" t="s">
        <v>88</v>
      </c>
      <c r="H1727" s="6"/>
      <c r="I1727" s="5"/>
      <c r="J1727" s="6"/>
      <c r="K1727" s="6">
        <v>0</v>
      </c>
      <c r="L1727" s="6">
        <v>1.47</v>
      </c>
      <c r="M1727" s="5" t="s">
        <v>122</v>
      </c>
      <c r="N1727" s="5"/>
    </row>
    <row r="1728" spans="1:14">
      <c r="A1728" s="5" t="s">
        <v>7777</v>
      </c>
      <c r="B1728" s="5" t="s">
        <v>7778</v>
      </c>
      <c r="C1728" s="393" t="s">
        <v>7779</v>
      </c>
      <c r="D1728" s="5" t="s">
        <v>7780</v>
      </c>
      <c r="E1728" s="6">
        <v>0</v>
      </c>
      <c r="F1728" s="5" t="s">
        <v>377</v>
      </c>
      <c r="G1728" s="5" t="s">
        <v>85</v>
      </c>
      <c r="H1728" s="6"/>
      <c r="I1728" s="5"/>
      <c r="J1728" s="6">
        <v>4.41</v>
      </c>
      <c r="K1728" s="6">
        <v>0.3</v>
      </c>
      <c r="L1728" s="6">
        <v>1.05</v>
      </c>
      <c r="M1728" s="5" t="s">
        <v>378</v>
      </c>
      <c r="N1728" s="5"/>
    </row>
    <row r="1729" spans="1:14">
      <c r="A1729" s="5" t="s">
        <v>1581</v>
      </c>
      <c r="B1729" s="5" t="s">
        <v>1582</v>
      </c>
      <c r="C1729" s="393">
        <v>601881</v>
      </c>
      <c r="D1729" s="5" t="s">
        <v>1584</v>
      </c>
      <c r="E1729" s="6">
        <v>0</v>
      </c>
      <c r="F1729" s="5" t="s">
        <v>69</v>
      </c>
      <c r="G1729" s="5" t="s">
        <v>85</v>
      </c>
      <c r="H1729" s="6"/>
      <c r="I1729" s="5"/>
      <c r="J1729" s="6">
        <v>10.49</v>
      </c>
      <c r="K1729" s="6">
        <v>0.1</v>
      </c>
      <c r="L1729" s="6">
        <v>1.24</v>
      </c>
      <c r="M1729" s="5" t="s">
        <v>122</v>
      </c>
      <c r="N1729" s="5"/>
    </row>
    <row r="1730" spans="1:14">
      <c r="A1730" s="5" t="s">
        <v>1505</v>
      </c>
      <c r="B1730" s="5" t="s">
        <v>1506</v>
      </c>
      <c r="C1730" s="393">
        <v>6693</v>
      </c>
      <c r="D1730" s="5" t="s">
        <v>1508</v>
      </c>
      <c r="E1730" s="6">
        <v>0</v>
      </c>
      <c r="F1730" s="5" t="s">
        <v>69</v>
      </c>
      <c r="G1730" s="5" t="s">
        <v>89</v>
      </c>
      <c r="H1730" s="6"/>
      <c r="I1730" s="5"/>
      <c r="J1730" s="6"/>
      <c r="K1730" s="6">
        <v>0.31</v>
      </c>
      <c r="L1730" s="6">
        <v>5.36</v>
      </c>
      <c r="M1730" s="5" t="s">
        <v>157</v>
      </c>
      <c r="N1730" s="5"/>
    </row>
    <row r="1731" spans="1:14">
      <c r="A1731" s="5" t="s">
        <v>8161</v>
      </c>
      <c r="B1731" s="5" t="s">
        <v>8162</v>
      </c>
      <c r="C1731" s="394" t="s">
        <v>8163</v>
      </c>
      <c r="D1731" s="5" t="s">
        <v>8164</v>
      </c>
      <c r="E1731" s="6">
        <v>0</v>
      </c>
      <c r="F1731" s="5" t="s">
        <v>69</v>
      </c>
      <c r="G1731" s="5" t="s">
        <v>89</v>
      </c>
      <c r="H1731" s="6"/>
      <c r="I1731" s="5"/>
      <c r="J1731" s="6"/>
      <c r="K1731" s="6">
        <v>0.22</v>
      </c>
      <c r="L1731" s="6">
        <v>5.55</v>
      </c>
      <c r="M1731" s="5" t="s">
        <v>122</v>
      </c>
      <c r="N1731" s="5"/>
    </row>
    <row r="1732" spans="1:14">
      <c r="A1732" s="5" t="s">
        <v>4250</v>
      </c>
      <c r="B1732" s="5" t="s">
        <v>4251</v>
      </c>
      <c r="C1732" s="394" t="s">
        <v>4252</v>
      </c>
      <c r="D1732" s="5" t="s">
        <v>4253</v>
      </c>
      <c r="E1732" s="6">
        <v>0</v>
      </c>
      <c r="F1732" s="5" t="s">
        <v>71</v>
      </c>
      <c r="G1732" s="5" t="s">
        <v>87</v>
      </c>
      <c r="H1732" s="6"/>
      <c r="I1732" s="5"/>
      <c r="J1732" s="6"/>
      <c r="K1732" s="6">
        <v>0.18</v>
      </c>
      <c r="L1732" s="6">
        <v>5.42</v>
      </c>
      <c r="M1732" s="5" t="s">
        <v>171</v>
      </c>
      <c r="N1732" s="5"/>
    </row>
    <row r="1733" spans="1:14">
      <c r="A1733" s="5" t="s">
        <v>6658</v>
      </c>
      <c r="B1733" s="5" t="s">
        <v>6659</v>
      </c>
      <c r="C1733" s="393">
        <v>601825</v>
      </c>
      <c r="D1733" s="5" t="s">
        <v>6661</v>
      </c>
      <c r="E1733" s="6">
        <v>0</v>
      </c>
      <c r="F1733" s="5" t="s">
        <v>69</v>
      </c>
      <c r="G1733" s="5" t="s">
        <v>85</v>
      </c>
      <c r="H1733" s="6"/>
      <c r="I1733" s="5"/>
      <c r="J1733" s="6"/>
      <c r="K1733" s="6">
        <v>0.11</v>
      </c>
      <c r="L1733" s="6">
        <v>0.7</v>
      </c>
      <c r="M1733" s="5" t="s">
        <v>122</v>
      </c>
      <c r="N1733" s="5"/>
    </row>
    <row r="1734" spans="1:14">
      <c r="A1734" s="5" t="s">
        <v>2888</v>
      </c>
      <c r="B1734" s="5" t="s">
        <v>2889</v>
      </c>
      <c r="C1734" s="393">
        <v>600795</v>
      </c>
      <c r="D1734" s="5" t="s">
        <v>2891</v>
      </c>
      <c r="E1734" s="6">
        <v>0</v>
      </c>
      <c r="F1734" s="5" t="s">
        <v>69</v>
      </c>
      <c r="G1734" s="5" t="s">
        <v>91</v>
      </c>
      <c r="H1734" s="6"/>
      <c r="I1734" s="5"/>
      <c r="J1734" s="6"/>
      <c r="K1734" s="6">
        <v>0.31</v>
      </c>
      <c r="L1734" s="6">
        <v>1.4</v>
      </c>
      <c r="M1734" s="5" t="s">
        <v>122</v>
      </c>
      <c r="N1734" s="5"/>
    </row>
    <row r="1735" spans="1:14">
      <c r="A1735" s="5" t="s">
        <v>8546</v>
      </c>
      <c r="B1735" s="5" t="s">
        <v>9167</v>
      </c>
      <c r="C1735" s="393">
        <v>1309</v>
      </c>
      <c r="D1735" s="5" t="s">
        <v>9168</v>
      </c>
      <c r="E1735" s="6">
        <v>0</v>
      </c>
      <c r="F1735" s="5" t="s">
        <v>69</v>
      </c>
      <c r="G1735" s="5" t="s">
        <v>88</v>
      </c>
      <c r="H1735" s="6"/>
      <c r="I1735" s="5"/>
      <c r="J1735" s="6"/>
      <c r="K1735" s="6">
        <v>0.27</v>
      </c>
      <c r="L1735" s="6">
        <v>31.03</v>
      </c>
      <c r="M1735" s="5" t="s">
        <v>122</v>
      </c>
      <c r="N1735" s="5"/>
    </row>
    <row r="1736" spans="1:14">
      <c r="A1736" s="5" t="s">
        <v>4286</v>
      </c>
      <c r="B1736" s="5" t="s">
        <v>4287</v>
      </c>
      <c r="C1736" s="394" t="s">
        <v>4288</v>
      </c>
      <c r="D1736" s="5" t="s">
        <v>4289</v>
      </c>
      <c r="E1736" s="6">
        <v>0</v>
      </c>
      <c r="F1736" s="5" t="s">
        <v>73</v>
      </c>
      <c r="G1736" s="5" t="s">
        <v>85</v>
      </c>
      <c r="H1736" s="6"/>
      <c r="I1736" s="5"/>
      <c r="J1736" s="6">
        <v>73.06</v>
      </c>
      <c r="K1736" s="6">
        <v>0.03</v>
      </c>
      <c r="L1736" s="6">
        <v>3.8</v>
      </c>
      <c r="M1736" s="5" t="s">
        <v>469</v>
      </c>
      <c r="N1736" s="5"/>
    </row>
    <row r="1737" spans="1:14">
      <c r="A1737" s="5" t="s">
        <v>8538</v>
      </c>
      <c r="B1737" s="5" t="s">
        <v>9143</v>
      </c>
      <c r="C1737" s="393">
        <v>600925</v>
      </c>
      <c r="D1737" s="5" t="s">
        <v>9144</v>
      </c>
      <c r="E1737" s="6">
        <v>0</v>
      </c>
      <c r="F1737" s="5" t="s">
        <v>69</v>
      </c>
      <c r="G1737" s="5" t="s">
        <v>84</v>
      </c>
      <c r="H1737" s="6"/>
      <c r="I1737" s="5"/>
      <c r="J1737" s="6"/>
      <c r="K1737" s="6">
        <v>0.1</v>
      </c>
      <c r="L1737" s="6">
        <v>2.04</v>
      </c>
      <c r="M1737" s="5" t="s">
        <v>122</v>
      </c>
      <c r="N1737" s="5"/>
    </row>
    <row r="1738" spans="1:14">
      <c r="A1738" s="5" t="s">
        <v>1549</v>
      </c>
      <c r="B1738" s="5" t="s">
        <v>1550</v>
      </c>
      <c r="C1738" s="393">
        <v>3996</v>
      </c>
      <c r="D1738" s="5" t="s">
        <v>1552</v>
      </c>
      <c r="E1738" s="6">
        <v>0</v>
      </c>
      <c r="F1738" s="5" t="s">
        <v>69</v>
      </c>
      <c r="G1738" s="5" t="s">
        <v>87</v>
      </c>
      <c r="H1738" s="6"/>
      <c r="I1738" s="5"/>
      <c r="J1738" s="6"/>
      <c r="K1738" s="6">
        <v>0.11</v>
      </c>
      <c r="L1738" s="6">
        <v>0.46</v>
      </c>
      <c r="M1738" s="5" t="s">
        <v>157</v>
      </c>
      <c r="N1738" s="5"/>
    </row>
    <row r="1739" spans="1:14">
      <c r="A1739" s="5" t="s">
        <v>7439</v>
      </c>
      <c r="B1739" s="5" t="s">
        <v>7440</v>
      </c>
      <c r="C1739" s="393" t="s">
        <v>7441</v>
      </c>
      <c r="D1739" s="5" t="s">
        <v>7442</v>
      </c>
      <c r="E1739" s="6">
        <v>0</v>
      </c>
      <c r="F1739" s="5" t="s">
        <v>38</v>
      </c>
      <c r="G1739" s="5" t="s">
        <v>81</v>
      </c>
      <c r="H1739" s="6"/>
      <c r="I1739" s="5"/>
      <c r="J1739" s="6">
        <v>9.27</v>
      </c>
      <c r="K1739" s="6">
        <v>0.12</v>
      </c>
      <c r="L1739" s="6">
        <v>1.19</v>
      </c>
      <c r="M1739" s="5" t="s">
        <v>152</v>
      </c>
      <c r="N1739" s="5"/>
    </row>
    <row r="1740" spans="1:14">
      <c r="A1740" s="5" t="s">
        <v>4547</v>
      </c>
      <c r="B1740" s="5" t="s">
        <v>4548</v>
      </c>
      <c r="C1740" s="393" t="s">
        <v>4549</v>
      </c>
      <c r="D1740" s="5" t="s">
        <v>4550</v>
      </c>
      <c r="E1740" s="6">
        <v>0</v>
      </c>
      <c r="F1740" s="5" t="s">
        <v>71</v>
      </c>
      <c r="G1740" s="5" t="s">
        <v>87</v>
      </c>
      <c r="H1740" s="6"/>
      <c r="I1740" s="5"/>
      <c r="J1740" s="6"/>
      <c r="K1740" s="6">
        <v>0.23</v>
      </c>
      <c r="L1740" s="6">
        <v>5.9</v>
      </c>
      <c r="M1740" s="5" t="s">
        <v>171</v>
      </c>
      <c r="N1740" s="5"/>
    </row>
    <row r="1741" spans="1:14">
      <c r="A1741" s="5" t="s">
        <v>2255</v>
      </c>
      <c r="B1741" s="5" t="s">
        <v>2256</v>
      </c>
      <c r="C1741" s="393">
        <v>991</v>
      </c>
      <c r="D1741" s="5" t="s">
        <v>2258</v>
      </c>
      <c r="E1741" s="6">
        <v>0</v>
      </c>
      <c r="F1741" s="5" t="s">
        <v>69</v>
      </c>
      <c r="G1741" s="5" t="s">
        <v>91</v>
      </c>
      <c r="H1741" s="6"/>
      <c r="I1741" s="5" t="s">
        <v>142</v>
      </c>
      <c r="J1741" s="6">
        <v>6.44</v>
      </c>
      <c r="K1741" s="6">
        <v>0.3</v>
      </c>
      <c r="L1741" s="6">
        <v>1.2</v>
      </c>
      <c r="M1741" s="5" t="s">
        <v>157</v>
      </c>
      <c r="N1741" s="5" t="s">
        <v>8599</v>
      </c>
    </row>
    <row r="1742" spans="1:14">
      <c r="A1742" s="5" t="s">
        <v>1845</v>
      </c>
      <c r="B1742" s="5" t="s">
        <v>1846</v>
      </c>
      <c r="C1742" s="393">
        <v>1880</v>
      </c>
      <c r="D1742" s="5" t="s">
        <v>1848</v>
      </c>
      <c r="E1742" s="6">
        <v>0</v>
      </c>
      <c r="F1742" s="5" t="s">
        <v>69</v>
      </c>
      <c r="G1742" s="5" t="s">
        <v>82</v>
      </c>
      <c r="H1742" s="6">
        <v>0.9</v>
      </c>
      <c r="I1742" s="5" t="s">
        <v>263</v>
      </c>
      <c r="J1742" s="6">
        <v>26.84</v>
      </c>
      <c r="K1742" s="6">
        <v>7.0000000000000007E-2</v>
      </c>
      <c r="L1742" s="6">
        <v>2.1800000000000002</v>
      </c>
      <c r="M1742" s="5" t="s">
        <v>157</v>
      </c>
      <c r="N1742" s="5" t="s">
        <v>8599</v>
      </c>
    </row>
    <row r="1743" spans="1:14">
      <c r="A1743" s="5" t="s">
        <v>5375</v>
      </c>
      <c r="B1743" s="5" t="s">
        <v>5376</v>
      </c>
      <c r="C1743" s="394" t="s">
        <v>5377</v>
      </c>
      <c r="D1743" s="5" t="s">
        <v>5378</v>
      </c>
      <c r="E1743" s="6">
        <v>0</v>
      </c>
      <c r="F1743" s="5" t="s">
        <v>71</v>
      </c>
      <c r="G1743" s="5" t="s">
        <v>91</v>
      </c>
      <c r="H1743" s="6"/>
      <c r="I1743" s="5"/>
      <c r="J1743" s="6"/>
      <c r="K1743" s="6">
        <v>0.05</v>
      </c>
      <c r="L1743" s="6">
        <v>4.37</v>
      </c>
      <c r="M1743" s="5" t="s">
        <v>171</v>
      </c>
      <c r="N1743" s="5"/>
    </row>
    <row r="1744" spans="1:14">
      <c r="A1744" s="5" t="s">
        <v>1897</v>
      </c>
      <c r="B1744" s="5" t="s">
        <v>1898</v>
      </c>
      <c r="C1744" s="393">
        <v>625</v>
      </c>
      <c r="D1744" s="5" t="s">
        <v>1900</v>
      </c>
      <c r="E1744" s="6">
        <v>0</v>
      </c>
      <c r="F1744" s="5" t="s">
        <v>69</v>
      </c>
      <c r="G1744" s="5" t="s">
        <v>82</v>
      </c>
      <c r="H1744" s="6"/>
      <c r="I1744" s="5"/>
      <c r="J1744" s="6">
        <v>16.059999999999999</v>
      </c>
      <c r="K1744" s="6">
        <v>0.04</v>
      </c>
      <c r="L1744" s="6">
        <v>1.3</v>
      </c>
      <c r="M1744" s="5" t="s">
        <v>122</v>
      </c>
      <c r="N1744" s="5"/>
    </row>
    <row r="1745" spans="1:14">
      <c r="A1745" s="5" t="s">
        <v>3138</v>
      </c>
      <c r="B1745" s="5" t="s">
        <v>3139</v>
      </c>
      <c r="C1745" s="393">
        <v>2311</v>
      </c>
      <c r="D1745" s="5" t="s">
        <v>3141</v>
      </c>
      <c r="E1745" s="6">
        <v>0</v>
      </c>
      <c r="F1745" s="5" t="s">
        <v>69</v>
      </c>
      <c r="G1745" s="5" t="s">
        <v>83</v>
      </c>
      <c r="H1745" s="6"/>
      <c r="I1745" s="5"/>
      <c r="J1745" s="6"/>
      <c r="K1745" s="6">
        <v>0.22</v>
      </c>
      <c r="L1745" s="6">
        <v>3.21</v>
      </c>
      <c r="M1745" s="5" t="s">
        <v>122</v>
      </c>
      <c r="N1745" s="5"/>
    </row>
    <row r="1746" spans="1:14">
      <c r="A1746" s="5" t="s">
        <v>7574</v>
      </c>
      <c r="B1746" s="5" t="s">
        <v>7575</v>
      </c>
      <c r="C1746" s="393">
        <v>2532</v>
      </c>
      <c r="D1746" s="5" t="s">
        <v>7577</v>
      </c>
      <c r="E1746" s="6">
        <v>0</v>
      </c>
      <c r="F1746" s="5" t="s">
        <v>69</v>
      </c>
      <c r="G1746" s="5" t="s">
        <v>89</v>
      </c>
      <c r="H1746" s="6"/>
      <c r="I1746" s="5"/>
      <c r="J1746" s="6"/>
      <c r="K1746" s="6">
        <v>0.17</v>
      </c>
      <c r="L1746" s="6">
        <v>2.87</v>
      </c>
      <c r="M1746" s="5" t="s">
        <v>122</v>
      </c>
      <c r="N1746" s="5"/>
    </row>
    <row r="1747" spans="1:14">
      <c r="A1747" s="5" t="s">
        <v>4509</v>
      </c>
      <c r="B1747" s="5" t="s">
        <v>4510</v>
      </c>
      <c r="C1747" s="393">
        <v>2625</v>
      </c>
      <c r="D1747" s="5" t="s">
        <v>4512</v>
      </c>
      <c r="E1747" s="6">
        <v>0</v>
      </c>
      <c r="F1747" s="5" t="s">
        <v>69</v>
      </c>
      <c r="G1747" s="5" t="s">
        <v>87</v>
      </c>
      <c r="H1747" s="6"/>
      <c r="I1747" s="5"/>
      <c r="J1747" s="6"/>
      <c r="K1747" s="6">
        <v>7.0000000000000007E-2</v>
      </c>
      <c r="L1747" s="6">
        <v>8.7899999999999991</v>
      </c>
      <c r="M1747" s="5" t="s">
        <v>122</v>
      </c>
      <c r="N1747" s="5"/>
    </row>
    <row r="1748" spans="1:14">
      <c r="A1748" s="5" t="s">
        <v>6670</v>
      </c>
      <c r="B1748" s="5" t="s">
        <v>6671</v>
      </c>
      <c r="C1748" s="393">
        <v>975</v>
      </c>
      <c r="D1748" s="5" t="s">
        <v>6673</v>
      </c>
      <c r="E1748" s="6">
        <v>0</v>
      </c>
      <c r="F1748" s="5" t="s">
        <v>69</v>
      </c>
      <c r="G1748" s="5" t="s">
        <v>89</v>
      </c>
      <c r="H1748" s="6"/>
      <c r="I1748" s="5"/>
      <c r="J1748" s="6"/>
      <c r="K1748" s="6">
        <v>0.23</v>
      </c>
      <c r="L1748" s="6">
        <v>5.69</v>
      </c>
      <c r="M1748" s="5" t="s">
        <v>122</v>
      </c>
      <c r="N1748" s="5"/>
    </row>
    <row r="1749" spans="1:14">
      <c r="A1749" s="5" t="s">
        <v>3763</v>
      </c>
      <c r="B1749" s="5" t="s">
        <v>3764</v>
      </c>
      <c r="C1749" s="5" t="s">
        <v>3765</v>
      </c>
      <c r="D1749" s="5" t="s">
        <v>3766</v>
      </c>
      <c r="E1749" s="6">
        <v>0</v>
      </c>
      <c r="F1749" s="5" t="s">
        <v>69</v>
      </c>
      <c r="G1749" s="5" t="s">
        <v>88</v>
      </c>
      <c r="H1749" s="6"/>
      <c r="I1749" s="5"/>
      <c r="J1749" s="6">
        <v>17.04</v>
      </c>
      <c r="K1749" s="6">
        <v>0.12</v>
      </c>
      <c r="L1749" s="6">
        <v>4.72</v>
      </c>
      <c r="M1749" s="5" t="s">
        <v>122</v>
      </c>
      <c r="N1749" s="5"/>
    </row>
    <row r="1750" spans="1:14">
      <c r="A1750" s="5" t="s">
        <v>2512</v>
      </c>
      <c r="B1750" s="5" t="s">
        <v>2513</v>
      </c>
      <c r="C1750" s="395" t="s">
        <v>2514</v>
      </c>
      <c r="D1750" s="5" t="s">
        <v>2515</v>
      </c>
      <c r="E1750" s="6">
        <v>0</v>
      </c>
      <c r="F1750" s="5" t="s">
        <v>182</v>
      </c>
      <c r="G1750" s="5" t="s">
        <v>83</v>
      </c>
      <c r="H1750" s="6"/>
      <c r="I1750" s="5"/>
      <c r="J1750" s="6">
        <v>24.22</v>
      </c>
      <c r="K1750" s="6">
        <v>7.0000000000000007E-2</v>
      </c>
      <c r="L1750" s="6">
        <v>2.37</v>
      </c>
      <c r="M1750" s="5" t="s">
        <v>183</v>
      </c>
      <c r="N1750" s="5"/>
    </row>
    <row r="1751" spans="1:14">
      <c r="A1751" s="5" t="s">
        <v>7570</v>
      </c>
      <c r="B1751" s="5" t="s">
        <v>7571</v>
      </c>
      <c r="C1751" s="393">
        <v>2466</v>
      </c>
      <c r="D1751" s="5" t="s">
        <v>7573</v>
      </c>
      <c r="E1751" s="6">
        <v>0</v>
      </c>
      <c r="F1751" s="5" t="s">
        <v>69</v>
      </c>
      <c r="G1751" s="5" t="s">
        <v>89</v>
      </c>
      <c r="H1751" s="6">
        <v>1.88</v>
      </c>
      <c r="I1751" s="5" t="s">
        <v>263</v>
      </c>
      <c r="J1751" s="6">
        <v>8.24</v>
      </c>
      <c r="K1751" s="6">
        <v>7.0000000000000007E-2</v>
      </c>
      <c r="L1751" s="6">
        <v>2.31</v>
      </c>
      <c r="M1751" s="5" t="s">
        <v>122</v>
      </c>
      <c r="N1751" s="5" t="s">
        <v>8599</v>
      </c>
    </row>
    <row r="1752" spans="1:14">
      <c r="A1752" s="5" t="s">
        <v>8533</v>
      </c>
      <c r="B1752" s="5" t="s">
        <v>9130</v>
      </c>
      <c r="C1752" s="5" t="s">
        <v>9270</v>
      </c>
      <c r="D1752" s="5" t="s">
        <v>9131</v>
      </c>
      <c r="E1752" s="6">
        <v>0</v>
      </c>
      <c r="F1752" s="5" t="s">
        <v>69</v>
      </c>
      <c r="G1752" s="5" t="s">
        <v>87</v>
      </c>
      <c r="H1752" s="6"/>
      <c r="I1752" s="5"/>
      <c r="J1752" s="6"/>
      <c r="K1752" s="6">
        <v>0.17</v>
      </c>
      <c r="L1752" s="6">
        <v>29.2</v>
      </c>
      <c r="M1752" s="5" t="s">
        <v>122</v>
      </c>
      <c r="N1752" s="5"/>
    </row>
    <row r="1753" spans="1:14">
      <c r="A1753" s="5" t="s">
        <v>7498</v>
      </c>
      <c r="B1753" s="5" t="s">
        <v>7499</v>
      </c>
      <c r="C1753" s="395" t="s">
        <v>7500</v>
      </c>
      <c r="D1753" s="5" t="s">
        <v>7501</v>
      </c>
      <c r="E1753" s="6">
        <v>0</v>
      </c>
      <c r="F1753" s="5" t="s">
        <v>284</v>
      </c>
      <c r="G1753" s="5" t="s">
        <v>85</v>
      </c>
      <c r="H1753" s="6"/>
      <c r="I1753" s="5"/>
      <c r="J1753" s="6">
        <v>10.050000000000001</v>
      </c>
      <c r="K1753" s="6">
        <v>0.08</v>
      </c>
      <c r="L1753" s="6">
        <v>0.8</v>
      </c>
      <c r="M1753" s="5" t="s">
        <v>285</v>
      </c>
      <c r="N1753" s="5"/>
    </row>
    <row r="1754" spans="1:14">
      <c r="A1754" s="5" t="s">
        <v>8313</v>
      </c>
      <c r="B1754" s="5" t="s">
        <v>8314</v>
      </c>
      <c r="C1754" s="395">
        <v>600066</v>
      </c>
      <c r="D1754" s="5" t="s">
        <v>8316</v>
      </c>
      <c r="E1754" s="6">
        <v>0</v>
      </c>
      <c r="F1754" s="5" t="s">
        <v>69</v>
      </c>
      <c r="G1754" s="5" t="s">
        <v>87</v>
      </c>
      <c r="H1754" s="6"/>
      <c r="I1754" s="5" t="s">
        <v>263</v>
      </c>
      <c r="J1754" s="6">
        <v>12.94</v>
      </c>
      <c r="K1754" s="6">
        <v>0.4</v>
      </c>
      <c r="L1754" s="6">
        <v>5.27</v>
      </c>
      <c r="M1754" s="5" t="s">
        <v>122</v>
      </c>
      <c r="N1754" s="5" t="s">
        <v>8598</v>
      </c>
    </row>
    <row r="1755" spans="1:14">
      <c r="A1755" s="5" t="s">
        <v>1813</v>
      </c>
      <c r="B1755" s="5" t="s">
        <v>1814</v>
      </c>
      <c r="C1755" s="394" t="s">
        <v>1815</v>
      </c>
      <c r="D1755" s="5" t="s">
        <v>1816</v>
      </c>
      <c r="E1755" s="6">
        <v>0</v>
      </c>
      <c r="F1755" s="5" t="s">
        <v>69</v>
      </c>
      <c r="G1755" s="5" t="s">
        <v>87</v>
      </c>
      <c r="H1755" s="6"/>
      <c r="I1755" s="5" t="s">
        <v>142</v>
      </c>
      <c r="J1755" s="6">
        <v>38.549999999999997</v>
      </c>
      <c r="K1755" s="6">
        <v>0.08</v>
      </c>
      <c r="L1755" s="6">
        <v>1.92</v>
      </c>
      <c r="M1755" s="5" t="s">
        <v>157</v>
      </c>
      <c r="N1755" s="5" t="s">
        <v>8599</v>
      </c>
    </row>
    <row r="1756" spans="1:14">
      <c r="A1756" s="5" t="s">
        <v>1621</v>
      </c>
      <c r="B1756" s="5" t="s">
        <v>1622</v>
      </c>
      <c r="C1756" s="393">
        <v>2039</v>
      </c>
      <c r="D1756" s="5" t="s">
        <v>1624</v>
      </c>
      <c r="E1756" s="6">
        <v>0</v>
      </c>
      <c r="F1756" s="5" t="s">
        <v>69</v>
      </c>
      <c r="G1756" s="5" t="s">
        <v>87</v>
      </c>
      <c r="H1756" s="6"/>
      <c r="I1756" s="5"/>
      <c r="J1756" s="6"/>
      <c r="K1756" s="6">
        <v>0.03</v>
      </c>
      <c r="L1756" s="6">
        <v>1.1200000000000001</v>
      </c>
      <c r="M1756" s="5" t="s">
        <v>157</v>
      </c>
      <c r="N1756" s="5"/>
    </row>
    <row r="1757" spans="1:14">
      <c r="A1757" s="5" t="s">
        <v>3500</v>
      </c>
      <c r="B1757" s="5" t="s">
        <v>3501</v>
      </c>
      <c r="C1757" s="393">
        <v>921</v>
      </c>
      <c r="D1757" s="5" t="s">
        <v>3503</v>
      </c>
      <c r="E1757" s="6">
        <v>0</v>
      </c>
      <c r="F1757" s="5" t="s">
        <v>69</v>
      </c>
      <c r="G1757" s="5" t="s">
        <v>82</v>
      </c>
      <c r="H1757" s="6"/>
      <c r="I1757" s="5"/>
      <c r="J1757" s="6">
        <v>7.17</v>
      </c>
      <c r="K1757" s="6">
        <v>0.28999999999999998</v>
      </c>
      <c r="L1757" s="6">
        <v>1.48</v>
      </c>
      <c r="M1757" s="5" t="s">
        <v>157</v>
      </c>
      <c r="N1757" s="5"/>
    </row>
    <row r="1758" spans="1:14">
      <c r="A1758" s="5" t="s">
        <v>3086</v>
      </c>
      <c r="B1758" s="5" t="s">
        <v>3087</v>
      </c>
      <c r="C1758" s="394" t="s">
        <v>3088</v>
      </c>
      <c r="D1758" s="5" t="s">
        <v>3089</v>
      </c>
      <c r="E1758" s="6">
        <v>0</v>
      </c>
      <c r="F1758" s="5" t="s">
        <v>2426</v>
      </c>
      <c r="G1758" s="5" t="s">
        <v>85</v>
      </c>
      <c r="H1758" s="6"/>
      <c r="I1758" s="5"/>
      <c r="J1758" s="6"/>
      <c r="K1758" s="6"/>
      <c r="L1758" s="6">
        <v>1.04</v>
      </c>
      <c r="M1758" s="5" t="s">
        <v>2427</v>
      </c>
      <c r="N1758" s="5"/>
    </row>
    <row r="1759" spans="1:14">
      <c r="A1759" s="5" t="s">
        <v>7649</v>
      </c>
      <c r="B1759" s="5" t="s">
        <v>7650</v>
      </c>
      <c r="C1759" s="393">
        <v>630</v>
      </c>
      <c r="D1759" s="5" t="s">
        <v>7652</v>
      </c>
      <c r="E1759" s="6">
        <v>0</v>
      </c>
      <c r="F1759" s="5" t="s">
        <v>69</v>
      </c>
      <c r="G1759" s="5" t="s">
        <v>89</v>
      </c>
      <c r="H1759" s="6"/>
      <c r="I1759" s="5"/>
      <c r="J1759" s="6">
        <v>12.47</v>
      </c>
      <c r="K1759" s="6">
        <v>0.12</v>
      </c>
      <c r="L1759" s="6">
        <v>2.2599999999999998</v>
      </c>
      <c r="M1759" s="5" t="s">
        <v>122</v>
      </c>
      <c r="N1759" s="5"/>
    </row>
    <row r="1760" spans="1:14">
      <c r="A1760" s="5" t="s">
        <v>3006</v>
      </c>
      <c r="B1760" s="5" t="s">
        <v>3007</v>
      </c>
      <c r="C1760" s="393">
        <v>2241</v>
      </c>
      <c r="D1760" s="5" t="s">
        <v>3009</v>
      </c>
      <c r="E1760" s="6">
        <v>0</v>
      </c>
      <c r="F1760" s="5" t="s">
        <v>69</v>
      </c>
      <c r="G1760" s="5" t="s">
        <v>88</v>
      </c>
      <c r="H1760" s="6"/>
      <c r="I1760" s="5"/>
      <c r="J1760" s="6">
        <v>26.92</v>
      </c>
      <c r="K1760" s="6">
        <v>0.08</v>
      </c>
      <c r="L1760" s="6">
        <v>2.42</v>
      </c>
      <c r="M1760" s="5" t="s">
        <v>122</v>
      </c>
      <c r="N1760" s="5"/>
    </row>
    <row r="1761" spans="1:14">
      <c r="A1761" s="5" t="s">
        <v>1861</v>
      </c>
      <c r="B1761" s="5" t="s">
        <v>1862</v>
      </c>
      <c r="C1761" s="393">
        <v>601179</v>
      </c>
      <c r="D1761" s="5" t="s">
        <v>1864</v>
      </c>
      <c r="E1761" s="6">
        <v>0</v>
      </c>
      <c r="F1761" s="5" t="s">
        <v>69</v>
      </c>
      <c r="G1761" s="5" t="s">
        <v>87</v>
      </c>
      <c r="H1761" s="6"/>
      <c r="I1761" s="5"/>
      <c r="J1761" s="6"/>
      <c r="K1761" s="6">
        <v>7.0000000000000007E-2</v>
      </c>
      <c r="L1761" s="6">
        <v>3.64</v>
      </c>
      <c r="M1761" s="5" t="s">
        <v>122</v>
      </c>
      <c r="N1761" s="5"/>
    </row>
    <row r="1762" spans="1:14">
      <c r="A1762" s="5" t="s">
        <v>1463</v>
      </c>
      <c r="B1762" s="5" t="s">
        <v>1464</v>
      </c>
      <c r="C1762" s="393">
        <v>3816</v>
      </c>
      <c r="D1762" s="5" t="s">
        <v>1466</v>
      </c>
      <c r="E1762" s="6">
        <v>0</v>
      </c>
      <c r="F1762" s="5" t="s">
        <v>69</v>
      </c>
      <c r="G1762" s="5" t="s">
        <v>91</v>
      </c>
      <c r="H1762" s="6"/>
      <c r="I1762" s="5" t="s">
        <v>142</v>
      </c>
      <c r="J1762" s="6">
        <v>21.51</v>
      </c>
      <c r="K1762" s="6">
        <v>0.15</v>
      </c>
      <c r="L1762" s="6">
        <v>1.84</v>
      </c>
      <c r="M1762" s="5" t="s">
        <v>122</v>
      </c>
      <c r="N1762" s="5" t="s">
        <v>8598</v>
      </c>
    </row>
    <row r="1763" spans="1:14">
      <c r="A1763" s="5" t="s">
        <v>8534</v>
      </c>
      <c r="B1763" s="5" t="s">
        <v>9128</v>
      </c>
      <c r="C1763" s="393">
        <v>601061</v>
      </c>
      <c r="D1763" s="5" t="s">
        <v>9129</v>
      </c>
      <c r="E1763" s="6">
        <v>0</v>
      </c>
      <c r="F1763" s="5" t="s">
        <v>69</v>
      </c>
      <c r="G1763" s="5" t="s">
        <v>87</v>
      </c>
      <c r="H1763" s="6"/>
      <c r="I1763" s="5"/>
      <c r="J1763" s="6"/>
      <c r="K1763" s="6">
        <v>0.12</v>
      </c>
      <c r="L1763" s="6">
        <v>2.5299999999999998</v>
      </c>
      <c r="M1763" s="5" t="s">
        <v>122</v>
      </c>
      <c r="N1763" s="5"/>
    </row>
    <row r="1764" spans="1:14">
      <c r="A1764" s="5" t="s">
        <v>3615</v>
      </c>
      <c r="B1764" s="5" t="s">
        <v>3616</v>
      </c>
      <c r="C1764" s="395">
        <v>1071</v>
      </c>
      <c r="D1764" s="5" t="s">
        <v>3618</v>
      </c>
      <c r="E1764" s="6">
        <v>0</v>
      </c>
      <c r="F1764" s="5" t="s">
        <v>69</v>
      </c>
      <c r="G1764" s="5" t="s">
        <v>91</v>
      </c>
      <c r="H1764" s="6"/>
      <c r="I1764" s="5"/>
      <c r="J1764" s="6">
        <v>5.42</v>
      </c>
      <c r="K1764" s="6">
        <v>0.18</v>
      </c>
      <c r="L1764" s="6">
        <v>0.87</v>
      </c>
      <c r="M1764" s="5" t="s">
        <v>157</v>
      </c>
      <c r="N1764" s="5"/>
    </row>
    <row r="1765" spans="1:14">
      <c r="A1765" s="5" t="s">
        <v>3639</v>
      </c>
      <c r="B1765" s="5" t="s">
        <v>3640</v>
      </c>
      <c r="C1765" s="395">
        <v>600011</v>
      </c>
      <c r="D1765" s="5" t="s">
        <v>3642</v>
      </c>
      <c r="E1765" s="6">
        <v>0</v>
      </c>
      <c r="F1765" s="5" t="s">
        <v>69</v>
      </c>
      <c r="G1765" s="5" t="s">
        <v>91</v>
      </c>
      <c r="H1765" s="6"/>
      <c r="I1765" s="5" t="s">
        <v>142</v>
      </c>
      <c r="J1765" s="6">
        <v>32.130000000000003</v>
      </c>
      <c r="K1765" s="6">
        <v>0.25</v>
      </c>
      <c r="L1765" s="6">
        <v>1.65</v>
      </c>
      <c r="M1765" s="5" t="s">
        <v>122</v>
      </c>
      <c r="N1765" s="5" t="s">
        <v>8599</v>
      </c>
    </row>
    <row r="1766" spans="1:14">
      <c r="A1766" s="5" t="s">
        <v>6526</v>
      </c>
      <c r="B1766" s="5" t="s">
        <v>6527</v>
      </c>
      <c r="C1766" s="394" t="s">
        <v>6528</v>
      </c>
      <c r="D1766" s="5" t="s">
        <v>6529</v>
      </c>
      <c r="E1766" s="6">
        <v>0</v>
      </c>
      <c r="F1766" s="5" t="s">
        <v>69</v>
      </c>
      <c r="G1766" s="5" t="s">
        <v>89</v>
      </c>
      <c r="H1766" s="6"/>
      <c r="I1766" s="5"/>
      <c r="J1766" s="6"/>
      <c r="K1766" s="6">
        <v>0.11</v>
      </c>
      <c r="L1766" s="6">
        <v>2.4500000000000002</v>
      </c>
      <c r="M1766" s="5" t="s">
        <v>122</v>
      </c>
      <c r="N1766" s="5"/>
    </row>
    <row r="1767" spans="1:14">
      <c r="A1767" s="5" t="s">
        <v>1541</v>
      </c>
      <c r="B1767" s="5" t="s">
        <v>1542</v>
      </c>
      <c r="C1767" s="395">
        <v>670</v>
      </c>
      <c r="D1767" s="5" t="s">
        <v>1544</v>
      </c>
      <c r="E1767" s="6">
        <v>0</v>
      </c>
      <c r="F1767" s="5" t="s">
        <v>69</v>
      </c>
      <c r="G1767" s="5" t="s">
        <v>87</v>
      </c>
      <c r="H1767" s="6"/>
      <c r="I1767" s="5" t="s">
        <v>142</v>
      </c>
      <c r="J1767" s="6">
        <v>223.79</v>
      </c>
      <c r="K1767" s="6">
        <v>-0.08</v>
      </c>
      <c r="L1767" s="6">
        <v>6.15</v>
      </c>
      <c r="M1767" s="5" t="s">
        <v>157</v>
      </c>
      <c r="N1767" s="5" t="s">
        <v>8599</v>
      </c>
    </row>
    <row r="1768" spans="1:14">
      <c r="A1768" s="5" t="s">
        <v>4186</v>
      </c>
      <c r="B1768" s="5" t="s">
        <v>4187</v>
      </c>
      <c r="C1768" s="393">
        <v>2304</v>
      </c>
      <c r="D1768" s="5" t="s">
        <v>4189</v>
      </c>
      <c r="E1768" s="6">
        <v>0</v>
      </c>
      <c r="F1768" s="5" t="s">
        <v>69</v>
      </c>
      <c r="G1768" s="5" t="s">
        <v>83</v>
      </c>
      <c r="H1768" s="6">
        <v>0.53</v>
      </c>
      <c r="I1768" s="5" t="s">
        <v>176</v>
      </c>
      <c r="J1768" s="6">
        <v>15.71</v>
      </c>
      <c r="K1768" s="6">
        <v>0.12</v>
      </c>
      <c r="L1768" s="6">
        <v>1.56</v>
      </c>
      <c r="M1768" s="5" t="s">
        <v>122</v>
      </c>
      <c r="N1768" s="5" t="s">
        <v>8598</v>
      </c>
    </row>
    <row r="1769" spans="1:14">
      <c r="A1769" s="5" t="s">
        <v>3162</v>
      </c>
      <c r="B1769" s="5" t="s">
        <v>3163</v>
      </c>
      <c r="C1769" s="393">
        <v>2238</v>
      </c>
      <c r="D1769" s="5" t="s">
        <v>3165</v>
      </c>
      <c r="E1769" s="6">
        <v>0</v>
      </c>
      <c r="F1769" s="5" t="s">
        <v>69</v>
      </c>
      <c r="G1769" s="5" t="s">
        <v>82</v>
      </c>
      <c r="H1769" s="6"/>
      <c r="I1769" s="5"/>
      <c r="J1769" s="6"/>
      <c r="K1769" s="6">
        <v>-0.1</v>
      </c>
      <c r="L1769" s="6">
        <v>0.28000000000000003</v>
      </c>
      <c r="M1769" s="5" t="s">
        <v>157</v>
      </c>
      <c r="N1769" s="5"/>
    </row>
    <row r="1770" spans="1:14">
      <c r="A1770" s="5" t="s">
        <v>1677</v>
      </c>
      <c r="B1770" s="5" t="s">
        <v>1678</v>
      </c>
      <c r="C1770" s="395">
        <v>1979</v>
      </c>
      <c r="D1770" s="5" t="s">
        <v>1680</v>
      </c>
      <c r="E1770" s="6">
        <v>0</v>
      </c>
      <c r="F1770" s="5" t="s">
        <v>69</v>
      </c>
      <c r="G1770" s="5" t="s">
        <v>90</v>
      </c>
      <c r="H1770" s="6"/>
      <c r="I1770" s="5"/>
      <c r="J1770" s="6"/>
      <c r="K1770" s="6">
        <v>0.01</v>
      </c>
      <c r="L1770" s="6">
        <v>0.74</v>
      </c>
      <c r="M1770" s="5" t="s">
        <v>122</v>
      </c>
      <c r="N1770" s="5"/>
    </row>
    <row r="1771" spans="1:14">
      <c r="A1771" s="5" t="s">
        <v>1809</v>
      </c>
      <c r="B1771" s="5" t="s">
        <v>1810</v>
      </c>
      <c r="C1771" s="395">
        <v>600029</v>
      </c>
      <c r="D1771" s="5" t="s">
        <v>1812</v>
      </c>
      <c r="E1771" s="6">
        <v>0</v>
      </c>
      <c r="F1771" s="5" t="s">
        <v>69</v>
      </c>
      <c r="G1771" s="5" t="s">
        <v>87</v>
      </c>
      <c r="H1771" s="6"/>
      <c r="I1771" s="5" t="s">
        <v>142</v>
      </c>
      <c r="J1771" s="6">
        <v>71.38</v>
      </c>
      <c r="K1771" s="6">
        <v>0.08</v>
      </c>
      <c r="L1771" s="6">
        <v>2.95</v>
      </c>
      <c r="M1771" s="5" t="s">
        <v>122</v>
      </c>
      <c r="N1771" s="5" t="s">
        <v>8599</v>
      </c>
    </row>
    <row r="1772" spans="1:14">
      <c r="A1772" s="5" t="s">
        <v>117</v>
      </c>
      <c r="B1772" s="5" t="s">
        <v>118</v>
      </c>
      <c r="C1772" s="393">
        <v>601360</v>
      </c>
      <c r="D1772" s="5" t="s">
        <v>120</v>
      </c>
      <c r="E1772" s="6">
        <v>0</v>
      </c>
      <c r="F1772" s="5" t="s">
        <v>69</v>
      </c>
      <c r="G1772" s="5" t="s">
        <v>88</v>
      </c>
      <c r="H1772" s="6"/>
      <c r="I1772" s="5"/>
      <c r="J1772" s="6"/>
      <c r="K1772" s="6">
        <v>-0.04</v>
      </c>
      <c r="L1772" s="6">
        <v>2.59</v>
      </c>
      <c r="M1772" s="5" t="s">
        <v>122</v>
      </c>
      <c r="N1772" s="5"/>
    </row>
    <row r="1773" spans="1:14">
      <c r="A1773" s="5" t="s">
        <v>8429</v>
      </c>
      <c r="B1773" s="5" t="s">
        <v>8430</v>
      </c>
      <c r="C1773" s="395">
        <v>6979</v>
      </c>
      <c r="D1773" s="5" t="s">
        <v>8432</v>
      </c>
      <c r="E1773" s="6">
        <v>0</v>
      </c>
      <c r="F1773" s="5" t="s">
        <v>69</v>
      </c>
      <c r="G1773" s="5" t="s">
        <v>83</v>
      </c>
      <c r="H1773" s="6">
        <v>0.99</v>
      </c>
      <c r="I1773" s="5" t="s">
        <v>263</v>
      </c>
      <c r="J1773" s="6">
        <v>39.659999999999997</v>
      </c>
      <c r="K1773" s="6">
        <v>0.1</v>
      </c>
      <c r="L1773" s="6">
        <v>2.02</v>
      </c>
      <c r="M1773" s="5" t="s">
        <v>157</v>
      </c>
      <c r="N1773" s="5" t="s">
        <v>8599</v>
      </c>
    </row>
    <row r="1774" spans="1:14">
      <c r="A1774" s="5" t="s">
        <v>2152</v>
      </c>
      <c r="B1774" s="5" t="s">
        <v>2153</v>
      </c>
      <c r="C1774" s="395">
        <v>500092</v>
      </c>
      <c r="D1774" s="5" t="s">
        <v>2155</v>
      </c>
      <c r="E1774" s="6">
        <v>0</v>
      </c>
      <c r="F1774" s="5" t="s">
        <v>71</v>
      </c>
      <c r="G1774" s="5" t="s">
        <v>85</v>
      </c>
      <c r="H1774" s="6"/>
      <c r="I1774" s="5"/>
      <c r="J1774" s="6">
        <v>36.380000000000003</v>
      </c>
      <c r="K1774" s="6">
        <v>0.27</v>
      </c>
      <c r="L1774" s="6">
        <v>9.8800000000000008</v>
      </c>
      <c r="M1774" s="5" t="s">
        <v>171</v>
      </c>
      <c r="N1774" s="5"/>
    </row>
    <row r="1775" spans="1:14">
      <c r="A1775" s="5" t="s">
        <v>5903</v>
      </c>
      <c r="B1775" s="5" t="s">
        <v>5904</v>
      </c>
      <c r="C1775" s="395" t="s">
        <v>5905</v>
      </c>
      <c r="D1775" s="5" t="s">
        <v>5906</v>
      </c>
      <c r="E1775" s="6">
        <v>0</v>
      </c>
      <c r="F1775" s="5" t="s">
        <v>3899</v>
      </c>
      <c r="G1775" s="5" t="s">
        <v>90</v>
      </c>
      <c r="H1775" s="6"/>
      <c r="I1775" s="5"/>
      <c r="J1775" s="6">
        <v>101.7</v>
      </c>
      <c r="K1775" s="6">
        <v>0.09</v>
      </c>
      <c r="L1775" s="6">
        <v>5.77</v>
      </c>
      <c r="M1775" s="5" t="s">
        <v>3900</v>
      </c>
      <c r="N1775" s="5"/>
    </row>
    <row r="1776" spans="1:14">
      <c r="A1776" s="5" t="s">
        <v>7653</v>
      </c>
      <c r="B1776" s="5" t="s">
        <v>7654</v>
      </c>
      <c r="C1776" s="5" t="s">
        <v>7655</v>
      </c>
      <c r="D1776" s="5" t="s">
        <v>7656</v>
      </c>
      <c r="E1776" s="6">
        <v>0</v>
      </c>
      <c r="F1776" s="5" t="s">
        <v>69</v>
      </c>
      <c r="G1776" s="5" t="s">
        <v>88</v>
      </c>
      <c r="H1776" s="6">
        <v>0.97</v>
      </c>
      <c r="I1776" s="5" t="s">
        <v>142</v>
      </c>
      <c r="J1776" s="6"/>
      <c r="K1776" s="6">
        <v>-0.15</v>
      </c>
      <c r="L1776" s="6">
        <v>1.68</v>
      </c>
      <c r="M1776" s="5" t="s">
        <v>122</v>
      </c>
      <c r="N1776" s="5" t="s">
        <v>8599</v>
      </c>
    </row>
    <row r="1777" spans="1:14">
      <c r="A1777" s="5" t="s">
        <v>1797</v>
      </c>
      <c r="B1777" s="5" t="s">
        <v>1798</v>
      </c>
      <c r="C1777" s="393">
        <v>601066</v>
      </c>
      <c r="D1777" s="5" t="s">
        <v>1800</v>
      </c>
      <c r="E1777" s="6">
        <v>0</v>
      </c>
      <c r="F1777" s="5" t="s">
        <v>69</v>
      </c>
      <c r="G1777" s="5" t="s">
        <v>85</v>
      </c>
      <c r="H1777" s="6"/>
      <c r="I1777" s="5"/>
      <c r="J1777" s="6"/>
      <c r="K1777" s="6">
        <v>0.12</v>
      </c>
      <c r="L1777" s="6">
        <v>2.04</v>
      </c>
      <c r="M1777" s="5" t="s">
        <v>122</v>
      </c>
      <c r="N1777" s="5"/>
    </row>
    <row r="1778" spans="1:14">
      <c r="A1778" s="5" t="s">
        <v>1877</v>
      </c>
      <c r="B1778" s="5" t="s">
        <v>1878</v>
      </c>
      <c r="C1778" s="393">
        <v>2016</v>
      </c>
      <c r="D1778" s="5" t="s">
        <v>1880</v>
      </c>
      <c r="E1778" s="6">
        <v>0</v>
      </c>
      <c r="F1778" s="5" t="s">
        <v>69</v>
      </c>
      <c r="G1778" s="5" t="s">
        <v>85</v>
      </c>
      <c r="H1778" s="6"/>
      <c r="I1778" s="5"/>
      <c r="J1778" s="6"/>
      <c r="K1778" s="6">
        <v>0.09</v>
      </c>
      <c r="L1778" s="6">
        <v>0.35</v>
      </c>
      <c r="M1778" s="5" t="s">
        <v>157</v>
      </c>
      <c r="N1778" s="5"/>
    </row>
    <row r="1779" spans="1:14">
      <c r="A1779" s="5" t="s">
        <v>8542</v>
      </c>
      <c r="B1779" s="5" t="s">
        <v>9147</v>
      </c>
      <c r="C1779" s="393">
        <v>600039</v>
      </c>
      <c r="D1779" s="5" t="s">
        <v>9148</v>
      </c>
      <c r="E1779" s="6">
        <v>0</v>
      </c>
      <c r="F1779" s="5" t="s">
        <v>69</v>
      </c>
      <c r="G1779" s="5" t="s">
        <v>87</v>
      </c>
      <c r="H1779" s="6"/>
      <c r="I1779" s="5"/>
      <c r="J1779" s="6"/>
      <c r="K1779" s="6">
        <v>0.16</v>
      </c>
      <c r="L1779" s="6">
        <v>1.65</v>
      </c>
      <c r="M1779" s="5" t="s">
        <v>122</v>
      </c>
      <c r="N1779" s="5"/>
    </row>
    <row r="1780" spans="1:14">
      <c r="A1780" s="5" t="s">
        <v>1537</v>
      </c>
      <c r="B1780" s="5" t="s">
        <v>1538</v>
      </c>
      <c r="C1780" s="393">
        <v>600115</v>
      </c>
      <c r="D1780" s="5" t="s">
        <v>1540</v>
      </c>
      <c r="E1780" s="6">
        <v>0</v>
      </c>
      <c r="F1780" s="5" t="s">
        <v>69</v>
      </c>
      <c r="G1780" s="5" t="s">
        <v>87</v>
      </c>
      <c r="H1780" s="6"/>
      <c r="I1780" s="5" t="s">
        <v>142</v>
      </c>
      <c r="J1780" s="6">
        <v>373</v>
      </c>
      <c r="K1780" s="6">
        <v>-0.08</v>
      </c>
      <c r="L1780" s="6">
        <v>7.74</v>
      </c>
      <c r="M1780" s="5" t="s">
        <v>122</v>
      </c>
      <c r="N1780" s="5" t="s">
        <v>8599</v>
      </c>
    </row>
    <row r="1781" spans="1:14">
      <c r="A1781" s="5" t="s">
        <v>6826</v>
      </c>
      <c r="B1781" s="5" t="s">
        <v>6827</v>
      </c>
      <c r="C1781" s="393">
        <v>600674</v>
      </c>
      <c r="D1781" s="5" t="s">
        <v>6829</v>
      </c>
      <c r="E1781" s="6">
        <v>0</v>
      </c>
      <c r="F1781" s="5" t="s">
        <v>69</v>
      </c>
      <c r="G1781" s="5" t="s">
        <v>91</v>
      </c>
      <c r="H1781" s="6"/>
      <c r="I1781" s="5"/>
      <c r="J1781" s="6">
        <v>14.88</v>
      </c>
      <c r="K1781" s="6">
        <v>0.11</v>
      </c>
      <c r="L1781" s="6">
        <v>1.61</v>
      </c>
      <c r="M1781" s="5" t="s">
        <v>122</v>
      </c>
      <c r="N1781" s="5"/>
    </row>
    <row r="1782" spans="1:14">
      <c r="A1782" s="5" t="s">
        <v>923</v>
      </c>
      <c r="B1782" s="5" t="s">
        <v>924</v>
      </c>
      <c r="C1782" s="393">
        <v>601838</v>
      </c>
      <c r="D1782" s="5" t="s">
        <v>926</v>
      </c>
      <c r="E1782" s="6">
        <v>0</v>
      </c>
      <c r="F1782" s="5" t="s">
        <v>69</v>
      </c>
      <c r="G1782" s="5" t="s">
        <v>85</v>
      </c>
      <c r="H1782" s="6"/>
      <c r="I1782" s="5"/>
      <c r="J1782" s="6"/>
      <c r="K1782" s="6">
        <v>0.18</v>
      </c>
      <c r="L1782" s="6">
        <v>0.87</v>
      </c>
      <c r="M1782" s="5" t="s">
        <v>122</v>
      </c>
      <c r="N1782" s="5"/>
    </row>
    <row r="1783" spans="1:14">
      <c r="A1783" s="5" t="s">
        <v>1857</v>
      </c>
      <c r="B1783" s="5" t="s">
        <v>1858</v>
      </c>
      <c r="C1783" s="393">
        <v>2202</v>
      </c>
      <c r="D1783" s="5" t="s">
        <v>1860</v>
      </c>
      <c r="E1783" s="6">
        <v>0</v>
      </c>
      <c r="F1783" s="5" t="s">
        <v>69</v>
      </c>
      <c r="G1783" s="5" t="s">
        <v>90</v>
      </c>
      <c r="H1783" s="6">
        <v>0.66</v>
      </c>
      <c r="I1783" s="5" t="s">
        <v>142</v>
      </c>
      <c r="J1783" s="6"/>
      <c r="K1783" s="6">
        <v>-0.52</v>
      </c>
      <c r="L1783" s="6">
        <v>0.27</v>
      </c>
      <c r="M1783" s="5" t="s">
        <v>157</v>
      </c>
      <c r="N1783" s="5" t="s">
        <v>8924</v>
      </c>
    </row>
    <row r="1784" spans="1:14">
      <c r="A1784" s="5" t="s">
        <v>6534</v>
      </c>
      <c r="B1784" s="5" t="s">
        <v>6535</v>
      </c>
      <c r="C1784" s="393">
        <v>600219</v>
      </c>
      <c r="D1784" s="5" t="s">
        <v>6537</v>
      </c>
      <c r="E1784" s="6">
        <v>0</v>
      </c>
      <c r="F1784" s="5" t="s">
        <v>69</v>
      </c>
      <c r="G1784" s="5" t="s">
        <v>89</v>
      </c>
      <c r="H1784" s="6"/>
      <c r="I1784" s="5"/>
      <c r="J1784" s="6">
        <v>9.34</v>
      </c>
      <c r="K1784" s="6">
        <v>0.11</v>
      </c>
      <c r="L1784" s="6">
        <v>1.45</v>
      </c>
      <c r="M1784" s="5" t="s">
        <v>122</v>
      </c>
      <c r="N1784" s="5"/>
    </row>
    <row r="1785" spans="1:14">
      <c r="A1785" s="5" t="s">
        <v>1501</v>
      </c>
      <c r="B1785" s="5" t="s">
        <v>1502</v>
      </c>
      <c r="C1785" s="393">
        <v>600988</v>
      </c>
      <c r="D1785" s="5" t="s">
        <v>1504</v>
      </c>
      <c r="E1785" s="6">
        <v>0</v>
      </c>
      <c r="F1785" s="5" t="s">
        <v>69</v>
      </c>
      <c r="G1785" s="5" t="s">
        <v>89</v>
      </c>
      <c r="H1785" s="6"/>
      <c r="I1785" s="5"/>
      <c r="J1785" s="6"/>
      <c r="K1785" s="6">
        <v>0.31</v>
      </c>
      <c r="L1785" s="6">
        <v>6.39</v>
      </c>
      <c r="M1785" s="5" t="s">
        <v>122</v>
      </c>
      <c r="N1785" s="5"/>
    </row>
    <row r="1786" spans="1:14">
      <c r="A1786" s="5" t="s">
        <v>7251</v>
      </c>
      <c r="B1786" s="5" t="s">
        <v>7252</v>
      </c>
      <c r="C1786" s="393" t="s">
        <v>7253</v>
      </c>
      <c r="D1786" s="5" t="s">
        <v>7254</v>
      </c>
      <c r="E1786" s="6">
        <v>0</v>
      </c>
      <c r="F1786" s="5" t="s">
        <v>64</v>
      </c>
      <c r="G1786" s="5" t="s">
        <v>85</v>
      </c>
      <c r="H1786" s="6"/>
      <c r="I1786" s="5" t="s">
        <v>263</v>
      </c>
      <c r="J1786" s="6">
        <v>18.420000000000002</v>
      </c>
      <c r="K1786" s="6">
        <v>0.12</v>
      </c>
      <c r="L1786" s="6">
        <v>2.2200000000000002</v>
      </c>
      <c r="M1786" s="5" t="s">
        <v>162</v>
      </c>
      <c r="N1786" s="5" t="s">
        <v>8600</v>
      </c>
    </row>
    <row r="1787" spans="1:14">
      <c r="A1787" s="5" t="s">
        <v>8530</v>
      </c>
      <c r="B1787" s="5" t="s">
        <v>9139</v>
      </c>
      <c r="C1787" s="393">
        <v>426</v>
      </c>
      <c r="D1787" s="5" t="s">
        <v>9140</v>
      </c>
      <c r="E1787" s="6">
        <v>0</v>
      </c>
      <c r="F1787" s="5" t="s">
        <v>69</v>
      </c>
      <c r="G1787" s="5" t="s">
        <v>89</v>
      </c>
      <c r="H1787" s="6"/>
      <c r="I1787" s="5"/>
      <c r="J1787" s="6"/>
      <c r="K1787" s="6">
        <v>0.21</v>
      </c>
      <c r="L1787" s="6">
        <v>8.4</v>
      </c>
      <c r="M1787" s="5" t="s">
        <v>122</v>
      </c>
      <c r="N1787" s="5"/>
    </row>
    <row r="1788" spans="1:14">
      <c r="A1788" s="5" t="s">
        <v>3815</v>
      </c>
      <c r="B1788" s="5" t="s">
        <v>3816</v>
      </c>
      <c r="C1788" s="393">
        <v>544026</v>
      </c>
      <c r="D1788" s="5" t="s">
        <v>3818</v>
      </c>
      <c r="E1788" s="6">
        <v>0</v>
      </c>
      <c r="F1788" s="5" t="s">
        <v>71</v>
      </c>
      <c r="G1788" s="5" t="s">
        <v>85</v>
      </c>
      <c r="H1788" s="6"/>
      <c r="I1788" s="5"/>
      <c r="J1788" s="6"/>
      <c r="K1788" s="6">
        <v>0.18</v>
      </c>
      <c r="L1788" s="6">
        <v>2.69</v>
      </c>
      <c r="M1788" s="5" t="s">
        <v>171</v>
      </c>
      <c r="N1788" s="5"/>
    </row>
    <row r="1789" spans="1:14">
      <c r="A1789" s="5" t="s">
        <v>2135</v>
      </c>
      <c r="B1789" s="5" t="s">
        <v>2136</v>
      </c>
      <c r="C1789" s="394" t="s">
        <v>2137</v>
      </c>
      <c r="D1789" s="5" t="s">
        <v>2138</v>
      </c>
      <c r="E1789" s="6">
        <v>0</v>
      </c>
      <c r="F1789" s="5" t="s">
        <v>284</v>
      </c>
      <c r="G1789" s="5" t="s">
        <v>83</v>
      </c>
      <c r="H1789" s="6"/>
      <c r="I1789" s="5"/>
      <c r="J1789" s="6">
        <v>15.96</v>
      </c>
      <c r="K1789" s="6">
        <v>0.03</v>
      </c>
      <c r="L1789" s="6">
        <v>0.55000000000000004</v>
      </c>
      <c r="M1789" s="5" t="s">
        <v>285</v>
      </c>
      <c r="N1789" s="5"/>
    </row>
    <row r="1790" spans="1:14">
      <c r="A1790" s="5" t="s">
        <v>7837</v>
      </c>
      <c r="B1790" s="5" t="s">
        <v>7838</v>
      </c>
      <c r="C1790" s="393">
        <v>938</v>
      </c>
      <c r="D1790" s="5" t="s">
        <v>7840</v>
      </c>
      <c r="E1790" s="6">
        <v>0</v>
      </c>
      <c r="F1790" s="5" t="s">
        <v>69</v>
      </c>
      <c r="G1790" s="5" t="s">
        <v>88</v>
      </c>
      <c r="H1790" s="6"/>
      <c r="I1790" s="5"/>
      <c r="J1790" s="6">
        <v>11.13</v>
      </c>
      <c r="K1790" s="6">
        <v>0.08</v>
      </c>
      <c r="L1790" s="6">
        <v>5.35</v>
      </c>
      <c r="M1790" s="5" t="s">
        <v>122</v>
      </c>
      <c r="N1790" s="5"/>
    </row>
    <row r="1791" spans="1:14">
      <c r="A1791" s="5" t="s">
        <v>8333</v>
      </c>
      <c r="B1791" s="5" t="s">
        <v>8334</v>
      </c>
      <c r="C1791" s="393">
        <v>600415</v>
      </c>
      <c r="D1791" s="5" t="s">
        <v>8336</v>
      </c>
      <c r="E1791" s="6">
        <v>0</v>
      </c>
      <c r="F1791" s="5" t="s">
        <v>69</v>
      </c>
      <c r="G1791" s="5" t="s">
        <v>82</v>
      </c>
      <c r="H1791" s="6"/>
      <c r="I1791" s="5"/>
      <c r="J1791" s="6"/>
      <c r="K1791" s="6">
        <v>0.2</v>
      </c>
      <c r="L1791" s="6">
        <v>3.13</v>
      </c>
      <c r="M1791" s="5" t="s">
        <v>122</v>
      </c>
      <c r="N1791" s="5"/>
    </row>
    <row r="1792" spans="1:14">
      <c r="A1792" s="5" t="s">
        <v>4138</v>
      </c>
      <c r="B1792" s="5" t="s">
        <v>4139</v>
      </c>
      <c r="C1792" s="393">
        <v>301</v>
      </c>
      <c r="D1792" s="5" t="s">
        <v>4141</v>
      </c>
      <c r="E1792" s="6">
        <v>0</v>
      </c>
      <c r="F1792" s="5" t="s">
        <v>69</v>
      </c>
      <c r="G1792" s="5" t="s">
        <v>89</v>
      </c>
      <c r="H1792" s="6"/>
      <c r="I1792" s="5"/>
      <c r="J1792" s="6">
        <v>3.97</v>
      </c>
      <c r="K1792" s="6">
        <v>-7.0000000000000007E-2</v>
      </c>
      <c r="L1792" s="6">
        <v>2.2200000000000002</v>
      </c>
      <c r="M1792" s="5" t="s">
        <v>122</v>
      </c>
      <c r="N1792" s="5"/>
    </row>
    <row r="1793" spans="1:14">
      <c r="A1793" s="5" t="s">
        <v>8337</v>
      </c>
      <c r="B1793" s="5" t="s">
        <v>8338</v>
      </c>
      <c r="C1793" s="393">
        <v>601877</v>
      </c>
      <c r="D1793" s="5" t="s">
        <v>8340</v>
      </c>
      <c r="E1793" s="6">
        <v>0</v>
      </c>
      <c r="F1793" s="5" t="s">
        <v>69</v>
      </c>
      <c r="G1793" s="5" t="s">
        <v>87</v>
      </c>
      <c r="H1793" s="6"/>
      <c r="I1793" s="5"/>
      <c r="J1793" s="6"/>
      <c r="K1793" s="6">
        <v>0.13</v>
      </c>
      <c r="L1793" s="6">
        <v>1.65</v>
      </c>
      <c r="M1793" s="5" t="s">
        <v>122</v>
      </c>
      <c r="N1793" s="5"/>
    </row>
    <row r="1794" spans="1:14">
      <c r="A1794" s="5" t="s">
        <v>1753</v>
      </c>
      <c r="B1794" s="5" t="s">
        <v>1754</v>
      </c>
      <c r="C1794" s="393">
        <v>3969</v>
      </c>
      <c r="D1794" s="5" t="s">
        <v>1756</v>
      </c>
      <c r="E1794" s="6">
        <v>0</v>
      </c>
      <c r="F1794" s="5" t="s">
        <v>69</v>
      </c>
      <c r="G1794" s="5" t="s">
        <v>88</v>
      </c>
      <c r="H1794" s="6"/>
      <c r="I1794" s="5"/>
      <c r="J1794" s="6">
        <v>5.35</v>
      </c>
      <c r="K1794" s="6">
        <v>0.09</v>
      </c>
      <c r="L1794" s="6">
        <v>0.73</v>
      </c>
      <c r="M1794" s="5" t="s">
        <v>157</v>
      </c>
      <c r="N1794" s="5"/>
    </row>
    <row r="1795" spans="1:14">
      <c r="A1795" s="5" t="s">
        <v>7610</v>
      </c>
      <c r="B1795" s="5" t="s">
        <v>7611</v>
      </c>
      <c r="C1795" s="393" t="s">
        <v>7612</v>
      </c>
      <c r="D1795" s="5" t="s">
        <v>7613</v>
      </c>
      <c r="E1795" s="6">
        <v>0</v>
      </c>
      <c r="F1795" s="5" t="s">
        <v>377</v>
      </c>
      <c r="G1795" s="5" t="s">
        <v>82</v>
      </c>
      <c r="H1795" s="6"/>
      <c r="I1795" s="5"/>
      <c r="J1795" s="6">
        <v>15.8</v>
      </c>
      <c r="K1795" s="6">
        <v>0.12</v>
      </c>
      <c r="L1795" s="6">
        <v>3.17</v>
      </c>
      <c r="M1795" s="5" t="s">
        <v>378</v>
      </c>
      <c r="N1795" s="5"/>
    </row>
    <row r="1796" spans="1:14">
      <c r="A1796" s="5" t="s">
        <v>6381</v>
      </c>
      <c r="B1796" s="5" t="s">
        <v>6382</v>
      </c>
      <c r="C1796" s="393">
        <v>4210</v>
      </c>
      <c r="D1796" s="5" t="s">
        <v>6384</v>
      </c>
      <c r="E1796" s="6">
        <v>0</v>
      </c>
      <c r="F1796" s="5" t="s">
        <v>229</v>
      </c>
      <c r="G1796" s="5" t="s">
        <v>81</v>
      </c>
      <c r="H1796" s="6"/>
      <c r="I1796" s="5"/>
      <c r="J1796" s="6"/>
      <c r="K1796" s="6">
        <v>-0.17</v>
      </c>
      <c r="L1796" s="6">
        <v>2.23</v>
      </c>
      <c r="M1796" s="5" t="s">
        <v>230</v>
      </c>
      <c r="N1796" s="5"/>
    </row>
    <row r="1797" spans="1:14">
      <c r="A1797" s="5" t="s">
        <v>1673</v>
      </c>
      <c r="B1797" s="5" t="s">
        <v>1674</v>
      </c>
      <c r="C1797" s="393">
        <v>6099</v>
      </c>
      <c r="D1797" s="5" t="s">
        <v>1676</v>
      </c>
      <c r="E1797" s="6">
        <v>0</v>
      </c>
      <c r="F1797" s="5" t="s">
        <v>69</v>
      </c>
      <c r="G1797" s="5" t="s">
        <v>85</v>
      </c>
      <c r="H1797" s="6"/>
      <c r="I1797" s="5"/>
      <c r="J1797" s="6">
        <v>5.25</v>
      </c>
      <c r="K1797" s="6">
        <v>0.11</v>
      </c>
      <c r="L1797" s="6">
        <v>0.89</v>
      </c>
      <c r="M1797" s="5" t="s">
        <v>157</v>
      </c>
      <c r="N1797" s="5"/>
    </row>
    <row r="1798" spans="1:14">
      <c r="A1798" s="5" t="s">
        <v>5699</v>
      </c>
      <c r="B1798" s="5" t="s">
        <v>5700</v>
      </c>
      <c r="C1798" s="394" t="s">
        <v>5701</v>
      </c>
      <c r="D1798" s="5" t="s">
        <v>5702</v>
      </c>
      <c r="E1798" s="6">
        <v>0</v>
      </c>
      <c r="F1798" s="5" t="s">
        <v>69</v>
      </c>
      <c r="G1798" s="5" t="s">
        <v>90</v>
      </c>
      <c r="H1798" s="6"/>
      <c r="I1798" s="5" t="s">
        <v>142</v>
      </c>
      <c r="J1798" s="6">
        <v>5.66</v>
      </c>
      <c r="K1798" s="6">
        <v>0.05</v>
      </c>
      <c r="L1798" s="6">
        <v>0.35</v>
      </c>
      <c r="M1798" s="5" t="s">
        <v>122</v>
      </c>
      <c r="N1798" s="5" t="s">
        <v>8599</v>
      </c>
    </row>
    <row r="1799" spans="1:14">
      <c r="A1799" s="5" t="s">
        <v>3415</v>
      </c>
      <c r="B1799" s="5" t="s">
        <v>3416</v>
      </c>
      <c r="C1799" s="395">
        <v>933</v>
      </c>
      <c r="D1799" s="5" t="s">
        <v>3418</v>
      </c>
      <c r="E1799" s="6">
        <v>0</v>
      </c>
      <c r="F1799" s="5" t="s">
        <v>69</v>
      </c>
      <c r="G1799" s="5" t="s">
        <v>89</v>
      </c>
      <c r="H1799" s="6"/>
      <c r="I1799" s="5"/>
      <c r="J1799" s="6"/>
      <c r="K1799" s="6">
        <v>0.2</v>
      </c>
      <c r="L1799" s="6">
        <v>3.08</v>
      </c>
      <c r="M1799" s="5" t="s">
        <v>122</v>
      </c>
      <c r="N1799" s="5"/>
    </row>
    <row r="1800" spans="1:14">
      <c r="A1800" s="5" t="s">
        <v>8277</v>
      </c>
      <c r="B1800" s="5" t="s">
        <v>8278</v>
      </c>
      <c r="C1800" s="395">
        <v>600233</v>
      </c>
      <c r="D1800" s="5" t="s">
        <v>8280</v>
      </c>
      <c r="E1800" s="6">
        <v>0</v>
      </c>
      <c r="F1800" s="5" t="s">
        <v>69</v>
      </c>
      <c r="G1800" s="5" t="s">
        <v>87</v>
      </c>
      <c r="H1800" s="6">
        <v>0.96</v>
      </c>
      <c r="I1800" s="5" t="s">
        <v>142</v>
      </c>
      <c r="J1800" s="6">
        <v>12.13</v>
      </c>
      <c r="K1800" s="6">
        <v>0.13</v>
      </c>
      <c r="L1800" s="6">
        <v>2.1</v>
      </c>
      <c r="M1800" s="5" t="s">
        <v>122</v>
      </c>
      <c r="N1800" s="5" t="s">
        <v>8599</v>
      </c>
    </row>
    <row r="1801" spans="1:14">
      <c r="A1801" s="5" t="s">
        <v>4102</v>
      </c>
      <c r="B1801" s="5" t="s">
        <v>4103</v>
      </c>
      <c r="C1801" s="395">
        <v>600584</v>
      </c>
      <c r="D1801" s="5" t="s">
        <v>4105</v>
      </c>
      <c r="E1801" s="6">
        <v>0</v>
      </c>
      <c r="F1801" s="5" t="s">
        <v>69</v>
      </c>
      <c r="G1801" s="5" t="s">
        <v>88</v>
      </c>
      <c r="H1801" s="6"/>
      <c r="I1801" s="5"/>
      <c r="J1801" s="6">
        <v>15.15</v>
      </c>
      <c r="K1801" s="6">
        <v>0.06</v>
      </c>
      <c r="L1801" s="6">
        <v>2.68</v>
      </c>
      <c r="M1801" s="5" t="s">
        <v>122</v>
      </c>
      <c r="N1801" s="5"/>
    </row>
    <row r="1802" spans="1:14">
      <c r="A1802" s="5" t="s">
        <v>1517</v>
      </c>
      <c r="B1802" s="5" t="s">
        <v>1518</v>
      </c>
      <c r="C1802" s="395">
        <v>601898</v>
      </c>
      <c r="D1802" s="5" t="s">
        <v>1520</v>
      </c>
      <c r="E1802" s="6">
        <v>0</v>
      </c>
      <c r="F1802" s="5" t="s">
        <v>69</v>
      </c>
      <c r="G1802" s="5" t="s">
        <v>84</v>
      </c>
      <c r="H1802" s="6"/>
      <c r="I1802" s="5" t="s">
        <v>142</v>
      </c>
      <c r="J1802" s="6">
        <v>7.69</v>
      </c>
      <c r="K1802" s="6">
        <v>0.16</v>
      </c>
      <c r="L1802" s="6">
        <v>1.42</v>
      </c>
      <c r="M1802" s="5" t="s">
        <v>122</v>
      </c>
      <c r="N1802" s="5" t="s">
        <v>8924</v>
      </c>
    </row>
    <row r="1803" spans="1:14">
      <c r="A1803" s="5" t="s">
        <v>6558</v>
      </c>
      <c r="B1803" s="5" t="s">
        <v>6559</v>
      </c>
      <c r="C1803" s="395">
        <v>900926</v>
      </c>
      <c r="D1803" s="5" t="s">
        <v>6561</v>
      </c>
      <c r="E1803" s="6">
        <v>0</v>
      </c>
      <c r="F1803" s="5" t="s">
        <v>69</v>
      </c>
      <c r="G1803" s="5" t="s">
        <v>88</v>
      </c>
      <c r="H1803" s="6"/>
      <c r="I1803" s="5"/>
      <c r="J1803" s="6"/>
      <c r="K1803" s="6">
        <v>0.12</v>
      </c>
      <c r="L1803" s="6">
        <v>1.87</v>
      </c>
      <c r="M1803" s="5" t="s">
        <v>714</v>
      </c>
      <c r="N1803" s="5"/>
    </row>
    <row r="1804" spans="1:14">
      <c r="A1804" s="5" t="s">
        <v>6602</v>
      </c>
      <c r="B1804" s="5" t="s">
        <v>6603</v>
      </c>
      <c r="C1804" s="394" t="s">
        <v>6604</v>
      </c>
      <c r="D1804" s="5" t="s">
        <v>6605</v>
      </c>
      <c r="E1804" s="6">
        <v>0</v>
      </c>
      <c r="F1804" s="5" t="s">
        <v>69</v>
      </c>
      <c r="G1804" s="5" t="s">
        <v>87</v>
      </c>
      <c r="H1804" s="6"/>
      <c r="I1804" s="5"/>
      <c r="J1804" s="6">
        <v>10.86</v>
      </c>
      <c r="K1804" s="6">
        <v>0.05</v>
      </c>
      <c r="L1804" s="6">
        <v>1.63</v>
      </c>
      <c r="M1804" s="5" t="s">
        <v>122</v>
      </c>
      <c r="N1804" s="5"/>
    </row>
    <row r="1805" spans="1:14">
      <c r="A1805" s="5" t="s">
        <v>6742</v>
      </c>
      <c r="B1805" s="5" t="s">
        <v>6743</v>
      </c>
      <c r="C1805" s="395">
        <v>2294</v>
      </c>
      <c r="D1805" s="5" t="s">
        <v>6745</v>
      </c>
      <c r="E1805" s="6">
        <v>0</v>
      </c>
      <c r="F1805" s="5" t="s">
        <v>69</v>
      </c>
      <c r="G1805" s="5" t="s">
        <v>86</v>
      </c>
      <c r="H1805" s="6"/>
      <c r="I1805" s="5"/>
      <c r="J1805" s="6">
        <v>37.35</v>
      </c>
      <c r="K1805" s="6">
        <v>7.0000000000000007E-2</v>
      </c>
      <c r="L1805" s="6">
        <v>8</v>
      </c>
      <c r="M1805" s="5" t="s">
        <v>122</v>
      </c>
      <c r="N1805" s="5"/>
    </row>
    <row r="1806" spans="1:14">
      <c r="A1806" s="5" t="s">
        <v>8548</v>
      </c>
      <c r="B1806" s="5" t="s">
        <v>9161</v>
      </c>
      <c r="C1806" s="395">
        <v>603659</v>
      </c>
      <c r="D1806" s="5" t="s">
        <v>9162</v>
      </c>
      <c r="E1806" s="6">
        <v>0</v>
      </c>
      <c r="F1806" s="5" t="s">
        <v>69</v>
      </c>
      <c r="G1806" s="5" t="s">
        <v>89</v>
      </c>
      <c r="H1806" s="6"/>
      <c r="I1806" s="5"/>
      <c r="J1806" s="6">
        <v>9.44</v>
      </c>
      <c r="K1806" s="6">
        <v>0.13</v>
      </c>
      <c r="L1806" s="6">
        <v>3.52</v>
      </c>
      <c r="M1806" s="5" t="s">
        <v>122</v>
      </c>
      <c r="N1806" s="5"/>
    </row>
    <row r="1807" spans="1:14">
      <c r="A1807" s="5" t="s">
        <v>4599</v>
      </c>
      <c r="B1807" s="5" t="s">
        <v>4600</v>
      </c>
      <c r="C1807" s="393">
        <v>51915</v>
      </c>
      <c r="D1807" s="5" t="s">
        <v>4602</v>
      </c>
      <c r="E1807" s="6">
        <v>0</v>
      </c>
      <c r="F1807" s="5" t="s">
        <v>73</v>
      </c>
      <c r="G1807" s="5" t="s">
        <v>89</v>
      </c>
      <c r="H1807" s="6"/>
      <c r="I1807" s="5"/>
      <c r="J1807" s="6">
        <v>222</v>
      </c>
      <c r="K1807" s="6">
        <v>-0.06</v>
      </c>
      <c r="L1807" s="6">
        <v>0.4</v>
      </c>
      <c r="M1807" s="5" t="s">
        <v>469</v>
      </c>
      <c r="N1807" s="5"/>
    </row>
    <row r="1808" spans="1:14">
      <c r="A1808" s="5" t="s">
        <v>2576</v>
      </c>
      <c r="B1808" s="5" t="s">
        <v>2577</v>
      </c>
      <c r="C1808" s="393">
        <v>600803</v>
      </c>
      <c r="D1808" s="5" t="s">
        <v>2579</v>
      </c>
      <c r="E1808" s="6">
        <v>0</v>
      </c>
      <c r="F1808" s="5" t="s">
        <v>69</v>
      </c>
      <c r="G1808" s="5" t="s">
        <v>91</v>
      </c>
      <c r="H1808" s="6"/>
      <c r="I1808" s="5"/>
      <c r="J1808" s="6"/>
      <c r="K1808" s="6">
        <v>0.42</v>
      </c>
      <c r="L1808" s="6">
        <v>2.61</v>
      </c>
      <c r="M1808" s="5" t="s">
        <v>122</v>
      </c>
      <c r="N1808" s="5"/>
    </row>
    <row r="1809" spans="1:14">
      <c r="A1809" s="5" t="s">
        <v>8541</v>
      </c>
      <c r="B1809" s="5" t="s">
        <v>9153</v>
      </c>
      <c r="C1809" s="395">
        <v>688183</v>
      </c>
      <c r="D1809" s="5" t="s">
        <v>9154</v>
      </c>
      <c r="E1809" s="6">
        <v>0</v>
      </c>
      <c r="F1809" s="5" t="s">
        <v>69</v>
      </c>
      <c r="G1809" s="5" t="s">
        <v>88</v>
      </c>
      <c r="H1809" s="6"/>
      <c r="I1809" s="5"/>
      <c r="J1809" s="6"/>
      <c r="K1809" s="6">
        <v>0.08</v>
      </c>
      <c r="L1809" s="6">
        <v>15.37</v>
      </c>
      <c r="M1809" s="5" t="s">
        <v>122</v>
      </c>
      <c r="N1809" s="5"/>
    </row>
    <row r="1810" spans="1:14">
      <c r="A1810" s="5" t="s">
        <v>3901</v>
      </c>
      <c r="B1810" s="5" t="s">
        <v>3902</v>
      </c>
      <c r="C1810" s="395">
        <v>2128</v>
      </c>
      <c r="D1810" s="5" t="s">
        <v>3904</v>
      </c>
      <c r="E1810" s="6">
        <v>0</v>
      </c>
      <c r="F1810" s="5" t="s">
        <v>69</v>
      </c>
      <c r="G1810" s="5" t="s">
        <v>84</v>
      </c>
      <c r="H1810" s="6"/>
      <c r="I1810" s="5"/>
      <c r="J1810" s="6"/>
      <c r="K1810" s="6">
        <v>0.18</v>
      </c>
      <c r="L1810" s="6">
        <v>1.9</v>
      </c>
      <c r="M1810" s="5" t="s">
        <v>122</v>
      </c>
      <c r="N1810" s="5"/>
    </row>
    <row r="1811" spans="1:14">
      <c r="A1811" s="5" t="s">
        <v>5471</v>
      </c>
      <c r="B1811" s="5" t="s">
        <v>5472</v>
      </c>
      <c r="C1811" s="393">
        <v>600958</v>
      </c>
      <c r="D1811" s="5" t="s">
        <v>5474</v>
      </c>
      <c r="E1811" s="6">
        <v>0</v>
      </c>
      <c r="F1811" s="5" t="s">
        <v>69</v>
      </c>
      <c r="G1811" s="5" t="s">
        <v>85</v>
      </c>
      <c r="H1811" s="6"/>
      <c r="I1811" s="5"/>
      <c r="J1811" s="6">
        <v>12.78</v>
      </c>
      <c r="K1811" s="6">
        <v>7.0000000000000007E-2</v>
      </c>
      <c r="L1811" s="6">
        <v>0.99</v>
      </c>
      <c r="M1811" s="5" t="s">
        <v>122</v>
      </c>
      <c r="N1811" s="5"/>
    </row>
    <row r="1812" spans="1:14">
      <c r="A1812" s="5" t="s">
        <v>8405</v>
      </c>
      <c r="B1812" s="5" t="s">
        <v>8406</v>
      </c>
      <c r="C1812" s="395">
        <v>881</v>
      </c>
      <c r="D1812" s="5" t="s">
        <v>8408</v>
      </c>
      <c r="E1812" s="6">
        <v>0</v>
      </c>
      <c r="F1812" s="5" t="s">
        <v>69</v>
      </c>
      <c r="G1812" s="5" t="s">
        <v>82</v>
      </c>
      <c r="H1812" s="6"/>
      <c r="I1812" s="5"/>
      <c r="J1812" s="6">
        <v>4.63</v>
      </c>
      <c r="K1812" s="6">
        <v>7.0000000000000007E-2</v>
      </c>
      <c r="L1812" s="6">
        <v>0.4</v>
      </c>
      <c r="M1812" s="5" t="s">
        <v>157</v>
      </c>
      <c r="N1812" s="5"/>
    </row>
    <row r="1813" spans="1:14">
      <c r="A1813" s="5" t="s">
        <v>1829</v>
      </c>
      <c r="B1813" s="5" t="s">
        <v>1830</v>
      </c>
      <c r="C1813" s="395">
        <v>956</v>
      </c>
      <c r="D1813" s="5" t="s">
        <v>1832</v>
      </c>
      <c r="E1813" s="6">
        <v>0</v>
      </c>
      <c r="F1813" s="5" t="s">
        <v>69</v>
      </c>
      <c r="G1813" s="5" t="s">
        <v>84</v>
      </c>
      <c r="H1813" s="6">
        <v>1.1499999999999999</v>
      </c>
      <c r="I1813" s="5" t="s">
        <v>142</v>
      </c>
      <c r="J1813" s="6">
        <v>6.84</v>
      </c>
      <c r="K1813" s="6">
        <v>0.09</v>
      </c>
      <c r="L1813" s="6">
        <v>0.64</v>
      </c>
      <c r="M1813" s="5" t="s">
        <v>157</v>
      </c>
      <c r="N1813" s="5" t="s">
        <v>8599</v>
      </c>
    </row>
    <row r="1814" spans="1:14">
      <c r="A1814" s="5" t="s">
        <v>8549</v>
      </c>
      <c r="B1814" s="5" t="s">
        <v>9163</v>
      </c>
      <c r="C1814" s="395">
        <v>2281</v>
      </c>
      <c r="D1814" s="5" t="s">
        <v>9164</v>
      </c>
      <c r="E1814" s="6">
        <v>0</v>
      </c>
      <c r="F1814" s="5" t="s">
        <v>69</v>
      </c>
      <c r="G1814" s="5" t="s">
        <v>88</v>
      </c>
      <c r="H1814" s="6"/>
      <c r="I1814" s="5"/>
      <c r="J1814" s="6">
        <v>34.229999999999997</v>
      </c>
      <c r="K1814" s="6">
        <v>0.08</v>
      </c>
      <c r="L1814" s="6">
        <v>8.9</v>
      </c>
      <c r="M1814" s="5" t="s">
        <v>122</v>
      </c>
      <c r="N1814" s="5"/>
    </row>
    <row r="1815" spans="1:14">
      <c r="A1815" s="5" t="s">
        <v>1661</v>
      </c>
      <c r="B1815" s="5" t="s">
        <v>1662</v>
      </c>
      <c r="C1815" s="395">
        <v>1965</v>
      </c>
      <c r="D1815" s="5" t="s">
        <v>1664</v>
      </c>
      <c r="E1815" s="6">
        <v>0</v>
      </c>
      <c r="F1815" s="5" t="s">
        <v>69</v>
      </c>
      <c r="G1815" s="5" t="s">
        <v>87</v>
      </c>
      <c r="H1815" s="6"/>
      <c r="I1815" s="5"/>
      <c r="J1815" s="6"/>
      <c r="K1815" s="6">
        <v>0.08</v>
      </c>
      <c r="L1815" s="6">
        <v>0.86</v>
      </c>
      <c r="M1815" s="5" t="s">
        <v>122</v>
      </c>
      <c r="N1815" s="5"/>
    </row>
    <row r="1816" spans="1:14">
      <c r="A1816" s="5" t="s">
        <v>825</v>
      </c>
      <c r="B1816" s="5" t="s">
        <v>826</v>
      </c>
      <c r="C1816" s="394" t="s">
        <v>827</v>
      </c>
      <c r="D1816" s="5" t="s">
        <v>828</v>
      </c>
      <c r="E1816" s="6">
        <v>0</v>
      </c>
      <c r="F1816" s="5" t="s">
        <v>71</v>
      </c>
      <c r="G1816" s="5" t="s">
        <v>85</v>
      </c>
      <c r="H1816" s="6"/>
      <c r="I1816" s="5"/>
      <c r="J1816" s="6"/>
      <c r="K1816" s="6">
        <v>0.13</v>
      </c>
      <c r="L1816" s="6">
        <v>3.38</v>
      </c>
      <c r="M1816" s="5" t="s">
        <v>171</v>
      </c>
      <c r="N1816" s="5"/>
    </row>
    <row r="1817" spans="1:14">
      <c r="A1817" s="5" t="s">
        <v>2977</v>
      </c>
      <c r="B1817" s="5" t="s">
        <v>2978</v>
      </c>
      <c r="C1817" s="393" t="s">
        <v>2979</v>
      </c>
      <c r="D1817" s="5" t="s">
        <v>2980</v>
      </c>
      <c r="E1817" s="6">
        <v>0</v>
      </c>
      <c r="F1817" s="5" t="s">
        <v>284</v>
      </c>
      <c r="G1817" s="5" t="s">
        <v>91</v>
      </c>
      <c r="H1817" s="6"/>
      <c r="I1817" s="5"/>
      <c r="J1817" s="6">
        <v>16.2</v>
      </c>
      <c r="K1817" s="6">
        <v>7.0000000000000007E-2</v>
      </c>
      <c r="L1817" s="6">
        <v>0.94</v>
      </c>
      <c r="M1817" s="5" t="s">
        <v>285</v>
      </c>
      <c r="N1817" s="5"/>
    </row>
    <row r="1818" spans="1:14">
      <c r="A1818" s="5" t="s">
        <v>8550</v>
      </c>
      <c r="B1818" s="5" t="s">
        <v>9165</v>
      </c>
      <c r="C1818" s="393">
        <v>2812</v>
      </c>
      <c r="D1818" s="5" t="s">
        <v>9166</v>
      </c>
      <c r="E1818" s="6">
        <v>0</v>
      </c>
      <c r="F1818" s="5" t="s">
        <v>69</v>
      </c>
      <c r="G1818" s="5" t="s">
        <v>89</v>
      </c>
      <c r="H1818" s="6"/>
      <c r="I1818" s="5"/>
      <c r="J1818" s="6">
        <v>11.86</v>
      </c>
      <c r="K1818" s="6">
        <v>-0.03</v>
      </c>
      <c r="L1818" s="6">
        <v>2.61</v>
      </c>
      <c r="M1818" s="5" t="s">
        <v>122</v>
      </c>
      <c r="N1818" s="5"/>
    </row>
    <row r="1819" spans="1:14">
      <c r="A1819" s="5" t="s">
        <v>8539</v>
      </c>
      <c r="B1819" s="5" t="s">
        <v>9141</v>
      </c>
      <c r="C1819" s="395">
        <v>155</v>
      </c>
      <c r="D1819" s="5" t="s">
        <v>9142</v>
      </c>
      <c r="E1819" s="6">
        <v>0</v>
      </c>
      <c r="F1819" s="5" t="s">
        <v>73</v>
      </c>
      <c r="G1819" s="5" t="s">
        <v>87</v>
      </c>
      <c r="H1819" s="6"/>
      <c r="I1819" s="5"/>
      <c r="J1819" s="6">
        <v>21.77</v>
      </c>
      <c r="K1819" s="6">
        <v>0.16</v>
      </c>
      <c r="L1819" s="6">
        <v>6.34</v>
      </c>
      <c r="M1819" s="5" t="s">
        <v>469</v>
      </c>
      <c r="N1819" s="5"/>
    </row>
    <row r="1820" spans="1:14">
      <c r="A1820" s="5" t="s">
        <v>6902</v>
      </c>
      <c r="B1820" s="5" t="s">
        <v>6903</v>
      </c>
      <c r="C1820" s="393">
        <v>2080</v>
      </c>
      <c r="D1820" s="5" t="s">
        <v>6905</v>
      </c>
      <c r="E1820" s="6">
        <v>0</v>
      </c>
      <c r="F1820" s="5" t="s">
        <v>69</v>
      </c>
      <c r="G1820" s="5" t="s">
        <v>89</v>
      </c>
      <c r="H1820" s="6"/>
      <c r="I1820" s="5"/>
      <c r="J1820" s="6"/>
      <c r="K1820" s="6">
        <v>0.11</v>
      </c>
      <c r="L1820" s="6">
        <v>3.84</v>
      </c>
      <c r="M1820" s="5" t="s">
        <v>122</v>
      </c>
      <c r="N1820" s="5"/>
    </row>
    <row r="1821" spans="1:14">
      <c r="A1821" s="5" t="s">
        <v>4226</v>
      </c>
      <c r="B1821" s="5" t="s">
        <v>4227</v>
      </c>
      <c r="C1821" s="393">
        <v>688223</v>
      </c>
      <c r="D1821" s="5" t="s">
        <v>4229</v>
      </c>
      <c r="E1821" s="6">
        <v>0</v>
      </c>
      <c r="F1821" s="5" t="s">
        <v>69</v>
      </c>
      <c r="G1821" s="5" t="s">
        <v>88</v>
      </c>
      <c r="H1821" s="6">
        <v>0.83</v>
      </c>
      <c r="I1821" s="5" t="s">
        <v>142</v>
      </c>
      <c r="J1821" s="6">
        <v>28.39</v>
      </c>
      <c r="K1821" s="6">
        <v>0</v>
      </c>
      <c r="L1821" s="6">
        <v>2.2999999999999998</v>
      </c>
      <c r="M1821" s="5" t="s">
        <v>122</v>
      </c>
      <c r="N1821" s="5" t="s">
        <v>8599</v>
      </c>
    </row>
    <row r="1822" spans="1:14">
      <c r="A1822" s="5" t="s">
        <v>1901</v>
      </c>
      <c r="B1822" s="5" t="s">
        <v>1902</v>
      </c>
      <c r="C1822" s="395">
        <v>200625</v>
      </c>
      <c r="D1822" s="5" t="s">
        <v>1904</v>
      </c>
      <c r="E1822" s="6">
        <v>0</v>
      </c>
      <c r="F1822" s="5" t="s">
        <v>69</v>
      </c>
      <c r="G1822" s="5" t="s">
        <v>82</v>
      </c>
      <c r="H1822" s="6"/>
      <c r="I1822" s="5"/>
      <c r="J1822" s="6">
        <v>4.1500000000000004</v>
      </c>
      <c r="K1822" s="6">
        <v>0.04</v>
      </c>
      <c r="L1822" s="6">
        <v>0.47</v>
      </c>
      <c r="M1822" s="5" t="s">
        <v>157</v>
      </c>
      <c r="N1822" s="5"/>
    </row>
    <row r="1823" spans="1:14">
      <c r="A1823" s="5" t="s">
        <v>3323</v>
      </c>
      <c r="B1823" s="5" t="s">
        <v>3324</v>
      </c>
      <c r="C1823" s="395">
        <v>2008</v>
      </c>
      <c r="D1823" s="5" t="s">
        <v>3326</v>
      </c>
      <c r="E1823" s="6">
        <v>0</v>
      </c>
      <c r="F1823" s="5" t="s">
        <v>69</v>
      </c>
      <c r="G1823" s="5" t="s">
        <v>87</v>
      </c>
      <c r="H1823" s="6"/>
      <c r="I1823" s="5" t="s">
        <v>142</v>
      </c>
      <c r="J1823" s="6">
        <v>15.71</v>
      </c>
      <c r="K1823" s="6">
        <v>0.11</v>
      </c>
      <c r="L1823" s="6">
        <v>4.6399999999999997</v>
      </c>
      <c r="M1823" s="5" t="s">
        <v>122</v>
      </c>
      <c r="N1823" s="5" t="s">
        <v>8599</v>
      </c>
    </row>
    <row r="1824" spans="1:14">
      <c r="A1824" s="5" t="s">
        <v>3030</v>
      </c>
      <c r="B1824" s="5" t="s">
        <v>3031</v>
      </c>
      <c r="C1824" s="394" t="s">
        <v>3032</v>
      </c>
      <c r="D1824" s="5" t="s">
        <v>3033</v>
      </c>
      <c r="E1824" s="6">
        <v>0</v>
      </c>
      <c r="F1824" s="5" t="s">
        <v>69</v>
      </c>
      <c r="G1824" s="5" t="s">
        <v>87</v>
      </c>
      <c r="H1824" s="6">
        <v>1.71</v>
      </c>
      <c r="I1824" s="5" t="s">
        <v>142</v>
      </c>
      <c r="J1824" s="6">
        <v>61.6</v>
      </c>
      <c r="K1824" s="6">
        <v>0.05</v>
      </c>
      <c r="L1824" s="6">
        <v>2.4700000000000002</v>
      </c>
      <c r="M1824" s="5" t="s">
        <v>122</v>
      </c>
      <c r="N1824" s="5" t="s">
        <v>8599</v>
      </c>
    </row>
    <row r="1825" spans="1:14">
      <c r="A1825" s="5" t="s">
        <v>4206</v>
      </c>
      <c r="B1825" s="5" t="s">
        <v>4207</v>
      </c>
      <c r="C1825" s="393">
        <v>600362</v>
      </c>
      <c r="D1825" s="5" t="s">
        <v>4209</v>
      </c>
      <c r="E1825" s="6">
        <v>0</v>
      </c>
      <c r="F1825" s="5" t="s">
        <v>69</v>
      </c>
      <c r="G1825" s="5" t="s">
        <v>89</v>
      </c>
      <c r="H1825" s="6"/>
      <c r="I1825" s="5" t="s">
        <v>142</v>
      </c>
      <c r="J1825" s="6">
        <v>18.27</v>
      </c>
      <c r="K1825" s="6">
        <v>0.09</v>
      </c>
      <c r="L1825" s="6">
        <v>1.91</v>
      </c>
      <c r="M1825" s="5" t="s">
        <v>122</v>
      </c>
      <c r="N1825" s="5" t="s">
        <v>8924</v>
      </c>
    </row>
    <row r="1826" spans="1:14">
      <c r="A1826" s="5" t="s">
        <v>6002</v>
      </c>
      <c r="B1826" s="5" t="s">
        <v>6003</v>
      </c>
      <c r="C1826" s="395">
        <v>6198</v>
      </c>
      <c r="D1826" s="5" t="s">
        <v>6005</v>
      </c>
      <c r="E1826" s="6">
        <v>0</v>
      </c>
      <c r="F1826" s="5" t="s">
        <v>69</v>
      </c>
      <c r="G1826" s="5" t="s">
        <v>87</v>
      </c>
      <c r="H1826" s="6"/>
      <c r="I1826" s="5"/>
      <c r="J1826" s="6"/>
      <c r="K1826" s="6">
        <v>0.14000000000000001</v>
      </c>
      <c r="L1826" s="6">
        <v>0.94</v>
      </c>
      <c r="M1826" s="5" t="s">
        <v>157</v>
      </c>
      <c r="N1826" s="5"/>
    </row>
    <row r="1827" spans="1:14">
      <c r="A1827" s="5" t="s">
        <v>6158</v>
      </c>
      <c r="B1827" s="5" t="s">
        <v>6159</v>
      </c>
      <c r="C1827" s="393">
        <v>603893</v>
      </c>
      <c r="D1827" s="5" t="s">
        <v>6161</v>
      </c>
      <c r="E1827" s="6">
        <v>0</v>
      </c>
      <c r="F1827" s="5" t="s">
        <v>69</v>
      </c>
      <c r="G1827" s="5" t="s">
        <v>88</v>
      </c>
      <c r="H1827" s="6"/>
      <c r="I1827" s="5"/>
      <c r="J1827" s="6"/>
      <c r="K1827" s="6">
        <v>0.18</v>
      </c>
      <c r="L1827" s="6">
        <v>16.88</v>
      </c>
      <c r="M1827" s="5" t="s">
        <v>122</v>
      </c>
      <c r="N1827" s="5"/>
    </row>
    <row r="1828" spans="1:14">
      <c r="A1828" s="5" t="s">
        <v>8596</v>
      </c>
      <c r="B1828" s="5" t="s">
        <v>9155</v>
      </c>
      <c r="C1828" s="393">
        <v>9696</v>
      </c>
      <c r="D1828" s="5" t="s">
        <v>9156</v>
      </c>
      <c r="E1828" s="6">
        <v>0</v>
      </c>
      <c r="F1828" s="5" t="s">
        <v>69</v>
      </c>
      <c r="G1828" s="5" t="s">
        <v>89</v>
      </c>
      <c r="H1828" s="6">
        <v>1.45</v>
      </c>
      <c r="I1828" s="5" t="s">
        <v>263</v>
      </c>
      <c r="J1828" s="6">
        <v>48.96</v>
      </c>
      <c r="K1828" s="6">
        <v>7.0000000000000007E-2</v>
      </c>
      <c r="L1828" s="6">
        <v>1.75</v>
      </c>
      <c r="M1828" s="5" t="s">
        <v>157</v>
      </c>
      <c r="N1828" s="5" t="s">
        <v>8599</v>
      </c>
    </row>
    <row r="1829" spans="1:14">
      <c r="A1829" s="5" t="s">
        <v>3476</v>
      </c>
      <c r="B1829" s="5" t="s">
        <v>3477</v>
      </c>
      <c r="C1829" s="395">
        <v>2595</v>
      </c>
      <c r="D1829" s="5" t="s">
        <v>3479</v>
      </c>
      <c r="E1829" s="6">
        <v>0</v>
      </c>
      <c r="F1829" s="5" t="s">
        <v>69</v>
      </c>
      <c r="G1829" s="5" t="s">
        <v>87</v>
      </c>
      <c r="H1829" s="6"/>
      <c r="I1829" s="5"/>
      <c r="J1829" s="6"/>
      <c r="K1829" s="6">
        <v>0.22</v>
      </c>
      <c r="L1829" s="6">
        <v>5.53</v>
      </c>
      <c r="M1829" s="5" t="s">
        <v>122</v>
      </c>
      <c r="N1829" s="5"/>
    </row>
    <row r="1830" spans="1:14">
      <c r="A1830" s="5" t="s">
        <v>7761</v>
      </c>
      <c r="B1830" s="5" t="s">
        <v>7762</v>
      </c>
      <c r="C1830" s="393" t="s">
        <v>7763</v>
      </c>
      <c r="D1830" s="5" t="s">
        <v>7764</v>
      </c>
      <c r="E1830" s="6">
        <v>0</v>
      </c>
      <c r="F1830" s="5" t="s">
        <v>377</v>
      </c>
      <c r="G1830" s="5" t="s">
        <v>81</v>
      </c>
      <c r="H1830" s="6"/>
      <c r="I1830" s="5"/>
      <c r="J1830" s="6"/>
      <c r="K1830" s="6">
        <v>0.12</v>
      </c>
      <c r="L1830" s="6">
        <v>1.05</v>
      </c>
      <c r="M1830" s="5" t="s">
        <v>378</v>
      </c>
      <c r="N1830" s="5"/>
    </row>
    <row r="1831" spans="1:14">
      <c r="A1831" s="5" t="s">
        <v>7641</v>
      </c>
      <c r="B1831" s="5" t="s">
        <v>7642</v>
      </c>
      <c r="C1831" s="393">
        <v>2156</v>
      </c>
      <c r="D1831" s="5" t="s">
        <v>7644</v>
      </c>
      <c r="E1831" s="6">
        <v>0</v>
      </c>
      <c r="F1831" s="5" t="s">
        <v>69</v>
      </c>
      <c r="G1831" s="5" t="s">
        <v>88</v>
      </c>
      <c r="H1831" s="6"/>
      <c r="I1831" s="5"/>
      <c r="J1831" s="6">
        <v>31.97</v>
      </c>
      <c r="K1831" s="6">
        <v>0.06</v>
      </c>
      <c r="L1831" s="6">
        <v>4.5199999999999996</v>
      </c>
      <c r="M1831" s="5" t="s">
        <v>122</v>
      </c>
      <c r="N1831" s="5"/>
    </row>
    <row r="1832" spans="1:14">
      <c r="A1832" s="5" t="s">
        <v>1905</v>
      </c>
      <c r="B1832" s="5" t="s">
        <v>1906</v>
      </c>
      <c r="C1832" s="395">
        <v>601077</v>
      </c>
      <c r="D1832" s="5" t="s">
        <v>1908</v>
      </c>
      <c r="E1832" s="6">
        <v>0</v>
      </c>
      <c r="F1832" s="5" t="s">
        <v>69</v>
      </c>
      <c r="G1832" s="5" t="s">
        <v>85</v>
      </c>
      <c r="H1832" s="6"/>
      <c r="I1832" s="5"/>
      <c r="J1832" s="6">
        <v>6.48</v>
      </c>
      <c r="K1832" s="6">
        <v>0.1</v>
      </c>
      <c r="L1832" s="6">
        <v>0.63</v>
      </c>
      <c r="M1832" s="5" t="s">
        <v>122</v>
      </c>
      <c r="N1832" s="5"/>
    </row>
    <row r="1833" spans="1:14">
      <c r="A1833" s="5" t="s">
        <v>3619</v>
      </c>
      <c r="B1833" s="5" t="s">
        <v>3620</v>
      </c>
      <c r="C1833" s="395">
        <v>963</v>
      </c>
      <c r="D1833" s="5" t="s">
        <v>3622</v>
      </c>
      <c r="E1833" s="6">
        <v>0</v>
      </c>
      <c r="F1833" s="5" t="s">
        <v>69</v>
      </c>
      <c r="G1833" s="5" t="s">
        <v>86</v>
      </c>
      <c r="H1833" s="6"/>
      <c r="I1833" s="5"/>
      <c r="J1833" s="6"/>
      <c r="K1833" s="6">
        <v>0.16</v>
      </c>
      <c r="L1833" s="6">
        <v>2.62</v>
      </c>
      <c r="M1833" s="5" t="s">
        <v>122</v>
      </c>
      <c r="N1833" s="5"/>
    </row>
    <row r="1834" spans="1:14">
      <c r="A1834" s="5" t="s">
        <v>3675</v>
      </c>
      <c r="B1834" s="5" t="s">
        <v>3676</v>
      </c>
      <c r="C1834" s="395">
        <v>2920</v>
      </c>
      <c r="D1834" s="5" t="s">
        <v>3678</v>
      </c>
      <c r="E1834" s="6">
        <v>0</v>
      </c>
      <c r="F1834" s="5" t="s">
        <v>69</v>
      </c>
      <c r="G1834" s="5" t="s">
        <v>82</v>
      </c>
      <c r="H1834" s="6"/>
      <c r="I1834" s="5"/>
      <c r="J1834" s="6">
        <v>22.93</v>
      </c>
      <c r="K1834" s="6">
        <v>0.21</v>
      </c>
      <c r="L1834" s="6">
        <v>4.13</v>
      </c>
      <c r="M1834" s="5" t="s">
        <v>122</v>
      </c>
      <c r="N1834" s="5"/>
    </row>
    <row r="1835" spans="1:14">
      <c r="A1835" s="5" t="s">
        <v>6750</v>
      </c>
      <c r="B1835" s="5" t="s">
        <v>6751</v>
      </c>
      <c r="C1835" s="395">
        <v>688036</v>
      </c>
      <c r="D1835" s="5" t="s">
        <v>6753</v>
      </c>
      <c r="E1835" s="6">
        <v>0</v>
      </c>
      <c r="F1835" s="5" t="s">
        <v>69</v>
      </c>
      <c r="G1835" s="5" t="s">
        <v>88</v>
      </c>
      <c r="H1835" s="6"/>
      <c r="I1835" s="5"/>
      <c r="J1835" s="6"/>
      <c r="K1835" s="6">
        <v>0.13</v>
      </c>
      <c r="L1835" s="6">
        <v>2.96</v>
      </c>
      <c r="M1835" s="5" t="s">
        <v>122</v>
      </c>
      <c r="N1835" s="5"/>
    </row>
    <row r="1836" spans="1:14">
      <c r="A1836" s="5" t="s">
        <v>8433</v>
      </c>
      <c r="B1836" s="5" t="s">
        <v>8434</v>
      </c>
      <c r="C1836" s="395">
        <v>157</v>
      </c>
      <c r="D1836" s="5" t="s">
        <v>8436</v>
      </c>
      <c r="E1836" s="6">
        <v>0</v>
      </c>
      <c r="F1836" s="5" t="s">
        <v>69</v>
      </c>
      <c r="G1836" s="5" t="s">
        <v>87</v>
      </c>
      <c r="H1836" s="6"/>
      <c r="I1836" s="5" t="s">
        <v>142</v>
      </c>
      <c r="J1836" s="6"/>
      <c r="K1836" s="6">
        <v>0.09</v>
      </c>
      <c r="L1836" s="6">
        <v>1.32</v>
      </c>
      <c r="M1836" s="5" t="s">
        <v>122</v>
      </c>
      <c r="N1836" s="5" t="s">
        <v>8599</v>
      </c>
    </row>
    <row r="1837" spans="1:14">
      <c r="A1837" s="5" t="s">
        <v>2952</v>
      </c>
      <c r="B1837" s="5" t="s">
        <v>2953</v>
      </c>
      <c r="C1837" s="395">
        <v>2558</v>
      </c>
      <c r="D1837" s="5" t="s">
        <v>2955</v>
      </c>
      <c r="E1837" s="6">
        <v>0</v>
      </c>
      <c r="F1837" s="5" t="s">
        <v>69</v>
      </c>
      <c r="G1837" s="5" t="s">
        <v>81</v>
      </c>
      <c r="H1837" s="6"/>
      <c r="I1837" s="5"/>
      <c r="J1837" s="6"/>
      <c r="K1837" s="6">
        <v>0.12</v>
      </c>
      <c r="L1837" s="6">
        <v>4.41</v>
      </c>
      <c r="M1837" s="5" t="s">
        <v>122</v>
      </c>
      <c r="N1837" s="5"/>
    </row>
    <row r="1838" spans="1:14">
      <c r="A1838" s="5" t="s">
        <v>8309</v>
      </c>
      <c r="B1838" s="5" t="s">
        <v>8310</v>
      </c>
      <c r="C1838" s="5" t="s">
        <v>8311</v>
      </c>
      <c r="D1838" s="5" t="s">
        <v>8312</v>
      </c>
      <c r="E1838" s="6">
        <v>0</v>
      </c>
      <c r="F1838" s="5" t="s">
        <v>69</v>
      </c>
      <c r="G1838" s="5" t="s">
        <v>89</v>
      </c>
      <c r="H1838" s="6"/>
      <c r="I1838" s="5"/>
      <c r="J1838" s="6"/>
      <c r="K1838" s="6">
        <v>0.23</v>
      </c>
      <c r="L1838" s="6">
        <v>2.48</v>
      </c>
      <c r="M1838" s="5" t="s">
        <v>122</v>
      </c>
      <c r="N1838" s="5"/>
    </row>
    <row r="1839" spans="1:14">
      <c r="A1839" s="5" t="s">
        <v>3659</v>
      </c>
      <c r="B1839" s="5" t="s">
        <v>3660</v>
      </c>
      <c r="C1839" s="393">
        <v>600741</v>
      </c>
      <c r="D1839" s="5" t="s">
        <v>3662</v>
      </c>
      <c r="E1839" s="6">
        <v>0</v>
      </c>
      <c r="F1839" s="5" t="s">
        <v>69</v>
      </c>
      <c r="G1839" s="5" t="s">
        <v>82</v>
      </c>
      <c r="H1839" s="6"/>
      <c r="I1839" s="5"/>
      <c r="J1839" s="6">
        <v>7.29</v>
      </c>
      <c r="K1839" s="6">
        <v>0.13</v>
      </c>
      <c r="L1839" s="6">
        <v>0.96</v>
      </c>
      <c r="M1839" s="5" t="s">
        <v>122</v>
      </c>
      <c r="N1839" s="5"/>
    </row>
    <row r="1840" spans="1:14">
      <c r="A1840" s="5" t="s">
        <v>805</v>
      </c>
      <c r="B1840" s="5" t="s">
        <v>806</v>
      </c>
      <c r="C1840" s="395">
        <v>601212</v>
      </c>
      <c r="D1840" s="5" t="s">
        <v>808</v>
      </c>
      <c r="E1840" s="6">
        <v>0</v>
      </c>
      <c r="F1840" s="5" t="s">
        <v>69</v>
      </c>
      <c r="G1840" s="5" t="s">
        <v>89</v>
      </c>
      <c r="H1840" s="6"/>
      <c r="I1840" s="5"/>
      <c r="J1840" s="6"/>
      <c r="K1840" s="6">
        <v>0.05</v>
      </c>
      <c r="L1840" s="6">
        <v>3.86</v>
      </c>
      <c r="M1840" s="5" t="s">
        <v>122</v>
      </c>
      <c r="N1840" s="5"/>
    </row>
    <row r="1841" spans="1:14">
      <c r="A1841" s="5" t="s">
        <v>5887</v>
      </c>
      <c r="B1841" s="5" t="s">
        <v>5888</v>
      </c>
      <c r="C1841" s="393" t="s">
        <v>5889</v>
      </c>
      <c r="D1841" s="5" t="s">
        <v>5890</v>
      </c>
      <c r="E1841" s="6">
        <v>0</v>
      </c>
      <c r="F1841" s="5" t="s">
        <v>3899</v>
      </c>
      <c r="G1841" s="5" t="s">
        <v>81</v>
      </c>
      <c r="H1841" s="6"/>
      <c r="I1841" s="5" t="s">
        <v>142</v>
      </c>
      <c r="J1841" s="6">
        <v>11.64</v>
      </c>
      <c r="K1841" s="6">
        <v>0.17</v>
      </c>
      <c r="L1841" s="6">
        <v>1.92</v>
      </c>
      <c r="M1841" s="5" t="s">
        <v>3900</v>
      </c>
      <c r="N1841" s="5" t="s">
        <v>8599</v>
      </c>
    </row>
    <row r="1842" spans="1:14">
      <c r="A1842" s="5" t="s">
        <v>7558</v>
      </c>
      <c r="B1842" s="5" t="s">
        <v>7559</v>
      </c>
      <c r="C1842" s="393" t="s">
        <v>7560</v>
      </c>
      <c r="D1842" s="5" t="s">
        <v>7561</v>
      </c>
      <c r="E1842" s="6">
        <v>0</v>
      </c>
      <c r="F1842" s="5" t="s">
        <v>69</v>
      </c>
      <c r="G1842" s="5" t="s">
        <v>86</v>
      </c>
      <c r="H1842" s="6"/>
      <c r="I1842" s="5"/>
      <c r="J1842" s="6"/>
      <c r="K1842" s="6">
        <v>0.26</v>
      </c>
      <c r="L1842" s="6">
        <v>2.4700000000000002</v>
      </c>
      <c r="M1842" s="5" t="s">
        <v>714</v>
      </c>
      <c r="N1842" s="5"/>
    </row>
    <row r="1843" spans="1:14">
      <c r="A1843" s="5" t="s">
        <v>8029</v>
      </c>
      <c r="B1843" s="5" t="s">
        <v>8030</v>
      </c>
      <c r="C1843" s="395">
        <v>601168</v>
      </c>
      <c r="D1843" s="5" t="s">
        <v>8032</v>
      </c>
      <c r="E1843" s="6">
        <v>0</v>
      </c>
      <c r="F1843" s="5" t="s">
        <v>69</v>
      </c>
      <c r="G1843" s="5" t="s">
        <v>89</v>
      </c>
      <c r="H1843" s="6"/>
      <c r="I1843" s="5"/>
      <c r="J1843" s="6"/>
      <c r="K1843" s="6">
        <v>0.35</v>
      </c>
      <c r="L1843" s="6">
        <v>3.5</v>
      </c>
      <c r="M1843" s="5" t="s">
        <v>122</v>
      </c>
      <c r="N1843" s="5"/>
    </row>
    <row r="1844" spans="1:14">
      <c r="A1844" s="5" t="s">
        <v>2636</v>
      </c>
      <c r="B1844" s="5" t="s">
        <v>2637</v>
      </c>
      <c r="C1844" s="5" t="s">
        <v>2638</v>
      </c>
      <c r="D1844" s="5" t="s">
        <v>2639</v>
      </c>
      <c r="E1844" s="6">
        <v>0</v>
      </c>
      <c r="F1844" s="5" t="s">
        <v>69</v>
      </c>
      <c r="G1844" s="5" t="s">
        <v>85</v>
      </c>
      <c r="H1844" s="6"/>
      <c r="I1844" s="5"/>
      <c r="J1844" s="6"/>
      <c r="K1844" s="6">
        <v>0.06</v>
      </c>
      <c r="L1844" s="6">
        <v>1.18</v>
      </c>
      <c r="M1844" s="5" t="s">
        <v>122</v>
      </c>
      <c r="N1844" s="5"/>
    </row>
    <row r="1845" spans="1:14">
      <c r="A1845" s="5" t="s">
        <v>8543</v>
      </c>
      <c r="B1845" s="5" t="s">
        <v>9149</v>
      </c>
      <c r="C1845" s="395">
        <v>600580</v>
      </c>
      <c r="D1845" s="5" t="s">
        <v>9150</v>
      </c>
      <c r="E1845" s="6">
        <v>0</v>
      </c>
      <c r="F1845" s="5" t="s">
        <v>69</v>
      </c>
      <c r="G1845" s="5" t="s">
        <v>87</v>
      </c>
      <c r="H1845" s="6"/>
      <c r="I1845" s="5"/>
      <c r="J1845" s="6"/>
      <c r="K1845" s="6">
        <v>0.11</v>
      </c>
      <c r="L1845" s="6">
        <v>5.4</v>
      </c>
      <c r="M1845" s="5" t="s">
        <v>122</v>
      </c>
      <c r="N1845" s="5"/>
    </row>
    <row r="1846" spans="1:14">
      <c r="A1846" s="5" t="s">
        <v>6286</v>
      </c>
      <c r="B1846" s="5" t="s">
        <v>6287</v>
      </c>
      <c r="C1846" s="395">
        <v>600703</v>
      </c>
      <c r="D1846" s="5" t="s">
        <v>6289</v>
      </c>
      <c r="E1846" s="6">
        <v>0</v>
      </c>
      <c r="F1846" s="5" t="s">
        <v>69</v>
      </c>
      <c r="G1846" s="5" t="s">
        <v>88</v>
      </c>
      <c r="H1846" s="6"/>
      <c r="I1846" s="5"/>
      <c r="J1846" s="6">
        <v>23.96</v>
      </c>
      <c r="K1846" s="6">
        <v>0.01</v>
      </c>
      <c r="L1846" s="6">
        <v>1.69</v>
      </c>
      <c r="M1846" s="5" t="s">
        <v>122</v>
      </c>
      <c r="N1846" s="5"/>
    </row>
    <row r="1847" spans="1:14">
      <c r="A1847" s="5" t="s">
        <v>5843</v>
      </c>
      <c r="B1847" s="5" t="s">
        <v>5844</v>
      </c>
      <c r="C1847" s="395" t="s">
        <v>5845</v>
      </c>
      <c r="D1847" s="5" t="s">
        <v>5846</v>
      </c>
      <c r="E1847" s="6">
        <v>0</v>
      </c>
      <c r="F1847" s="5" t="s">
        <v>3899</v>
      </c>
      <c r="G1847" s="5" t="s">
        <v>85</v>
      </c>
      <c r="H1847" s="6"/>
      <c r="I1847" s="5"/>
      <c r="J1847" s="6"/>
      <c r="K1847" s="6">
        <v>0.08</v>
      </c>
      <c r="L1847" s="6">
        <v>2.67</v>
      </c>
      <c r="M1847" s="5" t="s">
        <v>3900</v>
      </c>
      <c r="N1847" s="5"/>
    </row>
    <row r="1848" spans="1:14">
      <c r="A1848" s="5" t="s">
        <v>6258</v>
      </c>
      <c r="B1848" s="5" t="s">
        <v>6259</v>
      </c>
      <c r="C1848" s="395">
        <v>815</v>
      </c>
      <c r="D1848" s="5" t="s">
        <v>6261</v>
      </c>
      <c r="E1848" s="6">
        <v>0</v>
      </c>
      <c r="F1848" s="5" t="s">
        <v>73</v>
      </c>
      <c r="G1848" s="5" t="s">
        <v>85</v>
      </c>
      <c r="H1848" s="6"/>
      <c r="I1848" s="5"/>
      <c r="J1848" s="6">
        <v>7.36</v>
      </c>
      <c r="K1848" s="6"/>
      <c r="L1848" s="6">
        <v>0.97</v>
      </c>
      <c r="M1848" s="5" t="s">
        <v>469</v>
      </c>
      <c r="N1848" s="5"/>
    </row>
    <row r="1849" spans="1:14">
      <c r="A1849" s="5" t="s">
        <v>753</v>
      </c>
      <c r="B1849" s="5" t="s">
        <v>754</v>
      </c>
      <c r="C1849" s="393">
        <v>543458</v>
      </c>
      <c r="D1849" s="5" t="s">
        <v>756</v>
      </c>
      <c r="E1849" s="6">
        <v>0</v>
      </c>
      <c r="F1849" s="5" t="s">
        <v>71</v>
      </c>
      <c r="G1849" s="5" t="s">
        <v>83</v>
      </c>
      <c r="H1849" s="6"/>
      <c r="I1849" s="5"/>
      <c r="J1849" s="6"/>
      <c r="K1849" s="6">
        <v>0.14000000000000001</v>
      </c>
      <c r="L1849" s="6">
        <v>2.38</v>
      </c>
      <c r="M1849" s="5" t="s">
        <v>171</v>
      </c>
      <c r="N1849" s="5"/>
    </row>
    <row r="1850" spans="1:14">
      <c r="A1850" s="5" t="s">
        <v>652</v>
      </c>
      <c r="B1850" s="5" t="s">
        <v>653</v>
      </c>
      <c r="C1850" s="393">
        <v>893</v>
      </c>
      <c r="D1850" s="5" t="s">
        <v>655</v>
      </c>
      <c r="E1850" s="6">
        <v>0</v>
      </c>
      <c r="F1850" s="5" t="s">
        <v>69</v>
      </c>
      <c r="G1850" s="5" t="s">
        <v>89</v>
      </c>
      <c r="H1850" s="6"/>
      <c r="I1850" s="5"/>
      <c r="J1850" s="6"/>
      <c r="K1850" s="6">
        <v>0.08</v>
      </c>
      <c r="L1850" s="6">
        <v>4.3</v>
      </c>
      <c r="M1850" s="5" t="s">
        <v>122</v>
      </c>
      <c r="N1850" s="5"/>
    </row>
    <row r="1851" spans="1:14">
      <c r="A1851" s="5" t="s">
        <v>3042</v>
      </c>
      <c r="B1851" s="5" t="s">
        <v>3043</v>
      </c>
      <c r="C1851" s="394" t="s">
        <v>3044</v>
      </c>
      <c r="D1851" s="5" t="s">
        <v>3045</v>
      </c>
      <c r="E1851" s="6">
        <v>0</v>
      </c>
      <c r="F1851" s="5" t="s">
        <v>69</v>
      </c>
      <c r="G1851" s="5" t="s">
        <v>82</v>
      </c>
      <c r="H1851" s="6"/>
      <c r="I1851" s="5" t="s">
        <v>142</v>
      </c>
      <c r="J1851" s="6">
        <v>15.53</v>
      </c>
      <c r="K1851" s="6">
        <v>0.12</v>
      </c>
      <c r="L1851" s="6">
        <v>2.0699999999999998</v>
      </c>
      <c r="M1851" s="5" t="s">
        <v>122</v>
      </c>
      <c r="N1851" s="5" t="s">
        <v>8599</v>
      </c>
    </row>
    <row r="1852" spans="1:14">
      <c r="A1852" s="5" t="s">
        <v>5927</v>
      </c>
      <c r="B1852" s="5" t="s">
        <v>5928</v>
      </c>
      <c r="C1852" s="393" t="s">
        <v>5929</v>
      </c>
      <c r="D1852" s="5" t="s">
        <v>5930</v>
      </c>
      <c r="E1852" s="6">
        <v>0</v>
      </c>
      <c r="F1852" s="5" t="s">
        <v>3899</v>
      </c>
      <c r="G1852" s="5" t="s">
        <v>83</v>
      </c>
      <c r="H1852" s="6"/>
      <c r="I1852" s="5"/>
      <c r="J1852" s="6">
        <v>18.72</v>
      </c>
      <c r="K1852" s="6">
        <v>1.1100000000000001</v>
      </c>
      <c r="L1852" s="6">
        <v>16.3</v>
      </c>
      <c r="M1852" s="5" t="s">
        <v>3900</v>
      </c>
      <c r="N1852" s="5"/>
    </row>
    <row r="1853" spans="1:14">
      <c r="A1853" s="5" t="s">
        <v>6586</v>
      </c>
      <c r="B1853" s="5" t="s">
        <v>6587</v>
      </c>
      <c r="C1853" s="393">
        <v>600196</v>
      </c>
      <c r="D1853" s="5" t="s">
        <v>6589</v>
      </c>
      <c r="E1853" s="6">
        <v>0</v>
      </c>
      <c r="F1853" s="5" t="s">
        <v>69</v>
      </c>
      <c r="G1853" s="5" t="s">
        <v>86</v>
      </c>
      <c r="H1853" s="6"/>
      <c r="I1853" s="5"/>
      <c r="J1853" s="6">
        <v>13.06</v>
      </c>
      <c r="K1853" s="6">
        <v>0.09</v>
      </c>
      <c r="L1853" s="6">
        <v>1.45</v>
      </c>
      <c r="M1853" s="5" t="s">
        <v>122</v>
      </c>
      <c r="N1853" s="5"/>
    </row>
    <row r="1854" spans="1:14">
      <c r="A1854" s="5" t="s">
        <v>1777</v>
      </c>
      <c r="B1854" s="5" t="s">
        <v>1778</v>
      </c>
      <c r="C1854" s="393">
        <v>688396</v>
      </c>
      <c r="D1854" s="5" t="s">
        <v>1780</v>
      </c>
      <c r="E1854" s="6">
        <v>0</v>
      </c>
      <c r="F1854" s="5" t="s">
        <v>69</v>
      </c>
      <c r="G1854" s="5" t="s">
        <v>88</v>
      </c>
      <c r="H1854" s="6"/>
      <c r="I1854" s="5"/>
      <c r="J1854" s="6">
        <v>21.14</v>
      </c>
      <c r="K1854" s="6">
        <v>0.03</v>
      </c>
      <c r="L1854" s="6">
        <v>2.85</v>
      </c>
      <c r="M1854" s="5" t="s">
        <v>122</v>
      </c>
      <c r="N1854" s="5"/>
    </row>
    <row r="1855" spans="1:14">
      <c r="A1855" s="5" t="s">
        <v>7423</v>
      </c>
      <c r="B1855" s="5" t="s">
        <v>7424</v>
      </c>
      <c r="C1855" s="393" t="s">
        <v>7425</v>
      </c>
      <c r="D1855" s="5" t="s">
        <v>7426</v>
      </c>
      <c r="E1855" s="6">
        <v>0</v>
      </c>
      <c r="F1855" s="5" t="s">
        <v>64</v>
      </c>
      <c r="G1855" s="5" t="s">
        <v>88</v>
      </c>
      <c r="H1855" s="6"/>
      <c r="I1855" s="5" t="s">
        <v>142</v>
      </c>
      <c r="J1855" s="6">
        <v>17.170000000000002</v>
      </c>
      <c r="K1855" s="6">
        <v>0.3</v>
      </c>
      <c r="L1855" s="6">
        <v>3.37</v>
      </c>
      <c r="M1855" s="5" t="s">
        <v>162</v>
      </c>
      <c r="N1855" s="5" t="s">
        <v>8598</v>
      </c>
    </row>
    <row r="1856" spans="1:14">
      <c r="A1856" s="5" t="s">
        <v>5475</v>
      </c>
      <c r="B1856" s="5" t="s">
        <v>5476</v>
      </c>
      <c r="C1856" s="393">
        <v>3958</v>
      </c>
      <c r="D1856" s="5" t="s">
        <v>5478</v>
      </c>
      <c r="E1856" s="6">
        <v>0</v>
      </c>
      <c r="F1856" s="5" t="s">
        <v>69</v>
      </c>
      <c r="G1856" s="5" t="s">
        <v>85</v>
      </c>
      <c r="H1856" s="6"/>
      <c r="I1856" s="5"/>
      <c r="J1856" s="6">
        <v>4.59</v>
      </c>
      <c r="K1856" s="6">
        <v>7.0000000000000007E-2</v>
      </c>
      <c r="L1856" s="6">
        <v>0.56000000000000005</v>
      </c>
      <c r="M1856" s="5" t="s">
        <v>157</v>
      </c>
      <c r="N1856" s="5"/>
    </row>
    <row r="1857" spans="1:14">
      <c r="A1857" s="5" t="s">
        <v>7813</v>
      </c>
      <c r="B1857" s="5" t="s">
        <v>7814</v>
      </c>
      <c r="C1857" s="395">
        <v>2049</v>
      </c>
      <c r="D1857" s="5" t="s">
        <v>7816</v>
      </c>
      <c r="E1857" s="6">
        <v>0</v>
      </c>
      <c r="F1857" s="5" t="s">
        <v>69</v>
      </c>
      <c r="G1857" s="5" t="s">
        <v>88</v>
      </c>
      <c r="H1857" s="6"/>
      <c r="I1857" s="5"/>
      <c r="J1857" s="6"/>
      <c r="K1857" s="6">
        <v>0.1</v>
      </c>
      <c r="L1857" s="6">
        <v>4.43</v>
      </c>
      <c r="M1857" s="5" t="s">
        <v>122</v>
      </c>
      <c r="N1857" s="5"/>
    </row>
    <row r="1858" spans="1:14">
      <c r="A1858" s="5" t="s">
        <v>4222</v>
      </c>
      <c r="B1858" s="5" t="s">
        <v>4223</v>
      </c>
      <c r="C1858" s="5" t="s">
        <v>4224</v>
      </c>
      <c r="D1858" s="5" t="s">
        <v>4225</v>
      </c>
      <c r="E1858" s="6">
        <v>0</v>
      </c>
      <c r="F1858" s="5" t="s">
        <v>69</v>
      </c>
      <c r="G1858" s="5" t="s">
        <v>89</v>
      </c>
      <c r="H1858" s="6"/>
      <c r="I1858" s="5"/>
      <c r="J1858" s="6"/>
      <c r="K1858" s="6">
        <v>0.19</v>
      </c>
      <c r="L1858" s="6">
        <v>3.23</v>
      </c>
      <c r="M1858" s="5" t="s">
        <v>122</v>
      </c>
      <c r="N1858" s="5"/>
    </row>
    <row r="1859" spans="1:14">
      <c r="A1859" s="5" t="s">
        <v>2792</v>
      </c>
      <c r="B1859" s="5" t="s">
        <v>2793</v>
      </c>
      <c r="C1859" s="395">
        <v>601901</v>
      </c>
      <c r="D1859" s="5" t="s">
        <v>2795</v>
      </c>
      <c r="E1859" s="6">
        <v>0</v>
      </c>
      <c r="F1859" s="5" t="s">
        <v>69</v>
      </c>
      <c r="G1859" s="5" t="s">
        <v>85</v>
      </c>
      <c r="H1859" s="6"/>
      <c r="I1859" s="5"/>
      <c r="J1859" s="6"/>
      <c r="K1859" s="6">
        <v>0.08</v>
      </c>
      <c r="L1859" s="6">
        <v>1.1499999999999999</v>
      </c>
      <c r="M1859" s="5" t="s">
        <v>122</v>
      </c>
      <c r="N1859" s="5"/>
    </row>
    <row r="1860" spans="1:14">
      <c r="A1860" s="5" t="s">
        <v>1873</v>
      </c>
      <c r="B1860" s="5" t="s">
        <v>1874</v>
      </c>
      <c r="C1860" s="395">
        <v>601916</v>
      </c>
      <c r="D1860" s="5" t="s">
        <v>1876</v>
      </c>
      <c r="E1860" s="6">
        <v>0</v>
      </c>
      <c r="F1860" s="5" t="s">
        <v>69</v>
      </c>
      <c r="G1860" s="5" t="s">
        <v>85</v>
      </c>
      <c r="H1860" s="6"/>
      <c r="I1860" s="5"/>
      <c r="J1860" s="6"/>
      <c r="K1860" s="6">
        <v>0.09</v>
      </c>
      <c r="L1860" s="6">
        <v>0.46</v>
      </c>
      <c r="M1860" s="5" t="s">
        <v>122</v>
      </c>
      <c r="N1860" s="5"/>
    </row>
    <row r="1861" spans="1:14">
      <c r="A1861" s="5" t="s">
        <v>6718</v>
      </c>
      <c r="B1861" s="5" t="s">
        <v>6719</v>
      </c>
      <c r="C1861" s="395">
        <v>6806</v>
      </c>
      <c r="D1861" s="5" t="s">
        <v>6721</v>
      </c>
      <c r="E1861" s="6">
        <v>0</v>
      </c>
      <c r="F1861" s="5" t="s">
        <v>69</v>
      </c>
      <c r="G1861" s="5" t="s">
        <v>85</v>
      </c>
      <c r="H1861" s="6"/>
      <c r="I1861" s="5"/>
      <c r="J1861" s="6"/>
      <c r="K1861" s="6">
        <v>0.1</v>
      </c>
      <c r="L1861" s="6">
        <v>0.56999999999999995</v>
      </c>
      <c r="M1861" s="5" t="s">
        <v>157</v>
      </c>
      <c r="N1861" s="5"/>
    </row>
    <row r="1862" spans="1:14">
      <c r="A1862" s="5" t="s">
        <v>8341</v>
      </c>
      <c r="B1862" s="5" t="s">
        <v>8342</v>
      </c>
      <c r="C1862" s="393">
        <v>2236</v>
      </c>
      <c r="D1862" s="5" t="s">
        <v>8344</v>
      </c>
      <c r="E1862" s="6">
        <v>0</v>
      </c>
      <c r="F1862" s="5" t="s">
        <v>69</v>
      </c>
      <c r="G1862" s="5" t="s">
        <v>88</v>
      </c>
      <c r="H1862" s="6"/>
      <c r="I1862" s="5"/>
      <c r="J1862" s="6">
        <v>9.64</v>
      </c>
      <c r="K1862" s="6">
        <v>0.08</v>
      </c>
      <c r="L1862" s="6">
        <v>1.5</v>
      </c>
      <c r="M1862" s="5" t="s">
        <v>122</v>
      </c>
      <c r="N1862" s="5"/>
    </row>
    <row r="1863" spans="1:14">
      <c r="A1863" s="5" t="s">
        <v>6830</v>
      </c>
      <c r="B1863" s="5" t="s">
        <v>6831</v>
      </c>
      <c r="C1863" s="393">
        <v>2422</v>
      </c>
      <c r="D1863" s="5" t="s">
        <v>6833</v>
      </c>
      <c r="E1863" s="6">
        <v>0</v>
      </c>
      <c r="F1863" s="5" t="s">
        <v>69</v>
      </c>
      <c r="G1863" s="5" t="s">
        <v>86</v>
      </c>
      <c r="H1863" s="6"/>
      <c r="I1863" s="5"/>
      <c r="J1863" s="6"/>
      <c r="K1863" s="6">
        <v>0.08</v>
      </c>
      <c r="L1863" s="6">
        <v>2.2400000000000002</v>
      </c>
      <c r="M1863" s="5" t="s">
        <v>122</v>
      </c>
      <c r="N1863" s="5"/>
    </row>
    <row r="1864" spans="1:14">
      <c r="A1864" s="5" t="s">
        <v>8547</v>
      </c>
      <c r="B1864" s="5" t="s">
        <v>9159</v>
      </c>
      <c r="C1864" s="393">
        <v>603228</v>
      </c>
      <c r="D1864" s="5" t="s">
        <v>9160</v>
      </c>
      <c r="E1864" s="6">
        <v>0</v>
      </c>
      <c r="F1864" s="5" t="s">
        <v>69</v>
      </c>
      <c r="G1864" s="5" t="s">
        <v>88</v>
      </c>
      <c r="H1864" s="6"/>
      <c r="I1864" s="5"/>
      <c r="J1864" s="6"/>
      <c r="K1864" s="6">
        <v>0.1</v>
      </c>
      <c r="L1864" s="6">
        <v>4.4800000000000004</v>
      </c>
      <c r="M1864" s="5" t="s">
        <v>122</v>
      </c>
      <c r="N1864" s="5"/>
    </row>
    <row r="1865" spans="1:14">
      <c r="A1865" s="5" t="s">
        <v>4891</v>
      </c>
      <c r="B1865" s="5" t="s">
        <v>4892</v>
      </c>
      <c r="C1865" s="393">
        <v>1618</v>
      </c>
      <c r="D1865" s="5" t="s">
        <v>4894</v>
      </c>
      <c r="E1865" s="6">
        <v>0</v>
      </c>
      <c r="F1865" s="5" t="s">
        <v>69</v>
      </c>
      <c r="G1865" s="5" t="s">
        <v>87</v>
      </c>
      <c r="H1865" s="6"/>
      <c r="I1865" s="5"/>
      <c r="J1865" s="6"/>
      <c r="K1865" s="6">
        <v>0.02</v>
      </c>
      <c r="L1865" s="6">
        <v>0.3</v>
      </c>
      <c r="M1865" s="5" t="s">
        <v>157</v>
      </c>
      <c r="N1865" s="5"/>
    </row>
    <row r="1866" spans="1:14">
      <c r="A1866" s="5" t="s">
        <v>8545</v>
      </c>
      <c r="B1866" s="5" t="s">
        <v>9151</v>
      </c>
      <c r="C1866" s="393">
        <v>688027</v>
      </c>
      <c r="D1866" s="5" t="s">
        <v>9152</v>
      </c>
      <c r="E1866" s="6">
        <v>0</v>
      </c>
      <c r="F1866" s="5" t="s">
        <v>69</v>
      </c>
      <c r="G1866" s="5" t="s">
        <v>88</v>
      </c>
      <c r="H1866" s="6"/>
      <c r="I1866" s="5"/>
      <c r="J1866" s="6"/>
      <c r="K1866" s="6">
        <v>0</v>
      </c>
      <c r="L1866" s="6">
        <v>17.46</v>
      </c>
      <c r="M1866" s="5" t="s">
        <v>122</v>
      </c>
      <c r="N1866" s="5"/>
    </row>
    <row r="1867" spans="1:14">
      <c r="A1867" s="5" t="s">
        <v>8121</v>
      </c>
      <c r="B1867" s="5" t="s">
        <v>8122</v>
      </c>
      <c r="C1867" s="394" t="s">
        <v>8123</v>
      </c>
      <c r="D1867" s="5" t="s">
        <v>8124</v>
      </c>
      <c r="E1867" s="6">
        <v>0</v>
      </c>
      <c r="F1867" s="5" t="s">
        <v>69</v>
      </c>
      <c r="G1867" s="5" t="s">
        <v>88</v>
      </c>
      <c r="H1867" s="6"/>
      <c r="I1867" s="5"/>
      <c r="J1867" s="6"/>
      <c r="K1867" s="6">
        <v>-7.0000000000000007E-2</v>
      </c>
      <c r="L1867" s="6">
        <v>8.35</v>
      </c>
      <c r="M1867" s="5" t="s">
        <v>122</v>
      </c>
      <c r="N1867" s="5"/>
    </row>
    <row r="1868" spans="1:14">
      <c r="A1868" s="5" t="s">
        <v>6910</v>
      </c>
      <c r="B1868" s="5" t="s">
        <v>6911</v>
      </c>
      <c r="C1868" s="395">
        <v>2738</v>
      </c>
      <c r="D1868" s="5" t="s">
        <v>6913</v>
      </c>
      <c r="E1868" s="6">
        <v>0</v>
      </c>
      <c r="F1868" s="5" t="s">
        <v>69</v>
      </c>
      <c r="G1868" s="5" t="s">
        <v>89</v>
      </c>
      <c r="H1868" s="6"/>
      <c r="I1868" s="5"/>
      <c r="J1868" s="6"/>
      <c r="K1868" s="6">
        <v>0.04</v>
      </c>
      <c r="L1868" s="6">
        <v>4.6100000000000003</v>
      </c>
      <c r="M1868" s="5" t="s">
        <v>122</v>
      </c>
      <c r="N1868" s="5"/>
    </row>
    <row r="1869" spans="1:14">
      <c r="A1869" s="5" t="s">
        <v>5139</v>
      </c>
      <c r="B1869" s="5" t="s">
        <v>5140</v>
      </c>
      <c r="C1869" s="393">
        <v>688126</v>
      </c>
      <c r="D1869" s="5" t="s">
        <v>5142</v>
      </c>
      <c r="E1869" s="6">
        <v>0</v>
      </c>
      <c r="F1869" s="5" t="s">
        <v>69</v>
      </c>
      <c r="G1869" s="5" t="s">
        <v>88</v>
      </c>
      <c r="H1869" s="6">
        <v>3.84</v>
      </c>
      <c r="I1869" s="5" t="s">
        <v>142</v>
      </c>
      <c r="J1869" s="6"/>
      <c r="K1869" s="6">
        <v>-0.08</v>
      </c>
      <c r="L1869" s="6">
        <v>4.3099999999999996</v>
      </c>
      <c r="M1869" s="5" t="s">
        <v>122</v>
      </c>
      <c r="N1869" s="5" t="s">
        <v>8599</v>
      </c>
    </row>
    <row r="1870" spans="1:14">
      <c r="A1870" s="5" t="s">
        <v>4887</v>
      </c>
      <c r="B1870" s="5" t="s">
        <v>4888</v>
      </c>
      <c r="C1870" s="393">
        <v>601618</v>
      </c>
      <c r="D1870" s="5" t="s">
        <v>4890</v>
      </c>
      <c r="E1870" s="6">
        <v>0</v>
      </c>
      <c r="F1870" s="5" t="s">
        <v>69</v>
      </c>
      <c r="G1870" s="5" t="s">
        <v>87</v>
      </c>
      <c r="H1870" s="6"/>
      <c r="I1870" s="5"/>
      <c r="J1870" s="6"/>
      <c r="K1870" s="6">
        <v>0.02</v>
      </c>
      <c r="L1870" s="6">
        <v>0.61</v>
      </c>
      <c r="M1870" s="5" t="s">
        <v>122</v>
      </c>
      <c r="N1870" s="5"/>
    </row>
    <row r="1871" spans="1:14">
      <c r="A1871" s="5" t="s">
        <v>7860</v>
      </c>
      <c r="B1871" s="5" t="s">
        <v>7861</v>
      </c>
      <c r="C1871" s="393">
        <v>601231</v>
      </c>
      <c r="D1871" s="5" t="s">
        <v>7863</v>
      </c>
      <c r="E1871" s="6">
        <v>0</v>
      </c>
      <c r="F1871" s="5" t="s">
        <v>69</v>
      </c>
      <c r="G1871" s="5" t="s">
        <v>88</v>
      </c>
      <c r="H1871" s="6"/>
      <c r="I1871" s="5"/>
      <c r="J1871" s="6">
        <v>11.24</v>
      </c>
      <c r="K1871" s="6">
        <v>0.1</v>
      </c>
      <c r="L1871" s="6">
        <v>3.92</v>
      </c>
      <c r="M1871" s="5" t="s">
        <v>122</v>
      </c>
      <c r="N1871" s="5"/>
    </row>
    <row r="1872" spans="1:14">
      <c r="A1872" s="5" t="s">
        <v>2164</v>
      </c>
      <c r="B1872" s="5" t="s">
        <v>2165</v>
      </c>
      <c r="C1872" s="394" t="s">
        <v>2166</v>
      </c>
      <c r="D1872" s="5" t="s">
        <v>2167</v>
      </c>
      <c r="E1872" s="6">
        <v>0</v>
      </c>
      <c r="F1872" s="5" t="s">
        <v>77</v>
      </c>
      <c r="G1872" s="5" t="s">
        <v>89</v>
      </c>
      <c r="H1872" s="6"/>
      <c r="I1872" s="5"/>
      <c r="J1872" s="6">
        <v>12.62</v>
      </c>
      <c r="K1872" s="6">
        <v>0.18</v>
      </c>
      <c r="L1872" s="6">
        <v>4.08</v>
      </c>
      <c r="M1872" s="5" t="s">
        <v>482</v>
      </c>
      <c r="N1872" s="5"/>
    </row>
    <row r="1873" spans="1:14">
      <c r="A1873" s="5" t="s">
        <v>6666</v>
      </c>
      <c r="B1873" s="5" t="s">
        <v>6667</v>
      </c>
      <c r="C1873" s="395">
        <v>600895</v>
      </c>
      <c r="D1873" s="5" t="s">
        <v>6669</v>
      </c>
      <c r="E1873" s="6">
        <v>0</v>
      </c>
      <c r="F1873" s="5" t="s">
        <v>69</v>
      </c>
      <c r="G1873" s="5" t="s">
        <v>90</v>
      </c>
      <c r="H1873" s="6"/>
      <c r="I1873" s="5"/>
      <c r="J1873" s="6"/>
      <c r="K1873" s="6">
        <v>7.0000000000000007E-2</v>
      </c>
      <c r="L1873" s="6">
        <v>4.1900000000000004</v>
      </c>
      <c r="M1873" s="5" t="s">
        <v>122</v>
      </c>
      <c r="N1873" s="5"/>
    </row>
    <row r="1874" spans="1:14">
      <c r="A1874" s="5" t="s">
        <v>8389</v>
      </c>
      <c r="B1874" s="5" t="s">
        <v>8390</v>
      </c>
      <c r="C1874" s="395">
        <v>600023</v>
      </c>
      <c r="D1874" s="5" t="s">
        <v>8392</v>
      </c>
      <c r="E1874" s="6">
        <v>0</v>
      </c>
      <c r="F1874" s="5" t="s">
        <v>69</v>
      </c>
      <c r="G1874" s="5" t="s">
        <v>91</v>
      </c>
      <c r="H1874" s="6"/>
      <c r="I1874" s="5"/>
      <c r="J1874" s="6"/>
      <c r="K1874" s="6">
        <v>0.13</v>
      </c>
      <c r="L1874" s="6">
        <v>0.98</v>
      </c>
      <c r="M1874" s="5" t="s">
        <v>122</v>
      </c>
      <c r="N1874" s="5"/>
    </row>
    <row r="1875" spans="1:14">
      <c r="A1875" s="5" t="s">
        <v>8544</v>
      </c>
      <c r="B1875" s="5" t="s">
        <v>9157</v>
      </c>
      <c r="C1875" s="395">
        <v>688047</v>
      </c>
      <c r="D1875" s="5" t="s">
        <v>9158</v>
      </c>
      <c r="E1875" s="6">
        <v>0</v>
      </c>
      <c r="F1875" s="5" t="s">
        <v>69</v>
      </c>
      <c r="G1875" s="5" t="s">
        <v>88</v>
      </c>
      <c r="H1875" s="6"/>
      <c r="I1875" s="5"/>
      <c r="J1875" s="6"/>
      <c r="K1875" s="6">
        <v>-0.19</v>
      </c>
      <c r="L1875" s="6">
        <v>20.9</v>
      </c>
      <c r="M1875" s="5" t="s">
        <v>122</v>
      </c>
      <c r="N1875" s="5"/>
    </row>
    <row r="1876" spans="1:14">
      <c r="A1876" s="5" t="s">
        <v>5263</v>
      </c>
      <c r="B1876" s="5" t="s">
        <v>5264</v>
      </c>
      <c r="C1876" s="5" t="s">
        <v>5265</v>
      </c>
      <c r="D1876" s="5" t="s">
        <v>5266</v>
      </c>
      <c r="E1876" s="6">
        <v>0</v>
      </c>
      <c r="F1876" s="5" t="s">
        <v>69</v>
      </c>
      <c r="G1876" s="5" t="s">
        <v>87</v>
      </c>
      <c r="H1876" s="6"/>
      <c r="I1876" s="5"/>
      <c r="J1876" s="6"/>
      <c r="K1876" s="6">
        <v>7.0000000000000007E-2</v>
      </c>
      <c r="L1876" s="6">
        <v>0.94</v>
      </c>
      <c r="M1876" s="5" t="s">
        <v>122</v>
      </c>
      <c r="N1876" s="5"/>
    </row>
    <row r="1877" spans="1:14">
      <c r="A1877" s="5" t="s">
        <v>6582</v>
      </c>
      <c r="B1877" s="5" t="s">
        <v>6583</v>
      </c>
      <c r="C1877" s="5" t="s">
        <v>6584</v>
      </c>
      <c r="D1877" s="5" t="s">
        <v>6585</v>
      </c>
      <c r="E1877" s="6">
        <v>0</v>
      </c>
      <c r="F1877" s="5" t="s">
        <v>69</v>
      </c>
      <c r="G1877" s="5" t="s">
        <v>91</v>
      </c>
      <c r="H1877" s="6"/>
      <c r="I1877" s="5"/>
      <c r="J1877" s="6"/>
      <c r="K1877" s="6">
        <v>0.26</v>
      </c>
      <c r="L1877" s="6">
        <v>2.48</v>
      </c>
      <c r="M1877" s="5" t="s">
        <v>122</v>
      </c>
      <c r="N1877" s="5"/>
    </row>
    <row r="1878" spans="1:14">
      <c r="A1878" s="5" t="s">
        <v>6494</v>
      </c>
      <c r="B1878" s="5" t="s">
        <v>6495</v>
      </c>
      <c r="C1878" s="395">
        <v>6936</v>
      </c>
      <c r="D1878" s="5" t="s">
        <v>6497</v>
      </c>
      <c r="E1878" s="6">
        <v>0</v>
      </c>
      <c r="F1878" s="5" t="s">
        <v>69</v>
      </c>
      <c r="G1878" s="5" t="s">
        <v>87</v>
      </c>
      <c r="H1878" s="6">
        <v>0.6</v>
      </c>
      <c r="I1878" s="5" t="s">
        <v>176</v>
      </c>
      <c r="J1878" s="6">
        <v>12.29</v>
      </c>
      <c r="K1878" s="6">
        <v>0.12</v>
      </c>
      <c r="L1878" s="6">
        <v>1.62</v>
      </c>
      <c r="M1878" s="5" t="s">
        <v>157</v>
      </c>
      <c r="N1878" s="5" t="s">
        <v>8599</v>
      </c>
    </row>
    <row r="1879" spans="1:14">
      <c r="A1879" s="5" t="s">
        <v>6337</v>
      </c>
      <c r="B1879" s="5" t="s">
        <v>6338</v>
      </c>
      <c r="C1879" s="393" t="s">
        <v>6339</v>
      </c>
      <c r="D1879" s="5" t="s">
        <v>6340</v>
      </c>
      <c r="E1879" s="6">
        <v>0</v>
      </c>
      <c r="F1879" s="5" t="s">
        <v>377</v>
      </c>
      <c r="G1879" s="5" t="s">
        <v>89</v>
      </c>
      <c r="H1879" s="6"/>
      <c r="I1879" s="5"/>
      <c r="J1879" s="6"/>
      <c r="K1879" s="6">
        <v>-0.15</v>
      </c>
      <c r="L1879" s="6">
        <v>0.74</v>
      </c>
      <c r="M1879" s="5" t="s">
        <v>378</v>
      </c>
      <c r="N1879" s="5"/>
    </row>
    <row r="1880" spans="1:14">
      <c r="A1880" s="5" t="s">
        <v>1757</v>
      </c>
      <c r="B1880" s="5" t="s">
        <v>1758</v>
      </c>
      <c r="C1880" s="393">
        <v>831</v>
      </c>
      <c r="D1880" s="5" t="s">
        <v>1760</v>
      </c>
      <c r="E1880" s="6">
        <v>0</v>
      </c>
      <c r="F1880" s="5" t="s">
        <v>69</v>
      </c>
      <c r="G1880" s="5" t="s">
        <v>89</v>
      </c>
      <c r="H1880" s="6"/>
      <c r="I1880" s="5"/>
      <c r="J1880" s="6"/>
      <c r="K1880" s="6">
        <v>-0.06</v>
      </c>
      <c r="L1880" s="6">
        <v>11.42</v>
      </c>
      <c r="M1880" s="5" t="s">
        <v>122</v>
      </c>
      <c r="N1880" s="5"/>
    </row>
    <row r="1881" spans="1:14">
      <c r="A1881" s="5" t="s">
        <v>5615</v>
      </c>
      <c r="B1881" s="5" t="s">
        <v>5616</v>
      </c>
      <c r="C1881" s="393" t="s">
        <v>5617</v>
      </c>
      <c r="D1881" s="5" t="s">
        <v>5618</v>
      </c>
      <c r="E1881" s="6">
        <v>0</v>
      </c>
      <c r="F1881" s="5" t="s">
        <v>377</v>
      </c>
      <c r="G1881" s="5" t="s">
        <v>82</v>
      </c>
      <c r="H1881" s="6"/>
      <c r="I1881" s="5"/>
      <c r="J1881" s="6"/>
      <c r="K1881" s="6">
        <v>0.13</v>
      </c>
      <c r="L1881" s="6">
        <v>75.84</v>
      </c>
      <c r="M1881" s="5" t="s">
        <v>378</v>
      </c>
      <c r="N1881" s="5"/>
    </row>
    <row r="1882" spans="1:14">
      <c r="A1882" s="5" t="s">
        <v>1605</v>
      </c>
      <c r="B1882" s="5" t="s">
        <v>1606</v>
      </c>
      <c r="C1882" s="395">
        <v>601377</v>
      </c>
      <c r="D1882" s="5" t="s">
        <v>1608</v>
      </c>
      <c r="E1882" s="6">
        <v>0</v>
      </c>
      <c r="F1882" s="5" t="s">
        <v>69</v>
      </c>
      <c r="G1882" s="5" t="s">
        <v>85</v>
      </c>
      <c r="H1882" s="6"/>
      <c r="I1882" s="5"/>
      <c r="J1882" s="6"/>
      <c r="K1882" s="6">
        <v>7.0000000000000007E-2</v>
      </c>
      <c r="L1882" s="6">
        <v>0.93</v>
      </c>
      <c r="M1882" s="5" t="s">
        <v>122</v>
      </c>
      <c r="N1882" s="5"/>
    </row>
    <row r="1883" spans="1:14">
      <c r="A1883" s="5" t="s">
        <v>7219</v>
      </c>
      <c r="B1883" s="5" t="s">
        <v>7220</v>
      </c>
      <c r="C1883" s="395">
        <v>688777</v>
      </c>
      <c r="D1883" s="5" t="s">
        <v>7222</v>
      </c>
      <c r="E1883" s="6">
        <v>0</v>
      </c>
      <c r="F1883" s="5" t="s">
        <v>69</v>
      </c>
      <c r="G1883" s="5" t="s">
        <v>88</v>
      </c>
      <c r="H1883" s="6"/>
      <c r="I1883" s="5"/>
      <c r="J1883" s="6"/>
      <c r="K1883" s="6">
        <v>0.12</v>
      </c>
      <c r="L1883" s="6">
        <v>5.2</v>
      </c>
      <c r="M1883" s="5" t="s">
        <v>122</v>
      </c>
      <c r="N1883" s="5"/>
    </row>
    <row r="1884" spans="1:14">
      <c r="A1884" s="5" t="s">
        <v>2616</v>
      </c>
      <c r="B1884" s="5" t="s">
        <v>2617</v>
      </c>
      <c r="C1884" s="395" t="s">
        <v>2618</v>
      </c>
      <c r="D1884" s="5" t="s">
        <v>2619</v>
      </c>
      <c r="E1884" s="6">
        <v>0</v>
      </c>
      <c r="F1884" s="5" t="s">
        <v>64</v>
      </c>
      <c r="G1884" s="5" t="s">
        <v>83</v>
      </c>
      <c r="H1884" s="6"/>
      <c r="I1884" s="5" t="s">
        <v>142</v>
      </c>
      <c r="J1884" s="6">
        <v>12.88</v>
      </c>
      <c r="K1884" s="6">
        <v>0.15</v>
      </c>
      <c r="L1884" s="6">
        <v>1.99</v>
      </c>
      <c r="M1884" s="5" t="s">
        <v>162</v>
      </c>
      <c r="N1884" s="5" t="s">
        <v>8598</v>
      </c>
    </row>
    <row r="1885" spans="1:14">
      <c r="A1885" s="5" t="s">
        <v>5923</v>
      </c>
      <c r="B1885" s="5" t="s">
        <v>5924</v>
      </c>
      <c r="C1885" s="395" t="s">
        <v>5925</v>
      </c>
      <c r="D1885" s="5" t="s">
        <v>5926</v>
      </c>
      <c r="E1885" s="6">
        <v>0</v>
      </c>
      <c r="F1885" s="5" t="s">
        <v>3899</v>
      </c>
      <c r="G1885" s="5" t="s">
        <v>89</v>
      </c>
      <c r="H1885" s="6"/>
      <c r="I1885" s="5" t="s">
        <v>263</v>
      </c>
      <c r="J1885" s="6">
        <v>7.33</v>
      </c>
      <c r="K1885" s="6">
        <v>0.28999999999999998</v>
      </c>
      <c r="L1885" s="6">
        <v>2.02</v>
      </c>
      <c r="M1885" s="5" t="s">
        <v>3900</v>
      </c>
      <c r="N1885" s="5" t="s">
        <v>8599</v>
      </c>
    </row>
    <row r="1886" spans="1:14">
      <c r="A1886" s="5" t="s">
        <v>6618</v>
      </c>
      <c r="B1886" s="5" t="s">
        <v>6619</v>
      </c>
      <c r="C1886" s="393">
        <v>1877</v>
      </c>
      <c r="D1886" s="5" t="s">
        <v>6621</v>
      </c>
      <c r="E1886" s="6">
        <v>0</v>
      </c>
      <c r="F1886" s="5" t="s">
        <v>69</v>
      </c>
      <c r="G1886" s="5" t="s">
        <v>86</v>
      </c>
      <c r="H1886" s="6"/>
      <c r="I1886" s="5" t="s">
        <v>263</v>
      </c>
      <c r="J1886" s="6"/>
      <c r="K1886" s="6">
        <v>-0.21</v>
      </c>
      <c r="L1886" s="6">
        <v>3.8</v>
      </c>
      <c r="M1886" s="5" t="s">
        <v>157</v>
      </c>
      <c r="N1886" s="5" t="s">
        <v>8924</v>
      </c>
    </row>
    <row r="1887" spans="1:14">
      <c r="A1887" s="5" t="s">
        <v>6562</v>
      </c>
      <c r="B1887" s="5" t="s">
        <v>6563</v>
      </c>
      <c r="C1887" s="393">
        <v>600845</v>
      </c>
      <c r="D1887" s="5" t="s">
        <v>6565</v>
      </c>
      <c r="E1887" s="6">
        <v>0</v>
      </c>
      <c r="F1887" s="5" t="s">
        <v>69</v>
      </c>
      <c r="G1887" s="5" t="s">
        <v>88</v>
      </c>
      <c r="H1887" s="6"/>
      <c r="I1887" s="5"/>
      <c r="J1887" s="6"/>
      <c r="K1887" s="6">
        <v>0.12</v>
      </c>
      <c r="L1887" s="6">
        <v>5.83</v>
      </c>
      <c r="M1887" s="5" t="s">
        <v>122</v>
      </c>
      <c r="N1887" s="5"/>
    </row>
    <row r="1888" spans="1:14">
      <c r="A1888" s="5" t="s">
        <v>6738</v>
      </c>
      <c r="B1888" s="5" t="s">
        <v>6739</v>
      </c>
      <c r="C1888" s="393">
        <v>2850</v>
      </c>
      <c r="D1888" s="5" t="s">
        <v>6741</v>
      </c>
      <c r="E1888" s="6">
        <v>0</v>
      </c>
      <c r="F1888" s="5" t="s">
        <v>69</v>
      </c>
      <c r="G1888" s="5" t="s">
        <v>82</v>
      </c>
      <c r="H1888" s="6"/>
      <c r="I1888" s="5"/>
      <c r="J1888" s="6"/>
      <c r="K1888" s="6">
        <v>0.14000000000000001</v>
      </c>
      <c r="L1888" s="6">
        <v>3.77</v>
      </c>
      <c r="M1888" s="5" t="s">
        <v>122</v>
      </c>
      <c r="N1888" s="5"/>
    </row>
    <row r="1889" spans="1:14">
      <c r="A1889" s="5" t="s">
        <v>4619</v>
      </c>
      <c r="B1889" s="5" t="s">
        <v>4620</v>
      </c>
      <c r="C1889" s="393">
        <v>66575</v>
      </c>
      <c r="D1889" s="5" t="s">
        <v>4622</v>
      </c>
      <c r="E1889" s="6">
        <v>0</v>
      </c>
      <c r="F1889" s="5" t="s">
        <v>73</v>
      </c>
      <c r="G1889" s="5" t="s">
        <v>82</v>
      </c>
      <c r="H1889" s="6"/>
      <c r="I1889" s="5"/>
      <c r="J1889" s="6">
        <v>4.05</v>
      </c>
      <c r="K1889" s="6">
        <v>0.06</v>
      </c>
      <c r="L1889" s="6">
        <v>0.4</v>
      </c>
      <c r="M1889" s="5" t="s">
        <v>469</v>
      </c>
      <c r="N1889" s="5"/>
    </row>
    <row r="1890" spans="1:14">
      <c r="A1890" s="5" t="s">
        <v>3258</v>
      </c>
      <c r="B1890" s="5" t="s">
        <v>3259</v>
      </c>
      <c r="C1890" s="393">
        <v>2653</v>
      </c>
      <c r="D1890" s="5" t="s">
        <v>3261</v>
      </c>
      <c r="E1890" s="6">
        <v>0</v>
      </c>
      <c r="F1890" s="5" t="s">
        <v>69</v>
      </c>
      <c r="G1890" s="5" t="s">
        <v>86</v>
      </c>
      <c r="H1890" s="6"/>
      <c r="I1890" s="5"/>
      <c r="J1890" s="6"/>
      <c r="K1890" s="6">
        <v>0.06</v>
      </c>
      <c r="L1890" s="6">
        <v>14.87</v>
      </c>
      <c r="M1890" s="5" t="s">
        <v>122</v>
      </c>
      <c r="N1890" s="5"/>
    </row>
    <row r="1891" spans="1:14">
      <c r="A1891" s="5" t="s">
        <v>3687</v>
      </c>
      <c r="B1891" s="5" t="s">
        <v>3688</v>
      </c>
      <c r="C1891" s="393">
        <v>600570</v>
      </c>
      <c r="D1891" s="5" t="s">
        <v>3690</v>
      </c>
      <c r="E1891" s="6">
        <v>0</v>
      </c>
      <c r="F1891" s="5" t="s">
        <v>69</v>
      </c>
      <c r="G1891" s="5" t="s">
        <v>88</v>
      </c>
      <c r="H1891" s="6"/>
      <c r="I1891" s="5"/>
      <c r="J1891" s="6">
        <v>21.56</v>
      </c>
      <c r="K1891" s="6">
        <v>0.14000000000000001</v>
      </c>
      <c r="L1891" s="6">
        <v>5.17</v>
      </c>
      <c r="M1891" s="5" t="s">
        <v>122</v>
      </c>
      <c r="N1891" s="5"/>
    </row>
    <row r="1892" spans="1:14">
      <c r="A1892" s="5" t="s">
        <v>8577</v>
      </c>
      <c r="B1892" s="5" t="s">
        <v>9179</v>
      </c>
      <c r="C1892" s="393">
        <v>3288</v>
      </c>
      <c r="D1892" s="5" t="s">
        <v>9180</v>
      </c>
      <c r="E1892" s="6">
        <v>0</v>
      </c>
      <c r="F1892" s="5" t="s">
        <v>69</v>
      </c>
      <c r="G1892" s="5" t="s">
        <v>83</v>
      </c>
      <c r="H1892" s="6">
        <v>0.74</v>
      </c>
      <c r="I1892" s="5" t="s">
        <v>176</v>
      </c>
      <c r="J1892" s="6">
        <v>24.89</v>
      </c>
      <c r="K1892" s="6">
        <v>0.19</v>
      </c>
      <c r="L1892" s="6">
        <v>4.8099999999999996</v>
      </c>
      <c r="M1892" s="5" t="s">
        <v>157</v>
      </c>
      <c r="N1892" s="5" t="s">
        <v>8598</v>
      </c>
    </row>
    <row r="1893" spans="1:14">
      <c r="A1893" s="5" t="s">
        <v>3468</v>
      </c>
      <c r="B1893" s="5" t="s">
        <v>3469</v>
      </c>
      <c r="C1893" s="393">
        <v>544362</v>
      </c>
      <c r="D1893" s="5" t="s">
        <v>3471</v>
      </c>
      <c r="E1893" s="6">
        <v>0</v>
      </c>
      <c r="F1893" s="5" t="s">
        <v>71</v>
      </c>
      <c r="G1893" s="5" t="s">
        <v>88</v>
      </c>
      <c r="H1893" s="6"/>
      <c r="I1893" s="5"/>
      <c r="J1893" s="6"/>
      <c r="K1893" s="6">
        <v>0.23</v>
      </c>
      <c r="L1893" s="6">
        <v>4.71</v>
      </c>
      <c r="M1893" s="5" t="s">
        <v>171</v>
      </c>
      <c r="N1893" s="5"/>
    </row>
    <row r="1894" spans="1:14">
      <c r="A1894" s="5" t="s">
        <v>1593</v>
      </c>
      <c r="B1894" s="5" t="s">
        <v>1594</v>
      </c>
      <c r="C1894" s="393">
        <v>66</v>
      </c>
      <c r="D1894" s="5" t="s">
        <v>1596</v>
      </c>
      <c r="E1894" s="6">
        <v>0</v>
      </c>
      <c r="F1894" s="5" t="s">
        <v>69</v>
      </c>
      <c r="G1894" s="5" t="s">
        <v>88</v>
      </c>
      <c r="H1894" s="6"/>
      <c r="I1894" s="5"/>
      <c r="J1894" s="6"/>
      <c r="K1894" s="6">
        <v>-0.12</v>
      </c>
      <c r="L1894" s="6">
        <v>4.38</v>
      </c>
      <c r="M1894" s="5" t="s">
        <v>122</v>
      </c>
      <c r="N1894" s="5"/>
    </row>
    <row r="1895" spans="1:14">
      <c r="A1895" s="5" t="s">
        <v>123</v>
      </c>
      <c r="B1895" s="5" t="s">
        <v>124</v>
      </c>
      <c r="C1895" s="395">
        <v>2555</v>
      </c>
      <c r="D1895" s="5" t="s">
        <v>126</v>
      </c>
      <c r="E1895" s="6">
        <v>0</v>
      </c>
      <c r="F1895" s="5" t="s">
        <v>69</v>
      </c>
      <c r="G1895" s="5" t="s">
        <v>81</v>
      </c>
      <c r="H1895" s="6"/>
      <c r="I1895" s="5"/>
      <c r="J1895" s="6">
        <v>14.08</v>
      </c>
      <c r="K1895" s="6">
        <v>0.21</v>
      </c>
      <c r="L1895" s="6">
        <v>3.75</v>
      </c>
      <c r="M1895" s="5" t="s">
        <v>122</v>
      </c>
      <c r="N1895" s="5"/>
    </row>
    <row r="1896" spans="1:14">
      <c r="A1896" s="5" t="s">
        <v>6642</v>
      </c>
      <c r="B1896" s="5" t="s">
        <v>6643</v>
      </c>
      <c r="C1896" s="395">
        <v>601607</v>
      </c>
      <c r="D1896" s="5" t="s">
        <v>6645</v>
      </c>
      <c r="E1896" s="6">
        <v>0</v>
      </c>
      <c r="F1896" s="5" t="s">
        <v>69</v>
      </c>
      <c r="G1896" s="5" t="s">
        <v>86</v>
      </c>
      <c r="H1896" s="6"/>
      <c r="I1896" s="5" t="s">
        <v>263</v>
      </c>
      <c r="J1896" s="6">
        <v>17.21</v>
      </c>
      <c r="K1896" s="6">
        <v>0.09</v>
      </c>
      <c r="L1896" s="6">
        <v>0.84</v>
      </c>
      <c r="M1896" s="5" t="s">
        <v>122</v>
      </c>
      <c r="N1896" s="5" t="s">
        <v>8598</v>
      </c>
    </row>
    <row r="1897" spans="1:14">
      <c r="A1897" s="5" t="s">
        <v>3214</v>
      </c>
      <c r="B1897" s="5" t="s">
        <v>3215</v>
      </c>
      <c r="C1897" s="394" t="s">
        <v>3216</v>
      </c>
      <c r="D1897" s="5" t="s">
        <v>3217</v>
      </c>
      <c r="E1897" s="6">
        <v>0</v>
      </c>
      <c r="F1897" s="5" t="s">
        <v>69</v>
      </c>
      <c r="G1897" s="5" t="s">
        <v>85</v>
      </c>
      <c r="H1897" s="6"/>
      <c r="I1897" s="5"/>
      <c r="J1897" s="6"/>
      <c r="K1897" s="6">
        <v>0.05</v>
      </c>
      <c r="L1897" s="6">
        <v>1</v>
      </c>
      <c r="M1897" s="5" t="s">
        <v>122</v>
      </c>
      <c r="N1897" s="5"/>
    </row>
    <row r="1898" spans="1:14">
      <c r="A1898" s="5" t="s">
        <v>6606</v>
      </c>
      <c r="B1898" s="5" t="s">
        <v>6607</v>
      </c>
      <c r="C1898" s="393">
        <v>600018</v>
      </c>
      <c r="D1898" s="5" t="s">
        <v>6609</v>
      </c>
      <c r="E1898" s="6">
        <v>0</v>
      </c>
      <c r="F1898" s="5" t="s">
        <v>69</v>
      </c>
      <c r="G1898" s="5" t="s">
        <v>87</v>
      </c>
      <c r="H1898" s="6"/>
      <c r="I1898" s="5" t="s">
        <v>176</v>
      </c>
      <c r="J1898" s="6"/>
      <c r="K1898" s="6">
        <v>0.11</v>
      </c>
      <c r="L1898" s="6">
        <v>0.83</v>
      </c>
      <c r="M1898" s="5" t="s">
        <v>122</v>
      </c>
      <c r="N1898" s="5" t="s">
        <v>8598</v>
      </c>
    </row>
    <row r="1899" spans="1:14">
      <c r="A1899" s="5" t="s">
        <v>4667</v>
      </c>
      <c r="B1899" s="5" t="s">
        <v>4668</v>
      </c>
      <c r="C1899" s="393">
        <v>1513</v>
      </c>
      <c r="D1899" s="5" t="s">
        <v>4670</v>
      </c>
      <c r="E1899" s="6">
        <v>0</v>
      </c>
      <c r="F1899" s="5" t="s">
        <v>69</v>
      </c>
      <c r="G1899" s="5" t="s">
        <v>86</v>
      </c>
      <c r="H1899" s="6"/>
      <c r="I1899" s="5"/>
      <c r="J1899" s="6"/>
      <c r="K1899" s="6">
        <v>0.17</v>
      </c>
      <c r="L1899" s="6">
        <v>1.67</v>
      </c>
      <c r="M1899" s="5" t="s">
        <v>157</v>
      </c>
      <c r="N1899" s="5"/>
    </row>
    <row r="1900" spans="1:14">
      <c r="A1900" s="5" t="s">
        <v>1793</v>
      </c>
      <c r="B1900" s="5" t="s">
        <v>1794</v>
      </c>
      <c r="C1900" s="395">
        <v>999</v>
      </c>
      <c r="D1900" s="5" t="s">
        <v>1796</v>
      </c>
      <c r="E1900" s="6">
        <v>0</v>
      </c>
      <c r="F1900" s="5" t="s">
        <v>69</v>
      </c>
      <c r="G1900" s="5" t="s">
        <v>86</v>
      </c>
      <c r="H1900" s="6"/>
      <c r="I1900" s="5"/>
      <c r="J1900" s="6">
        <v>11.91</v>
      </c>
      <c r="K1900" s="6">
        <v>0.2</v>
      </c>
      <c r="L1900" s="6">
        <v>2.09</v>
      </c>
      <c r="M1900" s="5" t="s">
        <v>122</v>
      </c>
      <c r="N1900" s="5"/>
    </row>
    <row r="1901" spans="1:14">
      <c r="A1901" s="5" t="s">
        <v>3611</v>
      </c>
      <c r="B1901" s="5" t="s">
        <v>3612</v>
      </c>
      <c r="C1901" s="393">
        <v>600027</v>
      </c>
      <c r="D1901" s="5" t="s">
        <v>3614</v>
      </c>
      <c r="E1901" s="6">
        <v>0</v>
      </c>
      <c r="F1901" s="5" t="s">
        <v>69</v>
      </c>
      <c r="G1901" s="5" t="s">
        <v>91</v>
      </c>
      <c r="H1901" s="6"/>
      <c r="I1901" s="5"/>
      <c r="J1901" s="6">
        <v>9.41</v>
      </c>
      <c r="K1901" s="6">
        <v>0.18</v>
      </c>
      <c r="L1901" s="6">
        <v>1.1000000000000001</v>
      </c>
      <c r="M1901" s="5" t="s">
        <v>122</v>
      </c>
      <c r="N1901" s="5"/>
    </row>
    <row r="1902" spans="1:14">
      <c r="A1902" s="5" t="s">
        <v>8037</v>
      </c>
      <c r="B1902" s="5" t="s">
        <v>8038</v>
      </c>
      <c r="C1902" s="393">
        <v>688122</v>
      </c>
      <c r="D1902" s="5" t="s">
        <v>8040</v>
      </c>
      <c r="E1902" s="6">
        <v>0</v>
      </c>
      <c r="F1902" s="5" t="s">
        <v>69</v>
      </c>
      <c r="G1902" s="5" t="s">
        <v>89</v>
      </c>
      <c r="H1902" s="6"/>
      <c r="I1902" s="5"/>
      <c r="J1902" s="6"/>
      <c r="K1902" s="6">
        <v>0.14000000000000001</v>
      </c>
      <c r="L1902" s="6">
        <v>6.81</v>
      </c>
      <c r="M1902" s="5" t="s">
        <v>122</v>
      </c>
      <c r="N1902" s="5"/>
    </row>
    <row r="1903" spans="1:14">
      <c r="A1903" s="5" t="s">
        <v>3287</v>
      </c>
      <c r="B1903" s="5" t="s">
        <v>3288</v>
      </c>
      <c r="C1903" s="395">
        <v>603806</v>
      </c>
      <c r="D1903" s="5" t="s">
        <v>3290</v>
      </c>
      <c r="E1903" s="6">
        <v>0</v>
      </c>
      <c r="F1903" s="5" t="s">
        <v>69</v>
      </c>
      <c r="G1903" s="5" t="s">
        <v>88</v>
      </c>
      <c r="H1903" s="6"/>
      <c r="I1903" s="5"/>
      <c r="J1903" s="6"/>
      <c r="K1903" s="6">
        <v>0.05</v>
      </c>
      <c r="L1903" s="6">
        <v>2.8</v>
      </c>
      <c r="M1903" s="5" t="s">
        <v>122</v>
      </c>
      <c r="N1903" s="5"/>
    </row>
    <row r="1904" spans="1:14">
      <c r="A1904" s="5" t="s">
        <v>8560</v>
      </c>
      <c r="B1904" s="5" t="s">
        <v>9196</v>
      </c>
      <c r="C1904" s="393">
        <v>688331</v>
      </c>
      <c r="D1904" s="5" t="s">
        <v>9197</v>
      </c>
      <c r="E1904" s="6">
        <v>0</v>
      </c>
      <c r="F1904" s="5" t="s">
        <v>69</v>
      </c>
      <c r="G1904" s="5" t="s">
        <v>86</v>
      </c>
      <c r="H1904" s="6"/>
      <c r="I1904" s="5" t="s">
        <v>142</v>
      </c>
      <c r="J1904" s="6"/>
      <c r="K1904" s="6">
        <v>-0.54</v>
      </c>
      <c r="L1904" s="6">
        <v>21.16</v>
      </c>
      <c r="M1904" s="5" t="s">
        <v>122</v>
      </c>
      <c r="N1904" s="5" t="s">
        <v>8924</v>
      </c>
    </row>
    <row r="1905" spans="1:14">
      <c r="A1905" s="5" t="s">
        <v>797</v>
      </c>
      <c r="B1905" s="5" t="s">
        <v>798</v>
      </c>
      <c r="C1905" s="395">
        <v>600733</v>
      </c>
      <c r="D1905" s="5" t="s">
        <v>800</v>
      </c>
      <c r="E1905" s="6">
        <v>0</v>
      </c>
      <c r="F1905" s="5" t="s">
        <v>69</v>
      </c>
      <c r="G1905" s="5" t="s">
        <v>82</v>
      </c>
      <c r="H1905" s="6"/>
      <c r="I1905" s="5"/>
      <c r="J1905" s="6"/>
      <c r="K1905" s="6">
        <v>-1.52</v>
      </c>
      <c r="L1905" s="6">
        <v>19.309999999999999</v>
      </c>
      <c r="M1905" s="5" t="s">
        <v>122</v>
      </c>
      <c r="N1905" s="5"/>
    </row>
    <row r="1906" spans="1:14">
      <c r="A1906" s="5" t="s">
        <v>7086</v>
      </c>
      <c r="B1906" s="5" t="s">
        <v>7087</v>
      </c>
      <c r="C1906" s="393">
        <v>601021</v>
      </c>
      <c r="D1906" s="5" t="s">
        <v>7089</v>
      </c>
      <c r="E1906" s="6">
        <v>0</v>
      </c>
      <c r="F1906" s="5" t="s">
        <v>69</v>
      </c>
      <c r="G1906" s="5" t="s">
        <v>87</v>
      </c>
      <c r="H1906" s="6"/>
      <c r="I1906" s="5"/>
      <c r="J1906" s="6">
        <v>16.420000000000002</v>
      </c>
      <c r="K1906" s="6">
        <v>0.13</v>
      </c>
      <c r="L1906" s="6">
        <v>2.54</v>
      </c>
      <c r="M1906" s="5" t="s">
        <v>122</v>
      </c>
      <c r="N1906" s="5"/>
    </row>
    <row r="1907" spans="1:14">
      <c r="A1907" s="5" t="s">
        <v>8413</v>
      </c>
      <c r="B1907" s="5" t="s">
        <v>8414</v>
      </c>
      <c r="C1907" s="395">
        <v>688187</v>
      </c>
      <c r="D1907" s="5" t="s">
        <v>8416</v>
      </c>
      <c r="E1907" s="6">
        <v>0</v>
      </c>
      <c r="F1907" s="5" t="s">
        <v>69</v>
      </c>
      <c r="G1907" s="5" t="s">
        <v>87</v>
      </c>
      <c r="H1907" s="6"/>
      <c r="I1907" s="5"/>
      <c r="J1907" s="6">
        <v>17.39</v>
      </c>
      <c r="K1907" s="6">
        <v>0.1</v>
      </c>
      <c r="L1907" s="6">
        <v>1.64</v>
      </c>
      <c r="M1907" s="5" t="s">
        <v>122</v>
      </c>
      <c r="N1907" s="5"/>
    </row>
    <row r="1908" spans="1:14">
      <c r="A1908" s="5" t="s">
        <v>8169</v>
      </c>
      <c r="B1908" s="5" t="s">
        <v>8170</v>
      </c>
      <c r="C1908" s="393">
        <v>688303</v>
      </c>
      <c r="D1908" s="5" t="s">
        <v>8172</v>
      </c>
      <c r="E1908" s="6">
        <v>0</v>
      </c>
      <c r="F1908" s="5" t="s">
        <v>69</v>
      </c>
      <c r="G1908" s="5" t="s">
        <v>88</v>
      </c>
      <c r="H1908" s="6">
        <v>0.99</v>
      </c>
      <c r="I1908" s="5" t="s">
        <v>142</v>
      </c>
      <c r="J1908" s="6"/>
      <c r="K1908" s="6">
        <v>-0.06</v>
      </c>
      <c r="L1908" s="6">
        <v>1.1399999999999999</v>
      </c>
      <c r="M1908" s="5" t="s">
        <v>122</v>
      </c>
      <c r="N1908" s="5" t="s">
        <v>8924</v>
      </c>
    </row>
    <row r="1909" spans="1:14">
      <c r="A1909" s="5" t="s">
        <v>3909</v>
      </c>
      <c r="B1909" s="5" t="s">
        <v>3910</v>
      </c>
      <c r="C1909" s="393">
        <v>900936</v>
      </c>
      <c r="D1909" s="5" t="s">
        <v>3912</v>
      </c>
      <c r="E1909" s="6">
        <v>0</v>
      </c>
      <c r="F1909" s="5" t="s">
        <v>69</v>
      </c>
      <c r="G1909" s="5" t="s">
        <v>89</v>
      </c>
      <c r="H1909" s="6"/>
      <c r="I1909" s="5"/>
      <c r="J1909" s="6"/>
      <c r="K1909" s="6">
        <v>0.09</v>
      </c>
      <c r="L1909" s="6">
        <v>1.1100000000000001</v>
      </c>
      <c r="M1909" s="5" t="s">
        <v>714</v>
      </c>
      <c r="N1909" s="5"/>
    </row>
    <row r="1910" spans="1:14">
      <c r="A1910" s="5" t="s">
        <v>2107</v>
      </c>
      <c r="B1910" s="5" t="s">
        <v>2108</v>
      </c>
      <c r="C1910" s="393">
        <v>2866</v>
      </c>
      <c r="D1910" s="5" t="s">
        <v>2110</v>
      </c>
      <c r="E1910" s="6">
        <v>0</v>
      </c>
      <c r="F1910" s="5" t="s">
        <v>69</v>
      </c>
      <c r="G1910" s="5" t="s">
        <v>87</v>
      </c>
      <c r="H1910" s="6"/>
      <c r="I1910" s="5" t="s">
        <v>142</v>
      </c>
      <c r="J1910" s="6"/>
      <c r="K1910" s="6">
        <v>0.06</v>
      </c>
      <c r="L1910" s="6">
        <v>0.46</v>
      </c>
      <c r="M1910" s="5" t="s">
        <v>157</v>
      </c>
      <c r="N1910" s="5" t="s">
        <v>8599</v>
      </c>
    </row>
    <row r="1911" spans="1:14">
      <c r="A1911" s="5" t="s">
        <v>2740</v>
      </c>
      <c r="B1911" s="5" t="s">
        <v>2741</v>
      </c>
      <c r="C1911" s="393">
        <v>6865</v>
      </c>
      <c r="D1911" s="5" t="s">
        <v>2743</v>
      </c>
      <c r="E1911" s="6">
        <v>0</v>
      </c>
      <c r="F1911" s="5" t="s">
        <v>69</v>
      </c>
      <c r="G1911" s="5" t="s">
        <v>88</v>
      </c>
      <c r="H1911" s="6"/>
      <c r="I1911" s="5"/>
      <c r="J1911" s="6">
        <v>12.42</v>
      </c>
      <c r="K1911" s="6">
        <v>0.05</v>
      </c>
      <c r="L1911" s="6">
        <v>0.92</v>
      </c>
      <c r="M1911" s="5" t="s">
        <v>157</v>
      </c>
      <c r="N1911" s="5"/>
    </row>
    <row r="1912" spans="1:14">
      <c r="A1912" s="5" t="s">
        <v>3443</v>
      </c>
      <c r="B1912" s="5" t="s">
        <v>3444</v>
      </c>
      <c r="C1912" s="393">
        <v>703</v>
      </c>
      <c r="D1912" s="5" t="s">
        <v>3446</v>
      </c>
      <c r="E1912" s="6">
        <v>0</v>
      </c>
      <c r="F1912" s="5" t="s">
        <v>69</v>
      </c>
      <c r="G1912" s="5" t="s">
        <v>89</v>
      </c>
      <c r="H1912" s="6"/>
      <c r="I1912" s="5"/>
      <c r="J1912" s="6">
        <v>6.22</v>
      </c>
      <c r="K1912" s="6">
        <v>0</v>
      </c>
      <c r="L1912" s="6">
        <v>2.34</v>
      </c>
      <c r="M1912" s="5" t="s">
        <v>122</v>
      </c>
      <c r="N1912" s="5"/>
    </row>
    <row r="1913" spans="1:14">
      <c r="A1913" s="5" t="s">
        <v>6442</v>
      </c>
      <c r="B1913" s="5" t="s">
        <v>6443</v>
      </c>
      <c r="C1913" s="395">
        <v>600061</v>
      </c>
      <c r="D1913" s="5" t="s">
        <v>6445</v>
      </c>
      <c r="E1913" s="6">
        <v>0</v>
      </c>
      <c r="F1913" s="5" t="s">
        <v>69</v>
      </c>
      <c r="G1913" s="5" t="s">
        <v>85</v>
      </c>
      <c r="H1913" s="6"/>
      <c r="I1913" s="5"/>
      <c r="J1913" s="6"/>
      <c r="K1913" s="6">
        <v>7.0000000000000007E-2</v>
      </c>
      <c r="L1913" s="6">
        <v>0.81</v>
      </c>
      <c r="M1913" s="5" t="s">
        <v>122</v>
      </c>
      <c r="N1913" s="5"/>
    </row>
    <row r="1914" spans="1:14">
      <c r="A1914" s="5" t="s">
        <v>8553</v>
      </c>
      <c r="B1914" s="5" t="s">
        <v>9169</v>
      </c>
      <c r="C1914" s="393">
        <v>601777</v>
      </c>
      <c r="D1914" s="5" t="s">
        <v>9170</v>
      </c>
      <c r="E1914" s="6">
        <v>0</v>
      </c>
      <c r="F1914" s="5" t="s">
        <v>69</v>
      </c>
      <c r="G1914" s="5" t="s">
        <v>82</v>
      </c>
      <c r="H1914" s="6"/>
      <c r="I1914" s="5"/>
      <c r="J1914" s="6"/>
      <c r="K1914" s="6">
        <v>-0.03</v>
      </c>
      <c r="L1914" s="6">
        <v>4.5</v>
      </c>
      <c r="M1914" s="5" t="s">
        <v>122</v>
      </c>
      <c r="N1914" s="5"/>
    </row>
    <row r="1915" spans="1:14">
      <c r="A1915" s="5" t="s">
        <v>2251</v>
      </c>
      <c r="B1915" s="5" t="s">
        <v>2252</v>
      </c>
      <c r="C1915" s="395">
        <v>601991</v>
      </c>
      <c r="D1915" s="5" t="s">
        <v>2254</v>
      </c>
      <c r="E1915" s="6">
        <v>0</v>
      </c>
      <c r="F1915" s="5" t="s">
        <v>69</v>
      </c>
      <c r="G1915" s="5" t="s">
        <v>91</v>
      </c>
      <c r="H1915" s="6"/>
      <c r="I1915" s="5" t="s">
        <v>142</v>
      </c>
      <c r="J1915" s="6">
        <v>14.33</v>
      </c>
      <c r="K1915" s="6">
        <v>0.3</v>
      </c>
      <c r="L1915" s="6">
        <v>2.0699999999999998</v>
      </c>
      <c r="M1915" s="5" t="s">
        <v>122</v>
      </c>
      <c r="N1915" s="5" t="s">
        <v>8599</v>
      </c>
    </row>
    <row r="1916" spans="1:14">
      <c r="A1916" s="5" t="s">
        <v>8397</v>
      </c>
      <c r="B1916" s="5" t="s">
        <v>8398</v>
      </c>
      <c r="C1916" s="395">
        <v>601878</v>
      </c>
      <c r="D1916" s="5" t="s">
        <v>8400</v>
      </c>
      <c r="E1916" s="6">
        <v>0</v>
      </c>
      <c r="F1916" s="5" t="s">
        <v>69</v>
      </c>
      <c r="G1916" s="5" t="s">
        <v>85</v>
      </c>
      <c r="H1916" s="6"/>
      <c r="I1916" s="5"/>
      <c r="J1916" s="6"/>
      <c r="K1916" s="6">
        <v>7.0000000000000007E-2</v>
      </c>
      <c r="L1916" s="6">
        <v>1.21</v>
      </c>
      <c r="M1916" s="5" t="s">
        <v>122</v>
      </c>
      <c r="N1916" s="5"/>
    </row>
    <row r="1917" spans="1:14">
      <c r="A1917" s="5" t="s">
        <v>8554</v>
      </c>
      <c r="B1917" s="5" t="s">
        <v>9171</v>
      </c>
      <c r="C1917" s="395">
        <v>708</v>
      </c>
      <c r="D1917" s="5" t="s">
        <v>9172</v>
      </c>
      <c r="E1917" s="6">
        <v>0</v>
      </c>
      <c r="F1917" s="5" t="s">
        <v>69</v>
      </c>
      <c r="G1917" s="5" t="s">
        <v>89</v>
      </c>
      <c r="H1917" s="6"/>
      <c r="I1917" s="5"/>
      <c r="J1917" s="6"/>
      <c r="K1917" s="6">
        <v>0.14000000000000001</v>
      </c>
      <c r="L1917" s="6">
        <v>1.97</v>
      </c>
      <c r="M1917" s="5" t="s">
        <v>122</v>
      </c>
      <c r="N1917" s="5"/>
    </row>
    <row r="1918" spans="1:14">
      <c r="A1918" s="5" t="s">
        <v>1063</v>
      </c>
      <c r="B1918" s="5" t="s">
        <v>1064</v>
      </c>
      <c r="C1918" s="395">
        <v>786</v>
      </c>
      <c r="D1918" s="5" t="s">
        <v>1066</v>
      </c>
      <c r="E1918" s="6">
        <v>0</v>
      </c>
      <c r="F1918" s="5" t="s">
        <v>69</v>
      </c>
      <c r="G1918" s="5" t="s">
        <v>87</v>
      </c>
      <c r="H1918" s="6"/>
      <c r="I1918" s="5"/>
      <c r="J1918" s="6"/>
      <c r="K1918" s="6">
        <v>0.11</v>
      </c>
      <c r="L1918" s="6">
        <v>1.61</v>
      </c>
      <c r="M1918" s="5" t="s">
        <v>122</v>
      </c>
      <c r="N1918" s="5"/>
    </row>
    <row r="1919" spans="1:14">
      <c r="A1919" s="5" t="s">
        <v>4393</v>
      </c>
      <c r="B1919" s="5" t="s">
        <v>4394</v>
      </c>
      <c r="C1919" s="395">
        <v>600143</v>
      </c>
      <c r="D1919" s="5" t="s">
        <v>4396</v>
      </c>
      <c r="E1919" s="6">
        <v>0</v>
      </c>
      <c r="F1919" s="5" t="s">
        <v>69</v>
      </c>
      <c r="G1919" s="5" t="s">
        <v>89</v>
      </c>
      <c r="H1919" s="6"/>
      <c r="I1919" s="5"/>
      <c r="J1919" s="6"/>
      <c r="K1919" s="6">
        <v>0.01</v>
      </c>
      <c r="L1919" s="6">
        <v>2.33</v>
      </c>
      <c r="M1919" s="5" t="s">
        <v>122</v>
      </c>
      <c r="N1919" s="5"/>
    </row>
    <row r="1920" spans="1:14">
      <c r="A1920" s="5" t="s">
        <v>7741</v>
      </c>
      <c r="B1920" s="5" t="s">
        <v>7742</v>
      </c>
      <c r="C1920" s="395">
        <v>600600</v>
      </c>
      <c r="D1920" s="5" t="s">
        <v>7744</v>
      </c>
      <c r="E1920" s="6">
        <v>0</v>
      </c>
      <c r="F1920" s="5" t="s">
        <v>69</v>
      </c>
      <c r="G1920" s="5" t="s">
        <v>83</v>
      </c>
      <c r="H1920" s="6">
        <v>0.98</v>
      </c>
      <c r="I1920" s="5" t="s">
        <v>263</v>
      </c>
      <c r="J1920" s="6">
        <v>18.13</v>
      </c>
      <c r="K1920" s="6">
        <v>0.16</v>
      </c>
      <c r="L1920" s="6">
        <v>2.78</v>
      </c>
      <c r="M1920" s="5" t="s">
        <v>122</v>
      </c>
      <c r="N1920" s="5" t="s">
        <v>8599</v>
      </c>
    </row>
    <row r="1921" spans="1:14">
      <c r="A1921" s="5" t="s">
        <v>3913</v>
      </c>
      <c r="B1921" s="5" t="s">
        <v>3914</v>
      </c>
      <c r="C1921" s="395">
        <v>601216</v>
      </c>
      <c r="D1921" s="5" t="s">
        <v>3916</v>
      </c>
      <c r="E1921" s="6">
        <v>0</v>
      </c>
      <c r="F1921" s="5" t="s">
        <v>69</v>
      </c>
      <c r="G1921" s="5" t="s">
        <v>89</v>
      </c>
      <c r="H1921" s="6"/>
      <c r="I1921" s="5"/>
      <c r="J1921" s="6"/>
      <c r="K1921" s="6">
        <v>0.11</v>
      </c>
      <c r="L1921" s="6">
        <v>1.62</v>
      </c>
      <c r="M1921" s="5" t="s">
        <v>122</v>
      </c>
      <c r="N1921" s="5"/>
    </row>
    <row r="1922" spans="1:14">
      <c r="A1922" s="5" t="s">
        <v>3150</v>
      </c>
      <c r="B1922" s="5" t="s">
        <v>3151</v>
      </c>
      <c r="C1922" s="395">
        <v>600256</v>
      </c>
      <c r="D1922" s="5" t="s">
        <v>3153</v>
      </c>
      <c r="E1922" s="6">
        <v>0</v>
      </c>
      <c r="F1922" s="5" t="s">
        <v>69</v>
      </c>
      <c r="G1922" s="5" t="s">
        <v>84</v>
      </c>
      <c r="H1922" s="6"/>
      <c r="I1922" s="5"/>
      <c r="J1922" s="6"/>
      <c r="K1922" s="6">
        <v>0.1</v>
      </c>
      <c r="L1922" s="6">
        <v>1.75</v>
      </c>
      <c r="M1922" s="5" t="s">
        <v>122</v>
      </c>
      <c r="N1922" s="5"/>
    </row>
    <row r="1923" spans="1:14">
      <c r="A1923" s="5" t="s">
        <v>6702</v>
      </c>
      <c r="B1923" s="5" t="s">
        <v>6703</v>
      </c>
      <c r="C1923" s="393">
        <v>600642</v>
      </c>
      <c r="D1923" s="5" t="s">
        <v>6705</v>
      </c>
      <c r="E1923" s="6">
        <v>0</v>
      </c>
      <c r="F1923" s="5" t="s">
        <v>69</v>
      </c>
      <c r="G1923" s="5" t="s">
        <v>91</v>
      </c>
      <c r="H1923" s="6"/>
      <c r="I1923" s="5"/>
      <c r="J1923" s="6"/>
      <c r="K1923" s="6">
        <v>0.14000000000000001</v>
      </c>
      <c r="L1923" s="6">
        <v>1.2</v>
      </c>
      <c r="M1923" s="5" t="s">
        <v>122</v>
      </c>
      <c r="N1923" s="5"/>
    </row>
    <row r="1924" spans="1:14">
      <c r="A1924" s="5" t="s">
        <v>3174</v>
      </c>
      <c r="B1924" s="5" t="s">
        <v>3175</v>
      </c>
      <c r="C1924" s="395">
        <v>874</v>
      </c>
      <c r="D1924" s="5" t="s">
        <v>3177</v>
      </c>
      <c r="E1924" s="6">
        <v>0</v>
      </c>
      <c r="F1924" s="5" t="s">
        <v>69</v>
      </c>
      <c r="G1924" s="5" t="s">
        <v>86</v>
      </c>
      <c r="H1924" s="6"/>
      <c r="I1924" s="5"/>
      <c r="J1924" s="6"/>
      <c r="K1924" s="6">
        <v>0.08</v>
      </c>
      <c r="L1924" s="6">
        <v>0.66</v>
      </c>
      <c r="M1924" s="5" t="s">
        <v>157</v>
      </c>
      <c r="N1924" s="5"/>
    </row>
    <row r="1925" spans="1:14">
      <c r="A1925" s="5" t="s">
        <v>7645</v>
      </c>
      <c r="B1925" s="5" t="s">
        <v>7646</v>
      </c>
      <c r="C1925" s="395">
        <v>601233</v>
      </c>
      <c r="D1925" s="5" t="s">
        <v>7648</v>
      </c>
      <c r="E1925" s="6">
        <v>0</v>
      </c>
      <c r="F1925" s="5" t="s">
        <v>69</v>
      </c>
      <c r="G1925" s="5" t="s">
        <v>89</v>
      </c>
      <c r="H1925" s="6"/>
      <c r="I1925" s="5"/>
      <c r="J1925" s="6">
        <v>8.0399999999999991</v>
      </c>
      <c r="K1925" s="6">
        <v>0.03</v>
      </c>
      <c r="L1925" s="6">
        <v>1.25</v>
      </c>
      <c r="M1925" s="5" t="s">
        <v>122</v>
      </c>
      <c r="N1925" s="5"/>
    </row>
    <row r="1926" spans="1:14">
      <c r="A1926" s="5" t="s">
        <v>6550</v>
      </c>
      <c r="B1926" s="5" t="s">
        <v>6551</v>
      </c>
      <c r="C1926" s="395">
        <v>688578</v>
      </c>
      <c r="D1926" s="5" t="s">
        <v>6553</v>
      </c>
      <c r="E1926" s="6">
        <v>0</v>
      </c>
      <c r="F1926" s="5" t="s">
        <v>69</v>
      </c>
      <c r="G1926" s="5" t="s">
        <v>86</v>
      </c>
      <c r="H1926" s="6"/>
      <c r="I1926" s="5"/>
      <c r="J1926" s="6"/>
      <c r="K1926" s="6">
        <v>0.31</v>
      </c>
      <c r="L1926" s="6">
        <v>6.7</v>
      </c>
      <c r="M1926" s="5" t="s">
        <v>122</v>
      </c>
      <c r="N1926" s="5"/>
    </row>
    <row r="1927" spans="1:14">
      <c r="A1927" s="5" t="s">
        <v>7343</v>
      </c>
      <c r="B1927" s="5" t="s">
        <v>7344</v>
      </c>
      <c r="C1927" s="395">
        <v>2261</v>
      </c>
      <c r="D1927" s="5" t="s">
        <v>7346</v>
      </c>
      <c r="E1927" s="6">
        <v>0</v>
      </c>
      <c r="F1927" s="5" t="s">
        <v>69</v>
      </c>
      <c r="G1927" s="5" t="s">
        <v>81</v>
      </c>
      <c r="H1927" s="6"/>
      <c r="I1927" s="5"/>
      <c r="J1927" s="6"/>
      <c r="K1927" s="6">
        <v>-0.04</v>
      </c>
      <c r="L1927" s="6">
        <v>17.29</v>
      </c>
      <c r="M1927" s="5" t="s">
        <v>122</v>
      </c>
      <c r="N1927" s="5"/>
    </row>
    <row r="1928" spans="1:14">
      <c r="A1928" s="5" t="s">
        <v>8385</v>
      </c>
      <c r="B1928" s="5" t="s">
        <v>8386</v>
      </c>
      <c r="C1928" s="393">
        <v>603568</v>
      </c>
      <c r="D1928" s="5" t="s">
        <v>8388</v>
      </c>
      <c r="E1928" s="6">
        <v>0</v>
      </c>
      <c r="F1928" s="5" t="s">
        <v>69</v>
      </c>
      <c r="G1928" s="5" t="s">
        <v>87</v>
      </c>
      <c r="H1928" s="6"/>
      <c r="I1928" s="5"/>
      <c r="J1928" s="6"/>
      <c r="K1928" s="6">
        <v>0.23</v>
      </c>
      <c r="L1928" s="6">
        <v>2.99</v>
      </c>
      <c r="M1928" s="5" t="s">
        <v>122</v>
      </c>
      <c r="N1928" s="5"/>
    </row>
    <row r="1929" spans="1:14">
      <c r="A1929" s="5" t="s">
        <v>8365</v>
      </c>
      <c r="B1929" s="5" t="s">
        <v>8366</v>
      </c>
      <c r="C1929" s="395">
        <v>600352</v>
      </c>
      <c r="D1929" s="5" t="s">
        <v>8368</v>
      </c>
      <c r="E1929" s="6">
        <v>0</v>
      </c>
      <c r="F1929" s="5" t="s">
        <v>69</v>
      </c>
      <c r="G1929" s="5" t="s">
        <v>89</v>
      </c>
      <c r="H1929" s="6"/>
      <c r="I1929" s="5"/>
      <c r="J1929" s="6"/>
      <c r="K1929" s="6">
        <v>0.06</v>
      </c>
      <c r="L1929" s="6">
        <v>1.34</v>
      </c>
      <c r="M1929" s="5" t="s">
        <v>122</v>
      </c>
      <c r="N1929" s="5"/>
    </row>
    <row r="1930" spans="1:14">
      <c r="A1930" s="5" t="s">
        <v>3299</v>
      </c>
      <c r="B1930" s="5" t="s">
        <v>3300</v>
      </c>
      <c r="C1930" s="393">
        <v>600460</v>
      </c>
      <c r="D1930" s="5" t="s">
        <v>3302</v>
      </c>
      <c r="E1930" s="6">
        <v>0</v>
      </c>
      <c r="F1930" s="5" t="s">
        <v>69</v>
      </c>
      <c r="G1930" s="5" t="s">
        <v>88</v>
      </c>
      <c r="H1930" s="6"/>
      <c r="I1930" s="5"/>
      <c r="J1930" s="6"/>
      <c r="K1930" s="6">
        <v>0</v>
      </c>
      <c r="L1930" s="6">
        <v>3.7</v>
      </c>
      <c r="M1930" s="5" t="s">
        <v>122</v>
      </c>
      <c r="N1930" s="5"/>
    </row>
    <row r="1931" spans="1:14">
      <c r="A1931" s="5" t="s">
        <v>543</v>
      </c>
      <c r="B1931" s="5" t="s">
        <v>544</v>
      </c>
      <c r="C1931" s="393">
        <v>596</v>
      </c>
      <c r="D1931" s="5" t="s">
        <v>546</v>
      </c>
      <c r="E1931" s="6">
        <v>0</v>
      </c>
      <c r="F1931" s="5" t="s">
        <v>69</v>
      </c>
      <c r="G1931" s="5" t="s">
        <v>83</v>
      </c>
      <c r="H1931" s="6">
        <v>0.53</v>
      </c>
      <c r="I1931" s="5" t="s">
        <v>263</v>
      </c>
      <c r="J1931" s="6">
        <v>11.27</v>
      </c>
      <c r="K1931" s="6">
        <v>0.25</v>
      </c>
      <c r="L1931" s="6">
        <v>2.15</v>
      </c>
      <c r="M1931" s="5" t="s">
        <v>122</v>
      </c>
      <c r="N1931" s="5" t="s">
        <v>8599</v>
      </c>
    </row>
    <row r="1932" spans="1:14">
      <c r="A1932" s="5" t="s">
        <v>8552</v>
      </c>
      <c r="B1932" s="5" t="s">
        <v>9173</v>
      </c>
      <c r="C1932" s="5" t="s">
        <v>9271</v>
      </c>
      <c r="D1932" s="5" t="s">
        <v>9174</v>
      </c>
      <c r="E1932" s="6">
        <v>0</v>
      </c>
      <c r="F1932" s="5" t="s">
        <v>69</v>
      </c>
      <c r="G1932" s="5" t="s">
        <v>88</v>
      </c>
      <c r="H1932" s="6"/>
      <c r="I1932" s="5"/>
      <c r="J1932" s="6"/>
      <c r="K1932" s="6">
        <v>0.11</v>
      </c>
      <c r="L1932" s="6">
        <v>9.34</v>
      </c>
      <c r="M1932" s="5" t="s">
        <v>122</v>
      </c>
      <c r="N1932" s="5"/>
    </row>
    <row r="1933" spans="1:14">
      <c r="A1933" s="5" t="s">
        <v>6210</v>
      </c>
      <c r="B1933" s="5" t="s">
        <v>6211</v>
      </c>
      <c r="C1933" s="393">
        <v>601058</v>
      </c>
      <c r="D1933" s="5" t="s">
        <v>6213</v>
      </c>
      <c r="E1933" s="6">
        <v>0</v>
      </c>
      <c r="F1933" s="5" t="s">
        <v>69</v>
      </c>
      <c r="G1933" s="5" t="s">
        <v>82</v>
      </c>
      <c r="H1933" s="6"/>
      <c r="I1933" s="5"/>
      <c r="J1933" s="6"/>
      <c r="K1933" s="6">
        <v>0.23</v>
      </c>
      <c r="L1933" s="6">
        <v>2.12</v>
      </c>
      <c r="M1933" s="5" t="s">
        <v>122</v>
      </c>
      <c r="N1933" s="5"/>
    </row>
    <row r="1934" spans="1:14">
      <c r="A1934" s="5" t="s">
        <v>8551</v>
      </c>
      <c r="B1934" s="5" t="s">
        <v>9175</v>
      </c>
      <c r="C1934" s="395">
        <v>6655</v>
      </c>
      <c r="D1934" s="5" t="s">
        <v>9176</v>
      </c>
      <c r="E1934" s="6">
        <v>0</v>
      </c>
      <c r="F1934" s="5" t="s">
        <v>69</v>
      </c>
      <c r="G1934" s="5" t="s">
        <v>89</v>
      </c>
      <c r="H1934" s="6"/>
      <c r="I1934" s="5"/>
      <c r="J1934" s="6"/>
      <c r="K1934" s="6">
        <v>0.11</v>
      </c>
      <c r="L1934" s="6">
        <v>1.04</v>
      </c>
      <c r="M1934" s="5" t="s">
        <v>157</v>
      </c>
      <c r="N1934" s="5"/>
    </row>
    <row r="1935" spans="1:14">
      <c r="A1935" s="5" t="s">
        <v>6538</v>
      </c>
      <c r="B1935" s="5" t="s">
        <v>6539</v>
      </c>
      <c r="C1935" s="395">
        <v>2078</v>
      </c>
      <c r="D1935" s="5" t="s">
        <v>6541</v>
      </c>
      <c r="E1935" s="6">
        <v>0</v>
      </c>
      <c r="F1935" s="5" t="s">
        <v>69</v>
      </c>
      <c r="G1935" s="5" t="s">
        <v>89</v>
      </c>
      <c r="H1935" s="6"/>
      <c r="I1935" s="5"/>
      <c r="J1935" s="6"/>
      <c r="K1935" s="6">
        <v>0.11</v>
      </c>
      <c r="L1935" s="6">
        <v>1.41</v>
      </c>
      <c r="M1935" s="5" t="s">
        <v>122</v>
      </c>
      <c r="N1935" s="5"/>
    </row>
    <row r="1936" spans="1:14">
      <c r="A1936" s="5" t="s">
        <v>4571</v>
      </c>
      <c r="B1936" s="5" t="s">
        <v>4572</v>
      </c>
      <c r="C1936" s="395">
        <v>2601</v>
      </c>
      <c r="D1936" s="5" t="s">
        <v>4574</v>
      </c>
      <c r="E1936" s="6">
        <v>0</v>
      </c>
      <c r="F1936" s="5" t="s">
        <v>69</v>
      </c>
      <c r="G1936" s="5" t="s">
        <v>89</v>
      </c>
      <c r="H1936" s="6"/>
      <c r="I1936" s="5"/>
      <c r="J1936" s="6"/>
      <c r="K1936" s="6">
        <v>0.1</v>
      </c>
      <c r="L1936" s="6">
        <v>1.8</v>
      </c>
      <c r="M1936" s="5" t="s">
        <v>122</v>
      </c>
      <c r="N1936" s="5"/>
    </row>
    <row r="1937" spans="1:14">
      <c r="A1937" s="5" t="s">
        <v>5251</v>
      </c>
      <c r="B1937" s="5" t="s">
        <v>5252</v>
      </c>
      <c r="C1937" s="395">
        <v>603606</v>
      </c>
      <c r="D1937" s="5" t="s">
        <v>5254</v>
      </c>
      <c r="E1937" s="6">
        <v>0</v>
      </c>
      <c r="F1937" s="5" t="s">
        <v>69</v>
      </c>
      <c r="G1937" s="5" t="s">
        <v>87</v>
      </c>
      <c r="H1937" s="6"/>
      <c r="I1937" s="5"/>
      <c r="J1937" s="6">
        <v>14.04</v>
      </c>
      <c r="K1937" s="6">
        <v>0.17</v>
      </c>
      <c r="L1937" s="6">
        <v>4.82</v>
      </c>
      <c r="M1937" s="5" t="s">
        <v>122</v>
      </c>
      <c r="N1937" s="5"/>
    </row>
    <row r="1938" spans="1:14">
      <c r="A1938" s="5" t="s">
        <v>6926</v>
      </c>
      <c r="B1938" s="5" t="s">
        <v>6927</v>
      </c>
      <c r="C1938" s="395">
        <v>338</v>
      </c>
      <c r="D1938" s="5" t="s">
        <v>6929</v>
      </c>
      <c r="E1938" s="6">
        <v>0</v>
      </c>
      <c r="F1938" s="5" t="s">
        <v>69</v>
      </c>
      <c r="G1938" s="5" t="s">
        <v>89</v>
      </c>
      <c r="H1938" s="6"/>
      <c r="I1938" s="5" t="s">
        <v>142</v>
      </c>
      <c r="J1938" s="6">
        <v>5.5</v>
      </c>
      <c r="K1938" s="6">
        <v>-0.06</v>
      </c>
      <c r="L1938" s="6">
        <v>0.52</v>
      </c>
      <c r="M1938" s="5" t="s">
        <v>157</v>
      </c>
      <c r="N1938" s="5" t="s">
        <v>8924</v>
      </c>
    </row>
    <row r="1939" spans="1:14">
      <c r="A1939" s="5" t="s">
        <v>3254</v>
      </c>
      <c r="B1939" s="5" t="s">
        <v>3255</v>
      </c>
      <c r="C1939" s="393">
        <v>600515</v>
      </c>
      <c r="D1939" s="5" t="s">
        <v>3257</v>
      </c>
      <c r="E1939" s="6">
        <v>0</v>
      </c>
      <c r="F1939" s="5" t="s">
        <v>69</v>
      </c>
      <c r="G1939" s="5" t="s">
        <v>90</v>
      </c>
      <c r="H1939" s="6"/>
      <c r="I1939" s="5"/>
      <c r="J1939" s="6"/>
      <c r="K1939" s="6">
        <v>0.02</v>
      </c>
      <c r="L1939" s="6">
        <v>1.76</v>
      </c>
      <c r="M1939" s="5" t="s">
        <v>122</v>
      </c>
      <c r="N1939" s="5"/>
    </row>
    <row r="1940" spans="1:14">
      <c r="A1940" s="5" t="s">
        <v>6626</v>
      </c>
      <c r="B1940" s="5" t="s">
        <v>6627</v>
      </c>
      <c r="C1940" s="395">
        <v>900932</v>
      </c>
      <c r="D1940" s="5" t="s">
        <v>6629</v>
      </c>
      <c r="E1940" s="6">
        <v>0</v>
      </c>
      <c r="F1940" s="5" t="s">
        <v>69</v>
      </c>
      <c r="G1940" s="5" t="s">
        <v>90</v>
      </c>
      <c r="H1940" s="6"/>
      <c r="I1940" s="5"/>
      <c r="J1940" s="6">
        <v>5.31</v>
      </c>
      <c r="K1940" s="6">
        <v>7.0000000000000007E-2</v>
      </c>
      <c r="L1940" s="6">
        <v>0.56999999999999995</v>
      </c>
      <c r="M1940" s="5" t="s">
        <v>714</v>
      </c>
      <c r="N1940" s="5"/>
    </row>
    <row r="1941" spans="1:14">
      <c r="A1941" s="5" t="s">
        <v>8409</v>
      </c>
      <c r="B1941" s="5" t="s">
        <v>8410</v>
      </c>
      <c r="C1941" s="393">
        <v>600918</v>
      </c>
      <c r="D1941" s="5" t="s">
        <v>8412</v>
      </c>
      <c r="E1941" s="6">
        <v>0</v>
      </c>
      <c r="F1941" s="5" t="s">
        <v>69</v>
      </c>
      <c r="G1941" s="5" t="s">
        <v>85</v>
      </c>
      <c r="H1941" s="6"/>
      <c r="I1941" s="5"/>
      <c r="J1941" s="6"/>
      <c r="K1941" s="6">
        <v>0.04</v>
      </c>
      <c r="L1941" s="6">
        <v>1.08</v>
      </c>
      <c r="M1941" s="5" t="s">
        <v>122</v>
      </c>
      <c r="N1941" s="5"/>
    </row>
    <row r="1942" spans="1:14">
      <c r="A1942" s="5" t="s">
        <v>1765</v>
      </c>
      <c r="B1942" s="5" t="s">
        <v>1766</v>
      </c>
      <c r="C1942" s="395">
        <v>2460</v>
      </c>
      <c r="D1942" s="5" t="s">
        <v>1768</v>
      </c>
      <c r="E1942" s="6">
        <v>0</v>
      </c>
      <c r="F1942" s="5" t="s">
        <v>69</v>
      </c>
      <c r="G1942" s="5" t="s">
        <v>83</v>
      </c>
      <c r="H1942" s="6">
        <v>0.76</v>
      </c>
      <c r="I1942" s="5" t="s">
        <v>263</v>
      </c>
      <c r="J1942" s="6">
        <v>16.420000000000002</v>
      </c>
      <c r="K1942" s="6">
        <v>0.18</v>
      </c>
      <c r="L1942" s="6">
        <v>1.84</v>
      </c>
      <c r="M1942" s="5" t="s">
        <v>157</v>
      </c>
      <c r="N1942" s="5" t="s">
        <v>8599</v>
      </c>
    </row>
    <row r="1943" spans="1:14">
      <c r="A1943" s="5" t="s">
        <v>2904</v>
      </c>
      <c r="B1943" s="5" t="s">
        <v>2905</v>
      </c>
      <c r="C1943" s="393">
        <v>2340</v>
      </c>
      <c r="D1943" s="5" t="s">
        <v>2907</v>
      </c>
      <c r="E1943" s="6">
        <v>0</v>
      </c>
      <c r="F1943" s="5" t="s">
        <v>69</v>
      </c>
      <c r="G1943" s="5" t="s">
        <v>87</v>
      </c>
      <c r="H1943" s="6"/>
      <c r="I1943" s="5"/>
      <c r="J1943" s="6">
        <v>12.01</v>
      </c>
      <c r="K1943" s="6">
        <v>7.0000000000000007E-2</v>
      </c>
      <c r="L1943" s="6">
        <v>2.0099999999999998</v>
      </c>
      <c r="M1943" s="5" t="s">
        <v>122</v>
      </c>
      <c r="N1943" s="5"/>
    </row>
    <row r="1944" spans="1:14">
      <c r="A1944" s="5" t="s">
        <v>6682</v>
      </c>
      <c r="B1944" s="5" t="s">
        <v>6683</v>
      </c>
      <c r="C1944" s="393">
        <v>601699</v>
      </c>
      <c r="D1944" s="5" t="s">
        <v>6685</v>
      </c>
      <c r="E1944" s="6">
        <v>0</v>
      </c>
      <c r="F1944" s="5" t="s">
        <v>69</v>
      </c>
      <c r="G1944" s="5" t="s">
        <v>84</v>
      </c>
      <c r="H1944" s="6"/>
      <c r="I1944" s="5" t="s">
        <v>142</v>
      </c>
      <c r="J1944" s="6"/>
      <c r="K1944" s="6">
        <v>0.06</v>
      </c>
      <c r="L1944" s="6">
        <v>0.85</v>
      </c>
      <c r="M1944" s="5" t="s">
        <v>122</v>
      </c>
      <c r="N1944" s="5" t="s">
        <v>8599</v>
      </c>
    </row>
    <row r="1945" spans="1:14">
      <c r="A1945" s="5" t="s">
        <v>6734</v>
      </c>
      <c r="B1945" s="5" t="s">
        <v>6735</v>
      </c>
      <c r="C1945" s="393">
        <v>21</v>
      </c>
      <c r="D1945" s="5" t="s">
        <v>6737</v>
      </c>
      <c r="E1945" s="6">
        <v>0</v>
      </c>
      <c r="F1945" s="5" t="s">
        <v>69</v>
      </c>
      <c r="G1945" s="5" t="s">
        <v>88</v>
      </c>
      <c r="H1945" s="6"/>
      <c r="I1945" s="5"/>
      <c r="J1945" s="6"/>
      <c r="K1945" s="6">
        <v>0.1</v>
      </c>
      <c r="L1945" s="6">
        <v>3.47</v>
      </c>
      <c r="M1945" s="5" t="s">
        <v>122</v>
      </c>
      <c r="N1945" s="5"/>
    </row>
    <row r="1946" spans="1:14">
      <c r="A1946" s="5" t="s">
        <v>8069</v>
      </c>
      <c r="B1946" s="5" t="s">
        <v>8070</v>
      </c>
      <c r="C1946" s="395">
        <v>600157</v>
      </c>
      <c r="D1946" s="5" t="s">
        <v>8072</v>
      </c>
      <c r="E1946" s="6">
        <v>0</v>
      </c>
      <c r="F1946" s="5" t="s">
        <v>69</v>
      </c>
      <c r="G1946" s="5" t="s">
        <v>91</v>
      </c>
      <c r="H1946" s="6"/>
      <c r="I1946" s="5"/>
      <c r="J1946" s="6"/>
      <c r="K1946" s="6">
        <v>0.04</v>
      </c>
      <c r="L1946" s="6">
        <v>0.8</v>
      </c>
      <c r="M1946" s="5" t="s">
        <v>122</v>
      </c>
      <c r="N1946" s="5"/>
    </row>
    <row r="1947" spans="1:14">
      <c r="A1947" s="5" t="s">
        <v>8304</v>
      </c>
      <c r="B1947" s="5" t="s">
        <v>8305</v>
      </c>
      <c r="C1947" s="393">
        <v>600497</v>
      </c>
      <c r="D1947" s="5" t="s">
        <v>8307</v>
      </c>
      <c r="E1947" s="6">
        <v>0</v>
      </c>
      <c r="F1947" s="5" t="s">
        <v>69</v>
      </c>
      <c r="G1947" s="5" t="s">
        <v>89</v>
      </c>
      <c r="H1947" s="6"/>
      <c r="I1947" s="5"/>
      <c r="J1947" s="6">
        <v>12.02</v>
      </c>
      <c r="K1947" s="6">
        <v>0.06</v>
      </c>
      <c r="L1947" s="6">
        <v>2.5499999999999998</v>
      </c>
      <c r="M1947" s="5" t="s">
        <v>122</v>
      </c>
      <c r="N1947" s="5"/>
    </row>
    <row r="1948" spans="1:14">
      <c r="A1948" s="5" t="s">
        <v>6822</v>
      </c>
      <c r="B1948" s="5" t="s">
        <v>6823</v>
      </c>
      <c r="C1948" s="395">
        <v>600839</v>
      </c>
      <c r="D1948" s="5" t="s">
        <v>6825</v>
      </c>
      <c r="E1948" s="6">
        <v>0</v>
      </c>
      <c r="F1948" s="5" t="s">
        <v>69</v>
      </c>
      <c r="G1948" s="5" t="s">
        <v>82</v>
      </c>
      <c r="H1948" s="6"/>
      <c r="I1948" s="5"/>
      <c r="J1948" s="6"/>
      <c r="K1948" s="6">
        <v>0.13</v>
      </c>
      <c r="L1948" s="6">
        <v>2.61</v>
      </c>
      <c r="M1948" s="5" t="s">
        <v>122</v>
      </c>
      <c r="N1948" s="5"/>
    </row>
    <row r="1949" spans="1:14">
      <c r="A1949" s="5" t="s">
        <v>1035</v>
      </c>
      <c r="B1949" s="5" t="s">
        <v>1036</v>
      </c>
      <c r="C1949" s="395" t="s">
        <v>1037</v>
      </c>
      <c r="D1949" s="5" t="s">
        <v>1038</v>
      </c>
      <c r="E1949" s="6">
        <v>0</v>
      </c>
      <c r="F1949" s="5" t="s">
        <v>79</v>
      </c>
      <c r="G1949" s="5" t="s">
        <v>83</v>
      </c>
      <c r="H1949" s="6"/>
      <c r="I1949" s="5"/>
      <c r="J1949" s="6">
        <v>12.38</v>
      </c>
      <c r="K1949" s="6">
        <v>0.13</v>
      </c>
      <c r="L1949" s="6">
        <v>0.85</v>
      </c>
      <c r="M1949" s="5" t="s">
        <v>603</v>
      </c>
      <c r="N1949" s="5"/>
    </row>
    <row r="1950" spans="1:14">
      <c r="A1950" s="5" t="s">
        <v>8261</v>
      </c>
      <c r="B1950" s="5" t="s">
        <v>8262</v>
      </c>
      <c r="C1950" s="393">
        <v>600588</v>
      </c>
      <c r="D1950" s="5" t="s">
        <v>8264</v>
      </c>
      <c r="E1950" s="6">
        <v>0</v>
      </c>
      <c r="F1950" s="5" t="s">
        <v>69</v>
      </c>
      <c r="G1950" s="5" t="s">
        <v>88</v>
      </c>
      <c r="H1950" s="6"/>
      <c r="I1950" s="5"/>
      <c r="J1950" s="6">
        <v>250</v>
      </c>
      <c r="K1950" s="6">
        <v>-0.22</v>
      </c>
      <c r="L1950" s="6">
        <v>5.54</v>
      </c>
      <c r="M1950" s="5" t="s">
        <v>122</v>
      </c>
      <c r="N1950" s="5"/>
    </row>
    <row r="1951" spans="1:14">
      <c r="A1951" s="5" t="s">
        <v>2354</v>
      </c>
      <c r="B1951" s="5" t="s">
        <v>2355</v>
      </c>
      <c r="C1951" s="393">
        <v>601198</v>
      </c>
      <c r="D1951" s="5" t="s">
        <v>2357</v>
      </c>
      <c r="E1951" s="6">
        <v>0</v>
      </c>
      <c r="F1951" s="5" t="s">
        <v>69</v>
      </c>
      <c r="G1951" s="5" t="s">
        <v>85</v>
      </c>
      <c r="H1951" s="6"/>
      <c r="I1951" s="5"/>
      <c r="J1951" s="6"/>
      <c r="K1951" s="6">
        <v>7.0000000000000007E-2</v>
      </c>
      <c r="L1951" s="6">
        <v>1.37</v>
      </c>
      <c r="M1951" s="5" t="s">
        <v>122</v>
      </c>
      <c r="N1951" s="5"/>
    </row>
    <row r="1952" spans="1:14">
      <c r="A1952" s="5" t="s">
        <v>7066</v>
      </c>
      <c r="B1952" s="5" t="s">
        <v>7067</v>
      </c>
      <c r="C1952" s="395">
        <v>601555</v>
      </c>
      <c r="D1952" s="5" t="s">
        <v>7069</v>
      </c>
      <c r="E1952" s="6">
        <v>0</v>
      </c>
      <c r="F1952" s="5" t="s">
        <v>69</v>
      </c>
      <c r="G1952" s="5" t="s">
        <v>85</v>
      </c>
      <c r="H1952" s="6"/>
      <c r="I1952" s="5"/>
      <c r="J1952" s="6"/>
      <c r="K1952" s="6">
        <v>0.06</v>
      </c>
      <c r="L1952" s="6">
        <v>0.97</v>
      </c>
      <c r="M1952" s="5" t="s">
        <v>122</v>
      </c>
      <c r="N1952" s="5"/>
    </row>
    <row r="1953" spans="1:14">
      <c r="A1953" s="5" t="s">
        <v>1853</v>
      </c>
      <c r="B1953" s="5" t="s">
        <v>1854</v>
      </c>
      <c r="C1953" s="393">
        <v>2</v>
      </c>
      <c r="D1953" s="5" t="s">
        <v>1856</v>
      </c>
      <c r="E1953" s="6">
        <v>0</v>
      </c>
      <c r="F1953" s="5" t="s">
        <v>69</v>
      </c>
      <c r="G1953" s="5" t="s">
        <v>90</v>
      </c>
      <c r="H1953" s="6">
        <v>0.98</v>
      </c>
      <c r="I1953" s="5" t="s">
        <v>142</v>
      </c>
      <c r="J1953" s="6"/>
      <c r="K1953" s="6">
        <v>-0.52</v>
      </c>
      <c r="L1953" s="6">
        <v>0.4</v>
      </c>
      <c r="M1953" s="5" t="s">
        <v>122</v>
      </c>
      <c r="N1953" s="5" t="s">
        <v>8924</v>
      </c>
    </row>
    <row r="1954" spans="1:14">
      <c r="A1954" s="5" t="s">
        <v>8065</v>
      </c>
      <c r="B1954" s="5" t="s">
        <v>8066</v>
      </c>
      <c r="C1954" s="393">
        <v>600745</v>
      </c>
      <c r="D1954" s="5" t="s">
        <v>8068</v>
      </c>
      <c r="E1954" s="6">
        <v>0</v>
      </c>
      <c r="F1954" s="5" t="s">
        <v>69</v>
      </c>
      <c r="G1954" s="5" t="s">
        <v>88</v>
      </c>
      <c r="H1954" s="6"/>
      <c r="I1954" s="5"/>
      <c r="J1954" s="6">
        <v>21.7</v>
      </c>
      <c r="K1954" s="6">
        <v>-0.08</v>
      </c>
      <c r="L1954" s="6">
        <v>1.1100000000000001</v>
      </c>
      <c r="M1954" s="5" t="s">
        <v>122</v>
      </c>
      <c r="N1954" s="5"/>
    </row>
    <row r="1955" spans="1:14">
      <c r="A1955" s="5" t="s">
        <v>4150</v>
      </c>
      <c r="B1955" s="5" t="s">
        <v>4151</v>
      </c>
      <c r="C1955" s="393">
        <v>600901</v>
      </c>
      <c r="D1955" s="5" t="s">
        <v>4153</v>
      </c>
      <c r="E1955" s="6">
        <v>0</v>
      </c>
      <c r="F1955" s="5" t="s">
        <v>69</v>
      </c>
      <c r="G1955" s="5" t="s">
        <v>85</v>
      </c>
      <c r="H1955" s="6"/>
      <c r="I1955" s="5"/>
      <c r="J1955" s="6"/>
      <c r="K1955" s="6">
        <v>0.14000000000000001</v>
      </c>
      <c r="L1955" s="6">
        <v>1.57</v>
      </c>
      <c r="M1955" s="5" t="s">
        <v>122</v>
      </c>
      <c r="N1955" s="5"/>
    </row>
    <row r="1956" spans="1:14">
      <c r="A1956" s="5" t="s">
        <v>919</v>
      </c>
      <c r="B1956" s="5" t="s">
        <v>920</v>
      </c>
      <c r="C1956" s="393">
        <v>601577</v>
      </c>
      <c r="D1956" s="5" t="s">
        <v>922</v>
      </c>
      <c r="E1956" s="6">
        <v>0</v>
      </c>
      <c r="F1956" s="5" t="s">
        <v>69</v>
      </c>
      <c r="G1956" s="5" t="s">
        <v>85</v>
      </c>
      <c r="H1956" s="6"/>
      <c r="I1956" s="5"/>
      <c r="J1956" s="6">
        <v>3.39</v>
      </c>
      <c r="K1956" s="6">
        <v>0.12</v>
      </c>
      <c r="L1956" s="6">
        <v>0.54</v>
      </c>
      <c r="M1956" s="5" t="s">
        <v>122</v>
      </c>
      <c r="N1956" s="5"/>
    </row>
    <row r="1957" spans="1:14">
      <c r="A1957" s="5" t="s">
        <v>6654</v>
      </c>
      <c r="B1957" s="5" t="s">
        <v>6655</v>
      </c>
      <c r="C1957" s="393">
        <v>2252</v>
      </c>
      <c r="D1957" s="5" t="s">
        <v>6657</v>
      </c>
      <c r="E1957" s="6">
        <v>0</v>
      </c>
      <c r="F1957" s="5" t="s">
        <v>69</v>
      </c>
      <c r="G1957" s="5" t="s">
        <v>86</v>
      </c>
      <c r="H1957" s="6"/>
      <c r="I1957" s="5"/>
      <c r="J1957" s="6"/>
      <c r="K1957" s="6">
        <v>0.05</v>
      </c>
      <c r="L1957" s="6">
        <v>1.17</v>
      </c>
      <c r="M1957" s="5" t="s">
        <v>122</v>
      </c>
      <c r="N1957" s="5"/>
    </row>
    <row r="1958" spans="1:14">
      <c r="A1958" s="5" t="s">
        <v>4919</v>
      </c>
      <c r="B1958" s="5" t="s">
        <v>4920</v>
      </c>
      <c r="C1958" s="393">
        <v>601615</v>
      </c>
      <c r="D1958" s="5" t="s">
        <v>4922</v>
      </c>
      <c r="E1958" s="6">
        <v>0</v>
      </c>
      <c r="F1958" s="5" t="s">
        <v>69</v>
      </c>
      <c r="G1958" s="5" t="s">
        <v>87</v>
      </c>
      <c r="H1958" s="6"/>
      <c r="I1958" s="5"/>
      <c r="J1958" s="6">
        <v>6.19</v>
      </c>
      <c r="K1958" s="6">
        <v>0.01</v>
      </c>
      <c r="L1958" s="6">
        <v>1.42</v>
      </c>
      <c r="M1958" s="5" t="s">
        <v>122</v>
      </c>
      <c r="N1958" s="5"/>
    </row>
    <row r="1959" spans="1:14">
      <c r="A1959" s="5" t="s">
        <v>1749</v>
      </c>
      <c r="B1959" s="5" t="s">
        <v>1750</v>
      </c>
      <c r="C1959" s="393">
        <v>688009</v>
      </c>
      <c r="D1959" s="5" t="s">
        <v>1752</v>
      </c>
      <c r="E1959" s="6">
        <v>0</v>
      </c>
      <c r="F1959" s="5" t="s">
        <v>69</v>
      </c>
      <c r="G1959" s="5" t="s">
        <v>88</v>
      </c>
      <c r="H1959" s="6"/>
      <c r="I1959" s="5"/>
      <c r="J1959" s="6">
        <v>10.84</v>
      </c>
      <c r="K1959" s="6">
        <v>0.09</v>
      </c>
      <c r="L1959" s="6">
        <v>1.23</v>
      </c>
      <c r="M1959" s="5" t="s">
        <v>122</v>
      </c>
      <c r="N1959" s="5"/>
    </row>
    <row r="1960" spans="1:14">
      <c r="A1960" s="5" t="s">
        <v>8557</v>
      </c>
      <c r="B1960" s="5" t="s">
        <v>9183</v>
      </c>
      <c r="C1960" s="395">
        <v>603087</v>
      </c>
      <c r="D1960" s="5" t="s">
        <v>9184</v>
      </c>
      <c r="E1960" s="6">
        <v>0</v>
      </c>
      <c r="F1960" s="5" t="s">
        <v>69</v>
      </c>
      <c r="G1960" s="5" t="s">
        <v>86</v>
      </c>
      <c r="H1960" s="6"/>
      <c r="I1960" s="5"/>
      <c r="J1960" s="6"/>
      <c r="K1960" s="6">
        <v>0.06</v>
      </c>
      <c r="L1960" s="6">
        <v>3.4</v>
      </c>
      <c r="M1960" s="5" t="s">
        <v>122</v>
      </c>
      <c r="N1960" s="5"/>
    </row>
    <row r="1961" spans="1:14">
      <c r="A1961" s="5" t="s">
        <v>7717</v>
      </c>
      <c r="B1961" s="5" t="s">
        <v>7718</v>
      </c>
      <c r="C1961" s="393">
        <v>688599</v>
      </c>
      <c r="D1961" s="5" t="s">
        <v>7720</v>
      </c>
      <c r="E1961" s="6">
        <v>0</v>
      </c>
      <c r="F1961" s="5" t="s">
        <v>69</v>
      </c>
      <c r="G1961" s="5" t="s">
        <v>88</v>
      </c>
      <c r="H1961" s="6">
        <v>0.72</v>
      </c>
      <c r="I1961" s="5" t="s">
        <v>142</v>
      </c>
      <c r="J1961" s="6"/>
      <c r="K1961" s="6">
        <v>-0.11</v>
      </c>
      <c r="L1961" s="6">
        <v>1.6</v>
      </c>
      <c r="M1961" s="5" t="s">
        <v>122</v>
      </c>
      <c r="N1961" s="5" t="s">
        <v>8599</v>
      </c>
    </row>
    <row r="1962" spans="1:14">
      <c r="A1962" s="5" t="s">
        <v>8556</v>
      </c>
      <c r="B1962" s="5" t="s">
        <v>9187</v>
      </c>
      <c r="C1962" s="393">
        <v>688313</v>
      </c>
      <c r="D1962" s="5" t="s">
        <v>9188</v>
      </c>
      <c r="E1962" s="6">
        <v>0</v>
      </c>
      <c r="F1962" s="5" t="s">
        <v>69</v>
      </c>
      <c r="G1962" s="5" t="s">
        <v>88</v>
      </c>
      <c r="H1962" s="6"/>
      <c r="I1962" s="5"/>
      <c r="J1962" s="6"/>
      <c r="K1962" s="6">
        <v>0.06</v>
      </c>
      <c r="L1962" s="6">
        <v>32.950000000000003</v>
      </c>
      <c r="M1962" s="5" t="s">
        <v>122</v>
      </c>
      <c r="N1962" s="5"/>
    </row>
    <row r="1963" spans="1:14">
      <c r="A1963" s="5" t="s">
        <v>1483</v>
      </c>
      <c r="B1963" s="5" t="s">
        <v>1484</v>
      </c>
      <c r="C1963" s="395">
        <v>783</v>
      </c>
      <c r="D1963" s="5" t="s">
        <v>1486</v>
      </c>
      <c r="E1963" s="6">
        <v>0</v>
      </c>
      <c r="F1963" s="5" t="s">
        <v>69</v>
      </c>
      <c r="G1963" s="5" t="s">
        <v>85</v>
      </c>
      <c r="H1963" s="6"/>
      <c r="I1963" s="5"/>
      <c r="J1963" s="6"/>
      <c r="K1963" s="6">
        <v>0.06</v>
      </c>
      <c r="L1963" s="6">
        <v>1.1299999999999999</v>
      </c>
      <c r="M1963" s="5" t="s">
        <v>122</v>
      </c>
      <c r="N1963" s="5"/>
    </row>
    <row r="1964" spans="1:14">
      <c r="A1964" s="5" t="s">
        <v>6678</v>
      </c>
      <c r="B1964" s="5" t="s">
        <v>6679</v>
      </c>
      <c r="C1964" s="395">
        <v>983</v>
      </c>
      <c r="D1964" s="5" t="s">
        <v>6681</v>
      </c>
      <c r="E1964" s="6">
        <v>0</v>
      </c>
      <c r="F1964" s="5" t="s">
        <v>69</v>
      </c>
      <c r="G1964" s="5" t="s">
        <v>84</v>
      </c>
      <c r="H1964" s="6"/>
      <c r="I1964" s="5" t="s">
        <v>142</v>
      </c>
      <c r="J1964" s="6"/>
      <c r="K1964" s="6">
        <v>0.11</v>
      </c>
      <c r="L1964" s="6">
        <v>1</v>
      </c>
      <c r="M1964" s="5" t="s">
        <v>122</v>
      </c>
      <c r="N1964" s="5" t="s">
        <v>8599</v>
      </c>
    </row>
    <row r="1965" spans="1:14">
      <c r="A1965" s="5" t="s">
        <v>4401</v>
      </c>
      <c r="B1965" s="5" t="s">
        <v>4402</v>
      </c>
      <c r="C1965" s="395">
        <v>2517</v>
      </c>
      <c r="D1965" s="5" t="s">
        <v>4404</v>
      </c>
      <c r="E1965" s="6">
        <v>0</v>
      </c>
      <c r="F1965" s="5" t="s">
        <v>69</v>
      </c>
      <c r="G1965" s="5" t="s">
        <v>81</v>
      </c>
      <c r="H1965" s="6"/>
      <c r="I1965" s="5"/>
      <c r="J1965" s="6"/>
      <c r="K1965" s="6">
        <v>0.28000000000000003</v>
      </c>
      <c r="L1965" s="6">
        <v>4.22</v>
      </c>
      <c r="M1965" s="5" t="s">
        <v>122</v>
      </c>
      <c r="N1965" s="5"/>
    </row>
    <row r="1966" spans="1:14">
      <c r="A1966" s="5" t="s">
        <v>1087</v>
      </c>
      <c r="B1966" s="5" t="s">
        <v>1088</v>
      </c>
      <c r="C1966" s="395">
        <v>600085</v>
      </c>
      <c r="D1966" s="5" t="s">
        <v>1090</v>
      </c>
      <c r="E1966" s="6">
        <v>0</v>
      </c>
      <c r="F1966" s="5" t="s">
        <v>69</v>
      </c>
      <c r="G1966" s="5" t="s">
        <v>86</v>
      </c>
      <c r="H1966" s="6"/>
      <c r="I1966" s="5"/>
      <c r="J1966" s="6"/>
      <c r="K1966" s="6">
        <v>0.12</v>
      </c>
      <c r="L1966" s="6">
        <v>2.79</v>
      </c>
      <c r="M1966" s="5" t="s">
        <v>122</v>
      </c>
      <c r="N1966" s="5"/>
    </row>
    <row r="1967" spans="1:14">
      <c r="A1967" s="5" t="s">
        <v>3391</v>
      </c>
      <c r="B1967" s="5" t="s">
        <v>3392</v>
      </c>
      <c r="C1967" s="393">
        <v>603156</v>
      </c>
      <c r="D1967" s="5" t="s">
        <v>3394</v>
      </c>
      <c r="E1967" s="6">
        <v>0</v>
      </c>
      <c r="F1967" s="5" t="s">
        <v>69</v>
      </c>
      <c r="G1967" s="5" t="s">
        <v>83</v>
      </c>
      <c r="H1967" s="6"/>
      <c r="I1967" s="5"/>
      <c r="J1967" s="6"/>
      <c r="K1967" s="6">
        <v>0.16</v>
      </c>
      <c r="L1967" s="6">
        <v>4.26</v>
      </c>
      <c r="M1967" s="5" t="s">
        <v>122</v>
      </c>
      <c r="N1967" s="5"/>
    </row>
    <row r="1968" spans="1:14">
      <c r="A1968" s="5" t="s">
        <v>7078</v>
      </c>
      <c r="B1968" s="5" t="s">
        <v>7079</v>
      </c>
      <c r="C1968" s="393">
        <v>958</v>
      </c>
      <c r="D1968" s="5" t="s">
        <v>7081</v>
      </c>
      <c r="E1968" s="6">
        <v>0</v>
      </c>
      <c r="F1968" s="5" t="s">
        <v>69</v>
      </c>
      <c r="G1968" s="5" t="s">
        <v>85</v>
      </c>
      <c r="H1968" s="6"/>
      <c r="I1968" s="5"/>
      <c r="J1968" s="6"/>
      <c r="K1968" s="6">
        <v>7.0000000000000007E-2</v>
      </c>
      <c r="L1968" s="6">
        <v>1.61</v>
      </c>
      <c r="M1968" s="5" t="s">
        <v>122</v>
      </c>
      <c r="N1968" s="5"/>
    </row>
    <row r="1969" spans="1:14">
      <c r="A1969" s="5" t="s">
        <v>1817</v>
      </c>
      <c r="B1969" s="5" t="s">
        <v>1818</v>
      </c>
      <c r="C1969" s="393">
        <v>600995</v>
      </c>
      <c r="D1969" s="5" t="s">
        <v>1820</v>
      </c>
      <c r="E1969" s="6">
        <v>0</v>
      </c>
      <c r="F1969" s="5" t="s">
        <v>69</v>
      </c>
      <c r="G1969" s="5" t="s">
        <v>91</v>
      </c>
      <c r="H1969" s="6"/>
      <c r="I1969" s="5"/>
      <c r="J1969" s="6"/>
      <c r="K1969" s="6">
        <v>0.09</v>
      </c>
      <c r="L1969" s="6">
        <v>1.95</v>
      </c>
      <c r="M1969" s="5" t="s">
        <v>122</v>
      </c>
      <c r="N1969" s="5"/>
    </row>
    <row r="1970" spans="1:14">
      <c r="A1970" s="5" t="s">
        <v>7550</v>
      </c>
      <c r="B1970" s="5" t="s">
        <v>7551</v>
      </c>
      <c r="C1970" s="393">
        <v>601162</v>
      </c>
      <c r="D1970" s="5" t="s">
        <v>7553</v>
      </c>
      <c r="E1970" s="6">
        <v>0</v>
      </c>
      <c r="F1970" s="5" t="s">
        <v>69</v>
      </c>
      <c r="G1970" s="5" t="s">
        <v>85</v>
      </c>
      <c r="H1970" s="6"/>
      <c r="I1970" s="5"/>
      <c r="J1970" s="6"/>
      <c r="K1970" s="6">
        <v>0</v>
      </c>
      <c r="L1970" s="6">
        <v>1.39</v>
      </c>
      <c r="M1970" s="5" t="s">
        <v>122</v>
      </c>
      <c r="N1970" s="5"/>
    </row>
    <row r="1971" spans="1:14">
      <c r="A1971" s="5" t="s">
        <v>5199</v>
      </c>
      <c r="B1971" s="5" t="s">
        <v>5200</v>
      </c>
      <c r="C1971" s="394" t="s">
        <v>5201</v>
      </c>
      <c r="D1971" s="5" t="s">
        <v>5202</v>
      </c>
      <c r="E1971" s="6">
        <v>0</v>
      </c>
      <c r="F1971" s="5" t="s">
        <v>69</v>
      </c>
      <c r="G1971" s="5" t="s">
        <v>83</v>
      </c>
      <c r="H1971" s="6"/>
      <c r="I1971" s="5"/>
      <c r="J1971" s="6"/>
      <c r="K1971" s="6">
        <v>0.01</v>
      </c>
      <c r="L1971" s="6">
        <v>1.56</v>
      </c>
      <c r="M1971" s="5" t="s">
        <v>122</v>
      </c>
      <c r="N1971" s="5"/>
    </row>
    <row r="1972" spans="1:14">
      <c r="A1972" s="5" t="s">
        <v>7582</v>
      </c>
      <c r="B1972" s="5" t="s">
        <v>7583</v>
      </c>
      <c r="C1972" s="393">
        <v>2185</v>
      </c>
      <c r="D1972" s="5" t="s">
        <v>7585</v>
      </c>
      <c r="E1972" s="6">
        <v>0</v>
      </c>
      <c r="F1972" s="5" t="s">
        <v>69</v>
      </c>
      <c r="G1972" s="5" t="s">
        <v>88</v>
      </c>
      <c r="H1972" s="6"/>
      <c r="I1972" s="5"/>
      <c r="J1972" s="6">
        <v>31.43</v>
      </c>
      <c r="K1972" s="6">
        <v>0.05</v>
      </c>
      <c r="L1972" s="6">
        <v>2.2400000000000002</v>
      </c>
      <c r="M1972" s="5" t="s">
        <v>122</v>
      </c>
      <c r="N1972" s="5"/>
    </row>
    <row r="1973" spans="1:14">
      <c r="A1973" s="5" t="s">
        <v>3182</v>
      </c>
      <c r="B1973" s="5" t="s">
        <v>3183</v>
      </c>
      <c r="C1973" s="393">
        <v>2465</v>
      </c>
      <c r="D1973" s="5" t="s">
        <v>3185</v>
      </c>
      <c r="E1973" s="6">
        <v>0</v>
      </c>
      <c r="F1973" s="5" t="s">
        <v>69</v>
      </c>
      <c r="G1973" s="5" t="s">
        <v>88</v>
      </c>
      <c r="H1973" s="6"/>
      <c r="I1973" s="5"/>
      <c r="J1973" s="6"/>
      <c r="K1973" s="6">
        <v>-0.06</v>
      </c>
      <c r="L1973" s="6">
        <v>3.23</v>
      </c>
      <c r="M1973" s="5" t="s">
        <v>122</v>
      </c>
      <c r="N1973" s="5"/>
    </row>
    <row r="1974" spans="1:14">
      <c r="A1974" s="5" t="s">
        <v>4194</v>
      </c>
      <c r="B1974" s="5" t="s">
        <v>4195</v>
      </c>
      <c r="C1974" s="393">
        <v>2409</v>
      </c>
      <c r="D1974" s="5" t="s">
        <v>4197</v>
      </c>
      <c r="E1974" s="6">
        <v>0</v>
      </c>
      <c r="F1974" s="5" t="s">
        <v>69</v>
      </c>
      <c r="G1974" s="5" t="s">
        <v>89</v>
      </c>
      <c r="H1974" s="6"/>
      <c r="I1974" s="5"/>
      <c r="J1974" s="6"/>
      <c r="K1974" s="6">
        <v>0.12</v>
      </c>
      <c r="L1974" s="6">
        <v>5.21</v>
      </c>
      <c r="M1974" s="5" t="s">
        <v>122</v>
      </c>
      <c r="N1974" s="5"/>
    </row>
    <row r="1975" spans="1:14">
      <c r="A1975" s="5" t="s">
        <v>971</v>
      </c>
      <c r="B1975" s="5" t="s">
        <v>972</v>
      </c>
      <c r="C1975" s="393">
        <v>2966</v>
      </c>
      <c r="D1975" s="5" t="s">
        <v>974</v>
      </c>
      <c r="E1975" s="6">
        <v>0</v>
      </c>
      <c r="F1975" s="5" t="s">
        <v>69</v>
      </c>
      <c r="G1975" s="5" t="s">
        <v>85</v>
      </c>
      <c r="H1975" s="6"/>
      <c r="I1975" s="5"/>
      <c r="J1975" s="6"/>
      <c r="K1975" s="6">
        <v>0.13</v>
      </c>
      <c r="L1975" s="6">
        <v>0.73</v>
      </c>
      <c r="M1975" s="5" t="s">
        <v>122</v>
      </c>
      <c r="N1975" s="5"/>
    </row>
    <row r="1976" spans="1:14">
      <c r="A1976" s="5" t="s">
        <v>3022</v>
      </c>
      <c r="B1976" s="5" t="s">
        <v>3023</v>
      </c>
      <c r="C1976" s="393">
        <v>603195</v>
      </c>
      <c r="D1976" s="5" t="s">
        <v>3025</v>
      </c>
      <c r="E1976" s="6">
        <v>0</v>
      </c>
      <c r="F1976" s="5" t="s">
        <v>69</v>
      </c>
      <c r="G1976" s="5" t="s">
        <v>87</v>
      </c>
      <c r="H1976" s="6"/>
      <c r="I1976" s="5"/>
      <c r="J1976" s="6"/>
      <c r="K1976" s="6">
        <v>0.28999999999999998</v>
      </c>
      <c r="L1976" s="6">
        <v>4.7699999999999996</v>
      </c>
      <c r="M1976" s="5" t="s">
        <v>122</v>
      </c>
      <c r="N1976" s="5"/>
    </row>
    <row r="1977" spans="1:14">
      <c r="A1977" s="5" t="s">
        <v>1095</v>
      </c>
      <c r="B1977" s="5" t="s">
        <v>1096</v>
      </c>
      <c r="C1977" s="393">
        <v>729</v>
      </c>
      <c r="D1977" s="5" t="s">
        <v>1098</v>
      </c>
      <c r="E1977" s="6">
        <v>0</v>
      </c>
      <c r="F1977" s="5" t="s">
        <v>69</v>
      </c>
      <c r="G1977" s="5" t="s">
        <v>83</v>
      </c>
      <c r="H1977" s="6"/>
      <c r="I1977" s="5" t="s">
        <v>142</v>
      </c>
      <c r="J1977" s="6">
        <v>74.17</v>
      </c>
      <c r="K1977" s="6">
        <v>0.09</v>
      </c>
      <c r="L1977" s="6">
        <v>2.54</v>
      </c>
      <c r="M1977" s="5" t="s">
        <v>122</v>
      </c>
      <c r="N1977" s="5" t="s">
        <v>8600</v>
      </c>
    </row>
    <row r="1978" spans="1:14">
      <c r="A1978" s="5" t="s">
        <v>3671</v>
      </c>
      <c r="B1978" s="5" t="s">
        <v>3672</v>
      </c>
      <c r="C1978" s="393">
        <v>600141</v>
      </c>
      <c r="D1978" s="5" t="s">
        <v>3674</v>
      </c>
      <c r="E1978" s="6">
        <v>0</v>
      </c>
      <c r="F1978" s="5" t="s">
        <v>69</v>
      </c>
      <c r="G1978" s="5" t="s">
        <v>89</v>
      </c>
      <c r="H1978" s="6"/>
      <c r="I1978" s="5"/>
      <c r="J1978" s="6"/>
      <c r="K1978" s="6">
        <v>7.0000000000000007E-2</v>
      </c>
      <c r="L1978" s="6">
        <v>1.66</v>
      </c>
      <c r="M1978" s="5" t="s">
        <v>122</v>
      </c>
      <c r="N1978" s="5"/>
    </row>
    <row r="1979" spans="1:14">
      <c r="A1979" s="5" t="s">
        <v>5255</v>
      </c>
      <c r="B1979" s="5" t="s">
        <v>5256</v>
      </c>
      <c r="C1979" s="393">
        <v>601567</v>
      </c>
      <c r="D1979" s="5" t="s">
        <v>5258</v>
      </c>
      <c r="E1979" s="6">
        <v>0</v>
      </c>
      <c r="F1979" s="5" t="s">
        <v>69</v>
      </c>
      <c r="G1979" s="5" t="s">
        <v>87</v>
      </c>
      <c r="H1979" s="6"/>
      <c r="I1979" s="5"/>
      <c r="J1979" s="6"/>
      <c r="K1979" s="6">
        <v>0.2</v>
      </c>
      <c r="L1979" s="6">
        <v>2.94</v>
      </c>
      <c r="M1979" s="5" t="s">
        <v>122</v>
      </c>
      <c r="N1979" s="5"/>
    </row>
    <row r="1980" spans="1:14">
      <c r="A1980" s="5" t="s">
        <v>6566</v>
      </c>
      <c r="B1980" s="5" t="s">
        <v>6567</v>
      </c>
      <c r="C1980" s="395">
        <v>688188</v>
      </c>
      <c r="D1980" s="5" t="s">
        <v>6569</v>
      </c>
      <c r="E1980" s="6">
        <v>0</v>
      </c>
      <c r="F1980" s="5" t="s">
        <v>69</v>
      </c>
      <c r="G1980" s="5" t="s">
        <v>88</v>
      </c>
      <c r="H1980" s="6"/>
      <c r="I1980" s="5"/>
      <c r="J1980" s="6">
        <v>39.909999999999997</v>
      </c>
      <c r="K1980" s="6">
        <v>0.19</v>
      </c>
      <c r="L1980" s="6">
        <v>6.76</v>
      </c>
      <c r="M1980" s="5" t="s">
        <v>122</v>
      </c>
      <c r="N1980" s="5"/>
    </row>
    <row r="1981" spans="1:14">
      <c r="A1981" s="5" t="s">
        <v>2342</v>
      </c>
      <c r="B1981" s="5" t="s">
        <v>2343</v>
      </c>
      <c r="C1981" s="393">
        <v>423</v>
      </c>
      <c r="D1981" s="5" t="s">
        <v>2345</v>
      </c>
      <c r="E1981" s="6">
        <v>0</v>
      </c>
      <c r="F1981" s="5" t="s">
        <v>69</v>
      </c>
      <c r="G1981" s="5" t="s">
        <v>86</v>
      </c>
      <c r="H1981" s="6"/>
      <c r="I1981" s="5"/>
      <c r="J1981" s="6"/>
      <c r="K1981" s="6">
        <v>0.17</v>
      </c>
      <c r="L1981" s="6">
        <v>3.41</v>
      </c>
      <c r="M1981" s="5" t="s">
        <v>122</v>
      </c>
      <c r="N1981" s="5"/>
    </row>
    <row r="1982" spans="1:14">
      <c r="A1982" s="5" t="s">
        <v>698</v>
      </c>
      <c r="B1982" s="5" t="s">
        <v>699</v>
      </c>
      <c r="C1982" s="395">
        <v>2821</v>
      </c>
      <c r="D1982" s="5" t="s">
        <v>701</v>
      </c>
      <c r="E1982" s="6">
        <v>0</v>
      </c>
      <c r="F1982" s="5" t="s">
        <v>69</v>
      </c>
      <c r="G1982" s="5" t="s">
        <v>86</v>
      </c>
      <c r="H1982" s="6"/>
      <c r="I1982" s="5"/>
      <c r="J1982" s="6"/>
      <c r="K1982" s="6">
        <v>7.0000000000000007E-2</v>
      </c>
      <c r="L1982" s="6">
        <v>2.48</v>
      </c>
      <c r="M1982" s="5" t="s">
        <v>122</v>
      </c>
      <c r="N1982" s="5"/>
    </row>
    <row r="1983" spans="1:14">
      <c r="A1983" s="5" t="s">
        <v>1067</v>
      </c>
      <c r="B1983" s="5" t="s">
        <v>1068</v>
      </c>
      <c r="C1983" s="395">
        <v>2271</v>
      </c>
      <c r="D1983" s="5" t="s">
        <v>1070</v>
      </c>
      <c r="E1983" s="6">
        <v>0</v>
      </c>
      <c r="F1983" s="5" t="s">
        <v>69</v>
      </c>
      <c r="G1983" s="5" t="s">
        <v>89</v>
      </c>
      <c r="H1983" s="6"/>
      <c r="I1983" s="5"/>
      <c r="J1983" s="6"/>
      <c r="K1983" s="6">
        <v>0</v>
      </c>
      <c r="L1983" s="6">
        <v>1.8</v>
      </c>
      <c r="M1983" s="5" t="s">
        <v>122</v>
      </c>
      <c r="N1983" s="5"/>
    </row>
    <row r="1984" spans="1:14">
      <c r="A1984" s="5" t="s">
        <v>3631</v>
      </c>
      <c r="B1984" s="5" t="s">
        <v>3632</v>
      </c>
      <c r="C1984" s="393">
        <v>600985</v>
      </c>
      <c r="D1984" s="5" t="s">
        <v>3634</v>
      </c>
      <c r="E1984" s="6">
        <v>0</v>
      </c>
      <c r="F1984" s="5" t="s">
        <v>69</v>
      </c>
      <c r="G1984" s="5" t="s">
        <v>89</v>
      </c>
      <c r="H1984" s="6"/>
      <c r="I1984" s="5"/>
      <c r="J1984" s="6"/>
      <c r="K1984" s="6">
        <v>0.02</v>
      </c>
      <c r="L1984" s="6">
        <v>0.86</v>
      </c>
      <c r="M1984" s="5" t="s">
        <v>122</v>
      </c>
      <c r="N1984" s="5"/>
    </row>
    <row r="1985" spans="1:14">
      <c r="A1985" s="5" t="s">
        <v>4046</v>
      </c>
      <c r="B1985" s="5" t="s">
        <v>4047</v>
      </c>
      <c r="C1985" s="393">
        <v>2459</v>
      </c>
      <c r="D1985" s="5" t="s">
        <v>4049</v>
      </c>
      <c r="E1985" s="6">
        <v>0</v>
      </c>
      <c r="F1985" s="5" t="s">
        <v>69</v>
      </c>
      <c r="G1985" s="5" t="s">
        <v>88</v>
      </c>
      <c r="H1985" s="6">
        <v>0.7</v>
      </c>
      <c r="I1985" s="5" t="s">
        <v>142</v>
      </c>
      <c r="J1985" s="6"/>
      <c r="K1985" s="6">
        <v>-0.16</v>
      </c>
      <c r="L1985" s="6">
        <v>1.54</v>
      </c>
      <c r="M1985" s="5" t="s">
        <v>122</v>
      </c>
      <c r="N1985" s="5" t="s">
        <v>8599</v>
      </c>
    </row>
    <row r="1986" spans="1:14">
      <c r="A1986" s="5" t="s">
        <v>3917</v>
      </c>
      <c r="B1986" s="5" t="s">
        <v>3918</v>
      </c>
      <c r="C1986" s="393">
        <v>600863</v>
      </c>
      <c r="D1986" s="5" t="s">
        <v>3920</v>
      </c>
      <c r="E1986" s="6">
        <v>0</v>
      </c>
      <c r="F1986" s="5" t="s">
        <v>69</v>
      </c>
      <c r="G1986" s="5" t="s">
        <v>91</v>
      </c>
      <c r="H1986" s="6"/>
      <c r="I1986" s="5"/>
      <c r="J1986" s="6"/>
      <c r="K1986" s="6">
        <v>0.15</v>
      </c>
      <c r="L1986" s="6">
        <v>1.88</v>
      </c>
      <c r="M1986" s="5" t="s">
        <v>122</v>
      </c>
      <c r="N1986" s="5"/>
    </row>
    <row r="1987" spans="1:14">
      <c r="A1987" s="5" t="s">
        <v>217</v>
      </c>
      <c r="B1987" s="5" t="s">
        <v>218</v>
      </c>
      <c r="C1987" s="393">
        <v>688082</v>
      </c>
      <c r="D1987" s="5" t="s">
        <v>220</v>
      </c>
      <c r="E1987" s="6">
        <v>0</v>
      </c>
      <c r="F1987" s="5" t="s">
        <v>69</v>
      </c>
      <c r="G1987" s="5" t="s">
        <v>88</v>
      </c>
      <c r="H1987" s="6"/>
      <c r="I1987" s="5"/>
      <c r="J1987" s="6">
        <v>40.07</v>
      </c>
      <c r="K1987" s="6">
        <v>0.14000000000000001</v>
      </c>
      <c r="L1987" s="6">
        <v>5.49</v>
      </c>
      <c r="M1987" s="5" t="s">
        <v>122</v>
      </c>
      <c r="N1987" s="5"/>
    </row>
    <row r="1988" spans="1:14">
      <c r="A1988" s="5" t="s">
        <v>158</v>
      </c>
      <c r="B1988" s="5" t="s">
        <v>159</v>
      </c>
      <c r="C1988" s="395" t="s">
        <v>160</v>
      </c>
      <c r="D1988" s="5" t="s">
        <v>161</v>
      </c>
      <c r="E1988" s="6">
        <v>0</v>
      </c>
      <c r="F1988" s="5" t="s">
        <v>64</v>
      </c>
      <c r="G1988" s="5" t="s">
        <v>90</v>
      </c>
      <c r="H1988" s="6"/>
      <c r="I1988" s="5"/>
      <c r="J1988" s="6"/>
      <c r="K1988" s="6">
        <v>0.1</v>
      </c>
      <c r="L1988" s="6">
        <v>0.38</v>
      </c>
      <c r="M1988" s="5" t="s">
        <v>162</v>
      </c>
      <c r="N1988" s="5"/>
    </row>
    <row r="1989" spans="1:14">
      <c r="A1989" s="5" t="s">
        <v>1589</v>
      </c>
      <c r="B1989" s="5" t="s">
        <v>1590</v>
      </c>
      <c r="C1989" s="395">
        <v>2939</v>
      </c>
      <c r="D1989" s="5" t="s">
        <v>1592</v>
      </c>
      <c r="E1989" s="6">
        <v>0</v>
      </c>
      <c r="F1989" s="5" t="s">
        <v>69</v>
      </c>
      <c r="G1989" s="5" t="s">
        <v>85</v>
      </c>
      <c r="H1989" s="6"/>
      <c r="I1989" s="5"/>
      <c r="J1989" s="6"/>
      <c r="K1989" s="6">
        <v>0.05</v>
      </c>
      <c r="L1989" s="6">
        <v>1.1599999999999999</v>
      </c>
      <c r="M1989" s="5" t="s">
        <v>122</v>
      </c>
      <c r="N1989" s="5"/>
    </row>
    <row r="1990" spans="1:14">
      <c r="A1990" s="5" t="s">
        <v>3198</v>
      </c>
      <c r="B1990" s="5" t="s">
        <v>3199</v>
      </c>
      <c r="C1990" s="395">
        <v>987</v>
      </c>
      <c r="D1990" s="5" t="s">
        <v>3201</v>
      </c>
      <c r="E1990" s="6">
        <v>0</v>
      </c>
      <c r="F1990" s="5" t="s">
        <v>69</v>
      </c>
      <c r="G1990" s="5" t="s">
        <v>85</v>
      </c>
      <c r="H1990" s="6"/>
      <c r="I1990" s="5"/>
      <c r="J1990" s="6"/>
      <c r="K1990" s="6">
        <v>0.15</v>
      </c>
      <c r="L1990" s="6">
        <v>1.31</v>
      </c>
      <c r="M1990" s="5" t="s">
        <v>122</v>
      </c>
      <c r="N1990" s="5"/>
    </row>
    <row r="1991" spans="1:14">
      <c r="A1991" s="5" t="s">
        <v>7387</v>
      </c>
      <c r="B1991" s="5" t="s">
        <v>7388</v>
      </c>
      <c r="C1991" s="394" t="s">
        <v>7389</v>
      </c>
      <c r="D1991" s="5" t="s">
        <v>7390</v>
      </c>
      <c r="E1991" s="6">
        <v>0</v>
      </c>
      <c r="F1991" s="5" t="s">
        <v>69</v>
      </c>
      <c r="G1991" s="5" t="s">
        <v>88</v>
      </c>
      <c r="H1991" s="6">
        <v>1.1599999999999999</v>
      </c>
      <c r="I1991" s="5" t="s">
        <v>142</v>
      </c>
      <c r="J1991" s="6"/>
      <c r="K1991" s="6">
        <v>-0.37</v>
      </c>
      <c r="L1991" s="6">
        <v>1.59</v>
      </c>
      <c r="M1991" s="5" t="s">
        <v>122</v>
      </c>
      <c r="N1991" s="5" t="s">
        <v>8599</v>
      </c>
    </row>
    <row r="1992" spans="1:14">
      <c r="A1992" s="5" t="s">
        <v>8265</v>
      </c>
      <c r="B1992" s="5" t="s">
        <v>8266</v>
      </c>
      <c r="C1992" s="393">
        <v>600177</v>
      </c>
      <c r="D1992" s="5" t="s">
        <v>8268</v>
      </c>
      <c r="E1992" s="6">
        <v>0</v>
      </c>
      <c r="F1992" s="5" t="s">
        <v>69</v>
      </c>
      <c r="G1992" s="5" t="s">
        <v>90</v>
      </c>
      <c r="H1992" s="6"/>
      <c r="I1992" s="5"/>
      <c r="J1992" s="6"/>
      <c r="K1992" s="6">
        <v>7.0000000000000007E-2</v>
      </c>
      <c r="L1992" s="6">
        <v>0.79</v>
      </c>
      <c r="M1992" s="5" t="s">
        <v>122</v>
      </c>
      <c r="N1992" s="5"/>
    </row>
    <row r="1993" spans="1:14">
      <c r="A1993" s="5" t="s">
        <v>4106</v>
      </c>
      <c r="B1993" s="5" t="s">
        <v>4107</v>
      </c>
      <c r="C1993" s="393">
        <v>603979</v>
      </c>
      <c r="D1993" s="5" t="s">
        <v>4109</v>
      </c>
      <c r="E1993" s="6">
        <v>0</v>
      </c>
      <c r="F1993" s="5" t="s">
        <v>69</v>
      </c>
      <c r="G1993" s="5" t="s">
        <v>89</v>
      </c>
      <c r="H1993" s="6"/>
      <c r="I1993" s="5"/>
      <c r="J1993" s="6"/>
      <c r="K1993" s="6">
        <v>0.2</v>
      </c>
      <c r="L1993" s="6">
        <v>3.59</v>
      </c>
      <c r="M1993" s="5" t="s">
        <v>122</v>
      </c>
      <c r="N1993" s="5"/>
    </row>
    <row r="1994" spans="1:14">
      <c r="A1994" s="5" t="s">
        <v>1091</v>
      </c>
      <c r="B1994" s="5" t="s">
        <v>1092</v>
      </c>
      <c r="C1994" s="393">
        <v>603392</v>
      </c>
      <c r="D1994" s="5" t="s">
        <v>1094</v>
      </c>
      <c r="E1994" s="6">
        <v>0</v>
      </c>
      <c r="F1994" s="5" t="s">
        <v>69</v>
      </c>
      <c r="G1994" s="5" t="s">
        <v>86</v>
      </c>
      <c r="H1994" s="6"/>
      <c r="I1994" s="5"/>
      <c r="J1994" s="6"/>
      <c r="K1994" s="6">
        <v>0.01</v>
      </c>
      <c r="L1994" s="6">
        <v>4.09</v>
      </c>
      <c r="M1994" s="5" t="s">
        <v>122</v>
      </c>
      <c r="N1994" s="5"/>
    </row>
    <row r="1995" spans="1:14">
      <c r="A1995" s="5" t="s">
        <v>6594</v>
      </c>
      <c r="B1995" s="5" t="s">
        <v>6595</v>
      </c>
      <c r="C1995" s="393">
        <v>688385</v>
      </c>
      <c r="D1995" s="5" t="s">
        <v>6597</v>
      </c>
      <c r="E1995" s="6">
        <v>0</v>
      </c>
      <c r="F1995" s="5" t="s">
        <v>69</v>
      </c>
      <c r="G1995" s="5" t="s">
        <v>88</v>
      </c>
      <c r="H1995" s="6"/>
      <c r="I1995" s="5"/>
      <c r="J1995" s="6"/>
      <c r="K1995" s="6">
        <v>0.1</v>
      </c>
      <c r="L1995" s="6">
        <v>9.2100000000000009</v>
      </c>
      <c r="M1995" s="5" t="s">
        <v>122</v>
      </c>
      <c r="N1995" s="5"/>
    </row>
    <row r="1996" spans="1:14">
      <c r="A1996" s="5" t="s">
        <v>1393</v>
      </c>
      <c r="B1996" s="5" t="s">
        <v>1394</v>
      </c>
      <c r="C1996" s="395">
        <v>688065</v>
      </c>
      <c r="D1996" s="5" t="s">
        <v>1396</v>
      </c>
      <c r="E1996" s="6">
        <v>0</v>
      </c>
      <c r="F1996" s="5" t="s">
        <v>69</v>
      </c>
      <c r="G1996" s="5" t="s">
        <v>89</v>
      </c>
      <c r="H1996" s="6"/>
      <c r="I1996" s="5"/>
      <c r="J1996" s="6"/>
      <c r="K1996" s="6">
        <v>0.04</v>
      </c>
      <c r="L1996" s="6">
        <v>2</v>
      </c>
      <c r="M1996" s="5" t="s">
        <v>122</v>
      </c>
      <c r="N1996" s="5"/>
    </row>
    <row r="1997" spans="1:14">
      <c r="A1997" s="5" t="s">
        <v>523</v>
      </c>
      <c r="B1997" s="5" t="s">
        <v>524</v>
      </c>
      <c r="C1997" s="393">
        <v>600298</v>
      </c>
      <c r="D1997" s="5" t="s">
        <v>526</v>
      </c>
      <c r="E1997" s="6">
        <v>0</v>
      </c>
      <c r="F1997" s="5" t="s">
        <v>69</v>
      </c>
      <c r="G1997" s="5" t="s">
        <v>83</v>
      </c>
      <c r="H1997" s="6"/>
      <c r="I1997" s="5"/>
      <c r="J1997" s="6"/>
      <c r="K1997" s="6">
        <v>0.14000000000000001</v>
      </c>
      <c r="L1997" s="6">
        <v>2.97</v>
      </c>
      <c r="M1997" s="5" t="s">
        <v>122</v>
      </c>
      <c r="N1997" s="5"/>
    </row>
    <row r="1998" spans="1:14">
      <c r="A1998" s="5" t="s">
        <v>1316</v>
      </c>
      <c r="B1998" s="5" t="s">
        <v>1317</v>
      </c>
      <c r="C1998" s="393">
        <v>601108</v>
      </c>
      <c r="D1998" s="5" t="s">
        <v>1319</v>
      </c>
      <c r="E1998" s="6">
        <v>0</v>
      </c>
      <c r="F1998" s="5" t="s">
        <v>69</v>
      </c>
      <c r="G1998" s="5" t="s">
        <v>85</v>
      </c>
      <c r="H1998" s="6"/>
      <c r="I1998" s="5"/>
      <c r="J1998" s="6"/>
      <c r="K1998" s="6">
        <v>7.0000000000000007E-2</v>
      </c>
      <c r="L1998" s="6">
        <v>1.02</v>
      </c>
      <c r="M1998" s="5" t="s">
        <v>122</v>
      </c>
      <c r="N1998" s="5"/>
    </row>
    <row r="1999" spans="1:14">
      <c r="A1999" s="5" t="s">
        <v>2436</v>
      </c>
      <c r="B1999" s="5" t="s">
        <v>2437</v>
      </c>
      <c r="C1999" s="393">
        <v>603486</v>
      </c>
      <c r="D1999" s="5" t="s">
        <v>2439</v>
      </c>
      <c r="E1999" s="6">
        <v>0</v>
      </c>
      <c r="F1999" s="5" t="s">
        <v>69</v>
      </c>
      <c r="G1999" s="5" t="s">
        <v>82</v>
      </c>
      <c r="H1999" s="6"/>
      <c r="I1999" s="5"/>
      <c r="J1999" s="6"/>
      <c r="K1999" s="6">
        <v>0.12</v>
      </c>
      <c r="L1999" s="6">
        <v>4.13</v>
      </c>
      <c r="M1999" s="5" t="s">
        <v>122</v>
      </c>
      <c r="N1999" s="5"/>
    </row>
    <row r="2000" spans="1:14">
      <c r="A2000" s="5" t="s">
        <v>583</v>
      </c>
      <c r="B2000" s="5" t="s">
        <v>584</v>
      </c>
      <c r="C2000" s="393">
        <v>688617</v>
      </c>
      <c r="D2000" s="5" t="s">
        <v>586</v>
      </c>
      <c r="E2000" s="6">
        <v>0</v>
      </c>
      <c r="F2000" s="5" t="s">
        <v>69</v>
      </c>
      <c r="G2000" s="5" t="s">
        <v>86</v>
      </c>
      <c r="H2000" s="6"/>
      <c r="I2000" s="5"/>
      <c r="J2000" s="6"/>
      <c r="K2000" s="6">
        <v>0.28999999999999998</v>
      </c>
      <c r="L2000" s="6">
        <v>11.89</v>
      </c>
      <c r="M2000" s="5" t="s">
        <v>122</v>
      </c>
      <c r="N2000" s="5"/>
    </row>
    <row r="2001" spans="1:14">
      <c r="A2001" s="5" t="s">
        <v>6818</v>
      </c>
      <c r="B2001" s="5" t="s">
        <v>6819</v>
      </c>
      <c r="C2001" s="393">
        <v>688234</v>
      </c>
      <c r="D2001" s="5" t="s">
        <v>6821</v>
      </c>
      <c r="E2001" s="6">
        <v>0</v>
      </c>
      <c r="F2001" s="5" t="s">
        <v>69</v>
      </c>
      <c r="G2001" s="5" t="s">
        <v>88</v>
      </c>
      <c r="H2001" s="6"/>
      <c r="I2001" s="5"/>
      <c r="J2001" s="6"/>
      <c r="K2001" s="6">
        <v>-0.03</v>
      </c>
      <c r="L2001" s="6">
        <v>6.55</v>
      </c>
      <c r="M2001" s="5" t="s">
        <v>122</v>
      </c>
      <c r="N2001" s="5"/>
    </row>
    <row r="2002" spans="1:14">
      <c r="A2002" s="5" t="s">
        <v>3683</v>
      </c>
      <c r="B2002" s="5" t="s">
        <v>3684</v>
      </c>
      <c r="C2002" s="395">
        <v>932</v>
      </c>
      <c r="D2002" s="5" t="s">
        <v>3686</v>
      </c>
      <c r="E2002" s="6">
        <v>0</v>
      </c>
      <c r="F2002" s="5" t="s">
        <v>69</v>
      </c>
      <c r="G2002" s="5" t="s">
        <v>89</v>
      </c>
      <c r="H2002" s="6"/>
      <c r="I2002" s="5"/>
      <c r="J2002" s="6"/>
      <c r="K2002" s="6">
        <v>7.0000000000000007E-2</v>
      </c>
      <c r="L2002" s="6">
        <v>0.64</v>
      </c>
      <c r="M2002" s="5" t="s">
        <v>122</v>
      </c>
      <c r="N2002" s="5"/>
    </row>
    <row r="2003" spans="1:14">
      <c r="A2003" s="5" t="s">
        <v>5247</v>
      </c>
      <c r="B2003" s="5" t="s">
        <v>5248</v>
      </c>
      <c r="C2003" s="395">
        <v>600699</v>
      </c>
      <c r="D2003" s="5" t="s">
        <v>5250</v>
      </c>
      <c r="E2003" s="6">
        <v>0</v>
      </c>
      <c r="F2003" s="5" t="s">
        <v>69</v>
      </c>
      <c r="G2003" s="5" t="s">
        <v>82</v>
      </c>
      <c r="H2003" s="6"/>
      <c r="I2003" s="5"/>
      <c r="J2003" s="6">
        <v>22.13</v>
      </c>
      <c r="K2003" s="6">
        <v>0.11</v>
      </c>
      <c r="L2003" s="6">
        <v>2.36</v>
      </c>
      <c r="M2003" s="5" t="s">
        <v>122</v>
      </c>
      <c r="N2003" s="5"/>
    </row>
    <row r="2004" spans="1:14">
      <c r="A2004" s="5" t="s">
        <v>1487</v>
      </c>
      <c r="B2004" s="5" t="s">
        <v>1488</v>
      </c>
      <c r="C2004" s="395">
        <v>601799</v>
      </c>
      <c r="D2004" s="5" t="s">
        <v>1490</v>
      </c>
      <c r="E2004" s="6">
        <v>0</v>
      </c>
      <c r="F2004" s="5" t="s">
        <v>69</v>
      </c>
      <c r="G2004" s="5" t="s">
        <v>82</v>
      </c>
      <c r="H2004" s="6"/>
      <c r="I2004" s="5"/>
      <c r="J2004" s="6">
        <v>25.2</v>
      </c>
      <c r="K2004" s="6">
        <v>0.15</v>
      </c>
      <c r="L2004" s="6">
        <v>3.24</v>
      </c>
      <c r="M2004" s="5" t="s">
        <v>122</v>
      </c>
      <c r="N2004" s="5"/>
    </row>
    <row r="2005" spans="1:14">
      <c r="A2005" s="5" t="s">
        <v>6978</v>
      </c>
      <c r="B2005" s="5" t="s">
        <v>6979</v>
      </c>
      <c r="C2005" s="395" t="s">
        <v>6980</v>
      </c>
      <c r="D2005" s="5" t="s">
        <v>6981</v>
      </c>
      <c r="E2005" s="6">
        <v>0</v>
      </c>
      <c r="F2005" s="5" t="s">
        <v>64</v>
      </c>
      <c r="G2005" s="5" t="s">
        <v>85</v>
      </c>
      <c r="H2005" s="6"/>
      <c r="I2005" s="5" t="s">
        <v>263</v>
      </c>
      <c r="J2005" s="6">
        <v>11.55</v>
      </c>
      <c r="K2005" s="6">
        <v>0.14000000000000001</v>
      </c>
      <c r="L2005" s="6">
        <v>1.6</v>
      </c>
      <c r="M2005" s="5" t="s">
        <v>162</v>
      </c>
      <c r="N2005" s="5" t="s">
        <v>8598</v>
      </c>
    </row>
    <row r="2006" spans="1:14">
      <c r="A2006" s="5" t="s">
        <v>1479</v>
      </c>
      <c r="B2006" s="5" t="s">
        <v>1480</v>
      </c>
      <c r="C2006" s="395">
        <v>661</v>
      </c>
      <c r="D2006" s="5" t="s">
        <v>1482</v>
      </c>
      <c r="E2006" s="6">
        <v>0</v>
      </c>
      <c r="F2006" s="5" t="s">
        <v>69</v>
      </c>
      <c r="G2006" s="5" t="s">
        <v>86</v>
      </c>
      <c r="H2006" s="6"/>
      <c r="I2006" s="5"/>
      <c r="J2006" s="6"/>
      <c r="K2006" s="6">
        <v>0.12</v>
      </c>
      <c r="L2006" s="6">
        <v>1.52</v>
      </c>
      <c r="M2006" s="5" t="s">
        <v>122</v>
      </c>
      <c r="N2006" s="5"/>
    </row>
    <row r="2007" spans="1:14">
      <c r="A2007" s="5" t="s">
        <v>8257</v>
      </c>
      <c r="B2007" s="5" t="s">
        <v>8258</v>
      </c>
      <c r="C2007" s="395">
        <v>601933</v>
      </c>
      <c r="D2007" s="5" t="s">
        <v>8260</v>
      </c>
      <c r="E2007" s="6">
        <v>0</v>
      </c>
      <c r="F2007" s="5" t="s">
        <v>69</v>
      </c>
      <c r="G2007" s="5" t="s">
        <v>83</v>
      </c>
      <c r="H2007" s="6"/>
      <c r="I2007" s="5"/>
      <c r="J2007" s="6"/>
      <c r="K2007" s="6">
        <v>-0.28000000000000003</v>
      </c>
      <c r="L2007" s="6">
        <v>9.15</v>
      </c>
      <c r="M2007" s="5" t="s">
        <v>122</v>
      </c>
      <c r="N2007" s="5"/>
    </row>
    <row r="2008" spans="1:14">
      <c r="A2008" s="5" t="s">
        <v>6962</v>
      </c>
      <c r="B2008" s="5" t="s">
        <v>6963</v>
      </c>
      <c r="C2008" s="395">
        <v>603737</v>
      </c>
      <c r="D2008" s="5" t="s">
        <v>6965</v>
      </c>
      <c r="E2008" s="6">
        <v>0</v>
      </c>
      <c r="F2008" s="5" t="s">
        <v>69</v>
      </c>
      <c r="G2008" s="5" t="s">
        <v>89</v>
      </c>
      <c r="H2008" s="6"/>
      <c r="I2008" s="5"/>
      <c r="J2008" s="6"/>
      <c r="K2008" s="6">
        <v>0.12</v>
      </c>
      <c r="L2008" s="6">
        <v>11.4</v>
      </c>
      <c r="M2008" s="5" t="s">
        <v>122</v>
      </c>
      <c r="N2008" s="5"/>
    </row>
    <row r="2009" spans="1:14">
      <c r="A2009" s="5" t="s">
        <v>4198</v>
      </c>
      <c r="B2009" s="5" t="s">
        <v>4199</v>
      </c>
      <c r="C2009" s="393">
        <v>2223</v>
      </c>
      <c r="D2009" s="5" t="s">
        <v>4201</v>
      </c>
      <c r="E2009" s="6">
        <v>0</v>
      </c>
      <c r="F2009" s="5" t="s">
        <v>69</v>
      </c>
      <c r="G2009" s="5" t="s">
        <v>86</v>
      </c>
      <c r="H2009" s="6"/>
      <c r="I2009" s="5"/>
      <c r="J2009" s="6"/>
      <c r="K2009" s="6">
        <v>0.15</v>
      </c>
      <c r="L2009" s="6">
        <v>2.42</v>
      </c>
      <c r="M2009" s="5" t="s">
        <v>122</v>
      </c>
      <c r="N2009" s="5"/>
    </row>
    <row r="2010" spans="1:14">
      <c r="A2010" s="5" t="s">
        <v>5595</v>
      </c>
      <c r="B2010" s="5" t="s">
        <v>5596</v>
      </c>
      <c r="C2010" s="395">
        <v>2624</v>
      </c>
      <c r="D2010" s="5" t="s">
        <v>5598</v>
      </c>
      <c r="E2010" s="6">
        <v>0</v>
      </c>
      <c r="F2010" s="5" t="s">
        <v>69</v>
      </c>
      <c r="G2010" s="5" t="s">
        <v>81</v>
      </c>
      <c r="H2010" s="6"/>
      <c r="I2010" s="5"/>
      <c r="J2010" s="6">
        <v>14.15</v>
      </c>
      <c r="K2010" s="6">
        <v>-0.17</v>
      </c>
      <c r="L2010" s="6">
        <v>5.49</v>
      </c>
      <c r="M2010" s="5" t="s">
        <v>122</v>
      </c>
      <c r="N2010" s="5"/>
    </row>
    <row r="2011" spans="1:14">
      <c r="A2011" s="5" t="s">
        <v>5103</v>
      </c>
      <c r="B2011" s="5" t="s">
        <v>5104</v>
      </c>
      <c r="C2011" s="395">
        <v>600282</v>
      </c>
      <c r="D2011" s="5" t="s">
        <v>5106</v>
      </c>
      <c r="E2011" s="6">
        <v>0</v>
      </c>
      <c r="F2011" s="5" t="s">
        <v>69</v>
      </c>
      <c r="G2011" s="5" t="s">
        <v>89</v>
      </c>
      <c r="H2011" s="6"/>
      <c r="I2011" s="5"/>
      <c r="J2011" s="6"/>
      <c r="K2011" s="6">
        <v>0.1</v>
      </c>
      <c r="L2011" s="6">
        <v>1.28</v>
      </c>
      <c r="M2011" s="5" t="s">
        <v>122</v>
      </c>
      <c r="N2011" s="5"/>
    </row>
    <row r="2012" spans="1:14">
      <c r="A2012" s="5" t="s">
        <v>1697</v>
      </c>
      <c r="B2012" s="5" t="s">
        <v>1698</v>
      </c>
      <c r="C2012" s="393">
        <v>600536</v>
      </c>
      <c r="D2012" s="5" t="s">
        <v>1700</v>
      </c>
      <c r="E2012" s="6">
        <v>0</v>
      </c>
      <c r="F2012" s="5" t="s">
        <v>69</v>
      </c>
      <c r="G2012" s="5" t="s">
        <v>88</v>
      </c>
      <c r="H2012" s="6"/>
      <c r="I2012" s="5"/>
      <c r="J2012" s="6"/>
      <c r="K2012" s="6">
        <v>-0.14000000000000001</v>
      </c>
      <c r="L2012" s="6">
        <v>9.8000000000000007</v>
      </c>
      <c r="M2012" s="5" t="s">
        <v>122</v>
      </c>
      <c r="N2012" s="5"/>
    </row>
    <row r="2013" spans="1:14">
      <c r="A2013" s="5" t="s">
        <v>6918</v>
      </c>
      <c r="B2013" s="5" t="s">
        <v>6919</v>
      </c>
      <c r="C2013" s="395">
        <v>600871</v>
      </c>
      <c r="D2013" s="5" t="s">
        <v>6921</v>
      </c>
      <c r="E2013" s="6">
        <v>0</v>
      </c>
      <c r="F2013" s="5" t="s">
        <v>69</v>
      </c>
      <c r="G2013" s="5" t="s">
        <v>84</v>
      </c>
      <c r="H2013" s="6"/>
      <c r="I2013" s="5"/>
      <c r="J2013" s="6">
        <v>92.73</v>
      </c>
      <c r="K2013" s="6">
        <v>7.0000000000000007E-2</v>
      </c>
      <c r="L2013" s="6">
        <v>5.78</v>
      </c>
      <c r="M2013" s="5" t="s">
        <v>122</v>
      </c>
      <c r="N2013" s="5"/>
    </row>
    <row r="2014" spans="1:14">
      <c r="A2014" s="5" t="s">
        <v>1203</v>
      </c>
      <c r="B2014" s="5" t="s">
        <v>1204</v>
      </c>
      <c r="C2014" s="393">
        <v>601696</v>
      </c>
      <c r="D2014" s="5" t="s">
        <v>1206</v>
      </c>
      <c r="E2014" s="6">
        <v>0</v>
      </c>
      <c r="F2014" s="5" t="s">
        <v>69</v>
      </c>
      <c r="G2014" s="5" t="s">
        <v>85</v>
      </c>
      <c r="H2014" s="6"/>
      <c r="I2014" s="5"/>
      <c r="J2014" s="6"/>
      <c r="K2014" s="6">
        <v>0.05</v>
      </c>
      <c r="L2014" s="6">
        <v>1.9</v>
      </c>
      <c r="M2014" s="5" t="s">
        <v>122</v>
      </c>
      <c r="N2014" s="5"/>
    </row>
    <row r="2015" spans="1:14">
      <c r="A2015" s="5" t="s">
        <v>8564</v>
      </c>
      <c r="B2015" s="5" t="s">
        <v>9200</v>
      </c>
      <c r="C2015" s="393">
        <v>688297</v>
      </c>
      <c r="D2015" s="5" t="s">
        <v>9201</v>
      </c>
      <c r="E2015" s="6">
        <v>0</v>
      </c>
      <c r="F2015" s="5" t="s">
        <v>69</v>
      </c>
      <c r="G2015" s="5" t="s">
        <v>87</v>
      </c>
      <c r="H2015" s="6"/>
      <c r="I2015" s="5"/>
      <c r="J2015" s="6"/>
      <c r="K2015" s="6">
        <v>0.02</v>
      </c>
      <c r="L2015" s="6">
        <v>5.7</v>
      </c>
      <c r="M2015" s="5" t="s">
        <v>122</v>
      </c>
      <c r="N2015" s="5"/>
    </row>
    <row r="2016" spans="1:14">
      <c r="A2016" s="5" t="s">
        <v>5871</v>
      </c>
      <c r="B2016" s="5" t="s">
        <v>5872</v>
      </c>
      <c r="C2016" s="393" t="s">
        <v>5873</v>
      </c>
      <c r="D2016" s="5" t="s">
        <v>5874</v>
      </c>
      <c r="E2016" s="6">
        <v>0</v>
      </c>
      <c r="F2016" s="5" t="s">
        <v>3899</v>
      </c>
      <c r="G2016" s="5" t="s">
        <v>84</v>
      </c>
      <c r="H2016" s="6"/>
      <c r="I2016" s="5"/>
      <c r="J2016" s="6"/>
      <c r="K2016" s="6">
        <v>0.39</v>
      </c>
      <c r="L2016" s="6">
        <v>4.2</v>
      </c>
      <c r="M2016" s="5" t="s">
        <v>3900</v>
      </c>
      <c r="N2016" s="5"/>
    </row>
    <row r="2017" spans="1:14">
      <c r="A2017" s="5" t="s">
        <v>8555</v>
      </c>
      <c r="B2017" s="5" t="s">
        <v>9181</v>
      </c>
      <c r="C2017" s="395">
        <v>564</v>
      </c>
      <c r="D2017" s="5" t="s">
        <v>9182</v>
      </c>
      <c r="E2017" s="6">
        <v>0</v>
      </c>
      <c r="F2017" s="5" t="s">
        <v>69</v>
      </c>
      <c r="G2017" s="5" t="s">
        <v>82</v>
      </c>
      <c r="H2017" s="6"/>
      <c r="I2017" s="5"/>
      <c r="J2017" s="6"/>
      <c r="K2017" s="6">
        <v>-0.1</v>
      </c>
      <c r="L2017" s="6">
        <v>2.16</v>
      </c>
      <c r="M2017" s="5" t="s">
        <v>122</v>
      </c>
      <c r="N2017" s="5"/>
    </row>
    <row r="2018" spans="1:14">
      <c r="A2018" s="5" t="s">
        <v>3230</v>
      </c>
      <c r="B2018" s="5" t="s">
        <v>3231</v>
      </c>
      <c r="C2018" s="393">
        <v>728</v>
      </c>
      <c r="D2018" s="5" t="s">
        <v>3233</v>
      </c>
      <c r="E2018" s="6">
        <v>0</v>
      </c>
      <c r="F2018" s="5" t="s">
        <v>69</v>
      </c>
      <c r="G2018" s="5" t="s">
        <v>85</v>
      </c>
      <c r="H2018" s="6"/>
      <c r="I2018" s="5"/>
      <c r="J2018" s="6"/>
      <c r="K2018" s="6">
        <v>0.06</v>
      </c>
      <c r="L2018" s="6">
        <v>0.9</v>
      </c>
      <c r="M2018" s="5" t="s">
        <v>122</v>
      </c>
      <c r="N2018" s="5"/>
    </row>
    <row r="2019" spans="1:14">
      <c r="A2019" s="5" t="s">
        <v>4166</v>
      </c>
      <c r="B2019" s="5" t="s">
        <v>4167</v>
      </c>
      <c r="C2019" s="395">
        <v>603369</v>
      </c>
      <c r="D2019" s="5" t="s">
        <v>4169</v>
      </c>
      <c r="E2019" s="6">
        <v>0</v>
      </c>
      <c r="F2019" s="5" t="s">
        <v>69</v>
      </c>
      <c r="G2019" s="5" t="s">
        <v>83</v>
      </c>
      <c r="H2019" s="6"/>
      <c r="I2019" s="5"/>
      <c r="J2019" s="6">
        <v>12.22</v>
      </c>
      <c r="K2019" s="6">
        <v>0.23</v>
      </c>
      <c r="L2019" s="6">
        <v>1.99</v>
      </c>
      <c r="M2019" s="5" t="s">
        <v>122</v>
      </c>
      <c r="N2019" s="5"/>
    </row>
    <row r="2020" spans="1:14">
      <c r="A2020" s="5" t="s">
        <v>8558</v>
      </c>
      <c r="B2020" s="5" t="s">
        <v>9185</v>
      </c>
      <c r="C2020" s="393">
        <v>688213</v>
      </c>
      <c r="D2020" s="5" t="s">
        <v>9186</v>
      </c>
      <c r="E2020" s="6">
        <v>0</v>
      </c>
      <c r="F2020" s="5" t="s">
        <v>69</v>
      </c>
      <c r="G2020" s="5" t="s">
        <v>88</v>
      </c>
      <c r="H2020" s="6"/>
      <c r="I2020" s="5"/>
      <c r="J2020" s="6"/>
      <c r="K2020" s="6">
        <v>0.21</v>
      </c>
      <c r="L2020" s="6">
        <v>7.24</v>
      </c>
      <c r="M2020" s="5" t="s">
        <v>122</v>
      </c>
      <c r="N2020" s="5"/>
    </row>
    <row r="2021" spans="1:14">
      <c r="A2021" s="5" t="s">
        <v>499</v>
      </c>
      <c r="B2021" s="5" t="s">
        <v>500</v>
      </c>
      <c r="C2021" s="393">
        <v>688099</v>
      </c>
      <c r="D2021" s="5" t="s">
        <v>502</v>
      </c>
      <c r="E2021" s="6">
        <v>0</v>
      </c>
      <c r="F2021" s="5" t="s">
        <v>69</v>
      </c>
      <c r="G2021" s="5" t="s">
        <v>88</v>
      </c>
      <c r="H2021" s="6"/>
      <c r="I2021" s="5"/>
      <c r="J2021" s="6"/>
      <c r="K2021" s="6">
        <v>0.13</v>
      </c>
      <c r="L2021" s="6">
        <v>4.71</v>
      </c>
      <c r="M2021" s="5" t="s">
        <v>122</v>
      </c>
      <c r="N2021" s="5"/>
    </row>
    <row r="2022" spans="1:14">
      <c r="A2022" s="5" t="s">
        <v>8033</v>
      </c>
      <c r="B2022" s="5" t="s">
        <v>8034</v>
      </c>
      <c r="C2022" s="393">
        <v>2673</v>
      </c>
      <c r="D2022" s="5" t="s">
        <v>8036</v>
      </c>
      <c r="E2022" s="6">
        <v>0</v>
      </c>
      <c r="F2022" s="5" t="s">
        <v>69</v>
      </c>
      <c r="G2022" s="5" t="s">
        <v>85</v>
      </c>
      <c r="H2022" s="6"/>
      <c r="I2022" s="5"/>
      <c r="J2022" s="6"/>
      <c r="K2022" s="6">
        <v>0.06</v>
      </c>
      <c r="L2022" s="6">
        <v>1.08</v>
      </c>
      <c r="M2022" s="5" t="s">
        <v>122</v>
      </c>
      <c r="N2022" s="5"/>
    </row>
    <row r="2023" spans="1:14">
      <c r="A2023" s="5" t="s">
        <v>4849</v>
      </c>
      <c r="B2023" s="5" t="s">
        <v>4850</v>
      </c>
      <c r="C2023" s="393">
        <v>600873</v>
      </c>
      <c r="D2023" s="5" t="s">
        <v>4852</v>
      </c>
      <c r="E2023" s="6">
        <v>0</v>
      </c>
      <c r="F2023" s="5" t="s">
        <v>69</v>
      </c>
      <c r="G2023" s="5" t="s">
        <v>89</v>
      </c>
      <c r="H2023" s="6"/>
      <c r="I2023" s="5"/>
      <c r="J2023" s="6"/>
      <c r="K2023" s="6">
        <v>0.19</v>
      </c>
      <c r="L2023" s="6">
        <v>1.92</v>
      </c>
      <c r="M2023" s="5" t="s">
        <v>122</v>
      </c>
      <c r="N2023" s="5"/>
    </row>
    <row r="2024" spans="1:14">
      <c r="A2024" s="5" t="s">
        <v>3576</v>
      </c>
      <c r="B2024" s="5" t="s">
        <v>3577</v>
      </c>
      <c r="C2024" s="393">
        <v>603260</v>
      </c>
      <c r="D2024" s="5" t="s">
        <v>3579</v>
      </c>
      <c r="E2024" s="6">
        <v>0</v>
      </c>
      <c r="F2024" s="5" t="s">
        <v>69</v>
      </c>
      <c r="G2024" s="5" t="s">
        <v>89</v>
      </c>
      <c r="H2024" s="6"/>
      <c r="I2024" s="5"/>
      <c r="J2024" s="6"/>
      <c r="K2024" s="6">
        <v>0.05</v>
      </c>
      <c r="L2024" s="6">
        <v>1.57</v>
      </c>
      <c r="M2024" s="5" t="s">
        <v>122</v>
      </c>
      <c r="N2024" s="5"/>
    </row>
    <row r="2025" spans="1:14">
      <c r="A2025" s="5" t="s">
        <v>3170</v>
      </c>
      <c r="B2025" s="5" t="s">
        <v>3171</v>
      </c>
      <c r="C2025" s="393">
        <v>600332</v>
      </c>
      <c r="D2025" s="5" t="s">
        <v>3173</v>
      </c>
      <c r="E2025" s="6">
        <v>0</v>
      </c>
      <c r="F2025" s="5" t="s">
        <v>69</v>
      </c>
      <c r="G2025" s="5" t="s">
        <v>86</v>
      </c>
      <c r="H2025" s="6"/>
      <c r="I2025" s="5"/>
      <c r="J2025" s="6"/>
      <c r="K2025" s="6">
        <v>0.08</v>
      </c>
      <c r="L2025" s="6">
        <v>0.99</v>
      </c>
      <c r="M2025" s="5" t="s">
        <v>122</v>
      </c>
      <c r="N2025" s="5"/>
    </row>
    <row r="2026" spans="1:14">
      <c r="A2026" s="5" t="s">
        <v>5107</v>
      </c>
      <c r="B2026" s="5" t="s">
        <v>5108</v>
      </c>
      <c r="C2026" s="393">
        <v>601990</v>
      </c>
      <c r="D2026" s="5" t="s">
        <v>5110</v>
      </c>
      <c r="E2026" s="6">
        <v>0</v>
      </c>
      <c r="F2026" s="5" t="s">
        <v>69</v>
      </c>
      <c r="G2026" s="5" t="s">
        <v>85</v>
      </c>
      <c r="H2026" s="6"/>
      <c r="I2026" s="5"/>
      <c r="J2026" s="6"/>
      <c r="K2026" s="6">
        <v>0.06</v>
      </c>
      <c r="L2026" s="6">
        <v>1.52</v>
      </c>
      <c r="M2026" s="5" t="s">
        <v>122</v>
      </c>
      <c r="N2026" s="5"/>
    </row>
    <row r="2027" spans="1:14">
      <c r="A2027" s="5" t="s">
        <v>6510</v>
      </c>
      <c r="B2027" s="5" t="s">
        <v>6511</v>
      </c>
      <c r="C2027" s="393">
        <v>600348</v>
      </c>
      <c r="D2027" s="5" t="s">
        <v>6513</v>
      </c>
      <c r="E2027" s="6">
        <v>0</v>
      </c>
      <c r="F2027" s="5" t="s">
        <v>69</v>
      </c>
      <c r="G2027" s="5" t="s">
        <v>84</v>
      </c>
      <c r="H2027" s="6"/>
      <c r="I2027" s="5" t="s">
        <v>142</v>
      </c>
      <c r="J2027" s="6"/>
      <c r="K2027" s="6">
        <v>0.09</v>
      </c>
      <c r="L2027" s="6">
        <v>1.2</v>
      </c>
      <c r="M2027" s="5" t="s">
        <v>122</v>
      </c>
      <c r="N2027" s="5" t="s">
        <v>8599</v>
      </c>
    </row>
    <row r="2028" spans="1:14">
      <c r="A2028" s="5" t="s">
        <v>8568</v>
      </c>
      <c r="B2028" s="5" t="s">
        <v>9189</v>
      </c>
      <c r="C2028" s="395">
        <v>603256</v>
      </c>
      <c r="D2028" s="5" t="s">
        <v>9190</v>
      </c>
      <c r="E2028" s="6">
        <v>0</v>
      </c>
      <c r="F2028" s="5" t="s">
        <v>69</v>
      </c>
      <c r="G2028" s="5" t="s">
        <v>89</v>
      </c>
      <c r="H2028" s="6"/>
      <c r="I2028" s="5"/>
      <c r="J2028" s="6"/>
      <c r="K2028" s="6">
        <v>0.13</v>
      </c>
      <c r="L2028" s="6">
        <v>43.29</v>
      </c>
      <c r="M2028" s="5" t="s">
        <v>122</v>
      </c>
      <c r="N2028" s="5"/>
    </row>
    <row r="2029" spans="1:14">
      <c r="A2029" s="5" t="s">
        <v>5483</v>
      </c>
      <c r="B2029" s="5" t="s">
        <v>5484</v>
      </c>
      <c r="C2029" s="393">
        <v>600637</v>
      </c>
      <c r="D2029" s="5" t="s">
        <v>5486</v>
      </c>
      <c r="E2029" s="6">
        <v>0</v>
      </c>
      <c r="F2029" s="5" t="s">
        <v>69</v>
      </c>
      <c r="G2029" s="5" t="s">
        <v>81</v>
      </c>
      <c r="H2029" s="6"/>
      <c r="I2029" s="5"/>
      <c r="J2029" s="6"/>
      <c r="K2029" s="6">
        <v>0.02</v>
      </c>
      <c r="L2029" s="6">
        <v>1.08</v>
      </c>
      <c r="M2029" s="5" t="s">
        <v>122</v>
      </c>
      <c r="N2029" s="5"/>
    </row>
    <row r="2030" spans="1:14">
      <c r="A2030" s="5" t="s">
        <v>6450</v>
      </c>
      <c r="B2030" s="5" t="s">
        <v>6451</v>
      </c>
      <c r="C2030" s="395">
        <v>601155</v>
      </c>
      <c r="D2030" s="5" t="s">
        <v>6453</v>
      </c>
      <c r="E2030" s="6">
        <v>0</v>
      </c>
      <c r="F2030" s="5" t="s">
        <v>69</v>
      </c>
      <c r="G2030" s="5" t="s">
        <v>90</v>
      </c>
      <c r="H2030" s="6"/>
      <c r="I2030" s="5"/>
      <c r="J2030" s="6"/>
      <c r="K2030" s="6">
        <v>0.01</v>
      </c>
      <c r="L2030" s="6">
        <v>0.51</v>
      </c>
      <c r="M2030" s="5" t="s">
        <v>122</v>
      </c>
      <c r="N2030" s="5"/>
    </row>
    <row r="2031" spans="1:14">
      <c r="A2031" s="5" t="s">
        <v>4182</v>
      </c>
      <c r="B2031" s="5" t="s">
        <v>4183</v>
      </c>
      <c r="C2031" s="395">
        <v>603179</v>
      </c>
      <c r="D2031" s="5" t="s">
        <v>4185</v>
      </c>
      <c r="E2031" s="6">
        <v>0</v>
      </c>
      <c r="F2031" s="5" t="s">
        <v>69</v>
      </c>
      <c r="G2031" s="5" t="s">
        <v>82</v>
      </c>
      <c r="H2031" s="6"/>
      <c r="I2031" s="5"/>
      <c r="J2031" s="6">
        <v>25.25</v>
      </c>
      <c r="K2031" s="6">
        <v>0.13</v>
      </c>
      <c r="L2031" s="6">
        <v>4.49</v>
      </c>
      <c r="M2031" s="5" t="s">
        <v>122</v>
      </c>
      <c r="N2031" s="5"/>
    </row>
    <row r="2032" spans="1:14">
      <c r="A2032" s="5" t="s">
        <v>3715</v>
      </c>
      <c r="B2032" s="5" t="s">
        <v>9177</v>
      </c>
      <c r="C2032" s="393">
        <v>5389</v>
      </c>
      <c r="D2032" s="5" t="s">
        <v>9178</v>
      </c>
      <c r="E2032" s="6">
        <v>0</v>
      </c>
      <c r="F2032" s="5" t="s">
        <v>73</v>
      </c>
      <c r="G2032" s="5" t="s">
        <v>82</v>
      </c>
      <c r="H2032" s="6"/>
      <c r="I2032" s="5" t="s">
        <v>142</v>
      </c>
      <c r="J2032" s="6">
        <v>5.22</v>
      </c>
      <c r="K2032" s="6">
        <v>0.09</v>
      </c>
      <c r="L2032" s="6">
        <v>0.53</v>
      </c>
      <c r="M2032" s="5" t="s">
        <v>469</v>
      </c>
      <c r="N2032" s="5" t="s">
        <v>8599</v>
      </c>
    </row>
    <row r="2033" spans="1:14">
      <c r="A2033" s="5" t="s">
        <v>3524</v>
      </c>
      <c r="B2033" s="5" t="s">
        <v>3525</v>
      </c>
      <c r="C2033" s="393">
        <v>600398</v>
      </c>
      <c r="D2033" s="5" t="s">
        <v>3527</v>
      </c>
      <c r="E2033" s="6">
        <v>0</v>
      </c>
      <c r="F2033" s="5" t="s">
        <v>69</v>
      </c>
      <c r="G2033" s="5" t="s">
        <v>82</v>
      </c>
      <c r="H2033" s="6"/>
      <c r="I2033" s="5"/>
      <c r="J2033" s="6"/>
      <c r="K2033" s="6">
        <v>0.12</v>
      </c>
      <c r="L2033" s="6">
        <v>1.71</v>
      </c>
      <c r="M2033" s="5" t="s">
        <v>122</v>
      </c>
      <c r="N2033" s="5"/>
    </row>
    <row r="2034" spans="1:14">
      <c r="A2034" s="5" t="s">
        <v>6906</v>
      </c>
      <c r="B2034" s="5" t="s">
        <v>6907</v>
      </c>
      <c r="C2034" s="395">
        <v>601399</v>
      </c>
      <c r="D2034" s="5" t="s">
        <v>6909</v>
      </c>
      <c r="E2034" s="6">
        <v>0</v>
      </c>
      <c r="F2034" s="5" t="s">
        <v>69</v>
      </c>
      <c r="G2034" s="5" t="s">
        <v>87</v>
      </c>
      <c r="H2034" s="6"/>
      <c r="I2034" s="5"/>
      <c r="J2034" s="6"/>
      <c r="K2034" s="6">
        <v>0.03</v>
      </c>
      <c r="L2034" s="6">
        <v>2.2400000000000002</v>
      </c>
      <c r="M2034" s="5" t="s">
        <v>122</v>
      </c>
      <c r="N2034" s="5"/>
    </row>
    <row r="2035" spans="1:14">
      <c r="A2035" s="5" t="s">
        <v>5555</v>
      </c>
      <c r="B2035" s="5" t="s">
        <v>5556</v>
      </c>
      <c r="C2035" s="5" t="s">
        <v>5557</v>
      </c>
      <c r="D2035" s="5" t="s">
        <v>5558</v>
      </c>
      <c r="E2035" s="6">
        <v>0</v>
      </c>
      <c r="F2035" s="5" t="s">
        <v>69</v>
      </c>
      <c r="G2035" s="5" t="s">
        <v>89</v>
      </c>
      <c r="H2035" s="6"/>
      <c r="I2035" s="5"/>
      <c r="J2035" s="6"/>
      <c r="K2035" s="6">
        <v>-0.01</v>
      </c>
      <c r="L2035" s="6">
        <v>2.5299999999999998</v>
      </c>
      <c r="M2035" s="5" t="s">
        <v>122</v>
      </c>
      <c r="N2035" s="5"/>
    </row>
    <row r="2036" spans="1:14">
      <c r="A2036" s="5" t="s">
        <v>6894</v>
      </c>
      <c r="B2036" s="5" t="s">
        <v>6895</v>
      </c>
      <c r="C2036" s="395">
        <v>600109</v>
      </c>
      <c r="D2036" s="5" t="s">
        <v>6897</v>
      </c>
      <c r="E2036" s="6">
        <v>0</v>
      </c>
      <c r="F2036" s="5" t="s">
        <v>69</v>
      </c>
      <c r="G2036" s="5" t="s">
        <v>85</v>
      </c>
      <c r="H2036" s="6"/>
      <c r="I2036" s="5"/>
      <c r="J2036" s="6"/>
      <c r="K2036" s="6">
        <v>0.05</v>
      </c>
      <c r="L2036" s="6">
        <v>0.91</v>
      </c>
      <c r="M2036" s="5" t="s">
        <v>122</v>
      </c>
      <c r="N2036" s="5"/>
    </row>
    <row r="2037" spans="1:14">
      <c r="A2037" s="5" t="s">
        <v>4639</v>
      </c>
      <c r="B2037" s="5" t="s">
        <v>4640</v>
      </c>
      <c r="C2037" s="395">
        <v>601880</v>
      </c>
      <c r="D2037" s="5" t="s">
        <v>4642</v>
      </c>
      <c r="E2037" s="6">
        <v>0</v>
      </c>
      <c r="F2037" s="5" t="s">
        <v>69</v>
      </c>
      <c r="G2037" s="5" t="s">
        <v>87</v>
      </c>
      <c r="H2037" s="6"/>
      <c r="I2037" s="5"/>
      <c r="J2037" s="6"/>
      <c r="K2037" s="6">
        <v>0.04</v>
      </c>
      <c r="L2037" s="6">
        <v>0.97</v>
      </c>
      <c r="M2037" s="5" t="s">
        <v>122</v>
      </c>
      <c r="N2037" s="5"/>
    </row>
    <row r="2038" spans="1:14">
      <c r="A2038" s="5" t="s">
        <v>1071</v>
      </c>
      <c r="B2038" s="5" t="s">
        <v>1072</v>
      </c>
      <c r="C2038" s="393">
        <v>688169</v>
      </c>
      <c r="D2038" s="5" t="s">
        <v>1074</v>
      </c>
      <c r="E2038" s="6">
        <v>0</v>
      </c>
      <c r="F2038" s="5" t="s">
        <v>69</v>
      </c>
      <c r="G2038" s="5" t="s">
        <v>82</v>
      </c>
      <c r="H2038" s="6"/>
      <c r="I2038" s="5"/>
      <c r="J2038" s="6"/>
      <c r="K2038" s="6">
        <v>0.16</v>
      </c>
      <c r="L2038" s="6">
        <v>2.1800000000000002</v>
      </c>
      <c r="M2038" s="5" t="s">
        <v>122</v>
      </c>
      <c r="N2038" s="5"/>
    </row>
    <row r="2039" spans="1:14">
      <c r="A2039" s="5" t="s">
        <v>3283</v>
      </c>
      <c r="B2039" s="5" t="s">
        <v>3284</v>
      </c>
      <c r="C2039" s="395">
        <v>2244</v>
      </c>
      <c r="D2039" s="5" t="s">
        <v>3286</v>
      </c>
      <c r="E2039" s="6">
        <v>0</v>
      </c>
      <c r="F2039" s="5" t="s">
        <v>69</v>
      </c>
      <c r="G2039" s="5" t="s">
        <v>90</v>
      </c>
      <c r="H2039" s="6"/>
      <c r="I2039" s="5"/>
      <c r="J2039" s="6"/>
      <c r="K2039" s="6">
        <v>0.14000000000000001</v>
      </c>
      <c r="L2039" s="6">
        <v>1.05</v>
      </c>
      <c r="M2039" s="5" t="s">
        <v>122</v>
      </c>
      <c r="N2039" s="5"/>
    </row>
    <row r="2040" spans="1:14">
      <c r="A2040" s="5" t="s">
        <v>4190</v>
      </c>
      <c r="B2040" s="5" t="s">
        <v>4191</v>
      </c>
      <c r="C2040" s="395">
        <v>600486</v>
      </c>
      <c r="D2040" s="5" t="s">
        <v>4193</v>
      </c>
      <c r="E2040" s="6">
        <v>0</v>
      </c>
      <c r="F2040" s="5" t="s">
        <v>69</v>
      </c>
      <c r="G2040" s="5" t="s">
        <v>89</v>
      </c>
      <c r="H2040" s="6"/>
      <c r="I2040" s="5"/>
      <c r="J2040" s="6"/>
      <c r="K2040" s="6">
        <v>0.12</v>
      </c>
      <c r="L2040" s="6">
        <v>2.83</v>
      </c>
      <c r="M2040" s="5" t="s">
        <v>122</v>
      </c>
      <c r="N2040" s="5"/>
    </row>
    <row r="2041" spans="1:14">
      <c r="A2041" s="5" t="s">
        <v>1055</v>
      </c>
      <c r="B2041" s="5" t="s">
        <v>1056</v>
      </c>
      <c r="C2041" s="393">
        <v>600578</v>
      </c>
      <c r="D2041" s="5" t="s">
        <v>1058</v>
      </c>
      <c r="E2041" s="6">
        <v>0</v>
      </c>
      <c r="F2041" s="5" t="s">
        <v>69</v>
      </c>
      <c r="G2041" s="5" t="s">
        <v>91</v>
      </c>
      <c r="H2041" s="6"/>
      <c r="I2041" s="5"/>
      <c r="J2041" s="6"/>
      <c r="K2041" s="6">
        <v>0.11</v>
      </c>
      <c r="L2041" s="6">
        <v>1.46</v>
      </c>
      <c r="M2041" s="5" t="s">
        <v>122</v>
      </c>
      <c r="N2041" s="5"/>
    </row>
    <row r="2042" spans="1:14">
      <c r="A2042" s="5" t="s">
        <v>3158</v>
      </c>
      <c r="B2042" s="5" t="s">
        <v>3159</v>
      </c>
      <c r="C2042" s="395">
        <v>601238</v>
      </c>
      <c r="D2042" s="5" t="s">
        <v>3161</v>
      </c>
      <c r="E2042" s="6">
        <v>0</v>
      </c>
      <c r="F2042" s="5" t="s">
        <v>69</v>
      </c>
      <c r="G2042" s="5" t="s">
        <v>82</v>
      </c>
      <c r="H2042" s="6"/>
      <c r="I2042" s="5"/>
      <c r="J2042" s="6"/>
      <c r="K2042" s="6">
        <v>-0.1</v>
      </c>
      <c r="L2042" s="6">
        <v>0.7</v>
      </c>
      <c r="M2042" s="5" t="s">
        <v>122</v>
      </c>
      <c r="N2042" s="5"/>
    </row>
    <row r="2043" spans="1:14">
      <c r="A2043" s="5" t="s">
        <v>3431</v>
      </c>
      <c r="B2043" s="5" t="s">
        <v>3432</v>
      </c>
      <c r="C2043" s="395">
        <v>2056</v>
      </c>
      <c r="D2043" s="5" t="s">
        <v>3434</v>
      </c>
      <c r="E2043" s="6">
        <v>0</v>
      </c>
      <c r="F2043" s="5" t="s">
        <v>69</v>
      </c>
      <c r="G2043" s="5" t="s">
        <v>88</v>
      </c>
      <c r="H2043" s="6"/>
      <c r="I2043" s="5"/>
      <c r="J2043" s="6"/>
      <c r="K2043" s="6">
        <v>0.2</v>
      </c>
      <c r="L2043" s="6">
        <v>2.87</v>
      </c>
      <c r="M2043" s="5" t="s">
        <v>122</v>
      </c>
      <c r="N2043" s="5"/>
    </row>
    <row r="2044" spans="1:14">
      <c r="A2044" s="5" t="s">
        <v>8381</v>
      </c>
      <c r="B2044" s="5" t="s">
        <v>8382</v>
      </c>
      <c r="C2044" s="395">
        <v>2085</v>
      </c>
      <c r="D2044" s="5" t="s">
        <v>8384</v>
      </c>
      <c r="E2044" s="6">
        <v>0</v>
      </c>
      <c r="F2044" s="5" t="s">
        <v>69</v>
      </c>
      <c r="G2044" s="5" t="s">
        <v>82</v>
      </c>
      <c r="H2044" s="6"/>
      <c r="I2044" s="5"/>
      <c r="J2044" s="6">
        <v>13.74</v>
      </c>
      <c r="K2044" s="6">
        <v>0.12</v>
      </c>
      <c r="L2044" s="6">
        <v>3.92</v>
      </c>
      <c r="M2044" s="5" t="s">
        <v>122</v>
      </c>
      <c r="N2044" s="5"/>
    </row>
    <row r="2045" spans="1:14">
      <c r="A2045" s="5" t="s">
        <v>2033</v>
      </c>
      <c r="B2045" s="5" t="s">
        <v>2034</v>
      </c>
      <c r="C2045" s="393">
        <v>600737</v>
      </c>
      <c r="D2045" s="5" t="s">
        <v>2036</v>
      </c>
      <c r="E2045" s="6">
        <v>0</v>
      </c>
      <c r="F2045" s="5" t="s">
        <v>69</v>
      </c>
      <c r="G2045" s="5" t="s">
        <v>83</v>
      </c>
      <c r="H2045" s="6"/>
      <c r="I2045" s="5"/>
      <c r="J2045" s="6"/>
      <c r="K2045" s="6">
        <v>0.15</v>
      </c>
      <c r="L2045" s="6">
        <v>2.74</v>
      </c>
      <c r="M2045" s="5" t="s">
        <v>122</v>
      </c>
      <c r="N2045" s="5"/>
    </row>
    <row r="2046" spans="1:14">
      <c r="A2046" s="5" t="s">
        <v>6726</v>
      </c>
      <c r="B2046" s="5" t="s">
        <v>6727</v>
      </c>
      <c r="C2046" s="395">
        <v>603160</v>
      </c>
      <c r="D2046" s="5" t="s">
        <v>6729</v>
      </c>
      <c r="E2046" s="6">
        <v>0</v>
      </c>
      <c r="F2046" s="5" t="s">
        <v>69</v>
      </c>
      <c r="G2046" s="5" t="s">
        <v>88</v>
      </c>
      <c r="H2046" s="6"/>
      <c r="I2046" s="5"/>
      <c r="J2046" s="6">
        <v>68.069999999999993</v>
      </c>
      <c r="K2046" s="6">
        <v>0.09</v>
      </c>
      <c r="L2046" s="6">
        <v>3.41</v>
      </c>
      <c r="M2046" s="5" t="s">
        <v>122</v>
      </c>
      <c r="N2046" s="5"/>
    </row>
    <row r="2047" spans="1:14">
      <c r="A2047" s="5" t="s">
        <v>8559</v>
      </c>
      <c r="B2047" s="5" t="s">
        <v>9191</v>
      </c>
      <c r="C2047" s="395">
        <v>688322</v>
      </c>
      <c r="D2047" s="5" t="s">
        <v>9192</v>
      </c>
      <c r="E2047" s="6">
        <v>0</v>
      </c>
      <c r="F2047" s="5" t="s">
        <v>69</v>
      </c>
      <c r="G2047" s="5" t="s">
        <v>88</v>
      </c>
      <c r="H2047" s="6"/>
      <c r="I2047" s="5"/>
      <c r="J2047" s="6"/>
      <c r="K2047" s="6">
        <v>-0.02</v>
      </c>
      <c r="L2047" s="6">
        <v>10.87</v>
      </c>
      <c r="M2047" s="5" t="s">
        <v>122</v>
      </c>
      <c r="N2047" s="5"/>
    </row>
    <row r="2048" spans="1:14">
      <c r="A2048" s="5" t="s">
        <v>1083</v>
      </c>
      <c r="B2048" s="5" t="s">
        <v>1084</v>
      </c>
      <c r="C2048" s="395">
        <v>600161</v>
      </c>
      <c r="D2048" s="5" t="s">
        <v>1086</v>
      </c>
      <c r="E2048" s="6">
        <v>0</v>
      </c>
      <c r="F2048" s="5" t="s">
        <v>69</v>
      </c>
      <c r="G2048" s="5" t="s">
        <v>86</v>
      </c>
      <c r="H2048" s="6"/>
      <c r="I2048" s="5"/>
      <c r="J2048" s="6"/>
      <c r="K2048" s="6">
        <v>0.13</v>
      </c>
      <c r="L2048" s="6">
        <v>2.5099999999999998</v>
      </c>
      <c r="M2048" s="5" t="s">
        <v>122</v>
      </c>
      <c r="N2048" s="5"/>
    </row>
    <row r="2049" spans="1:14">
      <c r="A2049" s="5" t="s">
        <v>3399</v>
      </c>
      <c r="B2049" s="5" t="s">
        <v>3400</v>
      </c>
      <c r="C2049" s="395">
        <v>600598</v>
      </c>
      <c r="D2049" s="5" t="s">
        <v>3402</v>
      </c>
      <c r="E2049" s="6">
        <v>0</v>
      </c>
      <c r="F2049" s="5" t="s">
        <v>69</v>
      </c>
      <c r="G2049" s="5" t="s">
        <v>83</v>
      </c>
      <c r="H2049" s="6"/>
      <c r="I2049" s="5"/>
      <c r="J2049" s="6"/>
      <c r="K2049" s="6">
        <v>0.15</v>
      </c>
      <c r="L2049" s="6">
        <v>3.57</v>
      </c>
      <c r="M2049" s="5" t="s">
        <v>122</v>
      </c>
      <c r="N2049" s="5"/>
    </row>
    <row r="2050" spans="1:14">
      <c r="A2050" s="5" t="s">
        <v>1573</v>
      </c>
      <c r="B2050" s="5" t="s">
        <v>1574</v>
      </c>
      <c r="C2050" s="395">
        <v>601106</v>
      </c>
      <c r="D2050" s="5" t="s">
        <v>1576</v>
      </c>
      <c r="E2050" s="6">
        <v>0</v>
      </c>
      <c r="F2050" s="5" t="s">
        <v>69</v>
      </c>
      <c r="G2050" s="5" t="s">
        <v>87</v>
      </c>
      <c r="H2050" s="6"/>
      <c r="I2050" s="5"/>
      <c r="J2050" s="6"/>
      <c r="K2050" s="6">
        <v>-0.47</v>
      </c>
      <c r="L2050" s="6">
        <v>5.49</v>
      </c>
      <c r="M2050" s="5" t="s">
        <v>122</v>
      </c>
      <c r="N2050" s="5"/>
    </row>
    <row r="2051" spans="1:14">
      <c r="A2051" s="5" t="s">
        <v>6546</v>
      </c>
      <c r="B2051" s="5" t="s">
        <v>6547</v>
      </c>
      <c r="C2051" s="395">
        <v>600732</v>
      </c>
      <c r="D2051" s="5" t="s">
        <v>6549</v>
      </c>
      <c r="E2051" s="6">
        <v>0</v>
      </c>
      <c r="F2051" s="5" t="s">
        <v>69</v>
      </c>
      <c r="G2051" s="5" t="s">
        <v>88</v>
      </c>
      <c r="H2051" s="6"/>
      <c r="I2051" s="5"/>
      <c r="J2051" s="6"/>
      <c r="K2051" s="6">
        <v>-0.79</v>
      </c>
      <c r="L2051" s="6">
        <v>5</v>
      </c>
      <c r="M2051" s="5" t="s">
        <v>122</v>
      </c>
      <c r="N2051" s="5"/>
    </row>
    <row r="2052" spans="1:14">
      <c r="A2052" s="5" t="s">
        <v>8245</v>
      </c>
      <c r="B2052" s="5" t="s">
        <v>8246</v>
      </c>
      <c r="C2052" s="395">
        <v>603939</v>
      </c>
      <c r="D2052" s="5" t="s">
        <v>8248</v>
      </c>
      <c r="E2052" s="6">
        <v>0</v>
      </c>
      <c r="F2052" s="5" t="s">
        <v>69</v>
      </c>
      <c r="G2052" s="5" t="s">
        <v>83</v>
      </c>
      <c r="H2052" s="6"/>
      <c r="I2052" s="5"/>
      <c r="J2052" s="6"/>
      <c r="K2052" s="6">
        <v>0.16</v>
      </c>
      <c r="L2052" s="6">
        <v>2.4700000000000002</v>
      </c>
      <c r="M2052" s="5" t="s">
        <v>122</v>
      </c>
      <c r="N2052" s="5"/>
    </row>
    <row r="2053" spans="1:14">
      <c r="A2053" s="5" t="s">
        <v>1116</v>
      </c>
      <c r="B2053" s="5" t="s">
        <v>1117</v>
      </c>
      <c r="C2053" s="395">
        <v>688608</v>
      </c>
      <c r="D2053" s="5" t="s">
        <v>1119</v>
      </c>
      <c r="E2053" s="6">
        <v>0</v>
      </c>
      <c r="F2053" s="5" t="s">
        <v>69</v>
      </c>
      <c r="G2053" s="5" t="s">
        <v>88</v>
      </c>
      <c r="H2053" s="6"/>
      <c r="I2053" s="5"/>
      <c r="J2053" s="6"/>
      <c r="K2053" s="6">
        <v>0.09</v>
      </c>
      <c r="L2053" s="6">
        <v>4.0199999999999996</v>
      </c>
      <c r="M2053" s="5" t="s">
        <v>122</v>
      </c>
      <c r="N2053" s="5"/>
    </row>
    <row r="2054" spans="1:14">
      <c r="A2054" s="5" t="s">
        <v>8565</v>
      </c>
      <c r="B2054" s="5" t="s">
        <v>9193</v>
      </c>
      <c r="C2054" s="394" t="s">
        <v>9194</v>
      </c>
      <c r="D2054" s="5" t="s">
        <v>9195</v>
      </c>
      <c r="E2054" s="6">
        <v>0</v>
      </c>
      <c r="F2054" s="5" t="s">
        <v>64</v>
      </c>
      <c r="G2054" s="5" t="s">
        <v>87</v>
      </c>
      <c r="H2054" s="6"/>
      <c r="I2054" s="5" t="s">
        <v>176</v>
      </c>
      <c r="J2054" s="6">
        <v>12.81</v>
      </c>
      <c r="K2054" s="6">
        <v>0.08</v>
      </c>
      <c r="L2054" s="6">
        <v>2.04</v>
      </c>
      <c r="M2054" s="5" t="s">
        <v>162</v>
      </c>
      <c r="N2054" s="5" t="s">
        <v>8598</v>
      </c>
    </row>
    <row r="2055" spans="1:14">
      <c r="A2055" s="5" t="s">
        <v>6838</v>
      </c>
      <c r="B2055" s="5" t="s">
        <v>6839</v>
      </c>
      <c r="C2055" s="395">
        <v>155</v>
      </c>
      <c r="D2055" s="5" t="s">
        <v>6841</v>
      </c>
      <c r="E2055" s="6">
        <v>0</v>
      </c>
      <c r="F2055" s="5" t="s">
        <v>69</v>
      </c>
      <c r="G2055" s="5" t="s">
        <v>91</v>
      </c>
      <c r="H2055" s="6"/>
      <c r="I2055" s="5"/>
      <c r="J2055" s="6"/>
      <c r="K2055" s="6">
        <v>0.06</v>
      </c>
      <c r="L2055" s="6">
        <v>2.93</v>
      </c>
      <c r="M2055" s="5" t="s">
        <v>122</v>
      </c>
      <c r="N2055" s="5"/>
    </row>
    <row r="2056" spans="1:14">
      <c r="A2056" s="5" t="s">
        <v>3504</v>
      </c>
      <c r="B2056" s="5" t="s">
        <v>3505</v>
      </c>
      <c r="C2056" s="395">
        <v>600060</v>
      </c>
      <c r="D2056" s="5" t="s">
        <v>3507</v>
      </c>
      <c r="E2056" s="6">
        <v>0</v>
      </c>
      <c r="F2056" s="5" t="s">
        <v>69</v>
      </c>
      <c r="G2056" s="5" t="s">
        <v>82</v>
      </c>
      <c r="H2056" s="6"/>
      <c r="I2056" s="5"/>
      <c r="J2056" s="6"/>
      <c r="K2056" s="6">
        <v>0.14000000000000001</v>
      </c>
      <c r="L2056" s="6">
        <v>1.39</v>
      </c>
      <c r="M2056" s="5" t="s">
        <v>122</v>
      </c>
      <c r="N2056" s="5"/>
    </row>
    <row r="2057" spans="1:14">
      <c r="A2057" s="5" t="s">
        <v>1705</v>
      </c>
      <c r="B2057" s="5" t="s">
        <v>1706</v>
      </c>
      <c r="C2057" s="395">
        <v>601808</v>
      </c>
      <c r="D2057" s="5" t="s">
        <v>1708</v>
      </c>
      <c r="E2057" s="6">
        <v>0</v>
      </c>
      <c r="F2057" s="5" t="s">
        <v>69</v>
      </c>
      <c r="G2057" s="5" t="s">
        <v>84</v>
      </c>
      <c r="H2057" s="6"/>
      <c r="I2057" s="5"/>
      <c r="J2057" s="6">
        <v>17.21</v>
      </c>
      <c r="K2057" s="6">
        <v>0.09</v>
      </c>
      <c r="L2057" s="6">
        <v>1.62</v>
      </c>
      <c r="M2057" s="5" t="s">
        <v>122</v>
      </c>
      <c r="N2057" s="5"/>
    </row>
    <row r="2058" spans="1:14">
      <c r="A2058" s="5" t="s">
        <v>3154</v>
      </c>
      <c r="B2058" s="5" t="s">
        <v>3155</v>
      </c>
      <c r="C2058" s="395">
        <v>600236</v>
      </c>
      <c r="D2058" s="5" t="s">
        <v>3157</v>
      </c>
      <c r="E2058" s="6">
        <v>0</v>
      </c>
      <c r="F2058" s="5" t="s">
        <v>69</v>
      </c>
      <c r="G2058" s="5" t="s">
        <v>91</v>
      </c>
      <c r="H2058" s="6"/>
      <c r="I2058" s="5"/>
      <c r="J2058" s="6"/>
      <c r="K2058" s="6">
        <v>0.21</v>
      </c>
      <c r="L2058" s="6">
        <v>4.1100000000000003</v>
      </c>
      <c r="M2058" s="5" t="s">
        <v>122</v>
      </c>
      <c r="N2058" s="5"/>
    </row>
    <row r="2059" spans="1:14">
      <c r="A2059" s="5" t="s">
        <v>5403</v>
      </c>
      <c r="B2059" s="5" t="s">
        <v>5404</v>
      </c>
      <c r="C2059" s="395">
        <v>600583</v>
      </c>
      <c r="D2059" s="5" t="s">
        <v>5406</v>
      </c>
      <c r="E2059" s="6">
        <v>0</v>
      </c>
      <c r="F2059" s="5" t="s">
        <v>69</v>
      </c>
      <c r="G2059" s="5" t="s">
        <v>84</v>
      </c>
      <c r="H2059" s="6"/>
      <c r="I2059" s="5"/>
      <c r="J2059" s="6">
        <v>37.01</v>
      </c>
      <c r="K2059" s="6">
        <v>0.08</v>
      </c>
      <c r="L2059" s="6">
        <v>1.17</v>
      </c>
      <c r="M2059" s="5" t="s">
        <v>122</v>
      </c>
      <c r="N2059" s="5"/>
    </row>
    <row r="2060" spans="1:14">
      <c r="A2060" s="5" t="s">
        <v>6722</v>
      </c>
      <c r="B2060" s="5" t="s">
        <v>6723</v>
      </c>
      <c r="C2060" s="395">
        <v>27</v>
      </c>
      <c r="D2060" s="5" t="s">
        <v>6725</v>
      </c>
      <c r="E2060" s="6">
        <v>0</v>
      </c>
      <c r="F2060" s="5" t="s">
        <v>69</v>
      </c>
      <c r="G2060" s="5" t="s">
        <v>91</v>
      </c>
      <c r="H2060" s="6"/>
      <c r="I2060" s="5"/>
      <c r="J2060" s="6"/>
      <c r="K2060" s="6">
        <v>0.09</v>
      </c>
      <c r="L2060" s="6">
        <v>0.96</v>
      </c>
      <c r="M2060" s="5" t="s">
        <v>122</v>
      </c>
      <c r="N2060" s="5"/>
    </row>
    <row r="2061" spans="1:14">
      <c r="A2061" s="5" t="s">
        <v>300</v>
      </c>
      <c r="B2061" s="5" t="s">
        <v>301</v>
      </c>
      <c r="C2061" s="395">
        <v>738</v>
      </c>
      <c r="D2061" s="5" t="s">
        <v>303</v>
      </c>
      <c r="E2061" s="6">
        <v>0</v>
      </c>
      <c r="F2061" s="5" t="s">
        <v>69</v>
      </c>
      <c r="G2061" s="5" t="s">
        <v>87</v>
      </c>
      <c r="H2061" s="6"/>
      <c r="I2061" s="5"/>
      <c r="J2061" s="6"/>
      <c r="K2061" s="6">
        <v>0.03</v>
      </c>
      <c r="L2061" s="6">
        <v>2.23</v>
      </c>
      <c r="M2061" s="5" t="s">
        <v>122</v>
      </c>
      <c r="N2061" s="5"/>
    </row>
    <row r="2062" spans="1:14">
      <c r="A2062" s="5" t="s">
        <v>5407</v>
      </c>
      <c r="B2062" s="5" t="s">
        <v>5408</v>
      </c>
      <c r="C2062" s="393">
        <v>2456</v>
      </c>
      <c r="D2062" s="5" t="s">
        <v>5410</v>
      </c>
      <c r="E2062" s="6">
        <v>0</v>
      </c>
      <c r="F2062" s="5" t="s">
        <v>69</v>
      </c>
      <c r="G2062" s="5" t="s">
        <v>88</v>
      </c>
      <c r="H2062" s="6"/>
      <c r="I2062" s="5"/>
      <c r="J2062" s="6"/>
      <c r="K2062" s="6">
        <v>0.04</v>
      </c>
      <c r="L2062" s="6">
        <v>7.84</v>
      </c>
      <c r="M2062" s="5" t="s">
        <v>122</v>
      </c>
      <c r="N2062" s="5"/>
    </row>
    <row r="2063" spans="1:14">
      <c r="A2063" s="5" t="s">
        <v>8562</v>
      </c>
      <c r="B2063" s="5" t="s">
        <v>9204</v>
      </c>
      <c r="C2063" s="393">
        <v>600801</v>
      </c>
      <c r="D2063" s="5" t="s">
        <v>9205</v>
      </c>
      <c r="E2063" s="6">
        <v>0</v>
      </c>
      <c r="F2063" s="5" t="s">
        <v>69</v>
      </c>
      <c r="G2063" s="5" t="s">
        <v>89</v>
      </c>
      <c r="H2063" s="6"/>
      <c r="I2063" s="5"/>
      <c r="J2063" s="6"/>
      <c r="K2063" s="6">
        <v>0.11</v>
      </c>
      <c r="L2063" s="6">
        <v>1.5</v>
      </c>
      <c r="M2063" s="5" t="s">
        <v>122</v>
      </c>
      <c r="N2063" s="5"/>
    </row>
    <row r="2064" spans="1:14">
      <c r="A2064" s="5" t="s">
        <v>1737</v>
      </c>
      <c r="B2064" s="5" t="s">
        <v>1738</v>
      </c>
      <c r="C2064" s="393">
        <v>688425</v>
      </c>
      <c r="D2064" s="5" t="s">
        <v>1740</v>
      </c>
      <c r="E2064" s="6">
        <v>0</v>
      </c>
      <c r="F2064" s="5" t="s">
        <v>69</v>
      </c>
      <c r="G2064" s="5" t="s">
        <v>87</v>
      </c>
      <c r="H2064" s="6"/>
      <c r="I2064" s="5"/>
      <c r="J2064" s="6"/>
      <c r="K2064" s="6">
        <v>0.08</v>
      </c>
      <c r="L2064" s="6">
        <v>1.43</v>
      </c>
      <c r="M2064" s="5" t="s">
        <v>122</v>
      </c>
      <c r="N2064" s="5"/>
    </row>
    <row r="2065" spans="1:14">
      <c r="A2065" s="5" t="s">
        <v>2856</v>
      </c>
      <c r="B2065" s="5" t="s">
        <v>2857</v>
      </c>
      <c r="C2065" s="393">
        <v>688728</v>
      </c>
      <c r="D2065" s="5" t="s">
        <v>2859</v>
      </c>
      <c r="E2065" s="6">
        <v>0</v>
      </c>
      <c r="F2065" s="5" t="s">
        <v>69</v>
      </c>
      <c r="G2065" s="5" t="s">
        <v>88</v>
      </c>
      <c r="H2065" s="6"/>
      <c r="I2065" s="5"/>
      <c r="J2065" s="6">
        <v>38.4</v>
      </c>
      <c r="K2065" s="6">
        <v>0.02</v>
      </c>
      <c r="L2065" s="6">
        <v>4.37</v>
      </c>
      <c r="M2065" s="5" t="s">
        <v>122</v>
      </c>
      <c r="N2065" s="5"/>
    </row>
    <row r="2066" spans="1:14">
      <c r="A2066" s="5" t="s">
        <v>3066</v>
      </c>
      <c r="B2066" s="5" t="s">
        <v>3067</v>
      </c>
      <c r="C2066" s="393">
        <v>2152</v>
      </c>
      <c r="D2066" s="5" t="s">
        <v>3069</v>
      </c>
      <c r="E2066" s="6">
        <v>0</v>
      </c>
      <c r="F2066" s="5" t="s">
        <v>69</v>
      </c>
      <c r="G2066" s="5" t="s">
        <v>88</v>
      </c>
      <c r="H2066" s="6"/>
      <c r="I2066" s="5"/>
      <c r="J2066" s="6"/>
      <c r="K2066" s="6">
        <v>0.09</v>
      </c>
      <c r="L2066" s="6">
        <v>2.36</v>
      </c>
      <c r="M2066" s="5" t="s">
        <v>122</v>
      </c>
      <c r="N2066" s="5"/>
    </row>
    <row r="2067" spans="1:14">
      <c r="A2067" s="5" t="s">
        <v>6762</v>
      </c>
      <c r="B2067" s="5" t="s">
        <v>6763</v>
      </c>
      <c r="C2067" s="395">
        <v>2603</v>
      </c>
      <c r="D2067" s="5" t="s">
        <v>6765</v>
      </c>
      <c r="E2067" s="6">
        <v>0</v>
      </c>
      <c r="F2067" s="5" t="s">
        <v>69</v>
      </c>
      <c r="G2067" s="5" t="s">
        <v>86</v>
      </c>
      <c r="H2067" s="6"/>
      <c r="I2067" s="5"/>
      <c r="J2067" s="6"/>
      <c r="K2067" s="6">
        <v>-7.0000000000000007E-2</v>
      </c>
      <c r="L2067" s="6">
        <v>2.61</v>
      </c>
      <c r="M2067" s="5" t="s">
        <v>122</v>
      </c>
      <c r="N2067" s="5"/>
    </row>
    <row r="2068" spans="1:14">
      <c r="A2068" s="5" t="s">
        <v>8157</v>
      </c>
      <c r="B2068" s="5" t="s">
        <v>8158</v>
      </c>
      <c r="C2068" s="395">
        <v>600563</v>
      </c>
      <c r="D2068" s="5" t="s">
        <v>8160</v>
      </c>
      <c r="E2068" s="6">
        <v>0</v>
      </c>
      <c r="F2068" s="5" t="s">
        <v>69</v>
      </c>
      <c r="G2068" s="5" t="s">
        <v>88</v>
      </c>
      <c r="H2068" s="6"/>
      <c r="I2068" s="5"/>
      <c r="J2068" s="6"/>
      <c r="K2068" s="6">
        <v>0.21</v>
      </c>
      <c r="L2068" s="6">
        <v>4.4800000000000004</v>
      </c>
      <c r="M2068" s="5" t="s">
        <v>122</v>
      </c>
      <c r="N2068" s="5"/>
    </row>
    <row r="2069" spans="1:14">
      <c r="A2069" s="5" t="s">
        <v>1997</v>
      </c>
      <c r="B2069" s="5" t="s">
        <v>1998</v>
      </c>
      <c r="C2069" s="395">
        <v>600968</v>
      </c>
      <c r="D2069" s="5" t="s">
        <v>2000</v>
      </c>
      <c r="E2069" s="6">
        <v>0</v>
      </c>
      <c r="F2069" s="5" t="s">
        <v>69</v>
      </c>
      <c r="G2069" s="5" t="s">
        <v>84</v>
      </c>
      <c r="H2069" s="6"/>
      <c r="I2069" s="5"/>
      <c r="J2069" s="6"/>
      <c r="K2069" s="6">
        <v>0.14000000000000001</v>
      </c>
      <c r="L2069" s="6">
        <v>1.53</v>
      </c>
      <c r="M2069" s="5" t="s">
        <v>122</v>
      </c>
      <c r="N2069" s="5"/>
    </row>
    <row r="2070" spans="1:14">
      <c r="A2070" s="5" t="s">
        <v>668</v>
      </c>
      <c r="B2070" s="5" t="s">
        <v>669</v>
      </c>
      <c r="C2070" s="395">
        <v>688220</v>
      </c>
      <c r="D2070" s="5" t="s">
        <v>671</v>
      </c>
      <c r="E2070" s="6">
        <v>0</v>
      </c>
      <c r="F2070" s="5" t="s">
        <v>69</v>
      </c>
      <c r="G2070" s="5" t="s">
        <v>88</v>
      </c>
      <c r="H2070" s="6"/>
      <c r="I2070" s="5"/>
      <c r="J2070" s="6"/>
      <c r="K2070" s="6">
        <v>-7.0000000000000007E-2</v>
      </c>
      <c r="L2070" s="6">
        <v>5.58</v>
      </c>
      <c r="M2070" s="5" t="s">
        <v>122</v>
      </c>
      <c r="N2070" s="5"/>
    </row>
    <row r="2071" spans="1:14">
      <c r="A2071" s="5" t="s">
        <v>8563</v>
      </c>
      <c r="B2071" s="5" t="s">
        <v>9202</v>
      </c>
      <c r="C2071" s="395">
        <v>603516</v>
      </c>
      <c r="D2071" s="5" t="s">
        <v>9203</v>
      </c>
      <c r="E2071" s="6">
        <v>0</v>
      </c>
      <c r="F2071" s="5" t="s">
        <v>69</v>
      </c>
      <c r="G2071" s="5" t="s">
        <v>88</v>
      </c>
      <c r="H2071" s="6"/>
      <c r="I2071" s="5"/>
      <c r="J2071" s="6"/>
      <c r="K2071" s="6">
        <v>0.06</v>
      </c>
      <c r="L2071" s="6">
        <v>21.71</v>
      </c>
      <c r="M2071" s="5" t="s">
        <v>122</v>
      </c>
      <c r="N2071" s="5"/>
    </row>
    <row r="2072" spans="1:14">
      <c r="A2072" s="5" t="s">
        <v>6758</v>
      </c>
      <c r="B2072" s="5" t="s">
        <v>6759</v>
      </c>
      <c r="C2072" s="393">
        <v>158</v>
      </c>
      <c r="D2072" s="5" t="s">
        <v>6761</v>
      </c>
      <c r="E2072" s="6">
        <v>0</v>
      </c>
      <c r="F2072" s="5" t="s">
        <v>69</v>
      </c>
      <c r="G2072" s="5" t="s">
        <v>82</v>
      </c>
      <c r="H2072" s="6"/>
      <c r="I2072" s="5"/>
      <c r="J2072" s="6"/>
      <c r="K2072" s="6">
        <v>0.01</v>
      </c>
      <c r="L2072" s="6">
        <v>5.19</v>
      </c>
      <c r="M2072" s="5" t="s">
        <v>122</v>
      </c>
      <c r="N2072" s="5"/>
    </row>
    <row r="2073" spans="1:14">
      <c r="A2073" s="5" t="s">
        <v>8561</v>
      </c>
      <c r="B2073" s="5" t="s">
        <v>9198</v>
      </c>
      <c r="C2073" s="393">
        <v>2402</v>
      </c>
      <c r="D2073" s="5" t="s">
        <v>9199</v>
      </c>
      <c r="E2073" s="6">
        <v>0</v>
      </c>
      <c r="F2073" s="5" t="s">
        <v>69</v>
      </c>
      <c r="G2073" s="5" t="s">
        <v>88</v>
      </c>
      <c r="H2073" s="6"/>
      <c r="I2073" s="5"/>
      <c r="J2073" s="6"/>
      <c r="K2073" s="6">
        <v>7.0000000000000007E-2</v>
      </c>
      <c r="L2073" s="6">
        <v>5.57</v>
      </c>
      <c r="M2073" s="5" t="s">
        <v>122</v>
      </c>
      <c r="N2073" s="5"/>
    </row>
    <row r="2074" spans="1:14">
      <c r="A2074" s="5" t="s">
        <v>7074</v>
      </c>
      <c r="B2074" s="5" t="s">
        <v>7075</v>
      </c>
      <c r="C2074" s="395">
        <v>600369</v>
      </c>
      <c r="D2074" s="5" t="s">
        <v>7077</v>
      </c>
      <c r="E2074" s="6">
        <v>0</v>
      </c>
      <c r="F2074" s="5" t="s">
        <v>69</v>
      </c>
      <c r="G2074" s="5" t="s">
        <v>85</v>
      </c>
      <c r="H2074" s="6"/>
      <c r="I2074" s="5"/>
      <c r="J2074" s="6"/>
      <c r="K2074" s="6">
        <v>0.04</v>
      </c>
      <c r="L2074" s="6">
        <v>1.07</v>
      </c>
      <c r="M2074" s="5" t="s">
        <v>122</v>
      </c>
      <c r="N2074" s="5"/>
    </row>
    <row r="2075" spans="1:14">
      <c r="A2075" s="5" t="s">
        <v>5447</v>
      </c>
      <c r="B2075" s="5" t="s">
        <v>5448</v>
      </c>
      <c r="C2075" s="395">
        <v>603833</v>
      </c>
      <c r="D2075" s="5" t="s">
        <v>5450</v>
      </c>
      <c r="E2075" s="6">
        <v>0</v>
      </c>
      <c r="F2075" s="5" t="s">
        <v>69</v>
      </c>
      <c r="G2075" s="5" t="s">
        <v>82</v>
      </c>
      <c r="H2075" s="6"/>
      <c r="I2075" s="5"/>
      <c r="J2075" s="6"/>
      <c r="K2075" s="6">
        <v>0.14000000000000001</v>
      </c>
      <c r="L2075" s="6">
        <v>1.65</v>
      </c>
      <c r="M2075" s="5" t="s">
        <v>122</v>
      </c>
      <c r="N2075" s="5"/>
    </row>
    <row r="2076" spans="1:14">
      <c r="A2076" s="5" t="s">
        <v>8566</v>
      </c>
      <c r="B2076" s="5" t="s">
        <v>9206</v>
      </c>
      <c r="C2076" s="393">
        <v>6178</v>
      </c>
      <c r="D2076" s="5" t="s">
        <v>9207</v>
      </c>
      <c r="E2076" s="6">
        <v>0</v>
      </c>
      <c r="F2076" s="5" t="s">
        <v>69</v>
      </c>
      <c r="G2076" s="5" t="s">
        <v>85</v>
      </c>
      <c r="H2076" s="6"/>
      <c r="I2076" s="5"/>
      <c r="J2076" s="6"/>
      <c r="K2076" s="6">
        <v>0.06</v>
      </c>
      <c r="L2076" s="6">
        <v>0.54</v>
      </c>
      <c r="M2076" s="5" t="s">
        <v>157</v>
      </c>
      <c r="N2076" s="5"/>
    </row>
    <row r="2077" spans="1:14">
      <c r="A2077" s="5" t="s">
        <v>3295</v>
      </c>
      <c r="B2077" s="5" t="s">
        <v>3296</v>
      </c>
      <c r="C2077" s="393">
        <v>2430</v>
      </c>
      <c r="D2077" s="5" t="s">
        <v>3298</v>
      </c>
      <c r="E2077" s="6">
        <v>0</v>
      </c>
      <c r="F2077" s="5" t="s">
        <v>69</v>
      </c>
      <c r="G2077" s="5" t="s">
        <v>89</v>
      </c>
      <c r="H2077" s="6"/>
      <c r="I2077" s="5"/>
      <c r="J2077" s="6"/>
      <c r="K2077" s="6">
        <v>0.11</v>
      </c>
      <c r="L2077" s="6">
        <v>2.96</v>
      </c>
      <c r="M2077" s="5" t="s">
        <v>122</v>
      </c>
      <c r="N2077" s="5"/>
    </row>
    <row r="2078" spans="1:14">
      <c r="A2078" s="5" t="s">
        <v>1893</v>
      </c>
      <c r="B2078" s="5" t="s">
        <v>1894</v>
      </c>
      <c r="C2078" s="393">
        <v>600132</v>
      </c>
      <c r="D2078" s="5" t="s">
        <v>1896</v>
      </c>
      <c r="E2078" s="6">
        <v>0</v>
      </c>
      <c r="F2078" s="5" t="s">
        <v>69</v>
      </c>
      <c r="G2078" s="5" t="s">
        <v>83</v>
      </c>
      <c r="H2078" s="6">
        <v>0.82</v>
      </c>
      <c r="I2078" s="5" t="s">
        <v>263</v>
      </c>
      <c r="J2078" s="6">
        <v>20.100000000000001</v>
      </c>
      <c r="K2078" s="6">
        <v>1.58</v>
      </c>
      <c r="L2078" s="6">
        <v>19.36</v>
      </c>
      <c r="M2078" s="5" t="s">
        <v>122</v>
      </c>
      <c r="N2078" s="5" t="s">
        <v>8599</v>
      </c>
    </row>
    <row r="2079" spans="1:14">
      <c r="A2079" s="5" t="s">
        <v>6898</v>
      </c>
      <c r="B2079" s="5" t="s">
        <v>6899</v>
      </c>
      <c r="C2079" s="394" t="s">
        <v>6900</v>
      </c>
      <c r="D2079" s="5" t="s">
        <v>6901</v>
      </c>
      <c r="E2079" s="6">
        <v>0</v>
      </c>
      <c r="F2079" s="5" t="s">
        <v>69</v>
      </c>
      <c r="G2079" s="5" t="s">
        <v>87</v>
      </c>
      <c r="H2079" s="6"/>
      <c r="I2079" s="5"/>
      <c r="J2079" s="6"/>
      <c r="K2079" s="6">
        <v>0.14000000000000001</v>
      </c>
      <c r="L2079" s="6">
        <v>1.23</v>
      </c>
      <c r="M2079" s="5" t="s">
        <v>122</v>
      </c>
      <c r="N2079" s="5"/>
    </row>
    <row r="2080" spans="1:14">
      <c r="A2080" s="5" t="s">
        <v>4230</v>
      </c>
      <c r="B2080" s="5" t="s">
        <v>4231</v>
      </c>
      <c r="C2080" s="395">
        <v>601001</v>
      </c>
      <c r="D2080" s="5" t="s">
        <v>4233</v>
      </c>
      <c r="E2080" s="6">
        <v>0</v>
      </c>
      <c r="F2080" s="5" t="s">
        <v>69</v>
      </c>
      <c r="G2080" s="5" t="s">
        <v>84</v>
      </c>
      <c r="H2080" s="6"/>
      <c r="I2080" s="5"/>
      <c r="J2080" s="6"/>
      <c r="K2080" s="6">
        <v>0.22</v>
      </c>
      <c r="L2080" s="6">
        <v>1.47</v>
      </c>
      <c r="M2080" s="5" t="s">
        <v>122</v>
      </c>
      <c r="N2080" s="5"/>
    </row>
    <row r="2081" spans="1:14">
      <c r="A2081" s="5" t="s">
        <v>559</v>
      </c>
      <c r="B2081" s="5" t="s">
        <v>560</v>
      </c>
      <c r="C2081" s="393">
        <v>603345</v>
      </c>
      <c r="D2081" s="5" t="s">
        <v>562</v>
      </c>
      <c r="E2081" s="6">
        <v>0</v>
      </c>
      <c r="F2081" s="5" t="s">
        <v>69</v>
      </c>
      <c r="G2081" s="5" t="s">
        <v>83</v>
      </c>
      <c r="H2081" s="6"/>
      <c r="I2081" s="5"/>
      <c r="J2081" s="6">
        <v>18.53</v>
      </c>
      <c r="K2081" s="6">
        <v>0.1</v>
      </c>
      <c r="L2081" s="6">
        <v>2.08</v>
      </c>
      <c r="M2081" s="5" t="s">
        <v>122</v>
      </c>
      <c r="N2081" s="5"/>
    </row>
    <row r="2082" spans="1:14">
      <c r="A2082" s="5" t="s">
        <v>3607</v>
      </c>
      <c r="B2082" s="5" t="s">
        <v>3608</v>
      </c>
      <c r="C2082" s="393">
        <v>600909</v>
      </c>
      <c r="D2082" s="5" t="s">
        <v>3610</v>
      </c>
      <c r="E2082" s="6">
        <v>0</v>
      </c>
      <c r="F2082" s="5" t="s">
        <v>69</v>
      </c>
      <c r="G2082" s="5" t="s">
        <v>85</v>
      </c>
      <c r="H2082" s="6"/>
      <c r="I2082" s="5"/>
      <c r="J2082" s="6"/>
      <c r="K2082" s="6">
        <v>0.09</v>
      </c>
      <c r="L2082" s="6">
        <v>1.1200000000000001</v>
      </c>
      <c r="M2082" s="5" t="s">
        <v>122</v>
      </c>
      <c r="N2082" s="5"/>
    </row>
    <row r="2083" spans="1:14">
      <c r="A2083" s="5" t="s">
        <v>4098</v>
      </c>
      <c r="B2083" s="5" t="s">
        <v>4099</v>
      </c>
      <c r="C2083" s="393">
        <v>603816</v>
      </c>
      <c r="D2083" s="5" t="s">
        <v>4101</v>
      </c>
      <c r="E2083" s="6">
        <v>0</v>
      </c>
      <c r="F2083" s="5" t="s">
        <v>69</v>
      </c>
      <c r="G2083" s="5" t="s">
        <v>82</v>
      </c>
      <c r="H2083" s="6"/>
      <c r="I2083" s="5"/>
      <c r="J2083" s="6"/>
      <c r="K2083" s="6">
        <v>0.15</v>
      </c>
      <c r="L2083" s="6">
        <v>2.62</v>
      </c>
      <c r="M2083" s="5" t="s">
        <v>122</v>
      </c>
      <c r="N2083" s="5"/>
    </row>
    <row r="2084" spans="1:14">
      <c r="A2084" s="5" t="s">
        <v>2640</v>
      </c>
      <c r="B2084" s="5" t="s">
        <v>2641</v>
      </c>
      <c r="C2084" s="395">
        <v>688538</v>
      </c>
      <c r="D2084" s="5" t="s">
        <v>2643</v>
      </c>
      <c r="E2084" s="6">
        <v>0</v>
      </c>
      <c r="F2084" s="5" t="s">
        <v>69</v>
      </c>
      <c r="G2084" s="5" t="s">
        <v>88</v>
      </c>
      <c r="H2084" s="6"/>
      <c r="I2084" s="5"/>
      <c r="J2084" s="6"/>
      <c r="K2084" s="6">
        <v>-0.22</v>
      </c>
      <c r="L2084" s="6">
        <v>3.68</v>
      </c>
      <c r="M2084" s="5" t="s">
        <v>122</v>
      </c>
      <c r="N2084" s="5"/>
    </row>
    <row r="2085" spans="1:14">
      <c r="A2085" s="5" t="s">
        <v>3339</v>
      </c>
      <c r="B2085" s="5" t="s">
        <v>3340</v>
      </c>
      <c r="C2085" s="395">
        <v>600378</v>
      </c>
      <c r="D2085" s="5" t="s">
        <v>3342</v>
      </c>
      <c r="E2085" s="6">
        <v>0</v>
      </c>
      <c r="F2085" s="5" t="s">
        <v>69</v>
      </c>
      <c r="G2085" s="5" t="s">
        <v>89</v>
      </c>
      <c r="H2085" s="6"/>
      <c r="I2085" s="5"/>
      <c r="J2085" s="6">
        <v>13.91</v>
      </c>
      <c r="K2085" s="6">
        <v>0.09</v>
      </c>
      <c r="L2085" s="6">
        <v>2.4</v>
      </c>
      <c r="M2085" s="5" t="s">
        <v>122</v>
      </c>
      <c r="N2085" s="5"/>
    </row>
    <row r="2086" spans="1:14">
      <c r="A2086" s="5" t="s">
        <v>2736</v>
      </c>
      <c r="B2086" s="5" t="s">
        <v>2737</v>
      </c>
      <c r="C2086" s="393">
        <v>601865</v>
      </c>
      <c r="D2086" s="5" t="s">
        <v>2739</v>
      </c>
      <c r="E2086" s="6">
        <v>0</v>
      </c>
      <c r="F2086" s="5" t="s">
        <v>69</v>
      </c>
      <c r="G2086" s="5" t="s">
        <v>88</v>
      </c>
      <c r="H2086" s="6"/>
      <c r="I2086" s="5"/>
      <c r="J2086" s="6">
        <v>23.32</v>
      </c>
      <c r="K2086" s="6">
        <v>0.05</v>
      </c>
      <c r="L2086" s="6">
        <v>1.44</v>
      </c>
      <c r="M2086" s="5" t="s">
        <v>122</v>
      </c>
      <c r="N2086" s="5"/>
    </row>
    <row r="2087" spans="1:14">
      <c r="A2087" s="5" t="s">
        <v>2414</v>
      </c>
      <c r="B2087" s="5" t="s">
        <v>2415</v>
      </c>
      <c r="C2087" s="393">
        <v>601156</v>
      </c>
      <c r="D2087" s="5" t="s">
        <v>2417</v>
      </c>
      <c r="E2087" s="6">
        <v>0</v>
      </c>
      <c r="F2087" s="5" t="s">
        <v>69</v>
      </c>
      <c r="G2087" s="5" t="s">
        <v>87</v>
      </c>
      <c r="H2087" s="6"/>
      <c r="I2087" s="5"/>
      <c r="J2087" s="6"/>
      <c r="K2087" s="6">
        <v>0.17</v>
      </c>
      <c r="L2087" s="6">
        <v>1.39</v>
      </c>
      <c r="M2087" s="5" t="s">
        <v>122</v>
      </c>
      <c r="N2087" s="5"/>
    </row>
    <row r="2088" spans="1:14">
      <c r="A2088" s="5" t="s">
        <v>3635</v>
      </c>
      <c r="B2088" s="5" t="s">
        <v>3636</v>
      </c>
      <c r="C2088" s="393">
        <v>2007</v>
      </c>
      <c r="D2088" s="5" t="s">
        <v>3638</v>
      </c>
      <c r="E2088" s="6">
        <v>0</v>
      </c>
      <c r="F2088" s="5" t="s">
        <v>69</v>
      </c>
      <c r="G2088" s="5" t="s">
        <v>86</v>
      </c>
      <c r="H2088" s="6"/>
      <c r="I2088" s="5"/>
      <c r="J2088" s="6">
        <v>20.89</v>
      </c>
      <c r="K2088" s="6">
        <v>0.08</v>
      </c>
      <c r="L2088" s="6">
        <v>2.37</v>
      </c>
      <c r="M2088" s="5" t="s">
        <v>122</v>
      </c>
      <c r="N2088" s="5"/>
    </row>
    <row r="2089" spans="1:14">
      <c r="A2089" s="5" t="s">
        <v>1075</v>
      </c>
      <c r="B2089" s="5" t="s">
        <v>1076</v>
      </c>
      <c r="C2089" s="395">
        <v>2153</v>
      </c>
      <c r="D2089" s="5" t="s">
        <v>1078</v>
      </c>
      <c r="E2089" s="6">
        <v>0</v>
      </c>
      <c r="F2089" s="5" t="s">
        <v>69</v>
      </c>
      <c r="G2089" s="5" t="s">
        <v>88</v>
      </c>
      <c r="H2089" s="6"/>
      <c r="I2089" s="5"/>
      <c r="J2089" s="6"/>
      <c r="K2089" s="6">
        <v>-0.02</v>
      </c>
      <c r="L2089" s="6">
        <v>3.88</v>
      </c>
      <c r="M2089" s="5" t="s">
        <v>122</v>
      </c>
      <c r="N2089" s="5"/>
    </row>
    <row r="2090" spans="1:14">
      <c r="A2090" s="5" t="s">
        <v>6029</v>
      </c>
      <c r="B2090" s="5" t="s">
        <v>6030</v>
      </c>
      <c r="C2090" s="395">
        <v>600208</v>
      </c>
      <c r="D2090" s="5" t="s">
        <v>6032</v>
      </c>
      <c r="E2090" s="6">
        <v>0</v>
      </c>
      <c r="F2090" s="5" t="s">
        <v>69</v>
      </c>
      <c r="G2090" s="5" t="s">
        <v>90</v>
      </c>
      <c r="H2090" s="6"/>
      <c r="I2090" s="5"/>
      <c r="J2090" s="6"/>
      <c r="K2090" s="6">
        <v>0.05</v>
      </c>
      <c r="L2090" s="6">
        <v>0.66</v>
      </c>
      <c r="M2090" s="5" t="s">
        <v>122</v>
      </c>
      <c r="N2090" s="5"/>
    </row>
    <row r="2091" spans="1:14">
      <c r="A2091" s="5" t="s">
        <v>8117</v>
      </c>
      <c r="B2091" s="5" t="s">
        <v>8118</v>
      </c>
      <c r="C2091" s="393">
        <v>600704</v>
      </c>
      <c r="D2091" s="5" t="s">
        <v>8120</v>
      </c>
      <c r="E2091" s="6">
        <v>0</v>
      </c>
      <c r="F2091" s="5" t="s">
        <v>69</v>
      </c>
      <c r="G2091" s="5" t="s">
        <v>82</v>
      </c>
      <c r="H2091" s="6"/>
      <c r="I2091" s="5"/>
      <c r="J2091" s="6"/>
      <c r="K2091" s="6">
        <v>0.14000000000000001</v>
      </c>
      <c r="L2091" s="6">
        <v>0.67</v>
      </c>
      <c r="M2091" s="5" t="s">
        <v>122</v>
      </c>
      <c r="N2091" s="5"/>
    </row>
    <row r="2092" spans="1:14">
      <c r="A2092" s="5" t="s">
        <v>2103</v>
      </c>
      <c r="B2092" s="5" t="s">
        <v>2104</v>
      </c>
      <c r="C2092" s="393">
        <v>601866</v>
      </c>
      <c r="D2092" s="5" t="s">
        <v>2106</v>
      </c>
      <c r="E2092" s="6">
        <v>0</v>
      </c>
      <c r="F2092" s="5" t="s">
        <v>69</v>
      </c>
      <c r="G2092" s="5" t="s">
        <v>87</v>
      </c>
      <c r="H2092" s="6"/>
      <c r="I2092" s="5" t="s">
        <v>142</v>
      </c>
      <c r="J2092" s="6"/>
      <c r="K2092" s="6">
        <v>0.06</v>
      </c>
      <c r="L2092" s="6">
        <v>1.24</v>
      </c>
      <c r="M2092" s="5" t="s">
        <v>122</v>
      </c>
      <c r="N2092" s="5" t="s">
        <v>8599</v>
      </c>
    </row>
    <row r="2093" spans="1:14">
      <c r="A2093" s="5" t="s">
        <v>1597</v>
      </c>
      <c r="B2093" s="5" t="s">
        <v>1598</v>
      </c>
      <c r="C2093" s="393">
        <v>601118</v>
      </c>
      <c r="D2093" s="5" t="s">
        <v>1600</v>
      </c>
      <c r="E2093" s="6">
        <v>0</v>
      </c>
      <c r="F2093" s="5" t="s">
        <v>69</v>
      </c>
      <c r="G2093" s="5" t="s">
        <v>89</v>
      </c>
      <c r="H2093" s="6"/>
      <c r="I2093" s="5"/>
      <c r="J2093" s="6"/>
      <c r="K2093" s="6">
        <v>-0.01</v>
      </c>
      <c r="L2093" s="6">
        <v>2.88</v>
      </c>
      <c r="M2093" s="5" t="s">
        <v>122</v>
      </c>
      <c r="N2093" s="5"/>
    </row>
    <row r="2094" spans="1:14">
      <c r="A2094" s="5" t="s">
        <v>1120</v>
      </c>
      <c r="B2094" s="5" t="s">
        <v>1121</v>
      </c>
      <c r="C2094" s="395">
        <v>603596</v>
      </c>
      <c r="D2094" s="5" t="s">
        <v>1123</v>
      </c>
      <c r="E2094" s="6">
        <v>0</v>
      </c>
      <c r="F2094" s="5" t="s">
        <v>69</v>
      </c>
      <c r="G2094" s="5" t="s">
        <v>82</v>
      </c>
      <c r="H2094" s="6"/>
      <c r="I2094" s="5"/>
      <c r="J2094" s="6">
        <v>25.84</v>
      </c>
      <c r="K2094" s="6">
        <v>0.18</v>
      </c>
      <c r="L2094" s="6">
        <v>3.48</v>
      </c>
      <c r="M2094" s="5" t="s">
        <v>122</v>
      </c>
      <c r="N2094" s="5"/>
    </row>
    <row r="2095" spans="1:14">
      <c r="A2095" s="5" t="s">
        <v>6614</v>
      </c>
      <c r="B2095" s="5" t="s">
        <v>6615</v>
      </c>
      <c r="C2095" s="395">
        <v>688180</v>
      </c>
      <c r="D2095" s="5" t="s">
        <v>6617</v>
      </c>
      <c r="E2095" s="6">
        <v>0</v>
      </c>
      <c r="F2095" s="5" t="s">
        <v>69</v>
      </c>
      <c r="G2095" s="5" t="s">
        <v>86</v>
      </c>
      <c r="H2095" s="6"/>
      <c r="I2095" s="5" t="s">
        <v>263</v>
      </c>
      <c r="J2095" s="6"/>
      <c r="K2095" s="6">
        <v>-0.21</v>
      </c>
      <c r="L2095" s="6">
        <v>6.46</v>
      </c>
      <c r="M2095" s="5" t="s">
        <v>122</v>
      </c>
      <c r="N2095" s="5" t="s">
        <v>8924</v>
      </c>
    </row>
    <row r="2096" spans="1:14">
      <c r="A2096" s="5" t="s">
        <v>1104</v>
      </c>
      <c r="B2096" s="5" t="s">
        <v>1105</v>
      </c>
      <c r="C2096" s="395">
        <v>688235</v>
      </c>
      <c r="D2096" s="5" t="s">
        <v>1107</v>
      </c>
      <c r="E2096" s="6">
        <v>0</v>
      </c>
      <c r="F2096" s="5" t="s">
        <v>400</v>
      </c>
      <c r="G2096" s="5" t="s">
        <v>86</v>
      </c>
      <c r="H2096" s="6"/>
      <c r="I2096" s="5" t="s">
        <v>142</v>
      </c>
      <c r="J2096" s="6">
        <v>80.37</v>
      </c>
      <c r="K2096" s="6">
        <v>0.08</v>
      </c>
      <c r="L2096" s="6">
        <v>11.53</v>
      </c>
      <c r="M2096" s="5" t="s">
        <v>122</v>
      </c>
      <c r="N2096" s="5" t="s">
        <v>8599</v>
      </c>
    </row>
    <row r="2097" spans="1:14">
      <c r="A2097" s="5" t="s">
        <v>3623</v>
      </c>
      <c r="B2097" s="5" t="s">
        <v>3624</v>
      </c>
      <c r="C2097" s="393">
        <v>2064</v>
      </c>
      <c r="D2097" s="5" t="s">
        <v>3626</v>
      </c>
      <c r="E2097" s="6">
        <v>0</v>
      </c>
      <c r="F2097" s="5" t="s">
        <v>69</v>
      </c>
      <c r="G2097" s="5" t="s">
        <v>89</v>
      </c>
      <c r="H2097" s="6"/>
      <c r="I2097" s="5"/>
      <c r="J2097" s="6"/>
      <c r="K2097" s="6">
        <v>7.0000000000000007E-2</v>
      </c>
      <c r="L2097" s="6">
        <v>2.0499999999999998</v>
      </c>
      <c r="M2097" s="5" t="s">
        <v>122</v>
      </c>
      <c r="N2097" s="5"/>
    </row>
    <row r="2098" spans="1:14">
      <c r="A2098" s="5" t="s">
        <v>7737</v>
      </c>
      <c r="B2098" s="5" t="s">
        <v>7738</v>
      </c>
      <c r="C2098" s="395">
        <v>600100</v>
      </c>
      <c r="D2098" s="5" t="s">
        <v>7740</v>
      </c>
      <c r="E2098" s="6">
        <v>0</v>
      </c>
      <c r="F2098" s="5" t="s">
        <v>69</v>
      </c>
      <c r="G2098" s="5" t="s">
        <v>88</v>
      </c>
      <c r="H2098" s="6"/>
      <c r="I2098" s="5"/>
      <c r="J2098" s="6"/>
      <c r="K2098" s="6">
        <v>0.01</v>
      </c>
      <c r="L2098" s="6">
        <v>1.67</v>
      </c>
      <c r="M2098" s="5" t="s">
        <v>122</v>
      </c>
      <c r="N2098" s="5"/>
    </row>
    <row r="2099" spans="1:14">
      <c r="A2099" s="5" t="s">
        <v>4238</v>
      </c>
      <c r="B2099" s="5" t="s">
        <v>4239</v>
      </c>
      <c r="C2099" s="393">
        <v>600998</v>
      </c>
      <c r="D2099" s="5" t="s">
        <v>4241</v>
      </c>
      <c r="E2099" s="6">
        <v>0</v>
      </c>
      <c r="F2099" s="5" t="s">
        <v>69</v>
      </c>
      <c r="G2099" s="5" t="s">
        <v>86</v>
      </c>
      <c r="H2099" s="6"/>
      <c r="I2099" s="5"/>
      <c r="J2099" s="6"/>
      <c r="K2099" s="6">
        <v>0.11</v>
      </c>
      <c r="L2099" s="6">
        <v>1.02</v>
      </c>
      <c r="M2099" s="5" t="s">
        <v>122</v>
      </c>
      <c r="N2099" s="5"/>
    </row>
    <row r="2100" spans="1:14">
      <c r="A2100" s="5" t="s">
        <v>4270</v>
      </c>
      <c r="B2100" s="5" t="s">
        <v>4271</v>
      </c>
      <c r="C2100" s="393">
        <v>603885</v>
      </c>
      <c r="D2100" s="5" t="s">
        <v>4273</v>
      </c>
      <c r="E2100" s="6">
        <v>0</v>
      </c>
      <c r="F2100" s="5" t="s">
        <v>69</v>
      </c>
      <c r="G2100" s="5" t="s">
        <v>87</v>
      </c>
      <c r="H2100" s="6"/>
      <c r="I2100" s="5"/>
      <c r="J2100" s="6"/>
      <c r="K2100" s="6">
        <v>0.1</v>
      </c>
      <c r="L2100" s="6">
        <v>2.74</v>
      </c>
      <c r="M2100" s="5" t="s">
        <v>122</v>
      </c>
      <c r="N2100" s="5"/>
    </row>
    <row r="2101" spans="1:14">
      <c r="A2101" s="5" t="s">
        <v>8149</v>
      </c>
      <c r="B2101" s="5" t="s">
        <v>8150</v>
      </c>
      <c r="C2101" s="393">
        <v>688278</v>
      </c>
      <c r="D2101" s="5" t="s">
        <v>8152</v>
      </c>
      <c r="E2101" s="6">
        <v>0</v>
      </c>
      <c r="F2101" s="5" t="s">
        <v>69</v>
      </c>
      <c r="G2101" s="5" t="s">
        <v>86</v>
      </c>
      <c r="H2101" s="6"/>
      <c r="I2101" s="5"/>
      <c r="J2101" s="6"/>
      <c r="K2101" s="6">
        <v>0.36</v>
      </c>
      <c r="L2101" s="6">
        <v>7.64</v>
      </c>
      <c r="M2101" s="5" t="s">
        <v>122</v>
      </c>
      <c r="N2101" s="5"/>
    </row>
    <row r="2102" spans="1:14">
      <c r="A2102" s="5" t="s">
        <v>1079</v>
      </c>
      <c r="B2102" s="5" t="s">
        <v>1080</v>
      </c>
      <c r="C2102" s="393">
        <v>959</v>
      </c>
      <c r="D2102" s="5" t="s">
        <v>1082</v>
      </c>
      <c r="E2102" s="6">
        <v>0</v>
      </c>
      <c r="F2102" s="5" t="s">
        <v>69</v>
      </c>
      <c r="G2102" s="5" t="s">
        <v>89</v>
      </c>
      <c r="H2102" s="6"/>
      <c r="I2102" s="5"/>
      <c r="J2102" s="6"/>
      <c r="K2102" s="6">
        <v>0.01</v>
      </c>
      <c r="L2102" s="6">
        <v>0.72</v>
      </c>
      <c r="M2102" s="5" t="s">
        <v>122</v>
      </c>
      <c r="N2102" s="5"/>
    </row>
    <row r="2103" spans="1:14">
      <c r="A2103" s="5" t="s">
        <v>8153</v>
      </c>
      <c r="B2103" s="5" t="s">
        <v>8154</v>
      </c>
      <c r="C2103" s="393">
        <v>600153</v>
      </c>
      <c r="D2103" s="5" t="s">
        <v>8156</v>
      </c>
      <c r="E2103" s="6">
        <v>0</v>
      </c>
      <c r="F2103" s="5" t="s">
        <v>69</v>
      </c>
      <c r="G2103" s="5" t="s">
        <v>87</v>
      </c>
      <c r="H2103" s="6"/>
      <c r="I2103" s="5"/>
      <c r="J2103" s="6"/>
      <c r="K2103" s="6">
        <v>0.1</v>
      </c>
      <c r="L2103" s="6">
        <v>0.46</v>
      </c>
      <c r="M2103" s="5" t="s">
        <v>122</v>
      </c>
      <c r="N2103" s="5"/>
    </row>
    <row r="2104" spans="1:14">
      <c r="A2104" s="5" t="s">
        <v>2299</v>
      </c>
      <c r="B2104" s="5" t="s">
        <v>2300</v>
      </c>
      <c r="C2104" s="393">
        <v>2065</v>
      </c>
      <c r="D2104" s="5" t="s">
        <v>2302</v>
      </c>
      <c r="E2104" s="6">
        <v>0</v>
      </c>
      <c r="F2104" s="5" t="s">
        <v>69</v>
      </c>
      <c r="G2104" s="5" t="s">
        <v>88</v>
      </c>
      <c r="H2104" s="6"/>
      <c r="I2104" s="5"/>
      <c r="J2104" s="6"/>
      <c r="K2104" s="6">
        <v>0.05</v>
      </c>
      <c r="L2104" s="6">
        <v>2.17</v>
      </c>
      <c r="M2104" s="5" t="s">
        <v>122</v>
      </c>
      <c r="N2104" s="5"/>
    </row>
    <row r="2105" spans="1:14">
      <c r="A2105" s="5" t="s">
        <v>7522</v>
      </c>
      <c r="B2105" s="5" t="s">
        <v>7523</v>
      </c>
      <c r="C2105" s="393">
        <v>601099</v>
      </c>
      <c r="D2105" s="5" t="s">
        <v>7525</v>
      </c>
      <c r="E2105" s="6">
        <v>0</v>
      </c>
      <c r="F2105" s="5" t="s">
        <v>69</v>
      </c>
      <c r="G2105" s="5" t="s">
        <v>85</v>
      </c>
      <c r="H2105" s="6"/>
      <c r="I2105" s="5"/>
      <c r="J2105" s="6"/>
      <c r="K2105" s="6">
        <v>0.02</v>
      </c>
      <c r="L2105" s="6">
        <v>2.62</v>
      </c>
      <c r="M2105" s="5" t="s">
        <v>122</v>
      </c>
      <c r="N2105" s="5"/>
    </row>
    <row r="2106" spans="1:14">
      <c r="A2106" s="5" t="s">
        <v>6730</v>
      </c>
      <c r="B2106" s="5" t="s">
        <v>6731</v>
      </c>
      <c r="C2106" s="393">
        <v>62</v>
      </c>
      <c r="D2106" s="5" t="s">
        <v>6733</v>
      </c>
      <c r="E2106" s="6">
        <v>0</v>
      </c>
      <c r="F2106" s="5" t="s">
        <v>69</v>
      </c>
      <c r="G2106" s="5" t="s">
        <v>88</v>
      </c>
      <c r="H2106" s="6"/>
      <c r="I2106" s="5"/>
      <c r="J2106" s="6"/>
      <c r="K2106" s="6">
        <v>0.08</v>
      </c>
      <c r="L2106" s="6">
        <v>4.4400000000000004</v>
      </c>
      <c r="M2106" s="5" t="s">
        <v>122</v>
      </c>
      <c r="N2106" s="5"/>
    </row>
    <row r="2107" spans="1:14">
      <c r="A2107" s="5" t="s">
        <v>1617</v>
      </c>
      <c r="B2107" s="5" t="s">
        <v>1618</v>
      </c>
      <c r="C2107" s="393">
        <v>39</v>
      </c>
      <c r="D2107" s="5" t="s">
        <v>1620</v>
      </c>
      <c r="E2107" s="6">
        <v>0</v>
      </c>
      <c r="F2107" s="5" t="s">
        <v>69</v>
      </c>
      <c r="G2107" s="5" t="s">
        <v>87</v>
      </c>
      <c r="H2107" s="6"/>
      <c r="I2107" s="5"/>
      <c r="J2107" s="6"/>
      <c r="K2107" s="6">
        <v>0.03</v>
      </c>
      <c r="L2107" s="6">
        <v>1.39</v>
      </c>
      <c r="M2107" s="5" t="s">
        <v>122</v>
      </c>
      <c r="N2107" s="5"/>
    </row>
    <row r="2108" spans="1:14">
      <c r="A2108" s="5" t="s">
        <v>1869</v>
      </c>
      <c r="B2108" s="5" t="s">
        <v>1870</v>
      </c>
      <c r="C2108" s="393">
        <v>733</v>
      </c>
      <c r="D2108" s="5" t="s">
        <v>1872</v>
      </c>
      <c r="E2108" s="6">
        <v>0</v>
      </c>
      <c r="F2108" s="5" t="s">
        <v>69</v>
      </c>
      <c r="G2108" s="5" t="s">
        <v>88</v>
      </c>
      <c r="H2108" s="6"/>
      <c r="I2108" s="5"/>
      <c r="J2108" s="6"/>
      <c r="K2108" s="6">
        <v>7.0000000000000007E-2</v>
      </c>
      <c r="L2108" s="6">
        <v>1.68</v>
      </c>
      <c r="M2108" s="5" t="s">
        <v>122</v>
      </c>
      <c r="N2108" s="5"/>
    </row>
    <row r="2109" spans="1:14">
      <c r="A2109" s="5" t="s">
        <v>1569</v>
      </c>
      <c r="B2109" s="5" t="s">
        <v>1570</v>
      </c>
      <c r="C2109" s="393">
        <v>600977</v>
      </c>
      <c r="D2109" s="5" t="s">
        <v>1572</v>
      </c>
      <c r="E2109" s="6">
        <v>0</v>
      </c>
      <c r="F2109" s="5" t="s">
        <v>69</v>
      </c>
      <c r="G2109" s="5" t="s">
        <v>81</v>
      </c>
      <c r="H2109" s="6"/>
      <c r="I2109" s="5"/>
      <c r="J2109" s="6"/>
      <c r="K2109" s="6">
        <v>0.02</v>
      </c>
      <c r="L2109" s="6">
        <v>2.35</v>
      </c>
      <c r="M2109" s="5" t="s">
        <v>122</v>
      </c>
      <c r="N2109" s="5"/>
    </row>
    <row r="2110" spans="1:14">
      <c r="A2110" s="5" t="s">
        <v>6610</v>
      </c>
      <c r="B2110" s="5" t="s">
        <v>6611</v>
      </c>
      <c r="C2110" s="393">
        <v>600754</v>
      </c>
      <c r="D2110" s="5" t="s">
        <v>6613</v>
      </c>
      <c r="E2110" s="6">
        <v>0</v>
      </c>
      <c r="F2110" s="5" t="s">
        <v>69</v>
      </c>
      <c r="G2110" s="5" t="s">
        <v>82</v>
      </c>
      <c r="H2110" s="6"/>
      <c r="I2110" s="5"/>
      <c r="J2110" s="6"/>
      <c r="K2110" s="6">
        <v>0.06</v>
      </c>
      <c r="L2110" s="6">
        <v>1.83</v>
      </c>
      <c r="M2110" s="5" t="s">
        <v>122</v>
      </c>
      <c r="N2110" s="5"/>
    </row>
    <row r="2111" spans="1:14">
      <c r="A2111" s="5" t="s">
        <v>3387</v>
      </c>
      <c r="B2111" s="5" t="s">
        <v>3388</v>
      </c>
      <c r="C2111" s="393">
        <v>3031</v>
      </c>
      <c r="D2111" s="5" t="s">
        <v>3390</v>
      </c>
      <c r="E2111" s="6">
        <v>0</v>
      </c>
      <c r="F2111" s="5" t="s">
        <v>69</v>
      </c>
      <c r="G2111" s="5" t="s">
        <v>88</v>
      </c>
      <c r="H2111" s="6"/>
      <c r="I2111" s="5"/>
      <c r="J2111" s="6"/>
      <c r="K2111" s="6">
        <v>0.11</v>
      </c>
      <c r="L2111" s="6">
        <v>6.88</v>
      </c>
      <c r="M2111" s="5" t="s">
        <v>122</v>
      </c>
      <c r="N2111" s="5"/>
    </row>
    <row r="2112" spans="1:14">
      <c r="A2112" s="5" t="s">
        <v>6570</v>
      </c>
      <c r="B2112" s="5" t="s">
        <v>6571</v>
      </c>
      <c r="C2112" s="393">
        <v>600170</v>
      </c>
      <c r="D2112" s="5" t="s">
        <v>6573</v>
      </c>
      <c r="E2112" s="6">
        <v>0</v>
      </c>
      <c r="F2112" s="5" t="s">
        <v>69</v>
      </c>
      <c r="G2112" s="5" t="s">
        <v>87</v>
      </c>
      <c r="H2112" s="6"/>
      <c r="I2112" s="5"/>
      <c r="J2112" s="6"/>
      <c r="K2112" s="6">
        <v>7.0000000000000007E-2</v>
      </c>
      <c r="L2112" s="6">
        <v>0.77</v>
      </c>
      <c r="M2112" s="5" t="s">
        <v>122</v>
      </c>
      <c r="N2112" s="5"/>
    </row>
    <row r="2113" spans="1:14">
      <c r="A2113" s="5" t="s">
        <v>7124</v>
      </c>
      <c r="B2113" s="5" t="s">
        <v>7125</v>
      </c>
      <c r="C2113" s="393">
        <v>600517</v>
      </c>
      <c r="D2113" s="5" t="s">
        <v>7127</v>
      </c>
      <c r="E2113" s="6">
        <v>0</v>
      </c>
      <c r="F2113" s="5" t="s">
        <v>69</v>
      </c>
      <c r="G2113" s="5" t="s">
        <v>87</v>
      </c>
      <c r="H2113" s="6"/>
      <c r="I2113" s="5"/>
      <c r="J2113" s="6"/>
      <c r="K2113" s="6">
        <v>0.1</v>
      </c>
      <c r="L2113" s="6">
        <v>1.59</v>
      </c>
      <c r="M2113" s="5" t="s">
        <v>122</v>
      </c>
      <c r="N2113" s="5"/>
    </row>
    <row r="2114" spans="1:14">
      <c r="A2114" s="5" t="s">
        <v>3667</v>
      </c>
      <c r="B2114" s="5" t="s">
        <v>3668</v>
      </c>
      <c r="C2114" s="393">
        <v>600566</v>
      </c>
      <c r="D2114" s="5" t="s">
        <v>3670</v>
      </c>
      <c r="E2114" s="6">
        <v>0</v>
      </c>
      <c r="F2114" s="5" t="s">
        <v>69</v>
      </c>
      <c r="G2114" s="5" t="s">
        <v>86</v>
      </c>
      <c r="H2114" s="6"/>
      <c r="I2114" s="5"/>
      <c r="J2114" s="6"/>
      <c r="K2114" s="6">
        <v>0.18</v>
      </c>
      <c r="L2114" s="6">
        <v>1.67</v>
      </c>
      <c r="M2114" s="5" t="s">
        <v>122</v>
      </c>
      <c r="N2114" s="5"/>
    </row>
    <row r="2115" spans="1:14">
      <c r="A2115" s="5" t="s">
        <v>8345</v>
      </c>
      <c r="B2115" s="5" t="s">
        <v>8346</v>
      </c>
      <c r="C2115" s="393">
        <v>603338</v>
      </c>
      <c r="D2115" s="5" t="s">
        <v>8348</v>
      </c>
      <c r="E2115" s="6">
        <v>0</v>
      </c>
      <c r="F2115" s="5" t="s">
        <v>69</v>
      </c>
      <c r="G2115" s="5" t="s">
        <v>87</v>
      </c>
      <c r="H2115" s="6"/>
      <c r="I2115" s="5"/>
      <c r="J2115" s="6">
        <v>14.57</v>
      </c>
      <c r="K2115" s="6">
        <v>0.17</v>
      </c>
      <c r="L2115" s="6">
        <v>2.25</v>
      </c>
      <c r="M2115" s="5" t="s">
        <v>122</v>
      </c>
      <c r="N2115" s="5"/>
    </row>
    <row r="2116" spans="1:14">
      <c r="A2116" s="5" t="s">
        <v>555</v>
      </c>
      <c r="B2116" s="5" t="s">
        <v>556</v>
      </c>
      <c r="C2116" s="393">
        <v>603198</v>
      </c>
      <c r="D2116" s="5" t="s">
        <v>558</v>
      </c>
      <c r="E2116" s="6">
        <v>0</v>
      </c>
      <c r="F2116" s="5" t="s">
        <v>69</v>
      </c>
      <c r="G2116" s="5" t="s">
        <v>83</v>
      </c>
      <c r="H2116" s="6">
        <v>0.66</v>
      </c>
      <c r="I2116" s="5" t="s">
        <v>263</v>
      </c>
      <c r="J2116" s="6">
        <v>12.88</v>
      </c>
      <c r="K2116" s="6">
        <v>0.28000000000000003</v>
      </c>
      <c r="L2116" s="6">
        <v>2.81</v>
      </c>
      <c r="M2116" s="5" t="s">
        <v>122</v>
      </c>
      <c r="N2116" s="5" t="s">
        <v>8599</v>
      </c>
    </row>
    <row r="2117" spans="1:14">
      <c r="A2117" s="5" t="s">
        <v>7116</v>
      </c>
      <c r="B2117" s="5" t="s">
        <v>7117</v>
      </c>
      <c r="C2117" s="393">
        <v>603290</v>
      </c>
      <c r="D2117" s="5" t="s">
        <v>7119</v>
      </c>
      <c r="E2117" s="6">
        <v>0</v>
      </c>
      <c r="F2117" s="5" t="s">
        <v>69</v>
      </c>
      <c r="G2117" s="5" t="s">
        <v>88</v>
      </c>
      <c r="H2117" s="6"/>
      <c r="I2117" s="5"/>
      <c r="J2117" s="6">
        <v>21.54</v>
      </c>
      <c r="K2117" s="6">
        <v>0.08</v>
      </c>
      <c r="L2117" s="6">
        <v>3.49</v>
      </c>
      <c r="M2117" s="5" t="s">
        <v>122</v>
      </c>
      <c r="N2117" s="5"/>
    </row>
    <row r="2118" spans="1:14">
      <c r="A2118" s="5" t="s">
        <v>8349</v>
      </c>
      <c r="B2118" s="5" t="s">
        <v>8350</v>
      </c>
      <c r="C2118" s="393">
        <v>600521</v>
      </c>
      <c r="D2118" s="5" t="s">
        <v>8352</v>
      </c>
      <c r="E2118" s="6">
        <v>0</v>
      </c>
      <c r="F2118" s="5" t="s">
        <v>69</v>
      </c>
      <c r="G2118" s="5" t="s">
        <v>86</v>
      </c>
      <c r="H2118" s="6"/>
      <c r="I2118" s="5"/>
      <c r="J2118" s="6">
        <v>20.440000000000001</v>
      </c>
      <c r="K2118" s="6">
        <v>0.13</v>
      </c>
      <c r="L2118" s="6">
        <v>2.5499999999999998</v>
      </c>
      <c r="M2118" s="5" t="s">
        <v>122</v>
      </c>
      <c r="N2118" s="5"/>
    </row>
    <row r="2119" spans="1:14">
      <c r="A2119" s="5" t="s">
        <v>5803</v>
      </c>
      <c r="B2119" s="5" t="s">
        <v>5804</v>
      </c>
      <c r="C2119" s="393">
        <v>603605</v>
      </c>
      <c r="D2119" s="5" t="s">
        <v>5806</v>
      </c>
      <c r="E2119" s="6">
        <v>0</v>
      </c>
      <c r="F2119" s="5" t="s">
        <v>69</v>
      </c>
      <c r="G2119" s="5" t="s">
        <v>83</v>
      </c>
      <c r="H2119" s="6"/>
      <c r="I2119" s="5"/>
      <c r="J2119" s="6">
        <v>13.28</v>
      </c>
      <c r="K2119" s="6">
        <v>0.34</v>
      </c>
      <c r="L2119" s="6">
        <v>4.2699999999999996</v>
      </c>
      <c r="M2119" s="5" t="s">
        <v>122</v>
      </c>
      <c r="N2119" s="5"/>
    </row>
    <row r="2120" spans="1:14">
      <c r="A2120" s="5" t="s">
        <v>4927</v>
      </c>
      <c r="B2120" s="5" t="s">
        <v>4928</v>
      </c>
      <c r="C2120" s="393">
        <v>600390</v>
      </c>
      <c r="D2120" s="5" t="s">
        <v>4930</v>
      </c>
      <c r="E2120" s="6">
        <v>0</v>
      </c>
      <c r="F2120" s="5" t="s">
        <v>69</v>
      </c>
      <c r="G2120" s="5" t="s">
        <v>85</v>
      </c>
      <c r="H2120" s="6"/>
      <c r="I2120" s="5"/>
      <c r="J2120" s="6"/>
      <c r="K2120" s="6">
        <v>0.02</v>
      </c>
      <c r="L2120" s="6">
        <v>0.56999999999999995</v>
      </c>
      <c r="M2120" s="5" t="s">
        <v>122</v>
      </c>
      <c r="N2120" s="5"/>
    </row>
    <row r="2121" spans="1:14">
      <c r="A2121" s="5" t="s">
        <v>6622</v>
      </c>
      <c r="B2121" s="5" t="s">
        <v>6623</v>
      </c>
      <c r="C2121" s="393">
        <v>600848</v>
      </c>
      <c r="D2121" s="5" t="s">
        <v>6625</v>
      </c>
      <c r="E2121" s="6">
        <v>0</v>
      </c>
      <c r="F2121" s="5" t="s">
        <v>69</v>
      </c>
      <c r="G2121" s="5" t="s">
        <v>90</v>
      </c>
      <c r="H2121" s="6"/>
      <c r="I2121" s="5"/>
      <c r="J2121" s="6"/>
      <c r="K2121" s="6">
        <v>7.0000000000000007E-2</v>
      </c>
      <c r="L2121" s="6"/>
      <c r="M2121" s="5" t="s">
        <v>122</v>
      </c>
      <c r="N2121" s="5"/>
    </row>
    <row r="2122" spans="1:14">
      <c r="A2122" s="5" t="s">
        <v>6638</v>
      </c>
      <c r="B2122" s="5" t="s">
        <v>6639</v>
      </c>
      <c r="C2122" s="393">
        <v>603728</v>
      </c>
      <c r="D2122" s="5" t="s">
        <v>6641</v>
      </c>
      <c r="E2122" s="6">
        <v>0</v>
      </c>
      <c r="F2122" s="5" t="s">
        <v>69</v>
      </c>
      <c r="G2122" s="5" t="s">
        <v>87</v>
      </c>
      <c r="H2122" s="6"/>
      <c r="I2122" s="5"/>
      <c r="J2122" s="6"/>
      <c r="K2122" s="6">
        <v>0.03</v>
      </c>
      <c r="L2122" s="6">
        <v>8.27</v>
      </c>
      <c r="M2122" s="5" t="s">
        <v>122</v>
      </c>
      <c r="N2122" s="5"/>
    </row>
    <row r="2123" spans="1:14">
      <c r="A2123" s="5" t="s">
        <v>6934</v>
      </c>
      <c r="B2123" s="5" t="s">
        <v>6935</v>
      </c>
      <c r="C2123" s="395">
        <v>601598</v>
      </c>
      <c r="D2123" s="5" t="s">
        <v>6937</v>
      </c>
      <c r="E2123" s="6">
        <v>0</v>
      </c>
      <c r="F2123" s="5" t="s">
        <v>69</v>
      </c>
      <c r="G2123" s="5" t="s">
        <v>87</v>
      </c>
      <c r="H2123" s="6"/>
      <c r="I2123" s="5"/>
      <c r="J2123" s="6"/>
      <c r="K2123" s="6">
        <v>0.11</v>
      </c>
      <c r="L2123" s="6">
        <v>1.1299999999999999</v>
      </c>
      <c r="M2123" s="5" t="s">
        <v>122</v>
      </c>
      <c r="N2123" s="5"/>
    </row>
    <row r="2124" spans="1:14">
      <c r="A2124" s="5" t="s">
        <v>5239</v>
      </c>
      <c r="B2124" s="5" t="s">
        <v>5240</v>
      </c>
      <c r="C2124" s="393">
        <v>2180</v>
      </c>
      <c r="D2124" s="5" t="s">
        <v>5242</v>
      </c>
      <c r="E2124" s="6">
        <v>0</v>
      </c>
      <c r="F2124" s="5" t="s">
        <v>69</v>
      </c>
      <c r="G2124" s="5" t="s">
        <v>88</v>
      </c>
      <c r="H2124" s="6"/>
      <c r="I2124" s="5"/>
      <c r="J2124" s="6"/>
      <c r="K2124" s="6">
        <v>0.08</v>
      </c>
      <c r="L2124" s="6">
        <v>2.5</v>
      </c>
      <c r="M2124" s="5" t="s">
        <v>122</v>
      </c>
      <c r="N2124" s="5"/>
    </row>
    <row r="2125" spans="1:14">
      <c r="A2125" s="5" t="s">
        <v>6634</v>
      </c>
      <c r="B2125" s="5" t="s">
        <v>6635</v>
      </c>
      <c r="C2125" s="395">
        <v>603899</v>
      </c>
      <c r="D2125" s="5" t="s">
        <v>6637</v>
      </c>
      <c r="E2125" s="6">
        <v>0</v>
      </c>
      <c r="F2125" s="5" t="s">
        <v>69</v>
      </c>
      <c r="G2125" s="5" t="s">
        <v>87</v>
      </c>
      <c r="H2125" s="6"/>
      <c r="I2125" s="5"/>
      <c r="J2125" s="6">
        <v>16.47</v>
      </c>
      <c r="K2125" s="6">
        <v>0.15</v>
      </c>
      <c r="L2125" s="6">
        <v>2.56</v>
      </c>
      <c r="M2125" s="5" t="s">
        <v>122</v>
      </c>
      <c r="N2125" s="5"/>
    </row>
    <row r="2126" spans="1:14">
      <c r="A2126" s="5" t="s">
        <v>5899</v>
      </c>
      <c r="B2126" s="5" t="s">
        <v>5900</v>
      </c>
      <c r="C2126" s="393" t="s">
        <v>5901</v>
      </c>
      <c r="D2126" s="5" t="s">
        <v>5902</v>
      </c>
      <c r="E2126" s="6">
        <v>0</v>
      </c>
      <c r="F2126" s="5" t="s">
        <v>3899</v>
      </c>
      <c r="G2126" s="5" t="s">
        <v>88</v>
      </c>
      <c r="H2126" s="6"/>
      <c r="I2126" s="5"/>
      <c r="J2126" s="6"/>
      <c r="K2126" s="6">
        <v>0.47</v>
      </c>
      <c r="L2126" s="6">
        <v>44.82</v>
      </c>
      <c r="M2126" s="5" t="s">
        <v>3900</v>
      </c>
      <c r="N2126" s="5"/>
    </row>
    <row r="2127" spans="1:14">
      <c r="A2127" s="5" t="s">
        <v>3166</v>
      </c>
      <c r="B2127" s="5" t="s">
        <v>3167</v>
      </c>
      <c r="C2127" s="393">
        <v>600004</v>
      </c>
      <c r="D2127" s="5" t="s">
        <v>3169</v>
      </c>
      <c r="E2127" s="6">
        <v>0</v>
      </c>
      <c r="F2127" s="5" t="s">
        <v>69</v>
      </c>
      <c r="G2127" s="5" t="s">
        <v>87</v>
      </c>
      <c r="H2127" s="6"/>
      <c r="I2127" s="5"/>
      <c r="J2127" s="6">
        <v>15.41</v>
      </c>
      <c r="K2127" s="6">
        <v>0.05</v>
      </c>
      <c r="L2127" s="6">
        <v>1.1100000000000001</v>
      </c>
      <c r="M2127" s="5" t="s">
        <v>122</v>
      </c>
      <c r="N2127" s="5"/>
    </row>
    <row r="2128" spans="1:14">
      <c r="A2128" s="5" t="s">
        <v>8569</v>
      </c>
      <c r="B2128" s="5" t="s">
        <v>9210</v>
      </c>
      <c r="C2128" s="393">
        <v>600166</v>
      </c>
      <c r="D2128" s="5" t="s">
        <v>9211</v>
      </c>
      <c r="E2128" s="6">
        <v>0</v>
      </c>
      <c r="F2128" s="5" t="s">
        <v>69</v>
      </c>
      <c r="G2128" s="5" t="s">
        <v>82</v>
      </c>
      <c r="H2128" s="6"/>
      <c r="I2128" s="5"/>
      <c r="J2128" s="6"/>
      <c r="K2128" s="6">
        <v>0</v>
      </c>
      <c r="L2128" s="6">
        <v>1.72</v>
      </c>
      <c r="M2128" s="5" t="s">
        <v>122</v>
      </c>
      <c r="N2128" s="5"/>
    </row>
    <row r="2129" spans="1:14">
      <c r="A2129" s="5" t="s">
        <v>7554</v>
      </c>
      <c r="B2129" s="5" t="s">
        <v>7555</v>
      </c>
      <c r="C2129" s="395">
        <v>600329</v>
      </c>
      <c r="D2129" s="5" t="s">
        <v>7557</v>
      </c>
      <c r="E2129" s="6">
        <v>0</v>
      </c>
      <c r="F2129" s="5" t="s">
        <v>69</v>
      </c>
      <c r="G2129" s="5" t="s">
        <v>86</v>
      </c>
      <c r="H2129" s="6"/>
      <c r="I2129" s="5"/>
      <c r="J2129" s="6"/>
      <c r="K2129" s="6">
        <v>0.26</v>
      </c>
      <c r="L2129" s="6">
        <v>4.46</v>
      </c>
      <c r="M2129" s="5" t="s">
        <v>122</v>
      </c>
      <c r="N2129" s="5"/>
    </row>
    <row r="2130" spans="1:14">
      <c r="A2130" s="5" t="s">
        <v>3663</v>
      </c>
      <c r="B2130" s="5" t="s">
        <v>3664</v>
      </c>
      <c r="C2130" s="395">
        <v>883</v>
      </c>
      <c r="D2130" s="5" t="s">
        <v>3666</v>
      </c>
      <c r="E2130" s="6">
        <v>0</v>
      </c>
      <c r="F2130" s="5" t="s">
        <v>69</v>
      </c>
      <c r="G2130" s="5" t="s">
        <v>91</v>
      </c>
      <c r="H2130" s="6"/>
      <c r="I2130" s="5"/>
      <c r="J2130" s="6"/>
      <c r="K2130" s="6">
        <v>7.0000000000000007E-2</v>
      </c>
      <c r="L2130" s="6">
        <v>0.85</v>
      </c>
      <c r="M2130" s="5" t="s">
        <v>122</v>
      </c>
      <c r="N2130" s="5"/>
    </row>
    <row r="2131" spans="1:14">
      <c r="A2131" s="5" t="s">
        <v>1917</v>
      </c>
      <c r="B2131" s="5" t="s">
        <v>1918</v>
      </c>
      <c r="C2131" s="393">
        <v>1696</v>
      </c>
      <c r="D2131" s="5" t="s">
        <v>1920</v>
      </c>
      <c r="E2131" s="6">
        <v>0</v>
      </c>
      <c r="F2131" s="5" t="s">
        <v>69</v>
      </c>
      <c r="G2131" s="5" t="s">
        <v>82</v>
      </c>
      <c r="H2131" s="6"/>
      <c r="I2131" s="5"/>
      <c r="J2131" s="6"/>
      <c r="K2131" s="6">
        <v>0.1</v>
      </c>
      <c r="L2131" s="6">
        <v>3.93</v>
      </c>
      <c r="M2131" s="5" t="s">
        <v>122</v>
      </c>
      <c r="N2131" s="5"/>
    </row>
    <row r="2132" spans="1:14">
      <c r="A2132" s="5" t="s">
        <v>3190</v>
      </c>
      <c r="B2132" s="5" t="s">
        <v>3191</v>
      </c>
      <c r="C2132" s="393">
        <v>2841</v>
      </c>
      <c r="D2132" s="5" t="s">
        <v>3193</v>
      </c>
      <c r="E2132" s="6">
        <v>0</v>
      </c>
      <c r="F2132" s="5" t="s">
        <v>69</v>
      </c>
      <c r="G2132" s="5" t="s">
        <v>88</v>
      </c>
      <c r="H2132" s="6"/>
      <c r="I2132" s="5"/>
      <c r="J2132" s="6"/>
      <c r="K2132" s="6">
        <v>0.09</v>
      </c>
      <c r="L2132" s="6">
        <v>1.78</v>
      </c>
      <c r="M2132" s="5" t="s">
        <v>122</v>
      </c>
      <c r="N2132" s="5"/>
    </row>
    <row r="2133" spans="1:14">
      <c r="A2133" s="5" t="s">
        <v>3905</v>
      </c>
      <c r="B2133" s="5" t="s">
        <v>3906</v>
      </c>
      <c r="C2133" s="393">
        <v>600295</v>
      </c>
      <c r="D2133" s="5" t="s">
        <v>3908</v>
      </c>
      <c r="E2133" s="6">
        <v>0</v>
      </c>
      <c r="F2133" s="5" t="s">
        <v>69</v>
      </c>
      <c r="G2133" s="5" t="s">
        <v>89</v>
      </c>
      <c r="H2133" s="6"/>
      <c r="I2133" s="5"/>
      <c r="J2133" s="6"/>
      <c r="K2133" s="6">
        <v>0.09</v>
      </c>
      <c r="L2133" s="6">
        <v>1.97</v>
      </c>
      <c r="M2133" s="5" t="s">
        <v>122</v>
      </c>
      <c r="N2133" s="5"/>
    </row>
    <row r="2134" spans="1:14">
      <c r="A2134" s="5" t="s">
        <v>6522</v>
      </c>
      <c r="B2134" s="5" t="s">
        <v>6523</v>
      </c>
      <c r="C2134" s="393">
        <v>600350</v>
      </c>
      <c r="D2134" s="5" t="s">
        <v>6525</v>
      </c>
      <c r="E2134" s="6">
        <v>0</v>
      </c>
      <c r="F2134" s="5" t="s">
        <v>69</v>
      </c>
      <c r="G2134" s="5" t="s">
        <v>87</v>
      </c>
      <c r="H2134" s="6"/>
      <c r="I2134" s="5"/>
      <c r="J2134" s="6"/>
      <c r="K2134" s="6">
        <v>0.14000000000000001</v>
      </c>
      <c r="L2134" s="6">
        <v>1.62</v>
      </c>
      <c r="M2134" s="5" t="s">
        <v>122</v>
      </c>
      <c r="N2134" s="5"/>
    </row>
    <row r="2135" spans="1:14">
      <c r="A2135" s="5" t="s">
        <v>4003</v>
      </c>
      <c r="B2135" s="5" t="s">
        <v>4004</v>
      </c>
      <c r="C2135" s="393">
        <v>688301</v>
      </c>
      <c r="D2135" s="5" t="s">
        <v>4006</v>
      </c>
      <c r="E2135" s="6">
        <v>0</v>
      </c>
      <c r="F2135" s="5" t="s">
        <v>69</v>
      </c>
      <c r="G2135" s="5" t="s">
        <v>86</v>
      </c>
      <c r="H2135" s="6"/>
      <c r="I2135" s="5"/>
      <c r="J2135" s="6"/>
      <c r="K2135" s="6">
        <v>0.12</v>
      </c>
      <c r="L2135" s="6">
        <v>3.65</v>
      </c>
      <c r="M2135" s="5" t="s">
        <v>122</v>
      </c>
      <c r="N2135" s="5"/>
    </row>
    <row r="2136" spans="1:14">
      <c r="A2136" s="5" t="s">
        <v>1509</v>
      </c>
      <c r="B2136" s="5" t="s">
        <v>1510</v>
      </c>
      <c r="C2136" s="393">
        <v>9</v>
      </c>
      <c r="D2136" s="5" t="s">
        <v>1512</v>
      </c>
      <c r="E2136" s="6">
        <v>0</v>
      </c>
      <c r="F2136" s="5" t="s">
        <v>69</v>
      </c>
      <c r="G2136" s="5" t="s">
        <v>87</v>
      </c>
      <c r="H2136" s="6"/>
      <c r="I2136" s="5"/>
      <c r="J2136" s="6"/>
      <c r="K2136" s="6">
        <v>0.1</v>
      </c>
      <c r="L2136" s="6">
        <v>2.2799999999999998</v>
      </c>
      <c r="M2136" s="5" t="s">
        <v>122</v>
      </c>
      <c r="N2136" s="5"/>
    </row>
    <row r="2137" spans="1:14">
      <c r="A2137" s="5" t="s">
        <v>4170</v>
      </c>
      <c r="B2137" s="5" t="s">
        <v>4171</v>
      </c>
      <c r="C2137" s="393">
        <v>2262</v>
      </c>
      <c r="D2137" s="5" t="s">
        <v>4173</v>
      </c>
      <c r="E2137" s="6">
        <v>0</v>
      </c>
      <c r="F2137" s="5" t="s">
        <v>69</v>
      </c>
      <c r="G2137" s="5" t="s">
        <v>86</v>
      </c>
      <c r="H2137" s="6"/>
      <c r="I2137" s="5"/>
      <c r="J2137" s="6"/>
      <c r="K2137" s="6">
        <v>0.17</v>
      </c>
      <c r="L2137" s="6">
        <v>2.84</v>
      </c>
      <c r="M2137" s="5" t="s">
        <v>122</v>
      </c>
      <c r="N2137" s="5"/>
    </row>
    <row r="2138" spans="1:14">
      <c r="A2138" s="5" t="s">
        <v>4178</v>
      </c>
      <c r="B2138" s="5" t="s">
        <v>4179</v>
      </c>
      <c r="C2138" s="393">
        <v>601928</v>
      </c>
      <c r="D2138" s="5" t="s">
        <v>4181</v>
      </c>
      <c r="E2138" s="6">
        <v>0</v>
      </c>
      <c r="F2138" s="5" t="s">
        <v>69</v>
      </c>
      <c r="G2138" s="5" t="s">
        <v>81</v>
      </c>
      <c r="H2138" s="6"/>
      <c r="I2138" s="5"/>
      <c r="J2138" s="6"/>
      <c r="K2138" s="6">
        <v>0.08</v>
      </c>
      <c r="L2138" s="6">
        <v>1.24</v>
      </c>
      <c r="M2138" s="5" t="s">
        <v>122</v>
      </c>
      <c r="N2138" s="5"/>
    </row>
    <row r="2139" spans="1:14">
      <c r="A2139" s="5" t="s">
        <v>7578</v>
      </c>
      <c r="B2139" s="5" t="s">
        <v>7579</v>
      </c>
      <c r="C2139" s="393">
        <v>877</v>
      </c>
      <c r="D2139" s="5" t="s">
        <v>7581</v>
      </c>
      <c r="E2139" s="6">
        <v>0</v>
      </c>
      <c r="F2139" s="5" t="s">
        <v>69</v>
      </c>
      <c r="G2139" s="5" t="s">
        <v>89</v>
      </c>
      <c r="H2139" s="6"/>
      <c r="I2139" s="5"/>
      <c r="J2139" s="6"/>
      <c r="K2139" s="6">
        <v>-0.09</v>
      </c>
      <c r="L2139" s="6">
        <v>0.46</v>
      </c>
      <c r="M2139" s="5" t="s">
        <v>122</v>
      </c>
      <c r="N2139" s="5"/>
    </row>
    <row r="2140" spans="1:14">
      <c r="A2140" s="5" t="s">
        <v>745</v>
      </c>
      <c r="B2140" s="5" t="s">
        <v>746</v>
      </c>
      <c r="C2140" s="393">
        <v>600038</v>
      </c>
      <c r="D2140" s="5" t="s">
        <v>748</v>
      </c>
      <c r="E2140" s="6">
        <v>0</v>
      </c>
      <c r="F2140" s="5" t="s">
        <v>69</v>
      </c>
      <c r="G2140" s="5" t="s">
        <v>87</v>
      </c>
      <c r="H2140" s="6"/>
      <c r="I2140" s="5"/>
      <c r="J2140" s="6"/>
      <c r="K2140" s="6">
        <v>0.03</v>
      </c>
      <c r="L2140" s="6">
        <v>1.57</v>
      </c>
      <c r="M2140" s="5" t="s">
        <v>122</v>
      </c>
      <c r="N2140" s="5"/>
    </row>
    <row r="2141" spans="1:14">
      <c r="A2141" s="5" t="s">
        <v>4174</v>
      </c>
      <c r="B2141" s="5" t="s">
        <v>4175</v>
      </c>
      <c r="C2141" s="393">
        <v>603688</v>
      </c>
      <c r="D2141" s="5" t="s">
        <v>4177</v>
      </c>
      <c r="E2141" s="6">
        <v>0</v>
      </c>
      <c r="F2141" s="5" t="s">
        <v>69</v>
      </c>
      <c r="G2141" s="5" t="s">
        <v>88</v>
      </c>
      <c r="H2141" s="6"/>
      <c r="I2141" s="5"/>
      <c r="J2141" s="6"/>
      <c r="K2141" s="6">
        <v>0.03</v>
      </c>
      <c r="L2141" s="6">
        <v>4.3899999999999997</v>
      </c>
      <c r="M2141" s="5" t="s">
        <v>122</v>
      </c>
      <c r="N2141" s="5"/>
    </row>
    <row r="2142" spans="1:14">
      <c r="A2142" s="5" t="s">
        <v>4857</v>
      </c>
      <c r="B2142" s="5" t="s">
        <v>4858</v>
      </c>
      <c r="C2142" s="393">
        <v>2044</v>
      </c>
      <c r="D2142" s="5" t="s">
        <v>4860</v>
      </c>
      <c r="E2142" s="6">
        <v>0</v>
      </c>
      <c r="F2142" s="5" t="s">
        <v>69</v>
      </c>
      <c r="G2142" s="5" t="s">
        <v>86</v>
      </c>
      <c r="H2142" s="6"/>
      <c r="I2142" s="5"/>
      <c r="J2142" s="6"/>
      <c r="K2142" s="6">
        <v>0.05</v>
      </c>
      <c r="L2142" s="6">
        <v>2.63</v>
      </c>
      <c r="M2142" s="5" t="s">
        <v>122</v>
      </c>
      <c r="N2142" s="5"/>
    </row>
    <row r="2143" spans="1:14">
      <c r="A2143" s="5" t="s">
        <v>6746</v>
      </c>
      <c r="B2143" s="5" t="s">
        <v>6747</v>
      </c>
      <c r="C2143" s="393">
        <v>32</v>
      </c>
      <c r="D2143" s="5" t="s">
        <v>6749</v>
      </c>
      <c r="E2143" s="6">
        <v>0</v>
      </c>
      <c r="F2143" s="5" t="s">
        <v>69</v>
      </c>
      <c r="G2143" s="5" t="s">
        <v>87</v>
      </c>
      <c r="H2143" s="6"/>
      <c r="I2143" s="5"/>
      <c r="J2143" s="6"/>
      <c r="K2143" s="6">
        <v>0.13</v>
      </c>
      <c r="L2143" s="6">
        <v>3.33</v>
      </c>
      <c r="M2143" s="5" t="s">
        <v>122</v>
      </c>
      <c r="N2143" s="5"/>
    </row>
    <row r="2144" spans="1:14">
      <c r="A2144" s="5" t="s">
        <v>2824</v>
      </c>
      <c r="B2144" s="5" t="s">
        <v>2825</v>
      </c>
      <c r="C2144" s="394" t="s">
        <v>2826</v>
      </c>
      <c r="D2144" s="5" t="s">
        <v>2827</v>
      </c>
      <c r="E2144" s="6">
        <v>0</v>
      </c>
      <c r="F2144" s="5" t="s">
        <v>69</v>
      </c>
      <c r="G2144" s="5" t="s">
        <v>83</v>
      </c>
      <c r="H2144" s="6"/>
      <c r="I2144" s="5"/>
      <c r="J2144" s="6"/>
      <c r="K2144" s="6">
        <v>0.13</v>
      </c>
      <c r="L2144" s="6">
        <v>1.99</v>
      </c>
      <c r="M2144" s="5" t="s">
        <v>122</v>
      </c>
      <c r="N2144" s="5"/>
    </row>
    <row r="2145" spans="1:14">
      <c r="A2145" s="5" t="s">
        <v>8567</v>
      </c>
      <c r="B2145" s="5" t="s">
        <v>9208</v>
      </c>
      <c r="C2145" s="393">
        <v>2405</v>
      </c>
      <c r="D2145" s="5" t="s">
        <v>9209</v>
      </c>
      <c r="E2145" s="6">
        <v>0</v>
      </c>
      <c r="F2145" s="5" t="s">
        <v>69</v>
      </c>
      <c r="G2145" s="5" t="s">
        <v>88</v>
      </c>
      <c r="H2145" s="6"/>
      <c r="I2145" s="5"/>
      <c r="J2145" s="6"/>
      <c r="K2145" s="6">
        <v>-0.12</v>
      </c>
      <c r="L2145" s="6">
        <v>2.63</v>
      </c>
      <c r="M2145" s="5" t="s">
        <v>122</v>
      </c>
      <c r="N2145" s="5"/>
    </row>
    <row r="2146" spans="1:14">
      <c r="A2146" s="5" t="s">
        <v>3655</v>
      </c>
      <c r="B2146" s="5" t="s">
        <v>3656</v>
      </c>
      <c r="C2146" s="395">
        <v>2926</v>
      </c>
      <c r="D2146" s="5" t="s">
        <v>3658</v>
      </c>
      <c r="E2146" s="6">
        <v>0</v>
      </c>
      <c r="F2146" s="5" t="s">
        <v>69</v>
      </c>
      <c r="G2146" s="5" t="s">
        <v>85</v>
      </c>
      <c r="H2146" s="6"/>
      <c r="I2146" s="5"/>
      <c r="J2146" s="6"/>
      <c r="K2146" s="6">
        <v>0.03</v>
      </c>
      <c r="L2146" s="6">
        <v>0.91</v>
      </c>
      <c r="M2146" s="5" t="s">
        <v>122</v>
      </c>
      <c r="N2146" s="5"/>
    </row>
    <row r="2147" spans="1:14">
      <c r="A2147" s="5" t="s">
        <v>3178</v>
      </c>
      <c r="B2147" s="5" t="s">
        <v>3179</v>
      </c>
      <c r="C2147" s="393">
        <v>600098</v>
      </c>
      <c r="D2147" s="5" t="s">
        <v>3181</v>
      </c>
      <c r="E2147" s="6">
        <v>0</v>
      </c>
      <c r="F2147" s="5" t="s">
        <v>69</v>
      </c>
      <c r="G2147" s="5" t="s">
        <v>84</v>
      </c>
      <c r="H2147" s="6"/>
      <c r="I2147" s="5"/>
      <c r="J2147" s="6"/>
      <c r="K2147" s="6">
        <v>7.0000000000000007E-2</v>
      </c>
      <c r="L2147" s="6">
        <v>0.91</v>
      </c>
      <c r="M2147" s="5" t="s">
        <v>122</v>
      </c>
      <c r="N2147" s="5"/>
    </row>
    <row r="2148" spans="1:14">
      <c r="A2148" s="5" t="s">
        <v>1689</v>
      </c>
      <c r="B2148" s="5" t="s">
        <v>1690</v>
      </c>
      <c r="C2148" s="393">
        <v>600511</v>
      </c>
      <c r="D2148" s="5" t="s">
        <v>1692</v>
      </c>
      <c r="E2148" s="6">
        <v>0</v>
      </c>
      <c r="F2148" s="5" t="s">
        <v>69</v>
      </c>
      <c r="G2148" s="5" t="s">
        <v>86</v>
      </c>
      <c r="H2148" s="6"/>
      <c r="I2148" s="5"/>
      <c r="J2148" s="6"/>
      <c r="K2148" s="6">
        <v>0.12</v>
      </c>
      <c r="L2148" s="6">
        <v>1.18</v>
      </c>
      <c r="M2148" s="5" t="s">
        <v>122</v>
      </c>
      <c r="N2148" s="5"/>
    </row>
    <row r="2149" spans="1:14">
      <c r="A2149" s="5" t="s">
        <v>6674</v>
      </c>
      <c r="B2149" s="5" t="s">
        <v>6675</v>
      </c>
      <c r="C2149" s="393">
        <v>600546</v>
      </c>
      <c r="D2149" s="5" t="s">
        <v>6677</v>
      </c>
      <c r="E2149" s="6">
        <v>0</v>
      </c>
      <c r="F2149" s="5" t="s">
        <v>69</v>
      </c>
      <c r="G2149" s="5" t="s">
        <v>87</v>
      </c>
      <c r="H2149" s="6"/>
      <c r="I2149" s="5"/>
      <c r="J2149" s="6"/>
      <c r="K2149" s="6">
        <v>0.2</v>
      </c>
      <c r="L2149" s="6">
        <v>1.38</v>
      </c>
      <c r="M2149" s="5" t="s">
        <v>122</v>
      </c>
      <c r="N2149" s="5"/>
    </row>
    <row r="2150" spans="1:14">
      <c r="A2150" s="5" t="s">
        <v>345</v>
      </c>
      <c r="B2150" s="5" t="s">
        <v>346</v>
      </c>
      <c r="C2150" s="393">
        <v>603529</v>
      </c>
      <c r="D2150" s="5" t="s">
        <v>348</v>
      </c>
      <c r="E2150" s="6">
        <v>0</v>
      </c>
      <c r="F2150" s="5" t="s">
        <v>69</v>
      </c>
      <c r="G2150" s="5" t="s">
        <v>82</v>
      </c>
      <c r="H2150" s="6"/>
      <c r="I2150" s="5"/>
      <c r="J2150" s="6"/>
      <c r="K2150" s="6">
        <v>0.24</v>
      </c>
      <c r="L2150" s="6">
        <v>2.5499999999999998</v>
      </c>
      <c r="M2150" s="5" t="s">
        <v>122</v>
      </c>
      <c r="N2150" s="5"/>
    </row>
    <row r="2151" spans="1:14">
      <c r="A2151" s="5" t="s">
        <v>3291</v>
      </c>
      <c r="B2151" s="5" t="s">
        <v>3292</v>
      </c>
      <c r="C2151" s="393">
        <v>605358</v>
      </c>
      <c r="D2151" s="5" t="s">
        <v>3294</v>
      </c>
      <c r="E2151" s="6">
        <v>0</v>
      </c>
      <c r="F2151" s="5" t="s">
        <v>69</v>
      </c>
      <c r="G2151" s="5" t="s">
        <v>88</v>
      </c>
      <c r="H2151" s="6"/>
      <c r="I2151" s="5"/>
      <c r="J2151" s="6"/>
      <c r="K2151" s="6">
        <v>-0.05</v>
      </c>
      <c r="L2151" s="6">
        <v>3.29</v>
      </c>
      <c r="M2151" s="5" t="s">
        <v>122</v>
      </c>
      <c r="N2151" s="5"/>
    </row>
    <row r="2152" spans="1:14">
      <c r="A2152" s="5" t="s">
        <v>5587</v>
      </c>
      <c r="B2152" s="5" t="s">
        <v>5588</v>
      </c>
      <c r="C2152" s="393">
        <v>603000</v>
      </c>
      <c r="D2152" s="5" t="s">
        <v>5590</v>
      </c>
      <c r="E2152" s="6">
        <v>0</v>
      </c>
      <c r="F2152" s="5" t="s">
        <v>69</v>
      </c>
      <c r="G2152" s="5" t="s">
        <v>81</v>
      </c>
      <c r="H2152" s="6"/>
      <c r="I2152" s="5"/>
      <c r="J2152" s="6"/>
      <c r="K2152" s="6">
        <v>0.06</v>
      </c>
      <c r="L2152" s="6">
        <v>5.94</v>
      </c>
      <c r="M2152" s="5" t="s">
        <v>122</v>
      </c>
      <c r="N2152" s="5"/>
    </row>
    <row r="2153" spans="1:14">
      <c r="A2153" s="5" t="s">
        <v>6006</v>
      </c>
      <c r="B2153" s="5" t="s">
        <v>6007</v>
      </c>
      <c r="C2153" s="393">
        <v>601298</v>
      </c>
      <c r="D2153" s="5" t="s">
        <v>6009</v>
      </c>
      <c r="E2153" s="6">
        <v>0</v>
      </c>
      <c r="F2153" s="5" t="s">
        <v>69</v>
      </c>
      <c r="G2153" s="5" t="s">
        <v>87</v>
      </c>
      <c r="H2153" s="6"/>
      <c r="I2153" s="5"/>
      <c r="J2153" s="6"/>
      <c r="K2153" s="6">
        <v>0.14000000000000001</v>
      </c>
      <c r="L2153" s="6">
        <v>1.23</v>
      </c>
      <c r="M2153" s="5" t="s">
        <v>122</v>
      </c>
      <c r="N2153" s="5"/>
    </row>
    <row r="2154" spans="1:14">
      <c r="A2154" s="5" t="s">
        <v>2029</v>
      </c>
      <c r="B2154" s="5" t="s">
        <v>2030</v>
      </c>
      <c r="C2154" s="393">
        <v>2423</v>
      </c>
      <c r="D2154" s="5" t="s">
        <v>2032</v>
      </c>
      <c r="E2154" s="6">
        <v>0</v>
      </c>
      <c r="F2154" s="5" t="s">
        <v>69</v>
      </c>
      <c r="G2154" s="5" t="s">
        <v>84</v>
      </c>
      <c r="H2154" s="6"/>
      <c r="I2154" s="5"/>
      <c r="J2154" s="6"/>
      <c r="K2154" s="6">
        <v>0.09</v>
      </c>
      <c r="L2154" s="6">
        <v>1.08</v>
      </c>
      <c r="M2154" s="5" t="s">
        <v>122</v>
      </c>
      <c r="N2154" s="5"/>
    </row>
    <row r="2155" spans="1:14">
      <c r="A2155" s="5" t="s">
        <v>7347</v>
      </c>
      <c r="B2155" s="5" t="s">
        <v>7348</v>
      </c>
      <c r="C2155" s="393">
        <v>600535</v>
      </c>
      <c r="D2155" s="5" t="s">
        <v>7350</v>
      </c>
      <c r="E2155" s="6">
        <v>0</v>
      </c>
      <c r="F2155" s="5" t="s">
        <v>69</v>
      </c>
      <c r="G2155" s="5" t="s">
        <v>86</v>
      </c>
      <c r="H2155" s="6"/>
      <c r="I2155" s="5"/>
      <c r="J2155" s="6">
        <v>17.190000000000001</v>
      </c>
      <c r="K2155" s="6">
        <v>0.09</v>
      </c>
      <c r="L2155" s="6">
        <v>1.7</v>
      </c>
      <c r="M2155" s="5" t="s">
        <v>122</v>
      </c>
      <c r="N2155" s="5"/>
    </row>
    <row r="2156" spans="1:14">
      <c r="A2156" s="5" t="s">
        <v>5919</v>
      </c>
      <c r="B2156" s="5" t="s">
        <v>5920</v>
      </c>
      <c r="C2156" s="393" t="s">
        <v>5921</v>
      </c>
      <c r="D2156" s="5" t="s">
        <v>5922</v>
      </c>
      <c r="E2156" s="6">
        <v>0</v>
      </c>
      <c r="F2156" s="5" t="s">
        <v>3899</v>
      </c>
      <c r="G2156" s="5" t="s">
        <v>81</v>
      </c>
      <c r="H2156" s="6"/>
      <c r="I2156" s="5"/>
      <c r="J2156" s="6">
        <v>22.27</v>
      </c>
      <c r="K2156" s="6">
        <v>0.14000000000000001</v>
      </c>
      <c r="L2156" s="6">
        <v>3.22</v>
      </c>
      <c r="M2156" s="5" t="s">
        <v>3900</v>
      </c>
      <c r="N2156" s="5"/>
    </row>
    <row r="2157" spans="1:14">
      <c r="A2157" s="5" t="s">
        <v>6686</v>
      </c>
      <c r="B2157" s="5" t="s">
        <v>6687</v>
      </c>
      <c r="C2157" s="393">
        <v>723</v>
      </c>
      <c r="D2157" s="5" t="s">
        <v>6689</v>
      </c>
      <c r="E2157" s="6">
        <v>0</v>
      </c>
      <c r="F2157" s="5" t="s">
        <v>69</v>
      </c>
      <c r="G2157" s="5" t="s">
        <v>89</v>
      </c>
      <c r="H2157" s="6"/>
      <c r="I2157" s="5"/>
      <c r="J2157" s="6"/>
      <c r="K2157" s="6">
        <v>-0.09</v>
      </c>
      <c r="L2157" s="6">
        <v>1.46</v>
      </c>
      <c r="M2157" s="5" t="s">
        <v>122</v>
      </c>
      <c r="N2157" s="5"/>
    </row>
    <row r="2158" spans="1:14">
      <c r="A2158" s="5" t="s">
        <v>1312</v>
      </c>
      <c r="B2158" s="5" t="s">
        <v>1313</v>
      </c>
      <c r="C2158" s="393">
        <v>600906</v>
      </c>
      <c r="D2158" s="5" t="s">
        <v>1315</v>
      </c>
      <c r="E2158" s="6">
        <v>0</v>
      </c>
      <c r="F2158" s="5" t="s">
        <v>69</v>
      </c>
      <c r="G2158" s="5" t="s">
        <v>85</v>
      </c>
      <c r="H2158" s="6"/>
      <c r="I2158" s="5"/>
      <c r="J2158" s="6"/>
      <c r="K2158" s="6">
        <v>0.06</v>
      </c>
      <c r="L2158" s="6">
        <v>1.7</v>
      </c>
      <c r="M2158" s="5" t="s">
        <v>122</v>
      </c>
      <c r="N2158" s="5"/>
    </row>
    <row r="2159" spans="1:14">
      <c r="A2159" s="5" t="s">
        <v>4663</v>
      </c>
      <c r="B2159" s="5" t="s">
        <v>4664</v>
      </c>
      <c r="C2159" s="393">
        <v>513</v>
      </c>
      <c r="D2159" s="5" t="s">
        <v>4666</v>
      </c>
      <c r="E2159" s="6">
        <v>0</v>
      </c>
      <c r="F2159" s="5" t="s">
        <v>69</v>
      </c>
      <c r="G2159" s="5" t="s">
        <v>86</v>
      </c>
      <c r="H2159" s="6"/>
      <c r="I2159" s="5"/>
      <c r="J2159" s="6"/>
      <c r="K2159" s="6">
        <v>0.17</v>
      </c>
      <c r="L2159" s="6">
        <v>2.2000000000000002</v>
      </c>
      <c r="M2159" s="5" t="s">
        <v>122</v>
      </c>
      <c r="N2159" s="5"/>
    </row>
    <row r="2160" spans="1:14">
      <c r="A2160" s="5" t="s">
        <v>7981</v>
      </c>
      <c r="B2160" s="5" t="s">
        <v>7982</v>
      </c>
      <c r="C2160" s="393">
        <v>2739</v>
      </c>
      <c r="D2160" s="5" t="s">
        <v>7984</v>
      </c>
      <c r="E2160" s="6">
        <v>0</v>
      </c>
      <c r="F2160" s="5" t="s">
        <v>69</v>
      </c>
      <c r="G2160" s="5" t="s">
        <v>81</v>
      </c>
      <c r="H2160" s="6"/>
      <c r="I2160" s="5"/>
      <c r="J2160" s="6"/>
      <c r="K2160" s="6">
        <v>-0.12</v>
      </c>
      <c r="L2160" s="6">
        <v>2.72</v>
      </c>
      <c r="M2160" s="5" t="s">
        <v>122</v>
      </c>
      <c r="N2160" s="5"/>
    </row>
    <row r="2161" spans="1:14">
      <c r="A2161" s="5" t="s">
        <v>6530</v>
      </c>
      <c r="B2161" s="5" t="s">
        <v>6531</v>
      </c>
      <c r="C2161" s="393">
        <v>601966</v>
      </c>
      <c r="D2161" s="5" t="s">
        <v>6533</v>
      </c>
      <c r="E2161" s="6">
        <v>0</v>
      </c>
      <c r="F2161" s="5" t="s">
        <v>69</v>
      </c>
      <c r="G2161" s="5" t="s">
        <v>82</v>
      </c>
      <c r="H2161" s="6"/>
      <c r="I2161" s="5"/>
      <c r="J2161" s="6"/>
      <c r="K2161" s="6">
        <v>0.08</v>
      </c>
      <c r="L2161" s="6">
        <v>0.89</v>
      </c>
      <c r="M2161" s="5" t="s">
        <v>122</v>
      </c>
      <c r="N2161" s="5"/>
    </row>
    <row r="2162" spans="1:14">
      <c r="A2162" s="5" t="s">
        <v>5682</v>
      </c>
      <c r="B2162" s="5" t="s">
        <v>5683</v>
      </c>
      <c r="C2162" s="393">
        <v>601666</v>
      </c>
      <c r="D2162" s="5" t="s">
        <v>5685</v>
      </c>
      <c r="E2162" s="6">
        <v>0</v>
      </c>
      <c r="F2162" s="5" t="s">
        <v>69</v>
      </c>
      <c r="G2162" s="5" t="s">
        <v>84</v>
      </c>
      <c r="H2162" s="6"/>
      <c r="I2162" s="5"/>
      <c r="J2162" s="6"/>
      <c r="K2162" s="6">
        <v>0.1</v>
      </c>
      <c r="L2162" s="6">
        <v>0.84</v>
      </c>
      <c r="M2162" s="5" t="s">
        <v>122</v>
      </c>
      <c r="N2162" s="5"/>
    </row>
    <row r="2163" spans="1:14">
      <c r="A2163" s="5" t="s">
        <v>2239</v>
      </c>
      <c r="B2163" s="5" t="s">
        <v>2240</v>
      </c>
      <c r="C2163" s="393">
        <v>603233</v>
      </c>
      <c r="D2163" s="5" t="s">
        <v>2242</v>
      </c>
      <c r="E2163" s="6">
        <v>0</v>
      </c>
      <c r="F2163" s="5" t="s">
        <v>69</v>
      </c>
      <c r="G2163" s="5" t="s">
        <v>83</v>
      </c>
      <c r="H2163" s="6"/>
      <c r="I2163" s="5"/>
      <c r="J2163" s="6"/>
      <c r="K2163" s="6">
        <v>0.14000000000000001</v>
      </c>
      <c r="L2163" s="6">
        <v>2.8</v>
      </c>
      <c r="M2163" s="5" t="s">
        <v>122</v>
      </c>
      <c r="N2163" s="5"/>
    </row>
    <row r="2164" spans="1:14">
      <c r="A2164" s="5" t="s">
        <v>5998</v>
      </c>
      <c r="B2164" s="5" t="s">
        <v>5999</v>
      </c>
      <c r="C2164" s="393">
        <v>688561</v>
      </c>
      <c r="D2164" s="5" t="s">
        <v>6001</v>
      </c>
      <c r="E2164" s="6">
        <v>0</v>
      </c>
      <c r="F2164" s="5" t="s">
        <v>69</v>
      </c>
      <c r="G2164" s="5" t="s">
        <v>88</v>
      </c>
      <c r="H2164" s="6"/>
      <c r="I2164" s="5"/>
      <c r="J2164" s="6"/>
      <c r="K2164" s="6">
        <v>-0.15</v>
      </c>
      <c r="L2164" s="6">
        <v>2.52</v>
      </c>
      <c r="M2164" s="5" t="s">
        <v>122</v>
      </c>
      <c r="N2164" s="5"/>
    </row>
    <row r="2165" spans="1:14">
      <c r="A2165" s="5" t="s">
        <v>3496</v>
      </c>
      <c r="B2165" s="5" t="s">
        <v>3497</v>
      </c>
      <c r="C2165" s="393">
        <v>921</v>
      </c>
      <c r="D2165" s="5" t="s">
        <v>3499</v>
      </c>
      <c r="E2165" s="6">
        <v>0</v>
      </c>
      <c r="F2165" s="5" t="s">
        <v>69</v>
      </c>
      <c r="G2165" s="5" t="s">
        <v>82</v>
      </c>
      <c r="H2165" s="6"/>
      <c r="I2165" s="5"/>
      <c r="J2165" s="6">
        <v>8.83</v>
      </c>
      <c r="K2165" s="6">
        <v>0.28999999999999998</v>
      </c>
      <c r="L2165" s="6">
        <v>1.76</v>
      </c>
      <c r="M2165" s="5" t="s">
        <v>122</v>
      </c>
      <c r="N2165" s="5"/>
    </row>
    <row r="2166" spans="1:14">
      <c r="A2166" s="5" t="s">
        <v>8377</v>
      </c>
      <c r="B2166" s="5" t="s">
        <v>8378</v>
      </c>
      <c r="C2166" s="393">
        <v>2032</v>
      </c>
      <c r="D2166" s="5" t="s">
        <v>8380</v>
      </c>
      <c r="E2166" s="6">
        <v>0</v>
      </c>
      <c r="F2166" s="5" t="s">
        <v>69</v>
      </c>
      <c r="G2166" s="5" t="s">
        <v>82</v>
      </c>
      <c r="H2166" s="6">
        <v>1.03</v>
      </c>
      <c r="I2166" s="5" t="s">
        <v>263</v>
      </c>
      <c r="J2166" s="6">
        <v>15.61</v>
      </c>
      <c r="K2166" s="6">
        <v>0.35</v>
      </c>
      <c r="L2166" s="6">
        <v>5.78</v>
      </c>
      <c r="M2166" s="5" t="s">
        <v>122</v>
      </c>
      <c r="N2166" s="5" t="s">
        <v>8598</v>
      </c>
    </row>
    <row r="2167" spans="1:14">
      <c r="A2167" s="5" t="s">
        <v>8253</v>
      </c>
      <c r="B2167" s="5" t="s">
        <v>8254</v>
      </c>
      <c r="C2167" s="393">
        <v>600927</v>
      </c>
      <c r="D2167" s="5" t="s">
        <v>8256</v>
      </c>
      <c r="E2167" s="6">
        <v>0</v>
      </c>
      <c r="F2167" s="5" t="s">
        <v>69</v>
      </c>
      <c r="G2167" s="5" t="s">
        <v>85</v>
      </c>
      <c r="H2167" s="6"/>
      <c r="I2167" s="5"/>
      <c r="J2167" s="6"/>
      <c r="K2167" s="6">
        <v>0.05</v>
      </c>
      <c r="L2167" s="6">
        <v>1.56</v>
      </c>
      <c r="M2167" s="5" t="s">
        <v>122</v>
      </c>
      <c r="N2167" s="5"/>
    </row>
    <row r="2168" spans="1:14">
      <c r="A2168" s="5" t="s">
        <v>7562</v>
      </c>
      <c r="B2168" s="5" t="s">
        <v>7563</v>
      </c>
      <c r="C2168" s="393">
        <v>50</v>
      </c>
      <c r="D2168" s="5" t="s">
        <v>7565</v>
      </c>
      <c r="E2168" s="6">
        <v>0</v>
      </c>
      <c r="F2168" s="5" t="s">
        <v>69</v>
      </c>
      <c r="G2168" s="5" t="s">
        <v>88</v>
      </c>
      <c r="H2168" s="6"/>
      <c r="I2168" s="5"/>
      <c r="J2168" s="6">
        <v>35.86</v>
      </c>
      <c r="K2168" s="6">
        <v>0</v>
      </c>
      <c r="L2168" s="6">
        <v>0.75</v>
      </c>
      <c r="M2168" s="5" t="s">
        <v>122</v>
      </c>
      <c r="N2168" s="5"/>
    </row>
    <row r="2169" spans="1:14">
      <c r="A2169" s="5" t="s">
        <v>8292</v>
      </c>
      <c r="B2169" s="5" t="s">
        <v>8293</v>
      </c>
      <c r="C2169" s="393">
        <v>2120</v>
      </c>
      <c r="D2169" s="5" t="s">
        <v>8295</v>
      </c>
      <c r="E2169" s="6">
        <v>0</v>
      </c>
      <c r="F2169" s="5" t="s">
        <v>69</v>
      </c>
      <c r="G2169" s="5" t="s">
        <v>87</v>
      </c>
      <c r="H2169" s="6">
        <v>0.65</v>
      </c>
      <c r="I2169" s="5" t="s">
        <v>142</v>
      </c>
      <c r="J2169" s="6">
        <v>15.63</v>
      </c>
      <c r="K2169" s="6">
        <v>0.1</v>
      </c>
      <c r="L2169" s="6">
        <v>0.94</v>
      </c>
      <c r="M2169" s="5" t="s">
        <v>122</v>
      </c>
      <c r="N2169" s="5" t="s">
        <v>8599</v>
      </c>
    </row>
    <row r="2170" spans="1:14">
      <c r="A2170" s="5" t="s">
        <v>3062</v>
      </c>
      <c r="B2170" s="5" t="s">
        <v>3063</v>
      </c>
      <c r="C2170" s="393">
        <v>600606</v>
      </c>
      <c r="D2170" s="5" t="s">
        <v>3065</v>
      </c>
      <c r="E2170" s="6">
        <v>0</v>
      </c>
      <c r="F2170" s="5" t="s">
        <v>69</v>
      </c>
      <c r="G2170" s="5" t="s">
        <v>90</v>
      </c>
      <c r="H2170" s="6"/>
      <c r="I2170" s="5"/>
      <c r="J2170" s="6"/>
      <c r="K2170" s="6">
        <v>-0.26</v>
      </c>
      <c r="L2170" s="6">
        <v>0.36</v>
      </c>
      <c r="M2170" s="5" t="s">
        <v>122</v>
      </c>
      <c r="N2170" s="5"/>
    </row>
    <row r="2171" spans="1:14">
      <c r="A2171" s="5" t="s">
        <v>1180</v>
      </c>
      <c r="B2171" s="5" t="s">
        <v>1181</v>
      </c>
      <c r="C2171" s="393">
        <v>688363</v>
      </c>
      <c r="D2171" s="5" t="s">
        <v>1183</v>
      </c>
      <c r="E2171" s="6">
        <v>0</v>
      </c>
      <c r="F2171" s="5" t="s">
        <v>69</v>
      </c>
      <c r="G2171" s="5" t="s">
        <v>83</v>
      </c>
      <c r="H2171" s="6"/>
      <c r="I2171" s="5"/>
      <c r="J2171" s="6">
        <v>23.73</v>
      </c>
      <c r="K2171" s="6">
        <v>0.02</v>
      </c>
      <c r="L2171" s="6">
        <v>2.88</v>
      </c>
      <c r="M2171" s="5" t="s">
        <v>122</v>
      </c>
      <c r="N2171" s="5"/>
    </row>
    <row r="2172" spans="1:14">
      <c r="A2172" s="5" t="s">
        <v>4142</v>
      </c>
      <c r="B2172" s="5" t="s">
        <v>4143</v>
      </c>
      <c r="C2172" s="393">
        <v>600377</v>
      </c>
      <c r="D2172" s="5" t="s">
        <v>4145</v>
      </c>
      <c r="E2172" s="6">
        <v>0</v>
      </c>
      <c r="F2172" s="5" t="s">
        <v>69</v>
      </c>
      <c r="G2172" s="5" t="s">
        <v>87</v>
      </c>
      <c r="H2172" s="6"/>
      <c r="I2172" s="5" t="s">
        <v>263</v>
      </c>
      <c r="J2172" s="6"/>
      <c r="K2172" s="6">
        <v>0.12</v>
      </c>
      <c r="L2172" s="6">
        <v>1.4</v>
      </c>
      <c r="M2172" s="5" t="s">
        <v>122</v>
      </c>
      <c r="N2172" s="5" t="s">
        <v>8600</v>
      </c>
    </row>
    <row r="2173" spans="1:14">
      <c r="A2173" s="5" t="s">
        <v>729</v>
      </c>
      <c r="B2173" s="5" t="s">
        <v>730</v>
      </c>
      <c r="C2173" s="393">
        <v>603658</v>
      </c>
      <c r="D2173" s="5" t="s">
        <v>732</v>
      </c>
      <c r="E2173" s="6">
        <v>0</v>
      </c>
      <c r="F2173" s="5" t="s">
        <v>69</v>
      </c>
      <c r="G2173" s="5" t="s">
        <v>86</v>
      </c>
      <c r="H2173" s="6"/>
      <c r="I2173" s="5"/>
      <c r="J2173" s="6"/>
      <c r="K2173" s="6">
        <v>0.14000000000000001</v>
      </c>
      <c r="L2173" s="6">
        <v>2.2599999999999998</v>
      </c>
      <c r="M2173" s="5" t="s">
        <v>122</v>
      </c>
      <c r="N2173" s="5"/>
    </row>
    <row r="2174" spans="1:14">
      <c r="A2174" s="5" t="s">
        <v>8570</v>
      </c>
      <c r="B2174" s="5" t="s">
        <v>9212</v>
      </c>
      <c r="C2174" s="393">
        <v>688349</v>
      </c>
      <c r="D2174" s="5" t="s">
        <v>9213</v>
      </c>
      <c r="E2174" s="6">
        <v>0</v>
      </c>
      <c r="F2174" s="5" t="s">
        <v>69</v>
      </c>
      <c r="G2174" s="5" t="s">
        <v>87</v>
      </c>
      <c r="H2174" s="6"/>
      <c r="I2174" s="5"/>
      <c r="J2174" s="6"/>
      <c r="K2174" s="6">
        <v>0.14000000000000001</v>
      </c>
      <c r="L2174" s="6">
        <v>2.19</v>
      </c>
      <c r="M2174" s="5" t="s">
        <v>122</v>
      </c>
      <c r="N2174" s="5"/>
    </row>
    <row r="2175" spans="1:14">
      <c r="A2175" s="5" t="s">
        <v>6630</v>
      </c>
      <c r="B2175" s="5" t="s">
        <v>6631</v>
      </c>
      <c r="C2175" s="393">
        <v>600663</v>
      </c>
      <c r="D2175" s="5" t="s">
        <v>6633</v>
      </c>
      <c r="E2175" s="6">
        <v>0</v>
      </c>
      <c r="F2175" s="5" t="s">
        <v>69</v>
      </c>
      <c r="G2175" s="5" t="s">
        <v>90</v>
      </c>
      <c r="H2175" s="6"/>
      <c r="I2175" s="5"/>
      <c r="J2175" s="6">
        <v>9.5</v>
      </c>
      <c r="K2175" s="6">
        <v>7.0000000000000007E-2</v>
      </c>
      <c r="L2175" s="6">
        <v>1.54</v>
      </c>
      <c r="M2175" s="5" t="s">
        <v>122</v>
      </c>
      <c r="N2175" s="5"/>
    </row>
    <row r="2176" spans="1:14">
      <c r="A2176" s="5" t="s">
        <v>2692</v>
      </c>
      <c r="B2176" s="5" t="s">
        <v>2693</v>
      </c>
      <c r="C2176" s="393">
        <v>800</v>
      </c>
      <c r="D2176" s="5" t="s">
        <v>2695</v>
      </c>
      <c r="E2176" s="6">
        <v>0</v>
      </c>
      <c r="F2176" s="5" t="s">
        <v>69</v>
      </c>
      <c r="G2176" s="5" t="s">
        <v>87</v>
      </c>
      <c r="H2176" s="6"/>
      <c r="I2176" s="5"/>
      <c r="J2176" s="6">
        <v>11.96</v>
      </c>
      <c r="K2176" s="6">
        <v>0.03</v>
      </c>
      <c r="L2176" s="6">
        <v>1.3</v>
      </c>
      <c r="M2176" s="5" t="s">
        <v>122</v>
      </c>
      <c r="N2176" s="5"/>
    </row>
    <row r="2177" spans="1:14">
      <c r="A2177" s="5" t="s">
        <v>2989</v>
      </c>
      <c r="B2177" s="5" t="s">
        <v>2990</v>
      </c>
      <c r="C2177" s="393">
        <v>2410</v>
      </c>
      <c r="D2177" s="5" t="s">
        <v>2992</v>
      </c>
      <c r="E2177" s="6">
        <v>0</v>
      </c>
      <c r="F2177" s="5" t="s">
        <v>69</v>
      </c>
      <c r="G2177" s="5" t="s">
        <v>88</v>
      </c>
      <c r="H2177" s="6"/>
      <c r="I2177" s="5"/>
      <c r="J2177" s="6">
        <v>25.1</v>
      </c>
      <c r="K2177" s="6">
        <v>7.0000000000000007E-2</v>
      </c>
      <c r="L2177" s="6">
        <v>3.1</v>
      </c>
      <c r="M2177" s="5" t="s">
        <v>122</v>
      </c>
      <c r="N2177" s="5"/>
    </row>
    <row r="2178" spans="1:14">
      <c r="A2178" s="5" t="s">
        <v>3699</v>
      </c>
      <c r="B2178" s="5" t="s">
        <v>3700</v>
      </c>
      <c r="C2178" s="393">
        <v>2583</v>
      </c>
      <c r="D2178" s="5" t="s">
        <v>3702</v>
      </c>
      <c r="E2178" s="6">
        <v>0</v>
      </c>
      <c r="F2178" s="5" t="s">
        <v>69</v>
      </c>
      <c r="G2178" s="5" t="s">
        <v>88</v>
      </c>
      <c r="H2178" s="6"/>
      <c r="I2178" s="5"/>
      <c r="J2178" s="6"/>
      <c r="K2178" s="6">
        <v>-0.1</v>
      </c>
      <c r="L2178" s="6">
        <v>9.17</v>
      </c>
      <c r="M2178" s="5" t="s">
        <v>122</v>
      </c>
      <c r="N2178" s="5"/>
    </row>
    <row r="2179" spans="1:14">
      <c r="A2179" s="5" t="s">
        <v>6922</v>
      </c>
      <c r="B2179" s="5" t="s">
        <v>6923</v>
      </c>
      <c r="C2179" s="393">
        <v>600688</v>
      </c>
      <c r="D2179" s="5" t="s">
        <v>6925</v>
      </c>
      <c r="E2179" s="6">
        <v>0</v>
      </c>
      <c r="F2179" s="5" t="s">
        <v>69</v>
      </c>
      <c r="G2179" s="5" t="s">
        <v>89</v>
      </c>
      <c r="H2179" s="6"/>
      <c r="I2179" s="5" t="s">
        <v>142</v>
      </c>
      <c r="J2179" s="6">
        <v>14.87</v>
      </c>
      <c r="K2179" s="6">
        <v>-0.06</v>
      </c>
      <c r="L2179" s="6">
        <v>1.33</v>
      </c>
      <c r="M2179" s="5" t="s">
        <v>122</v>
      </c>
      <c r="N2179" s="5" t="s">
        <v>8924</v>
      </c>
    </row>
    <row r="2180" spans="1:14">
      <c r="A2180" s="5" t="s">
        <v>6554</v>
      </c>
      <c r="B2180" s="5" t="s">
        <v>6555</v>
      </c>
      <c r="C2180" s="393">
        <v>2568</v>
      </c>
      <c r="D2180" s="5" t="s">
        <v>6557</v>
      </c>
      <c r="E2180" s="6">
        <v>0</v>
      </c>
      <c r="F2180" s="5" t="s">
        <v>69</v>
      </c>
      <c r="G2180" s="5" t="s">
        <v>83</v>
      </c>
      <c r="H2180" s="6"/>
      <c r="I2180" s="5"/>
      <c r="J2180" s="6"/>
      <c r="K2180" s="6">
        <v>0.16</v>
      </c>
      <c r="L2180" s="6">
        <v>3.7</v>
      </c>
      <c r="M2180" s="5" t="s">
        <v>122</v>
      </c>
      <c r="N2180" s="5"/>
    </row>
    <row r="2181" spans="1:14">
      <c r="A2181" s="5" t="s">
        <v>6662</v>
      </c>
      <c r="B2181" s="5" t="s">
        <v>6663</v>
      </c>
      <c r="C2181" s="393">
        <v>600655</v>
      </c>
      <c r="D2181" s="5" t="s">
        <v>6665</v>
      </c>
      <c r="E2181" s="6">
        <v>0</v>
      </c>
      <c r="F2181" s="5" t="s">
        <v>69</v>
      </c>
      <c r="G2181" s="5" t="s">
        <v>82</v>
      </c>
      <c r="H2181" s="6"/>
      <c r="I2181" s="5"/>
      <c r="J2181" s="6"/>
      <c r="K2181" s="6">
        <v>-0.16</v>
      </c>
      <c r="L2181" s="6">
        <v>0.6</v>
      </c>
      <c r="M2181" s="5" t="s">
        <v>122</v>
      </c>
      <c r="N2181" s="5"/>
    </row>
    <row r="2182" spans="1:14">
      <c r="A2182" s="5" t="s">
        <v>3186</v>
      </c>
      <c r="B2182" s="5" t="s">
        <v>3187</v>
      </c>
      <c r="C2182" s="393">
        <v>601228</v>
      </c>
      <c r="D2182" s="5" t="s">
        <v>3189</v>
      </c>
      <c r="E2182" s="6">
        <v>0</v>
      </c>
      <c r="F2182" s="5" t="s">
        <v>69</v>
      </c>
      <c r="G2182" s="5" t="s">
        <v>87</v>
      </c>
      <c r="H2182" s="6"/>
      <c r="I2182" s="5"/>
      <c r="J2182" s="6"/>
      <c r="K2182" s="6">
        <v>0.05</v>
      </c>
      <c r="L2182" s="6">
        <v>1.21</v>
      </c>
      <c r="M2182" s="5" t="s">
        <v>122</v>
      </c>
      <c r="N2182" s="5"/>
    </row>
    <row r="2183" spans="1:14">
      <c r="A2183" s="5" t="s">
        <v>3134</v>
      </c>
      <c r="B2183" s="5" t="s">
        <v>3135</v>
      </c>
      <c r="C2183" s="393">
        <v>539</v>
      </c>
      <c r="D2183" s="5" t="s">
        <v>3137</v>
      </c>
      <c r="E2183" s="6">
        <v>0</v>
      </c>
      <c r="F2183" s="5" t="s">
        <v>69</v>
      </c>
      <c r="G2183" s="5" t="s">
        <v>91</v>
      </c>
      <c r="H2183" s="6"/>
      <c r="I2183" s="5"/>
      <c r="J2183" s="6"/>
      <c r="K2183" s="6">
        <v>0.04</v>
      </c>
      <c r="L2183" s="6">
        <v>1.2</v>
      </c>
      <c r="M2183" s="5" t="s">
        <v>122</v>
      </c>
      <c r="N2183" s="5"/>
    </row>
    <row r="2184" spans="1:14">
      <c r="A2184" s="5" t="s">
        <v>4591</v>
      </c>
      <c r="B2184" s="5" t="s">
        <v>4592</v>
      </c>
      <c r="C2184" s="393">
        <v>3022</v>
      </c>
      <c r="D2184" s="5" t="s">
        <v>4594</v>
      </c>
      <c r="E2184" s="6">
        <v>0</v>
      </c>
      <c r="F2184" s="5" t="s">
        <v>69</v>
      </c>
      <c r="G2184" s="5" t="s">
        <v>89</v>
      </c>
      <c r="H2184" s="6"/>
      <c r="I2184" s="5"/>
      <c r="J2184" s="6">
        <v>10.18</v>
      </c>
      <c r="K2184" s="6">
        <v>0.04</v>
      </c>
      <c r="L2184" s="6">
        <v>3.92</v>
      </c>
      <c r="M2184" s="5" t="s">
        <v>122</v>
      </c>
      <c r="N2184" s="5"/>
    </row>
    <row r="2185" spans="1:14">
      <c r="A2185" s="5" t="s">
        <v>1188</v>
      </c>
      <c r="B2185" s="5" t="s">
        <v>1189</v>
      </c>
      <c r="C2185" s="393">
        <v>600299</v>
      </c>
      <c r="D2185" s="5" t="s">
        <v>1191</v>
      </c>
      <c r="E2185" s="6">
        <v>0</v>
      </c>
      <c r="F2185" s="5" t="s">
        <v>69</v>
      </c>
      <c r="G2185" s="5" t="s">
        <v>89</v>
      </c>
      <c r="H2185" s="6"/>
      <c r="I2185" s="5"/>
      <c r="J2185" s="6"/>
      <c r="K2185" s="6">
        <v>7.0000000000000007E-2</v>
      </c>
      <c r="L2185" s="6">
        <v>2.14</v>
      </c>
      <c r="M2185" s="5" t="s">
        <v>122</v>
      </c>
      <c r="N2185" s="5"/>
    </row>
    <row r="2186" spans="1:14">
      <c r="A2186" s="5" t="s">
        <v>4154</v>
      </c>
      <c r="B2186" s="5" t="s">
        <v>4155</v>
      </c>
      <c r="C2186" s="393">
        <v>2608</v>
      </c>
      <c r="D2186" s="5" t="s">
        <v>4157</v>
      </c>
      <c r="E2186" s="6">
        <v>0</v>
      </c>
      <c r="F2186" s="5" t="s">
        <v>69</v>
      </c>
      <c r="G2186" s="5" t="s">
        <v>91</v>
      </c>
      <c r="H2186" s="6"/>
      <c r="I2186" s="5"/>
      <c r="J2186" s="6"/>
      <c r="K2186" s="6">
        <v>0.14000000000000001</v>
      </c>
      <c r="L2186" s="6">
        <v>0.87</v>
      </c>
      <c r="M2186" s="5" t="s">
        <v>122</v>
      </c>
      <c r="N2186" s="5"/>
    </row>
    <row r="2187" spans="1:14">
      <c r="A2187" s="5" t="s">
        <v>4330</v>
      </c>
      <c r="B2187" s="5" t="s">
        <v>4331</v>
      </c>
      <c r="C2187" s="393">
        <v>603786</v>
      </c>
      <c r="D2187" s="5" t="s">
        <v>4333</v>
      </c>
      <c r="E2187" s="6">
        <v>0</v>
      </c>
      <c r="F2187" s="5" t="s">
        <v>69</v>
      </c>
      <c r="G2187" s="5" t="s">
        <v>82</v>
      </c>
      <c r="H2187" s="6"/>
      <c r="I2187" s="5"/>
      <c r="J2187" s="6"/>
      <c r="K2187" s="6">
        <v>0.16</v>
      </c>
      <c r="L2187" s="6">
        <v>4.1500000000000004</v>
      </c>
      <c r="M2187" s="5" t="s">
        <v>122</v>
      </c>
      <c r="N2187" s="5"/>
    </row>
    <row r="2188" spans="1:14">
      <c r="A2188" s="5" t="s">
        <v>6694</v>
      </c>
      <c r="B2188" s="5" t="s">
        <v>6695</v>
      </c>
      <c r="C2188" s="393">
        <v>600702</v>
      </c>
      <c r="D2188" s="5" t="s">
        <v>6697</v>
      </c>
      <c r="E2188" s="6">
        <v>0</v>
      </c>
      <c r="F2188" s="5" t="s">
        <v>69</v>
      </c>
      <c r="G2188" s="5" t="s">
        <v>83</v>
      </c>
      <c r="H2188" s="6"/>
      <c r="I2188" s="5"/>
      <c r="J2188" s="6"/>
      <c r="K2188" s="6">
        <v>0.03</v>
      </c>
      <c r="L2188" s="6">
        <v>2.1800000000000002</v>
      </c>
      <c r="M2188" s="5" t="s">
        <v>122</v>
      </c>
      <c r="N2188" s="5"/>
    </row>
    <row r="2189" spans="1:14">
      <c r="A2189" s="5" t="s">
        <v>3568</v>
      </c>
      <c r="B2189" s="5" t="s">
        <v>3569</v>
      </c>
      <c r="C2189" s="393">
        <v>601236</v>
      </c>
      <c r="D2189" s="5" t="s">
        <v>3571</v>
      </c>
      <c r="E2189" s="6">
        <v>0</v>
      </c>
      <c r="F2189" s="5" t="s">
        <v>69</v>
      </c>
      <c r="G2189" s="5" t="s">
        <v>85</v>
      </c>
      <c r="H2189" s="6"/>
      <c r="I2189" s="5"/>
      <c r="J2189" s="6"/>
      <c r="K2189" s="6">
        <v>0.05</v>
      </c>
      <c r="L2189" s="6">
        <v>1.45</v>
      </c>
      <c r="M2189" s="5" t="s">
        <v>122</v>
      </c>
      <c r="N2189" s="5"/>
    </row>
    <row r="2190" spans="1:14">
      <c r="A2190" s="5" t="s">
        <v>7566</v>
      </c>
      <c r="B2190" s="5" t="s">
        <v>7567</v>
      </c>
      <c r="C2190" s="393">
        <v>688819</v>
      </c>
      <c r="D2190" s="5" t="s">
        <v>7569</v>
      </c>
      <c r="E2190" s="6">
        <v>0</v>
      </c>
      <c r="F2190" s="5" t="s">
        <v>69</v>
      </c>
      <c r="G2190" s="5" t="s">
        <v>82</v>
      </c>
      <c r="H2190" s="6"/>
      <c r="I2190" s="5"/>
      <c r="J2190" s="6"/>
      <c r="K2190" s="6">
        <v>0.1</v>
      </c>
      <c r="L2190" s="6">
        <v>1.95</v>
      </c>
      <c r="M2190" s="5" t="s">
        <v>122</v>
      </c>
      <c r="N2190" s="5"/>
    </row>
    <row r="2191" spans="1:14">
      <c r="A2191" s="5" t="s">
        <v>1825</v>
      </c>
      <c r="B2191" s="5" t="s">
        <v>1826</v>
      </c>
      <c r="C2191" s="393">
        <v>600956</v>
      </c>
      <c r="D2191" s="5" t="s">
        <v>1828</v>
      </c>
      <c r="E2191" s="6">
        <v>0</v>
      </c>
      <c r="F2191" s="5" t="s">
        <v>69</v>
      </c>
      <c r="G2191" s="5" t="s">
        <v>84</v>
      </c>
      <c r="H2191" s="6"/>
      <c r="I2191" s="5" t="s">
        <v>142</v>
      </c>
      <c r="J2191" s="6">
        <v>16.46</v>
      </c>
      <c r="K2191" s="6">
        <v>0.09</v>
      </c>
      <c r="L2191" s="6">
        <v>1.5</v>
      </c>
      <c r="M2191" s="5" t="s">
        <v>122</v>
      </c>
      <c r="N2191" s="5" t="s">
        <v>8599</v>
      </c>
    </row>
    <row r="2192" spans="1:14">
      <c r="A2192" s="5" t="s">
        <v>1913</v>
      </c>
      <c r="B2192" s="5" t="s">
        <v>1914</v>
      </c>
      <c r="C2192" s="395">
        <v>601158</v>
      </c>
      <c r="D2192" s="5" t="s">
        <v>1916</v>
      </c>
      <c r="E2192" s="6">
        <v>0</v>
      </c>
      <c r="F2192" s="5" t="s">
        <v>69</v>
      </c>
      <c r="G2192" s="5" t="s">
        <v>91</v>
      </c>
      <c r="H2192" s="6"/>
      <c r="I2192" s="5"/>
      <c r="J2192" s="6"/>
      <c r="K2192" s="6">
        <v>0.05</v>
      </c>
      <c r="L2192" s="6">
        <v>1.22</v>
      </c>
      <c r="M2192" s="5" t="s">
        <v>122</v>
      </c>
      <c r="N2192" s="5"/>
    </row>
    <row r="2193" spans="1:13">
      <c r="A2193" s="5" t="s">
        <v>9272</v>
      </c>
      <c r="B2193" s="5"/>
      <c r="D2193" s="5"/>
      <c r="E2193" s="6">
        <v>0</v>
      </c>
      <c r="F2193" s="5"/>
      <c r="G2193" s="5"/>
      <c r="H2193" s="6"/>
      <c r="I2193" s="5"/>
      <c r="J2193" s="6"/>
      <c r="K2193" s="6"/>
      <c r="L2193" s="6"/>
      <c r="M2193" s="5"/>
    </row>
    <row r="2194" spans="1:13">
      <c r="A2194" s="5"/>
      <c r="B2194" s="5"/>
      <c r="D2194" s="5"/>
      <c r="E2194" s="6"/>
      <c r="F2194" s="5"/>
      <c r="G2194" s="5"/>
      <c r="H2194" s="6"/>
      <c r="I2194" s="5"/>
      <c r="J2194" s="6"/>
      <c r="K2194" s="6"/>
      <c r="L2194" s="6"/>
      <c r="M2194" s="5"/>
    </row>
    <row r="2195" spans="1:13">
      <c r="A2195" s="5"/>
      <c r="B2195" s="5"/>
      <c r="D2195" s="5"/>
      <c r="E2195" s="6"/>
      <c r="F2195" s="5"/>
      <c r="G2195" s="5"/>
      <c r="H2195" s="6"/>
      <c r="I2195" s="5"/>
      <c r="J2195" s="6"/>
      <c r="K2195" s="6"/>
      <c r="L2195" s="6"/>
      <c r="M2195" s="5"/>
    </row>
    <row r="2196" spans="1:13">
      <c r="A2196" s="5"/>
      <c r="B2196" s="5"/>
      <c r="D2196" s="5"/>
      <c r="E2196" s="6"/>
      <c r="F2196" s="5"/>
      <c r="G2196" s="5"/>
      <c r="H2196" s="6"/>
      <c r="I2196" s="5"/>
      <c r="J2196" s="6"/>
      <c r="K2196" s="6"/>
      <c r="L2196" s="6"/>
      <c r="M2196" s="5"/>
    </row>
  </sheetData>
  <autoFilter ref="A2:M2196" xr:uid="{00000000-0001-0000-0000-000000000000}">
    <sortState xmlns:xlrd2="http://schemas.microsoft.com/office/spreadsheetml/2017/richdata2" ref="A3:M2196">
      <sortCondition ref="A2:A2196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1BD07-513C-4EE4-BE2F-38FB0B00E941}">
  <dimension ref="B3:I17"/>
  <sheetViews>
    <sheetView workbookViewId="0">
      <selection activeCell="B14" sqref="B14:G17"/>
    </sheetView>
  </sheetViews>
  <sheetFormatPr defaultColWidth="8.7265625" defaultRowHeight="14.5"/>
  <cols>
    <col min="1" max="1" width="8.7265625" style="7"/>
    <col min="2" max="2" width="30.26953125" style="7" customWidth="1"/>
    <col min="3" max="4" width="8.7265625" style="7"/>
    <col min="5" max="5" width="14.7265625" style="7" customWidth="1"/>
    <col min="6" max="16384" width="8.7265625" style="7"/>
  </cols>
  <sheetData>
    <row r="3" spans="2:9">
      <c r="B3" s="8" t="s">
        <v>8913</v>
      </c>
      <c r="C3" s="8" t="s">
        <v>104</v>
      </c>
      <c r="D3" s="8" t="s">
        <v>103</v>
      </c>
      <c r="E3" s="8" t="s">
        <v>9214</v>
      </c>
      <c r="F3" s="8" t="s">
        <v>15</v>
      </c>
      <c r="G3" s="16" t="s">
        <v>10</v>
      </c>
      <c r="H3" s="16" t="s">
        <v>9215</v>
      </c>
    </row>
    <row r="4" spans="2:9">
      <c r="B4" s="7" t="s">
        <v>9216</v>
      </c>
      <c r="C4" s="7" t="s">
        <v>9217</v>
      </c>
      <c r="E4" s="7" t="s">
        <v>4017</v>
      </c>
      <c r="F4" s="7" t="s">
        <v>697</v>
      </c>
      <c r="G4" s="430">
        <f>_xll.MSDP(C4,"PRICE_TO_FAIR_VALUE")</f>
        <v>1.3794117646999999</v>
      </c>
      <c r="H4" s="430">
        <f>_xll.MSDP(C4,"forward_price_to_earnings_ratio")</f>
        <v>10.253137000000001</v>
      </c>
      <c r="I4" s="7">
        <v>1.24</v>
      </c>
    </row>
    <row r="5" spans="2:9">
      <c r="B5" s="7" t="s">
        <v>664</v>
      </c>
      <c r="C5" s="7" t="s">
        <v>9218</v>
      </c>
      <c r="E5" s="7" t="s">
        <v>667</v>
      </c>
      <c r="F5" s="7" t="s">
        <v>697</v>
      </c>
      <c r="G5" s="430">
        <f>_xll.MSDP(C5,"PRICE_TO_FAIR_VALUE")</f>
        <v>1.1853333333</v>
      </c>
      <c r="H5" s="430">
        <f>_xll.MSDP(C5,"forward_price_to_earnings_ratio")</f>
        <v>7.8672570000000004</v>
      </c>
      <c r="I5" s="7">
        <v>1.06</v>
      </c>
    </row>
    <row r="6" spans="2:9">
      <c r="B6" s="7" t="s">
        <v>660</v>
      </c>
      <c r="C6" s="7" t="s">
        <v>9219</v>
      </c>
      <c r="E6" s="7" t="s">
        <v>5626</v>
      </c>
      <c r="F6" s="7" t="s">
        <v>697</v>
      </c>
      <c r="G6" s="430">
        <f>_xll.MSDP(C6,"PRICE_TO_FAIR_VALUE")</f>
        <v>1.4103448275999999</v>
      </c>
      <c r="H6" s="430">
        <f>_xll.MSDP(C6,"forward_price_to_earnings_ratio")</f>
        <v>7.4094199999999999</v>
      </c>
      <c r="I6" s="7">
        <v>1.17</v>
      </c>
    </row>
    <row r="7" spans="2:9">
      <c r="B7" s="7" t="s">
        <v>660</v>
      </c>
      <c r="C7" s="7" t="s">
        <v>9219</v>
      </c>
      <c r="E7" s="7" t="s">
        <v>663</v>
      </c>
      <c r="F7" s="7" t="s">
        <v>697</v>
      </c>
      <c r="G7" s="430">
        <f>_xll.MSDP(C7,"PRICE_TO_FAIR_VALUE")</f>
        <v>1.4103448275999999</v>
      </c>
      <c r="H7" s="430">
        <f>_xll.MSDP(C7,"forward_price_to_earnings_ratio")</f>
        <v>7.4094199999999999</v>
      </c>
    </row>
    <row r="8" spans="2:9">
      <c r="B8" s="7" t="s">
        <v>895</v>
      </c>
      <c r="C8" s="7" t="s">
        <v>9220</v>
      </c>
      <c r="E8" s="7" t="s">
        <v>639</v>
      </c>
      <c r="F8" s="7" t="s">
        <v>697</v>
      </c>
      <c r="G8" s="430">
        <f>_xll.MSDP(C8,"PRICE_TO_FAIR_VALUE")</f>
        <v>1.2028571428999999</v>
      </c>
      <c r="H8" s="430">
        <f>_xll.MSDP(C8,"forward_price_to_earnings_ratio")</f>
        <v>10.258834999999999</v>
      </c>
    </row>
    <row r="9" spans="2:9">
      <c r="B9" s="7" t="s">
        <v>495</v>
      </c>
      <c r="C9" s="7" t="s">
        <v>9221</v>
      </c>
      <c r="E9" s="7" t="s">
        <v>498</v>
      </c>
      <c r="F9" s="7" t="s">
        <v>697</v>
      </c>
      <c r="G9" s="430">
        <f>_xll.MSDP(C9,"PRICE_TO_FAIR_VALUE")</f>
        <v>0.84722222219999999</v>
      </c>
      <c r="H9" s="430">
        <f>_xll.MSDP(C9,"forward_price_to_earnings_ratio")</f>
        <v>14.441698000000001</v>
      </c>
    </row>
    <row r="10" spans="2:9">
      <c r="B10" s="7" t="s">
        <v>7431</v>
      </c>
      <c r="C10" s="7" t="s">
        <v>9222</v>
      </c>
      <c r="E10" s="7" t="s">
        <v>7434</v>
      </c>
      <c r="F10" s="7" t="s">
        <v>697</v>
      </c>
      <c r="G10" s="430">
        <f>_xll.MSDP(C10,"PRICE_TO_FAIR_VALUE")</f>
        <v>1.1707142856999999</v>
      </c>
      <c r="H10" s="430">
        <f>_xll.MSDP(C10,"forward_price_to_earnings_ratio")</f>
        <v>15.654802999999999</v>
      </c>
    </row>
    <row r="11" spans="2:9">
      <c r="B11" s="7" t="s">
        <v>895</v>
      </c>
      <c r="C11" s="7" t="s">
        <v>9220</v>
      </c>
      <c r="E11" s="7" t="s">
        <v>898</v>
      </c>
      <c r="F11" s="7" t="s">
        <v>697</v>
      </c>
      <c r="G11" s="430">
        <f>_xll.MSDP(C11,"PRICE_TO_FAIR_VALUE")</f>
        <v>1.2028571428999999</v>
      </c>
      <c r="H11" s="430">
        <f>_xll.MSDP(C11,"forward_price_to_earnings_ratio")</f>
        <v>10.258834999999999</v>
      </c>
    </row>
    <row r="12" spans="2:9">
      <c r="B12" s="7" t="s">
        <v>7586</v>
      </c>
      <c r="C12" s="7" t="s">
        <v>9223</v>
      </c>
      <c r="E12" s="7" t="s">
        <v>7589</v>
      </c>
      <c r="F12" s="7" t="s">
        <v>697</v>
      </c>
      <c r="G12" s="430">
        <f>_xll.MSDP(C12,"PRICE_TO_FAIR_VALUE")</f>
        <v>1.1179166667</v>
      </c>
      <c r="H12" s="430">
        <f>_xll.MSDP(C12,"forward_price_to_earnings_ratio")</f>
        <v>12.184234</v>
      </c>
    </row>
    <row r="14" spans="2:9">
      <c r="B14" s="7" t="s">
        <v>5431</v>
      </c>
      <c r="C14" s="7" t="s">
        <v>9224</v>
      </c>
      <c r="E14" s="7" t="s">
        <v>5434</v>
      </c>
      <c r="F14" s="7" t="s">
        <v>79</v>
      </c>
      <c r="G14" s="430">
        <f>_xll.MSDP(C14,"PRICE_TO_FAIR_VALUE")</f>
        <v>1.0510714286</v>
      </c>
      <c r="H14" s="430">
        <f>_xll.MSDP(C14,"forward_price_to_earnings_ratio")</f>
        <v>126.117536</v>
      </c>
    </row>
    <row r="15" spans="2:9">
      <c r="B15" s="7" t="s">
        <v>5423</v>
      </c>
      <c r="C15" s="7" t="s">
        <v>9225</v>
      </c>
      <c r="E15" s="7" t="s">
        <v>5426</v>
      </c>
      <c r="F15" s="7" t="s">
        <v>79</v>
      </c>
      <c r="G15" s="430">
        <f>_xll.MSDP(C15,"PRICE_TO_FAIR_VALUE")</f>
        <v>1.1465217391</v>
      </c>
      <c r="H15" s="430">
        <f>_xll.MSDP(C15,"forward_price_to_earnings_ratio")</f>
        <v>13.145747</v>
      </c>
    </row>
    <row r="16" spans="2:9">
      <c r="B16" s="7" t="s">
        <v>599</v>
      </c>
      <c r="C16" s="7" t="s">
        <v>601</v>
      </c>
      <c r="E16" s="7" t="s">
        <v>602</v>
      </c>
      <c r="F16" s="7" t="s">
        <v>79</v>
      </c>
      <c r="G16" s="430">
        <f>_xll.MSDP(C16,"PRICE_TO_FAIR_VALUE")</f>
        <v>0.8352422907</v>
      </c>
      <c r="H16" s="430">
        <f>_xll.MSDP(C16,"forward_price_to_earnings_ratio")</f>
        <v>19.546392000000001</v>
      </c>
    </row>
    <row r="17" spans="2:8">
      <c r="B17" s="7" t="s">
        <v>2017</v>
      </c>
      <c r="C17" s="7" t="s">
        <v>9226</v>
      </c>
      <c r="E17" s="7" t="s">
        <v>2020</v>
      </c>
      <c r="F17" s="7" t="s">
        <v>79</v>
      </c>
      <c r="G17" s="430">
        <f>_xll.MSDP(C17,"PRICE_TO_FAIR_VALUE")</f>
        <v>1.0190196078</v>
      </c>
      <c r="H17" s="430">
        <f>_xll.MSDP(C17,"forward_price_to_earnings_ratio")</f>
        <v>121.13569699999999</v>
      </c>
    </row>
  </sheetData>
  <pageMargins left="0.7" right="0.7" top="0.75" bottom="0.75" header="0.3" footer="0.3"/>
  <pageSetup paperSize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40B19-1454-424F-B31E-21F9E4D5802A}">
  <dimension ref="A1:DO103"/>
  <sheetViews>
    <sheetView topLeftCell="A13" workbookViewId="0">
      <selection activeCell="A26" sqref="A26:C26"/>
    </sheetView>
  </sheetViews>
  <sheetFormatPr defaultRowHeight="14.5"/>
  <cols>
    <col min="1" max="119" width="12.7265625" customWidth="1"/>
  </cols>
  <sheetData>
    <row r="1" spans="1:119">
      <c r="A1" s="62" t="s">
        <v>9227</v>
      </c>
      <c r="B1" s="63">
        <v>46112</v>
      </c>
      <c r="C1" s="63">
        <v>46081</v>
      </c>
      <c r="D1" s="63">
        <v>46053</v>
      </c>
      <c r="E1" s="63">
        <v>46022</v>
      </c>
      <c r="F1" s="63">
        <v>45991</v>
      </c>
      <c r="G1" s="63">
        <v>45961</v>
      </c>
      <c r="H1" s="63">
        <v>45930</v>
      </c>
      <c r="I1" s="63">
        <v>45900</v>
      </c>
      <c r="J1" s="63">
        <v>45869</v>
      </c>
      <c r="K1" s="63">
        <v>45838</v>
      </c>
      <c r="L1" s="63">
        <v>45808</v>
      </c>
      <c r="M1" s="63">
        <v>45777</v>
      </c>
      <c r="N1" s="63">
        <v>45747</v>
      </c>
      <c r="O1" s="63">
        <v>45716</v>
      </c>
      <c r="P1" s="63">
        <v>45688</v>
      </c>
      <c r="Q1" s="63">
        <v>45657</v>
      </c>
      <c r="R1" s="63">
        <v>45626</v>
      </c>
      <c r="S1" s="63">
        <v>45596</v>
      </c>
      <c r="T1" s="63">
        <v>45565</v>
      </c>
      <c r="U1" s="63">
        <v>45535</v>
      </c>
      <c r="V1" s="63">
        <v>45504</v>
      </c>
      <c r="W1" s="63">
        <v>45473</v>
      </c>
      <c r="X1" s="63">
        <v>45443</v>
      </c>
      <c r="Y1" s="63">
        <v>45412</v>
      </c>
      <c r="Z1" s="63">
        <v>45382</v>
      </c>
      <c r="AA1" s="63">
        <v>45351</v>
      </c>
      <c r="AB1" s="63">
        <v>45322</v>
      </c>
      <c r="AC1" s="63">
        <v>45291</v>
      </c>
      <c r="AD1" s="63">
        <v>45260</v>
      </c>
      <c r="AE1" s="63">
        <v>45230</v>
      </c>
      <c r="AF1" s="63">
        <v>45199</v>
      </c>
      <c r="AG1" s="63">
        <v>45169</v>
      </c>
      <c r="AH1" s="63">
        <v>45138</v>
      </c>
      <c r="AI1" s="63">
        <v>45107</v>
      </c>
      <c r="AJ1" s="63">
        <v>45077</v>
      </c>
      <c r="AK1" s="63">
        <v>45046</v>
      </c>
      <c r="AL1" s="63">
        <v>45016</v>
      </c>
      <c r="AM1" s="63">
        <v>44985</v>
      </c>
      <c r="AN1" s="63">
        <v>44957</v>
      </c>
      <c r="AO1" s="63">
        <v>44926</v>
      </c>
      <c r="AP1" s="63">
        <v>44895</v>
      </c>
      <c r="AQ1" s="63">
        <v>44865</v>
      </c>
      <c r="AR1" s="63">
        <v>44834</v>
      </c>
      <c r="AS1" s="63">
        <v>44804</v>
      </c>
      <c r="AT1" s="63">
        <v>44773</v>
      </c>
      <c r="AU1" s="63">
        <v>44742</v>
      </c>
      <c r="AV1" s="63">
        <v>44712</v>
      </c>
      <c r="AW1" s="63">
        <v>44681</v>
      </c>
      <c r="AX1" s="63">
        <v>44651</v>
      </c>
      <c r="AY1" s="63">
        <v>44620</v>
      </c>
      <c r="AZ1" s="63">
        <v>44592</v>
      </c>
      <c r="BA1" s="63">
        <v>44561</v>
      </c>
      <c r="BB1" s="63">
        <v>44530</v>
      </c>
      <c r="BC1" s="63">
        <v>44500</v>
      </c>
      <c r="BD1" s="63">
        <v>44469</v>
      </c>
      <c r="BE1" s="63">
        <v>44439</v>
      </c>
      <c r="BF1" s="63">
        <v>44408</v>
      </c>
      <c r="BG1" s="63">
        <v>44377</v>
      </c>
      <c r="BH1" s="63">
        <v>44347</v>
      </c>
      <c r="BI1" s="63">
        <v>44316</v>
      </c>
      <c r="BJ1" s="63">
        <v>44286</v>
      </c>
      <c r="BK1" s="63">
        <v>44255</v>
      </c>
      <c r="BL1" s="63">
        <v>44227</v>
      </c>
      <c r="BM1" s="63">
        <v>44196</v>
      </c>
      <c r="BN1" s="63">
        <v>44165</v>
      </c>
      <c r="BO1" s="63">
        <v>44135</v>
      </c>
      <c r="BP1" s="63">
        <v>44104</v>
      </c>
      <c r="BQ1" s="63">
        <v>44074</v>
      </c>
      <c r="BR1" s="63">
        <v>44043</v>
      </c>
      <c r="BS1" s="63">
        <v>44012</v>
      </c>
      <c r="BT1" s="63">
        <v>43982</v>
      </c>
      <c r="BU1" s="63">
        <v>43951</v>
      </c>
      <c r="BV1" s="63">
        <v>43921</v>
      </c>
      <c r="BW1" s="63">
        <v>43890</v>
      </c>
      <c r="BX1" s="63">
        <v>43861</v>
      </c>
      <c r="BY1" s="63">
        <v>43830</v>
      </c>
      <c r="BZ1" s="63">
        <v>43799</v>
      </c>
      <c r="CA1" s="63">
        <v>43769</v>
      </c>
      <c r="CB1" s="63">
        <v>43738</v>
      </c>
      <c r="CC1" s="63">
        <v>43708</v>
      </c>
      <c r="CD1" s="63">
        <v>43677</v>
      </c>
      <c r="CE1" s="63">
        <v>43646</v>
      </c>
      <c r="CF1" s="63">
        <v>43616</v>
      </c>
      <c r="CG1" s="63">
        <v>43585</v>
      </c>
      <c r="CH1" s="63">
        <v>43555</v>
      </c>
      <c r="CI1" s="63">
        <v>43524</v>
      </c>
      <c r="CJ1" s="63">
        <v>43496</v>
      </c>
      <c r="CK1" s="63">
        <v>43465</v>
      </c>
      <c r="CL1" s="63">
        <v>43434</v>
      </c>
      <c r="CM1" s="63">
        <v>43404</v>
      </c>
      <c r="CN1" s="63">
        <v>43373</v>
      </c>
      <c r="CO1" s="63">
        <v>43343</v>
      </c>
      <c r="CP1" s="63">
        <v>43312</v>
      </c>
      <c r="CQ1" s="63">
        <v>43281</v>
      </c>
      <c r="CR1" s="63">
        <v>43251</v>
      </c>
      <c r="CS1" s="63">
        <v>43220</v>
      </c>
      <c r="CT1" s="63">
        <v>43190</v>
      </c>
      <c r="CU1" s="63">
        <v>43159</v>
      </c>
      <c r="CV1" s="63">
        <v>43131</v>
      </c>
      <c r="CW1" s="63">
        <v>43100</v>
      </c>
      <c r="CX1" s="63">
        <v>43069</v>
      </c>
      <c r="CY1" s="63">
        <v>43039</v>
      </c>
      <c r="CZ1" s="63">
        <v>43008</v>
      </c>
      <c r="DA1" s="63">
        <v>42978</v>
      </c>
      <c r="DB1" s="63">
        <v>42947</v>
      </c>
      <c r="DC1" s="63">
        <v>42916</v>
      </c>
      <c r="DD1" s="63">
        <v>42886</v>
      </c>
      <c r="DE1" s="63">
        <v>42855</v>
      </c>
      <c r="DF1" s="63">
        <v>42825</v>
      </c>
      <c r="DG1" s="63">
        <v>42794</v>
      </c>
      <c r="DH1" s="63">
        <v>42766</v>
      </c>
      <c r="DI1" s="63">
        <v>42735</v>
      </c>
      <c r="DJ1" s="63">
        <v>42704</v>
      </c>
      <c r="DK1" s="63">
        <v>42674</v>
      </c>
      <c r="DL1" s="63">
        <v>42643</v>
      </c>
      <c r="DM1" s="63">
        <v>42613</v>
      </c>
      <c r="DN1" s="63">
        <v>42582</v>
      </c>
      <c r="DO1" s="63">
        <v>42551</v>
      </c>
    </row>
    <row r="2" spans="1:119">
      <c r="A2" s="64" t="s">
        <v>23</v>
      </c>
      <c r="B2" s="137">
        <v>8.5999999999999993E-2</v>
      </c>
      <c r="C2" s="88">
        <v>7.3800000000000004E-2</v>
      </c>
      <c r="D2" s="85">
        <v>8.1600000000000006E-2</v>
      </c>
      <c r="E2" s="104">
        <v>8.2199999999999995E-2</v>
      </c>
      <c r="F2" s="104">
        <v>8.3799999999999999E-2</v>
      </c>
      <c r="G2" s="84">
        <v>7.9899999999999999E-2</v>
      </c>
      <c r="H2" s="139">
        <v>8.1799999999999998E-2</v>
      </c>
      <c r="I2" s="96">
        <v>7.9100000000000004E-2</v>
      </c>
      <c r="J2" s="65">
        <v>8.48E-2</v>
      </c>
      <c r="K2" s="97">
        <v>8.9099999999999999E-2</v>
      </c>
      <c r="L2" s="166">
        <v>9.2399999999999996E-2</v>
      </c>
      <c r="M2" s="69">
        <v>0.1012</v>
      </c>
      <c r="N2" s="170">
        <v>0.1051</v>
      </c>
      <c r="O2" s="170">
        <v>0.1052</v>
      </c>
      <c r="P2" s="124">
        <v>9.0800000000000006E-2</v>
      </c>
      <c r="Q2" s="129">
        <v>8.1000000000000003E-2</v>
      </c>
      <c r="R2" s="113">
        <v>9.3399999999999997E-2</v>
      </c>
      <c r="S2" s="72">
        <v>9.3700000000000006E-2</v>
      </c>
      <c r="T2" s="175">
        <v>0.1041</v>
      </c>
      <c r="U2" s="262">
        <v>9.1700000000000004E-2</v>
      </c>
      <c r="V2" s="80">
        <v>6.6799999999999998E-2</v>
      </c>
      <c r="W2" s="245">
        <v>6.0900000000000003E-2</v>
      </c>
      <c r="X2" s="144">
        <v>6.4500000000000002E-2</v>
      </c>
      <c r="Y2" s="82">
        <v>5.91E-2</v>
      </c>
      <c r="Z2" s="303">
        <v>5.8299999999999998E-2</v>
      </c>
      <c r="AA2" s="83">
        <v>5.74E-2</v>
      </c>
      <c r="AB2" s="303">
        <v>5.8000000000000003E-2</v>
      </c>
      <c r="AC2" s="79">
        <v>7.7399999999999997E-2</v>
      </c>
      <c r="AD2" s="77">
        <v>7.2700000000000001E-2</v>
      </c>
      <c r="AE2" s="246">
        <v>6.8599999999999994E-2</v>
      </c>
      <c r="AF2" s="246">
        <v>6.8699999999999997E-2</v>
      </c>
      <c r="AG2" s="79">
        <v>7.6799999999999993E-2</v>
      </c>
      <c r="AH2" s="79">
        <v>7.7299999999999994E-2</v>
      </c>
      <c r="AI2" s="135">
        <v>7.1599999999999997E-2</v>
      </c>
      <c r="AJ2" s="114">
        <v>7.8299999999999995E-2</v>
      </c>
      <c r="AK2" s="113">
        <v>9.3399999999999997E-2</v>
      </c>
      <c r="AL2" s="68">
        <v>9.6799999999999997E-2</v>
      </c>
      <c r="AM2" s="90">
        <v>9.4799999999999995E-2</v>
      </c>
      <c r="AN2" s="170">
        <v>0.105</v>
      </c>
      <c r="AO2" s="172">
        <v>0.10009999999999999</v>
      </c>
      <c r="AP2" s="72">
        <v>9.35E-2</v>
      </c>
      <c r="AQ2" s="95">
        <v>7.8600000000000003E-2</v>
      </c>
      <c r="AR2" s="87">
        <v>8.2600000000000007E-2</v>
      </c>
      <c r="AS2" s="97">
        <v>8.8999999999999996E-2</v>
      </c>
      <c r="AT2" s="113">
        <v>9.3399999999999997E-2</v>
      </c>
      <c r="AU2" s="111">
        <v>9.4399999999999998E-2</v>
      </c>
      <c r="AV2" s="214">
        <v>0.10589999999999999</v>
      </c>
      <c r="AW2" s="214">
        <v>0.106</v>
      </c>
      <c r="AX2" s="99">
        <v>0.10979999999999999</v>
      </c>
      <c r="AY2" s="101">
        <v>0.11890000000000001</v>
      </c>
      <c r="AZ2" s="108">
        <v>0.1288</v>
      </c>
      <c r="BA2" s="174">
        <v>0.11310000000000001</v>
      </c>
      <c r="BB2" s="147">
        <v>0.1198</v>
      </c>
      <c r="BC2" s="101">
        <v>0.1187</v>
      </c>
      <c r="BD2" s="74">
        <v>0.1125</v>
      </c>
      <c r="BE2" s="265">
        <v>0.13100000000000001</v>
      </c>
      <c r="BF2" s="192">
        <v>0.13189999999999999</v>
      </c>
      <c r="BG2" s="107">
        <v>0.128</v>
      </c>
      <c r="BH2" s="107">
        <v>0.12790000000000001</v>
      </c>
      <c r="BI2" s="224">
        <v>0.12540000000000001</v>
      </c>
      <c r="BJ2" s="118">
        <v>0.11650000000000001</v>
      </c>
      <c r="BK2" s="101">
        <v>0.1187</v>
      </c>
      <c r="BL2" s="147">
        <v>0.12</v>
      </c>
      <c r="BM2" s="117">
        <v>0.11700000000000001</v>
      </c>
      <c r="BN2" s="118">
        <v>0.11650000000000001</v>
      </c>
      <c r="BO2" s="271">
        <v>0.1115</v>
      </c>
      <c r="BP2" s="174">
        <v>0.1132</v>
      </c>
      <c r="BQ2" s="174">
        <v>0.1134</v>
      </c>
      <c r="BR2" s="257">
        <v>0.12720000000000001</v>
      </c>
      <c r="BS2" s="117">
        <v>0.1169</v>
      </c>
      <c r="BT2" s="128">
        <v>0.10920000000000001</v>
      </c>
      <c r="BU2" s="101">
        <v>0.1187</v>
      </c>
      <c r="BV2" s="100">
        <v>0.1104</v>
      </c>
      <c r="BW2" s="179">
        <v>0.13900000000000001</v>
      </c>
      <c r="BX2" s="231">
        <v>0.13439999999999999</v>
      </c>
      <c r="BY2" s="205">
        <v>0.13300000000000001</v>
      </c>
      <c r="BZ2" s="300">
        <v>0.1293</v>
      </c>
      <c r="CA2" s="300">
        <v>0.12920000000000001</v>
      </c>
      <c r="CB2" s="220">
        <v>0.13869999999999999</v>
      </c>
      <c r="CC2" s="158">
        <v>0.1477</v>
      </c>
      <c r="CD2" s="148">
        <v>0.14580000000000001</v>
      </c>
      <c r="CE2" s="217">
        <v>0.14929999999999999</v>
      </c>
      <c r="CF2" s="193">
        <v>0.14530000000000001</v>
      </c>
      <c r="CG2" s="189">
        <v>0.1406</v>
      </c>
      <c r="CH2" s="179">
        <v>0.13900000000000001</v>
      </c>
      <c r="CI2" s="206">
        <v>0.13220000000000001</v>
      </c>
      <c r="CJ2" s="107">
        <v>0.12820000000000001</v>
      </c>
      <c r="CK2" s="125">
        <v>0.18909999999999999</v>
      </c>
      <c r="CL2" s="247">
        <v>0.1143</v>
      </c>
      <c r="CM2" s="247">
        <v>0.114</v>
      </c>
      <c r="CN2" s="127">
        <v>0.1103</v>
      </c>
      <c r="CO2" s="173">
        <v>0.1227</v>
      </c>
      <c r="CP2" s="161">
        <v>0.1216</v>
      </c>
      <c r="CQ2" s="109">
        <v>0.1192</v>
      </c>
      <c r="CR2" s="161">
        <v>0.12130000000000001</v>
      </c>
      <c r="CS2" s="327">
        <v>0.1842</v>
      </c>
      <c r="CT2" s="160">
        <v>0.1232</v>
      </c>
      <c r="CU2" s="75">
        <v>0.1211</v>
      </c>
      <c r="CV2" s="117">
        <v>0.1167</v>
      </c>
      <c r="CW2" s="271">
        <v>0.1116</v>
      </c>
      <c r="CX2" s="128">
        <v>0.1091</v>
      </c>
      <c r="CY2" s="74">
        <v>0.1129</v>
      </c>
      <c r="CZ2" s="109">
        <v>0.1192</v>
      </c>
      <c r="DA2" s="173">
        <v>0.12239999999999999</v>
      </c>
      <c r="DB2" s="117">
        <v>0.1169</v>
      </c>
      <c r="DC2" s="127">
        <v>0.1103</v>
      </c>
      <c r="DD2" s="118">
        <v>0.1163</v>
      </c>
      <c r="DE2" s="163">
        <v>0.115</v>
      </c>
      <c r="DF2" s="117">
        <v>0.1167</v>
      </c>
      <c r="DG2" s="127">
        <v>0.1104</v>
      </c>
      <c r="DH2" s="110">
        <v>9.5200000000000007E-2</v>
      </c>
      <c r="DI2" s="113">
        <v>9.2999999999999999E-2</v>
      </c>
      <c r="DJ2" s="111">
        <v>9.4100000000000003E-2</v>
      </c>
      <c r="DK2" s="214">
        <v>0.1062</v>
      </c>
      <c r="DL2" s="163">
        <v>0.1154</v>
      </c>
      <c r="DM2" s="100">
        <v>0.1105</v>
      </c>
      <c r="DN2" s="106">
        <v>0.11600000000000001</v>
      </c>
      <c r="DO2" s="164">
        <v>0.12039999999999999</v>
      </c>
    </row>
    <row r="3" spans="1:119">
      <c r="A3" s="64" t="s">
        <v>25</v>
      </c>
      <c r="B3" s="136">
        <v>8.2100000000000006E-2</v>
      </c>
      <c r="C3" s="95">
        <v>8.5300000000000001E-2</v>
      </c>
      <c r="D3" s="140">
        <v>8.6699999999999999E-2</v>
      </c>
      <c r="E3" s="95">
        <v>8.3500000000000005E-2</v>
      </c>
      <c r="F3" s="95">
        <v>8.6300000000000002E-2</v>
      </c>
      <c r="G3" s="65">
        <v>9.0300000000000005E-2</v>
      </c>
      <c r="H3" s="112">
        <v>9.4899999999999998E-2</v>
      </c>
      <c r="I3" s="115">
        <v>9.2799999999999994E-2</v>
      </c>
      <c r="J3" s="142">
        <v>9.1399999999999995E-2</v>
      </c>
      <c r="K3" s="102">
        <v>0.10199999999999999</v>
      </c>
      <c r="L3" s="216">
        <v>9.8900000000000002E-2</v>
      </c>
      <c r="M3" s="216">
        <v>9.8799999999999999E-2</v>
      </c>
      <c r="N3" s="110">
        <v>9.7100000000000006E-2</v>
      </c>
      <c r="O3" s="262">
        <v>9.4600000000000004E-2</v>
      </c>
      <c r="P3" s="65">
        <v>9.06E-2</v>
      </c>
      <c r="Q3" s="172">
        <v>0.10009999999999999</v>
      </c>
      <c r="R3" s="67">
        <v>9.7699999999999995E-2</v>
      </c>
      <c r="S3" s="128">
        <v>0.10580000000000001</v>
      </c>
      <c r="T3" s="127">
        <v>0.1067</v>
      </c>
      <c r="U3" s="113">
        <v>9.5799999999999996E-2</v>
      </c>
      <c r="V3" s="111">
        <v>9.6299999999999997E-2</v>
      </c>
      <c r="W3" s="172">
        <v>0.10009999999999999</v>
      </c>
      <c r="X3" s="172">
        <v>9.9900000000000003E-2</v>
      </c>
      <c r="Y3" s="89">
        <v>9.9699999999999997E-2</v>
      </c>
      <c r="Z3" s="171">
        <v>0.10730000000000001</v>
      </c>
      <c r="AA3" s="268">
        <v>0.10970000000000001</v>
      </c>
      <c r="AB3" s="76">
        <v>0.1017</v>
      </c>
      <c r="AC3" s="91">
        <v>0.1013</v>
      </c>
      <c r="AD3" s="106">
        <v>0.1104</v>
      </c>
      <c r="AE3" s="172">
        <v>0.1</v>
      </c>
      <c r="AF3" s="98">
        <v>9.7199999999999995E-2</v>
      </c>
      <c r="AG3" s="117">
        <v>0.1108</v>
      </c>
      <c r="AH3" s="271">
        <v>0.1076</v>
      </c>
      <c r="AI3" s="211">
        <v>0.1046</v>
      </c>
      <c r="AJ3" s="93">
        <v>9.8500000000000004E-2</v>
      </c>
      <c r="AK3" s="104">
        <v>8.9700000000000002E-2</v>
      </c>
      <c r="AL3" s="110">
        <v>9.69E-2</v>
      </c>
      <c r="AM3" s="79">
        <v>8.5500000000000007E-2</v>
      </c>
      <c r="AN3" s="113">
        <v>9.5500000000000002E-2</v>
      </c>
      <c r="AO3" s="298">
        <v>8.3500000000000005E-2</v>
      </c>
      <c r="AP3" s="72">
        <v>9.6100000000000005E-2</v>
      </c>
      <c r="AQ3" s="94">
        <v>9.3299999999999994E-2</v>
      </c>
      <c r="AR3" s="116">
        <v>9.1600000000000001E-2</v>
      </c>
      <c r="AS3" s="95">
        <v>8.6499999999999994E-2</v>
      </c>
      <c r="AT3" s="104">
        <v>8.9499999999999996E-2</v>
      </c>
      <c r="AU3" s="221">
        <v>8.4599999999999995E-2</v>
      </c>
      <c r="AV3" s="87">
        <v>8.8599999999999998E-2</v>
      </c>
      <c r="AW3" s="137">
        <v>9.2200000000000004E-2</v>
      </c>
      <c r="AX3" s="278">
        <v>9.8400000000000001E-2</v>
      </c>
      <c r="AY3" s="137">
        <v>9.1999999999999998E-2</v>
      </c>
      <c r="AZ3" s="278">
        <v>9.8400000000000001E-2</v>
      </c>
      <c r="BA3" s="74">
        <v>0.1084</v>
      </c>
      <c r="BB3" s="223">
        <v>0.1119</v>
      </c>
      <c r="BC3" s="163">
        <v>0.10979999999999999</v>
      </c>
      <c r="BD3" s="106">
        <v>0.1101</v>
      </c>
      <c r="BE3" s="178">
        <v>0.1043</v>
      </c>
      <c r="BF3" s="165">
        <v>0.1051</v>
      </c>
      <c r="BG3" s="223">
        <v>0.1119</v>
      </c>
      <c r="BH3" s="160">
        <v>0.115</v>
      </c>
      <c r="BI3" s="162">
        <v>0.1191</v>
      </c>
      <c r="BJ3" s="217">
        <v>0.13189999999999999</v>
      </c>
      <c r="BK3" s="197">
        <v>0.1321</v>
      </c>
      <c r="BL3" s="157">
        <v>0.13270000000000001</v>
      </c>
      <c r="BM3" s="191">
        <v>0.1326</v>
      </c>
      <c r="BN3" s="191">
        <v>0.1326</v>
      </c>
      <c r="BO3" s="237">
        <v>0.1414</v>
      </c>
      <c r="BP3" s="156">
        <v>0.13950000000000001</v>
      </c>
      <c r="BQ3" s="125">
        <v>0.15759999999999999</v>
      </c>
      <c r="BR3" s="294">
        <v>0.15160000000000001</v>
      </c>
      <c r="BS3" s="301">
        <v>0.13489999999999999</v>
      </c>
      <c r="BT3" s="181">
        <v>0.13039999999999999</v>
      </c>
      <c r="BU3" s="217">
        <v>0.13170000000000001</v>
      </c>
      <c r="BV3" s="181">
        <v>0.13070000000000001</v>
      </c>
      <c r="BW3" s="201">
        <v>0.1244</v>
      </c>
      <c r="BX3" s="207">
        <v>0.1173</v>
      </c>
      <c r="BY3" s="160">
        <v>0.1148</v>
      </c>
      <c r="BZ3" s="162">
        <v>0.1191</v>
      </c>
      <c r="CA3" s="207">
        <v>0.1172</v>
      </c>
      <c r="CB3" s="128">
        <v>0.10589999999999999</v>
      </c>
      <c r="CC3" s="215">
        <v>0.10879999999999999</v>
      </c>
      <c r="CD3" s="89">
        <v>9.9599999999999994E-2</v>
      </c>
      <c r="CE3" s="70">
        <v>0.1036</v>
      </c>
      <c r="CF3" s="213">
        <v>0.10299999999999999</v>
      </c>
      <c r="CG3" s="147">
        <v>0.113</v>
      </c>
      <c r="CH3" s="174">
        <v>0.1087</v>
      </c>
      <c r="CI3" s="160">
        <v>0.11509999999999999</v>
      </c>
      <c r="CJ3" s="271">
        <v>0.1076</v>
      </c>
      <c r="CK3" s="72">
        <v>9.6000000000000002E-2</v>
      </c>
      <c r="CL3" s="99">
        <v>0.10639999999999999</v>
      </c>
      <c r="CM3" s="69">
        <v>0.1009</v>
      </c>
      <c r="CN3" s="103">
        <v>0.1002</v>
      </c>
      <c r="CO3" s="76">
        <v>0.1017</v>
      </c>
      <c r="CP3" s="166">
        <v>9.5200000000000007E-2</v>
      </c>
      <c r="CQ3" s="116">
        <v>9.1800000000000007E-2</v>
      </c>
      <c r="CR3" s="116">
        <v>9.1600000000000001E-2</v>
      </c>
      <c r="CS3" s="94">
        <v>9.3299999999999994E-2</v>
      </c>
      <c r="CT3" s="215">
        <v>0.109</v>
      </c>
      <c r="CU3" s="128">
        <v>0.10589999999999999</v>
      </c>
      <c r="CV3" s="211">
        <v>0.1046</v>
      </c>
      <c r="CW3" s="124">
        <v>9.3899999999999997E-2</v>
      </c>
      <c r="CX3" s="91">
        <v>0.1011</v>
      </c>
      <c r="CY3" s="89">
        <v>9.9500000000000005E-2</v>
      </c>
      <c r="CZ3" s="93">
        <v>9.8599999999999993E-2</v>
      </c>
      <c r="DA3" s="115">
        <v>9.2600000000000002E-2</v>
      </c>
      <c r="DB3" s="137">
        <v>9.2200000000000004E-2</v>
      </c>
      <c r="DC3" s="104">
        <v>8.9700000000000002E-2</v>
      </c>
      <c r="DD3" s="79">
        <v>8.5099999999999995E-2</v>
      </c>
      <c r="DE3" s="124">
        <v>9.3899999999999997E-2</v>
      </c>
      <c r="DF3" s="73">
        <v>8.9899999999999994E-2</v>
      </c>
      <c r="DG3" s="88">
        <v>8.3799999999999999E-2</v>
      </c>
      <c r="DH3" s="298">
        <v>8.3500000000000005E-2</v>
      </c>
      <c r="DI3" s="78">
        <v>8.3900000000000002E-2</v>
      </c>
      <c r="DJ3" s="139">
        <v>8.8499999999999995E-2</v>
      </c>
      <c r="DK3" s="78">
        <v>8.4099999999999994E-2</v>
      </c>
      <c r="DL3" s="134">
        <v>8.1100000000000005E-2</v>
      </c>
      <c r="DM3" s="263">
        <v>7.8299999999999995E-2</v>
      </c>
      <c r="DN3" s="132">
        <v>7.5999999999999998E-2</v>
      </c>
      <c r="DO3" s="83">
        <v>7.2599999999999998E-2</v>
      </c>
    </row>
    <row r="4" spans="1:119">
      <c r="A4" s="64" t="s">
        <v>27</v>
      </c>
      <c r="B4" s="83">
        <v>3.5499999999999997E-2</v>
      </c>
      <c r="C4" s="79">
        <v>4.02E-2</v>
      </c>
      <c r="D4" s="65">
        <v>4.24E-2</v>
      </c>
      <c r="E4" s="83">
        <v>3.6999999999999998E-2</v>
      </c>
      <c r="F4" s="83">
        <v>3.3399999999999999E-2</v>
      </c>
      <c r="G4" s="134">
        <v>3.6499999999999998E-2</v>
      </c>
      <c r="H4" s="263">
        <v>3.56E-2</v>
      </c>
      <c r="I4" s="134">
        <v>3.6600000000000001E-2</v>
      </c>
      <c r="J4" s="114">
        <v>3.8300000000000001E-2</v>
      </c>
      <c r="K4" s="87">
        <v>3.9199999999999999E-2</v>
      </c>
      <c r="L4" s="116">
        <v>4.0399999999999998E-2</v>
      </c>
      <c r="M4" s="89">
        <v>4.3299999999999998E-2</v>
      </c>
      <c r="N4" s="213">
        <v>4.4499999999999998E-2</v>
      </c>
      <c r="O4" s="76">
        <v>4.3999999999999997E-2</v>
      </c>
      <c r="P4" s="93">
        <v>4.2900000000000001E-2</v>
      </c>
      <c r="Q4" s="90">
        <v>4.2200000000000001E-2</v>
      </c>
      <c r="R4" s="86">
        <v>3.7100000000000001E-2</v>
      </c>
      <c r="S4" s="165">
        <v>4.5199999999999997E-2</v>
      </c>
      <c r="T4" s="122">
        <v>4.9099999999999998E-2</v>
      </c>
      <c r="U4" s="160">
        <v>4.8800000000000003E-2</v>
      </c>
      <c r="V4" s="222">
        <v>4.9500000000000002E-2</v>
      </c>
      <c r="W4" s="277">
        <v>5.4899999999999997E-2</v>
      </c>
      <c r="X4" s="200">
        <v>5.3199999999999997E-2</v>
      </c>
      <c r="Y4" s="232">
        <v>5.2200000000000003E-2</v>
      </c>
      <c r="Z4" s="122">
        <v>4.9099999999999998E-2</v>
      </c>
      <c r="AA4" s="254">
        <v>5.1200000000000002E-2</v>
      </c>
      <c r="AB4" s="119">
        <v>4.9200000000000001E-2</v>
      </c>
      <c r="AC4" s="254">
        <v>5.1299999999999998E-2</v>
      </c>
      <c r="AD4" s="188">
        <v>5.33E-2</v>
      </c>
      <c r="AE4" s="158">
        <v>5.4600000000000003E-2</v>
      </c>
      <c r="AF4" s="244">
        <v>5.3699999999999998E-2</v>
      </c>
      <c r="AG4" s="220">
        <v>5.2499999999999998E-2</v>
      </c>
      <c r="AH4" s="220">
        <v>5.2400000000000002E-2</v>
      </c>
      <c r="AI4" s="192">
        <v>5.0900000000000001E-2</v>
      </c>
      <c r="AJ4" s="270">
        <v>5.2900000000000003E-2</v>
      </c>
      <c r="AK4" s="271">
        <v>4.6100000000000002E-2</v>
      </c>
      <c r="AL4" s="119">
        <v>4.9200000000000001E-2</v>
      </c>
      <c r="AM4" s="69">
        <v>4.3799999999999999E-2</v>
      </c>
      <c r="AN4" s="170">
        <v>4.4600000000000001E-2</v>
      </c>
      <c r="AO4" s="178">
        <v>4.4999999999999998E-2</v>
      </c>
      <c r="AP4" s="262">
        <v>4.1500000000000002E-2</v>
      </c>
      <c r="AQ4" s="134">
        <v>3.6600000000000001E-2</v>
      </c>
      <c r="AR4" s="79">
        <v>3.7900000000000003E-2</v>
      </c>
      <c r="AS4" s="76">
        <v>4.3900000000000002E-2</v>
      </c>
      <c r="AT4" s="271">
        <v>4.6199999999999998E-2</v>
      </c>
      <c r="AU4" s="271">
        <v>4.6100000000000002E-2</v>
      </c>
      <c r="AV4" s="141">
        <v>4.3099999999999999E-2</v>
      </c>
      <c r="AW4" s="102">
        <v>4.4200000000000003E-2</v>
      </c>
      <c r="AX4" s="110">
        <v>4.2200000000000001E-2</v>
      </c>
      <c r="AY4" s="99">
        <v>4.5699999999999998E-2</v>
      </c>
      <c r="AZ4" s="109">
        <v>4.8000000000000001E-2</v>
      </c>
      <c r="BA4" s="190">
        <v>5.16E-2</v>
      </c>
      <c r="BB4" s="224">
        <v>4.9399999999999999E-2</v>
      </c>
      <c r="BC4" s="192">
        <v>5.0900000000000001E-2</v>
      </c>
      <c r="BD4" s="181">
        <v>5.45E-2</v>
      </c>
      <c r="BE4" s="151">
        <v>5.5899999999999998E-2</v>
      </c>
      <c r="BF4" s="264">
        <v>5.4800000000000001E-2</v>
      </c>
      <c r="BG4" s="187">
        <v>5.7099999999999998E-2</v>
      </c>
      <c r="BH4" s="154">
        <v>5.91E-2</v>
      </c>
      <c r="BI4" s="203">
        <v>6.1899999999999997E-2</v>
      </c>
      <c r="BJ4" s="327">
        <v>6.3200000000000006E-2</v>
      </c>
      <c r="BK4" s="125">
        <v>6.4399999999999999E-2</v>
      </c>
      <c r="BL4" s="202">
        <v>6.2399999999999997E-2</v>
      </c>
      <c r="BM4" s="249">
        <v>0.06</v>
      </c>
      <c r="BN4" s="287">
        <v>5.74E-2</v>
      </c>
      <c r="BO4" s="264">
        <v>5.4800000000000001E-2</v>
      </c>
      <c r="BP4" s="276">
        <v>5.3400000000000003E-2</v>
      </c>
      <c r="BQ4" s="205">
        <v>5.11E-2</v>
      </c>
      <c r="BR4" s="210">
        <v>5.0599999999999999E-2</v>
      </c>
      <c r="BS4" s="148">
        <v>5.4100000000000002E-2</v>
      </c>
      <c r="BT4" s="149">
        <v>5.2699999999999997E-2</v>
      </c>
      <c r="BU4" s="270">
        <v>5.28E-2</v>
      </c>
      <c r="BV4" s="264">
        <v>5.4800000000000001E-2</v>
      </c>
      <c r="BW4" s="196">
        <v>5.2999999999999999E-2</v>
      </c>
      <c r="BX4" s="157">
        <v>5.5399999999999998E-2</v>
      </c>
      <c r="BY4" s="252">
        <v>5.8999999999999997E-2</v>
      </c>
      <c r="BZ4" s="255">
        <v>5.6300000000000003E-2</v>
      </c>
      <c r="CA4" s="287">
        <v>5.7299999999999997E-2</v>
      </c>
      <c r="CB4" s="243">
        <v>5.5599999999999997E-2</v>
      </c>
      <c r="CC4" s="231">
        <v>5.1499999999999997E-2</v>
      </c>
      <c r="CD4" s="198">
        <v>5.5500000000000001E-2</v>
      </c>
      <c r="CE4" s="217">
        <v>5.5E-2</v>
      </c>
      <c r="CF4" s="199">
        <v>5.1999999999999998E-2</v>
      </c>
      <c r="CG4" s="151">
        <v>5.5899999999999998E-2</v>
      </c>
      <c r="CH4" s="239">
        <v>5.6399999999999999E-2</v>
      </c>
      <c r="CI4" s="243">
        <v>5.5599999999999997E-2</v>
      </c>
      <c r="CJ4" s="196">
        <v>5.3100000000000001E-2</v>
      </c>
      <c r="CK4" s="270">
        <v>5.2900000000000003E-2</v>
      </c>
      <c r="CL4" s="264">
        <v>5.4800000000000001E-2</v>
      </c>
      <c r="CM4" s="198">
        <v>5.5500000000000001E-2</v>
      </c>
      <c r="CN4" s="239">
        <v>5.6399999999999999E-2</v>
      </c>
      <c r="CO4" s="150">
        <v>5.4300000000000001E-2</v>
      </c>
      <c r="CP4" s="200">
        <v>5.3199999999999997E-2</v>
      </c>
      <c r="CQ4" s="232">
        <v>5.2299999999999999E-2</v>
      </c>
      <c r="CR4" s="157">
        <v>5.5399999999999998E-2</v>
      </c>
      <c r="CS4" s="152">
        <v>5.6899999999999999E-2</v>
      </c>
      <c r="CT4" s="299">
        <v>5.9299999999999999E-2</v>
      </c>
      <c r="CU4" s="294">
        <v>6.2199999999999998E-2</v>
      </c>
      <c r="CV4" s="294">
        <v>6.2300000000000001E-2</v>
      </c>
      <c r="CW4" s="301">
        <v>5.6099999999999997E-2</v>
      </c>
      <c r="CX4" s="181">
        <v>5.45E-2</v>
      </c>
      <c r="CY4" s="198">
        <v>5.5500000000000001E-2</v>
      </c>
      <c r="CZ4" s="151">
        <v>5.5899999999999998E-2</v>
      </c>
      <c r="DA4" s="237">
        <v>5.8500000000000003E-2</v>
      </c>
      <c r="DB4" s="297">
        <v>5.8700000000000002E-2</v>
      </c>
      <c r="DC4" s="194">
        <v>5.6800000000000003E-2</v>
      </c>
      <c r="DD4" s="243">
        <v>5.57E-2</v>
      </c>
      <c r="DE4" s="206">
        <v>5.0999999999999997E-2</v>
      </c>
      <c r="DF4" s="222">
        <v>4.9500000000000002E-2</v>
      </c>
      <c r="DG4" s="147">
        <v>4.8099999999999997E-2</v>
      </c>
      <c r="DH4" s="126">
        <v>4.6300000000000001E-2</v>
      </c>
      <c r="DI4" s="128">
        <v>4.5600000000000002E-2</v>
      </c>
      <c r="DJ4" s="216">
        <v>4.3099999999999999E-2</v>
      </c>
      <c r="DK4" s="247">
        <v>4.6800000000000001E-2</v>
      </c>
      <c r="DL4" s="109">
        <v>4.8000000000000001E-2</v>
      </c>
      <c r="DM4" s="207">
        <v>4.9700000000000001E-2</v>
      </c>
      <c r="DN4" s="75">
        <v>4.8399999999999999E-2</v>
      </c>
      <c r="DO4" s="74">
        <v>4.6399999999999997E-2</v>
      </c>
    </row>
    <row r="5" spans="1:119">
      <c r="A5" s="64" t="s">
        <v>29</v>
      </c>
      <c r="B5" s="187">
        <v>4.8800000000000003E-2</v>
      </c>
      <c r="C5" s="239">
        <v>4.8099999999999997E-2</v>
      </c>
      <c r="D5" s="237">
        <v>0.05</v>
      </c>
      <c r="E5" s="157">
        <v>4.3900000000000002E-2</v>
      </c>
      <c r="F5" s="157">
        <v>4.65E-2</v>
      </c>
      <c r="G5" s="311">
        <v>5.3699999999999998E-2</v>
      </c>
      <c r="H5" s="259">
        <v>5.2200000000000003E-2</v>
      </c>
      <c r="I5" s="194">
        <v>4.7800000000000002E-2</v>
      </c>
      <c r="J5" s="299">
        <v>5.0299999999999997E-2</v>
      </c>
      <c r="K5" s="239">
        <v>4.7399999999999998E-2</v>
      </c>
      <c r="L5" s="240">
        <v>4.2599999999999999E-2</v>
      </c>
      <c r="M5" s="265">
        <v>4.19E-2</v>
      </c>
      <c r="N5" s="208">
        <v>3.9E-2</v>
      </c>
      <c r="O5" s="106">
        <v>3.85E-2</v>
      </c>
      <c r="P5" s="222">
        <v>4.0899999999999999E-2</v>
      </c>
      <c r="Q5" s="275">
        <v>4.7500000000000001E-2</v>
      </c>
      <c r="R5" s="264">
        <v>4.58E-2</v>
      </c>
      <c r="S5" s="157">
        <v>4.6399999999999997E-2</v>
      </c>
      <c r="T5" s="217">
        <v>4.5999999999999999E-2</v>
      </c>
      <c r="U5" s="180">
        <v>4.0599999999999997E-2</v>
      </c>
      <c r="V5" s="257">
        <v>4.1000000000000002E-2</v>
      </c>
      <c r="W5" s="159">
        <v>4.3299999999999998E-2</v>
      </c>
      <c r="X5" s="276">
        <v>4.4499999999999998E-2</v>
      </c>
      <c r="Y5" s="154">
        <v>0.05</v>
      </c>
      <c r="Z5" s="193">
        <v>4.5100000000000001E-2</v>
      </c>
      <c r="AA5" s="253">
        <v>4.48E-2</v>
      </c>
      <c r="AB5" s="210">
        <v>4.1799999999999997E-2</v>
      </c>
      <c r="AC5" s="243">
        <v>4.6699999999999998E-2</v>
      </c>
      <c r="AD5" s="224">
        <v>4.07E-2</v>
      </c>
      <c r="AE5" s="223">
        <v>3.9E-2</v>
      </c>
      <c r="AF5" s="214">
        <v>3.6299999999999999E-2</v>
      </c>
      <c r="AG5" s="178">
        <v>3.6299999999999999E-2</v>
      </c>
      <c r="AH5" s="74">
        <v>3.7699999999999997E-2</v>
      </c>
      <c r="AI5" s="103">
        <v>3.49E-2</v>
      </c>
      <c r="AJ5" s="262">
        <v>3.3000000000000002E-2</v>
      </c>
      <c r="AK5" s="66">
        <v>3.2599999999999997E-2</v>
      </c>
      <c r="AL5" s="103">
        <v>3.49E-2</v>
      </c>
      <c r="AM5" s="209">
        <v>3.5700000000000003E-2</v>
      </c>
      <c r="AN5" s="118">
        <v>3.85E-2</v>
      </c>
      <c r="AO5" s="171">
        <v>3.7400000000000003E-2</v>
      </c>
      <c r="AP5" s="174">
        <v>3.78E-2</v>
      </c>
      <c r="AQ5" s="65">
        <v>3.1399999999999997E-2</v>
      </c>
      <c r="AR5" s="90">
        <v>3.3599999999999998E-2</v>
      </c>
      <c r="AS5" s="215">
        <v>3.7900000000000003E-2</v>
      </c>
      <c r="AT5" s="74">
        <v>3.78E-2</v>
      </c>
      <c r="AU5" s="247">
        <v>3.8100000000000002E-2</v>
      </c>
      <c r="AV5" s="271">
        <v>3.7499999999999999E-2</v>
      </c>
      <c r="AW5" s="124">
        <v>3.27E-2</v>
      </c>
      <c r="AX5" s="100">
        <v>3.73E-2</v>
      </c>
      <c r="AY5" s="127">
        <v>3.7100000000000001E-2</v>
      </c>
      <c r="AZ5" s="116">
        <v>3.1800000000000002E-2</v>
      </c>
      <c r="BA5" s="89">
        <v>3.4700000000000002E-2</v>
      </c>
      <c r="BB5" s="116">
        <v>3.1800000000000002E-2</v>
      </c>
      <c r="BC5" s="89">
        <v>3.4700000000000002E-2</v>
      </c>
      <c r="BD5" s="99">
        <v>3.7100000000000001E-2</v>
      </c>
      <c r="BE5" s="67">
        <v>3.4000000000000002E-2</v>
      </c>
      <c r="BF5" s="76">
        <v>3.5400000000000001E-2</v>
      </c>
      <c r="BG5" s="118">
        <v>3.8600000000000002E-2</v>
      </c>
      <c r="BH5" s="188">
        <v>4.4400000000000002E-2</v>
      </c>
      <c r="BI5" s="198">
        <v>4.65E-2</v>
      </c>
      <c r="BJ5" s="189">
        <v>4.41E-2</v>
      </c>
      <c r="BK5" s="225">
        <v>4.7699999999999999E-2</v>
      </c>
      <c r="BL5" s="301">
        <v>4.7100000000000003E-2</v>
      </c>
      <c r="BM5" s="188">
        <v>4.4499999999999998E-2</v>
      </c>
      <c r="BN5" s="159">
        <v>4.3299999999999998E-2</v>
      </c>
      <c r="BO5" s="268">
        <v>3.8300000000000001E-2</v>
      </c>
      <c r="BP5" s="68">
        <v>3.4099999999999998E-2</v>
      </c>
      <c r="BQ5" s="178">
        <v>3.6299999999999999E-2</v>
      </c>
      <c r="BR5" s="209">
        <v>3.5700000000000003E-2</v>
      </c>
      <c r="BS5" s="103">
        <v>3.49E-2</v>
      </c>
      <c r="BT5" s="94">
        <v>3.2500000000000001E-2</v>
      </c>
      <c r="BU5" s="139">
        <v>3.0700000000000002E-2</v>
      </c>
      <c r="BV5" s="83">
        <v>2.5100000000000001E-2</v>
      </c>
      <c r="BW5" s="117">
        <v>3.8600000000000002E-2</v>
      </c>
      <c r="BX5" s="126">
        <v>3.7699999999999997E-2</v>
      </c>
      <c r="BY5" s="222">
        <v>4.0800000000000003E-2</v>
      </c>
      <c r="BZ5" s="109">
        <v>3.9300000000000002E-2</v>
      </c>
      <c r="CA5" s="105">
        <v>3.9899999999999998E-2</v>
      </c>
      <c r="CB5" s="163">
        <v>3.8399999999999997E-2</v>
      </c>
      <c r="CC5" s="70">
        <v>3.61E-2</v>
      </c>
      <c r="CD5" s="164">
        <v>3.95E-2</v>
      </c>
      <c r="CE5" s="161">
        <v>3.9800000000000002E-2</v>
      </c>
      <c r="CF5" s="117">
        <v>3.8600000000000002E-2</v>
      </c>
      <c r="CG5" s="188">
        <v>4.4400000000000002E-2</v>
      </c>
      <c r="CH5" s="121">
        <v>4.2999999999999997E-2</v>
      </c>
      <c r="CI5" s="241">
        <v>4.2999999999999997E-2</v>
      </c>
      <c r="CJ5" s="162">
        <v>4.1700000000000001E-2</v>
      </c>
      <c r="CK5" s="147">
        <v>3.9399999999999998E-2</v>
      </c>
      <c r="CL5" s="274">
        <v>4.02E-2</v>
      </c>
      <c r="CM5" s="208">
        <v>3.9E-2</v>
      </c>
      <c r="CN5" s="191">
        <v>4.6300000000000001E-2</v>
      </c>
      <c r="CO5" s="225">
        <v>4.7699999999999999E-2</v>
      </c>
      <c r="CP5" s="275">
        <v>4.7500000000000001E-2</v>
      </c>
      <c r="CQ5" s="235">
        <v>5.1999999999999998E-2</v>
      </c>
      <c r="CR5" s="125">
        <v>5.5199999999999999E-2</v>
      </c>
      <c r="CS5" s="287">
        <v>4.8300000000000003E-2</v>
      </c>
      <c r="CT5" s="299">
        <v>5.0299999999999997E-2</v>
      </c>
      <c r="CU5" s="299">
        <v>5.0299999999999997E-2</v>
      </c>
      <c r="CV5" s="156">
        <v>4.87E-2</v>
      </c>
      <c r="CW5" s="148">
        <v>4.5199999999999997E-2</v>
      </c>
      <c r="CX5" s="149">
        <v>4.3900000000000002E-2</v>
      </c>
      <c r="CY5" s="196">
        <v>4.4200000000000003E-2</v>
      </c>
      <c r="CZ5" s="158">
        <v>4.5699999999999998E-2</v>
      </c>
      <c r="DA5" s="287">
        <v>4.8300000000000003E-2</v>
      </c>
      <c r="DB5" s="151">
        <v>4.6899999999999997E-2</v>
      </c>
      <c r="DC5" s="194">
        <v>4.7800000000000002E-2</v>
      </c>
      <c r="DD5" s="182">
        <v>4.7E-2</v>
      </c>
      <c r="DE5" s="230">
        <v>4.87E-2</v>
      </c>
      <c r="DF5" s="310">
        <v>5.0599999999999999E-2</v>
      </c>
      <c r="DG5" s="154">
        <v>0.05</v>
      </c>
      <c r="DH5" s="236">
        <v>5.2600000000000001E-2</v>
      </c>
      <c r="DI5" s="288">
        <v>5.1999999999999998E-2</v>
      </c>
      <c r="DJ5" s="311">
        <v>5.3699999999999998E-2</v>
      </c>
      <c r="DK5" s="281">
        <v>5.3800000000000001E-2</v>
      </c>
      <c r="DL5" s="237">
        <v>4.9500000000000002E-2</v>
      </c>
      <c r="DM5" s="252">
        <v>0.05</v>
      </c>
      <c r="DN5" s="153">
        <v>4.9799999999999997E-2</v>
      </c>
      <c r="DO5" s="225">
        <v>4.7699999999999999E-2</v>
      </c>
    </row>
    <row r="6" spans="1:119">
      <c r="A6" s="64" t="s">
        <v>31</v>
      </c>
      <c r="B6" s="153">
        <v>5.1900000000000002E-2</v>
      </c>
      <c r="C6" s="256">
        <v>5.0599999999999999E-2</v>
      </c>
      <c r="D6" s="227">
        <v>5.4600000000000003E-2</v>
      </c>
      <c r="E6" s="276">
        <v>4.87E-2</v>
      </c>
      <c r="F6" s="276">
        <v>4.7699999999999999E-2</v>
      </c>
      <c r="G6" s="148">
        <v>4.8599999999999997E-2</v>
      </c>
      <c r="H6" s="198">
        <v>4.99E-2</v>
      </c>
      <c r="I6" s="157">
        <v>4.9700000000000001E-2</v>
      </c>
      <c r="J6" s="270">
        <v>4.7100000000000003E-2</v>
      </c>
      <c r="K6" s="275">
        <v>5.0900000000000001E-2</v>
      </c>
      <c r="L6" s="150">
        <v>4.8599999999999997E-2</v>
      </c>
      <c r="M6" s="192">
        <v>4.4999999999999998E-2</v>
      </c>
      <c r="N6" s="222">
        <v>4.36E-2</v>
      </c>
      <c r="O6" s="146">
        <v>4.1399999999999999E-2</v>
      </c>
      <c r="P6" s="75">
        <v>4.2299999999999997E-2</v>
      </c>
      <c r="Q6" s="253">
        <v>4.8099999999999997E-2</v>
      </c>
      <c r="R6" s="275">
        <v>5.0900000000000001E-2</v>
      </c>
      <c r="S6" s="264">
        <v>4.9200000000000001E-2</v>
      </c>
      <c r="T6" s="188">
        <v>4.7500000000000001E-2</v>
      </c>
      <c r="U6" s="300">
        <v>4.4400000000000002E-2</v>
      </c>
      <c r="V6" s="190">
        <v>4.58E-2</v>
      </c>
      <c r="W6" s="201">
        <v>4.6600000000000003E-2</v>
      </c>
      <c r="X6" s="128">
        <v>3.9399999999999998E-2</v>
      </c>
      <c r="Y6" s="91">
        <v>3.7600000000000001E-2</v>
      </c>
      <c r="Z6" s="66">
        <v>3.4700000000000002E-2</v>
      </c>
      <c r="AA6" s="73">
        <v>3.3099999999999997E-2</v>
      </c>
      <c r="AB6" s="140">
        <v>3.2399999999999998E-2</v>
      </c>
      <c r="AC6" s="98">
        <v>3.5999999999999997E-2</v>
      </c>
      <c r="AD6" s="85">
        <v>3.3000000000000002E-2</v>
      </c>
      <c r="AE6" s="140">
        <v>3.2399999999999998E-2</v>
      </c>
      <c r="AF6" s="212">
        <v>3.2199999999999999E-2</v>
      </c>
      <c r="AG6" s="114">
        <v>3.1699999999999999E-2</v>
      </c>
      <c r="AH6" s="169">
        <v>3.2800000000000003E-2</v>
      </c>
      <c r="AI6" s="272">
        <v>2.8500000000000001E-2</v>
      </c>
      <c r="AJ6" s="286">
        <v>2.8899999999999999E-2</v>
      </c>
      <c r="AK6" s="83">
        <v>2.64E-2</v>
      </c>
      <c r="AL6" s="273">
        <v>2.75E-2</v>
      </c>
      <c r="AM6" s="245">
        <v>2.7300000000000001E-2</v>
      </c>
      <c r="AN6" s="212">
        <v>3.2199999999999999E-2</v>
      </c>
      <c r="AO6" s="262">
        <v>3.5000000000000003E-2</v>
      </c>
      <c r="AP6" s="284">
        <v>2.8500000000000001E-2</v>
      </c>
      <c r="AQ6" s="245">
        <v>2.7300000000000001E-2</v>
      </c>
      <c r="AR6" s="140">
        <v>3.2500000000000001E-2</v>
      </c>
      <c r="AS6" s="262">
        <v>3.5000000000000003E-2</v>
      </c>
      <c r="AT6" s="140">
        <v>3.2500000000000001E-2</v>
      </c>
      <c r="AU6" s="113">
        <v>3.5400000000000001E-2</v>
      </c>
      <c r="AV6" s="166">
        <v>3.5200000000000002E-2</v>
      </c>
      <c r="AW6" s="66">
        <v>3.4599999999999999E-2</v>
      </c>
      <c r="AX6" s="93">
        <v>3.6499999999999998E-2</v>
      </c>
      <c r="AY6" s="129">
        <v>3.2300000000000002E-2</v>
      </c>
      <c r="AZ6" s="273">
        <v>2.7400000000000001E-2</v>
      </c>
      <c r="BA6" s="143">
        <v>2.9600000000000001E-2</v>
      </c>
      <c r="BB6" s="285">
        <v>3.15E-2</v>
      </c>
      <c r="BC6" s="169">
        <v>3.2899999999999999E-2</v>
      </c>
      <c r="BD6" s="166">
        <v>3.5299999999999998E-2</v>
      </c>
      <c r="BE6" s="93">
        <v>3.6499999999999998E-2</v>
      </c>
      <c r="BF6" s="90">
        <v>3.5799999999999998E-2</v>
      </c>
      <c r="BG6" s="128">
        <v>3.9300000000000002E-2</v>
      </c>
      <c r="BH6" s="145">
        <v>3.9100000000000003E-2</v>
      </c>
      <c r="BI6" s="271">
        <v>0.04</v>
      </c>
      <c r="BJ6" s="119">
        <v>4.3299999999999998E-2</v>
      </c>
      <c r="BK6" s="193">
        <v>4.8300000000000003E-2</v>
      </c>
      <c r="BL6" s="182">
        <v>5.04E-2</v>
      </c>
      <c r="BM6" s="188">
        <v>4.7699999999999999E-2</v>
      </c>
      <c r="BN6" s="210">
        <v>4.4699999999999997E-2</v>
      </c>
      <c r="BO6" s="156">
        <v>5.2400000000000002E-2</v>
      </c>
      <c r="BP6" s="225">
        <v>5.1200000000000002E-2</v>
      </c>
      <c r="BQ6" s="243">
        <v>5.0099999999999999E-2</v>
      </c>
      <c r="BR6" s="256">
        <v>5.2200000000000003E-2</v>
      </c>
      <c r="BS6" s="158">
        <v>4.9099999999999998E-2</v>
      </c>
      <c r="BT6" s="243">
        <v>0.05</v>
      </c>
      <c r="BU6" s="182">
        <v>5.0500000000000003E-2</v>
      </c>
      <c r="BV6" s="204">
        <v>4.82E-2</v>
      </c>
      <c r="BW6" s="257">
        <v>4.3900000000000002E-2</v>
      </c>
      <c r="BX6" s="173">
        <v>4.2700000000000002E-2</v>
      </c>
      <c r="BY6" s="109">
        <v>4.19E-2</v>
      </c>
      <c r="BZ6" s="271">
        <v>0.04</v>
      </c>
      <c r="CA6" s="117">
        <v>4.1200000000000001E-2</v>
      </c>
      <c r="CB6" s="247">
        <v>4.07E-2</v>
      </c>
      <c r="CC6" s="106">
        <v>4.1000000000000002E-2</v>
      </c>
      <c r="CD6" s="108">
        <v>4.4299999999999999E-2</v>
      </c>
      <c r="CE6" s="257">
        <v>4.3900000000000002E-2</v>
      </c>
      <c r="CF6" s="205">
        <v>4.53E-2</v>
      </c>
      <c r="CG6" s="265">
        <v>4.4999999999999998E-2</v>
      </c>
      <c r="CH6" s="201">
        <v>4.6600000000000003E-2</v>
      </c>
      <c r="CI6" s="248">
        <v>4.7899999999999998E-2</v>
      </c>
      <c r="CJ6" s="148">
        <v>4.8500000000000001E-2</v>
      </c>
      <c r="CK6" s="257">
        <v>4.3900000000000002E-2</v>
      </c>
      <c r="CL6" s="121">
        <v>4.6100000000000002E-2</v>
      </c>
      <c r="CM6" s="122">
        <v>4.3099999999999999E-2</v>
      </c>
      <c r="CN6" s="119">
        <v>4.3200000000000002E-2</v>
      </c>
      <c r="CO6" s="265">
        <v>4.4900000000000002E-2</v>
      </c>
      <c r="CP6" s="206">
        <v>4.5199999999999997E-2</v>
      </c>
      <c r="CQ6" s="159">
        <v>4.6300000000000001E-2</v>
      </c>
      <c r="CR6" s="240">
        <v>4.5499999999999999E-2</v>
      </c>
      <c r="CS6" s="173">
        <v>4.2700000000000002E-2</v>
      </c>
      <c r="CT6" s="198">
        <v>0.05</v>
      </c>
      <c r="CU6" s="198">
        <v>0.05</v>
      </c>
      <c r="CV6" s="225">
        <v>5.1299999999999998E-2</v>
      </c>
      <c r="CW6" s="230">
        <v>5.2200000000000003E-2</v>
      </c>
      <c r="CX6" s="264">
        <v>4.9200000000000001E-2</v>
      </c>
      <c r="CY6" s="188">
        <v>4.7600000000000003E-2</v>
      </c>
      <c r="CZ6" s="148">
        <v>4.8500000000000001E-2</v>
      </c>
      <c r="DA6" s="279">
        <v>5.28E-2</v>
      </c>
      <c r="DB6" s="297">
        <v>5.33E-2</v>
      </c>
      <c r="DC6" s="255">
        <v>5.0700000000000002E-2</v>
      </c>
      <c r="DD6" s="149">
        <v>4.7E-2</v>
      </c>
      <c r="DE6" s="254">
        <v>4.5499999999999999E-2</v>
      </c>
      <c r="DF6" s="148">
        <v>4.8500000000000001E-2</v>
      </c>
      <c r="DG6" s="297">
        <v>5.3199999999999997E-2</v>
      </c>
      <c r="DH6" s="289">
        <v>5.3600000000000002E-2</v>
      </c>
      <c r="DI6" s="158">
        <v>4.9000000000000002E-2</v>
      </c>
      <c r="DJ6" s="289">
        <v>5.3499999999999999E-2</v>
      </c>
      <c r="DK6" s="292">
        <v>5.57E-2</v>
      </c>
      <c r="DL6" s="125">
        <v>5.9400000000000001E-2</v>
      </c>
      <c r="DM6" s="123">
        <v>5.8599999999999999E-2</v>
      </c>
      <c r="DN6" s="236">
        <v>5.6500000000000002E-2</v>
      </c>
      <c r="DO6" s="327">
        <v>5.8200000000000002E-2</v>
      </c>
    </row>
    <row r="7" spans="1:119">
      <c r="A7" s="64" t="s">
        <v>33</v>
      </c>
      <c r="B7" s="187">
        <v>3.6799999999999999E-2</v>
      </c>
      <c r="C7" s="251">
        <v>3.8399999999999997E-2</v>
      </c>
      <c r="D7" s="125">
        <v>3.9899999999999998E-2</v>
      </c>
      <c r="E7" s="125">
        <v>3.7100000000000001E-2</v>
      </c>
      <c r="F7" s="125">
        <v>3.85E-2</v>
      </c>
      <c r="G7" s="156">
        <v>3.4700000000000002E-2</v>
      </c>
      <c r="H7" s="253">
        <v>3.2500000000000001E-2</v>
      </c>
      <c r="I7" s="76">
        <v>2.7E-2</v>
      </c>
      <c r="J7" s="213">
        <v>2.7199999999999998E-2</v>
      </c>
      <c r="K7" s="75">
        <v>2.9399999999999999E-2</v>
      </c>
      <c r="L7" s="199">
        <v>3.15E-2</v>
      </c>
      <c r="M7" s="274">
        <v>2.98E-2</v>
      </c>
      <c r="N7" s="279">
        <v>3.5000000000000003E-2</v>
      </c>
      <c r="O7" s="158">
        <v>3.3000000000000002E-2</v>
      </c>
      <c r="P7" s="213">
        <v>2.7199999999999998E-2</v>
      </c>
      <c r="Q7" s="117">
        <v>2.8899999999999999E-2</v>
      </c>
      <c r="R7" s="90">
        <v>2.5899999999999999E-2</v>
      </c>
      <c r="S7" s="258">
        <v>3.0300000000000001E-2</v>
      </c>
      <c r="T7" s="201">
        <v>3.1699999999999999E-2</v>
      </c>
      <c r="U7" s="220">
        <v>3.1699999999999999E-2</v>
      </c>
      <c r="V7" s="120">
        <v>3.0700000000000002E-2</v>
      </c>
      <c r="W7" s="198">
        <v>3.3399999999999999E-2</v>
      </c>
      <c r="X7" s="127">
        <v>2.8000000000000001E-2</v>
      </c>
      <c r="Y7" s="175">
        <v>2.7199999999999998E-2</v>
      </c>
      <c r="Z7" s="115">
        <v>2.5100000000000001E-2</v>
      </c>
      <c r="AA7" s="124">
        <v>2.5399999999999999E-2</v>
      </c>
      <c r="AB7" s="88">
        <v>2.3300000000000001E-2</v>
      </c>
      <c r="AC7" s="110">
        <v>2.5999999999999999E-2</v>
      </c>
      <c r="AD7" s="158">
        <v>3.3000000000000002E-2</v>
      </c>
      <c r="AE7" s="120">
        <v>3.0700000000000002E-2</v>
      </c>
      <c r="AF7" s="108">
        <v>3.0499999999999999E-2</v>
      </c>
      <c r="AG7" s="300">
        <v>3.0499999999999999E-2</v>
      </c>
      <c r="AH7" s="151">
        <v>3.3700000000000001E-2</v>
      </c>
      <c r="AI7" s="195">
        <v>3.3599999999999998E-2</v>
      </c>
      <c r="AJ7" s="163">
        <v>2.87E-2</v>
      </c>
      <c r="AK7" s="171">
        <v>2.81E-2</v>
      </c>
      <c r="AL7" s="223">
        <v>2.9100000000000001E-2</v>
      </c>
      <c r="AM7" s="89">
        <v>2.6599999999999999E-2</v>
      </c>
      <c r="AN7" s="93">
        <v>2.64E-2</v>
      </c>
      <c r="AO7" s="124">
        <v>2.5399999999999999E-2</v>
      </c>
      <c r="AP7" s="111">
        <v>2.5899999999999999E-2</v>
      </c>
      <c r="AQ7" s="104">
        <v>2.4500000000000001E-2</v>
      </c>
      <c r="AR7" s="175">
        <v>2.7199999999999998E-2</v>
      </c>
      <c r="AS7" s="79">
        <v>2.3599999999999999E-2</v>
      </c>
      <c r="AT7" s="212">
        <v>2.4E-2</v>
      </c>
      <c r="AU7" s="143">
        <v>2.2599999999999999E-2</v>
      </c>
      <c r="AV7" s="246">
        <v>2.2499999999999999E-2</v>
      </c>
      <c r="AW7" s="82">
        <v>2.12E-2</v>
      </c>
      <c r="AX7" s="298">
        <v>2.3199999999999998E-2</v>
      </c>
      <c r="AY7" s="268">
        <v>2.86E-2</v>
      </c>
      <c r="AZ7" s="250">
        <v>3.5900000000000001E-2</v>
      </c>
      <c r="BA7" s="189">
        <v>3.2000000000000001E-2</v>
      </c>
      <c r="BB7" s="243">
        <v>3.3500000000000002E-2</v>
      </c>
      <c r="BC7" s="292">
        <v>3.6499999999999998E-2</v>
      </c>
      <c r="BD7" s="242">
        <v>3.5000000000000003E-2</v>
      </c>
      <c r="BE7" s="220">
        <v>3.1699999999999999E-2</v>
      </c>
      <c r="BF7" s="100">
        <v>2.81E-2</v>
      </c>
      <c r="BG7" s="258">
        <v>3.0300000000000001E-2</v>
      </c>
      <c r="BH7" s="161">
        <v>2.9499999999999998E-2</v>
      </c>
      <c r="BI7" s="72">
        <v>2.58E-2</v>
      </c>
      <c r="BJ7" s="267">
        <v>3.6400000000000002E-2</v>
      </c>
      <c r="BK7" s="288">
        <v>3.6600000000000001E-2</v>
      </c>
      <c r="BL7" s="267">
        <v>3.6400000000000002E-2</v>
      </c>
      <c r="BM7" s="183">
        <v>3.6299999999999999E-2</v>
      </c>
      <c r="BN7" s="194">
        <v>3.4200000000000001E-2</v>
      </c>
      <c r="BO7" s="232">
        <v>3.1600000000000003E-2</v>
      </c>
      <c r="BP7" s="292">
        <v>3.6499999999999998E-2</v>
      </c>
      <c r="BQ7" s="185">
        <v>3.61E-2</v>
      </c>
      <c r="BR7" s="236">
        <v>3.6900000000000002E-2</v>
      </c>
      <c r="BS7" s="288">
        <v>3.6600000000000001E-2</v>
      </c>
      <c r="BT7" s="235">
        <v>3.6700000000000003E-2</v>
      </c>
      <c r="BU7" s="123">
        <v>3.7999999999999999E-2</v>
      </c>
      <c r="BV7" s="248">
        <v>3.2300000000000002E-2</v>
      </c>
      <c r="BW7" s="272">
        <v>2.2100000000000002E-2</v>
      </c>
      <c r="BX7" s="133">
        <v>2.18E-2</v>
      </c>
      <c r="BY7" s="118">
        <v>2.8799999999999999E-2</v>
      </c>
      <c r="BZ7" s="285">
        <v>2.3699999999999999E-2</v>
      </c>
      <c r="CA7" s="97">
        <v>2.52E-2</v>
      </c>
      <c r="CB7" s="134">
        <v>2.2800000000000001E-2</v>
      </c>
      <c r="CC7" s="144">
        <v>2.1999999999999999E-2</v>
      </c>
      <c r="CD7" s="83">
        <v>2.1000000000000001E-2</v>
      </c>
      <c r="CE7" s="177">
        <v>2.29E-2</v>
      </c>
      <c r="CF7" s="177">
        <v>2.29E-2</v>
      </c>
      <c r="CG7" s="240">
        <v>3.1099999999999999E-2</v>
      </c>
      <c r="CH7" s="257">
        <v>3.0200000000000001E-2</v>
      </c>
      <c r="CI7" s="147">
        <v>2.93E-2</v>
      </c>
      <c r="CJ7" s="121">
        <v>3.1399999999999997E-2</v>
      </c>
      <c r="CK7" s="67">
        <v>2.6100000000000002E-2</v>
      </c>
      <c r="CL7" s="182">
        <v>3.3700000000000001E-2</v>
      </c>
      <c r="CM7" s="265">
        <v>3.0800000000000001E-2</v>
      </c>
      <c r="CN7" s="200">
        <v>3.2199999999999999E-2</v>
      </c>
      <c r="CO7" s="257">
        <v>3.0200000000000001E-2</v>
      </c>
      <c r="CP7" s="108">
        <v>3.04E-2</v>
      </c>
      <c r="CQ7" s="118">
        <v>2.8799999999999999E-2</v>
      </c>
      <c r="CR7" s="195">
        <v>3.3599999999999998E-2</v>
      </c>
      <c r="CS7" s="255">
        <v>3.3799999999999997E-2</v>
      </c>
      <c r="CT7" s="123">
        <v>3.7999999999999999E-2</v>
      </c>
      <c r="CU7" s="252">
        <v>3.5400000000000001E-2</v>
      </c>
      <c r="CV7" s="260">
        <v>3.8399999999999997E-2</v>
      </c>
      <c r="CW7" s="287">
        <v>3.4500000000000003E-2</v>
      </c>
      <c r="CX7" s="230">
        <v>3.4700000000000002E-2</v>
      </c>
      <c r="CY7" s="292">
        <v>3.6499999999999998E-2</v>
      </c>
      <c r="CZ7" s="125">
        <v>3.85E-2</v>
      </c>
      <c r="DA7" s="237">
        <v>3.5200000000000002E-2</v>
      </c>
      <c r="DB7" s="225">
        <v>3.4099999999999998E-2</v>
      </c>
      <c r="DC7" s="151">
        <v>3.3599999999999998E-2</v>
      </c>
      <c r="DD7" s="194">
        <v>3.4200000000000001E-2</v>
      </c>
      <c r="DE7" s="271">
        <v>2.8199999999999999E-2</v>
      </c>
      <c r="DF7" s="208">
        <v>2.9000000000000001E-2</v>
      </c>
      <c r="DG7" s="107">
        <v>3.04E-2</v>
      </c>
      <c r="DH7" s="201">
        <v>3.1699999999999999E-2</v>
      </c>
      <c r="DI7" s="222">
        <v>3.0099999999999998E-2</v>
      </c>
      <c r="DJ7" s="149">
        <v>3.1899999999999998E-2</v>
      </c>
      <c r="DK7" s="252">
        <v>3.5400000000000001E-2</v>
      </c>
      <c r="DL7" s="194">
        <v>3.4200000000000001E-2</v>
      </c>
      <c r="DM7" s="230">
        <v>3.4700000000000002E-2</v>
      </c>
      <c r="DN7" s="199">
        <v>3.15E-2</v>
      </c>
      <c r="DO7" s="195">
        <v>3.3599999999999998E-2</v>
      </c>
    </row>
    <row r="8" spans="1:119">
      <c r="A8" s="64" t="s">
        <v>35</v>
      </c>
      <c r="B8" s="163">
        <v>5.2299999999999999E-2</v>
      </c>
      <c r="C8" s="70">
        <v>4.87E-2</v>
      </c>
      <c r="D8" s="69">
        <v>4.87E-2</v>
      </c>
      <c r="E8" s="72">
        <v>4.4699999999999997E-2</v>
      </c>
      <c r="F8" s="72">
        <v>4.5600000000000002E-2</v>
      </c>
      <c r="G8" s="112">
        <v>4.4999999999999998E-2</v>
      </c>
      <c r="H8" s="116">
        <v>4.3099999999999999E-2</v>
      </c>
      <c r="I8" s="221">
        <v>3.9100000000000003E-2</v>
      </c>
      <c r="J8" s="135">
        <v>3.7499999999999999E-2</v>
      </c>
      <c r="K8" s="263">
        <v>3.5499999999999997E-2</v>
      </c>
      <c r="L8" s="83">
        <v>3.2199999999999999E-2</v>
      </c>
      <c r="M8" s="284">
        <v>3.5299999999999998E-2</v>
      </c>
      <c r="N8" s="135">
        <v>3.7499999999999999E-2</v>
      </c>
      <c r="O8" s="167">
        <v>3.6700000000000003E-2</v>
      </c>
      <c r="P8" s="80">
        <v>3.5799999999999998E-2</v>
      </c>
      <c r="Q8" s="65">
        <v>4.2599999999999999E-2</v>
      </c>
      <c r="R8" s="168">
        <v>4.4699999999999997E-2</v>
      </c>
      <c r="S8" s="170">
        <v>4.9799999999999997E-2</v>
      </c>
      <c r="T8" s="102">
        <v>4.9099999999999998E-2</v>
      </c>
      <c r="U8" s="214">
        <v>5.0200000000000002E-2</v>
      </c>
      <c r="V8" s="215">
        <v>5.3199999999999997E-2</v>
      </c>
      <c r="W8" s="271">
        <v>5.2400000000000002E-2</v>
      </c>
      <c r="X8" s="247">
        <v>5.3199999999999997E-2</v>
      </c>
      <c r="Y8" s="215">
        <v>5.3199999999999997E-2</v>
      </c>
      <c r="Z8" s="102">
        <v>4.9099999999999998E-2</v>
      </c>
      <c r="AA8" s="102">
        <v>4.9099999999999998E-2</v>
      </c>
      <c r="AB8" s="108">
        <v>5.8799999999999998E-2</v>
      </c>
      <c r="AC8" s="201">
        <v>6.2E-2</v>
      </c>
      <c r="AD8" s="181">
        <v>6.5500000000000003E-2</v>
      </c>
      <c r="AE8" s="237">
        <v>7.1800000000000003E-2</v>
      </c>
      <c r="AF8" s="156">
        <v>7.0699999999999999E-2</v>
      </c>
      <c r="AG8" s="198">
        <v>6.7100000000000007E-2</v>
      </c>
      <c r="AH8" s="277">
        <v>6.6100000000000006E-2</v>
      </c>
      <c r="AI8" s="276">
        <v>6.3799999999999996E-2</v>
      </c>
      <c r="AJ8" s="270">
        <v>6.2899999999999998E-2</v>
      </c>
      <c r="AK8" s="222">
        <v>5.7700000000000001E-2</v>
      </c>
      <c r="AL8" s="180">
        <v>5.7299999999999997E-2</v>
      </c>
      <c r="AM8" s="107">
        <v>5.8500000000000003E-2</v>
      </c>
      <c r="AN8" s="190">
        <v>6.0900000000000003E-2</v>
      </c>
      <c r="AO8" s="182">
        <v>6.7799999999999999E-2</v>
      </c>
      <c r="AP8" s="197">
        <v>6.6600000000000006E-2</v>
      </c>
      <c r="AQ8" s="243">
        <v>6.7400000000000002E-2</v>
      </c>
      <c r="AR8" s="236">
        <v>7.6899999999999996E-2</v>
      </c>
      <c r="AS8" s="125">
        <v>8.1100000000000005E-2</v>
      </c>
      <c r="AT8" s="183">
        <v>7.4999999999999997E-2</v>
      </c>
      <c r="AU8" s="294">
        <v>7.7899999999999997E-2</v>
      </c>
      <c r="AV8" s="301">
        <v>6.7900000000000002E-2</v>
      </c>
      <c r="AW8" s="194">
        <v>6.9199999999999998E-2</v>
      </c>
      <c r="AX8" s="225">
        <v>6.8900000000000003E-2</v>
      </c>
      <c r="AY8" s="204">
        <v>6.4600000000000005E-2</v>
      </c>
      <c r="AZ8" s="207">
        <v>5.8000000000000003E-2</v>
      </c>
      <c r="BA8" s="274">
        <v>5.6800000000000003E-2</v>
      </c>
      <c r="BB8" s="210">
        <v>5.9499999999999997E-2</v>
      </c>
      <c r="BC8" s="274">
        <v>5.6800000000000003E-2</v>
      </c>
      <c r="BD8" s="105">
        <v>5.62E-2</v>
      </c>
      <c r="BE8" s="161">
        <v>5.6099999999999997E-2</v>
      </c>
      <c r="BF8" s="180">
        <v>5.7299999999999997E-2</v>
      </c>
      <c r="BG8" s="120">
        <v>5.9200000000000003E-2</v>
      </c>
      <c r="BH8" s="240">
        <v>6.0699999999999997E-2</v>
      </c>
      <c r="BI8" s="300">
        <v>5.8799999999999998E-2</v>
      </c>
      <c r="BJ8" s="222">
        <v>5.7599999999999998E-2</v>
      </c>
      <c r="BK8" s="189">
        <v>6.3E-2</v>
      </c>
      <c r="BL8" s="149">
        <v>6.2600000000000003E-2</v>
      </c>
      <c r="BM8" s="240">
        <v>6.0699999999999997E-2</v>
      </c>
      <c r="BN8" s="121">
        <v>6.1400000000000003E-2</v>
      </c>
      <c r="BO8" s="201">
        <v>6.2100000000000002E-2</v>
      </c>
      <c r="BP8" s="71">
        <v>5.11E-2</v>
      </c>
      <c r="BQ8" s="211">
        <v>5.0700000000000002E-2</v>
      </c>
      <c r="BR8" s="109">
        <v>5.5199999999999999E-2</v>
      </c>
      <c r="BS8" s="106">
        <v>5.3800000000000001E-2</v>
      </c>
      <c r="BT8" s="257">
        <v>5.8099999999999999E-2</v>
      </c>
      <c r="BU8" s="159">
        <v>6.1800000000000001E-2</v>
      </c>
      <c r="BV8" s="157">
        <v>6.6900000000000001E-2</v>
      </c>
      <c r="BW8" s="220">
        <v>6.2399999999999997E-2</v>
      </c>
      <c r="BX8" s="232">
        <v>6.2E-2</v>
      </c>
      <c r="BY8" s="201">
        <v>6.2199999999999998E-2</v>
      </c>
      <c r="BZ8" s="108">
        <v>5.8599999999999999E-2</v>
      </c>
      <c r="CA8" s="162">
        <v>5.8999999999999997E-2</v>
      </c>
      <c r="CB8" s="193">
        <v>6.4699999999999994E-2</v>
      </c>
      <c r="CC8" s="248">
        <v>6.4100000000000004E-2</v>
      </c>
      <c r="CD8" s="157">
        <v>6.7000000000000004E-2</v>
      </c>
      <c r="CE8" s="248">
        <v>6.4000000000000001E-2</v>
      </c>
      <c r="CF8" s="264">
        <v>6.6000000000000003E-2</v>
      </c>
      <c r="CG8" s="189">
        <v>6.3100000000000003E-2</v>
      </c>
      <c r="CH8" s="157">
        <v>6.6900000000000001E-2</v>
      </c>
      <c r="CI8" s="158">
        <v>6.5799999999999997E-2</v>
      </c>
      <c r="CJ8" s="270">
        <v>6.2899999999999998E-2</v>
      </c>
      <c r="CK8" s="300">
        <v>5.8799999999999998E-2</v>
      </c>
      <c r="CL8" s="231">
        <v>6.08E-2</v>
      </c>
      <c r="CM8" s="160">
        <v>5.6500000000000002E-2</v>
      </c>
      <c r="CN8" s="173">
        <v>5.6300000000000003E-2</v>
      </c>
      <c r="CO8" s="223">
        <v>5.4800000000000001E-2</v>
      </c>
      <c r="CP8" s="100">
        <v>5.1900000000000002E-2</v>
      </c>
      <c r="CQ8" s="208">
        <v>5.4600000000000003E-2</v>
      </c>
      <c r="CR8" s="174">
        <v>5.2999999999999999E-2</v>
      </c>
      <c r="CS8" s="170">
        <v>4.99E-2</v>
      </c>
      <c r="CT8" s="106">
        <v>5.3800000000000001E-2</v>
      </c>
      <c r="CU8" s="126">
        <v>5.2600000000000001E-2</v>
      </c>
      <c r="CV8" s="71">
        <v>5.1299999999999998E-2</v>
      </c>
      <c r="CW8" s="211">
        <v>5.0599999999999999E-2</v>
      </c>
      <c r="CX8" s="172">
        <v>4.8000000000000001E-2</v>
      </c>
      <c r="CY8" s="93">
        <v>4.7100000000000003E-2</v>
      </c>
      <c r="CZ8" s="76">
        <v>4.8899999999999999E-2</v>
      </c>
      <c r="DA8" s="147">
        <v>5.5399999999999998E-2</v>
      </c>
      <c r="DB8" s="208">
        <v>5.4600000000000003E-2</v>
      </c>
      <c r="DC8" s="145">
        <v>5.11E-2</v>
      </c>
      <c r="DD8" s="172">
        <v>4.8000000000000001E-2</v>
      </c>
      <c r="DE8" s="72">
        <v>4.5600000000000002E-2</v>
      </c>
      <c r="DF8" s="113">
        <v>4.5499999999999999E-2</v>
      </c>
      <c r="DG8" s="216">
        <v>4.7300000000000002E-2</v>
      </c>
      <c r="DH8" s="92">
        <v>4.8300000000000003E-2</v>
      </c>
      <c r="DI8" s="93">
        <v>4.7199999999999999E-2</v>
      </c>
      <c r="DJ8" s="171">
        <v>5.2200000000000003E-2</v>
      </c>
      <c r="DK8" s="128">
        <v>5.1499999999999997E-2</v>
      </c>
      <c r="DL8" s="271">
        <v>5.2400000000000002E-2</v>
      </c>
      <c r="DM8" s="174">
        <v>5.28E-2</v>
      </c>
      <c r="DN8" s="164">
        <v>5.5500000000000001E-2</v>
      </c>
      <c r="DO8" s="162">
        <v>5.8999999999999997E-2</v>
      </c>
    </row>
    <row r="9" spans="1:119">
      <c r="A9" s="64" t="s">
        <v>37</v>
      </c>
      <c r="B9" s="169">
        <v>1.38E-2</v>
      </c>
      <c r="C9" s="168">
        <v>1.55E-2</v>
      </c>
      <c r="D9" s="263">
        <v>1.04E-2</v>
      </c>
      <c r="E9" s="79">
        <v>1.06E-2</v>
      </c>
      <c r="F9" s="79">
        <v>1.2699999999999999E-2</v>
      </c>
      <c r="G9" s="77">
        <v>1.17E-2</v>
      </c>
      <c r="H9" s="97">
        <v>1.52E-2</v>
      </c>
      <c r="I9" s="169">
        <v>1.38E-2</v>
      </c>
      <c r="J9" s="73">
        <v>1.4200000000000001E-2</v>
      </c>
      <c r="K9" s="262">
        <v>1.5699999999999999E-2</v>
      </c>
      <c r="L9" s="137">
        <v>1.49E-2</v>
      </c>
      <c r="M9" s="165">
        <v>1.9099999999999999E-2</v>
      </c>
      <c r="N9" s="128">
        <v>1.9400000000000001E-2</v>
      </c>
      <c r="O9" s="178">
        <v>1.89E-2</v>
      </c>
      <c r="P9" s="160">
        <v>2.23E-2</v>
      </c>
      <c r="Q9" s="101">
        <v>2.1499999999999998E-2</v>
      </c>
      <c r="R9" s="194">
        <v>2.9499999999999998E-2</v>
      </c>
      <c r="S9" s="156">
        <v>3.0300000000000001E-2</v>
      </c>
      <c r="T9" s="289">
        <v>3.1399999999999997E-2</v>
      </c>
      <c r="U9" s="187">
        <v>2.9700000000000001E-2</v>
      </c>
      <c r="V9" s="156">
        <v>3.04E-2</v>
      </c>
      <c r="W9" s="154">
        <v>3.1600000000000003E-2</v>
      </c>
      <c r="X9" s="301">
        <v>2.8899999999999999E-2</v>
      </c>
      <c r="Y9" s="234">
        <v>0.03</v>
      </c>
      <c r="Z9" s="226">
        <v>3.09E-2</v>
      </c>
      <c r="AA9" s="203">
        <v>3.4000000000000002E-2</v>
      </c>
      <c r="AB9" s="195">
        <v>2.8500000000000001E-2</v>
      </c>
      <c r="AC9" s="230">
        <v>3.0200000000000001E-2</v>
      </c>
      <c r="AD9" s="231">
        <v>2.47E-2</v>
      </c>
      <c r="AE9" s="231">
        <v>2.47E-2</v>
      </c>
      <c r="AF9" s="149">
        <v>2.58E-2</v>
      </c>
      <c r="AG9" s="301">
        <v>2.8899999999999999E-2</v>
      </c>
      <c r="AH9" s="255">
        <v>2.9000000000000001E-2</v>
      </c>
      <c r="AI9" s="187">
        <v>2.9700000000000001E-2</v>
      </c>
      <c r="AJ9" s="234">
        <v>0.03</v>
      </c>
      <c r="AK9" s="121">
        <v>2.5100000000000001E-2</v>
      </c>
      <c r="AL9" s="277">
        <v>2.7699999999999999E-2</v>
      </c>
      <c r="AM9" s="70">
        <v>1.8599999999999998E-2</v>
      </c>
      <c r="AN9" s="146">
        <v>2.12E-2</v>
      </c>
      <c r="AO9" s="146">
        <v>2.1100000000000001E-2</v>
      </c>
      <c r="AP9" s="241">
        <v>2.4899999999999999E-2</v>
      </c>
      <c r="AQ9" s="121">
        <v>2.5100000000000001E-2</v>
      </c>
      <c r="AR9" s="301">
        <v>2.8899999999999999E-2</v>
      </c>
      <c r="AS9" s="244">
        <v>2.6599999999999999E-2</v>
      </c>
      <c r="AT9" s="208">
        <v>2.12E-2</v>
      </c>
      <c r="AU9" s="106">
        <v>2.0799999999999999E-2</v>
      </c>
      <c r="AV9" s="171">
        <v>1.9900000000000001E-2</v>
      </c>
      <c r="AW9" s="171">
        <v>1.9900000000000001E-2</v>
      </c>
      <c r="AX9" s="74">
        <v>2.0199999999999999E-2</v>
      </c>
      <c r="AY9" s="141">
        <v>1.7299999999999999E-2</v>
      </c>
      <c r="AZ9" s="96">
        <v>1.3100000000000001E-2</v>
      </c>
      <c r="BA9" s="298">
        <v>1.2E-2</v>
      </c>
      <c r="BB9" s="168">
        <v>1.5699999999999999E-2</v>
      </c>
      <c r="BC9" s="262">
        <v>1.5699999999999999E-2</v>
      </c>
      <c r="BD9" s="65">
        <v>1.44E-2</v>
      </c>
      <c r="BE9" s="93">
        <v>1.7100000000000001E-2</v>
      </c>
      <c r="BF9" s="214">
        <v>1.8800000000000001E-2</v>
      </c>
      <c r="BG9" s="71">
        <v>1.9300000000000001E-2</v>
      </c>
      <c r="BH9" s="209">
        <v>1.8200000000000001E-2</v>
      </c>
      <c r="BI9" s="74">
        <v>2.0199999999999999E-2</v>
      </c>
      <c r="BJ9" s="171">
        <v>1.9900000000000001E-2</v>
      </c>
      <c r="BK9" s="147">
        <v>2.1700000000000001E-2</v>
      </c>
      <c r="BL9" s="268">
        <v>2.07E-2</v>
      </c>
      <c r="BM9" s="196">
        <v>2.6200000000000001E-2</v>
      </c>
      <c r="BN9" s="217">
        <v>2.7900000000000001E-2</v>
      </c>
      <c r="BO9" s="235">
        <v>3.3399999999999999E-2</v>
      </c>
      <c r="BP9" s="125">
        <v>3.6299999999999999E-2</v>
      </c>
      <c r="BQ9" s="269">
        <v>3.2000000000000001E-2</v>
      </c>
      <c r="BR9" s="235">
        <v>3.3300000000000003E-2</v>
      </c>
      <c r="BS9" s="299">
        <v>3.1800000000000002E-2</v>
      </c>
      <c r="BT9" s="187">
        <v>2.9700000000000001E-2</v>
      </c>
      <c r="BU9" s="151">
        <v>2.86E-2</v>
      </c>
      <c r="BV9" s="202">
        <v>3.4500000000000003E-2</v>
      </c>
      <c r="BW9" s="74">
        <v>2.0199999999999999E-2</v>
      </c>
      <c r="BX9" s="145">
        <v>1.9199999999999998E-2</v>
      </c>
      <c r="BY9" s="91">
        <v>1.7899999999999999E-2</v>
      </c>
      <c r="BZ9" s="89">
        <v>1.7299999999999999E-2</v>
      </c>
      <c r="CA9" s="113">
        <v>1.61E-2</v>
      </c>
      <c r="CB9" s="67">
        <v>1.67E-2</v>
      </c>
      <c r="CC9" s="92">
        <v>1.77E-2</v>
      </c>
      <c r="CD9" s="172">
        <v>1.7399999999999999E-2</v>
      </c>
      <c r="CE9" s="103">
        <v>1.7600000000000001E-2</v>
      </c>
      <c r="CF9" s="278">
        <v>1.7000000000000001E-2</v>
      </c>
      <c r="CG9" s="73">
        <v>1.4200000000000001E-2</v>
      </c>
      <c r="CH9" s="166">
        <v>1.5900000000000001E-2</v>
      </c>
      <c r="CI9" s="65">
        <v>1.44E-2</v>
      </c>
      <c r="CJ9" s="104">
        <v>1.41E-2</v>
      </c>
      <c r="CK9" s="85">
        <v>1.4E-2</v>
      </c>
      <c r="CL9" s="114">
        <v>1.29E-2</v>
      </c>
      <c r="CM9" s="167">
        <v>1.11E-2</v>
      </c>
      <c r="CN9" s="88">
        <v>1.21E-2</v>
      </c>
      <c r="CO9" s="129">
        <v>1.34E-2</v>
      </c>
      <c r="CP9" s="246">
        <v>1.09E-2</v>
      </c>
      <c r="CQ9" s="136">
        <v>1.1900000000000001E-2</v>
      </c>
      <c r="CR9" s="134">
        <v>1.1299999999999999E-2</v>
      </c>
      <c r="CS9" s="306">
        <v>9.4999999999999998E-3</v>
      </c>
      <c r="CT9" s="132">
        <v>9.5999999999999992E-3</v>
      </c>
      <c r="CU9" s="82">
        <v>8.9999999999999993E-3</v>
      </c>
      <c r="CV9" s="83">
        <v>8.5000000000000006E-3</v>
      </c>
      <c r="CW9" s="245">
        <v>9.1999999999999998E-3</v>
      </c>
      <c r="CX9" s="82">
        <v>8.8999999999999999E-3</v>
      </c>
      <c r="CY9" s="176">
        <v>9.1000000000000004E-3</v>
      </c>
      <c r="CZ9" s="306">
        <v>9.4000000000000004E-3</v>
      </c>
      <c r="DA9" s="132">
        <v>9.7000000000000003E-3</v>
      </c>
      <c r="DB9" s="81">
        <v>9.5999999999999992E-3</v>
      </c>
      <c r="DC9" s="263">
        <v>1.04E-2</v>
      </c>
      <c r="DD9" s="80">
        <v>1.0500000000000001E-2</v>
      </c>
      <c r="DE9" s="272">
        <v>1.0200000000000001E-2</v>
      </c>
      <c r="DF9" s="221">
        <v>1.2500000000000001E-2</v>
      </c>
      <c r="DG9" s="96">
        <v>1.3100000000000001E-2</v>
      </c>
      <c r="DH9" s="139">
        <v>1.37E-2</v>
      </c>
      <c r="DI9" s="65">
        <v>1.4500000000000001E-2</v>
      </c>
      <c r="DJ9" s="97">
        <v>1.52E-2</v>
      </c>
      <c r="DK9" s="67">
        <v>1.67E-2</v>
      </c>
      <c r="DL9" s="170">
        <v>1.8499999999999999E-2</v>
      </c>
      <c r="DM9" s="126">
        <v>0.02</v>
      </c>
      <c r="DN9" s="208">
        <v>2.1299999999999999E-2</v>
      </c>
      <c r="DO9" s="108">
        <v>2.35E-2</v>
      </c>
    </row>
    <row r="10" spans="1:119">
      <c r="A10" s="64" t="s">
        <v>39</v>
      </c>
      <c r="B10" s="92">
        <v>1.7899999999999999E-2</v>
      </c>
      <c r="C10" s="76">
        <v>1.8100000000000002E-2</v>
      </c>
      <c r="D10" s="116">
        <v>1.5599999999999999E-2</v>
      </c>
      <c r="E10" s="116">
        <v>1.6400000000000001E-2</v>
      </c>
      <c r="F10" s="116">
        <v>1.5599999999999999E-2</v>
      </c>
      <c r="G10" s="102">
        <v>1.8200000000000001E-2</v>
      </c>
      <c r="H10" s="165">
        <v>1.89E-2</v>
      </c>
      <c r="I10" s="213">
        <v>1.84E-2</v>
      </c>
      <c r="J10" s="106">
        <v>2.0299999999999999E-2</v>
      </c>
      <c r="K10" s="104">
        <v>1.5100000000000001E-2</v>
      </c>
      <c r="L10" s="88">
        <v>1.37E-2</v>
      </c>
      <c r="M10" s="282">
        <v>1.26E-2</v>
      </c>
      <c r="N10" s="79">
        <v>1.41E-2</v>
      </c>
      <c r="O10" s="90">
        <v>1.6799999999999999E-2</v>
      </c>
      <c r="P10" s="178">
        <v>1.8800000000000001E-2</v>
      </c>
      <c r="Q10" s="209">
        <v>1.83E-2</v>
      </c>
      <c r="R10" s="103">
        <v>1.78E-2</v>
      </c>
      <c r="S10" s="91">
        <v>1.7999999999999999E-2</v>
      </c>
      <c r="T10" s="209">
        <v>1.83E-2</v>
      </c>
      <c r="U10" s="211">
        <v>1.89E-2</v>
      </c>
      <c r="V10" s="74">
        <v>1.9699999999999999E-2</v>
      </c>
      <c r="W10" s="300">
        <v>2.24E-2</v>
      </c>
      <c r="X10" s="210">
        <v>2.2599999999999999E-2</v>
      </c>
      <c r="Y10" s="206">
        <v>2.2800000000000001E-2</v>
      </c>
      <c r="Z10" s="232">
        <v>2.3699999999999999E-2</v>
      </c>
      <c r="AA10" s="220">
        <v>2.3800000000000002E-2</v>
      </c>
      <c r="AB10" s="108">
        <v>2.23E-2</v>
      </c>
      <c r="AC10" s="231">
        <v>2.3199999999999998E-2</v>
      </c>
      <c r="AD10" s="117">
        <v>2.0400000000000001E-2</v>
      </c>
      <c r="AE10" s="163">
        <v>2.01E-2</v>
      </c>
      <c r="AF10" s="117">
        <v>2.0400000000000001E-2</v>
      </c>
      <c r="AG10" s="146">
        <v>2.0500000000000001E-2</v>
      </c>
      <c r="AH10" s="164">
        <v>2.1000000000000001E-2</v>
      </c>
      <c r="AI10" s="101">
        <v>2.07E-2</v>
      </c>
      <c r="AJ10" s="146">
        <v>2.0500000000000001E-2</v>
      </c>
      <c r="AK10" s="124">
        <v>1.6299999999999999E-2</v>
      </c>
      <c r="AL10" s="98">
        <v>1.7000000000000001E-2</v>
      </c>
      <c r="AM10" s="111">
        <v>1.6799999999999999E-2</v>
      </c>
      <c r="AN10" s="170">
        <v>1.8499999999999999E-2</v>
      </c>
      <c r="AO10" s="67">
        <v>1.7100000000000001E-2</v>
      </c>
      <c r="AP10" s="171">
        <v>1.95E-2</v>
      </c>
      <c r="AQ10" s="178">
        <v>1.8800000000000001E-2</v>
      </c>
      <c r="AR10" s="109">
        <v>2.0799999999999999E-2</v>
      </c>
      <c r="AS10" s="199">
        <v>2.35E-2</v>
      </c>
      <c r="AT10" s="119">
        <v>2.1600000000000001E-2</v>
      </c>
      <c r="AU10" s="173">
        <v>2.1299999999999999E-2</v>
      </c>
      <c r="AV10" s="159">
        <v>2.3599999999999999E-2</v>
      </c>
      <c r="AW10" s="122">
        <v>2.1600000000000001E-2</v>
      </c>
      <c r="AX10" s="240">
        <v>2.3099999999999999E-2</v>
      </c>
      <c r="AY10" s="254">
        <v>2.3099999999999999E-2</v>
      </c>
      <c r="AZ10" s="217">
        <v>2.5600000000000001E-2</v>
      </c>
      <c r="BA10" s="199">
        <v>2.35E-2</v>
      </c>
      <c r="BB10" s="255">
        <v>2.64E-2</v>
      </c>
      <c r="BC10" s="193">
        <v>2.4899999999999999E-2</v>
      </c>
      <c r="BD10" s="233">
        <v>2.6599999999999999E-2</v>
      </c>
      <c r="BE10" s="152">
        <v>2.69E-2</v>
      </c>
      <c r="BF10" s="195">
        <v>2.5999999999999999E-2</v>
      </c>
      <c r="BG10" s="243">
        <v>2.5899999999999999E-2</v>
      </c>
      <c r="BH10" s="197">
        <v>2.5700000000000001E-2</v>
      </c>
      <c r="BI10" s="238">
        <v>2.76E-2</v>
      </c>
      <c r="BJ10" s="294">
        <v>3.0499999999999999E-2</v>
      </c>
      <c r="BK10" s="294">
        <v>3.0499999999999999E-2</v>
      </c>
      <c r="BL10" s="236">
        <v>3.0099999999999998E-2</v>
      </c>
      <c r="BM10" s="154">
        <v>2.8400000000000002E-2</v>
      </c>
      <c r="BN10" s="152">
        <v>2.69E-2</v>
      </c>
      <c r="BO10" s="125">
        <v>3.1899999999999998E-2</v>
      </c>
      <c r="BP10" s="294">
        <v>3.0499999999999999E-2</v>
      </c>
      <c r="BQ10" s="259">
        <v>2.9899999999999999E-2</v>
      </c>
      <c r="BR10" s="309">
        <v>3.09E-2</v>
      </c>
      <c r="BS10" s="304">
        <v>3.1699999999999999E-2</v>
      </c>
      <c r="BT10" s="125">
        <v>3.1899999999999998E-2</v>
      </c>
      <c r="BU10" s="203">
        <v>3.0300000000000001E-2</v>
      </c>
      <c r="BV10" s="294">
        <v>3.0499999999999999E-2</v>
      </c>
      <c r="BW10" s="227">
        <v>2.92E-2</v>
      </c>
      <c r="BX10" s="199">
        <v>2.35E-2</v>
      </c>
      <c r="BY10" s="210">
        <v>2.2599999999999999E-2</v>
      </c>
      <c r="BZ10" s="121">
        <v>2.3400000000000001E-2</v>
      </c>
      <c r="CA10" s="179">
        <v>2.3900000000000001E-2</v>
      </c>
      <c r="CB10" s="271">
        <v>1.9599999999999999E-2</v>
      </c>
      <c r="CC10" s="247">
        <v>0.02</v>
      </c>
      <c r="CD10" s="209">
        <v>1.83E-2</v>
      </c>
      <c r="CE10" s="162">
        <v>2.2499999999999999E-2</v>
      </c>
      <c r="CF10" s="206">
        <v>2.29E-2</v>
      </c>
      <c r="CG10" s="160">
        <v>2.1299999999999999E-2</v>
      </c>
      <c r="CH10" s="120">
        <v>2.2499999999999999E-2</v>
      </c>
      <c r="CI10" s="204">
        <v>2.4799999999999999E-2</v>
      </c>
      <c r="CJ10" s="196">
        <v>2.4299999999999999E-2</v>
      </c>
      <c r="CK10" s="193">
        <v>2.4899999999999999E-2</v>
      </c>
      <c r="CL10" s="108">
        <v>2.23E-2</v>
      </c>
      <c r="CM10" s="231">
        <v>2.3199999999999998E-2</v>
      </c>
      <c r="CN10" s="258">
        <v>2.2100000000000002E-2</v>
      </c>
      <c r="CO10" s="160">
        <v>2.1399999999999999E-2</v>
      </c>
      <c r="CP10" s="271">
        <v>1.9599999999999999E-2</v>
      </c>
      <c r="CQ10" s="126">
        <v>1.9699999999999999E-2</v>
      </c>
      <c r="CR10" s="207">
        <v>2.1899999999999999E-2</v>
      </c>
      <c r="CS10" s="127">
        <v>1.9300000000000001E-2</v>
      </c>
      <c r="CT10" s="278">
        <v>1.7299999999999999E-2</v>
      </c>
      <c r="CU10" s="102">
        <v>1.8200000000000001E-2</v>
      </c>
      <c r="CV10" s="163">
        <v>2.01E-2</v>
      </c>
      <c r="CW10" s="163">
        <v>2.01E-2</v>
      </c>
      <c r="CX10" s="175">
        <v>1.83E-2</v>
      </c>
      <c r="CY10" s="262">
        <v>1.6400000000000001E-2</v>
      </c>
      <c r="CZ10" s="110">
        <v>1.7000000000000001E-2</v>
      </c>
      <c r="DA10" s="278">
        <v>1.7299999999999999E-2</v>
      </c>
      <c r="DB10" s="97">
        <v>1.5900000000000001E-2</v>
      </c>
      <c r="DC10" s="209">
        <v>1.83E-2</v>
      </c>
      <c r="DD10" s="124">
        <v>1.6199999999999999E-2</v>
      </c>
      <c r="DE10" s="124">
        <v>1.6299999999999999E-2</v>
      </c>
      <c r="DF10" s="278">
        <v>1.7299999999999999E-2</v>
      </c>
      <c r="DG10" s="113">
        <v>1.66E-2</v>
      </c>
      <c r="DH10" s="166">
        <v>1.66E-2</v>
      </c>
      <c r="DI10" s="65">
        <v>1.5299999999999999E-2</v>
      </c>
      <c r="DJ10" s="104">
        <v>1.5100000000000001E-2</v>
      </c>
      <c r="DK10" s="134">
        <v>1.2999999999999999E-2</v>
      </c>
      <c r="DL10" s="83">
        <v>1.09E-2</v>
      </c>
      <c r="DM10" s="284">
        <v>1.23E-2</v>
      </c>
      <c r="DN10" s="144">
        <v>1.2E-2</v>
      </c>
      <c r="DO10" s="133">
        <v>1.2E-2</v>
      </c>
    </row>
    <row r="11" spans="1:119">
      <c r="A11" s="64" t="s">
        <v>41</v>
      </c>
      <c r="B11" s="292">
        <v>4.65E-2</v>
      </c>
      <c r="C11" s="125">
        <v>5.2299999999999999E-2</v>
      </c>
      <c r="D11" s="156">
        <v>3.4500000000000003E-2</v>
      </c>
      <c r="E11" s="203">
        <v>3.7199999999999997E-2</v>
      </c>
      <c r="F11" s="203">
        <v>3.9699999999999999E-2</v>
      </c>
      <c r="G11" s="125">
        <v>4.3200000000000002E-2</v>
      </c>
      <c r="H11" s="291">
        <v>0.04</v>
      </c>
      <c r="I11" s="156">
        <v>3.4099999999999998E-2</v>
      </c>
      <c r="J11" s="299">
        <v>3.6299999999999999E-2</v>
      </c>
      <c r="K11" s="150">
        <v>2.92E-2</v>
      </c>
      <c r="L11" s="276">
        <v>2.8199999999999999E-2</v>
      </c>
      <c r="M11" s="233">
        <v>3.2399999999999998E-2</v>
      </c>
      <c r="N11" s="277">
        <v>0.03</v>
      </c>
      <c r="O11" s="171">
        <v>1.7999999999999999E-2</v>
      </c>
      <c r="P11" s="215">
        <v>1.8800000000000001E-2</v>
      </c>
      <c r="Q11" s="70">
        <v>1.61E-2</v>
      </c>
      <c r="R11" s="138">
        <v>1.04E-2</v>
      </c>
      <c r="S11" s="65">
        <v>9.5999999999999992E-3</v>
      </c>
      <c r="T11" s="65">
        <v>9.2999999999999992E-3</v>
      </c>
      <c r="U11" s="246">
        <v>4.1000000000000003E-3</v>
      </c>
      <c r="V11" s="246">
        <v>4.1000000000000003E-3</v>
      </c>
      <c r="W11" s="272">
        <v>3.0000000000000001E-3</v>
      </c>
      <c r="X11" s="282">
        <v>3.8999999999999998E-3</v>
      </c>
      <c r="Y11" s="246">
        <v>4.0000000000000001E-3</v>
      </c>
      <c r="Z11" s="167">
        <v>4.3E-3</v>
      </c>
      <c r="AA11" s="167">
        <v>4.4000000000000003E-3</v>
      </c>
      <c r="AB11" s="143">
        <v>4.4999999999999997E-3</v>
      </c>
      <c r="AC11" s="114">
        <v>7.1000000000000004E-3</v>
      </c>
      <c r="AD11" s="176">
        <v>1.2999999999999999E-3</v>
      </c>
      <c r="AE11" s="83">
        <v>4.0000000000000002E-4</v>
      </c>
      <c r="AF11" s="82">
        <v>1.1999999999999999E-3</v>
      </c>
      <c r="AG11" s="273">
        <v>1.6999999999999999E-3</v>
      </c>
      <c r="AH11" s="284">
        <v>3.2000000000000002E-3</v>
      </c>
      <c r="AI11" s="133">
        <v>2.5000000000000001E-3</v>
      </c>
      <c r="AJ11" s="273">
        <v>1.6999999999999999E-3</v>
      </c>
      <c r="AK11" s="81">
        <v>2E-3</v>
      </c>
      <c r="AL11" s="306">
        <v>1.9E-3</v>
      </c>
      <c r="AM11" s="133">
        <v>2.5000000000000001E-3</v>
      </c>
      <c r="AN11" s="246">
        <v>4.0000000000000001E-3</v>
      </c>
      <c r="AO11" s="133">
        <v>2.5000000000000001E-3</v>
      </c>
      <c r="AP11" s="263">
        <v>3.3999999999999998E-3</v>
      </c>
      <c r="AQ11" s="272">
        <v>3.0000000000000001E-3</v>
      </c>
      <c r="AR11" s="286">
        <v>3.5999999999999999E-3</v>
      </c>
      <c r="AS11" s="286">
        <v>3.5999999999999999E-3</v>
      </c>
      <c r="AT11" s="272">
        <v>3.0000000000000001E-3</v>
      </c>
      <c r="AU11" s="282">
        <v>3.8E-3</v>
      </c>
      <c r="AV11" s="134">
        <v>4.7000000000000002E-3</v>
      </c>
      <c r="AW11" s="284">
        <v>3.2000000000000002E-3</v>
      </c>
      <c r="AX11" s="282">
        <v>3.8E-3</v>
      </c>
      <c r="AY11" s="143">
        <v>4.4999999999999997E-3</v>
      </c>
      <c r="AZ11" s="134">
        <v>4.5999999999999999E-3</v>
      </c>
      <c r="BA11" s="263">
        <v>3.3999999999999998E-3</v>
      </c>
      <c r="BB11" s="284">
        <v>3.2000000000000002E-3</v>
      </c>
      <c r="BC11" s="133">
        <v>2.3E-3</v>
      </c>
      <c r="BD11" s="144">
        <v>2.8999999999999998E-3</v>
      </c>
      <c r="BE11" s="144">
        <v>2.8999999999999998E-3</v>
      </c>
      <c r="BF11" s="144">
        <v>2.8999999999999998E-3</v>
      </c>
      <c r="BG11" s="282">
        <v>3.8999999999999998E-3</v>
      </c>
      <c r="BH11" s="143">
        <v>4.5999999999999999E-3</v>
      </c>
      <c r="BI11" s="134">
        <v>4.7000000000000002E-3</v>
      </c>
      <c r="BJ11" s="177">
        <v>5.1999999999999998E-3</v>
      </c>
      <c r="BK11" s="177">
        <v>5.1999999999999998E-3</v>
      </c>
      <c r="BL11" s="167">
        <v>4.3E-3</v>
      </c>
      <c r="BM11" s="286">
        <v>3.7000000000000002E-3</v>
      </c>
      <c r="BN11" s="80">
        <v>3.5000000000000001E-3</v>
      </c>
      <c r="BO11" s="133">
        <v>2.3999999999999998E-3</v>
      </c>
      <c r="BP11" s="133">
        <v>2.5000000000000001E-3</v>
      </c>
      <c r="BQ11" s="284">
        <v>3.2000000000000002E-3</v>
      </c>
      <c r="BR11" s="272">
        <v>3.0999999999999999E-3</v>
      </c>
      <c r="BS11" s="263">
        <v>3.3999999999999998E-3</v>
      </c>
      <c r="BT11" s="263">
        <v>3.3999999999999998E-3</v>
      </c>
      <c r="BU11" s="284">
        <v>3.3E-3</v>
      </c>
      <c r="BV11" s="272">
        <v>3.0000000000000001E-3</v>
      </c>
      <c r="BW11" s="88">
        <v>6.0000000000000001E-3</v>
      </c>
      <c r="BX11" s="79">
        <v>6.7000000000000002E-3</v>
      </c>
      <c r="BY11" s="139">
        <v>8.3999999999999995E-3</v>
      </c>
      <c r="BZ11" s="212">
        <v>7.7999999999999996E-3</v>
      </c>
      <c r="CA11" s="85">
        <v>8.8999999999999999E-3</v>
      </c>
      <c r="CB11" s="85">
        <v>8.8999999999999999E-3</v>
      </c>
      <c r="CC11" s="212">
        <v>8.0000000000000002E-3</v>
      </c>
      <c r="CD11" s="130">
        <v>9.7000000000000003E-3</v>
      </c>
      <c r="CE11" s="65">
        <v>9.5999999999999992E-3</v>
      </c>
      <c r="CF11" s="104">
        <v>9.1000000000000004E-3</v>
      </c>
      <c r="CG11" s="137">
        <v>1.0200000000000001E-2</v>
      </c>
      <c r="CH11" s="73">
        <v>9.1000000000000004E-3</v>
      </c>
      <c r="CI11" s="137">
        <v>1.01E-2</v>
      </c>
      <c r="CJ11" s="72">
        <v>1.21E-2</v>
      </c>
      <c r="CK11" s="116">
        <v>0.01</v>
      </c>
      <c r="CL11" s="116">
        <v>0.01</v>
      </c>
      <c r="CM11" s="97">
        <v>1.0800000000000001E-2</v>
      </c>
      <c r="CN11" s="115">
        <v>1.0500000000000001E-2</v>
      </c>
      <c r="CO11" s="73">
        <v>9.1999999999999998E-3</v>
      </c>
      <c r="CP11" s="142">
        <v>9.9000000000000008E-3</v>
      </c>
      <c r="CQ11" s="124">
        <v>1.12E-2</v>
      </c>
      <c r="CR11" s="137">
        <v>1.03E-2</v>
      </c>
      <c r="CS11" s="137">
        <v>1.01E-2</v>
      </c>
      <c r="CT11" s="65">
        <v>9.4999999999999998E-3</v>
      </c>
      <c r="CU11" s="169">
        <v>8.8000000000000005E-3</v>
      </c>
      <c r="CV11" s="142">
        <v>9.9000000000000008E-3</v>
      </c>
      <c r="CW11" s="85">
        <v>8.8000000000000005E-3</v>
      </c>
      <c r="CX11" s="73">
        <v>9.1999999999999998E-3</v>
      </c>
      <c r="CY11" s="84">
        <v>7.7000000000000002E-3</v>
      </c>
      <c r="CZ11" s="129">
        <v>8.0000000000000002E-3</v>
      </c>
      <c r="DA11" s="96">
        <v>7.4999999999999997E-3</v>
      </c>
      <c r="DB11" s="129">
        <v>8.0000000000000002E-3</v>
      </c>
      <c r="DC11" s="212">
        <v>7.9000000000000008E-3</v>
      </c>
      <c r="DD11" s="212">
        <v>7.7999999999999996E-3</v>
      </c>
      <c r="DE11" s="84">
        <v>7.7000000000000002E-3</v>
      </c>
      <c r="DF11" s="142">
        <v>9.7999999999999997E-3</v>
      </c>
      <c r="DG11" s="65">
        <v>9.4999999999999998E-3</v>
      </c>
      <c r="DH11" s="65">
        <v>9.4000000000000004E-3</v>
      </c>
      <c r="DI11" s="130">
        <v>9.7000000000000003E-3</v>
      </c>
      <c r="DJ11" s="138">
        <v>1.04E-2</v>
      </c>
      <c r="DK11" s="138">
        <v>1.04E-2</v>
      </c>
      <c r="DL11" s="85">
        <v>8.9999999999999993E-3</v>
      </c>
      <c r="DM11" s="114">
        <v>7.1999999999999998E-3</v>
      </c>
      <c r="DN11" s="135">
        <v>5.1000000000000004E-3</v>
      </c>
      <c r="DO11" s="134">
        <v>4.7999999999999996E-3</v>
      </c>
    </row>
    <row r="12" spans="1:119">
      <c r="A12" s="64" t="s">
        <v>43</v>
      </c>
      <c r="B12" s="284">
        <v>1.5299999999999999E-2</v>
      </c>
      <c r="C12" s="286">
        <v>1.5699999999999999E-2</v>
      </c>
      <c r="D12" s="132">
        <v>1.4500000000000001E-2</v>
      </c>
      <c r="E12" s="246">
        <v>1.4200000000000001E-2</v>
      </c>
      <c r="F12" s="246">
        <v>1.5900000000000001E-2</v>
      </c>
      <c r="G12" s="77">
        <v>1.7000000000000001E-2</v>
      </c>
      <c r="H12" s="79">
        <v>1.8200000000000001E-2</v>
      </c>
      <c r="I12" s="78">
        <v>1.78E-2</v>
      </c>
      <c r="J12" s="87">
        <v>1.9800000000000002E-2</v>
      </c>
      <c r="K12" s="176">
        <v>1.3599999999999999E-2</v>
      </c>
      <c r="L12" s="83">
        <v>1.29E-2</v>
      </c>
      <c r="M12" s="306">
        <v>1.4E-2</v>
      </c>
      <c r="N12" s="81">
        <v>1.4200000000000001E-2</v>
      </c>
      <c r="O12" s="132">
        <v>1.44E-2</v>
      </c>
      <c r="P12" s="169">
        <v>1.9900000000000001E-2</v>
      </c>
      <c r="Q12" s="111">
        <v>2.3E-2</v>
      </c>
      <c r="R12" s="111">
        <v>2.3E-2</v>
      </c>
      <c r="S12" s="112">
        <v>2.2499999999999999E-2</v>
      </c>
      <c r="T12" s="112">
        <v>2.2499999999999999E-2</v>
      </c>
      <c r="U12" s="67">
        <v>2.3599999999999999E-2</v>
      </c>
      <c r="V12" s="91">
        <v>2.52E-2</v>
      </c>
      <c r="W12" s="91">
        <v>2.52E-2</v>
      </c>
      <c r="X12" s="72">
        <v>2.29E-2</v>
      </c>
      <c r="Y12" s="68">
        <v>2.3699999999999999E-2</v>
      </c>
      <c r="Z12" s="168">
        <v>2.2100000000000002E-2</v>
      </c>
      <c r="AA12" s="171">
        <v>2.7699999999999999E-2</v>
      </c>
      <c r="AB12" s="278">
        <v>2.3900000000000001E-2</v>
      </c>
      <c r="AC12" s="91">
        <v>2.5100000000000001E-2</v>
      </c>
      <c r="AD12" s="72">
        <v>2.2800000000000001E-2</v>
      </c>
      <c r="AE12" s="209">
        <v>2.5700000000000001E-2</v>
      </c>
      <c r="AF12" s="110">
        <v>2.3300000000000001E-2</v>
      </c>
      <c r="AG12" s="103">
        <v>2.4799999999999999E-2</v>
      </c>
      <c r="AH12" s="209">
        <v>2.5600000000000001E-2</v>
      </c>
      <c r="AI12" s="111">
        <v>2.3E-2</v>
      </c>
      <c r="AJ12" s="278">
        <v>2.3900000000000001E-2</v>
      </c>
      <c r="AK12" s="72">
        <v>2.29E-2</v>
      </c>
      <c r="AL12" s="112">
        <v>2.2499999999999999E-2</v>
      </c>
      <c r="AM12" s="97">
        <v>2.1600000000000001E-2</v>
      </c>
      <c r="AN12" s="76">
        <v>2.53E-2</v>
      </c>
      <c r="AO12" s="165">
        <v>2.6700000000000002E-2</v>
      </c>
      <c r="AP12" s="126">
        <v>2.81E-2</v>
      </c>
      <c r="AQ12" s="69">
        <v>2.5000000000000001E-2</v>
      </c>
      <c r="AR12" s="165">
        <v>2.6700000000000002E-2</v>
      </c>
      <c r="AS12" s="271">
        <v>2.7900000000000001E-2</v>
      </c>
      <c r="AT12" s="127">
        <v>2.7400000000000001E-2</v>
      </c>
      <c r="AU12" s="76">
        <v>2.53E-2</v>
      </c>
      <c r="AV12" s="172">
        <v>2.4500000000000001E-2</v>
      </c>
      <c r="AW12" s="213">
        <v>2.58E-2</v>
      </c>
      <c r="AX12" s="209">
        <v>2.5600000000000001E-2</v>
      </c>
      <c r="AY12" s="102">
        <v>2.5499999999999998E-2</v>
      </c>
      <c r="AZ12" s="128">
        <v>2.7099999999999999E-2</v>
      </c>
      <c r="BA12" s="74">
        <v>2.8199999999999999E-2</v>
      </c>
      <c r="BB12" s="164">
        <v>3.0300000000000001E-2</v>
      </c>
      <c r="BC12" s="214">
        <v>2.63E-2</v>
      </c>
      <c r="BD12" s="127">
        <v>2.7400000000000001E-2</v>
      </c>
      <c r="BE12" s="146">
        <v>2.9399999999999999E-2</v>
      </c>
      <c r="BF12" s="274">
        <v>3.1099999999999999E-2</v>
      </c>
      <c r="BG12" s="105">
        <v>3.0800000000000001E-2</v>
      </c>
      <c r="BH12" s="163">
        <v>2.8899999999999999E-2</v>
      </c>
      <c r="BI12" s="207">
        <v>3.2000000000000001E-2</v>
      </c>
      <c r="BJ12" s="159">
        <v>3.49E-2</v>
      </c>
      <c r="BK12" s="219">
        <v>3.7499999999999999E-2</v>
      </c>
      <c r="BL12" s="187">
        <v>4.0599999999999997E-2</v>
      </c>
      <c r="BM12" s="181">
        <v>3.7699999999999997E-2</v>
      </c>
      <c r="BN12" s="254">
        <v>3.3799999999999997E-2</v>
      </c>
      <c r="BO12" s="203">
        <v>4.6300000000000001E-2</v>
      </c>
      <c r="BP12" s="125">
        <v>4.9299999999999997E-2</v>
      </c>
      <c r="BQ12" s="292">
        <v>4.5199999999999997E-2</v>
      </c>
      <c r="BR12" s="297">
        <v>4.2500000000000003E-2</v>
      </c>
      <c r="BS12" s="233">
        <v>4.0099999999999997E-2</v>
      </c>
      <c r="BT12" s="187">
        <v>4.07E-2</v>
      </c>
      <c r="BU12" s="237">
        <v>4.2299999999999997E-2</v>
      </c>
      <c r="BV12" s="153">
        <v>4.2599999999999999E-2</v>
      </c>
      <c r="BW12" s="205">
        <v>3.3700000000000001E-2</v>
      </c>
      <c r="BX12" s="265">
        <v>3.3300000000000003E-2</v>
      </c>
      <c r="BY12" s="240">
        <v>3.4000000000000002E-2</v>
      </c>
      <c r="BZ12" s="190">
        <v>3.4299999999999997E-2</v>
      </c>
      <c r="CA12" s="192">
        <v>3.3399999999999999E-2</v>
      </c>
      <c r="CB12" s="118">
        <v>2.9100000000000001E-2</v>
      </c>
      <c r="CC12" s="120">
        <v>3.2899999999999999E-2</v>
      </c>
      <c r="CD12" s="206">
        <v>3.3599999999999998E-2</v>
      </c>
      <c r="CE12" s="122">
        <v>3.1300000000000001E-2</v>
      </c>
      <c r="CF12" s="164">
        <v>3.0300000000000001E-2</v>
      </c>
      <c r="CG12" s="75">
        <v>3.0499999999999999E-2</v>
      </c>
      <c r="CH12" s="122">
        <v>3.1199999999999999E-2</v>
      </c>
      <c r="CI12" s="105">
        <v>3.0800000000000001E-2</v>
      </c>
      <c r="CJ12" s="101">
        <v>2.98E-2</v>
      </c>
      <c r="CK12" s="99">
        <v>2.7300000000000001E-2</v>
      </c>
      <c r="CL12" s="163">
        <v>2.8799999999999999E-2</v>
      </c>
      <c r="CM12" s="101">
        <v>2.98E-2</v>
      </c>
      <c r="CN12" s="257">
        <v>3.2199999999999999E-2</v>
      </c>
      <c r="CO12" s="162">
        <v>3.2899999999999999E-2</v>
      </c>
      <c r="CP12" s="223">
        <v>2.98E-2</v>
      </c>
      <c r="CQ12" s="161">
        <v>3.0599999999999999E-2</v>
      </c>
      <c r="CR12" s="300">
        <v>3.27E-2</v>
      </c>
      <c r="CS12" s="99">
        <v>2.7300000000000001E-2</v>
      </c>
      <c r="CT12" s="164">
        <v>3.0300000000000001E-2</v>
      </c>
      <c r="CU12" s="173">
        <v>3.09E-2</v>
      </c>
      <c r="CV12" s="118">
        <v>2.9100000000000001E-2</v>
      </c>
      <c r="CW12" s="75">
        <v>3.0499999999999999E-2</v>
      </c>
      <c r="CX12" s="247">
        <v>2.8500000000000001E-2</v>
      </c>
      <c r="CY12" s="145">
        <v>2.6800000000000001E-2</v>
      </c>
      <c r="CZ12" s="214">
        <v>2.63E-2</v>
      </c>
      <c r="DA12" s="214">
        <v>2.63E-2</v>
      </c>
      <c r="DB12" s="91">
        <v>2.52E-2</v>
      </c>
      <c r="DC12" s="89">
        <v>2.4500000000000001E-2</v>
      </c>
      <c r="DD12" s="111">
        <v>2.3099999999999999E-2</v>
      </c>
      <c r="DE12" s="72">
        <v>2.29E-2</v>
      </c>
      <c r="DF12" s="278">
        <v>2.3900000000000001E-2</v>
      </c>
      <c r="DG12" s="268">
        <v>2.8799999999999999E-2</v>
      </c>
      <c r="DH12" s="101">
        <v>2.98E-2</v>
      </c>
      <c r="DI12" s="174">
        <v>2.8299999999999999E-2</v>
      </c>
      <c r="DJ12" s="192">
        <v>3.3399999999999999E-2</v>
      </c>
      <c r="DK12" s="268">
        <v>2.87E-2</v>
      </c>
      <c r="DL12" s="205">
        <v>3.3700000000000001E-2</v>
      </c>
      <c r="DM12" s="190">
        <v>3.4299999999999997E-2</v>
      </c>
      <c r="DN12" s="179">
        <v>3.5400000000000001E-2</v>
      </c>
      <c r="DO12" s="248">
        <v>3.6600000000000001E-2</v>
      </c>
    </row>
    <row r="13" spans="1:119">
      <c r="A13" s="64" t="s">
        <v>45</v>
      </c>
      <c r="B13" s="247">
        <v>1.54E-2</v>
      </c>
      <c r="C13" s="257">
        <v>1.72E-2</v>
      </c>
      <c r="D13" s="201">
        <v>1.8700000000000001E-2</v>
      </c>
      <c r="E13" s="220">
        <v>1.6899999999999998E-2</v>
      </c>
      <c r="F13" s="220">
        <v>1.8700000000000001E-2</v>
      </c>
      <c r="G13" s="205">
        <v>1.7899999999999999E-2</v>
      </c>
      <c r="H13" s="289">
        <v>2.2700000000000001E-2</v>
      </c>
      <c r="I13" s="250">
        <v>2.3199999999999998E-2</v>
      </c>
      <c r="J13" s="185">
        <v>2.35E-2</v>
      </c>
      <c r="K13" s="200">
        <v>1.9099999999999999E-2</v>
      </c>
      <c r="L13" s="149">
        <v>1.8800000000000001E-2</v>
      </c>
      <c r="M13" s="148">
        <v>1.9800000000000002E-2</v>
      </c>
      <c r="N13" s="150">
        <v>1.9800000000000002E-2</v>
      </c>
      <c r="O13" s="264">
        <v>2.01E-2</v>
      </c>
      <c r="P13" s="279">
        <v>2.23E-2</v>
      </c>
      <c r="Q13" s="288">
        <v>2.4E-2</v>
      </c>
      <c r="R13" s="236">
        <v>2.4400000000000002E-2</v>
      </c>
      <c r="S13" s="154">
        <v>2.2800000000000001E-2</v>
      </c>
      <c r="T13" s="226">
        <v>2.23E-2</v>
      </c>
      <c r="U13" s="234">
        <v>2.18E-2</v>
      </c>
      <c r="V13" s="302">
        <v>2.3300000000000001E-2</v>
      </c>
      <c r="W13" s="250">
        <v>2.3300000000000001E-2</v>
      </c>
      <c r="X13" s="237">
        <v>2.24E-2</v>
      </c>
      <c r="Y13" s="259">
        <v>2.4199999999999999E-2</v>
      </c>
      <c r="Z13" s="125">
        <v>2.6100000000000002E-2</v>
      </c>
      <c r="AA13" s="183">
        <v>2.3599999999999999E-2</v>
      </c>
      <c r="AB13" s="182">
        <v>2.0899999999999998E-2</v>
      </c>
      <c r="AC13" s="185">
        <v>2.35E-2</v>
      </c>
      <c r="AD13" s="264">
        <v>2.01E-2</v>
      </c>
      <c r="AE13" s="197">
        <v>2.0299999999999999E-2</v>
      </c>
      <c r="AF13" s="181">
        <v>0.02</v>
      </c>
      <c r="AG13" s="150">
        <v>1.9800000000000002E-2</v>
      </c>
      <c r="AH13" s="218">
        <v>2.1600000000000001E-2</v>
      </c>
      <c r="AI13" s="150">
        <v>1.9800000000000002E-2</v>
      </c>
      <c r="AJ13" s="254">
        <v>1.7999999999999999E-2</v>
      </c>
      <c r="AK13" s="117">
        <v>1.5599999999999999E-2</v>
      </c>
      <c r="AL13" s="99">
        <v>1.4500000000000001E-2</v>
      </c>
      <c r="AM13" s="278">
        <v>1.2800000000000001E-2</v>
      </c>
      <c r="AN13" s="91">
        <v>1.35E-2</v>
      </c>
      <c r="AO13" s="85">
        <v>1.0800000000000001E-2</v>
      </c>
      <c r="AP13" s="88">
        <v>9.4000000000000004E-3</v>
      </c>
      <c r="AQ13" s="143">
        <v>8.8000000000000005E-3</v>
      </c>
      <c r="AR13" s="135">
        <v>8.9999999999999993E-3</v>
      </c>
      <c r="AS13" s="221">
        <v>9.7000000000000003E-3</v>
      </c>
      <c r="AT13" s="221">
        <v>9.7000000000000003E-3</v>
      </c>
      <c r="AU13" s="104">
        <v>1.0800000000000001E-2</v>
      </c>
      <c r="AV13" s="138">
        <v>1.14E-2</v>
      </c>
      <c r="AW13" s="68">
        <v>1.2699999999999999E-2</v>
      </c>
      <c r="AX13" s="165">
        <v>1.43E-2</v>
      </c>
      <c r="AY13" s="141">
        <v>1.2999999999999999E-2</v>
      </c>
      <c r="AZ13" s="97">
        <v>1.15E-2</v>
      </c>
      <c r="BA13" s="88">
        <v>9.4999999999999998E-3</v>
      </c>
      <c r="BB13" s="94">
        <v>1.17E-2</v>
      </c>
      <c r="BC13" s="65">
        <v>1.0999999999999999E-2</v>
      </c>
      <c r="BD13" s="104">
        <v>1.0800000000000001E-2</v>
      </c>
      <c r="BE13" s="131">
        <v>9.5999999999999992E-3</v>
      </c>
      <c r="BF13" s="78">
        <v>9.5999999999999992E-3</v>
      </c>
      <c r="BG13" s="142">
        <v>1.12E-2</v>
      </c>
      <c r="BH13" s="168">
        <v>1.1900000000000001E-2</v>
      </c>
      <c r="BI13" s="137">
        <v>1.1299999999999999E-2</v>
      </c>
      <c r="BJ13" s="166">
        <v>1.21E-2</v>
      </c>
      <c r="BK13" s="142">
        <v>1.12E-2</v>
      </c>
      <c r="BL13" s="84">
        <v>1.0200000000000001E-2</v>
      </c>
      <c r="BM13" s="130">
        <v>1.11E-2</v>
      </c>
      <c r="BN13" s="79">
        <v>9.9000000000000008E-3</v>
      </c>
      <c r="BO13" s="136">
        <v>9.2999999999999992E-3</v>
      </c>
      <c r="BP13" s="286">
        <v>8.5000000000000006E-3</v>
      </c>
      <c r="BQ13" s="144">
        <v>8.0000000000000002E-3</v>
      </c>
      <c r="BR13" s="167">
        <v>8.6999999999999994E-3</v>
      </c>
      <c r="BS13" s="86">
        <v>9.2999999999999992E-3</v>
      </c>
      <c r="BT13" s="144">
        <v>8.0999999999999996E-3</v>
      </c>
      <c r="BU13" s="298">
        <v>9.4000000000000004E-3</v>
      </c>
      <c r="BV13" s="79">
        <v>9.7999999999999997E-3</v>
      </c>
      <c r="BW13" s="221">
        <v>9.7000000000000003E-3</v>
      </c>
      <c r="BX13" s="95">
        <v>1.01E-2</v>
      </c>
      <c r="BY13" s="139">
        <v>1.0500000000000001E-2</v>
      </c>
      <c r="BZ13" s="65">
        <v>1.0999999999999999E-2</v>
      </c>
      <c r="CA13" s="84">
        <v>1.0200000000000001E-2</v>
      </c>
      <c r="CB13" s="87">
        <v>1.06E-2</v>
      </c>
      <c r="CC13" s="129">
        <v>1.03E-2</v>
      </c>
      <c r="CD13" s="73">
        <v>1.09E-2</v>
      </c>
      <c r="CE13" s="65">
        <v>1.0999999999999999E-2</v>
      </c>
      <c r="CF13" s="73">
        <v>1.09E-2</v>
      </c>
      <c r="CG13" s="97">
        <v>1.1599999999999999E-2</v>
      </c>
      <c r="CH13" s="129">
        <v>1.04E-2</v>
      </c>
      <c r="CI13" s="221">
        <v>9.7000000000000003E-3</v>
      </c>
      <c r="CJ13" s="134">
        <v>8.8999999999999999E-3</v>
      </c>
      <c r="CK13" s="246">
        <v>8.6E-3</v>
      </c>
      <c r="CL13" s="129">
        <v>1.04E-2</v>
      </c>
      <c r="CM13" s="246">
        <v>8.6E-3</v>
      </c>
      <c r="CN13" s="83">
        <v>7.0000000000000001E-3</v>
      </c>
      <c r="CO13" s="83">
        <v>7.0000000000000001E-3</v>
      </c>
      <c r="CP13" s="263">
        <v>8.3000000000000001E-3</v>
      </c>
      <c r="CQ13" s="132">
        <v>7.7000000000000002E-3</v>
      </c>
      <c r="CR13" s="81">
        <v>7.7000000000000002E-3</v>
      </c>
      <c r="CS13" s="272">
        <v>8.0999999999999996E-3</v>
      </c>
      <c r="CT13" s="136">
        <v>9.2999999999999992E-3</v>
      </c>
      <c r="CU13" s="84">
        <v>1.03E-2</v>
      </c>
      <c r="CV13" s="102">
        <v>1.35E-2</v>
      </c>
      <c r="CW13" s="92">
        <v>1.3299999999999999E-2</v>
      </c>
      <c r="CX13" s="168">
        <v>1.18E-2</v>
      </c>
      <c r="CY13" s="97">
        <v>1.15E-2</v>
      </c>
      <c r="CZ13" s="66">
        <v>1.17E-2</v>
      </c>
      <c r="DA13" s="262">
        <v>1.1900000000000001E-2</v>
      </c>
      <c r="DB13" s="262">
        <v>1.2E-2</v>
      </c>
      <c r="DC13" s="85">
        <v>1.0800000000000001E-2</v>
      </c>
      <c r="DD13" s="140">
        <v>1.04E-2</v>
      </c>
      <c r="DE13" s="221">
        <v>9.7000000000000003E-3</v>
      </c>
      <c r="DF13" s="139">
        <v>1.0500000000000001E-2</v>
      </c>
      <c r="DG13" s="212">
        <v>1.03E-2</v>
      </c>
      <c r="DH13" s="168">
        <v>1.1900000000000001E-2</v>
      </c>
      <c r="DI13" s="95">
        <v>1.01E-2</v>
      </c>
      <c r="DJ13" s="112">
        <v>1.2E-2</v>
      </c>
      <c r="DK13" s="170">
        <v>1.3899999999999999E-2</v>
      </c>
      <c r="DL13" s="137">
        <v>1.14E-2</v>
      </c>
      <c r="DM13" s="141">
        <v>1.2999999999999999E-2</v>
      </c>
      <c r="DN13" s="72">
        <v>1.2200000000000001E-2</v>
      </c>
      <c r="DO13" s="100">
        <v>1.47E-2</v>
      </c>
    </row>
    <row r="14" spans="1:119">
      <c r="A14" s="64" t="s">
        <v>47</v>
      </c>
      <c r="B14" s="278">
        <v>2.9499999999999998E-2</v>
      </c>
      <c r="C14" s="110">
        <v>2.8899999999999999E-2</v>
      </c>
      <c r="D14" s="124">
        <v>2.58E-2</v>
      </c>
      <c r="E14" s="216">
        <v>3.0099999999999998E-2</v>
      </c>
      <c r="F14" s="216">
        <v>2.8400000000000002E-2</v>
      </c>
      <c r="G14" s="178">
        <v>3.1E-2</v>
      </c>
      <c r="H14" s="172">
        <v>2.8899999999999999E-2</v>
      </c>
      <c r="I14" s="98">
        <v>2.7699999999999999E-2</v>
      </c>
      <c r="J14" s="72">
        <v>2.69E-2</v>
      </c>
      <c r="K14" s="214">
        <v>3.09E-2</v>
      </c>
      <c r="L14" s="147">
        <v>3.5200000000000002E-2</v>
      </c>
      <c r="M14" s="220">
        <v>4.1000000000000002E-2</v>
      </c>
      <c r="N14" s="179">
        <v>4.1099999999999998E-2</v>
      </c>
      <c r="O14" s="189">
        <v>4.1599999999999998E-2</v>
      </c>
      <c r="P14" s="242">
        <v>4.8500000000000001E-2</v>
      </c>
      <c r="Q14" s="150">
        <v>4.3400000000000001E-2</v>
      </c>
      <c r="R14" s="248">
        <v>4.24E-2</v>
      </c>
      <c r="S14" s="231">
        <v>3.9699999999999999E-2</v>
      </c>
      <c r="T14" s="122">
        <v>3.6400000000000002E-2</v>
      </c>
      <c r="U14" s="153">
        <v>4.9299999999999997E-2</v>
      </c>
      <c r="V14" s="125">
        <v>5.6800000000000003E-2</v>
      </c>
      <c r="W14" s="304">
        <v>5.6300000000000003E-2</v>
      </c>
      <c r="X14" s="297">
        <v>4.9099999999999998E-2</v>
      </c>
      <c r="Y14" s="269">
        <v>5.0500000000000003E-2</v>
      </c>
      <c r="Z14" s="293">
        <v>5.62E-2</v>
      </c>
      <c r="AA14" s="151">
        <v>4.5499999999999999E-2</v>
      </c>
      <c r="AB14" s="225">
        <v>4.65E-2</v>
      </c>
      <c r="AC14" s="162">
        <v>3.8199999999999998E-2</v>
      </c>
      <c r="AD14" s="224">
        <v>3.6900000000000002E-2</v>
      </c>
      <c r="AE14" s="71">
        <v>3.1699999999999999E-2</v>
      </c>
      <c r="AF14" s="247">
        <v>3.3399999999999999E-2</v>
      </c>
      <c r="AG14" s="69">
        <v>2.9499999999999998E-2</v>
      </c>
      <c r="AH14" s="137">
        <v>2.5100000000000001E-2</v>
      </c>
      <c r="AI14" s="142">
        <v>2.47E-2</v>
      </c>
      <c r="AJ14" s="142">
        <v>2.4799999999999999E-2</v>
      </c>
      <c r="AK14" s="78">
        <v>2.12E-2</v>
      </c>
      <c r="AL14" s="96">
        <v>2.2499999999999999E-2</v>
      </c>
      <c r="AM14" s="84">
        <v>2.2700000000000001E-2</v>
      </c>
      <c r="AN14" s="136">
        <v>2.0799999999999999E-2</v>
      </c>
      <c r="AO14" s="135">
        <v>2.0199999999999999E-2</v>
      </c>
      <c r="AP14" s="175">
        <v>3.0300000000000001E-2</v>
      </c>
      <c r="AQ14" s="150">
        <v>4.3400000000000001E-2</v>
      </c>
      <c r="AR14" s="213">
        <v>3.0300000000000001E-2</v>
      </c>
      <c r="AS14" s="90">
        <v>2.7300000000000001E-2</v>
      </c>
      <c r="AT14" s="97">
        <v>2.5600000000000001E-2</v>
      </c>
      <c r="AU14" s="285">
        <v>2.2100000000000002E-2</v>
      </c>
      <c r="AV14" s="67">
        <v>2.7799999999999998E-2</v>
      </c>
      <c r="AW14" s="76">
        <v>2.9700000000000001E-2</v>
      </c>
      <c r="AX14" s="172">
        <v>2.8899999999999999E-2</v>
      </c>
      <c r="AY14" s="90">
        <v>2.7300000000000001E-2</v>
      </c>
      <c r="AZ14" s="124">
        <v>2.6100000000000002E-2</v>
      </c>
      <c r="BA14" s="92">
        <v>2.92E-2</v>
      </c>
      <c r="BB14" s="110">
        <v>2.7400000000000001E-2</v>
      </c>
      <c r="BC14" s="66">
        <v>2.5899999999999999E-2</v>
      </c>
      <c r="BD14" s="66">
        <v>2.5899999999999999E-2</v>
      </c>
      <c r="BE14" s="115">
        <v>2.53E-2</v>
      </c>
      <c r="BF14" s="65">
        <v>2.4199999999999999E-2</v>
      </c>
      <c r="BG14" s="140">
        <v>2.3099999999999999E-2</v>
      </c>
      <c r="BH14" s="79">
        <v>2.18E-2</v>
      </c>
      <c r="BI14" s="114">
        <v>2.2200000000000001E-2</v>
      </c>
      <c r="BJ14" s="87">
        <v>2.3400000000000001E-2</v>
      </c>
      <c r="BK14" s="177">
        <v>2.0299999999999999E-2</v>
      </c>
      <c r="BL14" s="285">
        <v>2.2100000000000002E-2</v>
      </c>
      <c r="BM14" s="129">
        <v>2.29E-2</v>
      </c>
      <c r="BN14" s="104">
        <v>2.3900000000000001E-2</v>
      </c>
      <c r="BO14" s="95">
        <v>2.23E-2</v>
      </c>
      <c r="BP14" s="139">
        <v>2.3199999999999998E-2</v>
      </c>
      <c r="BQ14" s="88">
        <v>2.1100000000000001E-2</v>
      </c>
      <c r="BR14" s="65">
        <v>2.4500000000000001E-2</v>
      </c>
      <c r="BS14" s="104">
        <v>2.4E-2</v>
      </c>
      <c r="BT14" s="91">
        <v>2.9600000000000001E-2</v>
      </c>
      <c r="BU14" s="88">
        <v>2.1000000000000001E-2</v>
      </c>
      <c r="BV14" s="177">
        <v>2.0199999999999999E-2</v>
      </c>
      <c r="BW14" s="221">
        <v>2.1600000000000001E-2</v>
      </c>
      <c r="BX14" s="94">
        <v>2.5700000000000001E-2</v>
      </c>
      <c r="BY14" s="73">
        <v>2.41E-2</v>
      </c>
      <c r="BZ14" s="138">
        <v>2.53E-2</v>
      </c>
      <c r="CA14" s="85">
        <v>2.3800000000000002E-2</v>
      </c>
      <c r="CB14" s="115">
        <v>2.5399999999999999E-2</v>
      </c>
      <c r="CC14" s="84">
        <v>2.2599999999999999E-2</v>
      </c>
      <c r="CD14" s="282">
        <v>1.9E-2</v>
      </c>
      <c r="CE14" s="132">
        <v>1.7299999999999999E-2</v>
      </c>
      <c r="CF14" s="80">
        <v>1.8599999999999998E-2</v>
      </c>
      <c r="CG14" s="272">
        <v>1.8100000000000002E-2</v>
      </c>
      <c r="CH14" s="245">
        <v>1.6799999999999999E-2</v>
      </c>
      <c r="CI14" s="303">
        <v>1.6E-2</v>
      </c>
      <c r="CJ14" s="176">
        <v>1.6500000000000001E-2</v>
      </c>
      <c r="CK14" s="283">
        <v>1.61E-2</v>
      </c>
      <c r="CL14" s="86">
        <v>2.06E-2</v>
      </c>
      <c r="CM14" s="104">
        <v>2.3900000000000001E-2</v>
      </c>
      <c r="CN14" s="79">
        <v>2.1700000000000001E-2</v>
      </c>
      <c r="CO14" s="298">
        <v>2.0899999999999998E-2</v>
      </c>
      <c r="CP14" s="134">
        <v>0.02</v>
      </c>
      <c r="CQ14" s="134">
        <v>1.9800000000000002E-2</v>
      </c>
      <c r="CR14" s="306">
        <v>1.7100000000000001E-2</v>
      </c>
      <c r="CS14" s="306">
        <v>1.7100000000000001E-2</v>
      </c>
      <c r="CT14" s="272">
        <v>1.8200000000000001E-2</v>
      </c>
      <c r="CU14" s="176">
        <v>1.6500000000000001E-2</v>
      </c>
      <c r="CV14" s="81">
        <v>1.7100000000000001E-2</v>
      </c>
      <c r="CW14" s="144">
        <v>1.7999999999999999E-2</v>
      </c>
      <c r="CX14" s="282">
        <v>1.9E-2</v>
      </c>
      <c r="CY14" s="136">
        <v>2.0799999999999999E-2</v>
      </c>
      <c r="CZ14" s="134">
        <v>1.9900000000000001E-2</v>
      </c>
      <c r="DA14" s="132">
        <v>1.7299999999999999E-2</v>
      </c>
      <c r="DB14" s="81">
        <v>1.72E-2</v>
      </c>
      <c r="DC14" s="272">
        <v>1.8200000000000001E-2</v>
      </c>
      <c r="DD14" s="246">
        <v>1.9099999999999999E-2</v>
      </c>
      <c r="DE14" s="77">
        <v>2.0400000000000001E-2</v>
      </c>
      <c r="DF14" s="79">
        <v>2.1700000000000001E-2</v>
      </c>
      <c r="DG14" s="79">
        <v>2.1899999999999999E-2</v>
      </c>
      <c r="DH14" s="246">
        <v>1.9099999999999999E-2</v>
      </c>
      <c r="DI14" s="96">
        <v>2.24E-2</v>
      </c>
      <c r="DJ14" s="81">
        <v>1.72E-2</v>
      </c>
      <c r="DK14" s="82">
        <v>1.6500000000000001E-2</v>
      </c>
      <c r="DL14" s="83">
        <v>1.5699999999999999E-2</v>
      </c>
      <c r="DM14" s="133">
        <v>1.77E-2</v>
      </c>
      <c r="DN14" s="132">
        <v>1.7399999999999999E-2</v>
      </c>
      <c r="DO14" s="263">
        <v>1.84E-2</v>
      </c>
    </row>
    <row r="15" spans="1:119">
      <c r="A15" s="64" t="s">
        <v>49</v>
      </c>
      <c r="B15" s="125">
        <v>2.01E-2</v>
      </c>
      <c r="C15" s="202">
        <v>1.9099999999999999E-2</v>
      </c>
      <c r="D15" s="307">
        <v>1.7100000000000001E-2</v>
      </c>
      <c r="E15" s="191">
        <v>1.44E-2</v>
      </c>
      <c r="F15" s="191">
        <v>1.41E-2</v>
      </c>
      <c r="G15" s="125">
        <v>1.84E-2</v>
      </c>
      <c r="H15" s="156">
        <v>1.5299999999999999E-2</v>
      </c>
      <c r="I15" s="153">
        <v>1.5699999999999999E-2</v>
      </c>
      <c r="J15" s="200">
        <v>1.3100000000000001E-2</v>
      </c>
      <c r="K15" s="133">
        <v>4.4999999999999997E-3</v>
      </c>
      <c r="L15" s="263">
        <v>4.7999999999999996E-3</v>
      </c>
      <c r="M15" s="246">
        <v>5.1000000000000004E-3</v>
      </c>
      <c r="N15" s="263">
        <v>4.7999999999999996E-3</v>
      </c>
      <c r="O15" s="83">
        <v>3.8E-3</v>
      </c>
      <c r="P15" s="139">
        <v>6.4999999999999997E-3</v>
      </c>
      <c r="Q15" s="142">
        <v>7.1000000000000004E-3</v>
      </c>
      <c r="R15" s="67">
        <v>8.0999999999999996E-3</v>
      </c>
      <c r="S15" s="73">
        <v>6.7999999999999996E-3</v>
      </c>
      <c r="T15" s="140">
        <v>6.4000000000000003E-3</v>
      </c>
      <c r="U15" s="96">
        <v>6.1999999999999998E-3</v>
      </c>
      <c r="V15" s="135">
        <v>5.4000000000000003E-3</v>
      </c>
      <c r="W15" s="98">
        <v>8.0999999999999996E-3</v>
      </c>
      <c r="X15" s="130">
        <v>7.0000000000000001E-3</v>
      </c>
      <c r="Y15" s="262">
        <v>7.6E-3</v>
      </c>
      <c r="Z15" s="72">
        <v>7.7999999999999996E-3</v>
      </c>
      <c r="AA15" s="166">
        <v>7.7000000000000002E-3</v>
      </c>
      <c r="AB15" s="76">
        <v>8.8000000000000005E-3</v>
      </c>
      <c r="AC15" s="91">
        <v>8.6999999999999994E-3</v>
      </c>
      <c r="AD15" s="118">
        <v>1.04E-2</v>
      </c>
      <c r="AE15" s="127">
        <v>9.7000000000000003E-3</v>
      </c>
      <c r="AF15" s="92">
        <v>8.6E-3</v>
      </c>
      <c r="AG15" s="136">
        <v>5.5999999999999999E-3</v>
      </c>
      <c r="AH15" s="134">
        <v>5.4000000000000003E-3</v>
      </c>
      <c r="AI15" s="114">
        <v>6.1000000000000004E-3</v>
      </c>
      <c r="AJ15" s="139">
        <v>6.4999999999999997E-3</v>
      </c>
      <c r="AK15" s="85">
        <v>6.7000000000000002E-3</v>
      </c>
      <c r="AL15" s="87">
        <v>6.6E-3</v>
      </c>
      <c r="AM15" s="79">
        <v>6.0000000000000001E-3</v>
      </c>
      <c r="AN15" s="90">
        <v>8.0000000000000002E-3</v>
      </c>
      <c r="AO15" s="92">
        <v>8.6E-3</v>
      </c>
      <c r="AP15" s="102">
        <v>8.8000000000000005E-3</v>
      </c>
      <c r="AQ15" s="113">
        <v>7.7999999999999996E-3</v>
      </c>
      <c r="AR15" s="178">
        <v>9.1999999999999998E-3</v>
      </c>
      <c r="AS15" s="278">
        <v>8.2000000000000007E-3</v>
      </c>
      <c r="AT15" s="89">
        <v>8.3999999999999995E-3</v>
      </c>
      <c r="AU15" s="180">
        <v>1.1299999999999999E-2</v>
      </c>
      <c r="AV15" s="91">
        <v>8.6999999999999994E-3</v>
      </c>
      <c r="AW15" s="103">
        <v>8.6E-3</v>
      </c>
      <c r="AX15" s="118">
        <v>1.03E-2</v>
      </c>
      <c r="AY15" s="115">
        <v>7.3000000000000001E-3</v>
      </c>
      <c r="AZ15" s="137">
        <v>7.1000000000000004E-3</v>
      </c>
      <c r="BA15" s="78">
        <v>5.7999999999999996E-3</v>
      </c>
      <c r="BB15" s="168">
        <v>7.6E-3</v>
      </c>
      <c r="BC15" s="140">
        <v>6.4999999999999997E-3</v>
      </c>
      <c r="BD15" s="96">
        <v>6.1999999999999998E-3</v>
      </c>
      <c r="BE15" s="131">
        <v>5.7999999999999996E-3</v>
      </c>
      <c r="BF15" s="65">
        <v>6.8999999999999999E-3</v>
      </c>
      <c r="BG15" s="166">
        <v>7.7000000000000002E-3</v>
      </c>
      <c r="BH15" s="68">
        <v>8.0999999999999996E-3</v>
      </c>
      <c r="BI15" s="278">
        <v>8.2000000000000007E-3</v>
      </c>
      <c r="BJ15" s="72">
        <v>7.7999999999999996E-3</v>
      </c>
      <c r="BK15" s="171">
        <v>9.7999999999999997E-3</v>
      </c>
      <c r="BL15" s="271">
        <v>9.7999999999999997E-3</v>
      </c>
      <c r="BM15" s="175">
        <v>8.9999999999999993E-3</v>
      </c>
      <c r="BN15" s="89">
        <v>8.5000000000000006E-3</v>
      </c>
      <c r="BO15" s="138">
        <v>7.1999999999999998E-3</v>
      </c>
      <c r="BP15" s="124">
        <v>7.4999999999999997E-3</v>
      </c>
      <c r="BQ15" s="98">
        <v>8.0000000000000002E-3</v>
      </c>
      <c r="BR15" s="90">
        <v>7.9000000000000008E-3</v>
      </c>
      <c r="BS15" s="103">
        <v>8.6E-3</v>
      </c>
      <c r="BT15" s="141">
        <v>8.3999999999999995E-3</v>
      </c>
      <c r="BU15" s="100">
        <v>9.7000000000000003E-3</v>
      </c>
      <c r="BV15" s="146">
        <v>1.0500000000000001E-2</v>
      </c>
      <c r="BW15" s="175">
        <v>8.9999999999999993E-3</v>
      </c>
      <c r="BX15" s="268">
        <v>1.01E-2</v>
      </c>
      <c r="BY15" s="127">
        <v>9.5999999999999992E-3</v>
      </c>
      <c r="BZ15" s="171">
        <v>9.7999999999999997E-3</v>
      </c>
      <c r="CA15" s="224">
        <v>1.1299999999999999E-2</v>
      </c>
      <c r="CB15" s="231">
        <v>1.23E-2</v>
      </c>
      <c r="CC15" s="244">
        <v>1.3299999999999999E-2</v>
      </c>
      <c r="CD15" s="220">
        <v>1.2800000000000001E-2</v>
      </c>
      <c r="CE15" s="244">
        <v>1.3299999999999999E-2</v>
      </c>
      <c r="CF15" s="159">
        <v>1.26E-2</v>
      </c>
      <c r="CG15" s="188">
        <v>1.32E-2</v>
      </c>
      <c r="CH15" s="255">
        <v>1.46E-2</v>
      </c>
      <c r="CI15" s="255">
        <v>1.4500000000000001E-2</v>
      </c>
      <c r="CJ15" s="187">
        <v>1.49E-2</v>
      </c>
      <c r="CK15" s="276">
        <v>1.32E-2</v>
      </c>
      <c r="CL15" s="195">
        <v>1.43E-2</v>
      </c>
      <c r="CM15" s="120">
        <v>1.18E-2</v>
      </c>
      <c r="CN15" s="265">
        <v>1.2E-2</v>
      </c>
      <c r="CO15" s="109">
        <v>1.0699999999999999E-2</v>
      </c>
      <c r="CP15" s="118">
        <v>1.03E-2</v>
      </c>
      <c r="CQ15" s="99">
        <v>9.5999999999999992E-3</v>
      </c>
      <c r="CR15" s="76">
        <v>8.8000000000000005E-3</v>
      </c>
      <c r="CS15" s="164">
        <v>1.0800000000000001E-2</v>
      </c>
      <c r="CT15" s="276">
        <v>1.32E-2</v>
      </c>
      <c r="CU15" s="196">
        <v>1.2999999999999999E-2</v>
      </c>
      <c r="CV15" s="270">
        <v>1.29E-2</v>
      </c>
      <c r="CW15" s="108">
        <v>1.17E-2</v>
      </c>
      <c r="CX15" s="161">
        <v>1.09E-2</v>
      </c>
      <c r="CY15" s="257">
        <v>1.15E-2</v>
      </c>
      <c r="CZ15" s="274">
        <v>1.11E-2</v>
      </c>
      <c r="DA15" s="199">
        <v>1.26E-2</v>
      </c>
      <c r="DB15" s="254">
        <v>1.2200000000000001E-2</v>
      </c>
      <c r="DC15" s="147">
        <v>1.0699999999999999E-2</v>
      </c>
      <c r="DD15" s="208">
        <v>1.0500000000000001E-2</v>
      </c>
      <c r="DE15" s="74">
        <v>9.9000000000000008E-3</v>
      </c>
      <c r="DF15" s="100">
        <v>9.7000000000000003E-3</v>
      </c>
      <c r="DG15" s="170">
        <v>9.1000000000000004E-3</v>
      </c>
      <c r="DH15" s="209">
        <v>8.8999999999999999E-3</v>
      </c>
      <c r="DI15" s="67">
        <v>8.0999999999999996E-3</v>
      </c>
      <c r="DJ15" s="76">
        <v>8.8000000000000005E-3</v>
      </c>
      <c r="DK15" s="146">
        <v>1.0500000000000001E-2</v>
      </c>
      <c r="DL15" s="128">
        <v>9.4999999999999998E-3</v>
      </c>
      <c r="DM15" s="178">
        <v>9.1999999999999998E-3</v>
      </c>
      <c r="DN15" s="209">
        <v>8.8999999999999999E-3</v>
      </c>
      <c r="DO15" s="172">
        <v>8.5000000000000006E-3</v>
      </c>
    </row>
    <row r="16" spans="1:119">
      <c r="A16" s="64" t="s">
        <v>51</v>
      </c>
      <c r="B16" s="246">
        <v>1.2500000000000001E-2</v>
      </c>
      <c r="C16" s="134">
        <v>1.2999999999999999E-2</v>
      </c>
      <c r="D16" s="82">
        <v>1.0699999999999999E-2</v>
      </c>
      <c r="E16" s="284">
        <v>1.0500000000000001E-2</v>
      </c>
      <c r="F16" s="284">
        <v>1.1900000000000001E-2</v>
      </c>
      <c r="G16" s="134">
        <v>1.29E-2</v>
      </c>
      <c r="H16" s="83">
        <v>1.03E-2</v>
      </c>
      <c r="I16" s="82">
        <v>1.0699999999999999E-2</v>
      </c>
      <c r="J16" s="135">
        <v>1.2999999999999999E-2</v>
      </c>
      <c r="K16" s="81">
        <v>1.12E-2</v>
      </c>
      <c r="L16" s="284">
        <v>1.1900000000000001E-2</v>
      </c>
      <c r="M16" s="77">
        <v>1.3100000000000001E-2</v>
      </c>
      <c r="N16" s="104">
        <v>1.52E-2</v>
      </c>
      <c r="O16" s="168">
        <v>1.66E-2</v>
      </c>
      <c r="P16" s="124">
        <v>1.66E-2</v>
      </c>
      <c r="Q16" s="140">
        <v>1.4800000000000001E-2</v>
      </c>
      <c r="R16" s="213">
        <v>1.9099999999999999E-2</v>
      </c>
      <c r="S16" s="70">
        <v>1.9400000000000001E-2</v>
      </c>
      <c r="T16" s="268">
        <v>2.1100000000000001E-2</v>
      </c>
      <c r="U16" s="100">
        <v>2.0299999999999999E-2</v>
      </c>
      <c r="V16" s="105">
        <v>2.2499999999999999E-2</v>
      </c>
      <c r="W16" s="180">
        <v>2.3099999999999999E-2</v>
      </c>
      <c r="X16" s="160">
        <v>2.2599999999999999E-2</v>
      </c>
      <c r="Y16" s="105">
        <v>2.2499999999999999E-2</v>
      </c>
      <c r="Z16" s="170">
        <v>1.9199999999999998E-2</v>
      </c>
      <c r="AA16" s="128">
        <v>0.02</v>
      </c>
      <c r="AB16" s="208">
        <v>2.1700000000000001E-2</v>
      </c>
      <c r="AC16" s="105">
        <v>2.2499999999999999E-2</v>
      </c>
      <c r="AD16" s="254">
        <v>2.46E-2</v>
      </c>
      <c r="AE16" s="253">
        <v>2.6599999999999999E-2</v>
      </c>
      <c r="AF16" s="163">
        <v>2.12E-2</v>
      </c>
      <c r="AG16" s="120">
        <v>2.4E-2</v>
      </c>
      <c r="AH16" s="232">
        <v>2.53E-2</v>
      </c>
      <c r="AI16" s="301">
        <v>2.8500000000000001E-2</v>
      </c>
      <c r="AJ16" s="248">
        <v>2.64E-2</v>
      </c>
      <c r="AK16" s="179">
        <v>2.5600000000000001E-2</v>
      </c>
      <c r="AL16" s="254">
        <v>2.46E-2</v>
      </c>
      <c r="AM16" s="190">
        <v>2.4899999999999999E-2</v>
      </c>
      <c r="AN16" s="220">
        <v>2.5600000000000001E-2</v>
      </c>
      <c r="AO16" s="173">
        <v>2.2499999999999999E-2</v>
      </c>
      <c r="AP16" s="119">
        <v>2.29E-2</v>
      </c>
      <c r="AQ16" s="93">
        <v>1.7899999999999999E-2</v>
      </c>
      <c r="AR16" s="70">
        <v>1.9300000000000001E-2</v>
      </c>
      <c r="AS16" s="70">
        <v>1.9400000000000001E-2</v>
      </c>
      <c r="AT16" s="146">
        <v>2.1600000000000001E-2</v>
      </c>
      <c r="AU16" s="109">
        <v>2.1999999999999999E-2</v>
      </c>
      <c r="AV16" s="161">
        <v>2.23E-2</v>
      </c>
      <c r="AW16" s="146">
        <v>2.1600000000000001E-2</v>
      </c>
      <c r="AX16" s="75">
        <v>2.2200000000000001E-2</v>
      </c>
      <c r="AY16" s="173">
        <v>2.2599999999999999E-2</v>
      </c>
      <c r="AZ16" s="207">
        <v>2.3300000000000001E-2</v>
      </c>
      <c r="BA16" s="164">
        <v>2.2100000000000002E-2</v>
      </c>
      <c r="BB16" s="150">
        <v>2.7E-2</v>
      </c>
      <c r="BC16" s="253">
        <v>2.6599999999999999E-2</v>
      </c>
      <c r="BD16" s="239">
        <v>2.87E-2</v>
      </c>
      <c r="BE16" s="226">
        <v>3.0300000000000001E-2</v>
      </c>
      <c r="BF16" s="256">
        <v>2.9700000000000001E-2</v>
      </c>
      <c r="BG16" s="311">
        <v>3.39E-2</v>
      </c>
      <c r="BH16" s="228">
        <v>3.4099999999999998E-2</v>
      </c>
      <c r="BI16" s="227">
        <v>3.1899999999999998E-2</v>
      </c>
      <c r="BJ16" s="295">
        <v>3.3700000000000001E-2</v>
      </c>
      <c r="BK16" s="309">
        <v>3.3799999999999997E-2</v>
      </c>
      <c r="BL16" s="254">
        <v>2.46E-2</v>
      </c>
      <c r="BM16" s="200">
        <v>2.6100000000000002E-2</v>
      </c>
      <c r="BN16" s="275">
        <v>2.8799999999999999E-2</v>
      </c>
      <c r="BO16" s="148">
        <v>2.69E-2</v>
      </c>
      <c r="BP16" s="194">
        <v>2.9100000000000001E-2</v>
      </c>
      <c r="BQ16" s="241">
        <v>2.5000000000000001E-2</v>
      </c>
      <c r="BR16" s="117">
        <v>2.1499999999999998E-2</v>
      </c>
      <c r="BS16" s="119">
        <v>2.29E-2</v>
      </c>
      <c r="BT16" s="271">
        <v>2.0500000000000001E-2</v>
      </c>
      <c r="BU16" s="222">
        <v>2.3199999999999998E-2</v>
      </c>
      <c r="BV16" s="190">
        <v>2.4899999999999999E-2</v>
      </c>
      <c r="BW16" s="207">
        <v>2.3300000000000001E-2</v>
      </c>
      <c r="BX16" s="258">
        <v>2.35E-2</v>
      </c>
      <c r="BY16" s="217">
        <v>2.76E-2</v>
      </c>
      <c r="BZ16" s="231">
        <v>2.4799999999999999E-2</v>
      </c>
      <c r="CA16" s="276">
        <v>2.63E-2</v>
      </c>
      <c r="CB16" s="194">
        <v>2.9100000000000001E-2</v>
      </c>
      <c r="CC16" s="151">
        <v>2.8299999999999999E-2</v>
      </c>
      <c r="CD16" s="196">
        <v>2.6100000000000002E-2</v>
      </c>
      <c r="CE16" s="264">
        <v>2.7400000000000001E-2</v>
      </c>
      <c r="CF16" s="193">
        <v>2.6800000000000001E-2</v>
      </c>
      <c r="CG16" s="254">
        <v>2.46E-2</v>
      </c>
      <c r="CH16" s="120">
        <v>2.4E-2</v>
      </c>
      <c r="CI16" s="105">
        <v>2.2499999999999999E-2</v>
      </c>
      <c r="CJ16" s="100">
        <v>2.0400000000000001E-2</v>
      </c>
      <c r="CK16" s="74">
        <v>2.07E-2</v>
      </c>
      <c r="CL16" s="103">
        <v>1.84E-2</v>
      </c>
      <c r="CM16" s="271">
        <v>2.0500000000000001E-2</v>
      </c>
      <c r="CN16" s="74">
        <v>2.0799999999999999E-2</v>
      </c>
      <c r="CO16" s="213">
        <v>1.9199999999999998E-2</v>
      </c>
      <c r="CP16" s="178">
        <v>1.9599999999999999E-2</v>
      </c>
      <c r="CQ16" s="165">
        <v>1.9800000000000002E-2</v>
      </c>
      <c r="CR16" s="106">
        <v>2.1299999999999999E-2</v>
      </c>
      <c r="CS16" s="108">
        <v>2.3699999999999999E-2</v>
      </c>
      <c r="CT16" s="243">
        <v>2.81E-2</v>
      </c>
      <c r="CU16" s="149">
        <v>2.5700000000000001E-2</v>
      </c>
      <c r="CV16" s="149">
        <v>2.58E-2</v>
      </c>
      <c r="CW16" s="248">
        <v>2.6499999999999999E-2</v>
      </c>
      <c r="CX16" s="289">
        <v>3.0700000000000002E-2</v>
      </c>
      <c r="CY16" s="125">
        <v>3.5099999999999999E-2</v>
      </c>
      <c r="CZ16" s="259">
        <v>3.2599999999999997E-2</v>
      </c>
      <c r="DA16" s="261">
        <v>3.4500000000000003E-2</v>
      </c>
      <c r="DB16" s="266">
        <v>2.9899999999999999E-2</v>
      </c>
      <c r="DC16" s="198">
        <v>2.7900000000000001E-2</v>
      </c>
      <c r="DD16" s="202">
        <v>3.3500000000000002E-2</v>
      </c>
      <c r="DE16" s="154">
        <v>3.09E-2</v>
      </c>
      <c r="DF16" s="289">
        <v>3.0700000000000002E-2</v>
      </c>
      <c r="DG16" s="218">
        <v>2.93E-2</v>
      </c>
      <c r="DH16" s="299">
        <v>3.1099999999999999E-2</v>
      </c>
      <c r="DI16" s="229">
        <v>3.3700000000000001E-2</v>
      </c>
      <c r="DJ16" s="251">
        <v>3.1199999999999999E-2</v>
      </c>
      <c r="DK16" s="250">
        <v>3.15E-2</v>
      </c>
      <c r="DL16" s="191">
        <v>2.7799999999999998E-2</v>
      </c>
      <c r="DM16" s="201">
        <v>2.5499999999999998E-2</v>
      </c>
      <c r="DN16" s="258">
        <v>2.35E-2</v>
      </c>
      <c r="DO16" s="119">
        <v>2.29E-2</v>
      </c>
    </row>
    <row r="17" spans="1:119">
      <c r="A17" s="64" t="s">
        <v>53</v>
      </c>
      <c r="B17" s="88">
        <v>1.4800000000000001E-2</v>
      </c>
      <c r="C17" s="131">
        <v>1.4999999999999999E-2</v>
      </c>
      <c r="D17" s="86">
        <v>1.44E-2</v>
      </c>
      <c r="E17" s="134">
        <v>1.3100000000000001E-2</v>
      </c>
      <c r="F17" s="134">
        <v>1.37E-2</v>
      </c>
      <c r="G17" s="135">
        <v>1.38E-2</v>
      </c>
      <c r="H17" s="246">
        <v>1.32E-2</v>
      </c>
      <c r="I17" s="284">
        <v>1.2500000000000001E-2</v>
      </c>
      <c r="J17" s="246">
        <v>1.3299999999999999E-2</v>
      </c>
      <c r="K17" s="245">
        <v>1.12E-2</v>
      </c>
      <c r="L17" s="83">
        <v>1.04E-2</v>
      </c>
      <c r="M17" s="303">
        <v>1.06E-2</v>
      </c>
      <c r="N17" s="82">
        <v>1.0800000000000001E-2</v>
      </c>
      <c r="O17" s="81">
        <v>1.1599999999999999E-2</v>
      </c>
      <c r="P17" s="77">
        <v>1.41E-2</v>
      </c>
      <c r="Q17" s="129">
        <v>1.6199999999999999E-2</v>
      </c>
      <c r="R17" s="124">
        <v>1.8599999999999998E-2</v>
      </c>
      <c r="S17" s="85">
        <v>1.6899999999999998E-2</v>
      </c>
      <c r="T17" s="97">
        <v>1.8200000000000001E-2</v>
      </c>
      <c r="U17" s="169">
        <v>1.66E-2</v>
      </c>
      <c r="V17" s="168">
        <v>1.8700000000000001E-2</v>
      </c>
      <c r="W17" s="166">
        <v>1.9E-2</v>
      </c>
      <c r="X17" s="85">
        <v>1.6799999999999999E-2</v>
      </c>
      <c r="Y17" s="139">
        <v>1.6400000000000001E-2</v>
      </c>
      <c r="Z17" s="221">
        <v>1.4999999999999999E-2</v>
      </c>
      <c r="AA17" s="79">
        <v>1.52E-2</v>
      </c>
      <c r="AB17" s="139">
        <v>1.6400000000000001E-2</v>
      </c>
      <c r="AC17" s="115">
        <v>1.8100000000000002E-2</v>
      </c>
      <c r="AD17" s="168">
        <v>1.8800000000000001E-2</v>
      </c>
      <c r="AE17" s="168">
        <v>1.8700000000000001E-2</v>
      </c>
      <c r="AF17" s="278">
        <v>2.0199999999999999E-2</v>
      </c>
      <c r="AG17" s="216">
        <v>2.0500000000000001E-2</v>
      </c>
      <c r="AH17" s="211">
        <v>2.2700000000000001E-2</v>
      </c>
      <c r="AI17" s="171">
        <v>2.3699999999999999E-2</v>
      </c>
      <c r="AJ17" s="101">
        <v>2.5600000000000001E-2</v>
      </c>
      <c r="AK17" s="145">
        <v>2.3E-2</v>
      </c>
      <c r="AL17" s="126">
        <v>2.3900000000000001E-2</v>
      </c>
      <c r="AM17" s="213">
        <v>2.1999999999999999E-2</v>
      </c>
      <c r="AN17" s="127">
        <v>2.3400000000000001E-2</v>
      </c>
      <c r="AO17" s="208">
        <v>2.53E-2</v>
      </c>
      <c r="AP17" s="211">
        <v>2.2599999999999999E-2</v>
      </c>
      <c r="AQ17" s="76">
        <v>2.1499999999999998E-2</v>
      </c>
      <c r="AR17" s="146">
        <v>2.52E-2</v>
      </c>
      <c r="AS17" s="300">
        <v>2.81E-2</v>
      </c>
      <c r="AT17" s="258">
        <v>2.7699999999999999E-2</v>
      </c>
      <c r="AU17" s="180">
        <v>2.7099999999999999E-2</v>
      </c>
      <c r="AV17" s="99">
        <v>2.3300000000000001E-2</v>
      </c>
      <c r="AW17" s="171">
        <v>2.3599999999999999E-2</v>
      </c>
      <c r="AX17" s="74">
        <v>2.4E-2</v>
      </c>
      <c r="AY17" s="76">
        <v>2.1499999999999998E-2</v>
      </c>
      <c r="AZ17" s="66">
        <v>1.8499999999999999E-2</v>
      </c>
      <c r="BA17" s="72">
        <v>1.9300000000000001E-2</v>
      </c>
      <c r="BB17" s="209">
        <v>2.1700000000000001E-2</v>
      </c>
      <c r="BC17" s="278">
        <v>2.0199999999999999E-2</v>
      </c>
      <c r="BD17" s="145">
        <v>2.2800000000000001E-2</v>
      </c>
      <c r="BE17" s="268">
        <v>2.46E-2</v>
      </c>
      <c r="BF17" s="109">
        <v>2.5700000000000001E-2</v>
      </c>
      <c r="BG17" s="223">
        <v>2.5499999999999998E-2</v>
      </c>
      <c r="BH17" s="160">
        <v>2.6599999999999999E-2</v>
      </c>
      <c r="BI17" s="207">
        <v>2.75E-2</v>
      </c>
      <c r="BJ17" s="75">
        <v>2.6100000000000002E-2</v>
      </c>
      <c r="BK17" s="190">
        <v>2.9499999999999998E-2</v>
      </c>
      <c r="BL17" s="181">
        <v>3.2599999999999997E-2</v>
      </c>
      <c r="BM17" s="180">
        <v>2.7099999999999999E-2</v>
      </c>
      <c r="BN17" s="147">
        <v>2.5899999999999999E-2</v>
      </c>
      <c r="BO17" s="151">
        <v>3.39E-2</v>
      </c>
      <c r="BP17" s="201">
        <v>3.0300000000000001E-2</v>
      </c>
      <c r="BQ17" s="107">
        <v>2.7900000000000001E-2</v>
      </c>
      <c r="BR17" s="119">
        <v>2.7E-2</v>
      </c>
      <c r="BS17" s="222">
        <v>2.7400000000000001E-2</v>
      </c>
      <c r="BT17" s="149">
        <v>3.0599999999999999E-2</v>
      </c>
      <c r="BU17" s="204">
        <v>3.1899999999999998E-2</v>
      </c>
      <c r="BV17" s="220">
        <v>3.04E-2</v>
      </c>
      <c r="BW17" s="213">
        <v>2.1999999999999999E-2</v>
      </c>
      <c r="BX17" s="117">
        <v>2.5100000000000001E-2</v>
      </c>
      <c r="BY17" s="106">
        <v>2.4799999999999999E-2</v>
      </c>
      <c r="BZ17" s="74">
        <v>2.41E-2</v>
      </c>
      <c r="CA17" s="74">
        <v>2.41E-2</v>
      </c>
      <c r="CB17" s="117">
        <v>2.5000000000000001E-2</v>
      </c>
      <c r="CC17" s="106">
        <v>2.4799999999999999E-2</v>
      </c>
      <c r="CD17" s="257">
        <v>2.76E-2</v>
      </c>
      <c r="CE17" s="107">
        <v>2.7900000000000001E-2</v>
      </c>
      <c r="CF17" s="196">
        <v>3.1099999999999999E-2</v>
      </c>
      <c r="CG17" s="258">
        <v>2.7799999999999998E-2</v>
      </c>
      <c r="CH17" s="119">
        <v>2.7E-2</v>
      </c>
      <c r="CI17" s="210">
        <v>2.8500000000000001E-2</v>
      </c>
      <c r="CJ17" s="192">
        <v>2.87E-2</v>
      </c>
      <c r="CK17" s="257">
        <v>2.76E-2</v>
      </c>
      <c r="CL17" s="159">
        <v>0.03</v>
      </c>
      <c r="CM17" s="220">
        <v>3.04E-2</v>
      </c>
      <c r="CN17" s="232">
        <v>3.0099999999999998E-2</v>
      </c>
      <c r="CO17" s="158">
        <v>3.2800000000000003E-2</v>
      </c>
      <c r="CP17" s="107">
        <v>2.7799999999999998E-2</v>
      </c>
      <c r="CQ17" s="206">
        <v>2.8899999999999999E-2</v>
      </c>
      <c r="CR17" s="205">
        <v>2.9100000000000001E-2</v>
      </c>
      <c r="CS17" s="175">
        <v>2.18E-2</v>
      </c>
      <c r="CT17" s="147">
        <v>2.5899999999999999E-2</v>
      </c>
      <c r="CU17" s="258">
        <v>2.7699999999999999E-2</v>
      </c>
      <c r="CV17" s="173">
        <v>2.6499999999999999E-2</v>
      </c>
      <c r="CW17" s="254">
        <v>2.9100000000000001E-2</v>
      </c>
      <c r="CX17" s="180">
        <v>2.7099999999999999E-2</v>
      </c>
      <c r="CY17" s="119">
        <v>2.7E-2</v>
      </c>
      <c r="CZ17" s="117">
        <v>2.5100000000000001E-2</v>
      </c>
      <c r="DA17" s="119">
        <v>2.7E-2</v>
      </c>
      <c r="DB17" s="205">
        <v>2.9100000000000001E-2</v>
      </c>
      <c r="DC17" s="232">
        <v>3.0099999999999998E-2</v>
      </c>
      <c r="DD17" s="192">
        <v>2.87E-2</v>
      </c>
      <c r="DE17" s="265">
        <v>2.86E-2</v>
      </c>
      <c r="DF17" s="162">
        <v>2.8299999999999999E-2</v>
      </c>
      <c r="DG17" s="219">
        <v>3.2399999999999998E-2</v>
      </c>
      <c r="DH17" s="152">
        <v>3.5099999999999999E-2</v>
      </c>
      <c r="DI17" s="188">
        <v>3.1399999999999997E-2</v>
      </c>
      <c r="DJ17" s="123">
        <v>4.2099999999999999E-2</v>
      </c>
      <c r="DK17" s="307">
        <v>3.9899999999999998E-2</v>
      </c>
      <c r="DL17" s="125">
        <v>4.2900000000000001E-2</v>
      </c>
      <c r="DM17" s="184">
        <v>0.04</v>
      </c>
      <c r="DN17" s="296">
        <v>4.0500000000000001E-2</v>
      </c>
      <c r="DO17" s="228">
        <v>4.1700000000000001E-2</v>
      </c>
    </row>
    <row r="18" spans="1:119">
      <c r="A18" s="64" t="s">
        <v>55</v>
      </c>
      <c r="B18" s="160">
        <v>1.9300000000000001E-2</v>
      </c>
      <c r="C18" s="274">
        <v>1.9400000000000001E-2</v>
      </c>
      <c r="D18" s="74">
        <v>1.7899999999999999E-2</v>
      </c>
      <c r="E18" s="253">
        <v>2.2800000000000001E-2</v>
      </c>
      <c r="F18" s="253">
        <v>2.2800000000000001E-2</v>
      </c>
      <c r="G18" s="231">
        <v>2.1299999999999999E-2</v>
      </c>
      <c r="H18" s="179">
        <v>2.2100000000000002E-2</v>
      </c>
      <c r="I18" s="123">
        <v>2.9000000000000001E-2</v>
      </c>
      <c r="J18" s="203">
        <v>2.8000000000000001E-2</v>
      </c>
      <c r="K18" s="151">
        <v>2.41E-2</v>
      </c>
      <c r="L18" s="182">
        <v>2.4199999999999999E-2</v>
      </c>
      <c r="M18" s="183">
        <v>2.7099999999999999E-2</v>
      </c>
      <c r="N18" s="299">
        <v>2.64E-2</v>
      </c>
      <c r="O18" s="187">
        <v>2.4899999999999999E-2</v>
      </c>
      <c r="P18" s="181">
        <v>2.3199999999999998E-2</v>
      </c>
      <c r="Q18" s="275">
        <v>2.4500000000000001E-2</v>
      </c>
      <c r="R18" s="153">
        <v>2.5899999999999999E-2</v>
      </c>
      <c r="S18" s="259">
        <v>2.76E-2</v>
      </c>
      <c r="T18" s="219">
        <v>2.3199999999999998E-2</v>
      </c>
      <c r="U18" s="223">
        <v>1.9E-2</v>
      </c>
      <c r="V18" s="100">
        <v>1.78E-2</v>
      </c>
      <c r="W18" s="85">
        <v>1.38E-2</v>
      </c>
      <c r="X18" s="112">
        <v>1.4999999999999999E-2</v>
      </c>
      <c r="Y18" s="175">
        <v>1.6799999999999999E-2</v>
      </c>
      <c r="Z18" s="129">
        <v>1.3299999999999999E-2</v>
      </c>
      <c r="AA18" s="65">
        <v>1.4E-2</v>
      </c>
      <c r="AB18" s="112">
        <v>1.5100000000000001E-2</v>
      </c>
      <c r="AC18" s="241">
        <v>2.1499999999999998E-2</v>
      </c>
      <c r="AD18" s="147">
        <v>1.9199999999999998E-2</v>
      </c>
      <c r="AE18" s="210">
        <v>2.0799999999999999E-2</v>
      </c>
      <c r="AF18" s="248">
        <v>2.2700000000000001E-2</v>
      </c>
      <c r="AG18" s="223">
        <v>1.9E-2</v>
      </c>
      <c r="AH18" s="68">
        <v>1.5699999999999999E-2</v>
      </c>
      <c r="AI18" s="166">
        <v>1.5100000000000001E-2</v>
      </c>
      <c r="AJ18" s="65">
        <v>1.4E-2</v>
      </c>
      <c r="AK18" s="213">
        <v>1.6899999999999998E-2</v>
      </c>
      <c r="AL18" s="137">
        <v>1.44E-2</v>
      </c>
      <c r="AM18" s="98">
        <v>1.5599999999999999E-2</v>
      </c>
      <c r="AN18" s="69">
        <v>1.6500000000000001E-2</v>
      </c>
      <c r="AO18" s="180">
        <v>1.9900000000000001E-2</v>
      </c>
      <c r="AP18" s="69">
        <v>1.6400000000000001E-2</v>
      </c>
      <c r="AQ18" s="247">
        <v>1.83E-2</v>
      </c>
      <c r="AR18" s="162">
        <v>2.06E-2</v>
      </c>
      <c r="AS18" s="240">
        <v>2.1299999999999999E-2</v>
      </c>
      <c r="AT18" s="100">
        <v>1.78E-2</v>
      </c>
      <c r="AU18" s="301">
        <v>2.4199999999999999E-2</v>
      </c>
      <c r="AV18" s="196">
        <v>2.23E-2</v>
      </c>
      <c r="AW18" s="270">
        <v>2.2200000000000001E-2</v>
      </c>
      <c r="AX18" s="206">
        <v>2.1100000000000001E-2</v>
      </c>
      <c r="AY18" s="147">
        <v>1.9199999999999998E-2</v>
      </c>
      <c r="AZ18" s="175">
        <v>1.6799999999999999E-2</v>
      </c>
      <c r="BA18" s="78">
        <v>1.2500000000000001E-2</v>
      </c>
      <c r="BB18" s="283">
        <v>1.01E-2</v>
      </c>
      <c r="BC18" s="83">
        <v>9.7999999999999997E-3</v>
      </c>
      <c r="BD18" s="272">
        <v>1.0999999999999999E-2</v>
      </c>
      <c r="BE18" s="82">
        <v>1.01E-2</v>
      </c>
      <c r="BF18" s="131">
        <v>1.26E-2</v>
      </c>
      <c r="BG18" s="110">
        <v>1.55E-2</v>
      </c>
      <c r="BH18" s="92">
        <v>1.6400000000000001E-2</v>
      </c>
      <c r="BI18" s="76">
        <v>1.66E-2</v>
      </c>
      <c r="BJ18" s="91">
        <v>1.6500000000000001E-2</v>
      </c>
      <c r="BK18" s="108">
        <v>2.0500000000000001E-2</v>
      </c>
      <c r="BL18" s="194">
        <v>2.47E-2</v>
      </c>
      <c r="BM18" s="277">
        <v>2.35E-2</v>
      </c>
      <c r="BN18" s="194">
        <v>2.4799999999999999E-2</v>
      </c>
      <c r="BO18" s="204">
        <v>2.29E-2</v>
      </c>
      <c r="BP18" s="241">
        <v>2.1499999999999998E-2</v>
      </c>
      <c r="BQ18" s="159">
        <v>2.1700000000000001E-2</v>
      </c>
      <c r="BR18" s="199">
        <v>2.1700000000000001E-2</v>
      </c>
      <c r="BS18" s="160">
        <v>1.9699999999999999E-2</v>
      </c>
      <c r="BT18" s="190">
        <v>2.1399999999999999E-2</v>
      </c>
      <c r="BU18" s="204">
        <v>2.29E-2</v>
      </c>
      <c r="BV18" s="219">
        <v>2.3199999999999998E-2</v>
      </c>
      <c r="BW18" s="291">
        <v>2.81E-2</v>
      </c>
      <c r="BX18" s="243">
        <v>2.4E-2</v>
      </c>
      <c r="BY18" s="244">
        <v>2.2800000000000001E-2</v>
      </c>
      <c r="BZ18" s="189">
        <v>2.23E-2</v>
      </c>
      <c r="CA18" s="148">
        <v>2.3E-2</v>
      </c>
      <c r="CB18" s="188">
        <v>2.2499999999999999E-2</v>
      </c>
      <c r="CC18" s="201">
        <v>2.1899999999999999E-2</v>
      </c>
      <c r="CD18" s="149">
        <v>2.2100000000000002E-2</v>
      </c>
      <c r="CE18" s="151">
        <v>2.41E-2</v>
      </c>
      <c r="CF18" s="157">
        <v>2.3800000000000002E-2</v>
      </c>
      <c r="CG18" s="158">
        <v>2.3300000000000001E-2</v>
      </c>
      <c r="CH18" s="301">
        <v>2.4199999999999999E-2</v>
      </c>
      <c r="CI18" s="302">
        <v>2.6700000000000002E-2</v>
      </c>
      <c r="CJ18" s="294">
        <v>2.8199999999999999E-2</v>
      </c>
      <c r="CK18" s="269">
        <v>2.6499999999999999E-2</v>
      </c>
      <c r="CL18" s="250">
        <v>2.6700000000000002E-2</v>
      </c>
      <c r="CM18" s="296">
        <v>2.8000000000000001E-2</v>
      </c>
      <c r="CN18" s="308">
        <v>2.8899999999999999E-2</v>
      </c>
      <c r="CO18" s="266">
        <v>2.5399999999999999E-2</v>
      </c>
      <c r="CP18" s="152">
        <v>2.4799999999999999E-2</v>
      </c>
      <c r="CQ18" s="305">
        <v>2.7099999999999999E-2</v>
      </c>
      <c r="CR18" s="236">
        <v>2.7799999999999998E-2</v>
      </c>
      <c r="CS18" s="269">
        <v>2.6499999999999999E-2</v>
      </c>
      <c r="CT18" s="290">
        <v>2.9000000000000001E-2</v>
      </c>
      <c r="CU18" s="125">
        <v>2.9499999999999998E-2</v>
      </c>
      <c r="CV18" s="203">
        <v>2.8000000000000001E-2</v>
      </c>
      <c r="CW18" s="227">
        <v>2.7E-2</v>
      </c>
      <c r="CX18" s="226">
        <v>2.5700000000000001E-2</v>
      </c>
      <c r="CY18" s="225">
        <v>2.46E-2</v>
      </c>
      <c r="CZ18" s="287">
        <v>2.5100000000000001E-2</v>
      </c>
      <c r="DA18" s="279">
        <v>2.5700000000000001E-2</v>
      </c>
      <c r="DB18" s="191">
        <v>2.3699999999999999E-2</v>
      </c>
      <c r="DC18" s="256">
        <v>2.52E-2</v>
      </c>
      <c r="DD18" s="219">
        <v>2.3199999999999998E-2</v>
      </c>
      <c r="DE18" s="219">
        <v>2.3199999999999998E-2</v>
      </c>
      <c r="DF18" s="270">
        <v>2.2200000000000001E-2</v>
      </c>
      <c r="DG18" s="218">
        <v>2.4899999999999999E-2</v>
      </c>
      <c r="DH18" s="304">
        <v>2.9399999999999999E-2</v>
      </c>
      <c r="DI18" s="310">
        <v>2.6599999999999999E-2</v>
      </c>
      <c r="DJ18" s="235">
        <v>2.75E-2</v>
      </c>
      <c r="DK18" s="249">
        <v>2.6800000000000001E-2</v>
      </c>
      <c r="DL18" s="250">
        <v>2.6599999999999999E-2</v>
      </c>
      <c r="DM18" s="251">
        <v>2.64E-2</v>
      </c>
      <c r="DN18" s="227">
        <v>2.7E-2</v>
      </c>
      <c r="DO18" s="249">
        <v>2.6800000000000001E-2</v>
      </c>
    </row>
    <row r="19" spans="1:119">
      <c r="A19" s="64" t="s">
        <v>57</v>
      </c>
      <c r="B19" s="138">
        <v>1.1900000000000001E-2</v>
      </c>
      <c r="C19" s="198">
        <v>2.2700000000000001E-2</v>
      </c>
      <c r="D19" s="218">
        <v>2.3400000000000001E-2</v>
      </c>
      <c r="E19" s="292">
        <v>2.35E-2</v>
      </c>
      <c r="F19" s="292">
        <v>2.5999999999999999E-2</v>
      </c>
      <c r="G19" s="185">
        <v>2.5499999999999998E-2</v>
      </c>
      <c r="H19" s="255">
        <v>2.2700000000000001E-2</v>
      </c>
      <c r="I19" s="150">
        <v>2.1299999999999999E-2</v>
      </c>
      <c r="J19" s="248">
        <v>2.0799999999999999E-2</v>
      </c>
      <c r="K19" s="188">
        <v>2.06E-2</v>
      </c>
      <c r="L19" s="239">
        <v>2.2700000000000001E-2</v>
      </c>
      <c r="M19" s="157">
        <v>2.2100000000000002E-2</v>
      </c>
      <c r="N19" s="276">
        <v>2.0799999999999999E-2</v>
      </c>
      <c r="O19" s="153">
        <v>2.4500000000000001E-2</v>
      </c>
      <c r="P19" s="218">
        <v>2.3400000000000001E-2</v>
      </c>
      <c r="Q19" s="302">
        <v>2.53E-2</v>
      </c>
      <c r="R19" s="256">
        <v>2.3599999999999999E-2</v>
      </c>
      <c r="S19" s="250">
        <v>2.53E-2</v>
      </c>
      <c r="T19" s="327">
        <v>2.76E-2</v>
      </c>
      <c r="U19" s="250">
        <v>2.52E-2</v>
      </c>
      <c r="V19" s="186">
        <v>2.4799999999999999E-2</v>
      </c>
      <c r="W19" s="227">
        <v>2.5499999999999998E-2</v>
      </c>
      <c r="X19" s="249">
        <v>2.5399999999999999E-2</v>
      </c>
      <c r="Y19" s="185">
        <v>2.5499999999999998E-2</v>
      </c>
      <c r="Z19" s="184">
        <v>2.64E-2</v>
      </c>
      <c r="AA19" s="125">
        <v>2.8400000000000002E-2</v>
      </c>
      <c r="AB19" s="297">
        <v>2.4400000000000002E-2</v>
      </c>
      <c r="AC19" s="266">
        <v>2.3900000000000001E-2</v>
      </c>
      <c r="AD19" s="213">
        <v>1.44E-2</v>
      </c>
      <c r="AE19" s="124">
        <v>1.21E-2</v>
      </c>
      <c r="AF19" s="93">
        <v>1.3299999999999999E-2</v>
      </c>
      <c r="AG19" s="146">
        <v>1.6500000000000001E-2</v>
      </c>
      <c r="AH19" s="231">
        <v>1.9400000000000001E-2</v>
      </c>
      <c r="AI19" s="192">
        <v>1.89E-2</v>
      </c>
      <c r="AJ19" s="257">
        <v>1.8100000000000002E-2</v>
      </c>
      <c r="AK19" s="163">
        <v>1.6199999999999999E-2</v>
      </c>
      <c r="AL19" s="160">
        <v>1.7399999999999999E-2</v>
      </c>
      <c r="AM19" s="102">
        <v>1.41E-2</v>
      </c>
      <c r="AN19" s="146">
        <v>1.6500000000000001E-2</v>
      </c>
      <c r="AO19" s="262">
        <v>1.23E-2</v>
      </c>
      <c r="AP19" s="73">
        <v>1.11E-2</v>
      </c>
      <c r="AQ19" s="135">
        <v>8.8999999999999999E-3</v>
      </c>
      <c r="AR19" s="136">
        <v>9.2999999999999992E-3</v>
      </c>
      <c r="AS19" s="272">
        <v>7.9000000000000008E-3</v>
      </c>
      <c r="AT19" s="132">
        <v>7.4999999999999997E-3</v>
      </c>
      <c r="AU19" s="82">
        <v>6.8999999999999999E-3</v>
      </c>
      <c r="AV19" s="133">
        <v>7.6E-3</v>
      </c>
      <c r="AW19" s="80">
        <v>8.2000000000000007E-3</v>
      </c>
      <c r="AX19" s="83">
        <v>6.6E-3</v>
      </c>
      <c r="AY19" s="134">
        <v>8.8000000000000005E-3</v>
      </c>
      <c r="AZ19" s="212">
        <v>1.04E-2</v>
      </c>
      <c r="BA19" s="87">
        <v>1.0699999999999999E-2</v>
      </c>
      <c r="BB19" s="212">
        <v>1.04E-2</v>
      </c>
      <c r="BC19" s="169">
        <v>1.09E-2</v>
      </c>
      <c r="BD19" s="88">
        <v>9.4999999999999998E-3</v>
      </c>
      <c r="BE19" s="116">
        <v>1.15E-2</v>
      </c>
      <c r="BF19" s="111">
        <v>1.2699999999999999E-2</v>
      </c>
      <c r="BG19" s="103">
        <v>1.37E-2</v>
      </c>
      <c r="BH19" s="102">
        <v>1.4200000000000001E-2</v>
      </c>
      <c r="BI19" s="178">
        <v>1.4800000000000001E-2</v>
      </c>
      <c r="BJ19" s="70">
        <v>1.46E-2</v>
      </c>
      <c r="BK19" s="103">
        <v>1.37E-2</v>
      </c>
      <c r="BL19" s="163">
        <v>1.6199999999999999E-2</v>
      </c>
      <c r="BM19" s="271">
        <v>1.5599999999999999E-2</v>
      </c>
      <c r="BN19" s="174">
        <v>1.5800000000000002E-2</v>
      </c>
      <c r="BO19" s="127">
        <v>1.5299999999999999E-2</v>
      </c>
      <c r="BP19" s="170">
        <v>1.4500000000000001E-2</v>
      </c>
      <c r="BQ19" s="100">
        <v>1.54E-2</v>
      </c>
      <c r="BR19" s="117">
        <v>1.6500000000000001E-2</v>
      </c>
      <c r="BS19" s="257">
        <v>1.8100000000000002E-2</v>
      </c>
      <c r="BT19" s="268">
        <v>1.61E-2</v>
      </c>
      <c r="BU19" s="213">
        <v>1.44E-2</v>
      </c>
      <c r="BV19" s="175">
        <v>1.43E-2</v>
      </c>
      <c r="BW19" s="126">
        <v>1.5699999999999999E-2</v>
      </c>
      <c r="BX19" s="211">
        <v>1.4800000000000001E-2</v>
      </c>
      <c r="BY19" s="165">
        <v>1.49E-2</v>
      </c>
      <c r="BZ19" s="178">
        <v>1.47E-2</v>
      </c>
      <c r="CA19" s="175">
        <v>1.43E-2</v>
      </c>
      <c r="CB19" s="68">
        <v>1.3100000000000001E-2</v>
      </c>
      <c r="CC19" s="76">
        <v>1.41E-2</v>
      </c>
      <c r="CD19" s="178">
        <v>1.47E-2</v>
      </c>
      <c r="CE19" s="165">
        <v>1.49E-2</v>
      </c>
      <c r="CF19" s="76">
        <v>1.41E-2</v>
      </c>
      <c r="CG19" s="213">
        <v>1.44E-2</v>
      </c>
      <c r="CH19" s="141">
        <v>1.35E-2</v>
      </c>
      <c r="CI19" s="72">
        <v>1.26E-2</v>
      </c>
      <c r="CJ19" s="138">
        <v>1.17E-2</v>
      </c>
      <c r="CK19" s="79">
        <v>9.7999999999999997E-3</v>
      </c>
      <c r="CL19" s="114">
        <v>1.01E-2</v>
      </c>
      <c r="CM19" s="246">
        <v>8.5000000000000006E-3</v>
      </c>
      <c r="CN19" s="80">
        <v>8.2000000000000007E-3</v>
      </c>
      <c r="CO19" s="86">
        <v>9.1999999999999998E-3</v>
      </c>
      <c r="CP19" s="114">
        <v>0.01</v>
      </c>
      <c r="CQ19" s="135">
        <v>8.9999999999999993E-3</v>
      </c>
      <c r="CR19" s="79">
        <v>9.7999999999999997E-3</v>
      </c>
      <c r="CS19" s="79">
        <v>9.7999999999999997E-3</v>
      </c>
      <c r="CT19" s="140">
        <v>1.06E-2</v>
      </c>
      <c r="CU19" s="114">
        <v>0.01</v>
      </c>
      <c r="CV19" s="214">
        <v>1.47E-2</v>
      </c>
      <c r="CW19" s="141">
        <v>1.35E-2</v>
      </c>
      <c r="CX19" s="89">
        <v>1.3599999999999999E-2</v>
      </c>
      <c r="CY19" s="69">
        <v>1.3899999999999999E-2</v>
      </c>
      <c r="CZ19" s="213">
        <v>1.4500000000000001E-2</v>
      </c>
      <c r="DA19" s="247">
        <v>1.6E-2</v>
      </c>
      <c r="DB19" s="208">
        <v>1.66E-2</v>
      </c>
      <c r="DC19" s="207">
        <v>1.8100000000000002E-2</v>
      </c>
      <c r="DD19" s="160">
        <v>1.7500000000000002E-2</v>
      </c>
      <c r="DE19" s="75">
        <v>1.7100000000000001E-2</v>
      </c>
      <c r="DF19" s="163">
        <v>1.6199999999999999E-2</v>
      </c>
      <c r="DG19" s="247">
        <v>1.61E-2</v>
      </c>
      <c r="DH19" s="278">
        <v>1.3299999999999999E-2</v>
      </c>
      <c r="DI19" s="170">
        <v>1.4500000000000001E-2</v>
      </c>
      <c r="DJ19" s="171">
        <v>1.55E-2</v>
      </c>
      <c r="DK19" s="164">
        <v>1.7100000000000001E-2</v>
      </c>
      <c r="DL19" s="222">
        <v>1.7999999999999999E-2</v>
      </c>
      <c r="DM19" s="222">
        <v>1.7999999999999999E-2</v>
      </c>
      <c r="DN19" s="257">
        <v>1.8200000000000001E-2</v>
      </c>
      <c r="DO19" s="75">
        <v>1.72E-2</v>
      </c>
    </row>
    <row r="20" spans="1:119">
      <c r="A20" s="64" t="s">
        <v>59</v>
      </c>
      <c r="B20" s="225">
        <v>1.6299999999999999E-2</v>
      </c>
      <c r="C20" s="230">
        <v>1.6799999999999999E-2</v>
      </c>
      <c r="D20" s="266">
        <v>1.7100000000000001E-2</v>
      </c>
      <c r="E20" s="181">
        <v>1.5900000000000001E-2</v>
      </c>
      <c r="F20" s="181">
        <v>1.49E-2</v>
      </c>
      <c r="G20" s="253">
        <v>1.44E-2</v>
      </c>
      <c r="H20" s="150">
        <v>1.47E-2</v>
      </c>
      <c r="I20" s="158">
        <v>1.4999999999999999E-2</v>
      </c>
      <c r="J20" s="276">
        <v>1.4200000000000001E-2</v>
      </c>
      <c r="K20" s="219">
        <v>1.4800000000000001E-2</v>
      </c>
      <c r="L20" s="193">
        <v>1.46E-2</v>
      </c>
      <c r="M20" s="217">
        <v>1.52E-2</v>
      </c>
      <c r="N20" s="264">
        <v>1.5100000000000001E-2</v>
      </c>
      <c r="O20" s="275">
        <v>1.61E-2</v>
      </c>
      <c r="P20" s="220">
        <v>1.35E-2</v>
      </c>
      <c r="Q20" s="223">
        <v>1.06E-2</v>
      </c>
      <c r="R20" s="159">
        <v>1.34E-2</v>
      </c>
      <c r="S20" s="250">
        <v>1.84E-2</v>
      </c>
      <c r="T20" s="281">
        <v>2.0299999999999999E-2</v>
      </c>
      <c r="U20" s="152">
        <v>1.6400000000000001E-2</v>
      </c>
      <c r="V20" s="256">
        <v>1.6799999999999999E-2</v>
      </c>
      <c r="W20" s="154">
        <v>1.78E-2</v>
      </c>
      <c r="X20" s="226">
        <v>1.7399999999999999E-2</v>
      </c>
      <c r="Y20" s="256">
        <v>1.6799999999999999E-2</v>
      </c>
      <c r="Z20" s="153">
        <v>1.7600000000000001E-2</v>
      </c>
      <c r="AA20" s="239">
        <v>1.61E-2</v>
      </c>
      <c r="AB20" s="189">
        <v>1.3899999999999999E-2</v>
      </c>
      <c r="AC20" s="204">
        <v>1.4500000000000001E-2</v>
      </c>
      <c r="AD20" s="191">
        <v>1.54E-2</v>
      </c>
      <c r="AE20" s="157">
        <v>1.55E-2</v>
      </c>
      <c r="AF20" s="217">
        <v>1.52E-2</v>
      </c>
      <c r="AG20" s="204">
        <v>1.4500000000000001E-2</v>
      </c>
      <c r="AH20" s="257">
        <v>1.1900000000000001E-2</v>
      </c>
      <c r="AI20" s="208">
        <v>1.0500000000000001E-2</v>
      </c>
      <c r="AJ20" s="128">
        <v>9.1999999999999998E-3</v>
      </c>
      <c r="AK20" s="70">
        <v>8.6E-3</v>
      </c>
      <c r="AL20" s="214">
        <v>8.6999999999999994E-3</v>
      </c>
      <c r="AM20" s="209">
        <v>8.3000000000000001E-3</v>
      </c>
      <c r="AN20" s="271">
        <v>9.4999999999999998E-3</v>
      </c>
      <c r="AO20" s="211">
        <v>8.8000000000000005E-3</v>
      </c>
      <c r="AP20" s="258">
        <v>1.2E-2</v>
      </c>
      <c r="AQ20" s="75">
        <v>1.09E-2</v>
      </c>
      <c r="AR20" s="75">
        <v>1.09E-2</v>
      </c>
      <c r="AS20" s="265">
        <v>1.2500000000000001E-2</v>
      </c>
      <c r="AT20" s="270">
        <v>1.38E-2</v>
      </c>
      <c r="AU20" s="150">
        <v>1.4800000000000001E-2</v>
      </c>
      <c r="AV20" s="251">
        <v>1.8100000000000002E-2</v>
      </c>
      <c r="AW20" s="226">
        <v>1.7299999999999999E-2</v>
      </c>
      <c r="AX20" s="186">
        <v>1.7899999999999999E-2</v>
      </c>
      <c r="AY20" s="152">
        <v>1.6500000000000001E-2</v>
      </c>
      <c r="AZ20" s="219">
        <v>1.4800000000000001E-2</v>
      </c>
      <c r="BA20" s="198">
        <v>1.55E-2</v>
      </c>
      <c r="BB20" s="271">
        <v>9.4999999999999998E-3</v>
      </c>
      <c r="BC20" s="163">
        <v>1.01E-2</v>
      </c>
      <c r="BD20" s="171">
        <v>9.4999999999999998E-3</v>
      </c>
      <c r="BE20" s="106">
        <v>1.0200000000000001E-2</v>
      </c>
      <c r="BF20" s="147">
        <v>1.0699999999999999E-2</v>
      </c>
      <c r="BG20" s="160">
        <v>1.1299999999999999E-2</v>
      </c>
      <c r="BH20" s="107">
        <v>1.2E-2</v>
      </c>
      <c r="BI20" s="74">
        <v>9.7000000000000003E-3</v>
      </c>
      <c r="BJ20" s="163">
        <v>1.01E-2</v>
      </c>
      <c r="BK20" s="117">
        <v>1.04E-2</v>
      </c>
      <c r="BL20" s="80">
        <v>2.8E-3</v>
      </c>
      <c r="BM20" s="282">
        <v>2.8999999999999998E-3</v>
      </c>
      <c r="BN20" s="132">
        <v>2.2000000000000001E-3</v>
      </c>
      <c r="BO20" s="83">
        <v>1.2999999999999999E-3</v>
      </c>
      <c r="BP20" s="306">
        <v>2E-3</v>
      </c>
      <c r="BQ20" s="176">
        <v>1.8E-3</v>
      </c>
      <c r="BR20" s="303">
        <v>1.5E-3</v>
      </c>
      <c r="BS20" s="82">
        <v>1.6000000000000001E-3</v>
      </c>
      <c r="BT20" s="133">
        <v>2.3E-3</v>
      </c>
      <c r="BU20" s="133">
        <v>2.3E-3</v>
      </c>
      <c r="BV20" s="176">
        <v>1.8E-3</v>
      </c>
      <c r="BW20" s="282">
        <v>2.8999999999999998E-3</v>
      </c>
      <c r="BX20" s="131">
        <v>4.1000000000000003E-3</v>
      </c>
      <c r="BY20" s="97">
        <v>6.1000000000000004E-3</v>
      </c>
      <c r="BZ20" s="104">
        <v>5.3E-3</v>
      </c>
      <c r="CA20" s="98">
        <v>7.1000000000000004E-3</v>
      </c>
      <c r="CB20" s="137">
        <v>5.8999999999999999E-3</v>
      </c>
      <c r="CC20" s="87">
        <v>5.1000000000000004E-3</v>
      </c>
      <c r="CD20" s="140">
        <v>5.0000000000000001E-3</v>
      </c>
      <c r="CE20" s="166">
        <v>6.6E-3</v>
      </c>
      <c r="CF20" s="97">
        <v>6.1000000000000004E-3</v>
      </c>
      <c r="CG20" s="216">
        <v>7.4999999999999997E-3</v>
      </c>
      <c r="CH20" s="216">
        <v>7.4999999999999997E-3</v>
      </c>
      <c r="CI20" s="209">
        <v>8.3000000000000001E-3</v>
      </c>
      <c r="CJ20" s="278">
        <v>7.3000000000000001E-3</v>
      </c>
      <c r="CK20" s="65">
        <v>5.4999999999999997E-3</v>
      </c>
      <c r="CL20" s="92">
        <v>7.9000000000000008E-3</v>
      </c>
      <c r="CM20" s="216">
        <v>7.4999999999999997E-3</v>
      </c>
      <c r="CN20" s="103">
        <v>7.7999999999999996E-3</v>
      </c>
      <c r="CO20" s="65">
        <v>5.5999999999999999E-3</v>
      </c>
      <c r="CP20" s="69">
        <v>8.0000000000000002E-3</v>
      </c>
      <c r="CQ20" s="278">
        <v>7.3000000000000001E-3</v>
      </c>
      <c r="CR20" s="210">
        <v>1.2500000000000001E-2</v>
      </c>
      <c r="CS20" s="149">
        <v>1.37E-2</v>
      </c>
      <c r="CT20" s="264">
        <v>1.5100000000000001E-2</v>
      </c>
      <c r="CU20" s="156">
        <v>1.7000000000000001E-2</v>
      </c>
      <c r="CV20" s="230">
        <v>1.6899999999999998E-2</v>
      </c>
      <c r="CW20" s="182">
        <v>1.5800000000000002E-2</v>
      </c>
      <c r="CX20" s="261">
        <v>2.0799999999999999E-2</v>
      </c>
      <c r="CY20" s="125">
        <v>2.12E-2</v>
      </c>
      <c r="CZ20" s="229">
        <v>2.01E-2</v>
      </c>
      <c r="DA20" s="234">
        <v>1.6799999999999999E-2</v>
      </c>
      <c r="DB20" s="289">
        <v>1.77E-2</v>
      </c>
      <c r="DC20" s="238">
        <v>1.72E-2</v>
      </c>
      <c r="DD20" s="183">
        <v>1.8700000000000001E-2</v>
      </c>
      <c r="DE20" s="252">
        <v>1.78E-2</v>
      </c>
      <c r="DF20" s="295">
        <v>2.01E-2</v>
      </c>
      <c r="DG20" s="153">
        <v>1.7600000000000001E-2</v>
      </c>
      <c r="DH20" s="297">
        <v>1.7500000000000002E-2</v>
      </c>
      <c r="DI20" s="185">
        <v>1.8499999999999999E-2</v>
      </c>
      <c r="DJ20" s="256">
        <v>1.6899999999999998E-2</v>
      </c>
      <c r="DK20" s="301">
        <v>1.5900000000000001E-2</v>
      </c>
      <c r="DL20" s="220">
        <v>1.3599999999999999E-2</v>
      </c>
      <c r="DM20" s="108">
        <v>1.21E-2</v>
      </c>
      <c r="DN20" s="257">
        <v>1.1900000000000001E-2</v>
      </c>
      <c r="DO20" s="149">
        <v>1.37E-2</v>
      </c>
    </row>
    <row r="21" spans="1:119">
      <c r="A21" s="64" t="s">
        <v>61</v>
      </c>
      <c r="B21" s="278">
        <v>1.7000000000000001E-2</v>
      </c>
      <c r="C21" s="224">
        <v>2.3E-2</v>
      </c>
      <c r="D21" s="257">
        <v>2.3300000000000001E-2</v>
      </c>
      <c r="E21" s="108">
        <v>2.41E-2</v>
      </c>
      <c r="F21" s="108">
        <v>2.3699999999999999E-2</v>
      </c>
      <c r="G21" s="146">
        <v>2.1299999999999999E-2</v>
      </c>
      <c r="H21" s="231">
        <v>2.4899999999999999E-2</v>
      </c>
      <c r="I21" s="121">
        <v>2.52E-2</v>
      </c>
      <c r="J21" s="300">
        <v>2.3800000000000002E-2</v>
      </c>
      <c r="K21" s="153">
        <v>3.15E-2</v>
      </c>
      <c r="L21" s="292">
        <v>3.3399999999999999E-2</v>
      </c>
      <c r="M21" s="238">
        <v>3.09E-2</v>
      </c>
      <c r="N21" s="310">
        <v>3.2300000000000002E-2</v>
      </c>
      <c r="O21" s="299">
        <v>3.2099999999999997E-2</v>
      </c>
      <c r="P21" s="125">
        <v>3.6600000000000001E-2</v>
      </c>
      <c r="Q21" s="184">
        <v>3.4000000000000002E-2</v>
      </c>
      <c r="R21" s="239">
        <v>2.93E-2</v>
      </c>
      <c r="S21" s="243">
        <v>2.86E-2</v>
      </c>
      <c r="T21" s="274">
        <v>2.2599999999999999E-2</v>
      </c>
      <c r="U21" s="160">
        <v>2.2499999999999999E-2</v>
      </c>
      <c r="V21" s="75">
        <v>2.2100000000000002E-2</v>
      </c>
      <c r="W21" s="180">
        <v>2.29E-2</v>
      </c>
      <c r="X21" s="126">
        <v>2.0199999999999999E-2</v>
      </c>
      <c r="Y21" s="208">
        <v>2.1399999999999999E-2</v>
      </c>
      <c r="Z21" s="151">
        <v>2.8899999999999999E-2</v>
      </c>
      <c r="AA21" s="121">
        <v>2.52E-2</v>
      </c>
      <c r="AB21" s="211">
        <v>1.9099999999999999E-2</v>
      </c>
      <c r="AC21" s="113">
        <v>1.6199999999999999E-2</v>
      </c>
      <c r="AD21" s="165">
        <v>1.9199999999999998E-2</v>
      </c>
      <c r="AE21" s="145">
        <v>1.9300000000000001E-2</v>
      </c>
      <c r="AF21" s="163">
        <v>2.0799999999999999E-2</v>
      </c>
      <c r="AG21" s="71">
        <v>1.9400000000000001E-2</v>
      </c>
      <c r="AH21" s="74">
        <v>2.0299999999999999E-2</v>
      </c>
      <c r="AI21" s="76">
        <v>1.8100000000000002E-2</v>
      </c>
      <c r="AJ21" s="216">
        <v>1.72E-2</v>
      </c>
      <c r="AK21" s="137">
        <v>1.49E-2</v>
      </c>
      <c r="AL21" s="65">
        <v>1.44E-2</v>
      </c>
      <c r="AM21" s="66">
        <v>1.55E-2</v>
      </c>
      <c r="AN21" s="68">
        <v>1.6899999999999998E-2</v>
      </c>
      <c r="AO21" s="221">
        <v>1.2500000000000001E-2</v>
      </c>
      <c r="AP21" s="131">
        <v>1.24E-2</v>
      </c>
      <c r="AQ21" s="284">
        <v>1.04E-2</v>
      </c>
      <c r="AR21" s="133">
        <v>9.9000000000000008E-3</v>
      </c>
      <c r="AS21" s="283">
        <v>8.8000000000000005E-3</v>
      </c>
      <c r="AT21" s="83">
        <v>8.5000000000000006E-3</v>
      </c>
      <c r="AU21" s="132">
        <v>9.7000000000000003E-3</v>
      </c>
      <c r="AV21" s="272">
        <v>1.03E-2</v>
      </c>
      <c r="AW21" s="77">
        <v>1.18E-2</v>
      </c>
      <c r="AX21" s="79">
        <v>1.26E-2</v>
      </c>
      <c r="AY21" s="124">
        <v>1.5599999999999999E-2</v>
      </c>
      <c r="AZ21" s="110">
        <v>1.66E-2</v>
      </c>
      <c r="BA21" s="168">
        <v>1.5699999999999999E-2</v>
      </c>
      <c r="BB21" s="72">
        <v>1.6199999999999999E-2</v>
      </c>
      <c r="BC21" s="93">
        <v>1.7100000000000001E-2</v>
      </c>
      <c r="BD21" s="71">
        <v>1.95E-2</v>
      </c>
      <c r="BE21" s="118">
        <v>2.1100000000000001E-2</v>
      </c>
      <c r="BF21" s="190">
        <v>2.5000000000000001E-2</v>
      </c>
      <c r="BG21" s="189">
        <v>2.63E-2</v>
      </c>
      <c r="BH21" s="257">
        <v>2.3400000000000001E-2</v>
      </c>
      <c r="BI21" s="199">
        <v>2.53E-2</v>
      </c>
      <c r="BJ21" s="76">
        <v>1.8100000000000002E-2</v>
      </c>
      <c r="BK21" s="165">
        <v>1.9199999999999998E-2</v>
      </c>
      <c r="BL21" s="95">
        <v>1.2999999999999999E-2</v>
      </c>
      <c r="BM21" s="221">
        <v>1.2500000000000001E-2</v>
      </c>
      <c r="BN21" s="88">
        <v>1.2200000000000001E-2</v>
      </c>
      <c r="BO21" s="77">
        <v>1.18E-2</v>
      </c>
      <c r="BP21" s="79">
        <v>1.2699999999999999E-2</v>
      </c>
      <c r="BQ21" s="285">
        <v>1.2800000000000001E-2</v>
      </c>
      <c r="BR21" s="221">
        <v>1.2500000000000001E-2</v>
      </c>
      <c r="BS21" s="88">
        <v>1.2200000000000001E-2</v>
      </c>
      <c r="BT21" s="246">
        <v>1.0999999999999999E-2</v>
      </c>
      <c r="BU21" s="285">
        <v>1.29E-2</v>
      </c>
      <c r="BV21" s="286">
        <v>1.0699999999999999E-2</v>
      </c>
      <c r="BW21" s="135">
        <v>1.15E-2</v>
      </c>
      <c r="BX21" s="285">
        <v>1.29E-2</v>
      </c>
      <c r="BY21" s="90">
        <v>1.6400000000000001E-2</v>
      </c>
      <c r="BZ21" s="278">
        <v>1.7000000000000001E-2</v>
      </c>
      <c r="CA21" s="141">
        <v>1.7399999999999999E-2</v>
      </c>
      <c r="CB21" s="90">
        <v>1.6400000000000001E-2</v>
      </c>
      <c r="CC21" s="91">
        <v>1.7899999999999999E-2</v>
      </c>
      <c r="CD21" s="145">
        <v>1.9300000000000001E-2</v>
      </c>
      <c r="CE21" s="171">
        <v>0.02</v>
      </c>
      <c r="CF21" s="70">
        <v>1.8800000000000001E-2</v>
      </c>
      <c r="CG21" s="127">
        <v>1.9800000000000002E-2</v>
      </c>
      <c r="CH21" s="170">
        <v>1.8599999999999998E-2</v>
      </c>
      <c r="CI21" s="126">
        <v>2.0199999999999999E-2</v>
      </c>
      <c r="CJ21" s="145">
        <v>1.9300000000000001E-2</v>
      </c>
      <c r="CK21" s="92">
        <v>1.78E-2</v>
      </c>
      <c r="CL21" s="127">
        <v>1.9800000000000002E-2</v>
      </c>
      <c r="CM21" s="214">
        <v>1.89E-2</v>
      </c>
      <c r="CN21" s="214">
        <v>1.8800000000000001E-2</v>
      </c>
      <c r="CO21" s="103">
        <v>1.77E-2</v>
      </c>
      <c r="CP21" s="172">
        <v>1.7600000000000001E-2</v>
      </c>
      <c r="CQ21" s="91">
        <v>1.7999999999999999E-2</v>
      </c>
      <c r="CR21" s="211">
        <v>1.9099999999999999E-2</v>
      </c>
      <c r="CS21" s="70">
        <v>1.8800000000000001E-2</v>
      </c>
      <c r="CT21" s="145">
        <v>1.9300000000000001E-2</v>
      </c>
      <c r="CU21" s="205">
        <v>2.46E-2</v>
      </c>
      <c r="CV21" s="204">
        <v>2.7099999999999999E-2</v>
      </c>
      <c r="CW21" s="159">
        <v>2.5499999999999998E-2</v>
      </c>
      <c r="CX21" s="101">
        <v>2.1600000000000001E-2</v>
      </c>
      <c r="CY21" s="173">
        <v>2.24E-2</v>
      </c>
      <c r="CZ21" s="247">
        <v>2.06E-2</v>
      </c>
      <c r="DA21" s="147">
        <v>2.18E-2</v>
      </c>
      <c r="DB21" s="201">
        <v>2.5700000000000001E-2</v>
      </c>
      <c r="DC21" s="201">
        <v>2.5700000000000001E-2</v>
      </c>
      <c r="DD21" s="163">
        <v>2.0799999999999999E-2</v>
      </c>
      <c r="DE21" s="101">
        <v>2.1600000000000001E-2</v>
      </c>
      <c r="DF21" s="165">
        <v>1.9199999999999998E-2</v>
      </c>
      <c r="DG21" s="247">
        <v>2.07E-2</v>
      </c>
      <c r="DH21" s="75">
        <v>2.1999999999999999E-2</v>
      </c>
      <c r="DI21" s="145">
        <v>1.9300000000000001E-2</v>
      </c>
      <c r="DJ21" s="118">
        <v>2.1000000000000001E-2</v>
      </c>
      <c r="DK21" s="71">
        <v>1.9400000000000001E-2</v>
      </c>
      <c r="DL21" s="178">
        <v>1.9E-2</v>
      </c>
      <c r="DM21" s="70">
        <v>1.8800000000000001E-2</v>
      </c>
      <c r="DN21" s="213">
        <v>1.8599999999999998E-2</v>
      </c>
      <c r="DO21" s="178">
        <v>1.9E-2</v>
      </c>
    </row>
    <row r="22" spans="1:119">
      <c r="A22" s="64" t="s">
        <v>63</v>
      </c>
      <c r="B22" s="155">
        <v>2.29E-2</v>
      </c>
      <c r="C22" s="226">
        <v>2.1399999999999999E-2</v>
      </c>
      <c r="D22" s="288">
        <v>2.2700000000000001E-2</v>
      </c>
      <c r="E22" s="260">
        <v>2.24E-2</v>
      </c>
      <c r="F22" s="260">
        <v>2.3699999999999999E-2</v>
      </c>
      <c r="G22" s="125">
        <v>2.3699999999999999E-2</v>
      </c>
      <c r="H22" s="125">
        <v>2.3800000000000002E-2</v>
      </c>
      <c r="I22" s="311">
        <v>2.3099999999999999E-2</v>
      </c>
      <c r="J22" s="327">
        <v>2.3300000000000001E-2</v>
      </c>
      <c r="K22" s="90">
        <v>1.44E-2</v>
      </c>
      <c r="L22" s="68">
        <v>1.46E-2</v>
      </c>
      <c r="M22" s="111">
        <v>1.44E-2</v>
      </c>
      <c r="N22" s="124">
        <v>1.4E-2</v>
      </c>
      <c r="O22" s="133">
        <v>1.1299999999999999E-2</v>
      </c>
      <c r="P22" s="131">
        <v>1.2500000000000001E-2</v>
      </c>
      <c r="Q22" s="103">
        <v>1.4999999999999999E-2</v>
      </c>
      <c r="R22" s="70">
        <v>1.55E-2</v>
      </c>
      <c r="S22" s="173">
        <v>1.72E-2</v>
      </c>
      <c r="T22" s="174">
        <v>1.6299999999999999E-2</v>
      </c>
      <c r="U22" s="126">
        <v>1.61E-2</v>
      </c>
      <c r="V22" s="102">
        <v>1.52E-2</v>
      </c>
      <c r="W22" s="209">
        <v>1.5299999999999999E-2</v>
      </c>
      <c r="X22" s="172">
        <v>1.49E-2</v>
      </c>
      <c r="Y22" s="178">
        <v>1.5599999999999999E-2</v>
      </c>
      <c r="Z22" s="69">
        <v>1.5100000000000001E-2</v>
      </c>
      <c r="AA22" s="216">
        <v>1.4800000000000001E-2</v>
      </c>
      <c r="AB22" s="278">
        <v>1.47E-2</v>
      </c>
      <c r="AC22" s="124">
        <v>1.4E-2</v>
      </c>
      <c r="AD22" s="258">
        <v>1.77E-2</v>
      </c>
      <c r="AE22" s="241">
        <v>1.84E-2</v>
      </c>
      <c r="AF22" s="161">
        <v>1.7100000000000001E-2</v>
      </c>
      <c r="AG22" s="205">
        <v>1.8200000000000001E-2</v>
      </c>
      <c r="AH22" s="257">
        <v>1.7600000000000001E-2</v>
      </c>
      <c r="AI22" s="98">
        <v>1.4500000000000001E-2</v>
      </c>
      <c r="AJ22" s="111">
        <v>1.44E-2</v>
      </c>
      <c r="AK22" s="87">
        <v>1.32E-2</v>
      </c>
      <c r="AL22" s="130">
        <v>1.35E-2</v>
      </c>
      <c r="AM22" s="246">
        <v>1.1900000000000001E-2</v>
      </c>
      <c r="AN22" s="138">
        <v>1.37E-2</v>
      </c>
      <c r="AO22" s="138">
        <v>1.37E-2</v>
      </c>
      <c r="AP22" s="167">
        <v>1.1900000000000001E-2</v>
      </c>
      <c r="AQ22" s="273">
        <v>1.11E-2</v>
      </c>
      <c r="AR22" s="167">
        <v>1.1900000000000001E-2</v>
      </c>
      <c r="AS22" s="87">
        <v>1.32E-2</v>
      </c>
      <c r="AT22" s="221">
        <v>1.26E-2</v>
      </c>
      <c r="AU22" s="175">
        <v>1.5299999999999999E-2</v>
      </c>
      <c r="AV22" s="113">
        <v>1.43E-2</v>
      </c>
      <c r="AW22" s="68">
        <v>1.46E-2</v>
      </c>
      <c r="AX22" s="175">
        <v>1.5299999999999999E-2</v>
      </c>
      <c r="AY22" s="216">
        <v>1.4800000000000001E-2</v>
      </c>
      <c r="AZ22" s="137">
        <v>1.37E-2</v>
      </c>
      <c r="BA22" s="83">
        <v>1.0699999999999999E-2</v>
      </c>
      <c r="BB22" s="221">
        <v>1.26E-2</v>
      </c>
      <c r="BC22" s="73">
        <v>1.34E-2</v>
      </c>
      <c r="BD22" s="116">
        <v>1.3599999999999999E-2</v>
      </c>
      <c r="BE22" s="65">
        <v>1.35E-2</v>
      </c>
      <c r="BF22" s="140">
        <v>1.3100000000000001E-2</v>
      </c>
      <c r="BG22" s="213">
        <v>1.54E-2</v>
      </c>
      <c r="BH22" s="214">
        <v>1.5599999999999999E-2</v>
      </c>
      <c r="BI22" s="110">
        <v>1.44E-2</v>
      </c>
      <c r="BJ22" s="79">
        <v>1.26E-2</v>
      </c>
      <c r="BK22" s="70">
        <v>1.55E-2</v>
      </c>
      <c r="BL22" s="178">
        <v>1.5599999999999999E-2</v>
      </c>
      <c r="BM22" s="254">
        <v>1.8200000000000001E-2</v>
      </c>
      <c r="BN22" s="102">
        <v>1.52E-2</v>
      </c>
      <c r="BO22" s="113">
        <v>1.43E-2</v>
      </c>
      <c r="BP22" s="88">
        <v>1.24E-2</v>
      </c>
      <c r="BQ22" s="116">
        <v>1.3599999999999999E-2</v>
      </c>
      <c r="BR22" s="142">
        <v>1.3599999999999999E-2</v>
      </c>
      <c r="BS22" s="262">
        <v>1.41E-2</v>
      </c>
      <c r="BT22" s="168">
        <v>1.41E-2</v>
      </c>
      <c r="BU22" s="216">
        <v>1.47E-2</v>
      </c>
      <c r="BV22" s="67">
        <v>1.46E-2</v>
      </c>
      <c r="BW22" s="105">
        <v>1.7100000000000001E-2</v>
      </c>
      <c r="BX22" s="210">
        <v>1.7999999999999999E-2</v>
      </c>
      <c r="BY22" s="121">
        <v>1.8499999999999999E-2</v>
      </c>
      <c r="BZ22" s="231">
        <v>1.84E-2</v>
      </c>
      <c r="CA22" s="75">
        <v>1.7000000000000001E-2</v>
      </c>
      <c r="CB22" s="205">
        <v>1.8200000000000001E-2</v>
      </c>
      <c r="CC22" s="158">
        <v>1.9699999999999999E-2</v>
      </c>
      <c r="CD22" s="150">
        <v>1.95E-2</v>
      </c>
      <c r="CE22" s="232">
        <v>1.8700000000000001E-2</v>
      </c>
      <c r="CF22" s="151">
        <v>2.0199999999999999E-2</v>
      </c>
      <c r="CG22" s="265">
        <v>1.8100000000000002E-2</v>
      </c>
      <c r="CH22" s="182">
        <v>2.0199999999999999E-2</v>
      </c>
      <c r="CI22" s="159">
        <v>1.8599999999999998E-2</v>
      </c>
      <c r="CJ22" s="179">
        <v>1.8800000000000001E-2</v>
      </c>
      <c r="CK22" s="121">
        <v>1.8499999999999999E-2</v>
      </c>
      <c r="CL22" s="188">
        <v>1.9099999999999999E-2</v>
      </c>
      <c r="CM22" s="109">
        <v>1.6899999999999998E-2</v>
      </c>
      <c r="CN22" s="118">
        <v>1.6500000000000001E-2</v>
      </c>
      <c r="CO22" s="146">
        <v>1.66E-2</v>
      </c>
      <c r="CP22" s="276">
        <v>1.9099999999999999E-2</v>
      </c>
      <c r="CQ22" s="197">
        <v>1.9900000000000001E-2</v>
      </c>
      <c r="CR22" s="301">
        <v>2.0299999999999999E-2</v>
      </c>
      <c r="CS22" s="188">
        <v>1.9099999999999999E-2</v>
      </c>
      <c r="CT22" s="287">
        <v>2.0799999999999999E-2</v>
      </c>
      <c r="CU22" s="218">
        <v>2.07E-2</v>
      </c>
      <c r="CV22" s="296">
        <v>2.2800000000000001E-2</v>
      </c>
      <c r="CW22" s="311">
        <v>2.3099999999999999E-2</v>
      </c>
      <c r="CX22" s="242">
        <v>2.1100000000000001E-2</v>
      </c>
      <c r="CY22" s="244">
        <v>1.9300000000000001E-2</v>
      </c>
      <c r="CZ22" s="196">
        <v>1.9E-2</v>
      </c>
      <c r="DA22" s="237">
        <v>2.1299999999999999E-2</v>
      </c>
      <c r="DB22" s="252">
        <v>2.1499999999999998E-2</v>
      </c>
      <c r="DC22" s="205">
        <v>1.8200000000000001E-2</v>
      </c>
      <c r="DD22" s="67">
        <v>1.46E-2</v>
      </c>
      <c r="DE22" s="110">
        <v>1.4500000000000001E-2</v>
      </c>
      <c r="DF22" s="92">
        <v>1.4999999999999999E-2</v>
      </c>
      <c r="DG22" s="172">
        <v>1.49E-2</v>
      </c>
      <c r="DH22" s="102">
        <v>1.52E-2</v>
      </c>
      <c r="DI22" s="170">
        <v>1.54E-2</v>
      </c>
      <c r="DJ22" s="141">
        <v>1.4800000000000001E-2</v>
      </c>
      <c r="DK22" s="109">
        <v>1.6799999999999999E-2</v>
      </c>
      <c r="DL22" s="106">
        <v>1.6500000000000001E-2</v>
      </c>
      <c r="DM22" s="222">
        <v>1.7500000000000002E-2</v>
      </c>
      <c r="DN22" s="201">
        <v>1.8700000000000001E-2</v>
      </c>
      <c r="DO22" s="253">
        <v>1.9300000000000001E-2</v>
      </c>
    </row>
    <row r="23" spans="1:119">
      <c r="A23" s="64" t="s">
        <v>66</v>
      </c>
      <c r="B23" s="83">
        <v>1.21E-2</v>
      </c>
      <c r="C23" s="246">
        <v>1.4500000000000001E-2</v>
      </c>
      <c r="D23" s="82">
        <v>1.2699999999999999E-2</v>
      </c>
      <c r="E23" s="82">
        <v>1.26E-2</v>
      </c>
      <c r="F23" s="82">
        <v>1.2699999999999999E-2</v>
      </c>
      <c r="G23" s="81">
        <v>1.32E-2</v>
      </c>
      <c r="H23" s="306">
        <v>1.32E-2</v>
      </c>
      <c r="I23" s="83">
        <v>1.2200000000000001E-2</v>
      </c>
      <c r="J23" s="273">
        <v>1.2999999999999999E-2</v>
      </c>
      <c r="K23" s="134">
        <v>1.5100000000000001E-2</v>
      </c>
      <c r="L23" s="134">
        <v>1.5100000000000001E-2</v>
      </c>
      <c r="M23" s="131">
        <v>1.6E-2</v>
      </c>
      <c r="N23" s="246">
        <v>1.4500000000000001E-2</v>
      </c>
      <c r="O23" s="95">
        <v>1.67E-2</v>
      </c>
      <c r="P23" s="95">
        <v>1.66E-2</v>
      </c>
      <c r="Q23" s="79">
        <v>1.6199999999999999E-2</v>
      </c>
      <c r="R23" s="212">
        <v>1.7000000000000001E-2</v>
      </c>
      <c r="S23" s="175">
        <v>2.1999999999999999E-2</v>
      </c>
      <c r="T23" s="211">
        <v>2.2599999999999999E-2</v>
      </c>
      <c r="U23" s="215">
        <v>2.4E-2</v>
      </c>
      <c r="V23" s="271">
        <v>2.3599999999999999E-2</v>
      </c>
      <c r="W23" s="118">
        <v>2.4500000000000001E-2</v>
      </c>
      <c r="X23" s="120">
        <v>2.7400000000000001E-2</v>
      </c>
      <c r="Y23" s="258">
        <v>2.69E-2</v>
      </c>
      <c r="Z23" s="148">
        <v>3.0599999999999999E-2</v>
      </c>
      <c r="AA23" s="217">
        <v>3.1399999999999997E-2</v>
      </c>
      <c r="AB23" s="190">
        <v>2.8299999999999999E-2</v>
      </c>
      <c r="AC23" s="107">
        <v>2.7E-2</v>
      </c>
      <c r="AD23" s="197">
        <v>3.15E-2</v>
      </c>
      <c r="AE23" s="207">
        <v>2.6599999999999999E-2</v>
      </c>
      <c r="AF23" s="173">
        <v>2.58E-2</v>
      </c>
      <c r="AG23" s="192">
        <v>2.7799999999999998E-2</v>
      </c>
      <c r="AH23" s="247">
        <v>2.41E-2</v>
      </c>
      <c r="AI23" s="122">
        <v>2.6100000000000002E-2</v>
      </c>
      <c r="AJ23" s="223">
        <v>2.4899999999999999E-2</v>
      </c>
      <c r="AK23" s="271">
        <v>2.35E-2</v>
      </c>
      <c r="AL23" s="211">
        <v>2.2599999999999999E-2</v>
      </c>
      <c r="AM23" s="145">
        <v>2.2800000000000001E-2</v>
      </c>
      <c r="AN23" s="271">
        <v>2.35E-2</v>
      </c>
      <c r="AO23" s="165">
        <v>2.2700000000000001E-2</v>
      </c>
      <c r="AP23" s="247">
        <v>2.41E-2</v>
      </c>
      <c r="AQ23" s="271">
        <v>2.35E-2</v>
      </c>
      <c r="AR23" s="76">
        <v>2.1600000000000001E-2</v>
      </c>
      <c r="AS23" s="122">
        <v>2.6100000000000002E-2</v>
      </c>
      <c r="AT23" s="258">
        <v>2.69E-2</v>
      </c>
      <c r="AU23" s="189">
        <v>2.9499999999999998E-2</v>
      </c>
      <c r="AV23" s="197">
        <v>3.15E-2</v>
      </c>
      <c r="AW23" s="201">
        <v>2.9000000000000001E-2</v>
      </c>
      <c r="AX23" s="189">
        <v>2.9499999999999998E-2</v>
      </c>
      <c r="AY23" s="255">
        <v>3.2399999999999998E-2</v>
      </c>
      <c r="AZ23" s="218">
        <v>3.3300000000000003E-2</v>
      </c>
      <c r="BA23" s="235">
        <v>3.6900000000000002E-2</v>
      </c>
      <c r="BB23" s="249">
        <v>3.5900000000000001E-2</v>
      </c>
      <c r="BC23" s="194">
        <v>3.3000000000000002E-2</v>
      </c>
      <c r="BD23" s="186">
        <v>3.5200000000000002E-2</v>
      </c>
      <c r="BE23" s="155">
        <v>3.7400000000000003E-2</v>
      </c>
      <c r="BF23" s="198">
        <v>3.1800000000000002E-2</v>
      </c>
      <c r="BG23" s="251">
        <v>3.5299999999999998E-2</v>
      </c>
      <c r="BH23" s="279">
        <v>3.4299999999999997E-2</v>
      </c>
      <c r="BI23" s="194">
        <v>3.3000000000000002E-2</v>
      </c>
      <c r="BJ23" s="242">
        <v>3.4200000000000001E-2</v>
      </c>
      <c r="BK23" s="259">
        <v>3.6999999999999998E-2</v>
      </c>
      <c r="BL23" s="235">
        <v>3.6799999999999999E-2</v>
      </c>
      <c r="BM23" s="259">
        <v>3.6999999999999998E-2</v>
      </c>
      <c r="BN23" s="288">
        <v>3.6700000000000003E-2</v>
      </c>
      <c r="BO23" s="125">
        <v>3.9699999999999999E-2</v>
      </c>
      <c r="BP23" s="304">
        <v>3.9399999999999998E-2</v>
      </c>
      <c r="BQ23" s="184">
        <v>3.7199999999999997E-2</v>
      </c>
      <c r="BR23" s="269">
        <v>3.5400000000000001E-2</v>
      </c>
      <c r="BS23" s="242">
        <v>3.4200000000000001E-2</v>
      </c>
      <c r="BT23" s="256">
        <v>3.3700000000000001E-2</v>
      </c>
      <c r="BU23" s="188">
        <v>2.9899999999999999E-2</v>
      </c>
      <c r="BV23" s="188">
        <v>2.9899999999999999E-2</v>
      </c>
      <c r="BW23" s="265">
        <v>2.76E-2</v>
      </c>
      <c r="BX23" s="196">
        <v>2.9700000000000001E-2</v>
      </c>
      <c r="BY23" s="149">
        <v>2.9399999999999999E-2</v>
      </c>
      <c r="BZ23" s="201">
        <v>2.9000000000000001E-2</v>
      </c>
      <c r="CA23" s="108">
        <v>2.7099999999999999E-2</v>
      </c>
      <c r="CB23" s="231">
        <v>2.8299999999999999E-2</v>
      </c>
      <c r="CC23" s="107">
        <v>2.69E-2</v>
      </c>
      <c r="CD23" s="223">
        <v>2.4899999999999999E-2</v>
      </c>
      <c r="CE23" s="208">
        <v>2.4799999999999999E-2</v>
      </c>
      <c r="CF23" s="192">
        <v>2.7699999999999999E-2</v>
      </c>
      <c r="CG23" s="163">
        <v>2.4299999999999999E-2</v>
      </c>
      <c r="CH23" s="300">
        <v>2.7199999999999998E-2</v>
      </c>
      <c r="CI23" s="107">
        <v>2.7E-2</v>
      </c>
      <c r="CJ23" s="178">
        <v>2.2499999999999999E-2</v>
      </c>
      <c r="CK23" s="111">
        <v>1.9900000000000001E-2</v>
      </c>
      <c r="CL23" s="99">
        <v>2.3199999999999998E-2</v>
      </c>
      <c r="CM23" s="106">
        <v>2.4400000000000002E-2</v>
      </c>
      <c r="CN23" s="163">
        <v>2.4299999999999999E-2</v>
      </c>
      <c r="CO23" s="105">
        <v>2.5700000000000001E-2</v>
      </c>
      <c r="CP23" s="147">
        <v>2.52E-2</v>
      </c>
      <c r="CQ23" s="106">
        <v>2.4500000000000001E-2</v>
      </c>
      <c r="CR23" s="170">
        <v>2.2200000000000001E-2</v>
      </c>
      <c r="CS23" s="142">
        <v>1.83E-2</v>
      </c>
      <c r="CT23" s="92">
        <v>2.1299999999999999E-2</v>
      </c>
      <c r="CU23" s="209">
        <v>2.18E-2</v>
      </c>
      <c r="CV23" s="100">
        <v>2.3300000000000001E-2</v>
      </c>
      <c r="CW23" s="247">
        <v>2.41E-2</v>
      </c>
      <c r="CX23" s="165">
        <v>2.2700000000000001E-2</v>
      </c>
      <c r="CY23" s="268">
        <v>2.4199999999999999E-2</v>
      </c>
      <c r="CZ23" s="173">
        <v>2.58E-2</v>
      </c>
      <c r="DA23" s="268">
        <v>2.4199999999999999E-2</v>
      </c>
      <c r="DB23" s="99">
        <v>2.3099999999999999E-2</v>
      </c>
      <c r="DC23" s="163">
        <v>2.4299999999999999E-2</v>
      </c>
      <c r="DD23" s="208">
        <v>2.4899999999999999E-2</v>
      </c>
      <c r="DE23" s="161">
        <v>2.5600000000000001E-2</v>
      </c>
      <c r="DF23" s="101">
        <v>2.5100000000000001E-2</v>
      </c>
      <c r="DG23" s="147">
        <v>2.52E-2</v>
      </c>
      <c r="DH23" s="161">
        <v>2.5499999999999998E-2</v>
      </c>
      <c r="DI23" s="241">
        <v>2.8500000000000001E-2</v>
      </c>
      <c r="DJ23" s="197">
        <v>3.15E-2</v>
      </c>
      <c r="DK23" s="305">
        <v>3.6299999999999999E-2</v>
      </c>
      <c r="DL23" s="289">
        <v>3.4799999999999998E-2</v>
      </c>
      <c r="DM23" s="185">
        <v>3.5999999999999997E-2</v>
      </c>
      <c r="DN23" s="237">
        <v>3.4500000000000003E-2</v>
      </c>
      <c r="DO23" s="264">
        <v>3.1199999999999999E-2</v>
      </c>
    </row>
    <row r="24" spans="1:119">
      <c r="A24" s="64" t="s">
        <v>68</v>
      </c>
      <c r="B24" s="231">
        <v>0.11360000000000001</v>
      </c>
      <c r="C24" s="121">
        <v>0.1152</v>
      </c>
      <c r="D24" s="109">
        <v>0.1021</v>
      </c>
      <c r="E24" s="171">
        <v>0.1086</v>
      </c>
      <c r="F24" s="171">
        <v>9.3700000000000006E-2</v>
      </c>
      <c r="G24" s="70">
        <v>8.6999999999999994E-2</v>
      </c>
      <c r="H24" s="112">
        <v>7.2099999999999997E-2</v>
      </c>
      <c r="I24" s="98">
        <v>7.5700000000000003E-2</v>
      </c>
      <c r="J24" s="110">
        <v>7.5300000000000006E-2</v>
      </c>
      <c r="K24" s="213">
        <v>8.5999999999999993E-2</v>
      </c>
      <c r="L24" s="128">
        <v>9.1200000000000003E-2</v>
      </c>
      <c r="M24" s="91">
        <v>8.2799999999999999E-2</v>
      </c>
      <c r="N24" s="262">
        <v>7.0999999999999994E-2</v>
      </c>
      <c r="O24" s="67">
        <v>7.6600000000000001E-2</v>
      </c>
      <c r="P24" s="171">
        <v>9.3399999999999997E-2</v>
      </c>
      <c r="Q24" s="214">
        <v>8.7400000000000005E-2</v>
      </c>
      <c r="R24" s="165">
        <v>8.9499999999999996E-2</v>
      </c>
      <c r="S24" s="69">
        <v>8.2400000000000001E-2</v>
      </c>
      <c r="T24" s="98">
        <v>7.6200000000000004E-2</v>
      </c>
      <c r="U24" s="241">
        <v>0.1211</v>
      </c>
      <c r="V24" s="270">
        <v>0.12620000000000001</v>
      </c>
      <c r="W24" s="210">
        <v>0.1158</v>
      </c>
      <c r="X24" s="240">
        <v>0.1191</v>
      </c>
      <c r="Y24" s="232">
        <v>0.12330000000000001</v>
      </c>
      <c r="Z24" s="150">
        <v>0.1333</v>
      </c>
      <c r="AA24" s="193">
        <v>0.13250000000000001</v>
      </c>
      <c r="AB24" s="279">
        <v>0.15279999999999999</v>
      </c>
      <c r="AC24" s="241">
        <v>0.1211</v>
      </c>
      <c r="AD24" s="199">
        <v>0.122</v>
      </c>
      <c r="AE24" s="108">
        <v>0.1135</v>
      </c>
      <c r="AF24" s="240">
        <v>0.11940000000000001</v>
      </c>
      <c r="AG24" s="257">
        <v>0.1118</v>
      </c>
      <c r="AH24" s="105">
        <v>0.1061</v>
      </c>
      <c r="AI24" s="270">
        <v>0.12659999999999999</v>
      </c>
      <c r="AJ24" s="277">
        <v>0.13639999999999999</v>
      </c>
      <c r="AK24" s="188">
        <v>0.12839999999999999</v>
      </c>
      <c r="AL24" s="180">
        <v>0.1091</v>
      </c>
      <c r="AM24" s="200">
        <v>0.12839999999999999</v>
      </c>
      <c r="AN24" s="117">
        <v>0.1003</v>
      </c>
      <c r="AO24" s="120">
        <v>0.1152</v>
      </c>
      <c r="AP24" s="204">
        <v>0.1318</v>
      </c>
      <c r="AQ24" s="125">
        <v>0.18240000000000001</v>
      </c>
      <c r="AR24" s="200">
        <v>0.1283</v>
      </c>
      <c r="AS24" s="258">
        <v>0.11260000000000001</v>
      </c>
      <c r="AT24" s="254">
        <v>0.1186</v>
      </c>
      <c r="AU24" s="127">
        <v>9.2399999999999996E-2</v>
      </c>
      <c r="AV24" s="121">
        <v>0.1216</v>
      </c>
      <c r="AW24" s="188">
        <v>0.12889999999999999</v>
      </c>
      <c r="AX24" s="179">
        <v>0.12509999999999999</v>
      </c>
      <c r="AY24" s="207">
        <v>0.1114</v>
      </c>
      <c r="AZ24" s="107">
        <v>0.11310000000000001</v>
      </c>
      <c r="BA24" s="173">
        <v>0.1065</v>
      </c>
      <c r="BB24" s="247">
        <v>9.7000000000000003E-2</v>
      </c>
      <c r="BC24" s="268">
        <v>9.7799999999999998E-2</v>
      </c>
      <c r="BD24" s="75">
        <v>0.1045</v>
      </c>
      <c r="BE24" s="106">
        <v>9.8900000000000002E-2</v>
      </c>
      <c r="BF24" s="74">
        <v>9.5200000000000007E-2</v>
      </c>
      <c r="BG24" s="66">
        <v>6.9500000000000006E-2</v>
      </c>
      <c r="BH24" s="138">
        <v>6.6900000000000001E-2</v>
      </c>
      <c r="BI24" s="85">
        <v>6.1600000000000002E-2</v>
      </c>
      <c r="BJ24" s="84">
        <v>5.8000000000000003E-2</v>
      </c>
      <c r="BK24" s="176">
        <v>3.5799999999999998E-2</v>
      </c>
      <c r="BL24" s="283">
        <v>3.39E-2</v>
      </c>
      <c r="BM24" s="135">
        <v>4.82E-2</v>
      </c>
      <c r="BN24" s="86">
        <v>0.05</v>
      </c>
      <c r="BO24" s="83">
        <v>3.2300000000000002E-2</v>
      </c>
      <c r="BP24" s="144">
        <v>4.02E-2</v>
      </c>
      <c r="BQ24" s="306">
        <v>3.7499999999999999E-2</v>
      </c>
      <c r="BR24" s="132">
        <v>3.8300000000000001E-2</v>
      </c>
      <c r="BS24" s="134">
        <v>4.7199999999999999E-2</v>
      </c>
      <c r="BT24" s="78">
        <v>5.2499999999999998E-2</v>
      </c>
      <c r="BU24" s="134">
        <v>4.8000000000000001E-2</v>
      </c>
      <c r="BV24" s="284">
        <v>4.2099999999999999E-2</v>
      </c>
      <c r="BW24" s="212">
        <v>5.8400000000000001E-2</v>
      </c>
      <c r="BX24" s="221">
        <v>5.3900000000000003E-2</v>
      </c>
      <c r="BY24" s="177">
        <v>4.8899999999999999E-2</v>
      </c>
      <c r="BZ24" s="212">
        <v>5.8400000000000001E-2</v>
      </c>
      <c r="CA24" s="87">
        <v>6.0400000000000002E-2</v>
      </c>
      <c r="CB24" s="85">
        <v>6.1600000000000002E-2</v>
      </c>
      <c r="CC24" s="84">
        <v>5.7799999999999997E-2</v>
      </c>
      <c r="CD24" s="84">
        <v>5.8000000000000003E-2</v>
      </c>
      <c r="CE24" s="114">
        <v>5.62E-2</v>
      </c>
      <c r="CF24" s="87">
        <v>6.0600000000000001E-2</v>
      </c>
      <c r="CG24" s="135">
        <v>4.8500000000000001E-2</v>
      </c>
      <c r="CH24" s="246">
        <v>4.5100000000000001E-2</v>
      </c>
      <c r="CI24" s="135">
        <v>4.8500000000000001E-2</v>
      </c>
      <c r="CJ24" s="79">
        <v>5.4300000000000001E-2</v>
      </c>
      <c r="CK24" s="114">
        <v>5.6099999999999997E-2</v>
      </c>
      <c r="CL24" s="95">
        <v>5.6899999999999999E-2</v>
      </c>
      <c r="CM24" s="72">
        <v>7.3499999999999996E-2</v>
      </c>
      <c r="CN24" s="166">
        <v>7.2499999999999995E-2</v>
      </c>
      <c r="CO24" s="124">
        <v>7.0000000000000007E-2</v>
      </c>
      <c r="CP24" s="168">
        <v>7.0900000000000005E-2</v>
      </c>
      <c r="CQ24" s="85">
        <v>6.2E-2</v>
      </c>
      <c r="CR24" s="136">
        <v>5.0900000000000001E-2</v>
      </c>
      <c r="CS24" s="77">
        <v>4.9299999999999997E-2</v>
      </c>
      <c r="CT24" s="167">
        <v>4.6300000000000001E-2</v>
      </c>
      <c r="CU24" s="133">
        <v>3.9600000000000003E-2</v>
      </c>
      <c r="CV24" s="283">
        <v>3.39E-2</v>
      </c>
      <c r="CW24" s="167">
        <v>4.6199999999999998E-2</v>
      </c>
      <c r="CX24" s="86">
        <v>0.05</v>
      </c>
      <c r="CY24" s="134">
        <v>4.7E-2</v>
      </c>
      <c r="CZ24" s="134">
        <v>4.7300000000000002E-2</v>
      </c>
      <c r="DA24" s="80">
        <v>4.2900000000000001E-2</v>
      </c>
      <c r="DB24" s="143">
        <v>4.6600000000000003E-2</v>
      </c>
      <c r="DC24" s="96">
        <v>5.7200000000000001E-2</v>
      </c>
      <c r="DD24" s="87">
        <v>6.0499999999999998E-2</v>
      </c>
      <c r="DE24" s="65">
        <v>6.4000000000000001E-2</v>
      </c>
      <c r="DF24" s="65">
        <v>6.4299999999999996E-2</v>
      </c>
      <c r="DG24" s="130">
        <v>6.4699999999999994E-2</v>
      </c>
      <c r="DH24" s="137">
        <v>6.6900000000000001E-2</v>
      </c>
      <c r="DI24" s="111">
        <v>7.3899999999999993E-2</v>
      </c>
      <c r="DJ24" s="87">
        <v>6.0699999999999997E-2</v>
      </c>
      <c r="DK24" s="139">
        <v>6.0299999999999999E-2</v>
      </c>
      <c r="DL24" s="96">
        <v>5.7099999999999998E-2</v>
      </c>
      <c r="DM24" s="169">
        <v>6.1199999999999997E-2</v>
      </c>
      <c r="DN24" s="115">
        <v>6.7900000000000002E-2</v>
      </c>
      <c r="DO24" s="65">
        <v>6.4000000000000001E-2</v>
      </c>
    </row>
    <row r="25" spans="1:119">
      <c r="A25" s="64" t="s">
        <v>70</v>
      </c>
      <c r="B25" s="125">
        <v>5.62E-2</v>
      </c>
      <c r="C25" s="289">
        <v>4.87E-2</v>
      </c>
      <c r="D25" s="125">
        <v>0.05</v>
      </c>
      <c r="E25" s="299">
        <v>4.48E-2</v>
      </c>
      <c r="F25" s="299">
        <v>4.3299999999999998E-2</v>
      </c>
      <c r="G25" s="237">
        <v>4.2299999999999997E-2</v>
      </c>
      <c r="H25" s="310">
        <v>4.36E-2</v>
      </c>
      <c r="I25" s="151">
        <v>3.95E-2</v>
      </c>
      <c r="J25" s="207">
        <v>3.2800000000000003E-2</v>
      </c>
      <c r="K25" s="223">
        <v>3.0800000000000001E-2</v>
      </c>
      <c r="L25" s="222">
        <v>3.27E-2</v>
      </c>
      <c r="M25" s="71">
        <v>2.8299999999999999E-2</v>
      </c>
      <c r="N25" s="75">
        <v>3.1399999999999997E-2</v>
      </c>
      <c r="O25" s="196">
        <v>3.6499999999999998E-2</v>
      </c>
      <c r="P25" s="102">
        <v>2.69E-2</v>
      </c>
      <c r="Q25" s="142">
        <v>2.2700000000000001E-2</v>
      </c>
      <c r="R25" s="73">
        <v>2.2200000000000001E-2</v>
      </c>
      <c r="S25" s="285">
        <v>2.0500000000000001E-2</v>
      </c>
      <c r="T25" s="132">
        <v>1.67E-2</v>
      </c>
      <c r="U25" s="133">
        <v>1.6799999999999999E-2</v>
      </c>
      <c r="V25" s="80">
        <v>1.77E-2</v>
      </c>
      <c r="W25" s="135">
        <v>1.89E-2</v>
      </c>
      <c r="X25" s="97">
        <v>2.3300000000000001E-2</v>
      </c>
      <c r="Y25" s="96">
        <v>2.0899999999999998E-2</v>
      </c>
      <c r="Z25" s="79">
        <v>2.0400000000000001E-2</v>
      </c>
      <c r="AA25" s="134">
        <v>1.8800000000000001E-2</v>
      </c>
      <c r="AB25" s="245">
        <v>1.6199999999999999E-2</v>
      </c>
      <c r="AC25" s="286">
        <v>1.7999999999999999E-2</v>
      </c>
      <c r="AD25" s="97">
        <v>2.3300000000000001E-2</v>
      </c>
      <c r="AE25" s="262">
        <v>2.4E-2</v>
      </c>
      <c r="AF25" s="216">
        <v>2.5600000000000001E-2</v>
      </c>
      <c r="AG25" s="175">
        <v>2.7099999999999999E-2</v>
      </c>
      <c r="AH25" s="74">
        <v>2.93E-2</v>
      </c>
      <c r="AI25" s="258">
        <v>3.3099999999999997E-2</v>
      </c>
      <c r="AJ25" s="105">
        <v>3.1600000000000003E-2</v>
      </c>
      <c r="AK25" s="150">
        <v>3.78E-2</v>
      </c>
      <c r="AL25" s="182">
        <v>3.9600000000000003E-2</v>
      </c>
      <c r="AM25" s="194">
        <v>4.0500000000000001E-2</v>
      </c>
      <c r="AN25" s="179">
        <v>3.5999999999999997E-2</v>
      </c>
      <c r="AO25" s="91">
        <v>2.6499999999999999E-2</v>
      </c>
      <c r="AP25" s="137">
        <v>2.29E-2</v>
      </c>
      <c r="AQ25" s="246">
        <v>1.8200000000000001E-2</v>
      </c>
      <c r="AR25" s="114">
        <v>2.06E-2</v>
      </c>
      <c r="AS25" s="112">
        <v>2.41E-2</v>
      </c>
      <c r="AT25" s="145">
        <v>2.8199999999999999E-2</v>
      </c>
      <c r="AU25" s="161">
        <v>3.15E-2</v>
      </c>
      <c r="AV25" s="190">
        <v>3.49E-2</v>
      </c>
      <c r="AW25" s="171">
        <v>2.8899999999999999E-2</v>
      </c>
      <c r="AX25" s="74">
        <v>2.93E-2</v>
      </c>
      <c r="AY25" s="265">
        <v>3.4099999999999998E-2</v>
      </c>
      <c r="AZ25" s="246">
        <v>1.8200000000000001E-2</v>
      </c>
      <c r="BA25" s="257">
        <v>3.2899999999999999E-2</v>
      </c>
      <c r="BB25" s="132">
        <v>1.6799999999999999E-2</v>
      </c>
      <c r="BC25" s="284">
        <v>1.7500000000000002E-2</v>
      </c>
      <c r="BD25" s="83">
        <v>1.54E-2</v>
      </c>
      <c r="BE25" s="134">
        <v>1.8599999999999998E-2</v>
      </c>
      <c r="BF25" s="65">
        <v>2.23E-2</v>
      </c>
      <c r="BG25" s="97">
        <v>2.3300000000000001E-2</v>
      </c>
      <c r="BH25" s="65">
        <v>2.2499999999999999E-2</v>
      </c>
      <c r="BI25" s="166">
        <v>2.4199999999999999E-2</v>
      </c>
      <c r="BJ25" s="129">
        <v>2.1299999999999999E-2</v>
      </c>
      <c r="BK25" s="136">
        <v>1.9400000000000001E-2</v>
      </c>
      <c r="BL25" s="73">
        <v>2.2200000000000001E-2</v>
      </c>
      <c r="BM25" s="104">
        <v>2.2100000000000002E-2</v>
      </c>
      <c r="BN25" s="72">
        <v>2.4500000000000001E-2</v>
      </c>
      <c r="BO25" s="221">
        <v>2.01E-2</v>
      </c>
      <c r="BP25" s="73">
        <v>2.2200000000000001E-2</v>
      </c>
      <c r="BQ25" s="116">
        <v>2.29E-2</v>
      </c>
      <c r="BR25" s="73">
        <v>2.2200000000000001E-2</v>
      </c>
      <c r="BS25" s="91">
        <v>2.6599999999999999E-2</v>
      </c>
      <c r="BT25" s="213">
        <v>2.7300000000000001E-2</v>
      </c>
      <c r="BU25" s="72">
        <v>2.4500000000000001E-2</v>
      </c>
      <c r="BV25" s="163">
        <v>0.03</v>
      </c>
      <c r="BW25" s="122">
        <v>3.2199999999999999E-2</v>
      </c>
      <c r="BX25" s="270">
        <v>3.6299999999999999E-2</v>
      </c>
      <c r="BY25" s="149">
        <v>3.61E-2</v>
      </c>
      <c r="BZ25" s="117">
        <v>3.04E-2</v>
      </c>
      <c r="CA25" s="164">
        <v>3.1199999999999999E-2</v>
      </c>
      <c r="CB25" s="119">
        <v>3.2300000000000002E-2</v>
      </c>
      <c r="CC25" s="161">
        <v>3.15E-2</v>
      </c>
      <c r="CD25" s="271">
        <v>2.9000000000000001E-2</v>
      </c>
      <c r="CE25" s="97">
        <v>2.3300000000000001E-2</v>
      </c>
      <c r="CF25" s="114">
        <v>2.06E-2</v>
      </c>
      <c r="CG25" s="66">
        <v>2.3699999999999999E-2</v>
      </c>
      <c r="CH25" s="129">
        <v>2.1299999999999999E-2</v>
      </c>
      <c r="CI25" s="138">
        <v>2.3099999999999999E-2</v>
      </c>
      <c r="CJ25" s="210">
        <v>3.39E-2</v>
      </c>
      <c r="CK25" s="76">
        <v>2.6800000000000001E-2</v>
      </c>
      <c r="CL25" s="205">
        <v>3.44E-2</v>
      </c>
      <c r="CM25" s="150">
        <v>3.78E-2</v>
      </c>
      <c r="CN25" s="219">
        <v>3.7900000000000003E-2</v>
      </c>
      <c r="CO25" s="223">
        <v>3.0700000000000002E-2</v>
      </c>
      <c r="CP25" s="217">
        <v>3.8600000000000002E-2</v>
      </c>
      <c r="CQ25" s="158">
        <v>3.8199999999999998E-2</v>
      </c>
      <c r="CR25" s="182">
        <v>3.9600000000000003E-2</v>
      </c>
      <c r="CS25" s="121">
        <v>3.5200000000000002E-2</v>
      </c>
      <c r="CT25" s="225">
        <v>4.0399999999999998E-2</v>
      </c>
      <c r="CU25" s="195">
        <v>3.9399999999999998E-2</v>
      </c>
      <c r="CV25" s="195">
        <v>3.9300000000000002E-2</v>
      </c>
      <c r="CW25" s="275">
        <v>4.0099999999999997E-2</v>
      </c>
      <c r="CX25" s="252">
        <v>4.2799999999999998E-2</v>
      </c>
      <c r="CY25" s="183">
        <v>4.4499999999999998E-2</v>
      </c>
      <c r="CZ25" s="155">
        <v>4.5900000000000003E-2</v>
      </c>
      <c r="DA25" s="249">
        <v>4.3999999999999997E-2</v>
      </c>
      <c r="DB25" s="269">
        <v>4.36E-2</v>
      </c>
      <c r="DC25" s="184">
        <v>4.5600000000000002E-2</v>
      </c>
      <c r="DD25" s="288">
        <v>4.5100000000000001E-2</v>
      </c>
      <c r="DE25" s="296">
        <v>4.6100000000000002E-2</v>
      </c>
      <c r="DF25" s="227">
        <v>4.4299999999999999E-2</v>
      </c>
      <c r="DG25" s="305">
        <v>4.4499999999999998E-2</v>
      </c>
      <c r="DH25" s="229">
        <v>4.6699999999999998E-2</v>
      </c>
      <c r="DI25" s="125">
        <v>4.8599999999999997E-2</v>
      </c>
      <c r="DJ25" s="154">
        <v>4.2999999999999997E-2</v>
      </c>
      <c r="DK25" s="191">
        <v>3.8800000000000001E-2</v>
      </c>
      <c r="DL25" s="253">
        <v>3.73E-2</v>
      </c>
      <c r="DM25" s="189">
        <v>3.6299999999999999E-2</v>
      </c>
      <c r="DN25" s="159">
        <v>3.5400000000000001E-2</v>
      </c>
      <c r="DO25" s="108">
        <v>3.3399999999999999E-2</v>
      </c>
    </row>
    <row r="26" spans="1:119">
      <c r="A26" s="64" t="s">
        <v>72</v>
      </c>
      <c r="B26" s="134">
        <v>1.23E-2</v>
      </c>
      <c r="C26" s="83">
        <v>5.4999999999999997E-3</v>
      </c>
      <c r="D26" s="83">
        <v>9.1999999999999998E-3</v>
      </c>
      <c r="E26" s="134">
        <v>1.6199999999999999E-2</v>
      </c>
      <c r="F26" s="134">
        <v>2.23E-2</v>
      </c>
      <c r="G26" s="83">
        <v>1.7299999999999999E-2</v>
      </c>
      <c r="H26" s="138">
        <v>2.8799999999999999E-2</v>
      </c>
      <c r="I26" s="127">
        <v>3.6999999999999998E-2</v>
      </c>
      <c r="J26" s="91">
        <v>3.39E-2</v>
      </c>
      <c r="K26" s="161">
        <v>4.1200000000000001E-2</v>
      </c>
      <c r="L26" s="294">
        <v>6.3E-2</v>
      </c>
      <c r="M26" s="288">
        <v>6.0999999999999999E-2</v>
      </c>
      <c r="N26" s="251">
        <v>5.8599999999999999E-2</v>
      </c>
      <c r="O26" s="252">
        <v>5.7799999999999997E-2</v>
      </c>
      <c r="P26" s="242">
        <v>5.6399999999999999E-2</v>
      </c>
      <c r="Q26" s="153">
        <v>5.74E-2</v>
      </c>
      <c r="R26" s="152">
        <v>5.45E-2</v>
      </c>
      <c r="S26" s="217">
        <v>5.1499999999999997E-2</v>
      </c>
      <c r="T26" s="150">
        <v>5.04E-2</v>
      </c>
      <c r="U26" s="119">
        <v>4.2299999999999997E-2</v>
      </c>
      <c r="V26" s="145">
        <v>3.61E-2</v>
      </c>
      <c r="W26" s="175">
        <v>3.4700000000000002E-2</v>
      </c>
      <c r="X26" s="300">
        <v>4.41E-2</v>
      </c>
      <c r="Y26" s="146">
        <v>3.9699999999999999E-2</v>
      </c>
      <c r="Z26" s="213">
        <v>3.4799999999999998E-2</v>
      </c>
      <c r="AA26" s="171">
        <v>3.73E-2</v>
      </c>
      <c r="AB26" s="255">
        <v>5.3499999999999999E-2</v>
      </c>
      <c r="AC26" s="121">
        <v>4.65E-2</v>
      </c>
      <c r="AD26" s="162">
        <v>4.41E-2</v>
      </c>
      <c r="AE26" s="194">
        <v>5.4300000000000001E-2</v>
      </c>
      <c r="AF26" s="157">
        <v>5.21E-2</v>
      </c>
      <c r="AG26" s="244">
        <v>4.9399999999999999E-2</v>
      </c>
      <c r="AH26" s="232">
        <v>4.7100000000000003E-2</v>
      </c>
      <c r="AI26" s="199">
        <v>4.6699999999999998E-2</v>
      </c>
      <c r="AJ26" s="120">
        <v>4.4400000000000002E-2</v>
      </c>
      <c r="AK26" s="152">
        <v>5.4600000000000003E-2</v>
      </c>
      <c r="AL26" s="152">
        <v>5.45E-2</v>
      </c>
      <c r="AM26" s="125">
        <v>6.6299999999999998E-2</v>
      </c>
      <c r="AN26" s="267">
        <v>6.0600000000000001E-2</v>
      </c>
      <c r="AO26" s="260">
        <v>6.6100000000000006E-2</v>
      </c>
      <c r="AP26" s="198">
        <v>5.2200000000000003E-2</v>
      </c>
      <c r="AQ26" s="196">
        <v>4.8399999999999999E-2</v>
      </c>
      <c r="AR26" s="288">
        <v>6.1100000000000002E-2</v>
      </c>
      <c r="AS26" s="301">
        <v>5.3100000000000001E-2</v>
      </c>
      <c r="AT26" s="182">
        <v>5.2999999999999999E-2</v>
      </c>
      <c r="AU26" s="269">
        <v>5.8700000000000002E-2</v>
      </c>
      <c r="AV26" s="270">
        <v>4.8099999999999997E-2</v>
      </c>
      <c r="AW26" s="196">
        <v>4.8500000000000001E-2</v>
      </c>
      <c r="AX26" s="121">
        <v>4.65E-2</v>
      </c>
      <c r="AY26" s="149">
        <v>4.7800000000000002E-2</v>
      </c>
      <c r="AZ26" s="150">
        <v>5.04E-2</v>
      </c>
      <c r="BA26" s="224">
        <v>4.2700000000000002E-2</v>
      </c>
      <c r="BB26" s="190">
        <v>4.6199999999999998E-2</v>
      </c>
      <c r="BC26" s="159">
        <v>4.6899999999999997E-2</v>
      </c>
      <c r="BD26" s="107">
        <v>4.36E-2</v>
      </c>
      <c r="BE26" s="147">
        <v>4.0599999999999997E-2</v>
      </c>
      <c r="BF26" s="174">
        <v>3.8199999999999998E-2</v>
      </c>
      <c r="BG26" s="213">
        <v>3.49E-2</v>
      </c>
      <c r="BH26" s="214">
        <v>3.5400000000000001E-2</v>
      </c>
      <c r="BI26" s="214">
        <v>3.5400000000000001E-2</v>
      </c>
      <c r="BJ26" s="90">
        <v>3.1199999999999999E-2</v>
      </c>
      <c r="BK26" s="65">
        <v>2.76E-2</v>
      </c>
      <c r="BL26" s="262">
        <v>0.03</v>
      </c>
      <c r="BM26" s="67">
        <v>3.1699999999999999E-2</v>
      </c>
      <c r="BN26" s="101">
        <v>4.0099999999999997E-2</v>
      </c>
      <c r="BO26" s="75">
        <v>4.0899999999999999E-2</v>
      </c>
      <c r="BP26" s="173">
        <v>4.1500000000000002E-2</v>
      </c>
      <c r="BQ26" s="120">
        <v>4.4400000000000002E-2</v>
      </c>
      <c r="BR26" s="122">
        <v>4.2000000000000003E-2</v>
      </c>
      <c r="BS26" s="199">
        <v>4.6600000000000003E-2</v>
      </c>
      <c r="BT26" s="149">
        <v>4.7800000000000002E-2</v>
      </c>
      <c r="BU26" s="220">
        <v>4.7399999999999998E-2</v>
      </c>
      <c r="BV26" s="193">
        <v>4.99E-2</v>
      </c>
      <c r="BW26" s="239">
        <v>5.3499999999999999E-2</v>
      </c>
      <c r="BX26" s="154">
        <v>5.8000000000000003E-2</v>
      </c>
      <c r="BY26" s="197">
        <v>5.1700000000000003E-2</v>
      </c>
      <c r="BZ26" s="237">
        <v>5.7000000000000002E-2</v>
      </c>
      <c r="CA26" s="234">
        <v>5.5399999999999998E-2</v>
      </c>
      <c r="CB26" s="156">
        <v>5.5899999999999998E-2</v>
      </c>
      <c r="CC26" s="289">
        <v>5.7700000000000001E-2</v>
      </c>
      <c r="CD26" s="237">
        <v>5.7000000000000002E-2</v>
      </c>
      <c r="CE26" s="182">
        <v>5.2900000000000003E-2</v>
      </c>
      <c r="CF26" s="194">
        <v>5.4399999999999997E-2</v>
      </c>
      <c r="CG26" s="275">
        <v>5.3800000000000001E-2</v>
      </c>
      <c r="CH26" s="156">
        <v>5.5800000000000002E-2</v>
      </c>
      <c r="CI26" s="157">
        <v>5.21E-2</v>
      </c>
      <c r="CJ26" s="199">
        <v>4.6699999999999998E-2</v>
      </c>
      <c r="CK26" s="179">
        <v>4.7600000000000003E-2</v>
      </c>
      <c r="CL26" s="225">
        <v>5.4100000000000002E-2</v>
      </c>
      <c r="CM26" s="266">
        <v>5.6099999999999997E-2</v>
      </c>
      <c r="CN26" s="197">
        <v>5.16E-2</v>
      </c>
      <c r="CO26" s="217">
        <v>5.1400000000000001E-2</v>
      </c>
      <c r="CP26" s="256">
        <v>5.5500000000000001E-2</v>
      </c>
      <c r="CQ26" s="195">
        <v>5.2600000000000001E-2</v>
      </c>
      <c r="CR26" s="254">
        <v>4.5600000000000002E-2</v>
      </c>
      <c r="CS26" s="271">
        <v>3.7600000000000001E-2</v>
      </c>
      <c r="CT26" s="75">
        <v>4.1000000000000002E-2</v>
      </c>
      <c r="CU26" s="108">
        <v>4.3700000000000003E-2</v>
      </c>
      <c r="CV26" s="105">
        <v>4.1399999999999999E-2</v>
      </c>
      <c r="CW26" s="270">
        <v>4.8099999999999997E-2</v>
      </c>
      <c r="CX26" s="159">
        <v>4.7E-2</v>
      </c>
      <c r="CY26" s="231">
        <v>4.5900000000000003E-2</v>
      </c>
      <c r="CZ26" s="105">
        <v>4.1300000000000003E-2</v>
      </c>
      <c r="DA26" s="119">
        <v>4.2200000000000001E-2</v>
      </c>
      <c r="DB26" s="147">
        <v>4.0500000000000001E-2</v>
      </c>
      <c r="DC26" s="118">
        <v>3.9199999999999999E-2</v>
      </c>
      <c r="DD26" s="257">
        <v>4.3200000000000002E-2</v>
      </c>
      <c r="DE26" s="232">
        <v>4.7100000000000003E-2</v>
      </c>
      <c r="DF26" s="206">
        <v>4.5199999999999997E-2</v>
      </c>
      <c r="DG26" s="196">
        <v>4.8500000000000001E-2</v>
      </c>
      <c r="DH26" s="232">
        <v>4.7E-2</v>
      </c>
      <c r="DI26" s="232">
        <v>4.7E-2</v>
      </c>
      <c r="DJ26" s="254">
        <v>4.5499999999999999E-2</v>
      </c>
      <c r="DK26" s="205">
        <v>4.5400000000000003E-2</v>
      </c>
      <c r="DL26" s="162">
        <v>4.4200000000000003E-2</v>
      </c>
      <c r="DM26" s="257">
        <v>4.3299999999999998E-2</v>
      </c>
      <c r="DN26" s="108">
        <v>4.3900000000000002E-2</v>
      </c>
      <c r="DO26" s="160">
        <v>4.1700000000000001E-2</v>
      </c>
    </row>
    <row r="27" spans="1:119">
      <c r="A27" s="64" t="s">
        <v>74</v>
      </c>
      <c r="B27" s="128">
        <v>4.3700000000000003E-2</v>
      </c>
      <c r="C27" s="166">
        <v>3.6999999999999998E-2</v>
      </c>
      <c r="D27" s="257">
        <v>4.8899999999999999E-2</v>
      </c>
      <c r="E27" s="160">
        <v>4.4499999999999998E-2</v>
      </c>
      <c r="F27" s="160">
        <v>4.7399999999999998E-2</v>
      </c>
      <c r="G27" s="175">
        <v>3.9899999999999998E-2</v>
      </c>
      <c r="H27" s="265">
        <v>5.0599999999999999E-2</v>
      </c>
      <c r="I27" s="301">
        <v>5.9400000000000001E-2</v>
      </c>
      <c r="J27" s="157">
        <v>5.8299999999999998E-2</v>
      </c>
      <c r="K27" s="184">
        <v>6.8599999999999994E-2</v>
      </c>
      <c r="L27" s="291">
        <v>6.9699999999999998E-2</v>
      </c>
      <c r="M27" s="183">
        <v>6.6900000000000001E-2</v>
      </c>
      <c r="N27" s="249">
        <v>6.6199999999999995E-2</v>
      </c>
      <c r="O27" s="179">
        <v>5.3699999999999998E-2</v>
      </c>
      <c r="P27" s="117">
        <v>4.4999999999999998E-2</v>
      </c>
      <c r="Q27" s="115">
        <v>3.39E-2</v>
      </c>
      <c r="R27" s="69">
        <v>3.9E-2</v>
      </c>
      <c r="S27" s="176">
        <v>2.2700000000000001E-2</v>
      </c>
      <c r="T27" s="78">
        <v>2.87E-2</v>
      </c>
      <c r="U27" s="135">
        <v>2.7099999999999999E-2</v>
      </c>
      <c r="V27" s="134">
        <v>2.69E-2</v>
      </c>
      <c r="W27" s="83">
        <v>2.1700000000000001E-2</v>
      </c>
      <c r="X27" s="143">
        <v>2.6700000000000002E-2</v>
      </c>
      <c r="Y27" s="79">
        <v>2.9399999999999999E-2</v>
      </c>
      <c r="Z27" s="136">
        <v>2.8000000000000001E-2</v>
      </c>
      <c r="AA27" s="115">
        <v>3.3799999999999997E-2</v>
      </c>
      <c r="AB27" s="141">
        <v>3.7999999999999999E-2</v>
      </c>
      <c r="AC27" s="92">
        <v>3.8699999999999998E-2</v>
      </c>
      <c r="AD27" s="66">
        <v>3.4500000000000003E-2</v>
      </c>
      <c r="AE27" s="102">
        <v>3.9600000000000003E-2</v>
      </c>
      <c r="AF27" s="99">
        <v>4.2200000000000001E-2</v>
      </c>
      <c r="AG27" s="92">
        <v>3.8699999999999998E-2</v>
      </c>
      <c r="AH27" s="224">
        <v>4.8399999999999999E-2</v>
      </c>
      <c r="AI27" s="161">
        <v>4.6899999999999997E-2</v>
      </c>
      <c r="AJ27" s="117">
        <v>4.4999999999999998E-2</v>
      </c>
      <c r="AK27" s="297">
        <v>6.3899999999999998E-2</v>
      </c>
      <c r="AL27" s="148">
        <v>5.6300000000000003E-2</v>
      </c>
      <c r="AM27" s="266">
        <v>6.2600000000000003E-2</v>
      </c>
      <c r="AN27" s="234">
        <v>6.1699999999999998E-2</v>
      </c>
      <c r="AO27" s="288">
        <v>6.7699999999999996E-2</v>
      </c>
      <c r="AP27" s="254">
        <v>5.1400000000000001E-2</v>
      </c>
      <c r="AQ27" s="264">
        <v>5.7299999999999997E-2</v>
      </c>
      <c r="AR27" s="181">
        <v>5.6899999999999999E-2</v>
      </c>
      <c r="AS27" s="300">
        <v>4.9799999999999997E-2</v>
      </c>
      <c r="AT27" s="179">
        <v>5.3699999999999998E-2</v>
      </c>
      <c r="AU27" s="276">
        <v>5.5100000000000003E-2</v>
      </c>
      <c r="AV27" s="247">
        <v>4.3900000000000002E-2</v>
      </c>
      <c r="AW27" s="161">
        <v>4.6699999999999998E-2</v>
      </c>
      <c r="AX27" s="175">
        <v>3.9800000000000002E-2</v>
      </c>
      <c r="AY27" s="170">
        <v>4.0300000000000002E-2</v>
      </c>
      <c r="AZ27" s="262">
        <v>3.5099999999999999E-2</v>
      </c>
      <c r="BA27" s="216">
        <v>3.7600000000000001E-2</v>
      </c>
      <c r="BB27" s="94">
        <v>3.4299999999999997E-2</v>
      </c>
      <c r="BC27" s="170">
        <v>4.0300000000000002E-2</v>
      </c>
      <c r="BD27" s="93">
        <v>3.7600000000000001E-2</v>
      </c>
      <c r="BE27" s="90">
        <v>3.6400000000000002E-2</v>
      </c>
      <c r="BF27" s="91">
        <v>3.9199999999999999E-2</v>
      </c>
      <c r="BG27" s="90">
        <v>3.6200000000000003E-2</v>
      </c>
      <c r="BH27" s="113">
        <v>3.5700000000000003E-2</v>
      </c>
      <c r="BI27" s="114">
        <v>2.98E-2</v>
      </c>
      <c r="BJ27" s="285">
        <v>2.9600000000000001E-2</v>
      </c>
      <c r="BK27" s="134">
        <v>2.6800000000000001E-2</v>
      </c>
      <c r="BL27" s="104">
        <v>3.2099999999999997E-2</v>
      </c>
      <c r="BM27" s="65">
        <v>3.2500000000000001E-2</v>
      </c>
      <c r="BN27" s="139">
        <v>3.1300000000000001E-2</v>
      </c>
      <c r="BO27" s="167">
        <v>2.6499999999999999E-2</v>
      </c>
      <c r="BP27" s="282">
        <v>2.58E-2</v>
      </c>
      <c r="BQ27" s="86">
        <v>2.7799999999999998E-2</v>
      </c>
      <c r="BR27" s="81">
        <v>2.3599999999999999E-2</v>
      </c>
      <c r="BS27" s="142">
        <v>3.3099999999999997E-2</v>
      </c>
      <c r="BT27" s="262">
        <v>3.5200000000000002E-2</v>
      </c>
      <c r="BU27" s="212">
        <v>3.0700000000000002E-2</v>
      </c>
      <c r="BV27" s="138">
        <v>3.3799999999999997E-2</v>
      </c>
      <c r="BW27" s="90">
        <v>3.6400000000000002E-2</v>
      </c>
      <c r="BX27" s="147">
        <v>4.6199999999999998E-2</v>
      </c>
      <c r="BY27" s="178">
        <v>4.0899999999999999E-2</v>
      </c>
      <c r="BZ27" s="117">
        <v>4.4999999999999998E-2</v>
      </c>
      <c r="CA27" s="174">
        <v>4.36E-2</v>
      </c>
      <c r="CB27" s="105">
        <v>4.7E-2</v>
      </c>
      <c r="CC27" s="75">
        <v>4.6600000000000003E-2</v>
      </c>
      <c r="CD27" s="300">
        <v>4.9799999999999997E-2</v>
      </c>
      <c r="CE27" s="121">
        <v>5.2600000000000001E-2</v>
      </c>
      <c r="CF27" s="192">
        <v>5.0799999999999998E-2</v>
      </c>
      <c r="CG27" s="108">
        <v>4.9599999999999998E-2</v>
      </c>
      <c r="CH27" s="121">
        <v>5.2499999999999998E-2</v>
      </c>
      <c r="CI27" s="201">
        <v>5.33E-2</v>
      </c>
      <c r="CJ27" s="203">
        <v>6.9199999999999998E-2</v>
      </c>
      <c r="CK27" s="239">
        <v>5.9900000000000002E-2</v>
      </c>
      <c r="CL27" s="202">
        <v>7.0099999999999996E-2</v>
      </c>
      <c r="CM27" s="302">
        <v>6.6000000000000003E-2</v>
      </c>
      <c r="CN27" s="187">
        <v>6.1199999999999997E-2</v>
      </c>
      <c r="CO27" s="237">
        <v>6.3700000000000007E-2</v>
      </c>
      <c r="CP27" s="309">
        <v>7.0699999999999999E-2</v>
      </c>
      <c r="CQ27" s="125">
        <v>7.3400000000000007E-2</v>
      </c>
      <c r="CR27" s="228">
        <v>7.1300000000000002E-2</v>
      </c>
      <c r="CS27" s="227">
        <v>6.6600000000000006E-2</v>
      </c>
      <c r="CT27" s="218">
        <v>6.1400000000000003E-2</v>
      </c>
      <c r="CU27" s="310">
        <v>6.5600000000000006E-2</v>
      </c>
      <c r="CV27" s="289">
        <v>6.4299999999999996E-2</v>
      </c>
      <c r="CW27" s="292">
        <v>6.7599999999999993E-2</v>
      </c>
      <c r="CX27" s="288">
        <v>6.7699999999999996E-2</v>
      </c>
      <c r="CY27" s="279">
        <v>6.3200000000000006E-2</v>
      </c>
      <c r="CZ27" s="310">
        <v>6.5500000000000003E-2</v>
      </c>
      <c r="DA27" s="233">
        <v>6.0299999999999999E-2</v>
      </c>
      <c r="DB27" s="230">
        <v>6.2199999999999998E-2</v>
      </c>
      <c r="DC27" s="230">
        <v>6.2100000000000002E-2</v>
      </c>
      <c r="DD27" s="259">
        <v>6.8199999999999997E-2</v>
      </c>
      <c r="DE27" s="309">
        <v>7.0699999999999999E-2</v>
      </c>
      <c r="DF27" s="203">
        <v>6.93E-2</v>
      </c>
      <c r="DG27" s="299">
        <v>6.4899999999999999E-2</v>
      </c>
      <c r="DH27" s="289">
        <v>6.4299999999999996E-2</v>
      </c>
      <c r="DI27" s="299">
        <v>6.4899999999999999E-2</v>
      </c>
      <c r="DJ27" s="151">
        <v>5.9200000000000003E-2</v>
      </c>
      <c r="DK27" s="264">
        <v>5.7299999999999997E-2</v>
      </c>
      <c r="DL27" s="157">
        <v>5.8200000000000002E-2</v>
      </c>
      <c r="DM27" s="234">
        <v>6.1800000000000001E-2</v>
      </c>
      <c r="DN27" s="242">
        <v>6.3E-2</v>
      </c>
      <c r="DO27" s="266">
        <v>6.25E-2</v>
      </c>
    </row>
    <row r="28" spans="1:119">
      <c r="A28" s="64" t="s">
        <v>76</v>
      </c>
      <c r="B28" s="265">
        <v>4.0300000000000002E-2</v>
      </c>
      <c r="C28" s="243">
        <v>4.9099999999999998E-2</v>
      </c>
      <c r="D28" s="182">
        <v>4.9599999999999998E-2</v>
      </c>
      <c r="E28" s="155">
        <v>6.4600000000000005E-2</v>
      </c>
      <c r="F28" s="155">
        <v>5.8000000000000003E-2</v>
      </c>
      <c r="G28" s="125">
        <v>6.2600000000000003E-2</v>
      </c>
      <c r="H28" s="295">
        <v>5.96E-2</v>
      </c>
      <c r="I28" s="259">
        <v>5.7200000000000001E-2</v>
      </c>
      <c r="J28" s="311">
        <v>5.9799999999999999E-2</v>
      </c>
      <c r="K28" s="227">
        <v>5.5500000000000001E-2</v>
      </c>
      <c r="L28" s="274">
        <v>3.5799999999999998E-2</v>
      </c>
      <c r="M28" s="128">
        <v>2.9899999999999999E-2</v>
      </c>
      <c r="N28" s="127">
        <v>3.0499999999999999E-2</v>
      </c>
      <c r="O28" s="241">
        <v>4.07E-2</v>
      </c>
      <c r="P28" s="300">
        <v>3.8199999999999998E-2</v>
      </c>
      <c r="Q28" s="270">
        <v>4.2599999999999999E-2</v>
      </c>
      <c r="R28" s="174">
        <v>3.1600000000000003E-2</v>
      </c>
      <c r="S28" s="128">
        <v>2.9899999999999999E-2</v>
      </c>
      <c r="T28" s="214">
        <v>2.8799999999999999E-2</v>
      </c>
      <c r="U28" s="175">
        <v>2.7799999999999998E-2</v>
      </c>
      <c r="V28" s="105">
        <v>3.5200000000000002E-2</v>
      </c>
      <c r="W28" s="274">
        <v>3.5700000000000003E-2</v>
      </c>
      <c r="X28" s="222">
        <v>3.6900000000000002E-2</v>
      </c>
      <c r="Y28" s="147">
        <v>3.4500000000000003E-2</v>
      </c>
      <c r="Z28" s="215">
        <v>3.1899999999999998E-2</v>
      </c>
      <c r="AA28" s="170">
        <v>2.8400000000000002E-2</v>
      </c>
      <c r="AB28" s="68">
        <v>2.5000000000000001E-2</v>
      </c>
      <c r="AC28" s="168">
        <v>2.2700000000000001E-2</v>
      </c>
      <c r="AD28" s="262">
        <v>2.2800000000000001E-2</v>
      </c>
      <c r="AE28" s="213">
        <v>2.8000000000000001E-2</v>
      </c>
      <c r="AF28" s="165">
        <v>2.93E-2</v>
      </c>
      <c r="AG28" s="127">
        <v>3.0499999999999999E-2</v>
      </c>
      <c r="AH28" s="211">
        <v>2.9000000000000001E-2</v>
      </c>
      <c r="AI28" s="100">
        <v>3.0499999999999999E-2</v>
      </c>
      <c r="AJ28" s="207">
        <v>3.7100000000000001E-2</v>
      </c>
      <c r="AK28" s="200">
        <v>4.3099999999999999E-2</v>
      </c>
      <c r="AL28" s="287">
        <v>5.0299999999999997E-2</v>
      </c>
      <c r="AM28" s="191">
        <v>4.6699999999999998E-2</v>
      </c>
      <c r="AN28" s="258">
        <v>3.7600000000000001E-2</v>
      </c>
      <c r="AO28" s="274">
        <v>3.5799999999999998E-2</v>
      </c>
      <c r="AP28" s="151">
        <v>4.7899999999999998E-2</v>
      </c>
      <c r="AQ28" s="107">
        <v>3.78E-2</v>
      </c>
      <c r="AR28" s="149">
        <v>4.2299999999999997E-2</v>
      </c>
      <c r="AS28" s="181">
        <v>4.5499999999999999E-2</v>
      </c>
      <c r="AT28" s="148">
        <v>4.48E-2</v>
      </c>
      <c r="AU28" s="195">
        <v>4.7500000000000001E-2</v>
      </c>
      <c r="AV28" s="173">
        <v>3.5299999999999998E-2</v>
      </c>
      <c r="AW28" s="106">
        <v>3.27E-2</v>
      </c>
      <c r="AX28" s="214">
        <v>2.8799999999999999E-2</v>
      </c>
      <c r="AY28" s="173">
        <v>3.5299999999999998E-2</v>
      </c>
      <c r="AZ28" s="231">
        <v>4.0300000000000002E-2</v>
      </c>
      <c r="BA28" s="239">
        <v>4.87E-2</v>
      </c>
      <c r="BB28" s="198">
        <v>4.7100000000000003E-2</v>
      </c>
      <c r="BC28" s="277">
        <v>4.5999999999999999E-2</v>
      </c>
      <c r="BD28" s="210">
        <v>3.8699999999999998E-2</v>
      </c>
      <c r="BE28" s="172">
        <v>2.6200000000000001E-2</v>
      </c>
      <c r="BF28" s="142">
        <v>2.0799999999999999E-2</v>
      </c>
      <c r="BG28" s="79">
        <v>1.7100000000000001E-2</v>
      </c>
      <c r="BH28" s="285">
        <v>1.7100000000000001E-2</v>
      </c>
      <c r="BI28" s="169">
        <v>1.9400000000000001E-2</v>
      </c>
      <c r="BJ28" s="212">
        <v>1.83E-2</v>
      </c>
      <c r="BK28" s="136">
        <v>1.5599999999999999E-2</v>
      </c>
      <c r="BL28" s="86">
        <v>1.5299999999999999E-2</v>
      </c>
      <c r="BM28" s="80">
        <v>1.2699999999999999E-2</v>
      </c>
      <c r="BN28" s="298">
        <v>1.5599999999999999E-2</v>
      </c>
      <c r="BO28" s="84">
        <v>1.7999999999999999E-2</v>
      </c>
      <c r="BP28" s="169">
        <v>1.9300000000000001E-2</v>
      </c>
      <c r="BQ28" s="79">
        <v>1.6899999999999998E-2</v>
      </c>
      <c r="BR28" s="134">
        <v>1.4200000000000001E-2</v>
      </c>
      <c r="BS28" s="79">
        <v>1.7000000000000001E-2</v>
      </c>
      <c r="BT28" s="79">
        <v>1.6799999999999999E-2</v>
      </c>
      <c r="BU28" s="142">
        <v>2.0799999999999999E-2</v>
      </c>
      <c r="BV28" s="110">
        <v>2.4199999999999999E-2</v>
      </c>
      <c r="BW28" s="246">
        <v>1.3599999999999999E-2</v>
      </c>
      <c r="BX28" s="82">
        <v>9.5999999999999992E-3</v>
      </c>
      <c r="BY28" s="83">
        <v>8.8999999999999999E-3</v>
      </c>
      <c r="BZ28" s="144">
        <v>1.2E-2</v>
      </c>
      <c r="CA28" s="306">
        <v>1.06E-2</v>
      </c>
      <c r="CB28" s="303">
        <v>9.1999999999999998E-3</v>
      </c>
      <c r="CC28" s="245">
        <v>1.03E-2</v>
      </c>
      <c r="CD28" s="176">
        <v>1.01E-2</v>
      </c>
      <c r="CE28" s="176">
        <v>0.01</v>
      </c>
      <c r="CF28" s="306">
        <v>1.0699999999999999E-2</v>
      </c>
      <c r="CG28" s="286">
        <v>1.29E-2</v>
      </c>
      <c r="CH28" s="132">
        <v>1.11E-2</v>
      </c>
      <c r="CI28" s="176">
        <v>1.01E-2</v>
      </c>
      <c r="CJ28" s="303">
        <v>9.1999999999999998E-3</v>
      </c>
      <c r="CK28" s="82">
        <v>9.9000000000000008E-3</v>
      </c>
      <c r="CL28" s="144">
        <v>1.17E-2</v>
      </c>
      <c r="CM28" s="144">
        <v>1.1900000000000001E-2</v>
      </c>
      <c r="CN28" s="138">
        <v>2.1399999999999999E-2</v>
      </c>
      <c r="CO28" s="72">
        <v>2.3599999999999999E-2</v>
      </c>
      <c r="CP28" s="116">
        <v>2.0899999999999998E-2</v>
      </c>
      <c r="CQ28" s="89">
        <v>2.5899999999999999E-2</v>
      </c>
      <c r="CR28" s="66">
        <v>2.2200000000000001E-2</v>
      </c>
      <c r="CS28" s="246">
        <v>1.34E-2</v>
      </c>
      <c r="CT28" s="263">
        <v>1.26E-2</v>
      </c>
      <c r="CU28" s="282">
        <v>1.3299999999999999E-2</v>
      </c>
      <c r="CV28" s="143">
        <v>1.3899999999999999E-2</v>
      </c>
      <c r="CW28" s="104">
        <v>1.9599999999999999E-2</v>
      </c>
      <c r="CX28" s="113">
        <v>2.35E-2</v>
      </c>
      <c r="CY28" s="262">
        <v>2.29E-2</v>
      </c>
      <c r="CZ28" s="85">
        <v>1.9599999999999999E-2</v>
      </c>
      <c r="DA28" s="137">
        <v>2.12E-2</v>
      </c>
      <c r="DB28" s="216">
        <v>2.5600000000000001E-2</v>
      </c>
      <c r="DC28" s="178">
        <v>2.8899999999999999E-2</v>
      </c>
      <c r="DD28" s="145">
        <v>2.9600000000000001E-2</v>
      </c>
      <c r="DE28" s="76">
        <v>2.7199999999999998E-2</v>
      </c>
      <c r="DF28" s="67">
        <v>2.46E-2</v>
      </c>
      <c r="DG28" s="66">
        <v>2.2200000000000001E-2</v>
      </c>
      <c r="DH28" s="112">
        <v>2.3099999999999999E-2</v>
      </c>
      <c r="DI28" s="141">
        <v>2.58E-2</v>
      </c>
      <c r="DJ28" s="97">
        <v>2.1899999999999999E-2</v>
      </c>
      <c r="DK28" s="87">
        <v>1.9E-2</v>
      </c>
      <c r="DL28" s="111">
        <v>2.4E-2</v>
      </c>
      <c r="DM28" s="262">
        <v>2.29E-2</v>
      </c>
      <c r="DN28" s="66">
        <v>2.2200000000000001E-2</v>
      </c>
      <c r="DO28" s="110">
        <v>2.4199999999999999E-2</v>
      </c>
    </row>
    <row r="29" spans="1:119">
      <c r="A29" s="64" t="s">
        <v>78</v>
      </c>
      <c r="B29" s="152">
        <v>3.0599999999999999E-2</v>
      </c>
      <c r="C29" s="239">
        <v>3.0099999999999998E-2</v>
      </c>
      <c r="D29" s="236">
        <v>3.44E-2</v>
      </c>
      <c r="E29" s="184">
        <v>3.6700000000000003E-2</v>
      </c>
      <c r="F29" s="184">
        <v>3.4500000000000003E-2</v>
      </c>
      <c r="G29" s="183">
        <v>3.3599999999999998E-2</v>
      </c>
      <c r="H29" s="187">
        <v>3.09E-2</v>
      </c>
      <c r="I29" s="290">
        <v>3.5999999999999997E-2</v>
      </c>
      <c r="J29" s="123">
        <v>3.61E-2</v>
      </c>
      <c r="K29" s="125">
        <v>3.6700000000000003E-2</v>
      </c>
      <c r="L29" s="231">
        <v>2.6499999999999999E-2</v>
      </c>
      <c r="M29" s="105">
        <v>2.4199999999999999E-2</v>
      </c>
      <c r="N29" s="193">
        <v>2.8400000000000002E-2</v>
      </c>
      <c r="O29" s="256">
        <v>3.1300000000000001E-2</v>
      </c>
      <c r="P29" s="184">
        <v>3.44E-2</v>
      </c>
      <c r="Q29" s="251">
        <v>3.2800000000000003E-2</v>
      </c>
      <c r="R29" s="253">
        <v>2.8199999999999999E-2</v>
      </c>
      <c r="S29" s="254">
        <v>2.6200000000000001E-2</v>
      </c>
      <c r="T29" s="122">
        <v>2.4500000000000001E-2</v>
      </c>
      <c r="U29" s="75">
        <v>2.3900000000000001E-2</v>
      </c>
      <c r="V29" s="146">
        <v>2.3300000000000001E-2</v>
      </c>
      <c r="W29" s="161">
        <v>2.41E-2</v>
      </c>
      <c r="X29" s="211">
        <v>2.1299999999999999E-2</v>
      </c>
      <c r="Y29" s="98">
        <v>1.9199999999999998E-2</v>
      </c>
      <c r="Z29" s="65">
        <v>1.7299999999999999E-2</v>
      </c>
      <c r="AA29" s="130">
        <v>1.7299999999999999E-2</v>
      </c>
      <c r="AB29" s="86">
        <v>1.4999999999999999E-2</v>
      </c>
      <c r="AC29" s="88">
        <v>1.52E-2</v>
      </c>
      <c r="AD29" s="102">
        <v>2.0500000000000001E-2</v>
      </c>
      <c r="AE29" s="117">
        <v>2.3099999999999999E-2</v>
      </c>
      <c r="AF29" s="247">
        <v>2.2700000000000001E-2</v>
      </c>
      <c r="AG29" s="216">
        <v>1.9699999999999999E-2</v>
      </c>
      <c r="AH29" s="141">
        <v>1.9699999999999999E-2</v>
      </c>
      <c r="AI29" s="110">
        <v>1.9099999999999999E-2</v>
      </c>
      <c r="AJ29" s="110">
        <v>1.9099999999999999E-2</v>
      </c>
      <c r="AK29" s="67">
        <v>1.9300000000000001E-2</v>
      </c>
      <c r="AL29" s="110">
        <v>1.9099999999999999E-2</v>
      </c>
      <c r="AM29" s="103">
        <v>2.01E-2</v>
      </c>
      <c r="AN29" s="113">
        <v>1.8700000000000001E-2</v>
      </c>
      <c r="AO29" s="146">
        <v>2.3199999999999998E-2</v>
      </c>
      <c r="AP29" s="178">
        <v>2.1299999999999999E-2</v>
      </c>
      <c r="AQ29" s="94">
        <v>1.7999999999999999E-2</v>
      </c>
      <c r="AR29" s="117">
        <v>2.3199999999999998E-2</v>
      </c>
      <c r="AS29" s="205">
        <v>2.6100000000000002E-2</v>
      </c>
      <c r="AT29" s="101">
        <v>2.3599999999999999E-2</v>
      </c>
      <c r="AU29" s="101">
        <v>2.35E-2</v>
      </c>
      <c r="AV29" s="214">
        <v>2.1100000000000001E-2</v>
      </c>
      <c r="AW29" s="165">
        <v>2.1399999999999999E-2</v>
      </c>
      <c r="AX29" s="116">
        <v>1.7600000000000001E-2</v>
      </c>
      <c r="AY29" s="165">
        <v>2.1399999999999999E-2</v>
      </c>
      <c r="AZ29" s="254">
        <v>2.6200000000000001E-2</v>
      </c>
      <c r="BA29" s="101">
        <v>2.3599999999999999E-2</v>
      </c>
      <c r="BB29" s="121">
        <v>2.6700000000000002E-2</v>
      </c>
      <c r="BC29" s="121">
        <v>2.6700000000000002E-2</v>
      </c>
      <c r="BD29" s="162">
        <v>2.5600000000000001E-2</v>
      </c>
      <c r="BE29" s="274">
        <v>2.4400000000000002E-2</v>
      </c>
      <c r="BF29" s="149">
        <v>2.7400000000000001E-2</v>
      </c>
      <c r="BG29" s="219">
        <v>2.8799999999999999E-2</v>
      </c>
      <c r="BH29" s="232">
        <v>2.7E-2</v>
      </c>
      <c r="BI29" s="244">
        <v>2.8199999999999999E-2</v>
      </c>
      <c r="BJ29" s="179">
        <v>2.7300000000000001E-2</v>
      </c>
      <c r="BK29" s="253">
        <v>2.8299999999999999E-2</v>
      </c>
      <c r="BL29" s="198">
        <v>2.9600000000000001E-2</v>
      </c>
      <c r="BM29" s="148">
        <v>2.8500000000000001E-2</v>
      </c>
      <c r="BN29" s="277">
        <v>2.92E-2</v>
      </c>
      <c r="BO29" s="275">
        <v>3.04E-2</v>
      </c>
      <c r="BP29" s="225">
        <v>3.0599999999999999E-2</v>
      </c>
      <c r="BQ29" s="238">
        <v>3.1699999999999999E-2</v>
      </c>
      <c r="BR29" s="275">
        <v>3.04E-2</v>
      </c>
      <c r="BS29" s="151">
        <v>2.9899999999999999E-2</v>
      </c>
      <c r="BT29" s="219">
        <v>2.87E-2</v>
      </c>
      <c r="BU29" s="150">
        <v>2.86E-2</v>
      </c>
      <c r="BV29" s="181">
        <v>2.8799999999999999E-2</v>
      </c>
      <c r="BW29" s="208">
        <v>2.3400000000000001E-2</v>
      </c>
      <c r="BX29" s="147">
        <v>2.3699999999999999E-2</v>
      </c>
      <c r="BY29" s="120">
        <v>2.5700000000000001E-2</v>
      </c>
      <c r="BZ29" s="265">
        <v>2.5899999999999999E-2</v>
      </c>
      <c r="CA29" s="206">
        <v>2.5999999999999999E-2</v>
      </c>
      <c r="CB29" s="240">
        <v>2.63E-2</v>
      </c>
      <c r="CC29" s="122">
        <v>2.4500000000000001E-2</v>
      </c>
      <c r="CD29" s="159">
        <v>2.69E-2</v>
      </c>
      <c r="CE29" s="119">
        <v>2.46E-2</v>
      </c>
      <c r="CF29" s="109">
        <v>2.3599999999999999E-2</v>
      </c>
      <c r="CG29" s="223">
        <v>2.35E-2</v>
      </c>
      <c r="CH29" s="223">
        <v>2.3400000000000001E-2</v>
      </c>
      <c r="CI29" s="118">
        <v>2.3099999999999999E-2</v>
      </c>
      <c r="CJ29" s="103">
        <v>2.01E-2</v>
      </c>
      <c r="CK29" s="278">
        <v>1.95E-2</v>
      </c>
      <c r="CL29" s="173">
        <v>2.4199999999999999E-2</v>
      </c>
      <c r="CM29" s="145">
        <v>2.1499999999999998E-2</v>
      </c>
      <c r="CN29" s="262">
        <v>1.84E-2</v>
      </c>
      <c r="CO29" s="111">
        <v>1.89E-2</v>
      </c>
      <c r="CP29" s="110">
        <v>1.9099999999999999E-2</v>
      </c>
      <c r="CQ29" s="170">
        <v>2.0899999999999998E-2</v>
      </c>
      <c r="CR29" s="222">
        <v>2.4899999999999999E-2</v>
      </c>
      <c r="CS29" s="262">
        <v>1.8499999999999999E-2</v>
      </c>
      <c r="CT29" s="172">
        <v>0.02</v>
      </c>
      <c r="CU29" s="70">
        <v>2.1000000000000001E-2</v>
      </c>
      <c r="CV29" s="76">
        <v>2.0500000000000001E-2</v>
      </c>
      <c r="CW29" s="127">
        <v>2.1899999999999999E-2</v>
      </c>
      <c r="CX29" s="106">
        <v>2.3E-2</v>
      </c>
      <c r="CY29" s="247">
        <v>2.2599999999999999E-2</v>
      </c>
      <c r="CZ29" s="111">
        <v>1.89E-2</v>
      </c>
      <c r="DA29" s="85">
        <v>1.6899999999999998E-2</v>
      </c>
      <c r="DB29" s="116">
        <v>1.7500000000000002E-2</v>
      </c>
      <c r="DC29" s="73">
        <v>1.7100000000000001E-2</v>
      </c>
      <c r="DD29" s="111">
        <v>1.89E-2</v>
      </c>
      <c r="DE29" s="111">
        <v>1.89E-2</v>
      </c>
      <c r="DF29" s="115">
        <v>1.7899999999999999E-2</v>
      </c>
      <c r="DG29" s="110">
        <v>1.9099999999999999E-2</v>
      </c>
      <c r="DH29" s="141">
        <v>1.9800000000000002E-2</v>
      </c>
      <c r="DI29" s="91">
        <v>2.0400000000000001E-2</v>
      </c>
      <c r="DJ29" s="90">
        <v>1.9E-2</v>
      </c>
      <c r="DK29" s="272">
        <v>1.35E-2</v>
      </c>
      <c r="DL29" s="134">
        <v>1.4500000000000001E-2</v>
      </c>
      <c r="DM29" s="246">
        <v>1.41E-2</v>
      </c>
      <c r="DN29" s="282">
        <v>1.4E-2</v>
      </c>
      <c r="DO29" s="83">
        <v>1.2E-2</v>
      </c>
    </row>
    <row r="30" spans="1:119">
      <c r="A30" s="64" t="s">
        <v>9228</v>
      </c>
      <c r="B30" s="204">
        <v>2.47E-2</v>
      </c>
      <c r="C30" s="169">
        <v>1.66E-2</v>
      </c>
      <c r="D30" s="120">
        <v>2.3199999999999998E-2</v>
      </c>
      <c r="E30" s="188">
        <v>2.2700000000000001E-2</v>
      </c>
      <c r="F30" s="188">
        <v>2.47E-2</v>
      </c>
      <c r="G30" s="204">
        <v>2.5000000000000001E-2</v>
      </c>
      <c r="H30" s="271">
        <v>2.06E-2</v>
      </c>
      <c r="I30" s="120">
        <v>2.3099999999999999E-2</v>
      </c>
      <c r="J30" s="121">
        <v>2.3900000000000001E-2</v>
      </c>
      <c r="K30" s="129">
        <v>1.6500000000000001E-2</v>
      </c>
      <c r="L30" s="92">
        <v>1.9199999999999998E-2</v>
      </c>
      <c r="M30" s="72">
        <v>1.8200000000000001E-2</v>
      </c>
      <c r="N30" s="175">
        <v>1.9599999999999999E-2</v>
      </c>
      <c r="O30" s="107">
        <v>2.2800000000000001E-2</v>
      </c>
      <c r="P30" s="147">
        <v>2.1700000000000001E-2</v>
      </c>
      <c r="Q30" s="107">
        <v>2.2800000000000001E-2</v>
      </c>
      <c r="R30" s="146">
        <v>2.1299999999999999E-2</v>
      </c>
      <c r="S30" s="208">
        <v>2.1399999999999999E-2</v>
      </c>
      <c r="T30" s="105">
        <v>2.1999999999999999E-2</v>
      </c>
      <c r="U30" s="241">
        <v>2.3699999999999999E-2</v>
      </c>
      <c r="V30" s="204">
        <v>2.5000000000000001E-2</v>
      </c>
      <c r="W30" s="197">
        <v>2.5700000000000001E-2</v>
      </c>
      <c r="X30" s="236">
        <v>2.9399999999999999E-2</v>
      </c>
      <c r="Y30" s="184">
        <v>2.93E-2</v>
      </c>
      <c r="Z30" s="250">
        <v>2.8400000000000002E-2</v>
      </c>
      <c r="AA30" s="307">
        <v>2.93E-2</v>
      </c>
      <c r="AB30" s="264">
        <v>2.5499999999999998E-2</v>
      </c>
      <c r="AC30" s="240">
        <v>2.3599999999999999E-2</v>
      </c>
      <c r="AD30" s="287">
        <v>2.7E-2</v>
      </c>
      <c r="AE30" s="203">
        <v>2.9600000000000001E-2</v>
      </c>
      <c r="AF30" s="261">
        <v>3.0599999999999999E-2</v>
      </c>
      <c r="AG30" s="152">
        <v>2.6700000000000002E-2</v>
      </c>
      <c r="AH30" s="253">
        <v>2.5000000000000001E-2</v>
      </c>
      <c r="AI30" s="266">
        <v>2.7199999999999998E-2</v>
      </c>
      <c r="AJ30" s="154">
        <v>2.8000000000000001E-2</v>
      </c>
      <c r="AK30" s="230">
        <v>2.7199999999999998E-2</v>
      </c>
      <c r="AL30" s="266">
        <v>2.7300000000000001E-2</v>
      </c>
      <c r="AM30" s="266">
        <v>2.7300000000000001E-2</v>
      </c>
      <c r="AN30" s="181">
        <v>2.53E-2</v>
      </c>
      <c r="AO30" s="275">
        <v>2.64E-2</v>
      </c>
      <c r="AP30" s="253">
        <v>2.5000000000000001E-2</v>
      </c>
      <c r="AQ30" s="196">
        <v>2.4500000000000001E-2</v>
      </c>
      <c r="AR30" s="252">
        <v>2.7900000000000001E-2</v>
      </c>
      <c r="AS30" s="226">
        <v>2.76E-2</v>
      </c>
      <c r="AT30" s="239">
        <v>2.64E-2</v>
      </c>
      <c r="AU30" s="266">
        <v>2.7300000000000001E-2</v>
      </c>
      <c r="AV30" s="199">
        <v>2.3900000000000001E-2</v>
      </c>
      <c r="AW30" s="120">
        <v>2.3099999999999999E-2</v>
      </c>
      <c r="AX30" s="215">
        <v>2.0899999999999998E-2</v>
      </c>
      <c r="AY30" s="117">
        <v>2.1299999999999999E-2</v>
      </c>
      <c r="AZ30" s="197">
        <v>2.5700000000000001E-2</v>
      </c>
      <c r="BA30" s="225">
        <v>2.6599999999999999E-2</v>
      </c>
      <c r="BB30" s="267">
        <v>2.8899999999999999E-2</v>
      </c>
      <c r="BC30" s="125">
        <v>3.1E-2</v>
      </c>
      <c r="BD30" s="281">
        <v>3.0200000000000001E-2</v>
      </c>
      <c r="BE30" s="291">
        <v>2.9700000000000001E-2</v>
      </c>
      <c r="BF30" s="252">
        <v>2.7900000000000001E-2</v>
      </c>
      <c r="BG30" s="234">
        <v>2.7E-2</v>
      </c>
      <c r="BH30" s="201">
        <v>2.41E-2</v>
      </c>
      <c r="BI30" s="189">
        <v>2.4500000000000001E-2</v>
      </c>
      <c r="BJ30" s="147">
        <v>2.1700000000000001E-2</v>
      </c>
      <c r="BK30" s="165">
        <v>0.02</v>
      </c>
      <c r="BL30" s="163">
        <v>2.1100000000000001E-2</v>
      </c>
      <c r="BM30" s="240">
        <v>2.3599999999999999E-2</v>
      </c>
      <c r="BN30" s="192">
        <v>2.3300000000000001E-2</v>
      </c>
      <c r="BO30" s="271">
        <v>2.06E-2</v>
      </c>
      <c r="BP30" s="101">
        <v>2.1600000000000001E-2</v>
      </c>
      <c r="BQ30" s="271">
        <v>2.06E-2</v>
      </c>
      <c r="BR30" s="69">
        <v>1.9300000000000001E-2</v>
      </c>
      <c r="BS30" s="128">
        <v>2.0299999999999999E-2</v>
      </c>
      <c r="BT30" s="74">
        <v>2.07E-2</v>
      </c>
      <c r="BU30" s="216">
        <v>1.8800000000000001E-2</v>
      </c>
      <c r="BV30" s="161">
        <v>2.1899999999999999E-2</v>
      </c>
      <c r="BW30" s="109">
        <v>2.1600000000000001E-2</v>
      </c>
      <c r="BX30" s="127">
        <v>2.0400000000000001E-2</v>
      </c>
      <c r="BY30" s="170">
        <v>1.9699999999999999E-2</v>
      </c>
      <c r="BZ30" s="74">
        <v>2.07E-2</v>
      </c>
      <c r="CA30" s="214">
        <v>1.9900000000000001E-2</v>
      </c>
      <c r="CB30" s="178">
        <v>1.9900000000000001E-2</v>
      </c>
      <c r="CC30" s="85">
        <v>1.6799999999999999E-2</v>
      </c>
      <c r="CD30" s="298">
        <v>1.5599999999999999E-2</v>
      </c>
      <c r="CE30" s="282">
        <v>1.4800000000000001E-2</v>
      </c>
      <c r="CF30" s="285">
        <v>1.61E-2</v>
      </c>
      <c r="CG30" s="79">
        <v>1.6E-2</v>
      </c>
      <c r="CH30" s="130">
        <v>1.7100000000000001E-2</v>
      </c>
      <c r="CI30" s="212">
        <v>1.6400000000000001E-2</v>
      </c>
      <c r="CJ30" s="78">
        <v>1.5699999999999999E-2</v>
      </c>
      <c r="CK30" s="83">
        <v>1.3299999999999999E-2</v>
      </c>
      <c r="CL30" s="112">
        <v>1.7999999999999999E-2</v>
      </c>
      <c r="CM30" s="89">
        <v>1.9E-2</v>
      </c>
      <c r="CN30" s="141">
        <v>1.89E-2</v>
      </c>
      <c r="CO30" s="97">
        <v>1.7600000000000001E-2</v>
      </c>
      <c r="CP30" s="72">
        <v>1.8200000000000001E-2</v>
      </c>
      <c r="CQ30" s="65">
        <v>1.7100000000000001E-2</v>
      </c>
      <c r="CR30" s="166">
        <v>1.8100000000000002E-2</v>
      </c>
      <c r="CS30" s="285">
        <v>1.61E-2</v>
      </c>
      <c r="CT30" s="65">
        <v>1.7100000000000001E-2</v>
      </c>
      <c r="CU30" s="79">
        <v>1.6E-2</v>
      </c>
      <c r="CV30" s="65">
        <v>1.7100000000000001E-2</v>
      </c>
      <c r="CW30" s="95">
        <v>1.6199999999999999E-2</v>
      </c>
      <c r="CX30" s="298">
        <v>1.5599999999999999E-2</v>
      </c>
      <c r="CY30" s="141">
        <v>1.89E-2</v>
      </c>
      <c r="CZ30" s="71">
        <v>2.0199999999999999E-2</v>
      </c>
      <c r="DA30" s="115">
        <v>1.7500000000000002E-2</v>
      </c>
      <c r="DB30" s="165">
        <v>0.02</v>
      </c>
      <c r="DC30" s="222">
        <v>2.2499999999999999E-2</v>
      </c>
      <c r="DD30" s="109">
        <v>2.1700000000000001E-2</v>
      </c>
      <c r="DE30" s="147">
        <v>2.1700000000000001E-2</v>
      </c>
      <c r="DF30" s="119">
        <v>2.23E-2</v>
      </c>
      <c r="DG30" s="119">
        <v>2.23E-2</v>
      </c>
      <c r="DH30" s="222">
        <v>2.2499999999999999E-2</v>
      </c>
      <c r="DI30" s="180">
        <v>2.24E-2</v>
      </c>
      <c r="DJ30" s="118">
        <v>2.12E-2</v>
      </c>
      <c r="DK30" s="216">
        <v>1.8800000000000001E-2</v>
      </c>
      <c r="DL30" s="169">
        <v>1.67E-2</v>
      </c>
      <c r="DM30" s="94">
        <v>1.77E-2</v>
      </c>
      <c r="DN30" s="282">
        <v>1.47E-2</v>
      </c>
      <c r="DO30" s="81">
        <v>1.4E-2</v>
      </c>
    </row>
    <row r="31" spans="1:119">
      <c r="A31" s="64"/>
    </row>
    <row r="32" spans="1:119">
      <c r="A32" s="64" t="s">
        <v>9229</v>
      </c>
    </row>
    <row r="33" spans="1:119">
      <c r="A33" s="64" t="s">
        <v>23</v>
      </c>
      <c r="B33" s="162">
        <v>1.23E-2</v>
      </c>
      <c r="C33" s="165">
        <v>-1.04E-2</v>
      </c>
      <c r="D33" s="117">
        <v>-5.9999999999999995E-4</v>
      </c>
      <c r="E33" s="161">
        <v>-6.9999999999999999E-4</v>
      </c>
      <c r="F33" s="161">
        <v>3.8999999999999998E-3</v>
      </c>
      <c r="G33" s="106">
        <v>-1.9E-3</v>
      </c>
      <c r="H33" s="147">
        <v>2.7000000000000001E-3</v>
      </c>
      <c r="I33" s="126">
        <v>-5.7000000000000002E-3</v>
      </c>
      <c r="J33" s="174">
        <v>-4.3E-3</v>
      </c>
      <c r="K33" s="247">
        <v>-3.3E-3</v>
      </c>
      <c r="L33" s="128">
        <v>-8.8000000000000005E-3</v>
      </c>
      <c r="M33" s="215">
        <v>-3.8999999999999998E-3</v>
      </c>
      <c r="N33" s="146">
        <v>-1E-4</v>
      </c>
      <c r="O33" s="265">
        <v>1.44E-2</v>
      </c>
      <c r="P33" s="257">
        <v>9.7000000000000003E-3</v>
      </c>
      <c r="Q33" s="70">
        <v>-1.24E-2</v>
      </c>
      <c r="R33" s="146">
        <v>-2.9999999999999997E-4</v>
      </c>
      <c r="S33" s="165">
        <v>-1.04E-2</v>
      </c>
      <c r="T33" s="300">
        <v>1.24E-2</v>
      </c>
      <c r="U33" s="200">
        <v>2.4899999999999999E-2</v>
      </c>
      <c r="V33" s="160">
        <v>5.8999999999999999E-3</v>
      </c>
      <c r="W33" s="247">
        <v>-3.5999999999999999E-3</v>
      </c>
      <c r="X33" s="173">
        <v>5.4000000000000003E-3</v>
      </c>
      <c r="Y33" s="223">
        <v>8.0000000000000004E-4</v>
      </c>
      <c r="Z33" s="223">
        <v>8.9999999999999998E-4</v>
      </c>
      <c r="AA33" s="117">
        <v>-5.9999999999999995E-4</v>
      </c>
      <c r="AB33" s="141">
        <v>-1.95E-2</v>
      </c>
      <c r="AC33" s="105">
        <v>4.7999999999999996E-3</v>
      </c>
      <c r="AD33" s="161">
        <v>4.1000000000000003E-3</v>
      </c>
      <c r="AE33" s="146">
        <v>-1E-4</v>
      </c>
      <c r="AF33" s="99">
        <v>-8.0000000000000002E-3</v>
      </c>
      <c r="AG33" s="117">
        <v>-5.9999999999999995E-4</v>
      </c>
      <c r="AH33" s="160">
        <v>5.7000000000000002E-3</v>
      </c>
      <c r="AI33" s="171">
        <v>-6.7000000000000002E-3</v>
      </c>
      <c r="AJ33" s="102">
        <v>-1.5100000000000001E-2</v>
      </c>
      <c r="AK33" s="247">
        <v>-3.3999999999999998E-3</v>
      </c>
      <c r="AL33" s="109">
        <v>2E-3</v>
      </c>
      <c r="AM33" s="165">
        <v>-1.0200000000000001E-2</v>
      </c>
      <c r="AN33" s="105">
        <v>4.8999999999999998E-3</v>
      </c>
      <c r="AO33" s="122">
        <v>6.6E-3</v>
      </c>
      <c r="AP33" s="192">
        <v>1.49E-2</v>
      </c>
      <c r="AQ33" s="215">
        <v>-4.0000000000000001E-3</v>
      </c>
      <c r="AR33" s="171">
        <v>-6.4000000000000003E-3</v>
      </c>
      <c r="AS33" s="174">
        <v>-4.4000000000000003E-3</v>
      </c>
      <c r="AT33" s="117">
        <v>-1E-3</v>
      </c>
      <c r="AU33" s="178">
        <v>-1.1599999999999999E-2</v>
      </c>
      <c r="AV33" s="146">
        <v>0</v>
      </c>
      <c r="AW33" s="215">
        <v>-3.8E-3</v>
      </c>
      <c r="AX33" s="71">
        <v>-9.1000000000000004E-3</v>
      </c>
      <c r="AY33" s="145">
        <v>-9.9000000000000008E-3</v>
      </c>
      <c r="AZ33" s="205">
        <v>1.5699999999999999E-2</v>
      </c>
      <c r="BA33" s="171">
        <v>-6.7000000000000002E-3</v>
      </c>
      <c r="BB33" s="223">
        <v>1E-3</v>
      </c>
      <c r="BC33" s="274">
        <v>6.1999999999999998E-3</v>
      </c>
      <c r="BD33" s="172">
        <v>-1.8499999999999999E-2</v>
      </c>
      <c r="BE33" s="117">
        <v>-8.0000000000000004E-4</v>
      </c>
      <c r="BF33" s="161">
        <v>3.8999999999999998E-3</v>
      </c>
      <c r="BG33" s="146">
        <v>1E-4</v>
      </c>
      <c r="BH33" s="147">
        <v>2.5000000000000001E-3</v>
      </c>
      <c r="BI33" s="222">
        <v>8.8999999999999999E-3</v>
      </c>
      <c r="BJ33" s="163">
        <v>-2.3E-3</v>
      </c>
      <c r="BK33" s="118">
        <v>-1.2999999999999999E-3</v>
      </c>
      <c r="BL33" s="164">
        <v>3.0000000000000001E-3</v>
      </c>
      <c r="BM33" s="208">
        <v>5.0000000000000001E-4</v>
      </c>
      <c r="BN33" s="173">
        <v>5.0000000000000001E-3</v>
      </c>
      <c r="BO33" s="106">
        <v>-1.6999999999999999E-3</v>
      </c>
      <c r="BP33" s="146">
        <v>-2.0000000000000001E-4</v>
      </c>
      <c r="BQ33" s="213">
        <v>-1.38E-2</v>
      </c>
      <c r="BR33" s="258">
        <v>1.03E-2</v>
      </c>
      <c r="BS33" s="180">
        <v>7.7999999999999996E-3</v>
      </c>
      <c r="BT33" s="71">
        <v>-9.4999999999999998E-3</v>
      </c>
      <c r="BU33" s="224">
        <v>8.2000000000000007E-3</v>
      </c>
      <c r="BV33" s="66">
        <v>-2.86E-2</v>
      </c>
      <c r="BW33" s="105">
        <v>4.5999999999999999E-3</v>
      </c>
      <c r="BX33" s="101">
        <v>1.4E-3</v>
      </c>
      <c r="BY33" s="75">
        <v>3.7000000000000002E-3</v>
      </c>
      <c r="BZ33" s="208">
        <v>1E-4</v>
      </c>
      <c r="CA33" s="71">
        <v>-9.4999999999999998E-3</v>
      </c>
      <c r="CB33" s="128">
        <v>-8.9999999999999993E-3</v>
      </c>
      <c r="CC33" s="109">
        <v>1.8E-3</v>
      </c>
      <c r="CD33" s="247">
        <v>-3.5000000000000001E-3</v>
      </c>
      <c r="CE33" s="161">
        <v>4.0000000000000001E-3</v>
      </c>
      <c r="CF33" s="105">
        <v>4.7000000000000002E-3</v>
      </c>
      <c r="CG33" s="101">
        <v>1.6000000000000001E-3</v>
      </c>
      <c r="CH33" s="122">
        <v>6.7999999999999996E-3</v>
      </c>
      <c r="CI33" s="161">
        <v>4.0000000000000001E-3</v>
      </c>
      <c r="CJ33" s="82">
        <v>-6.0900000000000003E-2</v>
      </c>
      <c r="CK33" s="125">
        <v>7.4800000000000005E-2</v>
      </c>
      <c r="CL33" s="208">
        <v>2.9999999999999997E-4</v>
      </c>
      <c r="CM33" s="75">
        <v>3.7000000000000002E-3</v>
      </c>
      <c r="CN33" s="70">
        <v>-1.23E-2</v>
      </c>
      <c r="CO33" s="223">
        <v>1E-3</v>
      </c>
      <c r="CP33" s="147">
        <v>2.3999999999999998E-3</v>
      </c>
      <c r="CQ33" s="106">
        <v>-2.0999999999999999E-3</v>
      </c>
      <c r="CR33" s="83">
        <v>-6.2799999999999995E-2</v>
      </c>
      <c r="CS33" s="259">
        <v>6.0900000000000003E-2</v>
      </c>
      <c r="CT33" s="109">
        <v>2.0999999999999999E-3</v>
      </c>
      <c r="CU33" s="105">
        <v>4.4000000000000003E-3</v>
      </c>
      <c r="CV33" s="173">
        <v>5.1000000000000004E-3</v>
      </c>
      <c r="CW33" s="147">
        <v>2.3999999999999998E-3</v>
      </c>
      <c r="CX33" s="215">
        <v>-3.8E-3</v>
      </c>
      <c r="CY33" s="271">
        <v>-6.3E-3</v>
      </c>
      <c r="CZ33" s="247">
        <v>-3.2000000000000002E-3</v>
      </c>
      <c r="DA33" s="160">
        <v>5.4999999999999997E-3</v>
      </c>
      <c r="DB33" s="122">
        <v>6.6E-3</v>
      </c>
      <c r="DC33" s="271">
        <v>-6.0000000000000001E-3</v>
      </c>
      <c r="DD33" s="101">
        <v>1.2999999999999999E-3</v>
      </c>
      <c r="DE33" s="106">
        <v>-1.6999999999999999E-3</v>
      </c>
      <c r="DF33" s="274">
        <v>6.3E-3</v>
      </c>
      <c r="DG33" s="206">
        <v>1.52E-2</v>
      </c>
      <c r="DH33" s="147">
        <v>2.3E-3</v>
      </c>
      <c r="DI33" s="118">
        <v>-1.1999999999999999E-3</v>
      </c>
      <c r="DJ33" s="214">
        <v>-1.21E-2</v>
      </c>
      <c r="DK33" s="71">
        <v>-9.1000000000000004E-3</v>
      </c>
      <c r="DL33" s="105">
        <v>4.7999999999999996E-3</v>
      </c>
      <c r="DM33" s="126">
        <v>-5.4000000000000003E-3</v>
      </c>
      <c r="DN33" s="174">
        <v>-4.4000000000000003E-3</v>
      </c>
      <c r="DO33" s="312"/>
    </row>
    <row r="34" spans="1:119">
      <c r="A34" s="64" t="s">
        <v>25</v>
      </c>
      <c r="B34" s="174">
        <v>-3.2000000000000002E-3</v>
      </c>
      <c r="C34" s="74">
        <v>-3.3999999999999998E-3</v>
      </c>
      <c r="D34" s="201">
        <v>3.2000000000000002E-3</v>
      </c>
      <c r="E34" s="100">
        <v>-2.3999999999999998E-3</v>
      </c>
      <c r="F34" s="100">
        <v>-4.0000000000000001E-3</v>
      </c>
      <c r="G34" s="71">
        <v>-4.5999999999999999E-3</v>
      </c>
      <c r="H34" s="240">
        <v>2.0999999999999999E-3</v>
      </c>
      <c r="I34" s="265">
        <v>1.4E-3</v>
      </c>
      <c r="J34" s="130">
        <v>-1.06E-2</v>
      </c>
      <c r="K34" s="201">
        <v>3.0999999999999999E-3</v>
      </c>
      <c r="L34" s="222">
        <v>0</v>
      </c>
      <c r="M34" s="205">
        <v>1.8E-3</v>
      </c>
      <c r="N34" s="241">
        <v>2.5000000000000001E-3</v>
      </c>
      <c r="O34" s="196">
        <v>4.0000000000000001E-3</v>
      </c>
      <c r="P34" s="94">
        <v>-9.4999999999999998E-3</v>
      </c>
      <c r="Q34" s="190">
        <v>2.3999999999999998E-3</v>
      </c>
      <c r="R34" s="110">
        <v>-8.0999999999999996E-3</v>
      </c>
      <c r="S34" s="173">
        <v>-8.9999999999999998E-4</v>
      </c>
      <c r="T34" s="186">
        <v>1.09E-2</v>
      </c>
      <c r="U34" s="122">
        <v>-5.0000000000000001E-4</v>
      </c>
      <c r="V34" s="171">
        <v>-3.8999999999999998E-3</v>
      </c>
      <c r="W34" s="257">
        <v>2.9999999999999997E-4</v>
      </c>
      <c r="X34" s="207">
        <v>2.0000000000000001E-4</v>
      </c>
      <c r="Y34" s="278">
        <v>-7.6E-3</v>
      </c>
      <c r="Z34" s="117">
        <v>-2.3999999999999998E-3</v>
      </c>
      <c r="AA34" s="233">
        <v>8.0000000000000002E-3</v>
      </c>
      <c r="AB34" s="257">
        <v>4.0000000000000002E-4</v>
      </c>
      <c r="AC34" s="168">
        <v>-9.1000000000000004E-3</v>
      </c>
      <c r="AD34" s="153">
        <v>1.04E-2</v>
      </c>
      <c r="AE34" s="159">
        <v>2.8999999999999998E-3</v>
      </c>
      <c r="AF34" s="298">
        <v>-1.37E-2</v>
      </c>
      <c r="AG34" s="201">
        <v>3.3E-3</v>
      </c>
      <c r="AH34" s="159">
        <v>3.0000000000000001E-3</v>
      </c>
      <c r="AI34" s="277">
        <v>6.1000000000000004E-3</v>
      </c>
      <c r="AJ34" s="287">
        <v>8.8000000000000005E-3</v>
      </c>
      <c r="AK34" s="216">
        <v>-7.1999999999999998E-3</v>
      </c>
      <c r="AL34" s="269">
        <v>1.14E-2</v>
      </c>
      <c r="AM34" s="137">
        <v>-1.01E-2</v>
      </c>
      <c r="AN34" s="185">
        <v>1.2E-2</v>
      </c>
      <c r="AO34" s="114">
        <v>-1.26E-2</v>
      </c>
      <c r="AP34" s="199">
        <v>2.8E-3</v>
      </c>
      <c r="AQ34" s="206">
        <v>1.6999999999999999E-3</v>
      </c>
      <c r="AR34" s="193">
        <v>5.1000000000000004E-3</v>
      </c>
      <c r="AS34" s="247">
        <v>-3.0999999999999999E-3</v>
      </c>
      <c r="AT34" s="204">
        <v>4.8999999999999998E-3</v>
      </c>
      <c r="AU34" s="100">
        <v>-4.0000000000000001E-3</v>
      </c>
      <c r="AV34" s="126">
        <v>-3.5999999999999999E-3</v>
      </c>
      <c r="AW34" s="76">
        <v>-6.1999999999999998E-3</v>
      </c>
      <c r="AX34" s="191">
        <v>6.4000000000000003E-3</v>
      </c>
      <c r="AY34" s="69">
        <v>-6.4999999999999997E-3</v>
      </c>
      <c r="AZ34" s="138">
        <v>-0.01</v>
      </c>
      <c r="BA34" s="74">
        <v>-3.3999999999999998E-3</v>
      </c>
      <c r="BB34" s="240">
        <v>2E-3</v>
      </c>
      <c r="BC34" s="119">
        <v>-2.9999999999999997E-4</v>
      </c>
      <c r="BD34" s="158">
        <v>5.7999999999999996E-3</v>
      </c>
      <c r="BE34" s="173">
        <v>-8.0000000000000004E-4</v>
      </c>
      <c r="BF34" s="103">
        <v>-6.7000000000000002E-3</v>
      </c>
      <c r="BG34" s="247">
        <v>-3.0999999999999999E-3</v>
      </c>
      <c r="BH34" s="127">
        <v>-4.1000000000000003E-3</v>
      </c>
      <c r="BI34" s="79">
        <v>-1.29E-2</v>
      </c>
      <c r="BJ34" s="180">
        <v>-2.0000000000000001E-4</v>
      </c>
      <c r="BK34" s="274">
        <v>-5.9999999999999995E-4</v>
      </c>
      <c r="BL34" s="222">
        <v>1E-4</v>
      </c>
      <c r="BM34" s="224">
        <v>0</v>
      </c>
      <c r="BN34" s="166">
        <v>-8.6999999999999994E-3</v>
      </c>
      <c r="BO34" s="205">
        <v>1.9E-3</v>
      </c>
      <c r="BP34" s="83">
        <v>-1.8100000000000002E-2</v>
      </c>
      <c r="BQ34" s="264">
        <v>5.8999999999999999E-3</v>
      </c>
      <c r="BR34" s="125">
        <v>1.67E-2</v>
      </c>
      <c r="BS34" s="248">
        <v>4.5999999999999999E-3</v>
      </c>
      <c r="BT34" s="75">
        <v>-1.2999999999999999E-3</v>
      </c>
      <c r="BU34" s="162">
        <v>1E-3</v>
      </c>
      <c r="BV34" s="197">
        <v>6.3E-3</v>
      </c>
      <c r="BW34" s="151">
        <v>7.1999999999999998E-3</v>
      </c>
      <c r="BX34" s="190">
        <v>2.3999999999999998E-3</v>
      </c>
      <c r="BY34" s="99">
        <v>-4.3E-3</v>
      </c>
      <c r="BZ34" s="205">
        <v>1.9E-3</v>
      </c>
      <c r="CA34" s="269">
        <v>1.1299999999999999E-2</v>
      </c>
      <c r="CB34" s="268">
        <v>-2.8999999999999998E-3</v>
      </c>
      <c r="CC34" s="230">
        <v>9.1999999999999998E-3</v>
      </c>
      <c r="CD34" s="100">
        <v>-4.0000000000000001E-3</v>
      </c>
      <c r="CE34" s="107">
        <v>5.9999999999999995E-4</v>
      </c>
      <c r="CF34" s="138">
        <v>-0.01</v>
      </c>
      <c r="CG34" s="188">
        <v>4.3E-3</v>
      </c>
      <c r="CH34" s="91">
        <v>-6.3E-3</v>
      </c>
      <c r="CI34" s="301">
        <v>7.4000000000000003E-3</v>
      </c>
      <c r="CJ34" s="250">
        <v>1.1599999999999999E-2</v>
      </c>
      <c r="CK34" s="142">
        <v>-1.04E-2</v>
      </c>
      <c r="CL34" s="219">
        <v>5.4999999999999997E-3</v>
      </c>
      <c r="CM34" s="108">
        <v>8.0000000000000004E-4</v>
      </c>
      <c r="CN34" s="147">
        <v>-1.6000000000000001E-3</v>
      </c>
      <c r="CO34" s="157">
        <v>6.4999999999999997E-3</v>
      </c>
      <c r="CP34" s="220">
        <v>3.3999999999999998E-3</v>
      </c>
      <c r="CQ34" s="207">
        <v>2.0000000000000001E-4</v>
      </c>
      <c r="CR34" s="109">
        <v>-1.6999999999999999E-3</v>
      </c>
      <c r="CS34" s="263">
        <v>-1.5699999999999999E-2</v>
      </c>
      <c r="CT34" s="232">
        <v>3.0999999999999999E-3</v>
      </c>
      <c r="CU34" s="210">
        <v>1.2999999999999999E-3</v>
      </c>
      <c r="CV34" s="252">
        <v>1.0699999999999999E-2</v>
      </c>
      <c r="CW34" s="216">
        <v>-7.1999999999999998E-3</v>
      </c>
      <c r="CX34" s="206">
        <v>1.6999999999999999E-3</v>
      </c>
      <c r="CY34" s="300">
        <v>8.9999999999999998E-4</v>
      </c>
      <c r="CZ34" s="277">
        <v>6.1000000000000004E-3</v>
      </c>
      <c r="DA34" s="257">
        <v>4.0000000000000002E-4</v>
      </c>
      <c r="DB34" s="241">
        <v>2.5000000000000001E-3</v>
      </c>
      <c r="DC34" s="248">
        <v>4.5999999999999999E-3</v>
      </c>
      <c r="DD34" s="166">
        <v>-8.6999999999999994E-3</v>
      </c>
      <c r="DE34" s="196">
        <v>4.0000000000000001E-3</v>
      </c>
      <c r="DF34" s="277">
        <v>6.1000000000000004E-3</v>
      </c>
      <c r="DG34" s="207">
        <v>2.9999999999999997E-4</v>
      </c>
      <c r="DH34" s="119">
        <v>-4.0000000000000002E-4</v>
      </c>
      <c r="DI34" s="71">
        <v>-4.5999999999999999E-3</v>
      </c>
      <c r="DJ34" s="276">
        <v>4.4000000000000003E-3</v>
      </c>
      <c r="DK34" s="159">
        <v>3.0000000000000001E-3</v>
      </c>
      <c r="DL34" s="159">
        <v>2.8999999999999998E-3</v>
      </c>
      <c r="DM34" s="231">
        <v>2.3E-3</v>
      </c>
      <c r="DN34" s="179">
        <v>3.3999999999999998E-3</v>
      </c>
      <c r="DO34" s="312"/>
    </row>
    <row r="35" spans="1:119">
      <c r="A35" s="64" t="s">
        <v>27</v>
      </c>
      <c r="B35" s="116">
        <v>-4.7000000000000002E-3</v>
      </c>
      <c r="C35" s="69">
        <v>-3.0999999999999999E-3</v>
      </c>
      <c r="D35" s="307">
        <v>5.4000000000000003E-3</v>
      </c>
      <c r="E35" s="69">
        <v>1E-3</v>
      </c>
      <c r="F35" s="69">
        <v>-3.0999999999999999E-3</v>
      </c>
      <c r="G35" s="232">
        <v>1E-3</v>
      </c>
      <c r="H35" s="147">
        <v>-1E-3</v>
      </c>
      <c r="I35" s="247">
        <v>-1.6999999999999999E-3</v>
      </c>
      <c r="J35" s="164">
        <v>-1E-3</v>
      </c>
      <c r="K35" s="101">
        <v>-1.1999999999999999E-3</v>
      </c>
      <c r="L35" s="102">
        <v>-2.8999999999999998E-3</v>
      </c>
      <c r="M35" s="101">
        <v>-1.1000000000000001E-3</v>
      </c>
      <c r="N35" s="254">
        <v>5.0000000000000001E-4</v>
      </c>
      <c r="O35" s="220">
        <v>1.1000000000000001E-3</v>
      </c>
      <c r="P35" s="241">
        <v>6.9999999999999999E-4</v>
      </c>
      <c r="Q35" s="292">
        <v>5.1000000000000004E-3</v>
      </c>
      <c r="R35" s="83">
        <v>-8.0999999999999996E-3</v>
      </c>
      <c r="S35" s="111">
        <v>-4.0000000000000001E-3</v>
      </c>
      <c r="T35" s="192">
        <v>2.9999999999999997E-4</v>
      </c>
      <c r="U35" s="173">
        <v>-6.9999999999999999E-4</v>
      </c>
      <c r="V35" s="140">
        <v>-5.4000000000000003E-3</v>
      </c>
      <c r="W35" s="204">
        <v>1.6999999999999999E-3</v>
      </c>
      <c r="X35" s="232">
        <v>8.9999999999999998E-4</v>
      </c>
      <c r="Y35" s="225">
        <v>3.0999999999999999E-3</v>
      </c>
      <c r="Z35" s="100">
        <v>-2.0999999999999999E-3</v>
      </c>
      <c r="AA35" s="219">
        <v>2E-3</v>
      </c>
      <c r="AB35" s="100">
        <v>-2.0999999999999999E-3</v>
      </c>
      <c r="AC35" s="171">
        <v>-2E-3</v>
      </c>
      <c r="AD35" s="146">
        <v>-1.2999999999999999E-3</v>
      </c>
      <c r="AE35" s="201">
        <v>1E-3</v>
      </c>
      <c r="AF35" s="179">
        <v>1.1000000000000001E-3</v>
      </c>
      <c r="AG35" s="162">
        <v>1E-4</v>
      </c>
      <c r="AH35" s="248">
        <v>1.6000000000000001E-3</v>
      </c>
      <c r="AI35" s="171">
        <v>-2E-3</v>
      </c>
      <c r="AJ35" s="125">
        <v>6.7999999999999996E-3</v>
      </c>
      <c r="AK35" s="91">
        <v>-3.0999999999999999E-3</v>
      </c>
      <c r="AL35" s="184">
        <v>5.4000000000000003E-3</v>
      </c>
      <c r="AM35" s="105">
        <v>-8.0000000000000004E-4</v>
      </c>
      <c r="AN35" s="180">
        <v>-4.0000000000000002E-4</v>
      </c>
      <c r="AO35" s="230">
        <v>3.5000000000000001E-3</v>
      </c>
      <c r="AP35" s="227">
        <v>4.8999999999999998E-3</v>
      </c>
      <c r="AQ35" s="146">
        <v>-1.2999999999999999E-3</v>
      </c>
      <c r="AR35" s="131">
        <v>-6.0000000000000001E-3</v>
      </c>
      <c r="AS35" s="71">
        <v>-2.3E-3</v>
      </c>
      <c r="AT35" s="162">
        <v>1E-4</v>
      </c>
      <c r="AU35" s="233">
        <v>3.0000000000000001E-3</v>
      </c>
      <c r="AV35" s="147">
        <v>-1E-3</v>
      </c>
      <c r="AW35" s="150">
        <v>1.9E-3</v>
      </c>
      <c r="AX35" s="216">
        <v>-3.5000000000000001E-3</v>
      </c>
      <c r="AY35" s="71">
        <v>-2.3E-3</v>
      </c>
      <c r="AZ35" s="278">
        <v>-3.5999999999999999E-3</v>
      </c>
      <c r="BA35" s="277">
        <v>2.2000000000000001E-3</v>
      </c>
      <c r="BB35" s="106">
        <v>-1.5E-3</v>
      </c>
      <c r="BC35" s="68">
        <v>-3.5999999999999999E-3</v>
      </c>
      <c r="BD35" s="146">
        <v>-1.2999999999999999E-3</v>
      </c>
      <c r="BE35" s="179">
        <v>1.1000000000000001E-3</v>
      </c>
      <c r="BF35" s="145">
        <v>-2.3E-3</v>
      </c>
      <c r="BG35" s="171">
        <v>-2E-3</v>
      </c>
      <c r="BH35" s="213">
        <v>-2.8E-3</v>
      </c>
      <c r="BI35" s="146">
        <v>-1.2999999999999999E-3</v>
      </c>
      <c r="BJ35" s="101">
        <v>-1.1999999999999999E-3</v>
      </c>
      <c r="BK35" s="150">
        <v>1.9E-3</v>
      </c>
      <c r="BL35" s="191">
        <v>2.3999999999999998E-3</v>
      </c>
      <c r="BM35" s="151">
        <v>2.7000000000000001E-3</v>
      </c>
      <c r="BN35" s="243">
        <v>2.5999999999999999E-3</v>
      </c>
      <c r="BO35" s="196">
        <v>1.2999999999999999E-3</v>
      </c>
      <c r="BP35" s="197">
        <v>2.3E-3</v>
      </c>
      <c r="BQ35" s="254">
        <v>5.0000000000000001E-4</v>
      </c>
      <c r="BR35" s="93">
        <v>-3.5000000000000001E-3</v>
      </c>
      <c r="BS35" s="188">
        <v>1.5E-3</v>
      </c>
      <c r="BT35" s="258">
        <v>-2.0000000000000001E-4</v>
      </c>
      <c r="BU35" s="126">
        <v>-1.9E-3</v>
      </c>
      <c r="BV35" s="204">
        <v>1.8E-3</v>
      </c>
      <c r="BW35" s="145">
        <v>-2.3999999999999998E-3</v>
      </c>
      <c r="BX35" s="278">
        <v>-3.5999999999999999E-3</v>
      </c>
      <c r="BY35" s="182">
        <v>2.7000000000000001E-3</v>
      </c>
      <c r="BZ35" s="147">
        <v>-1E-3</v>
      </c>
      <c r="CA35" s="253">
        <v>1.6999999999999999E-3</v>
      </c>
      <c r="CB35" s="153">
        <v>4.1000000000000003E-3</v>
      </c>
      <c r="CC35" s="72">
        <v>-4.0000000000000001E-3</v>
      </c>
      <c r="CD35" s="205">
        <v>4.0000000000000002E-4</v>
      </c>
      <c r="CE35" s="233">
        <v>3.0000000000000001E-3</v>
      </c>
      <c r="CF35" s="110">
        <v>-3.8E-3</v>
      </c>
      <c r="CG35" s="119">
        <v>-5.0000000000000001E-4</v>
      </c>
      <c r="CH35" s="121">
        <v>8.0000000000000004E-4</v>
      </c>
      <c r="CI35" s="198">
        <v>2.5000000000000001E-3</v>
      </c>
      <c r="CJ35" s="265">
        <v>2.0000000000000001E-4</v>
      </c>
      <c r="CK35" s="126">
        <v>-1.9E-3</v>
      </c>
      <c r="CL35" s="173">
        <v>-6.9999999999999999E-4</v>
      </c>
      <c r="CM35" s="161">
        <v>-8.9999999999999998E-4</v>
      </c>
      <c r="CN35" s="181">
        <v>2.0999999999999999E-3</v>
      </c>
      <c r="CO35" s="179">
        <v>1.1000000000000001E-3</v>
      </c>
      <c r="CP35" s="201">
        <v>1E-3</v>
      </c>
      <c r="CQ35" s="69">
        <v>-3.0999999999999999E-3</v>
      </c>
      <c r="CR35" s="163">
        <v>-1.5E-3</v>
      </c>
      <c r="CS35" s="165">
        <v>-2.3999999999999998E-3</v>
      </c>
      <c r="CT35" s="209">
        <v>-2.8999999999999998E-3</v>
      </c>
      <c r="CU35" s="108">
        <v>0</v>
      </c>
      <c r="CV35" s="327">
        <v>6.1999999999999998E-3</v>
      </c>
      <c r="CW35" s="248">
        <v>1.6000000000000001E-3</v>
      </c>
      <c r="CX35" s="147">
        <v>-1E-3</v>
      </c>
      <c r="CY35" s="222">
        <v>-4.0000000000000002E-4</v>
      </c>
      <c r="CZ35" s="70">
        <v>-2.5999999999999999E-3</v>
      </c>
      <c r="DA35" s="258">
        <v>-1E-4</v>
      </c>
      <c r="DB35" s="193">
        <v>1.8E-3</v>
      </c>
      <c r="DC35" s="149">
        <v>1.1999999999999999E-3</v>
      </c>
      <c r="DD35" s="302">
        <v>4.5999999999999999E-3</v>
      </c>
      <c r="DE35" s="276">
        <v>1.5E-3</v>
      </c>
      <c r="DF35" s="200">
        <v>1.4E-3</v>
      </c>
      <c r="DG35" s="148">
        <v>1.8E-3</v>
      </c>
      <c r="DH35" s="190">
        <v>6.9999999999999999E-4</v>
      </c>
      <c r="DI35" s="198">
        <v>2.5000000000000001E-3</v>
      </c>
      <c r="DJ35" s="67">
        <v>-3.7000000000000002E-3</v>
      </c>
      <c r="DK35" s="101">
        <v>-1.1999999999999999E-3</v>
      </c>
      <c r="DL35" s="215">
        <v>-1.6999999999999999E-3</v>
      </c>
      <c r="DM35" s="189">
        <v>1.2999999999999999E-3</v>
      </c>
      <c r="DN35" s="219">
        <v>2E-3</v>
      </c>
      <c r="DO35" s="312"/>
    </row>
    <row r="36" spans="1:119">
      <c r="A36" s="64" t="s">
        <v>29</v>
      </c>
      <c r="B36" s="197">
        <v>8.0000000000000004E-4</v>
      </c>
      <c r="C36" s="107">
        <v>-2.7000000000000001E-3</v>
      </c>
      <c r="D36" s="228">
        <v>6.0000000000000001E-3</v>
      </c>
      <c r="E36" s="216">
        <v>-3.3E-3</v>
      </c>
      <c r="F36" s="216">
        <v>-7.1999999999999998E-3</v>
      </c>
      <c r="G36" s="255">
        <v>1.4E-3</v>
      </c>
      <c r="H36" s="280">
        <v>4.4000000000000003E-3</v>
      </c>
      <c r="I36" s="300">
        <v>-2.5000000000000001E-3</v>
      </c>
      <c r="J36" s="226">
        <v>2.8999999999999998E-3</v>
      </c>
      <c r="K36" s="259">
        <v>4.7999999999999996E-3</v>
      </c>
      <c r="L36" s="217">
        <v>6.9999999999999999E-4</v>
      </c>
      <c r="M36" s="237">
        <v>3.0000000000000001E-3</v>
      </c>
      <c r="N36" s="264">
        <v>5.0000000000000001E-4</v>
      </c>
      <c r="O36" s="162">
        <v>-2.3999999999999998E-3</v>
      </c>
      <c r="P36" s="91">
        <v>-6.6E-3</v>
      </c>
      <c r="Q36" s="233">
        <v>1.6999999999999999E-3</v>
      </c>
      <c r="R36" s="196">
        <v>-5.9999999999999995E-4</v>
      </c>
      <c r="S36" s="181">
        <v>4.0000000000000002E-4</v>
      </c>
      <c r="T36" s="294">
        <v>5.4000000000000003E-3</v>
      </c>
      <c r="U36" s="188">
        <v>-4.0000000000000002E-4</v>
      </c>
      <c r="V36" s="120">
        <v>-2.2000000000000001E-3</v>
      </c>
      <c r="W36" s="199">
        <v>-1.2999999999999999E-3</v>
      </c>
      <c r="X36" s="99">
        <v>-5.4999999999999997E-3</v>
      </c>
      <c r="Y36" s="307">
        <v>4.8999999999999998E-3</v>
      </c>
      <c r="Z36" s="219">
        <v>2.9999999999999997E-4</v>
      </c>
      <c r="AA36" s="237">
        <v>3.0000000000000001E-3</v>
      </c>
      <c r="AB36" s="215">
        <v>-4.7999999999999996E-3</v>
      </c>
      <c r="AC36" s="228">
        <v>6.0000000000000001E-3</v>
      </c>
      <c r="AD36" s="275">
        <v>1.6999999999999999E-3</v>
      </c>
      <c r="AE36" s="242">
        <v>2.7000000000000001E-3</v>
      </c>
      <c r="AF36" s="204">
        <v>0</v>
      </c>
      <c r="AG36" s="241">
        <v>-1.5E-3</v>
      </c>
      <c r="AH36" s="279">
        <v>2.8E-3</v>
      </c>
      <c r="AI36" s="152">
        <v>1.9E-3</v>
      </c>
      <c r="AJ36" s="181">
        <v>2.9999999999999997E-4</v>
      </c>
      <c r="AK36" s="162">
        <v>-2.3E-3</v>
      </c>
      <c r="AL36" s="270">
        <v>-6.9999999999999999E-4</v>
      </c>
      <c r="AM36" s="222">
        <v>-2.8999999999999998E-3</v>
      </c>
      <c r="AN36" s="195">
        <v>1.1999999999999999E-3</v>
      </c>
      <c r="AO36" s="188">
        <v>-5.0000000000000001E-4</v>
      </c>
      <c r="AP36" s="261">
        <v>6.4000000000000003E-3</v>
      </c>
      <c r="AQ36" s="120">
        <v>-2.2000000000000001E-3</v>
      </c>
      <c r="AR36" s="117">
        <v>-4.3E-3</v>
      </c>
      <c r="AS36" s="150">
        <v>2.0000000000000001E-4</v>
      </c>
      <c r="AT36" s="276">
        <v>-2.9999999999999997E-4</v>
      </c>
      <c r="AU36" s="277">
        <v>5.9999999999999995E-4</v>
      </c>
      <c r="AV36" s="259">
        <v>4.7999999999999996E-3</v>
      </c>
      <c r="AW36" s="163">
        <v>-4.4999999999999997E-3</v>
      </c>
      <c r="AX36" s="150">
        <v>2.0000000000000001E-4</v>
      </c>
      <c r="AY36" s="296">
        <v>5.3E-3</v>
      </c>
      <c r="AZ36" s="222">
        <v>-2.8999999999999998E-3</v>
      </c>
      <c r="BA36" s="279">
        <v>2.8999999999999998E-3</v>
      </c>
      <c r="BB36" s="207">
        <v>-2.8E-3</v>
      </c>
      <c r="BC36" s="300">
        <v>-2.3999999999999998E-3</v>
      </c>
      <c r="BD36" s="297">
        <v>3.0999999999999999E-3</v>
      </c>
      <c r="BE36" s="121">
        <v>-1.4E-3</v>
      </c>
      <c r="BF36" s="122">
        <v>-3.2000000000000002E-3</v>
      </c>
      <c r="BG36" s="211">
        <v>-5.7999999999999996E-3</v>
      </c>
      <c r="BH36" s="265">
        <v>-2.0999999999999999E-3</v>
      </c>
      <c r="BI36" s="230">
        <v>2.3999999999999998E-3</v>
      </c>
      <c r="BJ36" s="161">
        <v>-3.5999999999999999E-3</v>
      </c>
      <c r="BK36" s="277">
        <v>5.9999999999999995E-4</v>
      </c>
      <c r="BL36" s="266">
        <v>2.5999999999999999E-3</v>
      </c>
      <c r="BM36" s="195">
        <v>1.1999999999999999E-3</v>
      </c>
      <c r="BN36" s="236">
        <v>5.0000000000000001E-3</v>
      </c>
      <c r="BO36" s="227">
        <v>4.1999999999999997E-3</v>
      </c>
      <c r="BP36" s="120">
        <v>-2.3E-3</v>
      </c>
      <c r="BQ36" s="217">
        <v>6.9999999999999999E-4</v>
      </c>
      <c r="BR36" s="197">
        <v>8.0000000000000004E-4</v>
      </c>
      <c r="BS36" s="256">
        <v>2.3999999999999998E-3</v>
      </c>
      <c r="BT36" s="194">
        <v>1.8E-3</v>
      </c>
      <c r="BU36" s="202">
        <v>5.5999999999999999E-3</v>
      </c>
      <c r="BV36" s="83">
        <v>-1.35E-2</v>
      </c>
      <c r="BW36" s="198">
        <v>1E-3</v>
      </c>
      <c r="BX36" s="119">
        <v>-3.0999999999999999E-3</v>
      </c>
      <c r="BY36" s="239">
        <v>1.5E-3</v>
      </c>
      <c r="BZ36" s="196">
        <v>-5.9999999999999995E-4</v>
      </c>
      <c r="CA36" s="255">
        <v>1.5E-3</v>
      </c>
      <c r="CB36" s="287">
        <v>2.2000000000000001E-3</v>
      </c>
      <c r="CC36" s="160">
        <v>-3.3999999999999998E-3</v>
      </c>
      <c r="CD36" s="244">
        <v>-2.0000000000000001E-4</v>
      </c>
      <c r="CE36" s="195">
        <v>1.1000000000000001E-3</v>
      </c>
      <c r="CF36" s="165">
        <v>-5.7999999999999996E-3</v>
      </c>
      <c r="CG36" s="301">
        <v>1.4E-3</v>
      </c>
      <c r="CH36" s="193">
        <v>0</v>
      </c>
      <c r="CI36" s="182">
        <v>1.2999999999999999E-3</v>
      </c>
      <c r="CJ36" s="234">
        <v>2.2000000000000001E-3</v>
      </c>
      <c r="CK36" s="270">
        <v>-6.9999999999999999E-4</v>
      </c>
      <c r="CL36" s="195">
        <v>1.1999999999999999E-3</v>
      </c>
      <c r="CM36" s="278">
        <v>-7.4000000000000003E-3</v>
      </c>
      <c r="CN36" s="199">
        <v>-1.2999999999999999E-3</v>
      </c>
      <c r="CO36" s="150">
        <v>2.0000000000000001E-4</v>
      </c>
      <c r="CP36" s="163">
        <v>-4.5999999999999999E-3</v>
      </c>
      <c r="CQ36" s="119">
        <v>-3.0999999999999999E-3</v>
      </c>
      <c r="CR36" s="125">
        <v>6.7999999999999996E-3</v>
      </c>
      <c r="CS36" s="206">
        <v>-2E-3</v>
      </c>
      <c r="CT36" s="193">
        <v>0</v>
      </c>
      <c r="CU36" s="239">
        <v>1.6000000000000001E-3</v>
      </c>
      <c r="CV36" s="186">
        <v>3.5000000000000001E-3</v>
      </c>
      <c r="CW36" s="301">
        <v>1.4E-3</v>
      </c>
      <c r="CX36" s="248">
        <v>-2.9999999999999997E-4</v>
      </c>
      <c r="CY36" s="190">
        <v>-1.5E-3</v>
      </c>
      <c r="CZ36" s="258">
        <v>-2.5999999999999999E-3</v>
      </c>
      <c r="DA36" s="255">
        <v>1.5E-3</v>
      </c>
      <c r="DB36" s="220">
        <v>-1E-3</v>
      </c>
      <c r="DC36" s="197">
        <v>8.0000000000000004E-4</v>
      </c>
      <c r="DD36" s="231">
        <v>-1.6000000000000001E-3</v>
      </c>
      <c r="DE36" s="192">
        <v>-2E-3</v>
      </c>
      <c r="DF36" s="277">
        <v>5.9999999999999995E-4</v>
      </c>
      <c r="DG36" s="108">
        <v>-2.5000000000000001E-3</v>
      </c>
      <c r="DH36" s="277">
        <v>5.9999999999999995E-4</v>
      </c>
      <c r="DI36" s="240">
        <v>-1.6999999999999999E-3</v>
      </c>
      <c r="DJ36" s="244">
        <v>-2.0000000000000001E-4</v>
      </c>
      <c r="DK36" s="305">
        <v>4.4000000000000003E-3</v>
      </c>
      <c r="DL36" s="200">
        <v>-5.0000000000000001E-4</v>
      </c>
      <c r="DM36" s="150">
        <v>2.0000000000000001E-4</v>
      </c>
      <c r="DN36" s="218">
        <v>2.0999999999999999E-3</v>
      </c>
      <c r="DO36" s="312"/>
    </row>
    <row r="37" spans="1:119">
      <c r="A37" s="64" t="s">
        <v>31</v>
      </c>
      <c r="B37" s="232">
        <v>1.2999999999999999E-3</v>
      </c>
      <c r="C37" s="110">
        <v>-3.3E-3</v>
      </c>
      <c r="D37" s="236">
        <v>5.7999999999999996E-3</v>
      </c>
      <c r="E37" s="208">
        <v>1E-3</v>
      </c>
      <c r="F37" s="208">
        <v>-8.9999999999999998E-4</v>
      </c>
      <c r="G37" s="215">
        <v>-1.2999999999999999E-3</v>
      </c>
      <c r="H37" s="207">
        <v>1E-4</v>
      </c>
      <c r="I37" s="217">
        <v>2.7000000000000001E-3</v>
      </c>
      <c r="J37" s="262">
        <v>-3.8E-3</v>
      </c>
      <c r="K37" s="148">
        <v>2.3E-3</v>
      </c>
      <c r="L37" s="152">
        <v>3.5999999999999999E-3</v>
      </c>
      <c r="M37" s="220">
        <v>1.5E-3</v>
      </c>
      <c r="N37" s="204">
        <v>2.0999999999999999E-3</v>
      </c>
      <c r="O37" s="208">
        <v>-8.0000000000000004E-4</v>
      </c>
      <c r="P37" s="298">
        <v>-5.7999999999999996E-3</v>
      </c>
      <c r="Q37" s="103">
        <v>-2.8E-3</v>
      </c>
      <c r="R37" s="196">
        <v>1.6999999999999999E-3</v>
      </c>
      <c r="S37" s="270">
        <v>1.6000000000000001E-3</v>
      </c>
      <c r="T37" s="151">
        <v>3.0999999999999999E-3</v>
      </c>
      <c r="U37" s="174">
        <v>-1.4E-3</v>
      </c>
      <c r="V37" s="101">
        <v>-6.9999999999999999E-4</v>
      </c>
      <c r="W37" s="125">
        <v>7.1999999999999998E-3</v>
      </c>
      <c r="X37" s="200">
        <v>1.8E-3</v>
      </c>
      <c r="Y37" s="243">
        <v>2.8999999999999998E-3</v>
      </c>
      <c r="Z37" s="179">
        <v>1.5E-3</v>
      </c>
      <c r="AA37" s="206">
        <v>8.0000000000000004E-4</v>
      </c>
      <c r="AB37" s="72">
        <v>-3.5999999999999999E-3</v>
      </c>
      <c r="AC37" s="195">
        <v>3.0000000000000001E-3</v>
      </c>
      <c r="AD37" s="120">
        <v>5.0000000000000001E-4</v>
      </c>
      <c r="AE37" s="258">
        <v>2.9999999999999997E-4</v>
      </c>
      <c r="AF37" s="120">
        <v>5.0000000000000001E-4</v>
      </c>
      <c r="AG37" s="268">
        <v>-1.1999999999999999E-3</v>
      </c>
      <c r="AH37" s="237">
        <v>4.4000000000000003E-3</v>
      </c>
      <c r="AI37" s="161">
        <v>-5.0000000000000001E-4</v>
      </c>
      <c r="AJ37" s="158">
        <v>2.5000000000000001E-3</v>
      </c>
      <c r="AK37" s="117">
        <v>-1E-3</v>
      </c>
      <c r="AL37" s="257">
        <v>2.0000000000000001E-4</v>
      </c>
      <c r="AM37" s="87">
        <v>-4.8999999999999998E-3</v>
      </c>
      <c r="AN37" s="103">
        <v>-2.8E-3</v>
      </c>
      <c r="AO37" s="281">
        <v>6.4999999999999997E-3</v>
      </c>
      <c r="AP37" s="159">
        <v>1.2999999999999999E-3</v>
      </c>
      <c r="AQ37" s="84">
        <v>-5.1999999999999998E-3</v>
      </c>
      <c r="AR37" s="102">
        <v>-2.5000000000000001E-3</v>
      </c>
      <c r="AS37" s="264">
        <v>2.5000000000000001E-3</v>
      </c>
      <c r="AT37" s="89">
        <v>-3.0000000000000001E-3</v>
      </c>
      <c r="AU37" s="258">
        <v>2.0000000000000001E-4</v>
      </c>
      <c r="AV37" s="210">
        <v>5.9999999999999995E-4</v>
      </c>
      <c r="AW37" s="71">
        <v>-1.9E-3</v>
      </c>
      <c r="AX37" s="242">
        <v>4.1999999999999997E-3</v>
      </c>
      <c r="AY37" s="269">
        <v>4.8999999999999998E-3</v>
      </c>
      <c r="AZ37" s="214">
        <v>-2.2000000000000001E-3</v>
      </c>
      <c r="BA37" s="145">
        <v>-2E-3</v>
      </c>
      <c r="BB37" s="215">
        <v>-1.2999999999999999E-3</v>
      </c>
      <c r="BC37" s="213">
        <v>-2.3999999999999998E-3</v>
      </c>
      <c r="BD37" s="247">
        <v>-1.2999999999999999E-3</v>
      </c>
      <c r="BE37" s="206">
        <v>8.0000000000000004E-4</v>
      </c>
      <c r="BF37" s="72">
        <v>-3.5999999999999999E-3</v>
      </c>
      <c r="BG37" s="258">
        <v>2.0000000000000001E-4</v>
      </c>
      <c r="BH37" s="208">
        <v>-8.9999999999999998E-4</v>
      </c>
      <c r="BI37" s="67">
        <v>-3.3E-3</v>
      </c>
      <c r="BJ37" s="129">
        <v>-5.0000000000000001E-3</v>
      </c>
      <c r="BK37" s="211">
        <v>-2.0999999999999999E-3</v>
      </c>
      <c r="BL37" s="197">
        <v>2.7000000000000001E-3</v>
      </c>
      <c r="BM37" s="243">
        <v>3.0000000000000001E-3</v>
      </c>
      <c r="BN37" s="83">
        <v>-7.7000000000000002E-3</v>
      </c>
      <c r="BO37" s="121">
        <v>1.1999999999999999E-3</v>
      </c>
      <c r="BP37" s="241">
        <v>1.1000000000000001E-3</v>
      </c>
      <c r="BQ37" s="165">
        <v>-2.0999999999999999E-3</v>
      </c>
      <c r="BR37" s="151">
        <v>3.0999999999999999E-3</v>
      </c>
      <c r="BS37" s="146">
        <v>-8.9999999999999998E-4</v>
      </c>
      <c r="BT37" s="161">
        <v>-5.0000000000000001E-4</v>
      </c>
      <c r="BU37" s="148">
        <v>2.3E-3</v>
      </c>
      <c r="BV37" s="237">
        <v>4.3E-3</v>
      </c>
      <c r="BW37" s="199">
        <v>1.1999999999999999E-3</v>
      </c>
      <c r="BX37" s="206">
        <v>8.0000000000000004E-4</v>
      </c>
      <c r="BY37" s="188">
        <v>1.9E-3</v>
      </c>
      <c r="BZ37" s="268">
        <v>-1.1999999999999999E-3</v>
      </c>
      <c r="CA37" s="210">
        <v>5.9999999999999995E-4</v>
      </c>
      <c r="CB37" s="105">
        <v>-4.0000000000000002E-4</v>
      </c>
      <c r="CC37" s="68">
        <v>-3.2000000000000002E-3</v>
      </c>
      <c r="CD37" s="300">
        <v>4.0000000000000002E-4</v>
      </c>
      <c r="CE37" s="174">
        <v>-1.4E-3</v>
      </c>
      <c r="CF37" s="107">
        <v>2.9999999999999997E-4</v>
      </c>
      <c r="CG37" s="100">
        <v>-1.6999999999999999E-3</v>
      </c>
      <c r="CH37" s="247">
        <v>-1.2999999999999999E-3</v>
      </c>
      <c r="CI37" s="164">
        <v>-5.9999999999999995E-4</v>
      </c>
      <c r="CJ37" s="289">
        <v>4.4999999999999997E-3</v>
      </c>
      <c r="CK37" s="178">
        <v>-2.0999999999999999E-3</v>
      </c>
      <c r="CL37" s="243">
        <v>3.0000000000000001E-3</v>
      </c>
      <c r="CM37" s="119">
        <v>-1E-4</v>
      </c>
      <c r="CN37" s="171">
        <v>-1.6000000000000001E-3</v>
      </c>
      <c r="CO37" s="173">
        <v>-2.9999999999999997E-4</v>
      </c>
      <c r="CP37" s="106">
        <v>-1.1000000000000001E-3</v>
      </c>
      <c r="CQ37" s="206">
        <v>8.0000000000000004E-4</v>
      </c>
      <c r="CR37" s="191">
        <v>2.8E-3</v>
      </c>
      <c r="CS37" s="273">
        <v>-7.3000000000000001E-3</v>
      </c>
      <c r="CT37" s="224">
        <v>0</v>
      </c>
      <c r="CU37" s="215">
        <v>-1.2999999999999999E-3</v>
      </c>
      <c r="CV37" s="146">
        <v>-8.9999999999999998E-4</v>
      </c>
      <c r="CW37" s="195">
        <v>3.0000000000000001E-3</v>
      </c>
      <c r="CX37" s="149">
        <v>1.6000000000000001E-3</v>
      </c>
      <c r="CY37" s="208">
        <v>-8.9999999999999998E-4</v>
      </c>
      <c r="CZ37" s="116">
        <v>-4.3E-3</v>
      </c>
      <c r="DA37" s="161">
        <v>-5.0000000000000001E-4</v>
      </c>
      <c r="DB37" s="277">
        <v>2.5999999999999999E-3</v>
      </c>
      <c r="DC37" s="218">
        <v>3.7000000000000002E-3</v>
      </c>
      <c r="DD37" s="149">
        <v>1.5E-3</v>
      </c>
      <c r="DE37" s="141">
        <v>-3.0000000000000001E-3</v>
      </c>
      <c r="DF37" s="85">
        <v>-4.7000000000000002E-3</v>
      </c>
      <c r="DG37" s="105">
        <v>-4.0000000000000002E-4</v>
      </c>
      <c r="DH37" s="252">
        <v>4.5999999999999999E-3</v>
      </c>
      <c r="DI37" s="130">
        <v>-4.4999999999999997E-3</v>
      </c>
      <c r="DJ37" s="214">
        <v>-2.2000000000000001E-3</v>
      </c>
      <c r="DK37" s="113">
        <v>-3.7000000000000002E-3</v>
      </c>
      <c r="DL37" s="205">
        <v>8.0000000000000004E-4</v>
      </c>
      <c r="DM37" s="244">
        <v>2E-3</v>
      </c>
      <c r="DN37" s="100">
        <v>-1.6999999999999999E-3</v>
      </c>
      <c r="DO37" s="312"/>
    </row>
    <row r="38" spans="1:119">
      <c r="A38" s="64" t="s">
        <v>33</v>
      </c>
      <c r="B38" s="268">
        <v>-1.6000000000000001E-3</v>
      </c>
      <c r="C38" s="213">
        <v>-3.2000000000000002E-3</v>
      </c>
      <c r="D38" s="276">
        <v>2.8E-3</v>
      </c>
      <c r="E38" s="158">
        <v>-1.6999999999999999E-3</v>
      </c>
      <c r="F38" s="158">
        <v>3.7000000000000002E-3</v>
      </c>
      <c r="G38" s="220">
        <v>2.2000000000000001E-3</v>
      </c>
      <c r="H38" s="287">
        <v>5.4999999999999997E-3</v>
      </c>
      <c r="I38" s="160">
        <v>-2.0000000000000001E-4</v>
      </c>
      <c r="J38" s="100">
        <v>-2.2000000000000001E-3</v>
      </c>
      <c r="K38" s="171">
        <v>-2.0999999999999999E-3</v>
      </c>
      <c r="L38" s="190">
        <v>1.6999999999999999E-3</v>
      </c>
      <c r="M38" s="168">
        <v>-5.3E-3</v>
      </c>
      <c r="N38" s="232">
        <v>2.0999999999999999E-3</v>
      </c>
      <c r="O38" s="230">
        <v>5.7000000000000002E-3</v>
      </c>
      <c r="P38" s="247">
        <v>-1.6000000000000001E-3</v>
      </c>
      <c r="Q38" s="248">
        <v>2.8999999999999998E-3</v>
      </c>
      <c r="R38" s="68">
        <v>-4.4000000000000003E-3</v>
      </c>
      <c r="S38" s="163">
        <v>-1.4E-3</v>
      </c>
      <c r="T38" s="122">
        <v>0</v>
      </c>
      <c r="U38" s="210">
        <v>1E-3</v>
      </c>
      <c r="V38" s="211">
        <v>-2.8E-3</v>
      </c>
      <c r="W38" s="287">
        <v>5.4999999999999997E-3</v>
      </c>
      <c r="X38" s="300">
        <v>8.0000000000000004E-4</v>
      </c>
      <c r="Y38" s="232">
        <v>2.0999999999999999E-3</v>
      </c>
      <c r="Z38" s="173">
        <v>-2.9999999999999997E-4</v>
      </c>
      <c r="AA38" s="232">
        <v>2.0999999999999999E-3</v>
      </c>
      <c r="AB38" s="211">
        <v>-2.7000000000000001E-3</v>
      </c>
      <c r="AC38" s="212">
        <v>-7.0000000000000001E-3</v>
      </c>
      <c r="AD38" s="179">
        <v>2.3E-3</v>
      </c>
      <c r="AE38" s="224">
        <v>2.0000000000000001E-4</v>
      </c>
      <c r="AF38" s="122">
        <v>0</v>
      </c>
      <c r="AG38" s="213">
        <v>-3.2000000000000002E-3</v>
      </c>
      <c r="AH38" s="180">
        <v>1E-4</v>
      </c>
      <c r="AI38" s="275">
        <v>4.8999999999999998E-3</v>
      </c>
      <c r="AJ38" s="107">
        <v>5.9999999999999995E-4</v>
      </c>
      <c r="AK38" s="223">
        <v>-1E-3</v>
      </c>
      <c r="AL38" s="270">
        <v>2.5000000000000001E-3</v>
      </c>
      <c r="AM38" s="224">
        <v>2.0000000000000001E-4</v>
      </c>
      <c r="AN38" s="210">
        <v>1E-3</v>
      </c>
      <c r="AO38" s="161">
        <v>-5.0000000000000001E-4</v>
      </c>
      <c r="AP38" s="205">
        <v>1.4E-3</v>
      </c>
      <c r="AQ38" s="165">
        <v>-2.7000000000000001E-3</v>
      </c>
      <c r="AR38" s="219">
        <v>3.5000000000000001E-3</v>
      </c>
      <c r="AS38" s="105">
        <v>-4.0000000000000002E-4</v>
      </c>
      <c r="AT38" s="254">
        <v>1.4E-3</v>
      </c>
      <c r="AU38" s="224">
        <v>2.0000000000000001E-4</v>
      </c>
      <c r="AV38" s="206">
        <v>1.1999999999999999E-3</v>
      </c>
      <c r="AW38" s="271">
        <v>-2E-3</v>
      </c>
      <c r="AX38" s="66">
        <v>-5.4000000000000003E-3</v>
      </c>
      <c r="AY38" s="114">
        <v>-7.3000000000000001E-3</v>
      </c>
      <c r="AZ38" s="277">
        <v>3.8999999999999998E-3</v>
      </c>
      <c r="BA38" s="163">
        <v>-1.4E-3</v>
      </c>
      <c r="BB38" s="70">
        <v>-3.0000000000000001E-3</v>
      </c>
      <c r="BC38" s="240">
        <v>1.5E-3</v>
      </c>
      <c r="BD38" s="193">
        <v>3.3E-3</v>
      </c>
      <c r="BE38" s="181">
        <v>3.7000000000000002E-3</v>
      </c>
      <c r="BF38" s="127">
        <v>-2.2000000000000001E-3</v>
      </c>
      <c r="BG38" s="300">
        <v>8.0000000000000004E-4</v>
      </c>
      <c r="BH38" s="158">
        <v>3.7000000000000002E-3</v>
      </c>
      <c r="BI38" s="83">
        <v>-1.06E-2</v>
      </c>
      <c r="BJ38" s="160">
        <v>-2.0000000000000001E-4</v>
      </c>
      <c r="BK38" s="224">
        <v>2.0000000000000001E-4</v>
      </c>
      <c r="BL38" s="224">
        <v>2.0000000000000001E-4</v>
      </c>
      <c r="BM38" s="232">
        <v>2.0999999999999999E-3</v>
      </c>
      <c r="BN38" s="189">
        <v>2.5999999999999999E-3</v>
      </c>
      <c r="BO38" s="113">
        <v>-4.8999999999999998E-3</v>
      </c>
      <c r="BP38" s="207">
        <v>4.0000000000000002E-4</v>
      </c>
      <c r="BQ38" s="109">
        <v>-8.0000000000000004E-4</v>
      </c>
      <c r="BR38" s="207">
        <v>4.0000000000000002E-4</v>
      </c>
      <c r="BS38" s="274">
        <v>-1E-4</v>
      </c>
      <c r="BT38" s="106">
        <v>-1.4E-3</v>
      </c>
      <c r="BU38" s="230">
        <v>5.7000000000000002E-3</v>
      </c>
      <c r="BV38" s="125">
        <v>1.03E-2</v>
      </c>
      <c r="BW38" s="224">
        <v>2.0000000000000001E-4</v>
      </c>
      <c r="BX38" s="212">
        <v>-7.0000000000000001E-3</v>
      </c>
      <c r="BY38" s="194">
        <v>5.1000000000000004E-3</v>
      </c>
      <c r="BZ38" s="268">
        <v>-1.5E-3</v>
      </c>
      <c r="CA38" s="149">
        <v>2.3999999999999998E-3</v>
      </c>
      <c r="CB38" s="300">
        <v>8.0000000000000004E-4</v>
      </c>
      <c r="CC38" s="210">
        <v>1E-3</v>
      </c>
      <c r="CD38" s="126">
        <v>-1.9E-3</v>
      </c>
      <c r="CE38" s="122">
        <v>0</v>
      </c>
      <c r="CF38" s="77">
        <v>-8.2000000000000007E-3</v>
      </c>
      <c r="CG38" s="120">
        <v>8.9999999999999998E-4</v>
      </c>
      <c r="CH38" s="120">
        <v>1E-3</v>
      </c>
      <c r="CI38" s="171">
        <v>-2.0999999999999999E-3</v>
      </c>
      <c r="CJ38" s="152">
        <v>5.1999999999999998E-3</v>
      </c>
      <c r="CK38" s="79">
        <v>-7.6E-3</v>
      </c>
      <c r="CL38" s="276">
        <v>2.8999999999999998E-3</v>
      </c>
      <c r="CM38" s="106">
        <v>-1.4E-3</v>
      </c>
      <c r="CN38" s="199">
        <v>1.9E-3</v>
      </c>
      <c r="CO38" s="274">
        <v>-2.0000000000000001E-4</v>
      </c>
      <c r="CP38" s="190">
        <v>1.6000000000000001E-3</v>
      </c>
      <c r="CQ38" s="111">
        <v>-4.7999999999999996E-3</v>
      </c>
      <c r="CR38" s="160">
        <v>-2.0000000000000001E-4</v>
      </c>
      <c r="CS38" s="93">
        <v>-4.1999999999999997E-3</v>
      </c>
      <c r="CT38" s="196">
        <v>2.5999999999999999E-3</v>
      </c>
      <c r="CU38" s="214">
        <v>-2.8999999999999998E-3</v>
      </c>
      <c r="CV38" s="277">
        <v>3.8999999999999998E-3</v>
      </c>
      <c r="CW38" s="160">
        <v>-2.0000000000000001E-4</v>
      </c>
      <c r="CX38" s="74">
        <v>-1.9E-3</v>
      </c>
      <c r="CY38" s="126">
        <v>-1.9E-3</v>
      </c>
      <c r="CZ38" s="193">
        <v>3.3E-3</v>
      </c>
      <c r="DA38" s="210">
        <v>1E-3</v>
      </c>
      <c r="DB38" s="258">
        <v>5.0000000000000001E-4</v>
      </c>
      <c r="DC38" s="75">
        <v>-5.0000000000000001E-4</v>
      </c>
      <c r="DD38" s="238">
        <v>6.0000000000000001E-3</v>
      </c>
      <c r="DE38" s="109">
        <v>-8.0000000000000004E-4</v>
      </c>
      <c r="DF38" s="106">
        <v>-1.4E-3</v>
      </c>
      <c r="DG38" s="118">
        <v>-1.2999999999999999E-3</v>
      </c>
      <c r="DH38" s="231">
        <v>1.6000000000000001E-3</v>
      </c>
      <c r="DI38" s="174">
        <v>-1.8E-3</v>
      </c>
      <c r="DJ38" s="91">
        <v>-3.5999999999999999E-3</v>
      </c>
      <c r="DK38" s="206">
        <v>1.2999999999999999E-3</v>
      </c>
      <c r="DL38" s="75">
        <v>-5.0000000000000001E-4</v>
      </c>
      <c r="DM38" s="204">
        <v>3.2000000000000002E-3</v>
      </c>
      <c r="DN38" s="100">
        <v>-2.0999999999999999E-3</v>
      </c>
      <c r="DO38" s="312"/>
    </row>
    <row r="39" spans="1:119">
      <c r="A39" s="64" t="s">
        <v>35</v>
      </c>
      <c r="B39" s="188">
        <v>3.5000000000000001E-3</v>
      </c>
      <c r="C39" s="222">
        <v>1.1000000000000001E-3</v>
      </c>
      <c r="D39" s="253">
        <v>4.0000000000000001E-3</v>
      </c>
      <c r="E39" s="105">
        <v>-1.2999999999999999E-3</v>
      </c>
      <c r="F39" s="105">
        <v>5.0000000000000001E-4</v>
      </c>
      <c r="G39" s="265">
        <v>2E-3</v>
      </c>
      <c r="H39" s="204">
        <v>4.0000000000000001E-3</v>
      </c>
      <c r="I39" s="300">
        <v>1.6000000000000001E-3</v>
      </c>
      <c r="J39" s="265">
        <v>1.9E-3</v>
      </c>
      <c r="K39" s="189">
        <v>3.3999999999999998E-3</v>
      </c>
      <c r="L39" s="141">
        <v>-3.2000000000000002E-3</v>
      </c>
      <c r="M39" s="170">
        <v>-2.2000000000000001E-3</v>
      </c>
      <c r="N39" s="122">
        <v>8.0000000000000004E-4</v>
      </c>
      <c r="O39" s="180">
        <v>1E-3</v>
      </c>
      <c r="P39" s="78">
        <v>-6.7999999999999996E-3</v>
      </c>
      <c r="Q39" s="70">
        <v>-2.0999999999999999E-3</v>
      </c>
      <c r="R39" s="130">
        <v>-5.1000000000000004E-3</v>
      </c>
      <c r="S39" s="274">
        <v>6.9999999999999999E-4</v>
      </c>
      <c r="T39" s="271">
        <v>-1.1000000000000001E-3</v>
      </c>
      <c r="U39" s="172">
        <v>-3.0000000000000001E-3</v>
      </c>
      <c r="V39" s="122">
        <v>8.0000000000000004E-4</v>
      </c>
      <c r="W39" s="215">
        <v>-8.0000000000000004E-4</v>
      </c>
      <c r="X39" s="109">
        <v>1E-4</v>
      </c>
      <c r="Y39" s="193">
        <v>4.1000000000000003E-3</v>
      </c>
      <c r="Z39" s="101">
        <v>0</v>
      </c>
      <c r="AA39" s="83">
        <v>-9.5999999999999992E-3</v>
      </c>
      <c r="AB39" s="93">
        <v>-3.3E-3</v>
      </c>
      <c r="AC39" s="68">
        <v>-3.5000000000000001E-3</v>
      </c>
      <c r="AD39" s="95">
        <v>-6.3E-3</v>
      </c>
      <c r="AE39" s="222">
        <v>1.1000000000000001E-3</v>
      </c>
      <c r="AF39" s="188">
        <v>3.5999999999999999E-3</v>
      </c>
      <c r="AG39" s="180">
        <v>1E-3</v>
      </c>
      <c r="AH39" s="240">
        <v>2.3999999999999998E-3</v>
      </c>
      <c r="AI39" s="119">
        <v>8.9999999999999998E-4</v>
      </c>
      <c r="AJ39" s="243">
        <v>5.1000000000000004E-3</v>
      </c>
      <c r="AK39" s="105">
        <v>4.0000000000000002E-4</v>
      </c>
      <c r="AL39" s="100">
        <v>-1.2999999999999999E-3</v>
      </c>
      <c r="AM39" s="175">
        <v>-2.3999999999999998E-3</v>
      </c>
      <c r="AN39" s="78">
        <v>-6.8999999999999999E-3</v>
      </c>
      <c r="AO39" s="207">
        <v>1.1999999999999999E-3</v>
      </c>
      <c r="AP39" s="215">
        <v>-8.0000000000000004E-4</v>
      </c>
      <c r="AQ39" s="303">
        <v>-9.4999999999999998E-3</v>
      </c>
      <c r="AR39" s="262">
        <v>-4.3E-3</v>
      </c>
      <c r="AS39" s="218">
        <v>6.1999999999999998E-3</v>
      </c>
      <c r="AT39" s="103">
        <v>-2.8999999999999998E-3</v>
      </c>
      <c r="AU39" s="309">
        <v>9.9000000000000008E-3</v>
      </c>
      <c r="AV39" s="171">
        <v>-1.1999999999999999E-3</v>
      </c>
      <c r="AW39" s="164">
        <v>2.0000000000000001E-4</v>
      </c>
      <c r="AX39" s="219">
        <v>4.3E-3</v>
      </c>
      <c r="AY39" s="156">
        <v>6.6E-3</v>
      </c>
      <c r="AZ39" s="222">
        <v>1.1999999999999999E-3</v>
      </c>
      <c r="BA39" s="91">
        <v>-2.7000000000000001E-3</v>
      </c>
      <c r="BB39" s="121">
        <v>2.7000000000000001E-3</v>
      </c>
      <c r="BC39" s="160">
        <v>5.9999999999999995E-4</v>
      </c>
      <c r="BD39" s="109">
        <v>1E-4</v>
      </c>
      <c r="BE39" s="171">
        <v>-1.1999999999999999E-3</v>
      </c>
      <c r="BF39" s="211">
        <v>-1.9E-3</v>
      </c>
      <c r="BG39" s="128">
        <v>-1.5E-3</v>
      </c>
      <c r="BH39" s="210">
        <v>1.9E-3</v>
      </c>
      <c r="BI39" s="207">
        <v>1.1999999999999999E-3</v>
      </c>
      <c r="BJ39" s="65">
        <v>-5.4000000000000003E-3</v>
      </c>
      <c r="BK39" s="75">
        <v>4.0000000000000002E-4</v>
      </c>
      <c r="BL39" s="265">
        <v>2E-3</v>
      </c>
      <c r="BM39" s="247">
        <v>-8.0000000000000004E-4</v>
      </c>
      <c r="BN39" s="247">
        <v>-6.9999999999999999E-4</v>
      </c>
      <c r="BO39" s="125">
        <v>1.0999999999999999E-2</v>
      </c>
      <c r="BP39" s="161">
        <v>4.0000000000000002E-4</v>
      </c>
      <c r="BQ39" s="66">
        <v>-4.4999999999999997E-3</v>
      </c>
      <c r="BR39" s="107">
        <v>1.4E-3</v>
      </c>
      <c r="BS39" s="168">
        <v>-4.3E-3</v>
      </c>
      <c r="BT39" s="98">
        <v>-3.7000000000000002E-3</v>
      </c>
      <c r="BU39" s="130">
        <v>-5.1999999999999998E-3</v>
      </c>
      <c r="BV39" s="264">
        <v>4.5999999999999999E-3</v>
      </c>
      <c r="BW39" s="75">
        <v>2.9999999999999997E-4</v>
      </c>
      <c r="BX39" s="208">
        <v>-1E-4</v>
      </c>
      <c r="BY39" s="200">
        <v>3.5999999999999999E-3</v>
      </c>
      <c r="BZ39" s="118">
        <v>-4.0000000000000002E-4</v>
      </c>
      <c r="CA39" s="87">
        <v>-5.7000000000000002E-3</v>
      </c>
      <c r="CB39" s="173">
        <v>5.9999999999999995E-4</v>
      </c>
      <c r="CC39" s="92">
        <v>-2.8E-3</v>
      </c>
      <c r="CD39" s="201">
        <v>2.8999999999999998E-3</v>
      </c>
      <c r="CE39" s="178">
        <v>-2E-3</v>
      </c>
      <c r="CF39" s="159">
        <v>2.8E-3</v>
      </c>
      <c r="CG39" s="90">
        <v>-3.8E-3</v>
      </c>
      <c r="CH39" s="207">
        <v>1.1999999999999999E-3</v>
      </c>
      <c r="CI39" s="232">
        <v>2.8999999999999998E-3</v>
      </c>
      <c r="CJ39" s="204">
        <v>4.1000000000000003E-3</v>
      </c>
      <c r="CK39" s="214">
        <v>-2E-3</v>
      </c>
      <c r="CL39" s="219">
        <v>4.3E-3</v>
      </c>
      <c r="CM39" s="164">
        <v>2.0000000000000001E-4</v>
      </c>
      <c r="CN39" s="108">
        <v>1.5E-3</v>
      </c>
      <c r="CO39" s="232">
        <v>2.8999999999999998E-3</v>
      </c>
      <c r="CP39" s="69">
        <v>-2.7000000000000001E-3</v>
      </c>
      <c r="CQ39" s="300">
        <v>1.6000000000000001E-3</v>
      </c>
      <c r="CR39" s="220">
        <v>3.0999999999999999E-3</v>
      </c>
      <c r="CS39" s="111">
        <v>-3.8999999999999998E-3</v>
      </c>
      <c r="CT39" s="207">
        <v>1.1999999999999999E-3</v>
      </c>
      <c r="CU39" s="257">
        <v>1.2999999999999999E-3</v>
      </c>
      <c r="CV39" s="160">
        <v>6.9999999999999999E-4</v>
      </c>
      <c r="CW39" s="121">
        <v>2.5999999999999999E-3</v>
      </c>
      <c r="CX39" s="119">
        <v>8.9999999999999998E-4</v>
      </c>
      <c r="CY39" s="165">
        <v>-1.8E-3</v>
      </c>
      <c r="CZ39" s="285">
        <v>-6.4000000000000003E-3</v>
      </c>
      <c r="DA39" s="122">
        <v>8.0000000000000004E-4</v>
      </c>
      <c r="DB39" s="200">
        <v>3.5000000000000001E-3</v>
      </c>
      <c r="DC39" s="201">
        <v>3.0000000000000001E-3</v>
      </c>
      <c r="DD39" s="231">
        <v>2.3999999999999998E-3</v>
      </c>
      <c r="DE39" s="147">
        <v>1E-4</v>
      </c>
      <c r="DF39" s="211">
        <v>-1.9E-3</v>
      </c>
      <c r="DG39" s="126">
        <v>-1E-3</v>
      </c>
      <c r="DH39" s="222">
        <v>1.1000000000000001E-3</v>
      </c>
      <c r="DI39" s="116">
        <v>-5.0000000000000001E-3</v>
      </c>
      <c r="DJ39" s="274">
        <v>6.9999999999999999E-4</v>
      </c>
      <c r="DK39" s="74">
        <v>-8.9999999999999998E-4</v>
      </c>
      <c r="DL39" s="118">
        <v>-4.0000000000000002E-4</v>
      </c>
      <c r="DM39" s="91">
        <v>-2.7000000000000001E-3</v>
      </c>
      <c r="DN39" s="68">
        <v>-3.5000000000000001E-3</v>
      </c>
      <c r="DO39" s="312"/>
    </row>
    <row r="40" spans="1:119">
      <c r="A40" s="64" t="s">
        <v>37</v>
      </c>
      <c r="B40" s="111">
        <v>-1.6999999999999999E-3</v>
      </c>
      <c r="C40" s="205">
        <v>4.7000000000000002E-3</v>
      </c>
      <c r="D40" s="209">
        <v>-2.0000000000000001E-4</v>
      </c>
      <c r="E40" s="127">
        <v>-2.2000000000000001E-3</v>
      </c>
      <c r="F40" s="127">
        <v>8.9999999999999998E-4</v>
      </c>
      <c r="G40" s="104">
        <v>-3.5000000000000001E-3</v>
      </c>
      <c r="H40" s="174">
        <v>1.4E-3</v>
      </c>
      <c r="I40" s="76">
        <v>-4.0000000000000002E-4</v>
      </c>
      <c r="J40" s="98">
        <v>-1.5E-3</v>
      </c>
      <c r="K40" s="99">
        <v>8.0000000000000004E-4</v>
      </c>
      <c r="L40" s="84">
        <v>-4.1999999999999997E-3</v>
      </c>
      <c r="M40" s="102">
        <v>-2.9999999999999997E-4</v>
      </c>
      <c r="N40" s="165">
        <v>5.0000000000000001E-4</v>
      </c>
      <c r="O40" s="73">
        <v>-3.3999999999999998E-3</v>
      </c>
      <c r="P40" s="99">
        <v>8.0000000000000004E-4</v>
      </c>
      <c r="Q40" s="83">
        <v>-8.0000000000000002E-3</v>
      </c>
      <c r="R40" s="172">
        <v>-8.0000000000000004E-4</v>
      </c>
      <c r="S40" s="141">
        <v>-1E-3</v>
      </c>
      <c r="T40" s="268">
        <v>1.6999999999999999E-3</v>
      </c>
      <c r="U40" s="92">
        <v>-6.9999999999999999E-4</v>
      </c>
      <c r="V40" s="278">
        <v>-1.1999999999999999E-3</v>
      </c>
      <c r="W40" s="75">
        <v>2.7000000000000001E-3</v>
      </c>
      <c r="X40" s="93">
        <v>-1.1999999999999999E-3</v>
      </c>
      <c r="Y40" s="172">
        <v>-8.0000000000000004E-4</v>
      </c>
      <c r="Z40" s="142">
        <v>-3.0999999999999999E-3</v>
      </c>
      <c r="AA40" s="232">
        <v>5.4999999999999997E-3</v>
      </c>
      <c r="AB40" s="90">
        <v>-1.6999999999999999E-3</v>
      </c>
      <c r="AC40" s="159">
        <v>5.4999999999999997E-3</v>
      </c>
      <c r="AD40" s="170">
        <v>0</v>
      </c>
      <c r="AE40" s="216">
        <v>-1.1000000000000001E-3</v>
      </c>
      <c r="AF40" s="142">
        <v>-3.0999999999999999E-3</v>
      </c>
      <c r="AG40" s="175">
        <v>-1E-4</v>
      </c>
      <c r="AH40" s="92">
        <v>-6.9999999999999999E-4</v>
      </c>
      <c r="AI40" s="102">
        <v>-2.9999999999999997E-4</v>
      </c>
      <c r="AJ40" s="240">
        <v>4.8999999999999998E-3</v>
      </c>
      <c r="AK40" s="97">
        <v>-2.5999999999999999E-3</v>
      </c>
      <c r="AL40" s="218">
        <v>9.1000000000000004E-3</v>
      </c>
      <c r="AM40" s="94">
        <v>-2.5000000000000001E-3</v>
      </c>
      <c r="AN40" s="170">
        <v>0</v>
      </c>
      <c r="AO40" s="87">
        <v>-3.8E-3</v>
      </c>
      <c r="AP40" s="209">
        <v>-2.0000000000000001E-4</v>
      </c>
      <c r="AQ40" s="87">
        <v>-3.8E-3</v>
      </c>
      <c r="AR40" s="208">
        <v>2.2000000000000001E-3</v>
      </c>
      <c r="AS40" s="159">
        <v>5.4000000000000003E-3</v>
      </c>
      <c r="AT40" s="211">
        <v>4.0000000000000002E-4</v>
      </c>
      <c r="AU40" s="100">
        <v>1E-3</v>
      </c>
      <c r="AV40" s="213">
        <v>0</v>
      </c>
      <c r="AW40" s="102">
        <v>-2.9999999999999997E-4</v>
      </c>
      <c r="AX40" s="105">
        <v>2.8999999999999998E-3</v>
      </c>
      <c r="AY40" s="162">
        <v>4.1999999999999997E-3</v>
      </c>
      <c r="AZ40" s="271">
        <v>1.1000000000000001E-3</v>
      </c>
      <c r="BA40" s="169">
        <v>-3.7000000000000002E-3</v>
      </c>
      <c r="BB40" s="213">
        <v>0</v>
      </c>
      <c r="BC40" s="74">
        <v>1.2999999999999999E-3</v>
      </c>
      <c r="BD40" s="115">
        <v>-2.7000000000000001E-3</v>
      </c>
      <c r="BE40" s="90">
        <v>-1.6999999999999999E-3</v>
      </c>
      <c r="BF40" s="91">
        <v>-5.0000000000000001E-4</v>
      </c>
      <c r="BG40" s="171">
        <v>1.1000000000000001E-3</v>
      </c>
      <c r="BH40" s="113">
        <v>-2E-3</v>
      </c>
      <c r="BI40" s="178">
        <v>2.9999999999999997E-4</v>
      </c>
      <c r="BJ40" s="111">
        <v>-1.8E-3</v>
      </c>
      <c r="BK40" s="100">
        <v>1E-3</v>
      </c>
      <c r="BL40" s="177">
        <v>-5.4999999999999997E-3</v>
      </c>
      <c r="BM40" s="111">
        <v>-1.8E-3</v>
      </c>
      <c r="BN40" s="177">
        <v>-5.4999999999999997E-3</v>
      </c>
      <c r="BO40" s="138">
        <v>-2.8E-3</v>
      </c>
      <c r="BP40" s="120">
        <v>4.3E-3</v>
      </c>
      <c r="BQ40" s="68">
        <v>-1.4E-3</v>
      </c>
      <c r="BR40" s="215">
        <v>1.6000000000000001E-3</v>
      </c>
      <c r="BS40" s="146">
        <v>2.0999999999999999E-3</v>
      </c>
      <c r="BT40" s="171">
        <v>1.1000000000000001E-3</v>
      </c>
      <c r="BU40" s="143">
        <v>-5.8999999999999999E-3</v>
      </c>
      <c r="BV40" s="125">
        <v>1.4200000000000001E-2</v>
      </c>
      <c r="BW40" s="100">
        <v>1E-3</v>
      </c>
      <c r="BX40" s="126">
        <v>1.2999999999999999E-3</v>
      </c>
      <c r="BY40" s="145">
        <v>5.9999999999999995E-4</v>
      </c>
      <c r="BZ40" s="126">
        <v>1.1999999999999999E-3</v>
      </c>
      <c r="CA40" s="92">
        <v>-5.9999999999999995E-4</v>
      </c>
      <c r="CB40" s="141">
        <v>-1E-3</v>
      </c>
      <c r="CC40" s="178">
        <v>2.9999999999999997E-4</v>
      </c>
      <c r="CD40" s="209">
        <v>-2.0000000000000001E-4</v>
      </c>
      <c r="CE40" s="71">
        <v>6.9999999999999999E-4</v>
      </c>
      <c r="CF40" s="75">
        <v>2.7000000000000001E-3</v>
      </c>
      <c r="CG40" s="90">
        <v>-1.6999999999999999E-3</v>
      </c>
      <c r="CH40" s="215">
        <v>1.5E-3</v>
      </c>
      <c r="CI40" s="178">
        <v>2.9999999999999997E-4</v>
      </c>
      <c r="CJ40" s="70">
        <v>1E-4</v>
      </c>
      <c r="CK40" s="171">
        <v>1.1000000000000001E-3</v>
      </c>
      <c r="CL40" s="106">
        <v>1.8E-3</v>
      </c>
      <c r="CM40" s="216">
        <v>-1.1000000000000001E-3</v>
      </c>
      <c r="CN40" s="278">
        <v>-1.2999999999999999E-3</v>
      </c>
      <c r="CO40" s="147">
        <v>2.5000000000000001E-3</v>
      </c>
      <c r="CP40" s="141">
        <v>-1E-3</v>
      </c>
      <c r="CQ40" s="145">
        <v>5.9999999999999995E-4</v>
      </c>
      <c r="CR40" s="106">
        <v>1.9E-3</v>
      </c>
      <c r="CS40" s="175">
        <v>-1E-4</v>
      </c>
      <c r="CT40" s="145">
        <v>5.9999999999999995E-4</v>
      </c>
      <c r="CU40" s="165">
        <v>5.0000000000000001E-4</v>
      </c>
      <c r="CV40" s="92">
        <v>-6.9999999999999999E-4</v>
      </c>
      <c r="CW40" s="178">
        <v>2.9999999999999997E-4</v>
      </c>
      <c r="CX40" s="209">
        <v>-2.0000000000000001E-4</v>
      </c>
      <c r="CY40" s="102">
        <v>-2.9999999999999997E-4</v>
      </c>
      <c r="CZ40" s="209">
        <v>-2.9999999999999997E-4</v>
      </c>
      <c r="DA40" s="170">
        <v>1E-4</v>
      </c>
      <c r="DB40" s="172">
        <v>-8.0000000000000004E-4</v>
      </c>
      <c r="DC40" s="213">
        <v>-1E-4</v>
      </c>
      <c r="DD40" s="214">
        <v>2.0000000000000001E-4</v>
      </c>
      <c r="DE40" s="168">
        <v>-2.3E-3</v>
      </c>
      <c r="DF40" s="92">
        <v>-5.9999999999999995E-4</v>
      </c>
      <c r="DG40" s="69">
        <v>-5.9999999999999995E-4</v>
      </c>
      <c r="DH40" s="103">
        <v>-6.9999999999999999E-4</v>
      </c>
      <c r="DI40" s="92">
        <v>-6.9999999999999999E-4</v>
      </c>
      <c r="DJ40" s="98">
        <v>-1.5E-3</v>
      </c>
      <c r="DK40" s="72">
        <v>-1.9E-3</v>
      </c>
      <c r="DL40" s="98">
        <v>-1.5E-3</v>
      </c>
      <c r="DM40" s="278">
        <v>-1.2999999999999999E-3</v>
      </c>
      <c r="DN40" s="262">
        <v>-2.2000000000000001E-3</v>
      </c>
      <c r="DO40" s="312"/>
    </row>
    <row r="41" spans="1:119">
      <c r="A41" s="64" t="s">
        <v>39</v>
      </c>
      <c r="B41" s="118">
        <v>-2.0000000000000001E-4</v>
      </c>
      <c r="C41" s="277">
        <v>2.3999999999999998E-3</v>
      </c>
      <c r="D41" s="128">
        <v>-8.0000000000000004E-4</v>
      </c>
      <c r="E41" s="137">
        <v>6.9999999999999999E-4</v>
      </c>
      <c r="F41" s="137">
        <v>-2.5999999999999999E-3</v>
      </c>
      <c r="G41" s="127">
        <v>-6.9999999999999999E-4</v>
      </c>
      <c r="H41" s="224">
        <v>5.0000000000000001E-4</v>
      </c>
      <c r="I41" s="67">
        <v>-1.9E-3</v>
      </c>
      <c r="J41" s="311">
        <v>5.1000000000000004E-3</v>
      </c>
      <c r="K41" s="232">
        <v>1.4E-3</v>
      </c>
      <c r="L41" s="205">
        <v>1.1000000000000001E-3</v>
      </c>
      <c r="M41" s="103">
        <v>-1.5E-3</v>
      </c>
      <c r="N41" s="65">
        <v>-2.7000000000000001E-3</v>
      </c>
      <c r="O41" s="110">
        <v>-1.9E-3</v>
      </c>
      <c r="P41" s="180">
        <v>5.0000000000000001E-4</v>
      </c>
      <c r="Q41" s="224">
        <v>5.0000000000000001E-4</v>
      </c>
      <c r="R41" s="117">
        <v>-2.0000000000000001E-4</v>
      </c>
      <c r="S41" s="118">
        <v>-2.9999999999999997E-4</v>
      </c>
      <c r="T41" s="271">
        <v>-5.9999999999999995E-4</v>
      </c>
      <c r="U41" s="71">
        <v>-8.0000000000000004E-4</v>
      </c>
      <c r="V41" s="142">
        <v>-2.7000000000000001E-3</v>
      </c>
      <c r="W41" s="117">
        <v>-2.0000000000000001E-4</v>
      </c>
      <c r="X41" s="118">
        <v>-2.0000000000000001E-4</v>
      </c>
      <c r="Y41" s="128">
        <v>-8.0000000000000004E-4</v>
      </c>
      <c r="Z41" s="117">
        <v>-2.0000000000000001E-4</v>
      </c>
      <c r="AA41" s="220">
        <v>1.5E-3</v>
      </c>
      <c r="AB41" s="71">
        <v>-8.9999999999999998E-4</v>
      </c>
      <c r="AC41" s="301">
        <v>2.8E-3</v>
      </c>
      <c r="AD41" s="173">
        <v>2.9999999999999997E-4</v>
      </c>
      <c r="AE41" s="163">
        <v>-2.9999999999999997E-4</v>
      </c>
      <c r="AF41" s="223">
        <v>-1E-4</v>
      </c>
      <c r="AG41" s="174">
        <v>-5.0000000000000001E-4</v>
      </c>
      <c r="AH41" s="105">
        <v>2.0000000000000001E-4</v>
      </c>
      <c r="AI41" s="160">
        <v>2.9999999999999997E-4</v>
      </c>
      <c r="AJ41" s="185">
        <v>4.1999999999999997E-3</v>
      </c>
      <c r="AK41" s="127">
        <v>-8.0000000000000004E-4</v>
      </c>
      <c r="AL41" s="105">
        <v>2.0000000000000001E-4</v>
      </c>
      <c r="AM41" s="93">
        <v>-1.8E-3</v>
      </c>
      <c r="AN41" s="159">
        <v>1.4E-3</v>
      </c>
      <c r="AO41" s="124">
        <v>-2.3E-3</v>
      </c>
      <c r="AP41" s="107">
        <v>6.9999999999999999E-4</v>
      </c>
      <c r="AQ41" s="111">
        <v>-2E-3</v>
      </c>
      <c r="AR41" s="130">
        <v>-2.7000000000000001E-3</v>
      </c>
      <c r="AS41" s="276">
        <v>1.9E-3</v>
      </c>
      <c r="AT41" s="274">
        <v>2.9999999999999997E-4</v>
      </c>
      <c r="AU41" s="124">
        <v>-2.3E-3</v>
      </c>
      <c r="AV41" s="204">
        <v>2.0999999999999999E-3</v>
      </c>
      <c r="AW41" s="103">
        <v>-1.5E-3</v>
      </c>
      <c r="AX41" s="109">
        <v>0</v>
      </c>
      <c r="AY41" s="138">
        <v>-2.5000000000000001E-3</v>
      </c>
      <c r="AZ41" s="204">
        <v>2.0999999999999999E-3</v>
      </c>
      <c r="BA41" s="104">
        <v>-2.8999999999999998E-3</v>
      </c>
      <c r="BB41" s="201">
        <v>1.5E-3</v>
      </c>
      <c r="BC41" s="216">
        <v>-1.6999999999999999E-3</v>
      </c>
      <c r="BD41" s="106">
        <v>-2.9999999999999997E-4</v>
      </c>
      <c r="BE41" s="120">
        <v>8.9999999999999998E-4</v>
      </c>
      <c r="BF41" s="164">
        <v>1E-4</v>
      </c>
      <c r="BG41" s="173">
        <v>2.9999999999999997E-4</v>
      </c>
      <c r="BH41" s="110">
        <v>-2E-3</v>
      </c>
      <c r="BI41" s="104">
        <v>-2.8999999999999998E-3</v>
      </c>
      <c r="BJ41" s="109">
        <v>0</v>
      </c>
      <c r="BK41" s="122">
        <v>4.0000000000000002E-4</v>
      </c>
      <c r="BL41" s="196">
        <v>1.8E-3</v>
      </c>
      <c r="BM41" s="201">
        <v>1.5E-3</v>
      </c>
      <c r="BN41" s="83">
        <v>-5.0000000000000001E-3</v>
      </c>
      <c r="BO41" s="199">
        <v>1.4E-3</v>
      </c>
      <c r="BP41" s="257">
        <v>5.9999999999999995E-4</v>
      </c>
      <c r="BQ41" s="211">
        <v>-1E-3</v>
      </c>
      <c r="BR41" s="71">
        <v>-8.9999999999999998E-4</v>
      </c>
      <c r="BS41" s="117">
        <v>-2.0000000000000001E-4</v>
      </c>
      <c r="BT41" s="270">
        <v>1.6999999999999999E-3</v>
      </c>
      <c r="BU41" s="117">
        <v>-2.0000000000000001E-4</v>
      </c>
      <c r="BV41" s="241">
        <v>1.2999999999999999E-3</v>
      </c>
      <c r="BW41" s="125">
        <v>5.7000000000000002E-3</v>
      </c>
      <c r="BX41" s="120">
        <v>8.9999999999999998E-4</v>
      </c>
      <c r="BY41" s="99">
        <v>-8.0000000000000004E-4</v>
      </c>
      <c r="BZ41" s="174">
        <v>-5.0000000000000001E-4</v>
      </c>
      <c r="CA41" s="183">
        <v>4.3E-3</v>
      </c>
      <c r="CB41" s="163">
        <v>-2.9999999999999997E-4</v>
      </c>
      <c r="CC41" s="270">
        <v>1.6999999999999999E-3</v>
      </c>
      <c r="CD41" s="282">
        <v>-4.1999999999999997E-3</v>
      </c>
      <c r="CE41" s="247">
        <v>-4.0000000000000002E-4</v>
      </c>
      <c r="CF41" s="201">
        <v>1.5E-3</v>
      </c>
      <c r="CG41" s="213">
        <v>-1.1999999999999999E-3</v>
      </c>
      <c r="CH41" s="168">
        <v>-2.3E-3</v>
      </c>
      <c r="CI41" s="207">
        <v>5.9999999999999995E-4</v>
      </c>
      <c r="CJ41" s="171">
        <v>-6.9999999999999999E-4</v>
      </c>
      <c r="CK41" s="198">
        <v>2.5999999999999999E-3</v>
      </c>
      <c r="CL41" s="145">
        <v>-8.9999999999999998E-4</v>
      </c>
      <c r="CM41" s="205">
        <v>1.1000000000000001E-3</v>
      </c>
      <c r="CN41" s="107">
        <v>6.9999999999999999E-4</v>
      </c>
      <c r="CO41" s="200">
        <v>1.8E-3</v>
      </c>
      <c r="CP41" s="223">
        <v>-1E-4</v>
      </c>
      <c r="CQ41" s="262">
        <v>-2.3E-3</v>
      </c>
      <c r="CR41" s="198">
        <v>2.5999999999999999E-3</v>
      </c>
      <c r="CS41" s="204">
        <v>2E-3</v>
      </c>
      <c r="CT41" s="145">
        <v>-8.9999999999999998E-4</v>
      </c>
      <c r="CU41" s="110">
        <v>-1.9E-3</v>
      </c>
      <c r="CV41" s="109">
        <v>0</v>
      </c>
      <c r="CW41" s="200">
        <v>1.8E-3</v>
      </c>
      <c r="CX41" s="248">
        <v>1.9E-3</v>
      </c>
      <c r="CY41" s="126">
        <v>-5.9999999999999995E-4</v>
      </c>
      <c r="CZ41" s="106">
        <v>-2.9999999999999997E-4</v>
      </c>
      <c r="DA41" s="241">
        <v>1.2999999999999999E-3</v>
      </c>
      <c r="DB41" s="124">
        <v>-2.3E-3</v>
      </c>
      <c r="DC41" s="204">
        <v>2E-3</v>
      </c>
      <c r="DD41" s="101">
        <v>0</v>
      </c>
      <c r="DE41" s="178">
        <v>-1E-3</v>
      </c>
      <c r="DF41" s="258">
        <v>6.9999999999999999E-4</v>
      </c>
      <c r="DG41" s="147">
        <v>0</v>
      </c>
      <c r="DH41" s="241">
        <v>1.2999999999999999E-3</v>
      </c>
      <c r="DI41" s="161">
        <v>2.0000000000000001E-4</v>
      </c>
      <c r="DJ41" s="193">
        <v>2.0999999999999999E-3</v>
      </c>
      <c r="DK41" s="148">
        <v>2.0999999999999999E-3</v>
      </c>
      <c r="DL41" s="76">
        <v>-1.4E-3</v>
      </c>
      <c r="DM41" s="173">
        <v>2.9999999999999997E-4</v>
      </c>
      <c r="DN41" s="147">
        <v>1E-4</v>
      </c>
      <c r="DO41" s="312"/>
    </row>
    <row r="42" spans="1:119">
      <c r="A42" s="64" t="s">
        <v>41</v>
      </c>
      <c r="B42" s="83">
        <v>-5.7999999999999996E-3</v>
      </c>
      <c r="C42" s="125">
        <v>1.8200000000000001E-2</v>
      </c>
      <c r="D42" s="143">
        <v>-2.7000000000000001E-3</v>
      </c>
      <c r="E42" s="133">
        <v>-3.0000000000000001E-3</v>
      </c>
      <c r="F42" s="133">
        <v>-3.5000000000000001E-3</v>
      </c>
      <c r="G42" s="146">
        <v>3.2000000000000002E-3</v>
      </c>
      <c r="H42" s="149">
        <v>5.8999999999999999E-3</v>
      </c>
      <c r="I42" s="88">
        <v>-2.2000000000000001E-3</v>
      </c>
      <c r="J42" s="277">
        <v>7.1000000000000004E-3</v>
      </c>
      <c r="K42" s="103">
        <v>1.1000000000000001E-3</v>
      </c>
      <c r="L42" s="83">
        <v>-4.3E-3</v>
      </c>
      <c r="M42" s="171">
        <v>2.3999999999999998E-3</v>
      </c>
      <c r="N42" s="125">
        <v>1.21E-2</v>
      </c>
      <c r="O42" s="65">
        <v>-8.0000000000000004E-4</v>
      </c>
      <c r="P42" s="215">
        <v>2.7000000000000001E-3</v>
      </c>
      <c r="Q42" s="201">
        <v>5.7000000000000002E-3</v>
      </c>
      <c r="R42" s="93">
        <v>6.9999999999999999E-4</v>
      </c>
      <c r="S42" s="90">
        <v>2.9999999999999997E-4</v>
      </c>
      <c r="T42" s="254">
        <v>5.1000000000000004E-3</v>
      </c>
      <c r="U42" s="112">
        <v>0</v>
      </c>
      <c r="V42" s="69">
        <v>1.1999999999999999E-3</v>
      </c>
      <c r="W42" s="73">
        <v>-8.9999999999999998E-4</v>
      </c>
      <c r="X42" s="124">
        <v>-1E-4</v>
      </c>
      <c r="Y42" s="94">
        <v>-2.9999999999999997E-4</v>
      </c>
      <c r="Z42" s="168">
        <v>-1E-4</v>
      </c>
      <c r="AA42" s="168">
        <v>-1E-4</v>
      </c>
      <c r="AB42" s="134">
        <v>-2.7000000000000001E-3</v>
      </c>
      <c r="AC42" s="220">
        <v>5.7999999999999996E-3</v>
      </c>
      <c r="AD42" s="89">
        <v>8.9999999999999998E-4</v>
      </c>
      <c r="AE42" s="65">
        <v>-8.0000000000000004E-4</v>
      </c>
      <c r="AF42" s="138">
        <v>-5.0000000000000001E-4</v>
      </c>
      <c r="AG42" s="212">
        <v>-1.5E-3</v>
      </c>
      <c r="AH42" s="278">
        <v>6.9999999999999999E-4</v>
      </c>
      <c r="AI42" s="141">
        <v>8.0000000000000004E-4</v>
      </c>
      <c r="AJ42" s="97">
        <v>-4.0000000000000002E-4</v>
      </c>
      <c r="AK42" s="166">
        <v>1E-4</v>
      </c>
      <c r="AL42" s="137">
        <v>-5.0000000000000001E-4</v>
      </c>
      <c r="AM42" s="84">
        <v>-1.5E-3</v>
      </c>
      <c r="AN42" s="209">
        <v>1.5E-3</v>
      </c>
      <c r="AO42" s="65">
        <v>-8.0000000000000004E-4</v>
      </c>
      <c r="AP42" s="90">
        <v>2.9999999999999997E-4</v>
      </c>
      <c r="AQ42" s="116">
        <v>-5.9999999999999995E-4</v>
      </c>
      <c r="AR42" s="262">
        <v>0</v>
      </c>
      <c r="AS42" s="68">
        <v>5.9999999999999995E-4</v>
      </c>
      <c r="AT42" s="65">
        <v>-8.0000000000000004E-4</v>
      </c>
      <c r="AU42" s="65">
        <v>-8.9999999999999998E-4</v>
      </c>
      <c r="AV42" s="175">
        <v>1.5E-3</v>
      </c>
      <c r="AW42" s="142">
        <v>-6.9999999999999999E-4</v>
      </c>
      <c r="AX42" s="116">
        <v>-5.9999999999999995E-4</v>
      </c>
      <c r="AY42" s="124">
        <v>-2.0000000000000001E-4</v>
      </c>
      <c r="AZ42" s="91">
        <v>1.2999999999999999E-3</v>
      </c>
      <c r="BA42" s="72">
        <v>2.0000000000000001E-4</v>
      </c>
      <c r="BB42" s="141">
        <v>8.9999999999999998E-4</v>
      </c>
      <c r="BC42" s="116">
        <v>-5.9999999999999995E-4</v>
      </c>
      <c r="BD42" s="168">
        <v>-1E-4</v>
      </c>
      <c r="BE42" s="112">
        <v>0</v>
      </c>
      <c r="BF42" s="73">
        <v>-1E-3</v>
      </c>
      <c r="BG42" s="130">
        <v>-6.9999999999999999E-4</v>
      </c>
      <c r="BH42" s="168">
        <v>-1E-4</v>
      </c>
      <c r="BI42" s="137">
        <v>-5.0000000000000001E-4</v>
      </c>
      <c r="BJ42" s="262">
        <v>0</v>
      </c>
      <c r="BK42" s="89">
        <v>8.9999999999999998E-4</v>
      </c>
      <c r="BL42" s="68">
        <v>5.9999999999999995E-4</v>
      </c>
      <c r="BM42" s="113">
        <v>1E-4</v>
      </c>
      <c r="BN42" s="92">
        <v>1.1000000000000001E-3</v>
      </c>
      <c r="BO42" s="168">
        <v>-1E-4</v>
      </c>
      <c r="BP42" s="142">
        <v>-6.9999999999999999E-4</v>
      </c>
      <c r="BQ42" s="113">
        <v>2.0000000000000001E-4</v>
      </c>
      <c r="BR42" s="97">
        <v>-4.0000000000000002E-4</v>
      </c>
      <c r="BS42" s="112">
        <v>0</v>
      </c>
      <c r="BT42" s="113">
        <v>2.0000000000000001E-4</v>
      </c>
      <c r="BU42" s="72">
        <v>2.9999999999999997E-4</v>
      </c>
      <c r="BV42" s="282">
        <v>-3.0000000000000001E-3</v>
      </c>
      <c r="BW42" s="142">
        <v>-6.9999999999999999E-4</v>
      </c>
      <c r="BX42" s="114">
        <v>-1.6999999999999999E-3</v>
      </c>
      <c r="BY42" s="68">
        <v>5.9999999999999995E-4</v>
      </c>
      <c r="BZ42" s="87">
        <v>-1.1999999999999999E-3</v>
      </c>
      <c r="CA42" s="166">
        <v>1E-4</v>
      </c>
      <c r="CB42" s="89">
        <v>8.9999999999999998E-4</v>
      </c>
      <c r="CC42" s="285">
        <v>-1.8E-3</v>
      </c>
      <c r="CD42" s="166">
        <v>1E-4</v>
      </c>
      <c r="CE42" s="98">
        <v>5.0000000000000001E-4</v>
      </c>
      <c r="CF42" s="169">
        <v>-1.1000000000000001E-3</v>
      </c>
      <c r="CG42" s="92">
        <v>1.1000000000000001E-3</v>
      </c>
      <c r="CH42" s="104">
        <v>-1E-3</v>
      </c>
      <c r="CI42" s="131">
        <v>-2E-3</v>
      </c>
      <c r="CJ42" s="128">
        <v>2.0999999999999999E-3</v>
      </c>
      <c r="CK42" s="112">
        <v>1E-4</v>
      </c>
      <c r="CL42" s="65">
        <v>-8.0000000000000004E-4</v>
      </c>
      <c r="CM42" s="111">
        <v>2.9999999999999997E-4</v>
      </c>
      <c r="CN42" s="76">
        <v>1.2999999999999999E-3</v>
      </c>
      <c r="CO42" s="130">
        <v>-6.9999999999999999E-4</v>
      </c>
      <c r="CP42" s="87">
        <v>-1.1999999999999999E-3</v>
      </c>
      <c r="CQ42" s="141">
        <v>8.9999999999999998E-4</v>
      </c>
      <c r="CR42" s="166">
        <v>1E-4</v>
      </c>
      <c r="CS42" s="278">
        <v>6.9999999999999999E-4</v>
      </c>
      <c r="CT42" s="278">
        <v>6.9999999999999999E-4</v>
      </c>
      <c r="CU42" s="169">
        <v>-1.1000000000000001E-3</v>
      </c>
      <c r="CV42" s="92">
        <v>1.1000000000000001E-3</v>
      </c>
      <c r="CW42" s="97">
        <v>-4.0000000000000002E-4</v>
      </c>
      <c r="CX42" s="209">
        <v>1.4E-3</v>
      </c>
      <c r="CY42" s="94">
        <v>-2.9999999999999997E-4</v>
      </c>
      <c r="CZ42" s="67">
        <v>5.0000000000000001E-4</v>
      </c>
      <c r="DA42" s="137">
        <v>-5.0000000000000001E-4</v>
      </c>
      <c r="DB42" s="113">
        <v>2.0000000000000001E-4</v>
      </c>
      <c r="DC42" s="112">
        <v>0</v>
      </c>
      <c r="DD42" s="166">
        <v>1E-4</v>
      </c>
      <c r="DE42" s="78">
        <v>-2.0999999999999999E-3</v>
      </c>
      <c r="DF42" s="111">
        <v>2.9999999999999997E-4</v>
      </c>
      <c r="DG42" s="166">
        <v>1E-4</v>
      </c>
      <c r="DH42" s="66">
        <v>-2.0000000000000001E-4</v>
      </c>
      <c r="DI42" s="130">
        <v>-6.9999999999999999E-4</v>
      </c>
      <c r="DJ42" s="112">
        <v>0</v>
      </c>
      <c r="DK42" s="209">
        <v>1.4E-3</v>
      </c>
      <c r="DL42" s="214">
        <v>1.6999999999999999E-3</v>
      </c>
      <c r="DM42" s="128">
        <v>2.2000000000000001E-3</v>
      </c>
      <c r="DN42" s="72">
        <v>2.0000000000000001E-4</v>
      </c>
      <c r="DO42" s="312"/>
    </row>
    <row r="43" spans="1:119">
      <c r="A43" s="64" t="s">
        <v>43</v>
      </c>
      <c r="B43" s="192">
        <v>-4.0000000000000002E-4</v>
      </c>
      <c r="C43" s="270">
        <v>8.9999999999999998E-4</v>
      </c>
      <c r="D43" s="121">
        <v>2.9999999999999997E-4</v>
      </c>
      <c r="E43" s="258">
        <v>-2E-3</v>
      </c>
      <c r="F43" s="258">
        <v>-1.1000000000000001E-3</v>
      </c>
      <c r="G43" s="257">
        <v>-1.1999999999999999E-3</v>
      </c>
      <c r="H43" s="159">
        <v>4.0000000000000002E-4</v>
      </c>
      <c r="I43" s="161">
        <v>-2E-3</v>
      </c>
      <c r="J43" s="183">
        <v>6.1999999999999998E-3</v>
      </c>
      <c r="K43" s="179">
        <v>8.0000000000000004E-4</v>
      </c>
      <c r="L43" s="257">
        <v>-1.1999999999999999E-3</v>
      </c>
      <c r="M43" s="205">
        <v>-2.0000000000000001E-4</v>
      </c>
      <c r="N43" s="254">
        <v>-2.0000000000000001E-4</v>
      </c>
      <c r="O43" s="103">
        <v>-5.4999999999999997E-3</v>
      </c>
      <c r="P43" s="163">
        <v>-3.0999999999999999E-3</v>
      </c>
      <c r="Q43" s="240">
        <v>0</v>
      </c>
      <c r="R43" s="201">
        <v>5.9999999999999995E-4</v>
      </c>
      <c r="S43" s="231">
        <v>0</v>
      </c>
      <c r="T43" s="257">
        <v>-1.1000000000000001E-3</v>
      </c>
      <c r="U43" s="119">
        <v>-1.6000000000000001E-3</v>
      </c>
      <c r="V43" s="240">
        <v>-1E-4</v>
      </c>
      <c r="W43" s="264">
        <v>2.3E-3</v>
      </c>
      <c r="X43" s="162">
        <v>-8.0000000000000004E-4</v>
      </c>
      <c r="Y43" s="244">
        <v>1.5E-3</v>
      </c>
      <c r="Z43" s="172">
        <v>-5.5999999999999999E-3</v>
      </c>
      <c r="AA43" s="152">
        <v>3.8E-3</v>
      </c>
      <c r="AB43" s="257">
        <v>-1.1999999999999999E-3</v>
      </c>
      <c r="AC43" s="264">
        <v>2.3E-3</v>
      </c>
      <c r="AD43" s="117">
        <v>-2.8E-3</v>
      </c>
      <c r="AE43" s="277">
        <v>2.3E-3</v>
      </c>
      <c r="AF43" s="180">
        <v>-1.5E-3</v>
      </c>
      <c r="AG43" s="300">
        <v>-8.0000000000000004E-4</v>
      </c>
      <c r="AH43" s="191">
        <v>2.5999999999999999E-3</v>
      </c>
      <c r="AI43" s="107">
        <v>-1E-3</v>
      </c>
      <c r="AJ43" s="196">
        <v>1.1000000000000001E-3</v>
      </c>
      <c r="AK43" s="199">
        <v>2.9999999999999997E-4</v>
      </c>
      <c r="AL43" s="270">
        <v>1E-3</v>
      </c>
      <c r="AM43" s="171">
        <v>-3.7000000000000002E-3</v>
      </c>
      <c r="AN43" s="180">
        <v>-1.5E-3</v>
      </c>
      <c r="AO43" s="222">
        <v>-1.2999999999999999E-3</v>
      </c>
      <c r="AP43" s="151">
        <v>3.0000000000000001E-3</v>
      </c>
      <c r="AQ43" s="122">
        <v>-1.6000000000000001E-3</v>
      </c>
      <c r="AR43" s="207">
        <v>-1.1999999999999999E-3</v>
      </c>
      <c r="AS43" s="232">
        <v>5.0000000000000001E-4</v>
      </c>
      <c r="AT43" s="181">
        <v>2.0999999999999999E-3</v>
      </c>
      <c r="AU43" s="179">
        <v>8.0000000000000004E-4</v>
      </c>
      <c r="AV43" s="222">
        <v>-1.2999999999999999E-3</v>
      </c>
      <c r="AW43" s="121">
        <v>2.0000000000000001E-4</v>
      </c>
      <c r="AX43" s="241">
        <v>2.0000000000000001E-4</v>
      </c>
      <c r="AY43" s="119">
        <v>-1.6000000000000001E-3</v>
      </c>
      <c r="AZ43" s="257">
        <v>-1.1000000000000001E-3</v>
      </c>
      <c r="BA43" s="75">
        <v>-2.0999999999999999E-3</v>
      </c>
      <c r="BB43" s="234">
        <v>4.1000000000000003E-3</v>
      </c>
      <c r="BC43" s="257">
        <v>-1.1999999999999999E-3</v>
      </c>
      <c r="BD43" s="173">
        <v>-1.9E-3</v>
      </c>
      <c r="BE43" s="274">
        <v>-1.8E-3</v>
      </c>
      <c r="BF43" s="199">
        <v>4.0000000000000002E-4</v>
      </c>
      <c r="BG43" s="150">
        <v>1.9E-3</v>
      </c>
      <c r="BH43" s="163">
        <v>-3.0999999999999999E-3</v>
      </c>
      <c r="BI43" s="118">
        <v>-2.8999999999999998E-3</v>
      </c>
      <c r="BJ43" s="208">
        <v>-2.5999999999999999E-3</v>
      </c>
      <c r="BK43" s="163">
        <v>-3.0999999999999999E-3</v>
      </c>
      <c r="BL43" s="195">
        <v>2.8999999999999998E-3</v>
      </c>
      <c r="BM43" s="152">
        <v>3.8E-3</v>
      </c>
      <c r="BN43" s="83">
        <v>-1.2500000000000001E-2</v>
      </c>
      <c r="BO43" s="118">
        <v>-2.8999999999999998E-3</v>
      </c>
      <c r="BP43" s="234">
        <v>4.1000000000000003E-3</v>
      </c>
      <c r="BQ43" s="191">
        <v>2.5999999999999999E-3</v>
      </c>
      <c r="BR43" s="217">
        <v>2.5000000000000001E-3</v>
      </c>
      <c r="BS43" s="120">
        <v>-6.9999999999999999E-4</v>
      </c>
      <c r="BT43" s="122">
        <v>-1.6000000000000001E-3</v>
      </c>
      <c r="BU43" s="205">
        <v>-2.9999999999999997E-4</v>
      </c>
      <c r="BV43" s="125">
        <v>8.8999999999999999E-3</v>
      </c>
      <c r="BW43" s="159">
        <v>4.0000000000000002E-4</v>
      </c>
      <c r="BX43" s="162">
        <v>-6.9999999999999999E-4</v>
      </c>
      <c r="BY43" s="206">
        <v>-2.9999999999999997E-4</v>
      </c>
      <c r="BZ43" s="270">
        <v>8.9999999999999998E-4</v>
      </c>
      <c r="CA43" s="230">
        <v>4.3E-3</v>
      </c>
      <c r="CB43" s="100">
        <v>-3.8E-3</v>
      </c>
      <c r="CC43" s="120">
        <v>-5.9999999999999995E-4</v>
      </c>
      <c r="CD43" s="264">
        <v>2.3E-3</v>
      </c>
      <c r="CE43" s="189">
        <v>1E-3</v>
      </c>
      <c r="CF43" s="205">
        <v>-2.0000000000000001E-4</v>
      </c>
      <c r="CG43" s="162">
        <v>-8.0000000000000004E-4</v>
      </c>
      <c r="CH43" s="232">
        <v>5.0000000000000001E-4</v>
      </c>
      <c r="CI43" s="270">
        <v>8.9999999999999998E-4</v>
      </c>
      <c r="CJ43" s="197">
        <v>2.5000000000000001E-3</v>
      </c>
      <c r="CK43" s="180">
        <v>-1.5E-3</v>
      </c>
      <c r="CL43" s="258">
        <v>-1E-3</v>
      </c>
      <c r="CM43" s="147">
        <v>-2.3E-3</v>
      </c>
      <c r="CN43" s="162">
        <v>-6.9999999999999999E-4</v>
      </c>
      <c r="CO43" s="182">
        <v>3.0999999999999999E-3</v>
      </c>
      <c r="CP43" s="300">
        <v>-8.0000000000000004E-4</v>
      </c>
      <c r="CQ43" s="161">
        <v>-2.0999999999999999E-3</v>
      </c>
      <c r="CR43" s="186">
        <v>5.4000000000000003E-3</v>
      </c>
      <c r="CS43" s="106">
        <v>-3.0000000000000001E-3</v>
      </c>
      <c r="CT43" s="210">
        <v>-5.9999999999999995E-4</v>
      </c>
      <c r="CU43" s="193">
        <v>1.8E-3</v>
      </c>
      <c r="CV43" s="222">
        <v>-1.4E-3</v>
      </c>
      <c r="CW43" s="150">
        <v>2E-3</v>
      </c>
      <c r="CX43" s="204">
        <v>1.6999999999999999E-3</v>
      </c>
      <c r="CY43" s="201">
        <v>5.9999999999999995E-4</v>
      </c>
      <c r="CZ43" s="240">
        <v>-1E-4</v>
      </c>
      <c r="DA43" s="200">
        <v>1.1000000000000001E-3</v>
      </c>
      <c r="DB43" s="220">
        <v>6.9999999999999999E-4</v>
      </c>
      <c r="DC43" s="248">
        <v>1.4E-3</v>
      </c>
      <c r="DD43" s="241">
        <v>1E-4</v>
      </c>
      <c r="DE43" s="107">
        <v>-1E-3</v>
      </c>
      <c r="DF43" s="175">
        <v>-4.8999999999999998E-3</v>
      </c>
      <c r="DG43" s="258">
        <v>-1E-3</v>
      </c>
      <c r="DH43" s="244">
        <v>1.5E-3</v>
      </c>
      <c r="DI43" s="102">
        <v>-5.1000000000000004E-3</v>
      </c>
      <c r="DJ43" s="279">
        <v>4.7000000000000002E-3</v>
      </c>
      <c r="DK43" s="209">
        <v>-5.0000000000000001E-3</v>
      </c>
      <c r="DL43" s="120">
        <v>-5.9999999999999995E-4</v>
      </c>
      <c r="DM43" s="257">
        <v>-1.1999999999999999E-3</v>
      </c>
      <c r="DN43" s="257">
        <v>-1.1999999999999999E-3</v>
      </c>
      <c r="DO43" s="312"/>
    </row>
    <row r="44" spans="1:119">
      <c r="A44" s="64" t="s">
        <v>45</v>
      </c>
      <c r="B44" s="89">
        <v>-1.9E-3</v>
      </c>
      <c r="C44" s="91">
        <v>-1.6999999999999999E-3</v>
      </c>
      <c r="D44" s="255">
        <v>1.9E-3</v>
      </c>
      <c r="E44" s="220">
        <v>-2E-3</v>
      </c>
      <c r="F44" s="220">
        <v>8.0000000000000004E-4</v>
      </c>
      <c r="G44" s="83">
        <v>-4.7999999999999996E-3</v>
      </c>
      <c r="H44" s="101">
        <v>-5.0000000000000001E-4</v>
      </c>
      <c r="I44" s="274">
        <v>-2.0000000000000001E-4</v>
      </c>
      <c r="J44" s="125">
        <v>4.3E-3</v>
      </c>
      <c r="K44" s="265">
        <v>2.9999999999999997E-4</v>
      </c>
      <c r="L44" s="174">
        <v>-8.9999999999999998E-4</v>
      </c>
      <c r="M44" s="222">
        <v>0</v>
      </c>
      <c r="N44" s="173">
        <v>-2.9999999999999997E-4</v>
      </c>
      <c r="O44" s="98">
        <v>-2.2000000000000001E-3</v>
      </c>
      <c r="P44" s="91">
        <v>-1.6999999999999999E-3</v>
      </c>
      <c r="Q44" s="75">
        <v>-4.0000000000000002E-4</v>
      </c>
      <c r="R44" s="197">
        <v>1.6000000000000001E-3</v>
      </c>
      <c r="S44" s="254">
        <v>5.0000000000000001E-4</v>
      </c>
      <c r="T44" s="190">
        <v>5.9999999999999995E-4</v>
      </c>
      <c r="U44" s="213">
        <v>-1.5E-3</v>
      </c>
      <c r="V44" s="258">
        <v>1E-4</v>
      </c>
      <c r="W44" s="220">
        <v>8.0000000000000004E-4</v>
      </c>
      <c r="X44" s="69">
        <v>-1.8E-3</v>
      </c>
      <c r="Y44" s="172">
        <v>-1.9E-3</v>
      </c>
      <c r="Z44" s="266">
        <v>2.3999999999999998E-3</v>
      </c>
      <c r="AA44" s="252">
        <v>2.7000000000000001E-3</v>
      </c>
      <c r="AB44" s="94">
        <v>-2.5999999999999999E-3</v>
      </c>
      <c r="AC44" s="235">
        <v>3.3999999999999998E-3</v>
      </c>
      <c r="AD44" s="160">
        <v>-2.9999999999999997E-4</v>
      </c>
      <c r="AE44" s="192">
        <v>4.0000000000000002E-4</v>
      </c>
      <c r="AF44" s="162">
        <v>2.0000000000000001E-4</v>
      </c>
      <c r="AG44" s="92">
        <v>-1.8E-3</v>
      </c>
      <c r="AH44" s="195">
        <v>1.8E-3</v>
      </c>
      <c r="AI44" s="182">
        <v>1.8E-3</v>
      </c>
      <c r="AJ44" s="156">
        <v>2.3999999999999998E-3</v>
      </c>
      <c r="AK44" s="188">
        <v>1.1000000000000001E-3</v>
      </c>
      <c r="AL44" s="243">
        <v>1.6999999999999999E-3</v>
      </c>
      <c r="AM44" s="117">
        <v>-6.9999999999999999E-4</v>
      </c>
      <c r="AN44" s="153">
        <v>2.7000000000000001E-3</v>
      </c>
      <c r="AO44" s="148">
        <v>1.2999999999999999E-3</v>
      </c>
      <c r="AP44" s="121">
        <v>5.9999999999999995E-4</v>
      </c>
      <c r="AQ44" s="122">
        <v>-2.0000000000000001E-4</v>
      </c>
      <c r="AR44" s="118">
        <v>-6.9999999999999999E-4</v>
      </c>
      <c r="AS44" s="257">
        <v>0</v>
      </c>
      <c r="AT44" s="100">
        <v>-1.1000000000000001E-3</v>
      </c>
      <c r="AU44" s="208">
        <v>-5.9999999999999995E-4</v>
      </c>
      <c r="AV44" s="128">
        <v>-1.1999999999999999E-3</v>
      </c>
      <c r="AW44" s="175">
        <v>-1.6000000000000001E-3</v>
      </c>
      <c r="AX44" s="193">
        <v>1.2999999999999999E-3</v>
      </c>
      <c r="AY44" s="158">
        <v>1.4E-3</v>
      </c>
      <c r="AZ44" s="225">
        <v>2.0999999999999999E-3</v>
      </c>
      <c r="BA44" s="98">
        <v>-2.2000000000000001E-3</v>
      </c>
      <c r="BB44" s="159">
        <v>6.9999999999999999E-4</v>
      </c>
      <c r="BC44" s="300">
        <v>2.0000000000000001E-4</v>
      </c>
      <c r="BD44" s="244">
        <v>1.1999999999999999E-3</v>
      </c>
      <c r="BE44" s="258">
        <v>0</v>
      </c>
      <c r="BF44" s="102">
        <v>-1.6000000000000001E-3</v>
      </c>
      <c r="BG44" s="117">
        <v>-6.9999999999999999E-4</v>
      </c>
      <c r="BH44" s="190">
        <v>5.9999999999999995E-4</v>
      </c>
      <c r="BI44" s="106">
        <v>-6.9999999999999999E-4</v>
      </c>
      <c r="BJ44" s="179">
        <v>8.9999999999999998E-4</v>
      </c>
      <c r="BK44" s="200">
        <v>1E-3</v>
      </c>
      <c r="BL44" s="174">
        <v>-8.9999999999999998E-4</v>
      </c>
      <c r="BM44" s="204">
        <v>1.1999999999999999E-3</v>
      </c>
      <c r="BN44" s="190">
        <v>5.9999999999999995E-4</v>
      </c>
      <c r="BO44" s="149">
        <v>8.9999999999999998E-4</v>
      </c>
      <c r="BP44" s="254">
        <v>5.0000000000000001E-4</v>
      </c>
      <c r="BQ44" s="106">
        <v>-6.9999999999999999E-4</v>
      </c>
      <c r="BR44" s="109">
        <v>-5.0000000000000001E-4</v>
      </c>
      <c r="BS44" s="244">
        <v>1.1999999999999999E-3</v>
      </c>
      <c r="BT44" s="165">
        <v>-1.2999999999999999E-3</v>
      </c>
      <c r="BU44" s="105">
        <v>-2.9999999999999997E-4</v>
      </c>
      <c r="BV44" s="258">
        <v>1E-4</v>
      </c>
      <c r="BW44" s="75">
        <v>-4.0000000000000002E-4</v>
      </c>
      <c r="BX44" s="75">
        <v>-4.0000000000000002E-4</v>
      </c>
      <c r="BY44" s="147">
        <v>-5.0000000000000001E-4</v>
      </c>
      <c r="BZ44" s="201">
        <v>8.0000000000000004E-4</v>
      </c>
      <c r="CA44" s="164">
        <v>-4.0000000000000002E-4</v>
      </c>
      <c r="CB44" s="210">
        <v>2.9999999999999997E-4</v>
      </c>
      <c r="CC44" s="101">
        <v>-5.0000000000000001E-4</v>
      </c>
      <c r="CD44" s="119">
        <v>-2.0000000000000001E-4</v>
      </c>
      <c r="CE44" s="300">
        <v>2.0000000000000001E-4</v>
      </c>
      <c r="CF44" s="117">
        <v>-6.9999999999999999E-4</v>
      </c>
      <c r="CG44" s="253">
        <v>1.1999999999999999E-3</v>
      </c>
      <c r="CH44" s="199">
        <v>6.9999999999999999E-4</v>
      </c>
      <c r="CI44" s="179">
        <v>8.9999999999999998E-4</v>
      </c>
      <c r="CJ44" s="210">
        <v>2.9999999999999997E-4</v>
      </c>
      <c r="CK44" s="92">
        <v>-1.8E-3</v>
      </c>
      <c r="CL44" s="182">
        <v>1.8E-3</v>
      </c>
      <c r="CM44" s="217">
        <v>1.6000000000000001E-3</v>
      </c>
      <c r="CN44" s="207">
        <v>0</v>
      </c>
      <c r="CO44" s="71">
        <v>-1.2999999999999999E-3</v>
      </c>
      <c r="CP44" s="190">
        <v>5.9999999999999995E-4</v>
      </c>
      <c r="CQ44" s="207">
        <v>0</v>
      </c>
      <c r="CR44" s="75">
        <v>-4.0000000000000002E-4</v>
      </c>
      <c r="CS44" s="99">
        <v>-1.1999999999999999E-3</v>
      </c>
      <c r="CT44" s="174">
        <v>-8.9999999999999998E-4</v>
      </c>
      <c r="CU44" s="96">
        <v>-3.3E-3</v>
      </c>
      <c r="CV44" s="210">
        <v>2.9999999999999997E-4</v>
      </c>
      <c r="CW44" s="181">
        <v>1.4E-3</v>
      </c>
      <c r="CX44" s="265">
        <v>2.9999999999999997E-4</v>
      </c>
      <c r="CY44" s="122">
        <v>-2.0000000000000001E-4</v>
      </c>
      <c r="CZ44" s="122">
        <v>-2.0000000000000001E-4</v>
      </c>
      <c r="DA44" s="222">
        <v>0</v>
      </c>
      <c r="DB44" s="244">
        <v>1.1999999999999999E-3</v>
      </c>
      <c r="DC44" s="192">
        <v>4.0000000000000002E-4</v>
      </c>
      <c r="DD44" s="159">
        <v>6.9999999999999999E-4</v>
      </c>
      <c r="DE44" s="163">
        <v>-8.0000000000000004E-4</v>
      </c>
      <c r="DF44" s="300">
        <v>2.0000000000000001E-4</v>
      </c>
      <c r="DG44" s="170">
        <v>-1.5E-3</v>
      </c>
      <c r="DH44" s="151">
        <v>1.8E-3</v>
      </c>
      <c r="DI44" s="216">
        <v>-2E-3</v>
      </c>
      <c r="DJ44" s="172">
        <v>-1.9E-3</v>
      </c>
      <c r="DK44" s="279">
        <v>2.5000000000000001E-3</v>
      </c>
      <c r="DL44" s="102">
        <v>-1.6999999999999999E-3</v>
      </c>
      <c r="DM44" s="201">
        <v>8.0000000000000004E-4</v>
      </c>
      <c r="DN44" s="112">
        <v>-2.3999999999999998E-3</v>
      </c>
      <c r="DO44" s="312"/>
    </row>
    <row r="45" spans="1:119">
      <c r="A45" s="64" t="s">
        <v>47</v>
      </c>
      <c r="B45" s="222">
        <v>5.9999999999999995E-4</v>
      </c>
      <c r="C45" s="108">
        <v>1.1000000000000001E-3</v>
      </c>
      <c r="D45" s="69">
        <v>-4.4000000000000003E-3</v>
      </c>
      <c r="E45" s="127">
        <v>1.6999999999999999E-3</v>
      </c>
      <c r="F45" s="127">
        <v>-2.7000000000000001E-3</v>
      </c>
      <c r="G45" s="231">
        <v>2.2000000000000001E-3</v>
      </c>
      <c r="H45" s="162">
        <v>1.1999999999999999E-3</v>
      </c>
      <c r="I45" s="257">
        <v>8.0000000000000004E-4</v>
      </c>
      <c r="J45" s="209">
        <v>-4.0000000000000001E-3</v>
      </c>
      <c r="K45" s="69">
        <v>-4.3E-3</v>
      </c>
      <c r="L45" s="111">
        <v>-5.7999999999999996E-3</v>
      </c>
      <c r="M45" s="160">
        <v>-1E-4</v>
      </c>
      <c r="N45" s="75">
        <v>-5.0000000000000001E-4</v>
      </c>
      <c r="O45" s="97">
        <v>-6.8999999999999999E-3</v>
      </c>
      <c r="P45" s="277">
        <v>5.0000000000000001E-3</v>
      </c>
      <c r="Q45" s="107">
        <v>1E-3</v>
      </c>
      <c r="R45" s="159">
        <v>2.7000000000000001E-3</v>
      </c>
      <c r="S45" s="270">
        <v>3.3E-3</v>
      </c>
      <c r="T45" s="283">
        <v>-1.29E-2</v>
      </c>
      <c r="U45" s="130">
        <v>-7.4000000000000003E-3</v>
      </c>
      <c r="V45" s="224">
        <v>4.0000000000000002E-4</v>
      </c>
      <c r="W45" s="256">
        <v>7.3000000000000001E-3</v>
      </c>
      <c r="X45" s="118">
        <v>-1.4E-3</v>
      </c>
      <c r="Y45" s="90">
        <v>-5.7000000000000002E-3</v>
      </c>
      <c r="Z45" s="184">
        <v>1.0699999999999999E-2</v>
      </c>
      <c r="AA45" s="223">
        <v>-1E-3</v>
      </c>
      <c r="AB45" s="289">
        <v>8.3999999999999995E-3</v>
      </c>
      <c r="AC45" s="162">
        <v>1.2999999999999999E-3</v>
      </c>
      <c r="AD45" s="197">
        <v>5.1999999999999998E-3</v>
      </c>
      <c r="AE45" s="268">
        <v>-1.6999999999999999E-3</v>
      </c>
      <c r="AF45" s="248">
        <v>3.8999999999999998E-3</v>
      </c>
      <c r="AG45" s="193">
        <v>4.4000000000000003E-3</v>
      </c>
      <c r="AH45" s="224">
        <v>4.0000000000000002E-4</v>
      </c>
      <c r="AI45" s="160">
        <v>-1E-4</v>
      </c>
      <c r="AJ45" s="200">
        <v>3.5999999999999999E-3</v>
      </c>
      <c r="AK45" s="117">
        <v>-1.2999999999999999E-3</v>
      </c>
      <c r="AL45" s="160">
        <v>-1E-4</v>
      </c>
      <c r="AM45" s="205">
        <v>1.9E-3</v>
      </c>
      <c r="AN45" s="207">
        <v>5.9999999999999995E-4</v>
      </c>
      <c r="AO45" s="77">
        <v>-1.01E-2</v>
      </c>
      <c r="AP45" s="83">
        <v>-1.3100000000000001E-2</v>
      </c>
      <c r="AQ45" s="125">
        <v>1.3100000000000001E-2</v>
      </c>
      <c r="AR45" s="179">
        <v>3.0000000000000001E-3</v>
      </c>
      <c r="AS45" s="192">
        <v>1.6999999999999999E-3</v>
      </c>
      <c r="AT45" s="200">
        <v>3.5999999999999999E-3</v>
      </c>
      <c r="AU45" s="90">
        <v>-5.7000000000000002E-3</v>
      </c>
      <c r="AV45" s="215">
        <v>-2E-3</v>
      </c>
      <c r="AW45" s="258">
        <v>8.0000000000000004E-4</v>
      </c>
      <c r="AX45" s="265">
        <v>1.6000000000000001E-3</v>
      </c>
      <c r="AY45" s="162">
        <v>1.1999999999999999E-3</v>
      </c>
      <c r="AZ45" s="165">
        <v>-3.2000000000000002E-3</v>
      </c>
      <c r="BA45" s="205">
        <v>1.8E-3</v>
      </c>
      <c r="BB45" s="210">
        <v>1.5E-3</v>
      </c>
      <c r="BC45" s="122">
        <v>1E-4</v>
      </c>
      <c r="BD45" s="222">
        <v>5.0000000000000001E-4</v>
      </c>
      <c r="BE45" s="300">
        <v>1.1000000000000001E-3</v>
      </c>
      <c r="BF45" s="108">
        <v>1.1000000000000001E-3</v>
      </c>
      <c r="BG45" s="162">
        <v>1.2999999999999999E-3</v>
      </c>
      <c r="BH45" s="161">
        <v>-4.0000000000000002E-4</v>
      </c>
      <c r="BI45" s="208">
        <v>-1.1000000000000001E-3</v>
      </c>
      <c r="BJ45" s="179">
        <v>3.0999999999999999E-3</v>
      </c>
      <c r="BK45" s="247">
        <v>-1.8E-3</v>
      </c>
      <c r="BL45" s="109">
        <v>-8.0000000000000004E-4</v>
      </c>
      <c r="BM45" s="223">
        <v>-1E-3</v>
      </c>
      <c r="BN45" s="265">
        <v>1.6000000000000001E-3</v>
      </c>
      <c r="BO45" s="101">
        <v>-8.9999999999999998E-4</v>
      </c>
      <c r="BP45" s="231">
        <v>2.0999999999999999E-3</v>
      </c>
      <c r="BQ45" s="178">
        <v>-3.3999999999999998E-3</v>
      </c>
      <c r="BR45" s="222">
        <v>5.0000000000000001E-4</v>
      </c>
      <c r="BS45" s="110">
        <v>-5.5999999999999999E-3</v>
      </c>
      <c r="BT45" s="154">
        <v>8.6E-3</v>
      </c>
      <c r="BU45" s="258">
        <v>8.0000000000000004E-4</v>
      </c>
      <c r="BV45" s="118">
        <v>-1.4E-3</v>
      </c>
      <c r="BW45" s="76">
        <v>-4.1999999999999997E-3</v>
      </c>
      <c r="BX45" s="192">
        <v>1.6999999999999999E-3</v>
      </c>
      <c r="BY45" s="146">
        <v>-1.1999999999999999E-3</v>
      </c>
      <c r="BZ45" s="210">
        <v>1.5E-3</v>
      </c>
      <c r="CA45" s="163">
        <v>-1.6000000000000001E-3</v>
      </c>
      <c r="CB45" s="232">
        <v>2.8E-3</v>
      </c>
      <c r="CC45" s="200">
        <v>3.5999999999999999E-3</v>
      </c>
      <c r="CD45" s="206">
        <v>1.6999999999999999E-3</v>
      </c>
      <c r="CE45" s="117">
        <v>-1.2999999999999999E-3</v>
      </c>
      <c r="CF45" s="222">
        <v>5.0000000000000001E-4</v>
      </c>
      <c r="CG45" s="120">
        <v>1.4E-3</v>
      </c>
      <c r="CH45" s="258">
        <v>8.0000000000000004E-4</v>
      </c>
      <c r="CI45" s="164">
        <v>-5.9999999999999995E-4</v>
      </c>
      <c r="CJ45" s="224">
        <v>4.0000000000000002E-4</v>
      </c>
      <c r="CK45" s="92">
        <v>-4.4999999999999997E-3</v>
      </c>
      <c r="CL45" s="178">
        <v>-3.3E-3</v>
      </c>
      <c r="CM45" s="231">
        <v>2.2000000000000001E-3</v>
      </c>
      <c r="CN45" s="258">
        <v>8.0000000000000004E-4</v>
      </c>
      <c r="CO45" s="258">
        <v>8.9999999999999998E-4</v>
      </c>
      <c r="CP45" s="119">
        <v>2.0000000000000001E-4</v>
      </c>
      <c r="CQ45" s="159">
        <v>2.7000000000000001E-3</v>
      </c>
      <c r="CR45" s="160">
        <v>0</v>
      </c>
      <c r="CS45" s="223">
        <v>-1E-3</v>
      </c>
      <c r="CT45" s="192">
        <v>1.6000000000000001E-3</v>
      </c>
      <c r="CU45" s="164">
        <v>-5.9999999999999995E-4</v>
      </c>
      <c r="CV45" s="101">
        <v>-8.9999999999999998E-4</v>
      </c>
      <c r="CW45" s="223">
        <v>-1E-3</v>
      </c>
      <c r="CX45" s="247">
        <v>-1.8E-3</v>
      </c>
      <c r="CY45" s="107">
        <v>8.9999999999999998E-4</v>
      </c>
      <c r="CZ45" s="199">
        <v>2.5999999999999999E-3</v>
      </c>
      <c r="DA45" s="122">
        <v>1E-4</v>
      </c>
      <c r="DB45" s="101">
        <v>-8.9999999999999998E-4</v>
      </c>
      <c r="DC45" s="101">
        <v>-8.9999999999999998E-4</v>
      </c>
      <c r="DD45" s="117">
        <v>-1.4E-3</v>
      </c>
      <c r="DE45" s="117">
        <v>-1.2999999999999999E-3</v>
      </c>
      <c r="DF45" s="173">
        <v>-2.0000000000000001E-4</v>
      </c>
      <c r="DG45" s="159">
        <v>2.7000000000000001E-3</v>
      </c>
      <c r="DH45" s="211">
        <v>-3.3E-3</v>
      </c>
      <c r="DI45" s="197">
        <v>5.1999999999999998E-3</v>
      </c>
      <c r="DJ45" s="257">
        <v>8.0000000000000004E-4</v>
      </c>
      <c r="DK45" s="257">
        <v>8.0000000000000004E-4</v>
      </c>
      <c r="DL45" s="215">
        <v>-2E-3</v>
      </c>
      <c r="DM45" s="119">
        <v>2.0000000000000001E-4</v>
      </c>
      <c r="DN45" s="223">
        <v>-1E-3</v>
      </c>
      <c r="DO45" s="312"/>
    </row>
    <row r="46" spans="1:119">
      <c r="A46" s="64" t="s">
        <v>49</v>
      </c>
      <c r="B46" s="126">
        <v>1E-3</v>
      </c>
      <c r="C46" s="174">
        <v>1.1000000000000001E-3</v>
      </c>
      <c r="D46" s="120">
        <v>2.8E-3</v>
      </c>
      <c r="E46" s="83">
        <v>2.9999999999999997E-4</v>
      </c>
      <c r="F46" s="83">
        <v>-4.3E-3</v>
      </c>
      <c r="G46" s="254">
        <v>3.0999999999999999E-3</v>
      </c>
      <c r="H46" s="67">
        <v>-5.0000000000000001E-4</v>
      </c>
      <c r="I46" s="107">
        <v>2.5999999999999999E-3</v>
      </c>
      <c r="J46" s="125">
        <v>8.6E-3</v>
      </c>
      <c r="K46" s="216">
        <v>-2.9999999999999997E-4</v>
      </c>
      <c r="L46" s="141">
        <v>-2.9999999999999997E-4</v>
      </c>
      <c r="M46" s="175">
        <v>2.9999999999999997E-4</v>
      </c>
      <c r="N46" s="271">
        <v>1E-3</v>
      </c>
      <c r="O46" s="298">
        <v>-2.7000000000000001E-3</v>
      </c>
      <c r="P46" s="98">
        <v>-5.9999999999999995E-4</v>
      </c>
      <c r="Q46" s="124">
        <v>-1.1000000000000001E-3</v>
      </c>
      <c r="R46" s="163">
        <v>1.2999999999999999E-3</v>
      </c>
      <c r="S46" s="170">
        <v>2.9999999999999997E-4</v>
      </c>
      <c r="T46" s="209">
        <v>2.0000000000000001E-4</v>
      </c>
      <c r="U46" s="127">
        <v>8.9999999999999998E-4</v>
      </c>
      <c r="V46" s="298">
        <v>-2.7000000000000001E-3</v>
      </c>
      <c r="W46" s="74">
        <v>1.1000000000000001E-3</v>
      </c>
      <c r="X46" s="90">
        <v>-6.9999999999999999E-4</v>
      </c>
      <c r="Y46" s="89">
        <v>-2.0000000000000001E-4</v>
      </c>
      <c r="Z46" s="76">
        <v>1E-4</v>
      </c>
      <c r="AA46" s="124">
        <v>-1.1000000000000001E-3</v>
      </c>
      <c r="AB46" s="76">
        <v>1E-4</v>
      </c>
      <c r="AC46" s="73">
        <v>-1.6000000000000001E-3</v>
      </c>
      <c r="AD46" s="71">
        <v>6.9999999999999999E-4</v>
      </c>
      <c r="AE46" s="126">
        <v>1.1000000000000001E-3</v>
      </c>
      <c r="AF46" s="192">
        <v>3.0000000000000001E-3</v>
      </c>
      <c r="AG46" s="175">
        <v>2.9999999999999997E-4</v>
      </c>
      <c r="AH46" s="72">
        <v>-6.9999999999999999E-4</v>
      </c>
      <c r="AI46" s="68">
        <v>-4.0000000000000002E-4</v>
      </c>
      <c r="AJ46" s="172">
        <v>-2.0000000000000001E-4</v>
      </c>
      <c r="AK46" s="76">
        <v>1E-4</v>
      </c>
      <c r="AL46" s="211">
        <v>5.9999999999999995E-4</v>
      </c>
      <c r="AM46" s="139">
        <v>-1.9E-3</v>
      </c>
      <c r="AN46" s="90">
        <v>-6.9999999999999999E-4</v>
      </c>
      <c r="AO46" s="89">
        <v>-2.0000000000000001E-4</v>
      </c>
      <c r="AP46" s="126">
        <v>1.1000000000000001E-3</v>
      </c>
      <c r="AQ46" s="142">
        <v>-1.5E-3</v>
      </c>
      <c r="AR46" s="271">
        <v>1E-3</v>
      </c>
      <c r="AS46" s="89">
        <v>-2.0000000000000001E-4</v>
      </c>
      <c r="AT46" s="177">
        <v>-2.8999999999999998E-3</v>
      </c>
      <c r="AU46" s="258">
        <v>2.5999999999999999E-3</v>
      </c>
      <c r="AV46" s="102">
        <v>2.0000000000000001E-4</v>
      </c>
      <c r="AW46" s="85">
        <v>-1.8E-3</v>
      </c>
      <c r="AX46" s="205">
        <v>3.0999999999999999E-3</v>
      </c>
      <c r="AY46" s="102">
        <v>1E-4</v>
      </c>
      <c r="AZ46" s="163">
        <v>1.4E-3</v>
      </c>
      <c r="BA46" s="85">
        <v>-1.8E-3</v>
      </c>
      <c r="BB46" s="74">
        <v>1.1000000000000001E-3</v>
      </c>
      <c r="BC46" s="175">
        <v>2.0000000000000001E-4</v>
      </c>
      <c r="BD46" s="70">
        <v>4.0000000000000002E-4</v>
      </c>
      <c r="BE46" s="124">
        <v>-1.1000000000000001E-3</v>
      </c>
      <c r="BF46" s="113">
        <v>-8.0000000000000004E-4</v>
      </c>
      <c r="BG46" s="278">
        <v>-4.0000000000000002E-4</v>
      </c>
      <c r="BH46" s="92">
        <v>-1E-4</v>
      </c>
      <c r="BI46" s="170">
        <v>4.0000000000000002E-4</v>
      </c>
      <c r="BJ46" s="140">
        <v>-2E-3</v>
      </c>
      <c r="BK46" s="92">
        <v>0</v>
      </c>
      <c r="BL46" s="127">
        <v>8.9999999999999998E-4</v>
      </c>
      <c r="BM46" s="178">
        <v>5.0000000000000001E-4</v>
      </c>
      <c r="BN46" s="247">
        <v>1.1999999999999999E-3</v>
      </c>
      <c r="BO46" s="141">
        <v>-2.0000000000000001E-4</v>
      </c>
      <c r="BP46" s="110">
        <v>-5.9999999999999995E-4</v>
      </c>
      <c r="BQ46" s="76">
        <v>1E-4</v>
      </c>
      <c r="BR46" s="110">
        <v>-5.9999999999999995E-4</v>
      </c>
      <c r="BS46" s="209">
        <v>2.0000000000000001E-4</v>
      </c>
      <c r="BT46" s="138">
        <v>-1.2999999999999999E-3</v>
      </c>
      <c r="BU46" s="72">
        <v>-8.0000000000000004E-4</v>
      </c>
      <c r="BV46" s="118">
        <v>1.5E-3</v>
      </c>
      <c r="BW46" s="94">
        <v>-1.1999999999999999E-3</v>
      </c>
      <c r="BX46" s="178">
        <v>5.0000000000000001E-4</v>
      </c>
      <c r="BY46" s="103">
        <v>-1E-4</v>
      </c>
      <c r="BZ46" s="65">
        <v>-1.6000000000000001E-3</v>
      </c>
      <c r="CA46" s="262">
        <v>-1E-3</v>
      </c>
      <c r="CB46" s="124">
        <v>-1E-3</v>
      </c>
      <c r="CC46" s="211">
        <v>5.9999999999999995E-4</v>
      </c>
      <c r="CD46" s="98">
        <v>-5.9999999999999995E-4</v>
      </c>
      <c r="CE46" s="71">
        <v>6.9999999999999999E-4</v>
      </c>
      <c r="CF46" s="98">
        <v>-5.0000000000000001E-4</v>
      </c>
      <c r="CG46" s="116">
        <v>-1.4E-3</v>
      </c>
      <c r="CH46" s="91">
        <v>0</v>
      </c>
      <c r="CI46" s="278">
        <v>-4.0000000000000002E-4</v>
      </c>
      <c r="CJ46" s="101">
        <v>1.6999999999999999E-3</v>
      </c>
      <c r="CK46" s="66">
        <v>-1.1000000000000001E-3</v>
      </c>
      <c r="CL46" s="207">
        <v>2.5000000000000001E-3</v>
      </c>
      <c r="CM46" s="103">
        <v>-1E-4</v>
      </c>
      <c r="CN46" s="268">
        <v>1.2999999999999999E-3</v>
      </c>
      <c r="CO46" s="170">
        <v>2.9999999999999997E-4</v>
      </c>
      <c r="CP46" s="71">
        <v>6.9999999999999999E-4</v>
      </c>
      <c r="CQ46" s="99">
        <v>8.0000000000000004E-4</v>
      </c>
      <c r="CR46" s="140">
        <v>-2E-3</v>
      </c>
      <c r="CS46" s="221">
        <v>-2.5000000000000001E-3</v>
      </c>
      <c r="CT46" s="209">
        <v>2.0000000000000001E-4</v>
      </c>
      <c r="CU46" s="76">
        <v>1E-4</v>
      </c>
      <c r="CV46" s="247">
        <v>1.1999999999999999E-3</v>
      </c>
      <c r="CW46" s="99">
        <v>8.0000000000000004E-4</v>
      </c>
      <c r="CX46" s="90">
        <v>-6.9999999999999999E-4</v>
      </c>
      <c r="CY46" s="70">
        <v>4.0000000000000002E-4</v>
      </c>
      <c r="CZ46" s="142">
        <v>-1.5E-3</v>
      </c>
      <c r="DA46" s="170">
        <v>2.9999999999999997E-4</v>
      </c>
      <c r="DB46" s="117">
        <v>1.5E-3</v>
      </c>
      <c r="DC46" s="175">
        <v>2.9999999999999997E-4</v>
      </c>
      <c r="DD46" s="211">
        <v>5.9999999999999995E-4</v>
      </c>
      <c r="DE46" s="209">
        <v>2.0000000000000001E-4</v>
      </c>
      <c r="DF46" s="145">
        <v>6.9999999999999999E-4</v>
      </c>
      <c r="DG46" s="102">
        <v>2.0000000000000001E-4</v>
      </c>
      <c r="DH46" s="99">
        <v>8.0000000000000004E-4</v>
      </c>
      <c r="DI46" s="111">
        <v>-6.9999999999999999E-4</v>
      </c>
      <c r="DJ46" s="73">
        <v>-1.6000000000000001E-3</v>
      </c>
      <c r="DK46" s="100">
        <v>8.9999999999999998E-4</v>
      </c>
      <c r="DL46" s="213">
        <v>2.9999999999999997E-4</v>
      </c>
      <c r="DM46" s="170">
        <v>2.9999999999999997E-4</v>
      </c>
      <c r="DN46" s="170">
        <v>4.0000000000000002E-4</v>
      </c>
      <c r="DO46" s="312"/>
    </row>
    <row r="47" spans="1:119">
      <c r="A47" s="64" t="s">
        <v>51</v>
      </c>
      <c r="B47" s="76">
        <v>-5.0000000000000001E-4</v>
      </c>
      <c r="C47" s="222">
        <v>2.0999999999999999E-3</v>
      </c>
      <c r="D47" s="128">
        <v>2.0000000000000001E-4</v>
      </c>
      <c r="E47" s="216">
        <v>-1.6000000000000001E-3</v>
      </c>
      <c r="F47" s="216">
        <v>-1E-3</v>
      </c>
      <c r="G47" s="210">
        <v>2.5999999999999999E-3</v>
      </c>
      <c r="H47" s="102">
        <v>-5.0000000000000001E-4</v>
      </c>
      <c r="I47" s="137">
        <v>-2.2000000000000001E-3</v>
      </c>
      <c r="J47" s="160">
        <v>1.8E-3</v>
      </c>
      <c r="K47" s="92">
        <v>-6.9999999999999999E-4</v>
      </c>
      <c r="L47" s="98">
        <v>-1.1999999999999999E-3</v>
      </c>
      <c r="M47" s="138">
        <v>-2.0999999999999999E-3</v>
      </c>
      <c r="N47" s="90">
        <v>-1.4E-3</v>
      </c>
      <c r="O47" s="165">
        <v>0</v>
      </c>
      <c r="P47" s="160">
        <v>1.8E-3</v>
      </c>
      <c r="Q47" s="282">
        <v>-4.4000000000000003E-3</v>
      </c>
      <c r="R47" s="170">
        <v>-2.9999999999999997E-4</v>
      </c>
      <c r="S47" s="262">
        <v>-1.6999999999999999E-3</v>
      </c>
      <c r="T47" s="247">
        <v>8.0000000000000004E-4</v>
      </c>
      <c r="U47" s="138">
        <v>-2.0999999999999999E-3</v>
      </c>
      <c r="V47" s="69">
        <v>-5.9999999999999995E-4</v>
      </c>
      <c r="W47" s="171">
        <v>5.0000000000000001E-4</v>
      </c>
      <c r="X47" s="71">
        <v>2.0000000000000001E-4</v>
      </c>
      <c r="Y47" s="121">
        <v>3.2000000000000002E-3</v>
      </c>
      <c r="Z47" s="103">
        <v>-8.0000000000000004E-4</v>
      </c>
      <c r="AA47" s="262">
        <v>-1.6999999999999999E-3</v>
      </c>
      <c r="AB47" s="172">
        <v>-8.0000000000000004E-4</v>
      </c>
      <c r="AC47" s="115">
        <v>-2.0999999999999999E-3</v>
      </c>
      <c r="AD47" s="115">
        <v>-2.0999999999999999E-3</v>
      </c>
      <c r="AE47" s="233">
        <v>5.4999999999999997E-3</v>
      </c>
      <c r="AF47" s="139">
        <v>-2.8E-3</v>
      </c>
      <c r="AG47" s="110">
        <v>-1.2999999999999999E-3</v>
      </c>
      <c r="AH47" s="95">
        <v>-3.2000000000000002E-3</v>
      </c>
      <c r="AI47" s="224">
        <v>2.0999999999999999E-3</v>
      </c>
      <c r="AJ47" s="247">
        <v>8.0000000000000004E-4</v>
      </c>
      <c r="AK47" s="118">
        <v>1E-3</v>
      </c>
      <c r="AL47" s="175">
        <v>-4.0000000000000002E-4</v>
      </c>
      <c r="AM47" s="69">
        <v>-5.9999999999999995E-4</v>
      </c>
      <c r="AN47" s="231">
        <v>3.0000000000000001E-3</v>
      </c>
      <c r="AO47" s="175">
        <v>-4.0000000000000002E-4</v>
      </c>
      <c r="AP47" s="195">
        <v>5.0000000000000001E-3</v>
      </c>
      <c r="AQ47" s="72">
        <v>-1.5E-3</v>
      </c>
      <c r="AR47" s="178">
        <v>-1E-4</v>
      </c>
      <c r="AS47" s="116">
        <v>-2.3E-3</v>
      </c>
      <c r="AT47" s="175">
        <v>-2.9999999999999997E-4</v>
      </c>
      <c r="AU47" s="175">
        <v>-4.0000000000000002E-4</v>
      </c>
      <c r="AV47" s="215">
        <v>6.9999999999999999E-4</v>
      </c>
      <c r="AW47" s="92">
        <v>-6.9999999999999999E-4</v>
      </c>
      <c r="AX47" s="213">
        <v>-2.9999999999999997E-4</v>
      </c>
      <c r="AY47" s="103">
        <v>-8.0000000000000004E-4</v>
      </c>
      <c r="AZ47" s="208">
        <v>1.1999999999999999E-3</v>
      </c>
      <c r="BA47" s="133">
        <v>-4.8999999999999998E-3</v>
      </c>
      <c r="BB47" s="100">
        <v>4.0000000000000002E-4</v>
      </c>
      <c r="BC47" s="115">
        <v>-2.0999999999999999E-3</v>
      </c>
      <c r="BD47" s="112">
        <v>-1.6999999999999999E-3</v>
      </c>
      <c r="BE47" s="74">
        <v>5.9999999999999995E-4</v>
      </c>
      <c r="BF47" s="246">
        <v>-4.1999999999999997E-3</v>
      </c>
      <c r="BG47" s="70">
        <v>-2.0000000000000001E-4</v>
      </c>
      <c r="BH47" s="257">
        <v>2.2000000000000001E-3</v>
      </c>
      <c r="BI47" s="124">
        <v>-1.8E-3</v>
      </c>
      <c r="BJ47" s="214">
        <v>-1E-4</v>
      </c>
      <c r="BK47" s="125">
        <v>9.1999999999999998E-3</v>
      </c>
      <c r="BL47" s="72">
        <v>-1.5E-3</v>
      </c>
      <c r="BM47" s="85">
        <v>-2.5999999999999999E-3</v>
      </c>
      <c r="BN47" s="274">
        <v>1.9E-3</v>
      </c>
      <c r="BO47" s="137">
        <v>-2.2000000000000001E-3</v>
      </c>
      <c r="BP47" s="253">
        <v>4.1000000000000003E-3</v>
      </c>
      <c r="BQ47" s="201">
        <v>3.3999999999999998E-3</v>
      </c>
      <c r="BR47" s="90">
        <v>-1.4E-3</v>
      </c>
      <c r="BS47" s="108">
        <v>2.3999999999999998E-3</v>
      </c>
      <c r="BT47" s="87">
        <v>-2.7000000000000001E-3</v>
      </c>
      <c r="BU47" s="112">
        <v>-1.6999999999999999E-3</v>
      </c>
      <c r="BV47" s="75">
        <v>1.5E-3</v>
      </c>
      <c r="BW47" s="70">
        <v>-2.0000000000000001E-4</v>
      </c>
      <c r="BX47" s="143">
        <v>-4.1000000000000003E-3</v>
      </c>
      <c r="BY47" s="206">
        <v>2.8E-3</v>
      </c>
      <c r="BZ47" s="113">
        <v>-1.5E-3</v>
      </c>
      <c r="CA47" s="87">
        <v>-2.8E-3</v>
      </c>
      <c r="CB47" s="247">
        <v>8.0000000000000004E-4</v>
      </c>
      <c r="CC47" s="207">
        <v>2.2000000000000001E-3</v>
      </c>
      <c r="CD47" s="110">
        <v>-1.2999999999999999E-3</v>
      </c>
      <c r="CE47" s="126">
        <v>5.9999999999999995E-4</v>
      </c>
      <c r="CF47" s="257">
        <v>2.2000000000000001E-3</v>
      </c>
      <c r="CG47" s="74">
        <v>5.9999999999999995E-4</v>
      </c>
      <c r="CH47" s="164">
        <v>1.5E-3</v>
      </c>
      <c r="CI47" s="222">
        <v>2.0999999999999999E-3</v>
      </c>
      <c r="CJ47" s="175">
        <v>-4.0000000000000002E-4</v>
      </c>
      <c r="CK47" s="107">
        <v>2.3E-3</v>
      </c>
      <c r="CL47" s="137">
        <v>-2.2000000000000001E-3</v>
      </c>
      <c r="CM47" s="170">
        <v>-2.0000000000000001E-4</v>
      </c>
      <c r="CN47" s="161">
        <v>1.6000000000000001E-3</v>
      </c>
      <c r="CO47" s="209">
        <v>-4.0000000000000002E-4</v>
      </c>
      <c r="CP47" s="170">
        <v>-2.0000000000000001E-4</v>
      </c>
      <c r="CQ47" s="113">
        <v>-1.6000000000000001E-3</v>
      </c>
      <c r="CR47" s="65">
        <v>-2.3999999999999998E-3</v>
      </c>
      <c r="CS47" s="282">
        <v>-4.4000000000000003E-3</v>
      </c>
      <c r="CT47" s="107">
        <v>2.3999999999999998E-3</v>
      </c>
      <c r="CU47" s="178">
        <v>-1E-4</v>
      </c>
      <c r="CV47" s="92">
        <v>-6.9999999999999999E-4</v>
      </c>
      <c r="CW47" s="167">
        <v>-4.1999999999999997E-3</v>
      </c>
      <c r="CX47" s="80">
        <v>-4.4999999999999997E-3</v>
      </c>
      <c r="CY47" s="300">
        <v>2.5000000000000001E-3</v>
      </c>
      <c r="CZ47" s="66">
        <v>-1.9E-3</v>
      </c>
      <c r="DA47" s="264">
        <v>4.5999999999999999E-3</v>
      </c>
      <c r="DB47" s="180">
        <v>2E-3</v>
      </c>
      <c r="DC47" s="83">
        <v>-5.4999999999999997E-3</v>
      </c>
      <c r="DD47" s="210">
        <v>2.5999999999999999E-3</v>
      </c>
      <c r="DE47" s="145">
        <v>1E-4</v>
      </c>
      <c r="DF47" s="109">
        <v>1.4E-3</v>
      </c>
      <c r="DG47" s="168">
        <v>-1.8E-3</v>
      </c>
      <c r="DH47" s="73">
        <v>-2.5000000000000001E-3</v>
      </c>
      <c r="DI47" s="300">
        <v>2.3999999999999998E-3</v>
      </c>
      <c r="DJ47" s="213">
        <v>-2.9999999999999997E-4</v>
      </c>
      <c r="DK47" s="270">
        <v>3.7000000000000002E-3</v>
      </c>
      <c r="DL47" s="107">
        <v>2.3E-3</v>
      </c>
      <c r="DM47" s="180">
        <v>2E-3</v>
      </c>
      <c r="DN47" s="126">
        <v>5.9999999999999995E-4</v>
      </c>
      <c r="DO47" s="312"/>
    </row>
    <row r="48" spans="1:119">
      <c r="A48" s="64" t="s">
        <v>53</v>
      </c>
      <c r="B48" s="120">
        <v>-2.0000000000000001E-4</v>
      </c>
      <c r="C48" s="231">
        <v>4.0000000000000002E-4</v>
      </c>
      <c r="D48" s="149">
        <v>1.1999999999999999E-3</v>
      </c>
      <c r="E48" s="120">
        <v>-8.0000000000000004E-4</v>
      </c>
      <c r="F48" s="120">
        <v>-1E-4</v>
      </c>
      <c r="G48" s="121">
        <v>6.9999999999999999E-4</v>
      </c>
      <c r="H48" s="121">
        <v>6.9999999999999999E-4</v>
      </c>
      <c r="I48" s="222">
        <v>-8.0000000000000004E-4</v>
      </c>
      <c r="J48" s="193">
        <v>2E-3</v>
      </c>
      <c r="K48" s="232">
        <v>8.9999999999999998E-4</v>
      </c>
      <c r="L48" s="162">
        <v>-2.0000000000000001E-4</v>
      </c>
      <c r="M48" s="162">
        <v>-2.9999999999999997E-4</v>
      </c>
      <c r="N48" s="222">
        <v>-6.9999999999999999E-4</v>
      </c>
      <c r="O48" s="247">
        <v>-2.5000000000000001E-3</v>
      </c>
      <c r="P48" s="117">
        <v>-2.0999999999999999E-3</v>
      </c>
      <c r="Q48" s="247">
        <v>-2.5000000000000001E-3</v>
      </c>
      <c r="R48" s="248">
        <v>1.8E-3</v>
      </c>
      <c r="S48" s="105">
        <v>-1.2999999999999999E-3</v>
      </c>
      <c r="T48" s="200">
        <v>1.5E-3</v>
      </c>
      <c r="U48" s="146">
        <v>-2E-3</v>
      </c>
      <c r="V48" s="108">
        <v>-4.0000000000000002E-4</v>
      </c>
      <c r="W48" s="219">
        <v>2.3E-3</v>
      </c>
      <c r="X48" s="254">
        <v>2.9999999999999997E-4</v>
      </c>
      <c r="Y48" s="196">
        <v>1.4E-3</v>
      </c>
      <c r="Z48" s="120">
        <v>-2.0000000000000001E-4</v>
      </c>
      <c r="AA48" s="160">
        <v>-1.1999999999999999E-3</v>
      </c>
      <c r="AB48" s="109">
        <v>-1.6999999999999999E-3</v>
      </c>
      <c r="AC48" s="207">
        <v>-6.9999999999999999E-4</v>
      </c>
      <c r="AD48" s="192">
        <v>1E-4</v>
      </c>
      <c r="AE48" s="75">
        <v>-1.5E-3</v>
      </c>
      <c r="AF48" s="300">
        <v>-2.9999999999999997E-4</v>
      </c>
      <c r="AG48" s="118">
        <v>-2.2000000000000001E-3</v>
      </c>
      <c r="AH48" s="122">
        <v>-1E-3</v>
      </c>
      <c r="AI48" s="223">
        <v>-1.9E-3</v>
      </c>
      <c r="AJ48" s="217">
        <v>2.5999999999999999E-3</v>
      </c>
      <c r="AK48" s="119">
        <v>-8.9999999999999998E-4</v>
      </c>
      <c r="AL48" s="253">
        <v>1.9E-3</v>
      </c>
      <c r="AM48" s="105">
        <v>-1.4E-3</v>
      </c>
      <c r="AN48" s="223">
        <v>-1.9E-3</v>
      </c>
      <c r="AO48" s="217">
        <v>2.5999999999999999E-3</v>
      </c>
      <c r="AP48" s="179">
        <v>1.1000000000000001E-3</v>
      </c>
      <c r="AQ48" s="214">
        <v>-3.7000000000000002E-3</v>
      </c>
      <c r="AR48" s="171">
        <v>-2.8999999999999998E-3</v>
      </c>
      <c r="AS48" s="254">
        <v>2.9999999999999997E-4</v>
      </c>
      <c r="AT48" s="121">
        <v>6.9999999999999999E-4</v>
      </c>
      <c r="AU48" s="194">
        <v>3.8E-3</v>
      </c>
      <c r="AV48" s="300">
        <v>-2.9999999999999997E-4</v>
      </c>
      <c r="AW48" s="107">
        <v>-4.0000000000000002E-4</v>
      </c>
      <c r="AX48" s="264">
        <v>2.5000000000000001E-3</v>
      </c>
      <c r="AY48" s="195">
        <v>3.0999999999999999E-3</v>
      </c>
      <c r="AZ48" s="224">
        <v>-8.9999999999999998E-4</v>
      </c>
      <c r="BA48" s="247">
        <v>-2.3999999999999998E-3</v>
      </c>
      <c r="BB48" s="200">
        <v>1.5E-3</v>
      </c>
      <c r="BC48" s="174">
        <v>-2.5999999999999999E-3</v>
      </c>
      <c r="BD48" s="109">
        <v>-1.6999999999999999E-3</v>
      </c>
      <c r="BE48" s="274">
        <v>-1.1000000000000001E-3</v>
      </c>
      <c r="BF48" s="205">
        <v>2.0000000000000001E-4</v>
      </c>
      <c r="BG48" s="274">
        <v>-1.1000000000000001E-3</v>
      </c>
      <c r="BH48" s="180">
        <v>-8.9999999999999998E-4</v>
      </c>
      <c r="BI48" s="189">
        <v>1.4E-3</v>
      </c>
      <c r="BJ48" s="71">
        <v>-3.3E-3</v>
      </c>
      <c r="BK48" s="99">
        <v>-3.0999999999999999E-3</v>
      </c>
      <c r="BL48" s="269">
        <v>5.4999999999999997E-3</v>
      </c>
      <c r="BM48" s="149">
        <v>1.1999999999999999E-3</v>
      </c>
      <c r="BN48" s="131">
        <v>-8.0000000000000002E-3</v>
      </c>
      <c r="BO48" s="233">
        <v>3.5999999999999999E-3</v>
      </c>
      <c r="BP48" s="158">
        <v>2.3999999999999998E-3</v>
      </c>
      <c r="BQ48" s="159">
        <v>8.9999999999999998E-4</v>
      </c>
      <c r="BR48" s="108">
        <v>-2.9999999999999997E-4</v>
      </c>
      <c r="BS48" s="71">
        <v>-3.3E-3</v>
      </c>
      <c r="BT48" s="105">
        <v>-1.2999999999999999E-3</v>
      </c>
      <c r="BU48" s="188">
        <v>1.6000000000000001E-3</v>
      </c>
      <c r="BV48" s="125">
        <v>8.3999999999999995E-3</v>
      </c>
      <c r="BW48" s="99">
        <v>-3.0999999999999999E-3</v>
      </c>
      <c r="BX48" s="205">
        <v>2.9999999999999997E-4</v>
      </c>
      <c r="BY48" s="199">
        <v>6.9999999999999999E-4</v>
      </c>
      <c r="BZ48" s="265">
        <v>0</v>
      </c>
      <c r="CA48" s="119">
        <v>-1E-3</v>
      </c>
      <c r="CB48" s="205">
        <v>2.0000000000000001E-4</v>
      </c>
      <c r="CC48" s="271">
        <v>-2.8E-3</v>
      </c>
      <c r="CD48" s="300">
        <v>-2.9999999999999997E-4</v>
      </c>
      <c r="CE48" s="128">
        <v>-3.2000000000000002E-3</v>
      </c>
      <c r="CF48" s="301">
        <v>3.3E-3</v>
      </c>
      <c r="CG48" s="199">
        <v>8.0000000000000004E-4</v>
      </c>
      <c r="CH48" s="75">
        <v>-1.5E-3</v>
      </c>
      <c r="CI48" s="162">
        <v>-2.9999999999999997E-4</v>
      </c>
      <c r="CJ48" s="179">
        <v>1.1999999999999999E-3</v>
      </c>
      <c r="CK48" s="268">
        <v>-2.3999999999999998E-3</v>
      </c>
      <c r="CL48" s="107">
        <v>-5.0000000000000001E-4</v>
      </c>
      <c r="CM48" s="254">
        <v>2.9999999999999997E-4</v>
      </c>
      <c r="CN48" s="174">
        <v>-2.5999999999999999E-3</v>
      </c>
      <c r="CO48" s="153">
        <v>4.8999999999999998E-3</v>
      </c>
      <c r="CP48" s="274">
        <v>-1.1000000000000001E-3</v>
      </c>
      <c r="CQ48" s="120">
        <v>-2.0000000000000001E-4</v>
      </c>
      <c r="CR48" s="229">
        <v>7.1999999999999998E-3</v>
      </c>
      <c r="CS48" s="209">
        <v>-4.0000000000000001E-3</v>
      </c>
      <c r="CT48" s="223">
        <v>-1.8E-3</v>
      </c>
      <c r="CU48" s="149">
        <v>1.1999999999999999E-3</v>
      </c>
      <c r="CV48" s="174">
        <v>-2.5999999999999999E-3</v>
      </c>
      <c r="CW48" s="193">
        <v>2E-3</v>
      </c>
      <c r="CX48" s="192">
        <v>1E-4</v>
      </c>
      <c r="CY48" s="253">
        <v>1.9E-3</v>
      </c>
      <c r="CZ48" s="223">
        <v>-1.9E-3</v>
      </c>
      <c r="DA48" s="117">
        <v>-2.0999999999999999E-3</v>
      </c>
      <c r="DB48" s="274">
        <v>-1.1000000000000001E-3</v>
      </c>
      <c r="DC48" s="196">
        <v>1.4E-3</v>
      </c>
      <c r="DD48" s="206">
        <v>1E-4</v>
      </c>
      <c r="DE48" s="254">
        <v>2.9999999999999997E-4</v>
      </c>
      <c r="DF48" s="102">
        <v>-4.1000000000000003E-3</v>
      </c>
      <c r="DG48" s="74">
        <v>-2.7000000000000001E-3</v>
      </c>
      <c r="DH48" s="194">
        <v>3.8E-3</v>
      </c>
      <c r="DI48" s="83">
        <v>-1.0699999999999999E-2</v>
      </c>
      <c r="DJ48" s="219">
        <v>2.2000000000000001E-3</v>
      </c>
      <c r="DK48" s="127">
        <v>-3.0999999999999999E-3</v>
      </c>
      <c r="DL48" s="243">
        <v>3.0000000000000001E-3</v>
      </c>
      <c r="DM48" s="258">
        <v>-5.0000000000000001E-4</v>
      </c>
      <c r="DN48" s="274">
        <v>-1.1000000000000001E-3</v>
      </c>
      <c r="DO48" s="312"/>
    </row>
    <row r="49" spans="1:119">
      <c r="A49" s="64" t="s">
        <v>55</v>
      </c>
      <c r="B49" s="199">
        <v>-1E-4</v>
      </c>
      <c r="C49" s="157">
        <v>1.1000000000000001E-3</v>
      </c>
      <c r="D49" s="212">
        <v>-4.8999999999999998E-3</v>
      </c>
      <c r="E49" s="275">
        <v>0</v>
      </c>
      <c r="F49" s="275">
        <v>1.5E-3</v>
      </c>
      <c r="G49" s="300">
        <v>-6.9999999999999999E-4</v>
      </c>
      <c r="H49" s="83">
        <v>-6.8999999999999999E-3</v>
      </c>
      <c r="I49" s="191">
        <v>1.1000000000000001E-3</v>
      </c>
      <c r="J49" s="311">
        <v>3.8E-3</v>
      </c>
      <c r="K49" s="159">
        <v>-1E-4</v>
      </c>
      <c r="L49" s="170">
        <v>-2.8E-3</v>
      </c>
      <c r="M49" s="148">
        <v>6.9999999999999999E-4</v>
      </c>
      <c r="N49" s="275">
        <v>1.5E-3</v>
      </c>
      <c r="O49" s="225">
        <v>1.6000000000000001E-3</v>
      </c>
      <c r="P49" s="274">
        <v>-1.1999999999999999E-3</v>
      </c>
      <c r="Q49" s="75">
        <v>-1.5E-3</v>
      </c>
      <c r="R49" s="101">
        <v>-1.6000000000000001E-3</v>
      </c>
      <c r="S49" s="125">
        <v>4.4000000000000003E-3</v>
      </c>
      <c r="T49" s="261">
        <v>4.1999999999999997E-3</v>
      </c>
      <c r="U49" s="243">
        <v>1.1999999999999999E-3</v>
      </c>
      <c r="V49" s="308">
        <v>4.0000000000000001E-3</v>
      </c>
      <c r="W49" s="160">
        <v>-1.2999999999999999E-3</v>
      </c>
      <c r="X49" s="146">
        <v>-1.8E-3</v>
      </c>
      <c r="Y49" s="155">
        <v>3.5000000000000001E-3</v>
      </c>
      <c r="Z49" s="120">
        <v>-6.9999999999999999E-4</v>
      </c>
      <c r="AA49" s="224">
        <v>-1.1000000000000001E-3</v>
      </c>
      <c r="AB49" s="133">
        <v>-6.4000000000000003E-3</v>
      </c>
      <c r="AC49" s="297">
        <v>2.3E-3</v>
      </c>
      <c r="AD49" s="101">
        <v>-1.6000000000000001E-3</v>
      </c>
      <c r="AE49" s="117">
        <v>-1.8E-3</v>
      </c>
      <c r="AF49" s="202">
        <v>3.7000000000000002E-3</v>
      </c>
      <c r="AG49" s="235">
        <v>3.3E-3</v>
      </c>
      <c r="AH49" s="204">
        <v>5.9999999999999995E-4</v>
      </c>
      <c r="AI49" s="157">
        <v>1.1000000000000001E-3</v>
      </c>
      <c r="AJ49" s="170">
        <v>-2.8E-3</v>
      </c>
      <c r="AK49" s="186">
        <v>2.5000000000000001E-3</v>
      </c>
      <c r="AL49" s="274">
        <v>-1.1999999999999999E-3</v>
      </c>
      <c r="AM49" s="107">
        <v>-8.0000000000000004E-4</v>
      </c>
      <c r="AN49" s="93">
        <v>-3.5000000000000001E-3</v>
      </c>
      <c r="AO49" s="203">
        <v>3.5000000000000001E-3</v>
      </c>
      <c r="AP49" s="106">
        <v>-1.9E-3</v>
      </c>
      <c r="AQ49" s="171">
        <v>-2.3E-3</v>
      </c>
      <c r="AR49" s="210">
        <v>-5.9999999999999995E-4</v>
      </c>
      <c r="AS49" s="155">
        <v>3.5000000000000001E-3</v>
      </c>
      <c r="AT49" s="132">
        <v>-6.4999999999999997E-3</v>
      </c>
      <c r="AU49" s="256">
        <v>1.9E-3</v>
      </c>
      <c r="AV49" s="270">
        <v>2.0000000000000001E-4</v>
      </c>
      <c r="AW49" s="191">
        <v>1.1000000000000001E-3</v>
      </c>
      <c r="AX49" s="234">
        <v>1.9E-3</v>
      </c>
      <c r="AY49" s="153">
        <v>2.3999999999999998E-3</v>
      </c>
      <c r="AZ49" s="260">
        <v>4.3E-3</v>
      </c>
      <c r="BA49" s="289">
        <v>2.3999999999999998E-3</v>
      </c>
      <c r="BB49" s="189">
        <v>2.0000000000000001E-4</v>
      </c>
      <c r="BC49" s="122">
        <v>-1.1999999999999999E-3</v>
      </c>
      <c r="BD49" s="264">
        <v>8.9999999999999998E-4</v>
      </c>
      <c r="BE49" s="127">
        <v>-2.3999999999999998E-3</v>
      </c>
      <c r="BF49" s="209">
        <v>-3.0000000000000001E-3</v>
      </c>
      <c r="BG49" s="107">
        <v>-8.9999999999999998E-4</v>
      </c>
      <c r="BH49" s="241">
        <v>-2.0000000000000001E-4</v>
      </c>
      <c r="BI49" s="149">
        <v>1E-4</v>
      </c>
      <c r="BJ49" s="168">
        <v>-4.0000000000000001E-3</v>
      </c>
      <c r="BK49" s="97">
        <v>-4.1999999999999997E-3</v>
      </c>
      <c r="BL49" s="198">
        <v>1.1999999999999999E-3</v>
      </c>
      <c r="BM49" s="274">
        <v>-1.1999999999999999E-3</v>
      </c>
      <c r="BN49" s="234">
        <v>1.9E-3</v>
      </c>
      <c r="BO49" s="255">
        <v>1.4E-3</v>
      </c>
      <c r="BP49" s="241">
        <v>-2.0000000000000001E-4</v>
      </c>
      <c r="BQ49" s="179">
        <v>1E-4</v>
      </c>
      <c r="BR49" s="230">
        <v>2E-3</v>
      </c>
      <c r="BS49" s="223">
        <v>-1.6999999999999999E-3</v>
      </c>
      <c r="BT49" s="164">
        <v>-1.5E-3</v>
      </c>
      <c r="BU49" s="231">
        <v>-2.9999999999999997E-4</v>
      </c>
      <c r="BV49" s="140">
        <v>-4.8999999999999998E-3</v>
      </c>
      <c r="BW49" s="261">
        <v>4.1999999999999997E-3</v>
      </c>
      <c r="BX49" s="243">
        <v>1.1999999999999999E-3</v>
      </c>
      <c r="BY49" s="244">
        <v>5.0000000000000001E-4</v>
      </c>
      <c r="BZ49" s="300">
        <v>-8.0000000000000004E-4</v>
      </c>
      <c r="CA49" s="204">
        <v>5.9999999999999995E-4</v>
      </c>
      <c r="CB49" s="193">
        <v>5.9999999999999995E-4</v>
      </c>
      <c r="CC49" s="241">
        <v>-2.0000000000000001E-4</v>
      </c>
      <c r="CD49" s="247">
        <v>-2.0999999999999999E-3</v>
      </c>
      <c r="CE49" s="188">
        <v>2.9999999999999997E-4</v>
      </c>
      <c r="CF49" s="248">
        <v>5.0000000000000001E-4</v>
      </c>
      <c r="CG49" s="258">
        <v>-8.9999999999999998E-4</v>
      </c>
      <c r="CH49" s="128">
        <v>-2.5000000000000001E-3</v>
      </c>
      <c r="CI49" s="75">
        <v>-1.5E-3</v>
      </c>
      <c r="CJ49" s="152">
        <v>1.6999999999999999E-3</v>
      </c>
      <c r="CK49" s="121">
        <v>-2.0000000000000001E-4</v>
      </c>
      <c r="CL49" s="105">
        <v>-1.4E-3</v>
      </c>
      <c r="CM49" s="258">
        <v>-8.9999999999999998E-4</v>
      </c>
      <c r="CN49" s="155">
        <v>3.5000000000000001E-3</v>
      </c>
      <c r="CO49" s="193">
        <v>5.9999999999999995E-4</v>
      </c>
      <c r="CP49" s="271">
        <v>-2.3E-3</v>
      </c>
      <c r="CQ49" s="162">
        <v>-6.9999999999999999E-4</v>
      </c>
      <c r="CR49" s="182">
        <v>1.2999999999999999E-3</v>
      </c>
      <c r="CS49" s="71">
        <v>-2.5000000000000001E-3</v>
      </c>
      <c r="CT49" s="265">
        <v>-5.9999999999999995E-4</v>
      </c>
      <c r="CU49" s="233">
        <v>1.5E-3</v>
      </c>
      <c r="CV49" s="197">
        <v>1E-3</v>
      </c>
      <c r="CW49" s="195">
        <v>1.2999999999999999E-3</v>
      </c>
      <c r="CX49" s="191">
        <v>1.1000000000000001E-3</v>
      </c>
      <c r="CY49" s="205">
        <v>-4.0000000000000002E-4</v>
      </c>
      <c r="CZ49" s="210">
        <v>-5.9999999999999995E-4</v>
      </c>
      <c r="DA49" s="230">
        <v>2E-3</v>
      </c>
      <c r="DB49" s="75">
        <v>-1.5E-3</v>
      </c>
      <c r="DC49" s="156">
        <v>2E-3</v>
      </c>
      <c r="DD49" s="232">
        <v>0</v>
      </c>
      <c r="DE49" s="197">
        <v>1E-3</v>
      </c>
      <c r="DF49" s="214">
        <v>-2.8E-3</v>
      </c>
      <c r="DG49" s="116">
        <v>-4.4000000000000003E-3</v>
      </c>
      <c r="DH49" s="302">
        <v>2.8E-3</v>
      </c>
      <c r="DI49" s="258">
        <v>-8.9999999999999998E-4</v>
      </c>
      <c r="DJ49" s="193">
        <v>5.9999999999999995E-4</v>
      </c>
      <c r="DK49" s="270">
        <v>2.0000000000000001E-4</v>
      </c>
      <c r="DL49" s="270">
        <v>2.0000000000000001E-4</v>
      </c>
      <c r="DM49" s="192">
        <v>-5.0000000000000001E-4</v>
      </c>
      <c r="DN49" s="149">
        <v>1E-4</v>
      </c>
      <c r="DO49" s="312"/>
    </row>
    <row r="50" spans="1:119">
      <c r="A50" s="64" t="s">
        <v>57</v>
      </c>
      <c r="B50" s="83">
        <v>-1.0800000000000001E-2</v>
      </c>
      <c r="C50" s="106">
        <v>-1.6999999999999999E-3</v>
      </c>
      <c r="D50" s="172">
        <v>-1E-4</v>
      </c>
      <c r="E50" s="170">
        <v>-2.7000000000000001E-3</v>
      </c>
      <c r="F50" s="170">
        <v>5.0000000000000001E-4</v>
      </c>
      <c r="G50" s="257">
        <v>2.8E-3</v>
      </c>
      <c r="H50" s="74">
        <v>1.2999999999999999E-3</v>
      </c>
      <c r="I50" s="70">
        <v>5.9999999999999995E-4</v>
      </c>
      <c r="J50" s="91">
        <v>1E-4</v>
      </c>
      <c r="K50" s="129">
        <v>-2.0999999999999999E-3</v>
      </c>
      <c r="L50" s="178">
        <v>6.9999999999999999E-4</v>
      </c>
      <c r="M50" s="74">
        <v>1.2999999999999999E-3</v>
      </c>
      <c r="N50" s="263">
        <v>-3.7000000000000002E-3</v>
      </c>
      <c r="O50" s="100">
        <v>1.1000000000000001E-3</v>
      </c>
      <c r="P50" s="87">
        <v>-2E-3</v>
      </c>
      <c r="Q50" s="118">
        <v>1.6999999999999999E-3</v>
      </c>
      <c r="R50" s="65">
        <v>-1.6000000000000001E-3</v>
      </c>
      <c r="S50" s="95">
        <v>-2.3E-3</v>
      </c>
      <c r="T50" s="173">
        <v>2.3999999999999998E-3</v>
      </c>
      <c r="U50" s="213">
        <v>4.0000000000000002E-4</v>
      </c>
      <c r="V50" s="72">
        <v>-6.9999999999999999E-4</v>
      </c>
      <c r="W50" s="91">
        <v>1E-4</v>
      </c>
      <c r="X50" s="172">
        <v>-1E-4</v>
      </c>
      <c r="Y50" s="112">
        <v>-8.9999999999999998E-4</v>
      </c>
      <c r="Z50" s="139">
        <v>-2E-3</v>
      </c>
      <c r="AA50" s="220">
        <v>4.1000000000000003E-3</v>
      </c>
      <c r="AB50" s="170">
        <v>5.0000000000000001E-4</v>
      </c>
      <c r="AC50" s="125">
        <v>9.4999999999999998E-3</v>
      </c>
      <c r="AD50" s="161">
        <v>2.3E-3</v>
      </c>
      <c r="AE50" s="94">
        <v>-1.1999999999999999E-3</v>
      </c>
      <c r="AF50" s="134">
        <v>-3.2000000000000002E-3</v>
      </c>
      <c r="AG50" s="136">
        <v>-2.8999999999999998E-3</v>
      </c>
      <c r="AH50" s="170">
        <v>5.0000000000000001E-4</v>
      </c>
      <c r="AI50" s="165">
        <v>8.0000000000000004E-4</v>
      </c>
      <c r="AJ50" s="223">
        <v>1.9E-3</v>
      </c>
      <c r="AK50" s="97">
        <v>-1.1999999999999999E-3</v>
      </c>
      <c r="AL50" s="265">
        <v>3.3E-3</v>
      </c>
      <c r="AM50" s="114">
        <v>-2.3999999999999998E-3</v>
      </c>
      <c r="AN50" s="270">
        <v>4.1999999999999997E-3</v>
      </c>
      <c r="AO50" s="126">
        <v>1.1999999999999999E-3</v>
      </c>
      <c r="AP50" s="164">
        <v>2.0999999999999999E-3</v>
      </c>
      <c r="AQ50" s="278">
        <v>-4.0000000000000002E-4</v>
      </c>
      <c r="AR50" s="215">
        <v>1.4E-3</v>
      </c>
      <c r="AS50" s="213">
        <v>4.0000000000000002E-4</v>
      </c>
      <c r="AT50" s="214">
        <v>5.9999999999999995E-4</v>
      </c>
      <c r="AU50" s="72">
        <v>-8.0000000000000004E-4</v>
      </c>
      <c r="AV50" s="110">
        <v>-5.9999999999999995E-4</v>
      </c>
      <c r="AW50" s="163">
        <v>1.6000000000000001E-3</v>
      </c>
      <c r="AX50" s="84">
        <v>-2.2000000000000001E-3</v>
      </c>
      <c r="AY50" s="130">
        <v>-1.6000000000000001E-3</v>
      </c>
      <c r="AZ50" s="93">
        <v>-2.9999999999999997E-4</v>
      </c>
      <c r="BA50" s="209">
        <v>2.9999999999999997E-4</v>
      </c>
      <c r="BB50" s="67">
        <v>-5.0000000000000001E-4</v>
      </c>
      <c r="BC50" s="174">
        <v>1.4E-3</v>
      </c>
      <c r="BD50" s="139">
        <v>-2E-3</v>
      </c>
      <c r="BE50" s="94">
        <v>-1.1999999999999999E-3</v>
      </c>
      <c r="BF50" s="168">
        <v>-1E-3</v>
      </c>
      <c r="BG50" s="68">
        <v>-4.0000000000000002E-4</v>
      </c>
      <c r="BH50" s="90">
        <v>-5.9999999999999995E-4</v>
      </c>
      <c r="BI50" s="91">
        <v>1E-4</v>
      </c>
      <c r="BJ50" s="128">
        <v>8.9999999999999998E-4</v>
      </c>
      <c r="BK50" s="285">
        <v>-2.5000000000000001E-3</v>
      </c>
      <c r="BL50" s="70">
        <v>5.0000000000000001E-4</v>
      </c>
      <c r="BM50" s="141">
        <v>-2.0000000000000001E-4</v>
      </c>
      <c r="BN50" s="170">
        <v>5.0000000000000001E-4</v>
      </c>
      <c r="BO50" s="145">
        <v>8.0000000000000004E-4</v>
      </c>
      <c r="BP50" s="112">
        <v>-8.9999999999999998E-4</v>
      </c>
      <c r="BQ50" s="124">
        <v>-1.1000000000000001E-3</v>
      </c>
      <c r="BR50" s="65">
        <v>-1.6000000000000001E-3</v>
      </c>
      <c r="BS50" s="109">
        <v>2E-3</v>
      </c>
      <c r="BT50" s="118">
        <v>1.6999999999999999E-3</v>
      </c>
      <c r="BU50" s="69">
        <v>1E-4</v>
      </c>
      <c r="BV50" s="138">
        <v>-1.4E-3</v>
      </c>
      <c r="BW50" s="71">
        <v>8.9999999999999998E-4</v>
      </c>
      <c r="BX50" s="172">
        <v>-1E-4</v>
      </c>
      <c r="BY50" s="76">
        <v>2.0000000000000001E-4</v>
      </c>
      <c r="BZ50" s="175">
        <v>4.0000000000000002E-4</v>
      </c>
      <c r="CA50" s="126">
        <v>1.1999999999999999E-3</v>
      </c>
      <c r="CB50" s="262">
        <v>-1E-3</v>
      </c>
      <c r="CC50" s="90">
        <v>-5.9999999999999995E-4</v>
      </c>
      <c r="CD50" s="216">
        <v>-2.0000000000000001E-4</v>
      </c>
      <c r="CE50" s="71">
        <v>8.9999999999999998E-4</v>
      </c>
      <c r="CF50" s="93">
        <v>-2.9999999999999997E-4</v>
      </c>
      <c r="CG50" s="128">
        <v>8.9999999999999998E-4</v>
      </c>
      <c r="CH50" s="71">
        <v>8.0000000000000004E-4</v>
      </c>
      <c r="CI50" s="128">
        <v>8.9999999999999998E-4</v>
      </c>
      <c r="CJ50" s="208">
        <v>1.9E-3</v>
      </c>
      <c r="CK50" s="216">
        <v>-2.0000000000000001E-4</v>
      </c>
      <c r="CL50" s="163">
        <v>1.6000000000000001E-3</v>
      </c>
      <c r="CM50" s="102">
        <v>2.9999999999999997E-4</v>
      </c>
      <c r="CN50" s="168">
        <v>-1E-3</v>
      </c>
      <c r="CO50" s="166">
        <v>-8.0000000000000004E-4</v>
      </c>
      <c r="CP50" s="127">
        <v>1E-3</v>
      </c>
      <c r="CQ50" s="113">
        <v>-8.0000000000000004E-4</v>
      </c>
      <c r="CR50" s="103">
        <v>0</v>
      </c>
      <c r="CS50" s="113">
        <v>-8.0000000000000004E-4</v>
      </c>
      <c r="CT50" s="214">
        <v>5.9999999999999995E-4</v>
      </c>
      <c r="CU50" s="83">
        <v>-4.5999999999999999E-3</v>
      </c>
      <c r="CV50" s="271">
        <v>1.1999999999999999E-3</v>
      </c>
      <c r="CW50" s="172">
        <v>-1E-4</v>
      </c>
      <c r="CX50" s="93">
        <v>-2.9999999999999997E-4</v>
      </c>
      <c r="CY50" s="110">
        <v>-5.9999999999999995E-4</v>
      </c>
      <c r="CZ50" s="130">
        <v>-1.6000000000000001E-3</v>
      </c>
      <c r="DA50" s="110">
        <v>-5.9999999999999995E-4</v>
      </c>
      <c r="DB50" s="116">
        <v>-1.5E-3</v>
      </c>
      <c r="DC50" s="70">
        <v>5.9999999999999995E-4</v>
      </c>
      <c r="DD50" s="175">
        <v>4.0000000000000002E-4</v>
      </c>
      <c r="DE50" s="128">
        <v>8.9999999999999998E-4</v>
      </c>
      <c r="DF50" s="91">
        <v>1E-4</v>
      </c>
      <c r="DG50" s="207">
        <v>2.8E-3</v>
      </c>
      <c r="DH50" s="115">
        <v>-1.2999999999999999E-3</v>
      </c>
      <c r="DI50" s="262">
        <v>-1E-3</v>
      </c>
      <c r="DJ50" s="130">
        <v>-1.6000000000000001E-3</v>
      </c>
      <c r="DK50" s="262">
        <v>-1E-3</v>
      </c>
      <c r="DL50" s="92">
        <v>0</v>
      </c>
      <c r="DM50" s="141">
        <v>-2.0000000000000001E-4</v>
      </c>
      <c r="DN50" s="127">
        <v>1E-3</v>
      </c>
      <c r="DO50" s="312"/>
    </row>
    <row r="51" spans="1:119">
      <c r="A51" s="64" t="s">
        <v>59</v>
      </c>
      <c r="B51" s="213">
        <v>-5.9999999999999995E-4</v>
      </c>
      <c r="C51" s="211">
        <v>-2.9999999999999997E-4</v>
      </c>
      <c r="D51" s="274">
        <v>1.2999999999999999E-3</v>
      </c>
      <c r="E51" s="106">
        <v>8.9999999999999998E-4</v>
      </c>
      <c r="F51" s="106">
        <v>5.0000000000000001E-4</v>
      </c>
      <c r="G51" s="165">
        <v>-2.9999999999999997E-4</v>
      </c>
      <c r="H51" s="145">
        <v>-2.9999999999999997E-4</v>
      </c>
      <c r="I51" s="223">
        <v>8.0000000000000004E-4</v>
      </c>
      <c r="J51" s="213">
        <v>-5.9999999999999995E-4</v>
      </c>
      <c r="K51" s="74">
        <v>2.0000000000000001E-4</v>
      </c>
      <c r="L51" s="175">
        <v>-5.9999999999999995E-4</v>
      </c>
      <c r="M51" s="126">
        <v>2.0000000000000001E-4</v>
      </c>
      <c r="N51" s="172">
        <v>-1E-3</v>
      </c>
      <c r="O51" s="232">
        <v>2.5999999999999999E-3</v>
      </c>
      <c r="P51" s="200">
        <v>3.0000000000000001E-3</v>
      </c>
      <c r="Q51" s="140">
        <v>-2.8E-3</v>
      </c>
      <c r="R51" s="283">
        <v>-5.0000000000000001E-3</v>
      </c>
      <c r="S51" s="66">
        <v>-2E-3</v>
      </c>
      <c r="T51" s="157">
        <v>3.8999999999999998E-3</v>
      </c>
      <c r="U51" s="178">
        <v>-4.0000000000000002E-4</v>
      </c>
      <c r="V51" s="103">
        <v>-1E-3</v>
      </c>
      <c r="W51" s="163">
        <v>4.0000000000000002E-4</v>
      </c>
      <c r="X51" s="118">
        <v>5.0000000000000001E-4</v>
      </c>
      <c r="Y51" s="76">
        <v>-8.0000000000000004E-4</v>
      </c>
      <c r="Z51" s="207">
        <v>1.5E-3</v>
      </c>
      <c r="AA51" s="254">
        <v>2.2000000000000001E-3</v>
      </c>
      <c r="AB51" s="213">
        <v>-5.9999999999999995E-4</v>
      </c>
      <c r="AC51" s="69">
        <v>-8.9999999999999998E-4</v>
      </c>
      <c r="AD51" s="99">
        <v>-1E-4</v>
      </c>
      <c r="AE51" s="74">
        <v>2.0000000000000001E-4</v>
      </c>
      <c r="AF51" s="223">
        <v>6.9999999999999999E-4</v>
      </c>
      <c r="AG51" s="220">
        <v>2.7000000000000001E-3</v>
      </c>
      <c r="AH51" s="119">
        <v>1.4E-3</v>
      </c>
      <c r="AI51" s="122">
        <v>1.2999999999999999E-3</v>
      </c>
      <c r="AJ51" s="117">
        <v>5.9999999999999995E-4</v>
      </c>
      <c r="AK51" s="127">
        <v>-1E-4</v>
      </c>
      <c r="AL51" s="247">
        <v>4.0000000000000002E-4</v>
      </c>
      <c r="AM51" s="93">
        <v>-1.1999999999999999E-3</v>
      </c>
      <c r="AN51" s="208">
        <v>6.9999999999999999E-4</v>
      </c>
      <c r="AO51" s="285">
        <v>-3.0999999999999999E-3</v>
      </c>
      <c r="AP51" s="105">
        <v>1.1000000000000001E-3</v>
      </c>
      <c r="AQ51" s="100">
        <v>0</v>
      </c>
      <c r="AR51" s="111">
        <v>-1.6000000000000001E-3</v>
      </c>
      <c r="AS51" s="67">
        <v>-1.4E-3</v>
      </c>
      <c r="AT51" s="92">
        <v>-8.9999999999999998E-4</v>
      </c>
      <c r="AU51" s="79">
        <v>-3.3E-3</v>
      </c>
      <c r="AV51" s="208">
        <v>6.9999999999999999E-4</v>
      </c>
      <c r="AW51" s="170">
        <v>-5.0000000000000001E-4</v>
      </c>
      <c r="AX51" s="180">
        <v>1.4E-3</v>
      </c>
      <c r="AY51" s="107">
        <v>1.6999999999999999E-3</v>
      </c>
      <c r="AZ51" s="102">
        <v>-6.9999999999999999E-4</v>
      </c>
      <c r="BA51" s="305">
        <v>6.0000000000000001E-3</v>
      </c>
      <c r="BB51" s="213">
        <v>-5.9999999999999995E-4</v>
      </c>
      <c r="BC51" s="146">
        <v>5.9999999999999995E-4</v>
      </c>
      <c r="BD51" s="102">
        <v>-6.9999999999999999E-4</v>
      </c>
      <c r="BE51" s="170">
        <v>-5.9999999999999995E-4</v>
      </c>
      <c r="BF51" s="170">
        <v>-5.0000000000000001E-4</v>
      </c>
      <c r="BG51" s="102">
        <v>-6.9999999999999999E-4</v>
      </c>
      <c r="BH51" s="190">
        <v>2.3E-3</v>
      </c>
      <c r="BI51" s="214">
        <v>-4.0000000000000002E-4</v>
      </c>
      <c r="BJ51" s="145">
        <v>-2.0000000000000001E-4</v>
      </c>
      <c r="BK51" s="125">
        <v>7.6E-3</v>
      </c>
      <c r="BL51" s="128">
        <v>-1E-4</v>
      </c>
      <c r="BM51" s="101">
        <v>8.0000000000000004E-4</v>
      </c>
      <c r="BN51" s="101">
        <v>8.0000000000000004E-4</v>
      </c>
      <c r="BO51" s="175">
        <v>-5.9999999999999995E-4</v>
      </c>
      <c r="BP51" s="74">
        <v>2.0000000000000001E-4</v>
      </c>
      <c r="BQ51" s="215">
        <v>2.9999999999999997E-4</v>
      </c>
      <c r="BR51" s="99">
        <v>-1E-4</v>
      </c>
      <c r="BS51" s="102">
        <v>-6.9999999999999999E-4</v>
      </c>
      <c r="BT51" s="171">
        <v>1E-4</v>
      </c>
      <c r="BU51" s="106">
        <v>5.0000000000000001E-4</v>
      </c>
      <c r="BV51" s="141">
        <v>-1.1000000000000001E-3</v>
      </c>
      <c r="BW51" s="216">
        <v>-1.1999999999999999E-3</v>
      </c>
      <c r="BX51" s="66">
        <v>-2E-3</v>
      </c>
      <c r="BY51" s="223">
        <v>6.9999999999999999E-4</v>
      </c>
      <c r="BZ51" s="166">
        <v>-1.8E-3</v>
      </c>
      <c r="CA51" s="160">
        <v>1.1999999999999999E-3</v>
      </c>
      <c r="CB51" s="101">
        <v>8.0000000000000004E-4</v>
      </c>
      <c r="CC51" s="126">
        <v>1E-4</v>
      </c>
      <c r="CD51" s="72">
        <v>-1.6999999999999999E-3</v>
      </c>
      <c r="CE51" s="118">
        <v>5.0000000000000001E-4</v>
      </c>
      <c r="CF51" s="67">
        <v>-1.4E-3</v>
      </c>
      <c r="CG51" s="100">
        <v>0</v>
      </c>
      <c r="CH51" s="91">
        <v>-8.0000000000000004E-4</v>
      </c>
      <c r="CI51" s="75">
        <v>1E-3</v>
      </c>
      <c r="CJ51" s="300">
        <v>1.8E-3</v>
      </c>
      <c r="CK51" s="142">
        <v>-2.3E-3</v>
      </c>
      <c r="CL51" s="247">
        <v>4.0000000000000002E-4</v>
      </c>
      <c r="CM51" s="211">
        <v>-2.9999999999999997E-4</v>
      </c>
      <c r="CN51" s="240">
        <v>2.2000000000000001E-3</v>
      </c>
      <c r="CO51" s="130">
        <v>-2.3999999999999998E-3</v>
      </c>
      <c r="CP51" s="146">
        <v>6.9999999999999999E-4</v>
      </c>
      <c r="CQ51" s="83">
        <v>-5.1000000000000004E-3</v>
      </c>
      <c r="CR51" s="278">
        <v>-1.2999999999999999E-3</v>
      </c>
      <c r="CS51" s="68">
        <v>-1.2999999999999999E-3</v>
      </c>
      <c r="CT51" s="124">
        <v>-1.9E-3</v>
      </c>
      <c r="CU51" s="171">
        <v>1E-4</v>
      </c>
      <c r="CV51" s="105">
        <v>1.1000000000000001E-3</v>
      </c>
      <c r="CW51" s="82">
        <v>-5.0000000000000001E-3</v>
      </c>
      <c r="CX51" s="214">
        <v>-4.0000000000000002E-4</v>
      </c>
      <c r="CY51" s="160">
        <v>1.1999999999999999E-3</v>
      </c>
      <c r="CZ51" s="204">
        <v>3.3E-3</v>
      </c>
      <c r="DA51" s="92">
        <v>-8.9999999999999998E-4</v>
      </c>
      <c r="DB51" s="106">
        <v>5.0000000000000001E-4</v>
      </c>
      <c r="DC51" s="90">
        <v>-1.5E-3</v>
      </c>
      <c r="DD51" s="164">
        <v>1E-3</v>
      </c>
      <c r="DE51" s="130">
        <v>-2.3999999999999998E-3</v>
      </c>
      <c r="DF51" s="159">
        <v>2.5000000000000001E-3</v>
      </c>
      <c r="DG51" s="171">
        <v>1E-4</v>
      </c>
      <c r="DH51" s="103">
        <v>-1E-3</v>
      </c>
      <c r="DI51" s="107">
        <v>1.6999999999999999E-3</v>
      </c>
      <c r="DJ51" s="75">
        <v>1E-3</v>
      </c>
      <c r="DK51" s="231">
        <v>2.3E-3</v>
      </c>
      <c r="DL51" s="224">
        <v>1.5E-3</v>
      </c>
      <c r="DM51" s="174">
        <v>2.9999999999999997E-4</v>
      </c>
      <c r="DN51" s="168">
        <v>-1.9E-3</v>
      </c>
      <c r="DO51" s="312"/>
    </row>
    <row r="52" spans="1:119">
      <c r="A52" s="64" t="s">
        <v>61</v>
      </c>
      <c r="B52" s="177">
        <v>-6.1000000000000004E-3</v>
      </c>
      <c r="C52" s="75">
        <v>-5.0000000000000001E-4</v>
      </c>
      <c r="D52" s="101">
        <v>-8.0000000000000004E-4</v>
      </c>
      <c r="E52" s="181">
        <v>2.0000000000000001E-4</v>
      </c>
      <c r="F52" s="181">
        <v>2.5000000000000001E-3</v>
      </c>
      <c r="G52" s="72">
        <v>-3.5999999999999999E-3</v>
      </c>
      <c r="H52" s="160">
        <v>-2.9999999999999997E-4</v>
      </c>
      <c r="I52" s="201">
        <v>1.4E-3</v>
      </c>
      <c r="J52" s="83">
        <v>-7.7000000000000002E-3</v>
      </c>
      <c r="K52" s="71">
        <v>-1.9E-3</v>
      </c>
      <c r="L52" s="264">
        <v>2.5999999999999999E-3</v>
      </c>
      <c r="M52" s="74">
        <v>-1.4E-3</v>
      </c>
      <c r="N52" s="258">
        <v>2.0000000000000001E-4</v>
      </c>
      <c r="O52" s="65">
        <v>-4.4999999999999997E-3</v>
      </c>
      <c r="P52" s="264">
        <v>2.5000000000000001E-3</v>
      </c>
      <c r="Q52" s="299">
        <v>4.7999999999999996E-3</v>
      </c>
      <c r="R52" s="265">
        <v>5.9999999999999995E-4</v>
      </c>
      <c r="S52" s="203">
        <v>6.0000000000000001E-3</v>
      </c>
      <c r="T52" s="257">
        <v>2.0000000000000001E-4</v>
      </c>
      <c r="U52" s="300">
        <v>4.0000000000000002E-4</v>
      </c>
      <c r="V52" s="208">
        <v>-8.9999999999999998E-4</v>
      </c>
      <c r="W52" s="217">
        <v>2.7000000000000001E-3</v>
      </c>
      <c r="X52" s="268">
        <v>-1.1999999999999999E-3</v>
      </c>
      <c r="Y52" s="82">
        <v>-7.4000000000000003E-3</v>
      </c>
      <c r="Z52" s="187">
        <v>3.7000000000000002E-3</v>
      </c>
      <c r="AA52" s="294">
        <v>6.1000000000000004E-3</v>
      </c>
      <c r="AB52" s="198">
        <v>2.8999999999999998E-3</v>
      </c>
      <c r="AC52" s="141">
        <v>-3.0000000000000001E-3</v>
      </c>
      <c r="AD52" s="119">
        <v>-1E-4</v>
      </c>
      <c r="AE52" s="126">
        <v>-1.5E-3</v>
      </c>
      <c r="AF52" s="201">
        <v>1.4E-3</v>
      </c>
      <c r="AG52" s="146">
        <v>-8.9999999999999998E-4</v>
      </c>
      <c r="AH52" s="193">
        <v>2.2000000000000001E-3</v>
      </c>
      <c r="AI52" s="254">
        <v>8.9999999999999998E-4</v>
      </c>
      <c r="AJ52" s="150">
        <v>2.3E-3</v>
      </c>
      <c r="AK52" s="120">
        <v>5.0000000000000001E-4</v>
      </c>
      <c r="AL52" s="106">
        <v>-1.1000000000000001E-3</v>
      </c>
      <c r="AM52" s="174">
        <v>-1.4E-3</v>
      </c>
      <c r="AN52" s="237">
        <v>4.4000000000000003E-3</v>
      </c>
      <c r="AO52" s="207">
        <v>1E-4</v>
      </c>
      <c r="AP52" s="248">
        <v>2E-3</v>
      </c>
      <c r="AQ52" s="162">
        <v>5.0000000000000001E-4</v>
      </c>
      <c r="AR52" s="241">
        <v>1.1000000000000001E-3</v>
      </c>
      <c r="AS52" s="258">
        <v>2.9999999999999997E-4</v>
      </c>
      <c r="AT52" s="163">
        <v>-1.1999999999999999E-3</v>
      </c>
      <c r="AU52" s="164">
        <v>-5.9999999999999995E-4</v>
      </c>
      <c r="AV52" s="126">
        <v>-1.5E-3</v>
      </c>
      <c r="AW52" s="208">
        <v>-8.9999999999999998E-4</v>
      </c>
      <c r="AX52" s="89">
        <v>-3.0000000000000001E-3</v>
      </c>
      <c r="AY52" s="118">
        <v>-1E-3</v>
      </c>
      <c r="AZ52" s="240">
        <v>8.9999999999999998E-4</v>
      </c>
      <c r="BA52" s="75">
        <v>-5.0000000000000001E-4</v>
      </c>
      <c r="BB52" s="208">
        <v>-8.9999999999999998E-4</v>
      </c>
      <c r="BC52" s="213">
        <v>-2.3999999999999998E-3</v>
      </c>
      <c r="BD52" s="171">
        <v>-1.6000000000000001E-3</v>
      </c>
      <c r="BE52" s="168">
        <v>-3.8999999999999998E-3</v>
      </c>
      <c r="BF52" s="247">
        <v>-1.2999999999999999E-3</v>
      </c>
      <c r="BG52" s="198">
        <v>2.8999999999999998E-3</v>
      </c>
      <c r="BH52" s="145">
        <v>-2E-3</v>
      </c>
      <c r="BI52" s="125">
        <v>7.1999999999999998E-3</v>
      </c>
      <c r="BJ52" s="118">
        <v>-1E-3</v>
      </c>
      <c r="BK52" s="294">
        <v>6.1999999999999998E-3</v>
      </c>
      <c r="BL52" s="120">
        <v>5.9999999999999995E-4</v>
      </c>
      <c r="BM52" s="107">
        <v>2.9999999999999997E-4</v>
      </c>
      <c r="BN52" s="300">
        <v>4.0000000000000002E-4</v>
      </c>
      <c r="BO52" s="208">
        <v>-8.9999999999999998E-4</v>
      </c>
      <c r="BP52" s="122">
        <v>-2.0000000000000001E-4</v>
      </c>
      <c r="BQ52" s="108">
        <v>4.0000000000000002E-4</v>
      </c>
      <c r="BR52" s="258">
        <v>2.9999999999999997E-4</v>
      </c>
      <c r="BS52" s="159">
        <v>1.2999999999999999E-3</v>
      </c>
      <c r="BT52" s="71">
        <v>-1.9E-3</v>
      </c>
      <c r="BU52" s="193">
        <v>2.2000000000000001E-3</v>
      </c>
      <c r="BV52" s="208">
        <v>-8.9999999999999998E-4</v>
      </c>
      <c r="BW52" s="215">
        <v>-1.2999999999999999E-3</v>
      </c>
      <c r="BX52" s="111">
        <v>-3.5999999999999999E-3</v>
      </c>
      <c r="BY52" s="164">
        <v>-5.9999999999999995E-4</v>
      </c>
      <c r="BZ52" s="173">
        <v>-2.9999999999999997E-4</v>
      </c>
      <c r="CA52" s="240">
        <v>8.9999999999999998E-4</v>
      </c>
      <c r="CB52" s="126">
        <v>-1.5E-3</v>
      </c>
      <c r="CC52" s="174">
        <v>-1.4E-3</v>
      </c>
      <c r="CD52" s="109">
        <v>-6.9999999999999999E-4</v>
      </c>
      <c r="CE52" s="199">
        <v>1.1999999999999999E-3</v>
      </c>
      <c r="CF52" s="117">
        <v>-1E-3</v>
      </c>
      <c r="CG52" s="121">
        <v>1.1999999999999999E-3</v>
      </c>
      <c r="CH52" s="271">
        <v>-1.6000000000000001E-3</v>
      </c>
      <c r="CI52" s="254">
        <v>8.9999999999999998E-4</v>
      </c>
      <c r="CJ52" s="149">
        <v>1.6000000000000001E-3</v>
      </c>
      <c r="CK52" s="165">
        <v>-2E-3</v>
      </c>
      <c r="CL52" s="254">
        <v>8.9999999999999998E-4</v>
      </c>
      <c r="CM52" s="222">
        <v>0</v>
      </c>
      <c r="CN52" s="121">
        <v>1.1000000000000001E-3</v>
      </c>
      <c r="CO52" s="207">
        <v>1E-4</v>
      </c>
      <c r="CP52" s="105">
        <v>-4.0000000000000002E-4</v>
      </c>
      <c r="CQ52" s="106">
        <v>-1.1000000000000001E-3</v>
      </c>
      <c r="CR52" s="107">
        <v>2.9999999999999997E-4</v>
      </c>
      <c r="CS52" s="75">
        <v>-5.0000000000000001E-4</v>
      </c>
      <c r="CT52" s="95">
        <v>-5.3E-3</v>
      </c>
      <c r="CU52" s="102">
        <v>-2.5000000000000001E-3</v>
      </c>
      <c r="CV52" s="189">
        <v>1.6999999999999999E-3</v>
      </c>
      <c r="CW52" s="256">
        <v>3.8999999999999998E-3</v>
      </c>
      <c r="CX52" s="223">
        <v>-8.0000000000000004E-4</v>
      </c>
      <c r="CY52" s="200">
        <v>1.8E-3</v>
      </c>
      <c r="CZ52" s="163">
        <v>-1.1999999999999999E-3</v>
      </c>
      <c r="DA52" s="168">
        <v>-3.8999999999999998E-3</v>
      </c>
      <c r="DB52" s="224">
        <v>0</v>
      </c>
      <c r="DC52" s="251">
        <v>4.7999999999999996E-3</v>
      </c>
      <c r="DD52" s="101">
        <v>-8.0000000000000004E-4</v>
      </c>
      <c r="DE52" s="219">
        <v>2.3999999999999998E-3</v>
      </c>
      <c r="DF52" s="74">
        <v>-1.5E-3</v>
      </c>
      <c r="DG52" s="215">
        <v>-1.2999999999999999E-3</v>
      </c>
      <c r="DH52" s="197">
        <v>2.7000000000000001E-3</v>
      </c>
      <c r="DI52" s="127">
        <v>-1.6999999999999999E-3</v>
      </c>
      <c r="DJ52" s="149">
        <v>1.6000000000000001E-3</v>
      </c>
      <c r="DK52" s="300">
        <v>4.0000000000000002E-4</v>
      </c>
      <c r="DL52" s="258">
        <v>2.0000000000000001E-4</v>
      </c>
      <c r="DM52" s="257">
        <v>2.0000000000000001E-4</v>
      </c>
      <c r="DN52" s="105">
        <v>-4.0000000000000002E-4</v>
      </c>
      <c r="DO52" s="312"/>
    </row>
    <row r="53" spans="1:119">
      <c r="A53" s="64" t="s">
        <v>63</v>
      </c>
      <c r="B53" s="271">
        <v>1.5E-3</v>
      </c>
      <c r="C53" s="85">
        <v>-1.1999999999999999E-3</v>
      </c>
      <c r="D53" s="141">
        <v>2.9999999999999997E-4</v>
      </c>
      <c r="E53" s="98">
        <v>-1.6999999999999999E-3</v>
      </c>
      <c r="F53" s="98">
        <v>-1E-4</v>
      </c>
      <c r="G53" s="98">
        <v>0</v>
      </c>
      <c r="H53" s="102">
        <v>5.9999999999999995E-4</v>
      </c>
      <c r="I53" s="90">
        <v>-1E-4</v>
      </c>
      <c r="J53" s="125">
        <v>8.8999999999999999E-3</v>
      </c>
      <c r="K53" s="111">
        <v>-2.0000000000000001E-4</v>
      </c>
      <c r="L53" s="141">
        <v>2.0000000000000001E-4</v>
      </c>
      <c r="M53" s="103">
        <v>4.0000000000000002E-4</v>
      </c>
      <c r="N53" s="122">
        <v>2.5999999999999999E-3</v>
      </c>
      <c r="O53" s="104">
        <v>-1.1999999999999999E-3</v>
      </c>
      <c r="P53" s="143">
        <v>-2.5000000000000001E-3</v>
      </c>
      <c r="Q53" s="168">
        <v>-5.0000000000000001E-4</v>
      </c>
      <c r="R53" s="114">
        <v>-1.6999999999999999E-3</v>
      </c>
      <c r="S53" s="214">
        <v>8.9999999999999998E-4</v>
      </c>
      <c r="T53" s="278">
        <v>1E-4</v>
      </c>
      <c r="U53" s="70">
        <v>8.9999999999999998E-4</v>
      </c>
      <c r="V53" s="98">
        <v>0</v>
      </c>
      <c r="W53" s="172">
        <v>2.9999999999999997E-4</v>
      </c>
      <c r="X53" s="94">
        <v>-5.9999999999999995E-4</v>
      </c>
      <c r="Y53" s="92">
        <v>5.0000000000000001E-4</v>
      </c>
      <c r="Z53" s="172">
        <v>2.9999999999999997E-4</v>
      </c>
      <c r="AA53" s="278">
        <v>1E-4</v>
      </c>
      <c r="AB53" s="209">
        <v>6.9999999999999999E-4</v>
      </c>
      <c r="AC53" s="83">
        <v>-3.7000000000000002E-3</v>
      </c>
      <c r="AD53" s="115">
        <v>-6.9999999999999999E-4</v>
      </c>
      <c r="AE53" s="100">
        <v>1.4E-3</v>
      </c>
      <c r="AF53" s="65">
        <v>-1.1000000000000001E-3</v>
      </c>
      <c r="AG53" s="91">
        <v>5.0000000000000001E-4</v>
      </c>
      <c r="AH53" s="108">
        <v>3.0999999999999999E-3</v>
      </c>
      <c r="AI53" s="93">
        <v>2.0000000000000001E-4</v>
      </c>
      <c r="AJ53" s="71">
        <v>1.1999999999999999E-3</v>
      </c>
      <c r="AK53" s="166">
        <v>-2.9999999999999997E-4</v>
      </c>
      <c r="AL53" s="215">
        <v>1.6999999999999999E-3</v>
      </c>
      <c r="AM53" s="79">
        <v>-1.9E-3</v>
      </c>
      <c r="AN53" s="67">
        <v>0</v>
      </c>
      <c r="AO53" s="106">
        <v>1.8E-3</v>
      </c>
      <c r="AP53" s="170">
        <v>8.0000000000000004E-4</v>
      </c>
      <c r="AQ53" s="137">
        <v>-8.0000000000000004E-4</v>
      </c>
      <c r="AR53" s="169">
        <v>-1.2999999999999999E-3</v>
      </c>
      <c r="AS53" s="76">
        <v>5.9999999999999995E-4</v>
      </c>
      <c r="AT53" s="286">
        <v>-2.7000000000000001E-3</v>
      </c>
      <c r="AU53" s="211">
        <v>1E-3</v>
      </c>
      <c r="AV53" s="166">
        <v>-2.9999999999999997E-4</v>
      </c>
      <c r="AW53" s="115">
        <v>-6.9999999999999999E-4</v>
      </c>
      <c r="AX53" s="91">
        <v>5.0000000000000001E-4</v>
      </c>
      <c r="AY53" s="165">
        <v>1.1000000000000001E-3</v>
      </c>
      <c r="AZ53" s="258">
        <v>3.0000000000000001E-3</v>
      </c>
      <c r="BA53" s="79">
        <v>-1.9E-3</v>
      </c>
      <c r="BB53" s="137">
        <v>-8.0000000000000004E-4</v>
      </c>
      <c r="BC53" s="72">
        <v>-2.0000000000000001E-4</v>
      </c>
      <c r="BD53" s="278">
        <v>1E-4</v>
      </c>
      <c r="BE53" s="103">
        <v>4.0000000000000002E-4</v>
      </c>
      <c r="BF53" s="177">
        <v>-2.3E-3</v>
      </c>
      <c r="BG53" s="111">
        <v>-2.0000000000000001E-4</v>
      </c>
      <c r="BH53" s="145">
        <v>1.1000000000000001E-3</v>
      </c>
      <c r="BI53" s="163">
        <v>1.8E-3</v>
      </c>
      <c r="BJ53" s="284">
        <v>-2.8999999999999998E-3</v>
      </c>
      <c r="BK53" s="110">
        <v>-1E-4</v>
      </c>
      <c r="BL53" s="246">
        <v>-2.5999999999999999E-3</v>
      </c>
      <c r="BM53" s="258">
        <v>3.0000000000000001E-3</v>
      </c>
      <c r="BN53" s="214">
        <v>1E-3</v>
      </c>
      <c r="BO53" s="106">
        <v>1.8E-3</v>
      </c>
      <c r="BP53" s="85">
        <v>-1.1999999999999999E-3</v>
      </c>
      <c r="BQ53" s="68">
        <v>0</v>
      </c>
      <c r="BR53" s="124">
        <v>-5.0000000000000001E-4</v>
      </c>
      <c r="BS53" s="68">
        <v>1E-4</v>
      </c>
      <c r="BT53" s="97">
        <v>-6.9999999999999999E-4</v>
      </c>
      <c r="BU53" s="216">
        <v>2.0000000000000001E-4</v>
      </c>
      <c r="BV53" s="167">
        <v>-2.5000000000000001E-3</v>
      </c>
      <c r="BW53" s="142">
        <v>-8.9999999999999998E-4</v>
      </c>
      <c r="BX53" s="168">
        <v>-5.0000000000000001E-4</v>
      </c>
      <c r="BY53" s="278">
        <v>1E-4</v>
      </c>
      <c r="BZ53" s="100">
        <v>1.4E-3</v>
      </c>
      <c r="CA53" s="104">
        <v>-1.1999999999999999E-3</v>
      </c>
      <c r="CB53" s="129">
        <v>-1.5E-3</v>
      </c>
      <c r="CC53" s="278">
        <v>1E-4</v>
      </c>
      <c r="CD53" s="70">
        <v>8.9999999999999998E-4</v>
      </c>
      <c r="CE53" s="212">
        <v>-1.5E-3</v>
      </c>
      <c r="CF53" s="223">
        <v>2.0999999999999999E-3</v>
      </c>
      <c r="CG53" s="136">
        <v>-2.2000000000000001E-3</v>
      </c>
      <c r="CH53" s="174">
        <v>1.6000000000000001E-3</v>
      </c>
      <c r="CI53" s="111">
        <v>-2.0000000000000001E-4</v>
      </c>
      <c r="CJ53" s="89">
        <v>2.9999999999999997E-4</v>
      </c>
      <c r="CK53" s="66">
        <v>-5.9999999999999995E-4</v>
      </c>
      <c r="CL53" s="109">
        <v>2.2000000000000001E-3</v>
      </c>
      <c r="CM53" s="172">
        <v>2.9999999999999997E-4</v>
      </c>
      <c r="CN53" s="110">
        <v>-1E-4</v>
      </c>
      <c r="CO53" s="143">
        <v>-2.5000000000000001E-3</v>
      </c>
      <c r="CP53" s="115">
        <v>-6.9999999999999999E-4</v>
      </c>
      <c r="CQ53" s="112">
        <v>-4.0000000000000002E-4</v>
      </c>
      <c r="CR53" s="71">
        <v>1.1999999999999999E-3</v>
      </c>
      <c r="CS53" s="114">
        <v>-1.6999999999999999E-3</v>
      </c>
      <c r="CT53" s="278">
        <v>1E-4</v>
      </c>
      <c r="CU53" s="88">
        <v>-2.0999999999999999E-3</v>
      </c>
      <c r="CV53" s="166">
        <v>-2.9999999999999997E-4</v>
      </c>
      <c r="CW53" s="117">
        <v>2E-3</v>
      </c>
      <c r="CX53" s="106">
        <v>1.9E-3</v>
      </c>
      <c r="CY53" s="89">
        <v>2.9999999999999997E-4</v>
      </c>
      <c r="CZ53" s="177">
        <v>-2.3E-3</v>
      </c>
      <c r="DA53" s="72">
        <v>-2.0000000000000001E-4</v>
      </c>
      <c r="DB53" s="265">
        <v>3.3E-3</v>
      </c>
      <c r="DC53" s="231">
        <v>3.5999999999999999E-3</v>
      </c>
      <c r="DD53" s="278">
        <v>1E-4</v>
      </c>
      <c r="DE53" s="124">
        <v>-5.9999999999999995E-4</v>
      </c>
      <c r="DF53" s="278">
        <v>1E-4</v>
      </c>
      <c r="DG53" s="113">
        <v>-2.9999999999999997E-4</v>
      </c>
      <c r="DH53" s="111">
        <v>-2.0000000000000001E-4</v>
      </c>
      <c r="DI53" s="76">
        <v>5.9999999999999995E-4</v>
      </c>
      <c r="DJ53" s="78">
        <v>-2E-3</v>
      </c>
      <c r="DK53" s="172">
        <v>4.0000000000000002E-4</v>
      </c>
      <c r="DL53" s="65">
        <v>-1E-3</v>
      </c>
      <c r="DM53" s="85">
        <v>-1.1999999999999999E-3</v>
      </c>
      <c r="DN53" s="94">
        <v>-5.9999999999999995E-4</v>
      </c>
      <c r="DO53" s="312"/>
    </row>
    <row r="54" spans="1:119">
      <c r="A54" s="64" t="s">
        <v>66</v>
      </c>
      <c r="B54" s="66">
        <v>-2.3E-3</v>
      </c>
      <c r="C54" s="200">
        <v>1.6999999999999999E-3</v>
      </c>
      <c r="D54" s="164">
        <v>0</v>
      </c>
      <c r="E54" s="74">
        <v>-2.0000000000000001E-4</v>
      </c>
      <c r="F54" s="74">
        <v>-5.0000000000000001E-4</v>
      </c>
      <c r="G54" s="164">
        <v>1E-4</v>
      </c>
      <c r="H54" s="265">
        <v>8.9999999999999998E-4</v>
      </c>
      <c r="I54" s="99">
        <v>-8.0000000000000004E-4</v>
      </c>
      <c r="J54" s="72">
        <v>-2.0999999999999999E-3</v>
      </c>
      <c r="K54" s="101">
        <v>0</v>
      </c>
      <c r="L54" s="71">
        <v>-8.9999999999999998E-4</v>
      </c>
      <c r="M54" s="201">
        <v>1.5E-3</v>
      </c>
      <c r="N54" s="113">
        <v>-2.0999999999999999E-3</v>
      </c>
      <c r="O54" s="147">
        <v>0</v>
      </c>
      <c r="P54" s="119">
        <v>4.0000000000000002E-4</v>
      </c>
      <c r="Q54" s="127">
        <v>-6.9999999999999999E-4</v>
      </c>
      <c r="R54" s="83">
        <v>-5.0000000000000001E-3</v>
      </c>
      <c r="S54" s="171">
        <v>-6.9999999999999999E-4</v>
      </c>
      <c r="T54" s="76">
        <v>-1.4E-3</v>
      </c>
      <c r="U54" s="180">
        <v>4.0000000000000002E-4</v>
      </c>
      <c r="V54" s="145">
        <v>-8.9999999999999998E-4</v>
      </c>
      <c r="W54" s="85">
        <v>-2.8999999999999998E-3</v>
      </c>
      <c r="X54" s="222">
        <v>5.0000000000000001E-4</v>
      </c>
      <c r="Y54" s="77">
        <v>-3.8E-3</v>
      </c>
      <c r="Z54" s="127">
        <v>-8.0000000000000004E-4</v>
      </c>
      <c r="AA54" s="187">
        <v>3.0999999999999999E-3</v>
      </c>
      <c r="AB54" s="121">
        <v>1.2999999999999999E-3</v>
      </c>
      <c r="AC54" s="133">
        <v>-4.4999999999999997E-3</v>
      </c>
      <c r="AD54" s="229">
        <v>4.8999999999999998E-3</v>
      </c>
      <c r="AE54" s="300">
        <v>8.0000000000000004E-4</v>
      </c>
      <c r="AF54" s="110">
        <v>-2E-3</v>
      </c>
      <c r="AG54" s="289">
        <v>3.7000000000000002E-3</v>
      </c>
      <c r="AH54" s="111">
        <v>-2E-3</v>
      </c>
      <c r="AI54" s="240">
        <v>1.1999999999999999E-3</v>
      </c>
      <c r="AJ54" s="159">
        <v>1.4E-3</v>
      </c>
      <c r="AK54" s="192">
        <v>1E-3</v>
      </c>
      <c r="AL54" s="118">
        <v>-2.9999999999999997E-4</v>
      </c>
      <c r="AM54" s="100">
        <v>-6.9999999999999999E-4</v>
      </c>
      <c r="AN54" s="120">
        <v>8.9999999999999998E-4</v>
      </c>
      <c r="AO54" s="91">
        <v>-1.4E-3</v>
      </c>
      <c r="AP54" s="207">
        <v>5.9999999999999995E-4</v>
      </c>
      <c r="AQ54" s="248">
        <v>1.9E-3</v>
      </c>
      <c r="AR54" s="133">
        <v>-4.4999999999999997E-3</v>
      </c>
      <c r="AS54" s="99">
        <v>-8.0000000000000004E-4</v>
      </c>
      <c r="AT54" s="142">
        <v>-2.5999999999999999E-3</v>
      </c>
      <c r="AU54" s="110">
        <v>-2E-3</v>
      </c>
      <c r="AV54" s="191">
        <v>2.5000000000000001E-3</v>
      </c>
      <c r="AW54" s="174">
        <v>-5.0000000000000001E-4</v>
      </c>
      <c r="AX54" s="104">
        <v>-2.8999999999999998E-3</v>
      </c>
      <c r="AY54" s="145">
        <v>-8.9999999999999998E-4</v>
      </c>
      <c r="AZ54" s="78">
        <v>-3.5000000000000001E-3</v>
      </c>
      <c r="BA54" s="192">
        <v>1E-3</v>
      </c>
      <c r="BB54" s="225">
        <v>2.8999999999999998E-3</v>
      </c>
      <c r="BC54" s="112">
        <v>-2.2000000000000001E-3</v>
      </c>
      <c r="BD54" s="112">
        <v>-2.2000000000000001E-3</v>
      </c>
      <c r="BE54" s="125">
        <v>5.5999999999999999E-3</v>
      </c>
      <c r="BF54" s="131">
        <v>-3.5000000000000001E-3</v>
      </c>
      <c r="BG54" s="206">
        <v>1E-3</v>
      </c>
      <c r="BH54" s="121">
        <v>1.2999999999999999E-3</v>
      </c>
      <c r="BI54" s="170">
        <v>-1.1999999999999999E-3</v>
      </c>
      <c r="BJ54" s="65">
        <v>-2.8E-3</v>
      </c>
      <c r="BK54" s="75">
        <v>1E-4</v>
      </c>
      <c r="BL54" s="146">
        <v>-2.0000000000000001E-4</v>
      </c>
      <c r="BM54" s="160">
        <v>2.9999999999999997E-4</v>
      </c>
      <c r="BN54" s="87">
        <v>-3.0000000000000001E-3</v>
      </c>
      <c r="BO54" s="274">
        <v>2.9999999999999997E-4</v>
      </c>
      <c r="BP54" s="219">
        <v>2.2000000000000001E-3</v>
      </c>
      <c r="BQ54" s="188">
        <v>1.8E-3</v>
      </c>
      <c r="BR54" s="241">
        <v>1.2999999999999999E-3</v>
      </c>
      <c r="BS54" s="224">
        <v>5.0000000000000001E-4</v>
      </c>
      <c r="BT54" s="154">
        <v>3.8E-3</v>
      </c>
      <c r="BU54" s="109">
        <v>0</v>
      </c>
      <c r="BV54" s="277">
        <v>2.3E-3</v>
      </c>
      <c r="BW54" s="72">
        <v>-2.0999999999999999E-3</v>
      </c>
      <c r="BX54" s="274">
        <v>2.9999999999999997E-4</v>
      </c>
      <c r="BY54" s="274">
        <v>2.9999999999999997E-4</v>
      </c>
      <c r="BZ54" s="244">
        <v>1.9E-3</v>
      </c>
      <c r="CA54" s="170">
        <v>-1.1999999999999999E-3</v>
      </c>
      <c r="CB54" s="199">
        <v>1.2999999999999999E-3</v>
      </c>
      <c r="CC54" s="193">
        <v>2E-3</v>
      </c>
      <c r="CD54" s="147">
        <v>0</v>
      </c>
      <c r="CE54" s="73">
        <v>-2.8E-3</v>
      </c>
      <c r="CF54" s="156">
        <v>3.3E-3</v>
      </c>
      <c r="CG54" s="73">
        <v>-2.8E-3</v>
      </c>
      <c r="CH54" s="173">
        <v>2.0000000000000001E-4</v>
      </c>
      <c r="CI54" s="235">
        <v>4.4999999999999997E-3</v>
      </c>
      <c r="CJ54" s="195">
        <v>2.5999999999999999E-3</v>
      </c>
      <c r="CK54" s="114">
        <v>-3.3E-3</v>
      </c>
      <c r="CL54" s="213">
        <v>-1.1999999999999999E-3</v>
      </c>
      <c r="CM54" s="147">
        <v>0</v>
      </c>
      <c r="CN54" s="76">
        <v>-1.4E-3</v>
      </c>
      <c r="CO54" s="224">
        <v>5.0000000000000001E-4</v>
      </c>
      <c r="CP54" s="300">
        <v>8.0000000000000004E-4</v>
      </c>
      <c r="CQ54" s="158">
        <v>2.3E-3</v>
      </c>
      <c r="CR54" s="251">
        <v>3.8999999999999998E-3</v>
      </c>
      <c r="CS54" s="87">
        <v>-3.0000000000000001E-3</v>
      </c>
      <c r="CT54" s="74">
        <v>-5.9999999999999995E-4</v>
      </c>
      <c r="CU54" s="92">
        <v>-1.5E-3</v>
      </c>
      <c r="CV54" s="100">
        <v>-6.9999999999999999E-4</v>
      </c>
      <c r="CW54" s="159">
        <v>1.4E-3</v>
      </c>
      <c r="CX54" s="103">
        <v>-1.5E-3</v>
      </c>
      <c r="CY54" s="103">
        <v>-1.6000000000000001E-3</v>
      </c>
      <c r="CZ54" s="179">
        <v>1.6000000000000001E-3</v>
      </c>
      <c r="DA54" s="240">
        <v>1.1000000000000001E-3</v>
      </c>
      <c r="DB54" s="170">
        <v>-1.1999999999999999E-3</v>
      </c>
      <c r="DC54" s="271">
        <v>-5.9999999999999995E-4</v>
      </c>
      <c r="DD54" s="127">
        <v>-8.0000000000000004E-4</v>
      </c>
      <c r="DE54" s="222">
        <v>5.0000000000000001E-4</v>
      </c>
      <c r="DF54" s="208">
        <v>-1E-4</v>
      </c>
      <c r="DG54" s="106">
        <v>-2.9999999999999997E-4</v>
      </c>
      <c r="DH54" s="169">
        <v>-2.8999999999999998E-3</v>
      </c>
      <c r="DI54" s="87">
        <v>-3.0000000000000001E-3</v>
      </c>
      <c r="DJ54" s="82">
        <v>-4.7999999999999996E-3</v>
      </c>
      <c r="DK54" s="220">
        <v>1.5E-3</v>
      </c>
      <c r="DL54" s="213">
        <v>-1.1999999999999999E-3</v>
      </c>
      <c r="DM54" s="220">
        <v>1.5E-3</v>
      </c>
      <c r="DN54" s="156">
        <v>3.3E-3</v>
      </c>
      <c r="DO54" s="312"/>
    </row>
    <row r="55" spans="1:119">
      <c r="A55" s="64" t="s">
        <v>68</v>
      </c>
      <c r="B55" s="101">
        <v>-1.6000000000000001E-3</v>
      </c>
      <c r="C55" s="158">
        <v>2.0400000000000001E-2</v>
      </c>
      <c r="D55" s="174">
        <v>-6.1000000000000004E-3</v>
      </c>
      <c r="E55" s="162">
        <v>1.66E-2</v>
      </c>
      <c r="F55" s="162">
        <v>6.7999999999999996E-3</v>
      </c>
      <c r="G55" s="270">
        <v>1.4800000000000001E-2</v>
      </c>
      <c r="H55" s="118">
        <v>-3.5999999999999999E-3</v>
      </c>
      <c r="I55" s="161">
        <v>4.0000000000000002E-4</v>
      </c>
      <c r="J55" s="165">
        <v>-1.06E-2</v>
      </c>
      <c r="K55" s="247">
        <v>-5.3E-3</v>
      </c>
      <c r="L55" s="192">
        <v>8.5000000000000006E-3</v>
      </c>
      <c r="M55" s="121">
        <v>1.18E-2</v>
      </c>
      <c r="N55" s="247">
        <v>-5.5999999999999999E-3</v>
      </c>
      <c r="O55" s="172">
        <v>-1.6799999999999999E-2</v>
      </c>
      <c r="P55" s="108">
        <v>6.0000000000000001E-3</v>
      </c>
      <c r="Q55" s="223">
        <v>-2.0999999999999999E-3</v>
      </c>
      <c r="R55" s="120">
        <v>7.1000000000000004E-3</v>
      </c>
      <c r="S55" s="108">
        <v>6.1999999999999998E-3</v>
      </c>
      <c r="T55" s="144">
        <v>-4.4900000000000002E-2</v>
      </c>
      <c r="U55" s="268">
        <v>-5.1000000000000004E-3</v>
      </c>
      <c r="V55" s="231">
        <v>1.04E-2</v>
      </c>
      <c r="W55" s="117">
        <v>-3.3E-3</v>
      </c>
      <c r="X55" s="106">
        <v>-4.1999999999999997E-3</v>
      </c>
      <c r="Y55" s="71">
        <v>-0.01</v>
      </c>
      <c r="Z55" s="105">
        <v>8.0000000000000004E-4</v>
      </c>
      <c r="AA55" s="110">
        <v>-2.0299999999999999E-2</v>
      </c>
      <c r="AB55" s="156">
        <v>3.1800000000000002E-2</v>
      </c>
      <c r="AC55" s="147">
        <v>-8.9999999999999998E-4</v>
      </c>
      <c r="AD55" s="192">
        <v>8.5000000000000006E-3</v>
      </c>
      <c r="AE55" s="215">
        <v>-5.8999999999999999E-3</v>
      </c>
      <c r="AF55" s="210">
        <v>7.6E-3</v>
      </c>
      <c r="AG55" s="107">
        <v>5.7000000000000002E-3</v>
      </c>
      <c r="AH55" s="110">
        <v>-2.0500000000000001E-2</v>
      </c>
      <c r="AI55" s="71">
        <v>-9.7999999999999997E-3</v>
      </c>
      <c r="AJ55" s="265">
        <v>8.0000000000000002E-3</v>
      </c>
      <c r="AK55" s="148">
        <v>1.9300000000000001E-2</v>
      </c>
      <c r="AL55" s="68">
        <v>-1.9300000000000001E-2</v>
      </c>
      <c r="AM55" s="225">
        <v>2.81E-2</v>
      </c>
      <c r="AN55" s="76">
        <v>-1.49E-2</v>
      </c>
      <c r="AO55" s="172">
        <v>-1.66E-2</v>
      </c>
      <c r="AP55" s="83">
        <v>-5.0500000000000003E-2</v>
      </c>
      <c r="AQ55" s="125">
        <v>5.3999999999999999E-2</v>
      </c>
      <c r="AR55" s="196">
        <v>1.5800000000000002E-2</v>
      </c>
      <c r="AS55" s="174">
        <v>-6.1000000000000004E-3</v>
      </c>
      <c r="AT55" s="301">
        <v>2.6200000000000001E-2</v>
      </c>
      <c r="AU55" s="73">
        <v>-2.92E-2</v>
      </c>
      <c r="AV55" s="271">
        <v>-7.3000000000000001E-3</v>
      </c>
      <c r="AW55" s="224">
        <v>3.8E-3</v>
      </c>
      <c r="AX55" s="220">
        <v>1.37E-2</v>
      </c>
      <c r="AY55" s="101">
        <v>-1.6999999999999999E-3</v>
      </c>
      <c r="AZ55" s="300">
        <v>6.4999999999999997E-3</v>
      </c>
      <c r="BA55" s="254">
        <v>9.4999999999999998E-3</v>
      </c>
      <c r="BB55" s="147">
        <v>-8.0000000000000004E-4</v>
      </c>
      <c r="BC55" s="74">
        <v>-6.7000000000000002E-3</v>
      </c>
      <c r="BD55" s="107">
        <v>5.5999999999999999E-3</v>
      </c>
      <c r="BE55" s="224">
        <v>3.7000000000000002E-3</v>
      </c>
      <c r="BF55" s="182">
        <v>2.5600000000000001E-2</v>
      </c>
      <c r="BG55" s="119">
        <v>2.5999999999999999E-3</v>
      </c>
      <c r="BH55" s="258">
        <v>5.3E-3</v>
      </c>
      <c r="BI55" s="224">
        <v>3.5999999999999999E-3</v>
      </c>
      <c r="BJ55" s="217">
        <v>2.2200000000000001E-2</v>
      </c>
      <c r="BK55" s="274">
        <v>1.9E-3</v>
      </c>
      <c r="BL55" s="102">
        <v>-1.43E-2</v>
      </c>
      <c r="BM55" s="101">
        <v>-1.8E-3</v>
      </c>
      <c r="BN55" s="244">
        <v>1.77E-2</v>
      </c>
      <c r="BO55" s="171">
        <v>-8.0000000000000002E-3</v>
      </c>
      <c r="BP55" s="119">
        <v>2.7000000000000001E-3</v>
      </c>
      <c r="BQ55" s="147">
        <v>-8.0000000000000004E-4</v>
      </c>
      <c r="BR55" s="99">
        <v>-8.8999999999999999E-3</v>
      </c>
      <c r="BS55" s="247">
        <v>-5.4000000000000003E-3</v>
      </c>
      <c r="BT55" s="207">
        <v>4.4999999999999997E-3</v>
      </c>
      <c r="BU55" s="108">
        <v>5.8999999999999999E-3</v>
      </c>
      <c r="BV55" s="92">
        <v>-1.6199999999999999E-2</v>
      </c>
      <c r="BW55" s="207">
        <v>4.4000000000000003E-3</v>
      </c>
      <c r="BX55" s="257">
        <v>5.0000000000000001E-3</v>
      </c>
      <c r="BY55" s="128">
        <v>-9.4000000000000004E-3</v>
      </c>
      <c r="BZ55" s="223">
        <v>-2.0999999999999999E-3</v>
      </c>
      <c r="CA55" s="109">
        <v>-1.1999999999999999E-3</v>
      </c>
      <c r="CB55" s="222">
        <v>3.8E-3</v>
      </c>
      <c r="CC55" s="75">
        <v>-2.0000000000000001E-4</v>
      </c>
      <c r="CD55" s="274">
        <v>1.8E-3</v>
      </c>
      <c r="CE55" s="163">
        <v>-4.4000000000000003E-3</v>
      </c>
      <c r="CF55" s="199">
        <v>1.21E-2</v>
      </c>
      <c r="CG55" s="180">
        <v>3.3E-3</v>
      </c>
      <c r="CH55" s="117">
        <v>-3.3999999999999998E-3</v>
      </c>
      <c r="CI55" s="215">
        <v>-5.7999999999999996E-3</v>
      </c>
      <c r="CJ55" s="101">
        <v>-1.6999999999999999E-3</v>
      </c>
      <c r="CK55" s="147">
        <v>-8.0000000000000004E-4</v>
      </c>
      <c r="CL55" s="103">
        <v>-1.66E-2</v>
      </c>
      <c r="CM55" s="173">
        <v>1E-3</v>
      </c>
      <c r="CN55" s="122">
        <v>2.5000000000000001E-3</v>
      </c>
      <c r="CO55" s="147">
        <v>-8.9999999999999998E-4</v>
      </c>
      <c r="CP55" s="206">
        <v>8.9999999999999993E-3</v>
      </c>
      <c r="CQ55" s="190">
        <v>1.11E-2</v>
      </c>
      <c r="CR55" s="160">
        <v>1.6000000000000001E-3</v>
      </c>
      <c r="CS55" s="180">
        <v>3.0000000000000001E-3</v>
      </c>
      <c r="CT55" s="162">
        <v>6.7000000000000002E-3</v>
      </c>
      <c r="CU55" s="107">
        <v>5.7000000000000002E-3</v>
      </c>
      <c r="CV55" s="70">
        <v>-1.23E-2</v>
      </c>
      <c r="CW55" s="118">
        <v>-3.8E-3</v>
      </c>
      <c r="CX55" s="180">
        <v>3.0000000000000001E-3</v>
      </c>
      <c r="CY55" s="164">
        <v>-2.9999999999999997E-4</v>
      </c>
      <c r="CZ55" s="207">
        <v>4.4999999999999997E-3</v>
      </c>
      <c r="DA55" s="118">
        <v>-3.7000000000000002E-3</v>
      </c>
      <c r="DB55" s="165">
        <v>-1.0699999999999999E-2</v>
      </c>
      <c r="DC55" s="117">
        <v>-3.3E-3</v>
      </c>
      <c r="DD55" s="117">
        <v>-3.3999999999999998E-3</v>
      </c>
      <c r="DE55" s="164">
        <v>-2.9999999999999997E-4</v>
      </c>
      <c r="DF55" s="164">
        <v>-4.0000000000000002E-4</v>
      </c>
      <c r="DG55" s="223">
        <v>-2.2000000000000001E-3</v>
      </c>
      <c r="DH55" s="126">
        <v>-7.1000000000000004E-3</v>
      </c>
      <c r="DI55" s="201">
        <v>1.32E-2</v>
      </c>
      <c r="DJ55" s="161">
        <v>4.0000000000000002E-4</v>
      </c>
      <c r="DK55" s="180">
        <v>3.2000000000000002E-3</v>
      </c>
      <c r="DL55" s="106">
        <v>-4.1000000000000003E-3</v>
      </c>
      <c r="DM55" s="74">
        <v>-6.6E-3</v>
      </c>
      <c r="DN55" s="222">
        <v>3.8999999999999998E-3</v>
      </c>
      <c r="DO55" s="312"/>
    </row>
    <row r="56" spans="1:119">
      <c r="A56" s="64" t="s">
        <v>70</v>
      </c>
      <c r="B56" s="239">
        <v>7.4999999999999997E-3</v>
      </c>
      <c r="C56" s="220">
        <v>3.8999999999999998E-3</v>
      </c>
      <c r="D56" s="188">
        <v>5.1000000000000004E-3</v>
      </c>
      <c r="E56" s="119">
        <v>2.5999999999999999E-3</v>
      </c>
      <c r="F56" s="119">
        <v>1E-3</v>
      </c>
      <c r="G56" s="268">
        <v>-1.2999999999999999E-3</v>
      </c>
      <c r="H56" s="201">
        <v>4.1000000000000003E-3</v>
      </c>
      <c r="I56" s="277">
        <v>6.7000000000000002E-3</v>
      </c>
      <c r="J56" s="108">
        <v>2E-3</v>
      </c>
      <c r="K56" s="126">
        <v>-1.9E-3</v>
      </c>
      <c r="L56" s="179">
        <v>4.4000000000000003E-3</v>
      </c>
      <c r="M56" s="211">
        <v>-3.0999999999999999E-3</v>
      </c>
      <c r="N56" s="216">
        <v>-5.1000000000000004E-3</v>
      </c>
      <c r="O56" s="266">
        <v>9.7000000000000003E-3</v>
      </c>
      <c r="P56" s="201">
        <v>4.1000000000000003E-3</v>
      </c>
      <c r="Q56" s="173">
        <v>5.0000000000000001E-4</v>
      </c>
      <c r="R56" s="258">
        <v>1.6999999999999999E-3</v>
      </c>
      <c r="S56" s="199">
        <v>3.8E-3</v>
      </c>
      <c r="T56" s="109">
        <v>-1E-4</v>
      </c>
      <c r="U56" s="118">
        <v>-8.9999999999999998E-4</v>
      </c>
      <c r="V56" s="163">
        <v>-1.1999999999999999E-3</v>
      </c>
      <c r="W56" s="69">
        <v>-4.4000000000000003E-3</v>
      </c>
      <c r="X56" s="120">
        <v>2.3999999999999998E-3</v>
      </c>
      <c r="Y56" s="173">
        <v>5.0000000000000001E-4</v>
      </c>
      <c r="Z56" s="257">
        <v>1.6000000000000001E-3</v>
      </c>
      <c r="AA56" s="265">
        <v>2.5999999999999999E-3</v>
      </c>
      <c r="AB56" s="74">
        <v>-1.8E-3</v>
      </c>
      <c r="AC56" s="278">
        <v>-5.3E-3</v>
      </c>
      <c r="AD56" s="146">
        <v>-6.9999999999999999E-4</v>
      </c>
      <c r="AE56" s="174">
        <v>-1.6000000000000001E-3</v>
      </c>
      <c r="AF56" s="215">
        <v>-1.5E-3</v>
      </c>
      <c r="AG56" s="171">
        <v>-2.2000000000000001E-3</v>
      </c>
      <c r="AH56" s="175">
        <v>-3.8999999999999998E-3</v>
      </c>
      <c r="AI56" s="207">
        <v>1.5E-3</v>
      </c>
      <c r="AJ56" s="72">
        <v>-6.1999999999999998E-3</v>
      </c>
      <c r="AK56" s="74">
        <v>-1.6999999999999999E-3</v>
      </c>
      <c r="AL56" s="118">
        <v>-1E-3</v>
      </c>
      <c r="AM56" s="149">
        <v>4.4999999999999997E-3</v>
      </c>
      <c r="AN56" s="230">
        <v>9.4999999999999998E-3</v>
      </c>
      <c r="AO56" s="241">
        <v>3.5999999999999999E-3</v>
      </c>
      <c r="AP56" s="189">
        <v>4.7000000000000002E-3</v>
      </c>
      <c r="AQ56" s="127">
        <v>-2.3999999999999998E-3</v>
      </c>
      <c r="AR56" s="70">
        <v>-3.5000000000000001E-3</v>
      </c>
      <c r="AS56" s="102">
        <v>-4.0000000000000001E-3</v>
      </c>
      <c r="AT56" s="214">
        <v>-3.3999999999999998E-3</v>
      </c>
      <c r="AU56" s="214">
        <v>-3.3999999999999998E-3</v>
      </c>
      <c r="AV56" s="148">
        <v>6.0000000000000001E-3</v>
      </c>
      <c r="AW56" s="223">
        <v>-4.0000000000000002E-4</v>
      </c>
      <c r="AX56" s="172">
        <v>-4.7999999999999996E-3</v>
      </c>
      <c r="AY56" s="304">
        <v>1.5900000000000001E-2</v>
      </c>
      <c r="AZ56" s="83">
        <v>-1.47E-2</v>
      </c>
      <c r="BA56" s="125">
        <v>1.61E-2</v>
      </c>
      <c r="BB56" s="146">
        <v>-6.9999999999999999E-4</v>
      </c>
      <c r="BC56" s="300">
        <v>2.0999999999999999E-3</v>
      </c>
      <c r="BD56" s="214">
        <v>-3.3E-3</v>
      </c>
      <c r="BE56" s="213">
        <v>-3.7000000000000002E-3</v>
      </c>
      <c r="BF56" s="106">
        <v>-1E-3</v>
      </c>
      <c r="BG56" s="274">
        <v>8.0000000000000004E-4</v>
      </c>
      <c r="BH56" s="74">
        <v>-1.6999999999999999E-3</v>
      </c>
      <c r="BI56" s="205">
        <v>2.8999999999999998E-3</v>
      </c>
      <c r="BJ56" s="107">
        <v>1.8E-3</v>
      </c>
      <c r="BK56" s="71">
        <v>-2.8E-3</v>
      </c>
      <c r="BL56" s="75">
        <v>1E-4</v>
      </c>
      <c r="BM56" s="127">
        <v>-2.3999999999999998E-3</v>
      </c>
      <c r="BN56" s="179">
        <v>4.3E-3</v>
      </c>
      <c r="BO56" s="171">
        <v>-2.0999999999999999E-3</v>
      </c>
      <c r="BP56" s="146">
        <v>-6.9999999999999999E-4</v>
      </c>
      <c r="BQ56" s="160">
        <v>6.9999999999999999E-4</v>
      </c>
      <c r="BR56" s="69">
        <v>-4.4999999999999997E-3</v>
      </c>
      <c r="BS56" s="146">
        <v>-5.9999999999999995E-4</v>
      </c>
      <c r="BT56" s="206">
        <v>2.8E-3</v>
      </c>
      <c r="BU56" s="68">
        <v>-5.4999999999999997E-3</v>
      </c>
      <c r="BV56" s="100">
        <v>-2.2000000000000001E-3</v>
      </c>
      <c r="BW56" s="102">
        <v>-4.0000000000000001E-3</v>
      </c>
      <c r="BX56" s="75">
        <v>1E-4</v>
      </c>
      <c r="BY56" s="204">
        <v>5.7000000000000002E-3</v>
      </c>
      <c r="BZ56" s="117">
        <v>-8.0000000000000004E-4</v>
      </c>
      <c r="CA56" s="106">
        <v>-1.1000000000000001E-3</v>
      </c>
      <c r="CB56" s="274">
        <v>6.9999999999999999E-4</v>
      </c>
      <c r="CC56" s="210">
        <v>2.5000000000000001E-3</v>
      </c>
      <c r="CD56" s="204">
        <v>5.7000000000000002E-3</v>
      </c>
      <c r="CE56" s="206">
        <v>2.8E-3</v>
      </c>
      <c r="CF56" s="211">
        <v>-3.0999999999999999E-3</v>
      </c>
      <c r="CG56" s="120">
        <v>2.3999999999999998E-3</v>
      </c>
      <c r="CH56" s="74">
        <v>-1.8E-3</v>
      </c>
      <c r="CI56" s="298">
        <v>-1.0800000000000001E-2</v>
      </c>
      <c r="CJ56" s="157">
        <v>7.1000000000000004E-3</v>
      </c>
      <c r="CK56" s="137">
        <v>-7.6E-3</v>
      </c>
      <c r="CL56" s="70">
        <v>-3.3999999999999998E-3</v>
      </c>
      <c r="CM56" s="147">
        <v>0</v>
      </c>
      <c r="CN56" s="157">
        <v>7.1000000000000004E-3</v>
      </c>
      <c r="CO56" s="142">
        <v>-7.9000000000000008E-3</v>
      </c>
      <c r="CP56" s="105">
        <v>4.0000000000000002E-4</v>
      </c>
      <c r="CQ56" s="247">
        <v>-1.4E-3</v>
      </c>
      <c r="CR56" s="179">
        <v>4.4000000000000003E-3</v>
      </c>
      <c r="CS56" s="216">
        <v>-5.1999999999999998E-3</v>
      </c>
      <c r="CT56" s="119">
        <v>1E-3</v>
      </c>
      <c r="CU56" s="164">
        <v>1E-4</v>
      </c>
      <c r="CV56" s="117">
        <v>-8.0000000000000004E-4</v>
      </c>
      <c r="CW56" s="71">
        <v>-2.7000000000000001E-3</v>
      </c>
      <c r="CX56" s="174">
        <v>-1.6000000000000001E-3</v>
      </c>
      <c r="CY56" s="247">
        <v>-1.4E-3</v>
      </c>
      <c r="CZ56" s="108">
        <v>1.9E-3</v>
      </c>
      <c r="DA56" s="105">
        <v>4.0000000000000002E-4</v>
      </c>
      <c r="DB56" s="271">
        <v>-2E-3</v>
      </c>
      <c r="DC56" s="173">
        <v>5.0000000000000001E-4</v>
      </c>
      <c r="DD56" s="106">
        <v>-1E-3</v>
      </c>
      <c r="DE56" s="107">
        <v>1.8E-3</v>
      </c>
      <c r="DF56" s="101">
        <v>-2.9999999999999997E-4</v>
      </c>
      <c r="DG56" s="171">
        <v>-2.0999999999999999E-3</v>
      </c>
      <c r="DH56" s="271">
        <v>-2E-3</v>
      </c>
      <c r="DI56" s="253">
        <v>5.5999999999999999E-3</v>
      </c>
      <c r="DJ56" s="220">
        <v>4.1999999999999997E-3</v>
      </c>
      <c r="DK56" s="207">
        <v>1.5E-3</v>
      </c>
      <c r="DL56" s="122">
        <v>8.9999999999999998E-4</v>
      </c>
      <c r="DM56" s="122">
        <v>8.9999999999999998E-4</v>
      </c>
      <c r="DN56" s="108">
        <v>2E-3</v>
      </c>
      <c r="DO56" s="312"/>
    </row>
    <row r="57" spans="1:119">
      <c r="A57" s="64" t="s">
        <v>72</v>
      </c>
      <c r="B57" s="230">
        <v>6.7000000000000002E-3</v>
      </c>
      <c r="C57" s="274">
        <v>-4.1999999999999997E-3</v>
      </c>
      <c r="D57" s="126">
        <v>-7.1000000000000004E-3</v>
      </c>
      <c r="E57" s="225">
        <v>-6.6E-3</v>
      </c>
      <c r="F57" s="225">
        <v>5.0000000000000001E-3</v>
      </c>
      <c r="G57" s="98">
        <v>-1.15E-2</v>
      </c>
      <c r="H57" s="165">
        <v>-8.2000000000000007E-3</v>
      </c>
      <c r="I57" s="217">
        <v>3.0000000000000001E-3</v>
      </c>
      <c r="J57" s="171">
        <v>-7.3000000000000001E-3</v>
      </c>
      <c r="K57" s="83">
        <v>-2.18E-2</v>
      </c>
      <c r="L57" s="193">
        <v>2E-3</v>
      </c>
      <c r="M57" s="219">
        <v>2.3999999999999998E-3</v>
      </c>
      <c r="N57" s="196">
        <v>8.0000000000000004E-4</v>
      </c>
      <c r="O57" s="248">
        <v>1.2999999999999999E-3</v>
      </c>
      <c r="P57" s="231">
        <v>-1E-3</v>
      </c>
      <c r="Q57" s="277">
        <v>2.8999999999999998E-3</v>
      </c>
      <c r="R57" s="217">
        <v>3.0999999999999999E-3</v>
      </c>
      <c r="S57" s="188">
        <v>1.1000000000000001E-3</v>
      </c>
      <c r="T57" s="299">
        <v>8.0999999999999996E-3</v>
      </c>
      <c r="U57" s="156">
        <v>6.3E-3</v>
      </c>
      <c r="V57" s="248">
        <v>1.4E-3</v>
      </c>
      <c r="W57" s="209">
        <v>-9.2999999999999992E-3</v>
      </c>
      <c r="X57" s="301">
        <v>4.4000000000000003E-3</v>
      </c>
      <c r="Y57" s="233">
        <v>4.8999999999999998E-3</v>
      </c>
      <c r="Z57" s="108">
        <v>-2.5000000000000001E-3</v>
      </c>
      <c r="AA57" s="114">
        <v>-1.6199999999999999E-2</v>
      </c>
      <c r="AB57" s="226">
        <v>7.0000000000000001E-3</v>
      </c>
      <c r="AC57" s="219">
        <v>2.3999999999999998E-3</v>
      </c>
      <c r="AD57" s="103">
        <v>-1.0200000000000001E-2</v>
      </c>
      <c r="AE57" s="150">
        <v>2.2000000000000001E-3</v>
      </c>
      <c r="AF57" s="158">
        <v>2.7000000000000001E-3</v>
      </c>
      <c r="AG57" s="219">
        <v>2.3E-3</v>
      </c>
      <c r="AH57" s="149">
        <v>2.9999999999999997E-4</v>
      </c>
      <c r="AI57" s="219">
        <v>2.3E-3</v>
      </c>
      <c r="AJ57" s="103">
        <v>-1.0200000000000001E-2</v>
      </c>
      <c r="AK57" s="220">
        <v>1E-4</v>
      </c>
      <c r="AL57" s="111">
        <v>-1.18E-2</v>
      </c>
      <c r="AM57" s="287">
        <v>5.7000000000000002E-3</v>
      </c>
      <c r="AN57" s="208">
        <v>-5.4999999999999997E-3</v>
      </c>
      <c r="AO57" s="125">
        <v>1.3899999999999999E-2</v>
      </c>
      <c r="AP57" s="243">
        <v>3.8E-3</v>
      </c>
      <c r="AQ57" s="168">
        <v>-1.2699999999999999E-2</v>
      </c>
      <c r="AR57" s="186">
        <v>8.0000000000000002E-3</v>
      </c>
      <c r="AS57" s="220">
        <v>2.0000000000000001E-4</v>
      </c>
      <c r="AT57" s="117">
        <v>-5.7000000000000002E-3</v>
      </c>
      <c r="AU57" s="184">
        <v>1.06E-2</v>
      </c>
      <c r="AV57" s="199">
        <v>-4.0000000000000002E-4</v>
      </c>
      <c r="AW57" s="193">
        <v>1.9E-3</v>
      </c>
      <c r="AX57" s="254">
        <v>-1.2999999999999999E-3</v>
      </c>
      <c r="AY57" s="108">
        <v>-2.5999999999999999E-3</v>
      </c>
      <c r="AZ57" s="252">
        <v>7.6E-3</v>
      </c>
      <c r="BA57" s="180">
        <v>-3.3999999999999998E-3</v>
      </c>
      <c r="BB57" s="241">
        <v>-6.9999999999999999E-4</v>
      </c>
      <c r="BC57" s="191">
        <v>3.3E-3</v>
      </c>
      <c r="BD57" s="277">
        <v>3.0000000000000001E-3</v>
      </c>
      <c r="BE57" s="219">
        <v>2.3999999999999998E-3</v>
      </c>
      <c r="BF57" s="191">
        <v>3.3E-3</v>
      </c>
      <c r="BG57" s="121">
        <v>-5.0000000000000001E-4</v>
      </c>
      <c r="BH57" s="232">
        <v>-1E-4</v>
      </c>
      <c r="BI57" s="301">
        <v>4.3E-3</v>
      </c>
      <c r="BJ57" s="198">
        <v>3.5999999999999999E-3</v>
      </c>
      <c r="BK57" s="300">
        <v>-2.3999999999999998E-3</v>
      </c>
      <c r="BL57" s="192">
        <v>-1.6999999999999999E-3</v>
      </c>
      <c r="BM57" s="178">
        <v>-8.5000000000000006E-3</v>
      </c>
      <c r="BN57" s="241">
        <v>-8.0000000000000004E-4</v>
      </c>
      <c r="BO57" s="121">
        <v>-5.9999999999999995E-4</v>
      </c>
      <c r="BP57" s="258">
        <v>-2.8999999999999998E-3</v>
      </c>
      <c r="BQ57" s="219">
        <v>2.3999999999999998E-3</v>
      </c>
      <c r="BR57" s="75">
        <v>-4.5999999999999999E-3</v>
      </c>
      <c r="BS57" s="254">
        <v>-1.1999999999999999E-3</v>
      </c>
      <c r="BT57" s="149">
        <v>4.0000000000000002E-4</v>
      </c>
      <c r="BU57" s="108">
        <v>-2.3999999999999998E-3</v>
      </c>
      <c r="BV57" s="119">
        <v>-3.5999999999999999E-3</v>
      </c>
      <c r="BW57" s="75">
        <v>-4.4999999999999997E-3</v>
      </c>
      <c r="BX57" s="266">
        <v>6.3E-3</v>
      </c>
      <c r="BY57" s="223">
        <v>-5.3E-3</v>
      </c>
      <c r="BZ57" s="244">
        <v>1.5E-3</v>
      </c>
      <c r="CA57" s="121">
        <v>-5.0000000000000001E-4</v>
      </c>
      <c r="CB57" s="265">
        <v>-1.8E-3</v>
      </c>
      <c r="CC57" s="189">
        <v>6.9999999999999999E-4</v>
      </c>
      <c r="CD57" s="151">
        <v>4.1000000000000003E-3</v>
      </c>
      <c r="CE57" s="206">
        <v>-1.5E-3</v>
      </c>
      <c r="CF57" s="189">
        <v>6.9999999999999999E-4</v>
      </c>
      <c r="CG57" s="120">
        <v>-2.0999999999999999E-3</v>
      </c>
      <c r="CH57" s="243">
        <v>3.7000000000000002E-3</v>
      </c>
      <c r="CI57" s="187">
        <v>5.4000000000000003E-3</v>
      </c>
      <c r="CJ57" s="231">
        <v>-8.9999999999999998E-4</v>
      </c>
      <c r="CK57" s="215">
        <v>-6.4999999999999997E-3</v>
      </c>
      <c r="CL57" s="210">
        <v>-2E-3</v>
      </c>
      <c r="CM57" s="255">
        <v>4.4999999999999997E-3</v>
      </c>
      <c r="CN57" s="179">
        <v>2.0000000000000001E-4</v>
      </c>
      <c r="CO57" s="173">
        <v>-4.1000000000000003E-3</v>
      </c>
      <c r="CP57" s="277">
        <v>2.8999999999999998E-3</v>
      </c>
      <c r="CQ57" s="237">
        <v>7.1000000000000004E-3</v>
      </c>
      <c r="CR57" s="299">
        <v>8.0000000000000002E-3</v>
      </c>
      <c r="CS57" s="224">
        <v>-3.3999999999999998E-3</v>
      </c>
      <c r="CT57" s="258">
        <v>-2.8E-3</v>
      </c>
      <c r="CU57" s="219">
        <v>2.3E-3</v>
      </c>
      <c r="CV57" s="174">
        <v>-6.7000000000000002E-3</v>
      </c>
      <c r="CW57" s="188">
        <v>1.1000000000000001E-3</v>
      </c>
      <c r="CX57" s="188">
        <v>1.1000000000000001E-3</v>
      </c>
      <c r="CY57" s="239">
        <v>4.5999999999999999E-3</v>
      </c>
      <c r="CZ57" s="231">
        <v>-8.9999999999999998E-4</v>
      </c>
      <c r="DA57" s="253">
        <v>1.6999999999999999E-3</v>
      </c>
      <c r="DB57" s="276">
        <v>1.1999999999999999E-3</v>
      </c>
      <c r="DC57" s="160">
        <v>-4.0000000000000001E-3</v>
      </c>
      <c r="DD57" s="122">
        <v>-3.8E-3</v>
      </c>
      <c r="DE57" s="204">
        <v>1.8E-3</v>
      </c>
      <c r="DF57" s="222">
        <v>-3.3E-3</v>
      </c>
      <c r="DG57" s="248">
        <v>1.4E-3</v>
      </c>
      <c r="DH57" s="201">
        <v>0</v>
      </c>
      <c r="DI57" s="244">
        <v>1.5E-3</v>
      </c>
      <c r="DJ57" s="220">
        <v>1E-4</v>
      </c>
      <c r="DK57" s="188">
        <v>1.1999999999999999E-3</v>
      </c>
      <c r="DL57" s="200">
        <v>1E-3</v>
      </c>
      <c r="DM57" s="241">
        <v>-5.9999999999999995E-4</v>
      </c>
      <c r="DN57" s="150">
        <v>2.2000000000000001E-3</v>
      </c>
      <c r="DO57" s="312"/>
    </row>
    <row r="58" spans="1:119">
      <c r="A58" s="64" t="s">
        <v>74</v>
      </c>
      <c r="B58" s="243">
        <v>6.7000000000000002E-3</v>
      </c>
      <c r="C58" s="140">
        <v>-1.29E-2</v>
      </c>
      <c r="D58" s="253">
        <v>4.3E-3</v>
      </c>
      <c r="E58" s="233">
        <v>-2.3E-3</v>
      </c>
      <c r="F58" s="233">
        <v>7.4000000000000003E-3</v>
      </c>
      <c r="G58" s="138">
        <v>-1.0699999999999999E-2</v>
      </c>
      <c r="H58" s="90">
        <v>-8.8000000000000005E-3</v>
      </c>
      <c r="I58" s="206">
        <v>1.1999999999999999E-3</v>
      </c>
      <c r="J58" s="97">
        <v>-1.04E-2</v>
      </c>
      <c r="K58" s="274">
        <v>-1.1000000000000001E-3</v>
      </c>
      <c r="L58" s="220">
        <v>2.8E-3</v>
      </c>
      <c r="M58" s="210">
        <v>6.9999999999999999E-4</v>
      </c>
      <c r="N58" s="292">
        <v>1.2500000000000001E-2</v>
      </c>
      <c r="O58" s="230">
        <v>8.6999999999999994E-3</v>
      </c>
      <c r="P58" s="250">
        <v>1.11E-2</v>
      </c>
      <c r="Q58" s="71">
        <v>-5.1000000000000004E-3</v>
      </c>
      <c r="R58" s="125">
        <v>1.6299999999999999E-2</v>
      </c>
      <c r="S58" s="70">
        <v>-6.0000000000000001E-3</v>
      </c>
      <c r="T58" s="240">
        <v>1.5E-3</v>
      </c>
      <c r="U58" s="108">
        <v>2.0000000000000001E-4</v>
      </c>
      <c r="V58" s="158">
        <v>5.1999999999999998E-3</v>
      </c>
      <c r="W58" s="128">
        <v>-5.0000000000000001E-3</v>
      </c>
      <c r="X58" s="208">
        <v>-2.7000000000000001E-3</v>
      </c>
      <c r="Y58" s="254">
        <v>1.4E-3</v>
      </c>
      <c r="Z58" s="214">
        <v>-5.7999999999999996E-3</v>
      </c>
      <c r="AA58" s="126">
        <v>-4.1999999999999997E-3</v>
      </c>
      <c r="AB58" s="224">
        <v>-6.9999999999999999E-4</v>
      </c>
      <c r="AC58" s="244">
        <v>4.1999999999999997E-3</v>
      </c>
      <c r="AD58" s="71">
        <v>-5.1000000000000004E-3</v>
      </c>
      <c r="AE58" s="223">
        <v>-2.5999999999999999E-3</v>
      </c>
      <c r="AF58" s="196">
        <v>3.5000000000000001E-3</v>
      </c>
      <c r="AG58" s="262">
        <v>-9.7000000000000003E-3</v>
      </c>
      <c r="AH58" s="240">
        <v>1.5E-3</v>
      </c>
      <c r="AI58" s="190">
        <v>1.9E-3</v>
      </c>
      <c r="AJ58" s="83">
        <v>-1.8800000000000001E-2</v>
      </c>
      <c r="AK58" s="225">
        <v>7.6E-3</v>
      </c>
      <c r="AL58" s="213">
        <v>-6.3E-3</v>
      </c>
      <c r="AM58" s="265">
        <v>8.9999999999999998E-4</v>
      </c>
      <c r="AN58" s="70">
        <v>-6.0000000000000001E-3</v>
      </c>
      <c r="AO58" s="125">
        <v>1.6299999999999999E-2</v>
      </c>
      <c r="AP58" s="214">
        <v>-5.7999999999999996E-3</v>
      </c>
      <c r="AQ58" s="300">
        <v>2.9999999999999997E-4</v>
      </c>
      <c r="AR58" s="255">
        <v>7.1000000000000004E-3</v>
      </c>
      <c r="AS58" s="174">
        <v>-3.8999999999999998E-3</v>
      </c>
      <c r="AT58" s="160">
        <v>-1.4E-3</v>
      </c>
      <c r="AU58" s="250">
        <v>1.12E-2</v>
      </c>
      <c r="AV58" s="146">
        <v>-2.8E-3</v>
      </c>
      <c r="AW58" s="301">
        <v>6.8999999999999999E-3</v>
      </c>
      <c r="AX58" s="207">
        <v>-4.0000000000000002E-4</v>
      </c>
      <c r="AY58" s="181">
        <v>5.1000000000000004E-3</v>
      </c>
      <c r="AZ58" s="223">
        <v>-2.5000000000000001E-3</v>
      </c>
      <c r="BA58" s="189">
        <v>3.3E-3</v>
      </c>
      <c r="BB58" s="70">
        <v>-5.8999999999999999E-3</v>
      </c>
      <c r="BC58" s="201">
        <v>2.7000000000000001E-3</v>
      </c>
      <c r="BD58" s="206">
        <v>1.1999999999999999E-3</v>
      </c>
      <c r="BE58" s="146">
        <v>-2.8E-3</v>
      </c>
      <c r="BF58" s="179">
        <v>3.0000000000000001E-3</v>
      </c>
      <c r="BG58" s="120">
        <v>5.9999999999999995E-4</v>
      </c>
      <c r="BH58" s="197">
        <v>5.8999999999999999E-3</v>
      </c>
      <c r="BI58" s="108">
        <v>2.0000000000000001E-4</v>
      </c>
      <c r="BJ58" s="220">
        <v>2.8E-3</v>
      </c>
      <c r="BK58" s="145">
        <v>-5.3E-3</v>
      </c>
      <c r="BL58" s="222">
        <v>-5.0000000000000001E-4</v>
      </c>
      <c r="BM58" s="206">
        <v>1.1999999999999999E-3</v>
      </c>
      <c r="BN58" s="150">
        <v>4.8999999999999998E-3</v>
      </c>
      <c r="BO58" s="120">
        <v>6.9999999999999999E-4</v>
      </c>
      <c r="BP58" s="164">
        <v>-2E-3</v>
      </c>
      <c r="BQ58" s="253">
        <v>4.3E-3</v>
      </c>
      <c r="BR58" s="112">
        <v>-9.4999999999999998E-3</v>
      </c>
      <c r="BS58" s="147">
        <v>-2.0999999999999999E-3</v>
      </c>
      <c r="BT58" s="204">
        <v>4.4999999999999997E-3</v>
      </c>
      <c r="BU58" s="118">
        <v>-3.0999999999999999E-3</v>
      </c>
      <c r="BV58" s="208">
        <v>-2.5999999999999999E-3</v>
      </c>
      <c r="BW58" s="168">
        <v>-9.7999999999999997E-3</v>
      </c>
      <c r="BX58" s="158">
        <v>5.3E-3</v>
      </c>
      <c r="BY58" s="74">
        <v>-4.1000000000000003E-3</v>
      </c>
      <c r="BZ58" s="254">
        <v>1.4E-3</v>
      </c>
      <c r="CA58" s="268">
        <v>-3.3999999999999998E-3</v>
      </c>
      <c r="CB58" s="300">
        <v>4.0000000000000002E-4</v>
      </c>
      <c r="CC58" s="118">
        <v>-3.2000000000000002E-3</v>
      </c>
      <c r="CD58" s="146">
        <v>-2.8E-3</v>
      </c>
      <c r="CE58" s="231">
        <v>1.6999999999999999E-3</v>
      </c>
      <c r="CF58" s="206">
        <v>1.1999999999999999E-3</v>
      </c>
      <c r="CG58" s="146">
        <v>-2.8999999999999998E-3</v>
      </c>
      <c r="CH58" s="180">
        <v>-8.0000000000000004E-4</v>
      </c>
      <c r="CI58" s="246">
        <v>-1.5900000000000001E-2</v>
      </c>
      <c r="CJ58" s="242">
        <v>9.2999999999999992E-3</v>
      </c>
      <c r="CK58" s="66">
        <v>-1.01E-2</v>
      </c>
      <c r="CL58" s="248">
        <v>4.1000000000000003E-3</v>
      </c>
      <c r="CM58" s="148">
        <v>4.7000000000000002E-3</v>
      </c>
      <c r="CN58" s="101">
        <v>-2.3999999999999998E-3</v>
      </c>
      <c r="CO58" s="91">
        <v>-7.0000000000000001E-3</v>
      </c>
      <c r="CP58" s="208">
        <v>-2.7000000000000001E-3</v>
      </c>
      <c r="CQ58" s="121">
        <v>2.0999999999999999E-3</v>
      </c>
      <c r="CR58" s="148">
        <v>4.7000000000000002E-3</v>
      </c>
      <c r="CS58" s="158">
        <v>5.1999999999999998E-3</v>
      </c>
      <c r="CT58" s="126">
        <v>-4.1999999999999997E-3</v>
      </c>
      <c r="CU58" s="205">
        <v>1.2999999999999999E-3</v>
      </c>
      <c r="CV58" s="163">
        <v>-3.3E-3</v>
      </c>
      <c r="CW58" s="258">
        <v>-1E-4</v>
      </c>
      <c r="CX58" s="193">
        <v>4.5999999999999999E-3</v>
      </c>
      <c r="CY58" s="109">
        <v>-2.3E-3</v>
      </c>
      <c r="CZ58" s="158">
        <v>5.1999999999999998E-3</v>
      </c>
      <c r="DA58" s="164">
        <v>-2E-3</v>
      </c>
      <c r="DB58" s="108">
        <v>1E-4</v>
      </c>
      <c r="DC58" s="70">
        <v>-6.1000000000000004E-3</v>
      </c>
      <c r="DD58" s="223">
        <v>-2.5000000000000001E-3</v>
      </c>
      <c r="DE58" s="205">
        <v>1.4E-3</v>
      </c>
      <c r="DF58" s="204">
        <v>4.4000000000000003E-3</v>
      </c>
      <c r="DG58" s="120">
        <v>6.9999999999999999E-4</v>
      </c>
      <c r="DH58" s="224">
        <v>-5.9999999999999995E-4</v>
      </c>
      <c r="DI58" s="217">
        <v>5.7000000000000002E-3</v>
      </c>
      <c r="DJ58" s="190">
        <v>1.9E-3</v>
      </c>
      <c r="DK58" s="119">
        <v>-8.9999999999999998E-4</v>
      </c>
      <c r="DL58" s="247">
        <v>-3.5999999999999999E-3</v>
      </c>
      <c r="DM58" s="274">
        <v>-1.1999999999999999E-3</v>
      </c>
      <c r="DN58" s="162">
        <v>5.0000000000000001E-4</v>
      </c>
      <c r="DO58" s="312"/>
    </row>
    <row r="59" spans="1:119">
      <c r="A59" s="64" t="s">
        <v>76</v>
      </c>
      <c r="B59" s="95">
        <v>-8.8000000000000005E-3</v>
      </c>
      <c r="C59" s="211">
        <v>-1.4E-3</v>
      </c>
      <c r="D59" s="83">
        <v>-1.52E-2</v>
      </c>
      <c r="E59" s="115">
        <v>8.3999999999999995E-3</v>
      </c>
      <c r="F59" s="115">
        <v>-4.5999999999999999E-3</v>
      </c>
      <c r="G59" s="109">
        <v>3.0000000000000001E-3</v>
      </c>
      <c r="H59" s="146">
        <v>2.3999999999999998E-3</v>
      </c>
      <c r="I59" s="67">
        <v>-2.7000000000000001E-3</v>
      </c>
      <c r="J59" s="224">
        <v>4.4000000000000003E-3</v>
      </c>
      <c r="K59" s="125">
        <v>1.9699999999999999E-2</v>
      </c>
      <c r="L59" s="192">
        <v>5.8999999999999999E-3</v>
      </c>
      <c r="M59" s="170">
        <v>-5.0000000000000001E-4</v>
      </c>
      <c r="N59" s="144">
        <v>-1.0200000000000001E-2</v>
      </c>
      <c r="O59" s="208">
        <v>2.5000000000000001E-3</v>
      </c>
      <c r="P59" s="97">
        <v>-4.4000000000000003E-3</v>
      </c>
      <c r="Q59" s="182">
        <v>1.0999999999999999E-2</v>
      </c>
      <c r="R59" s="247">
        <v>1.6000000000000001E-3</v>
      </c>
      <c r="S59" s="126">
        <v>1.1999999999999999E-3</v>
      </c>
      <c r="T59" s="171">
        <v>1E-3</v>
      </c>
      <c r="U59" s="79">
        <v>-7.4000000000000003E-3</v>
      </c>
      <c r="V59" s="170">
        <v>-5.9999999999999995E-4</v>
      </c>
      <c r="W59" s="76">
        <v>-1.1999999999999999E-3</v>
      </c>
      <c r="X59" s="146">
        <v>2.3999999999999998E-3</v>
      </c>
      <c r="Y59" s="208">
        <v>2.5000000000000001E-3</v>
      </c>
      <c r="Z59" s="105">
        <v>3.5999999999999999E-3</v>
      </c>
      <c r="AA59" s="161">
        <v>3.3999999999999998E-3</v>
      </c>
      <c r="AB59" s="117">
        <v>2.3E-3</v>
      </c>
      <c r="AC59" s="211">
        <v>-1E-4</v>
      </c>
      <c r="AD59" s="65">
        <v>-5.3E-3</v>
      </c>
      <c r="AE59" s="91">
        <v>-1.2999999999999999E-3</v>
      </c>
      <c r="AF59" s="76">
        <v>-1.1000000000000001E-3</v>
      </c>
      <c r="AG59" s="174">
        <v>1.4E-3</v>
      </c>
      <c r="AH59" s="69">
        <v>-1.5E-3</v>
      </c>
      <c r="AI59" s="84">
        <v>-6.6E-3</v>
      </c>
      <c r="AJ59" s="87">
        <v>-6.0000000000000001E-3</v>
      </c>
      <c r="AK59" s="79">
        <v>-7.1999999999999998E-3</v>
      </c>
      <c r="AL59" s="173">
        <v>3.7000000000000002E-3</v>
      </c>
      <c r="AM59" s="193">
        <v>9.1000000000000004E-3</v>
      </c>
      <c r="AN59" s="268">
        <v>1.8E-3</v>
      </c>
      <c r="AO59" s="83">
        <v>-1.2E-2</v>
      </c>
      <c r="AP59" s="217">
        <v>1.01E-2</v>
      </c>
      <c r="AQ59" s="115">
        <v>-4.5999999999999999E-3</v>
      </c>
      <c r="AR59" s="111">
        <v>-3.2000000000000002E-3</v>
      </c>
      <c r="AS59" s="100">
        <v>8.0000000000000004E-4</v>
      </c>
      <c r="AT59" s="67">
        <v>-2.7000000000000001E-3</v>
      </c>
      <c r="AU59" s="187">
        <v>1.2200000000000001E-2</v>
      </c>
      <c r="AV59" s="223">
        <v>2.7000000000000001E-3</v>
      </c>
      <c r="AW59" s="274">
        <v>3.8999999999999998E-3</v>
      </c>
      <c r="AX59" s="212">
        <v>-6.4999999999999997E-3</v>
      </c>
      <c r="AY59" s="116">
        <v>-5.0000000000000001E-3</v>
      </c>
      <c r="AZ59" s="77">
        <v>-8.3999999999999995E-3</v>
      </c>
      <c r="BA59" s="215">
        <v>1.6000000000000001E-3</v>
      </c>
      <c r="BB59" s="271">
        <v>1.1000000000000001E-3</v>
      </c>
      <c r="BC59" s="201">
        <v>7.4000000000000003E-3</v>
      </c>
      <c r="BD59" s="234">
        <v>1.2500000000000001E-2</v>
      </c>
      <c r="BE59" s="162">
        <v>5.4000000000000003E-3</v>
      </c>
      <c r="BF59" s="173">
        <v>3.7000000000000002E-3</v>
      </c>
      <c r="BG59" s="211">
        <v>0</v>
      </c>
      <c r="BH59" s="93">
        <v>-2.2000000000000001E-3</v>
      </c>
      <c r="BI59" s="271">
        <v>1E-3</v>
      </c>
      <c r="BJ59" s="101">
        <v>2.8E-3</v>
      </c>
      <c r="BK59" s="71">
        <v>2.9999999999999997E-4</v>
      </c>
      <c r="BL59" s="208">
        <v>2.5000000000000001E-3</v>
      </c>
      <c r="BM59" s="110">
        <v>-2.8999999999999998E-3</v>
      </c>
      <c r="BN59" s="278">
        <v>-2.3999999999999998E-3</v>
      </c>
      <c r="BO59" s="91">
        <v>-1.2999999999999999E-3</v>
      </c>
      <c r="BP59" s="146">
        <v>2.3999999999999998E-3</v>
      </c>
      <c r="BQ59" s="101">
        <v>2.7000000000000001E-3</v>
      </c>
      <c r="BR59" s="98">
        <v>-2.8E-3</v>
      </c>
      <c r="BS59" s="71">
        <v>2.9999999999999997E-4</v>
      </c>
      <c r="BT59" s="124">
        <v>-4.0000000000000001E-3</v>
      </c>
      <c r="BU59" s="113">
        <v>-3.3999999999999998E-3</v>
      </c>
      <c r="BV59" s="243">
        <v>1.0699999999999999E-2</v>
      </c>
      <c r="BW59" s="122">
        <v>4.0000000000000001E-3</v>
      </c>
      <c r="BX59" s="127">
        <v>6.9999999999999999E-4</v>
      </c>
      <c r="BY59" s="90">
        <v>-3.0999999999999999E-3</v>
      </c>
      <c r="BZ59" s="174">
        <v>1.4E-3</v>
      </c>
      <c r="CA59" s="74">
        <v>1.2999999999999999E-3</v>
      </c>
      <c r="CB59" s="102">
        <v>-1.1000000000000001E-3</v>
      </c>
      <c r="CC59" s="145">
        <v>2.0000000000000001E-4</v>
      </c>
      <c r="CD59" s="165">
        <v>1E-4</v>
      </c>
      <c r="CE59" s="213">
        <v>-6.9999999999999999E-4</v>
      </c>
      <c r="CF59" s="216">
        <v>-2.2000000000000001E-3</v>
      </c>
      <c r="CG59" s="163">
        <v>1.9E-3</v>
      </c>
      <c r="CH59" s="171">
        <v>8.9999999999999998E-4</v>
      </c>
      <c r="CI59" s="171">
        <v>8.9999999999999998E-4</v>
      </c>
      <c r="CJ59" s="213">
        <v>-6.9999999999999999E-4</v>
      </c>
      <c r="CK59" s="172">
        <v>-1.8E-3</v>
      </c>
      <c r="CL59" s="178">
        <v>-2.0000000000000001E-4</v>
      </c>
      <c r="CM59" s="282">
        <v>-9.4999999999999998E-3</v>
      </c>
      <c r="CN59" s="216">
        <v>-2.2000000000000001E-3</v>
      </c>
      <c r="CO59" s="101">
        <v>2.8E-3</v>
      </c>
      <c r="CP59" s="142">
        <v>-5.0000000000000001E-3</v>
      </c>
      <c r="CQ59" s="173">
        <v>3.7000000000000002E-3</v>
      </c>
      <c r="CR59" s="244">
        <v>8.8000000000000005E-3</v>
      </c>
      <c r="CS59" s="100">
        <v>8.0000000000000004E-4</v>
      </c>
      <c r="CT59" s="170">
        <v>-5.9999999999999995E-4</v>
      </c>
      <c r="CU59" s="213">
        <v>-6.9999999999999999E-4</v>
      </c>
      <c r="CV59" s="104">
        <v>-5.7000000000000002E-3</v>
      </c>
      <c r="CW59" s="262">
        <v>-3.8E-3</v>
      </c>
      <c r="CX59" s="99">
        <v>5.9999999999999995E-4</v>
      </c>
      <c r="CY59" s="75">
        <v>3.3E-3</v>
      </c>
      <c r="CZ59" s="92">
        <v>-1.6000000000000001E-3</v>
      </c>
      <c r="DA59" s="97">
        <v>-4.4000000000000003E-3</v>
      </c>
      <c r="DB59" s="72">
        <v>-3.3E-3</v>
      </c>
      <c r="DC59" s="213">
        <v>-6.9999999999999999E-4</v>
      </c>
      <c r="DD59" s="117">
        <v>2.3E-3</v>
      </c>
      <c r="DE59" s="223">
        <v>2.5999999999999999E-3</v>
      </c>
      <c r="DF59" s="146">
        <v>2.3999999999999998E-3</v>
      </c>
      <c r="DG59" s="175">
        <v>-8.9999999999999998E-4</v>
      </c>
      <c r="DH59" s="67">
        <v>-2.7000000000000001E-3</v>
      </c>
      <c r="DI59" s="274">
        <v>3.8999999999999998E-3</v>
      </c>
      <c r="DJ59" s="109">
        <v>2.8999999999999998E-3</v>
      </c>
      <c r="DK59" s="142">
        <v>-5.0000000000000001E-3</v>
      </c>
      <c r="DL59" s="271">
        <v>1.1000000000000001E-3</v>
      </c>
      <c r="DM59" s="100">
        <v>8.0000000000000004E-4</v>
      </c>
      <c r="DN59" s="141">
        <v>-2.0999999999999999E-3</v>
      </c>
      <c r="DO59" s="312"/>
    </row>
    <row r="60" spans="1:119">
      <c r="A60" s="64" t="s">
        <v>78</v>
      </c>
      <c r="B60" s="178">
        <v>5.9999999999999995E-4</v>
      </c>
      <c r="C60" s="78">
        <v>-3.0999999999999999E-3</v>
      </c>
      <c r="D60" s="85">
        <v>-2.2000000000000001E-3</v>
      </c>
      <c r="E60" s="127">
        <v>2.8E-3</v>
      </c>
      <c r="F60" s="127">
        <v>8.9999999999999998E-4</v>
      </c>
      <c r="G60" s="180">
        <v>2.7000000000000001E-3</v>
      </c>
      <c r="H60" s="283">
        <v>-5.1000000000000004E-3</v>
      </c>
      <c r="I60" s="92">
        <v>-1E-4</v>
      </c>
      <c r="J60" s="68">
        <v>-5.9999999999999995E-4</v>
      </c>
      <c r="K60" s="125">
        <v>1.03E-2</v>
      </c>
      <c r="L60" s="161">
        <v>2.3E-3</v>
      </c>
      <c r="M60" s="284">
        <v>-4.3E-3</v>
      </c>
      <c r="N60" s="285">
        <v>-2.8999999999999998E-3</v>
      </c>
      <c r="O60" s="131">
        <v>-3.0999999999999999E-3</v>
      </c>
      <c r="P60" s="163">
        <v>1.6000000000000001E-3</v>
      </c>
      <c r="Q60" s="196">
        <v>4.5999999999999999E-3</v>
      </c>
      <c r="R60" s="109">
        <v>2E-3</v>
      </c>
      <c r="S60" s="117">
        <v>1.8E-3</v>
      </c>
      <c r="T60" s="178">
        <v>5.0000000000000001E-4</v>
      </c>
      <c r="U60" s="165">
        <v>6.9999999999999999E-4</v>
      </c>
      <c r="V60" s="110">
        <v>-8.0000000000000004E-4</v>
      </c>
      <c r="W60" s="180">
        <v>2.7000000000000001E-3</v>
      </c>
      <c r="X60" s="164">
        <v>2.0999999999999999E-3</v>
      </c>
      <c r="Y60" s="223">
        <v>1.9E-3</v>
      </c>
      <c r="Z60" s="69">
        <v>-1E-4</v>
      </c>
      <c r="AA60" s="173">
        <v>2.3999999999999998E-3</v>
      </c>
      <c r="AB60" s="172">
        <v>-2.9999999999999997E-4</v>
      </c>
      <c r="AC60" s="83">
        <v>-5.3E-3</v>
      </c>
      <c r="AD60" s="84">
        <v>-2.5999999999999999E-3</v>
      </c>
      <c r="AE60" s="214">
        <v>5.0000000000000001E-4</v>
      </c>
      <c r="AF60" s="258">
        <v>3.0000000000000001E-3</v>
      </c>
      <c r="AG60" s="69">
        <v>-1E-4</v>
      </c>
      <c r="AH60" s="211">
        <v>5.9999999999999995E-4</v>
      </c>
      <c r="AI60" s="91">
        <v>0</v>
      </c>
      <c r="AJ60" s="103">
        <v>-2.0000000000000001E-4</v>
      </c>
      <c r="AK60" s="175">
        <v>2.0000000000000001E-4</v>
      </c>
      <c r="AL60" s="72">
        <v>-1E-3</v>
      </c>
      <c r="AM60" s="215">
        <v>1.4E-3</v>
      </c>
      <c r="AN60" s="133">
        <v>-4.5999999999999999E-3</v>
      </c>
      <c r="AO60" s="101">
        <v>2E-3</v>
      </c>
      <c r="AP60" s="162">
        <v>3.2000000000000002E-3</v>
      </c>
      <c r="AQ60" s="303">
        <v>-5.1999999999999998E-3</v>
      </c>
      <c r="AR60" s="79">
        <v>-2.8999999999999998E-3</v>
      </c>
      <c r="AS60" s="122">
        <v>2.5999999999999999E-3</v>
      </c>
      <c r="AT60" s="76">
        <v>0</v>
      </c>
      <c r="AU60" s="173">
        <v>2.3999999999999998E-3</v>
      </c>
      <c r="AV60" s="89">
        <v>-2.9999999999999997E-4</v>
      </c>
      <c r="AW60" s="190">
        <v>3.8999999999999998E-3</v>
      </c>
      <c r="AX60" s="167">
        <v>-3.8999999999999998E-3</v>
      </c>
      <c r="AY60" s="273">
        <v>-4.7999999999999996E-3</v>
      </c>
      <c r="AZ60" s="119">
        <v>2.7000000000000001E-3</v>
      </c>
      <c r="BA60" s="131">
        <v>-3.0999999999999999E-3</v>
      </c>
      <c r="BB60" s="91">
        <v>0</v>
      </c>
      <c r="BC60" s="271">
        <v>1.1000000000000001E-3</v>
      </c>
      <c r="BD60" s="126">
        <v>1.1999999999999999E-3</v>
      </c>
      <c r="BE60" s="79">
        <v>-3.0000000000000001E-3</v>
      </c>
      <c r="BF60" s="66">
        <v>-1.4E-3</v>
      </c>
      <c r="BG60" s="146">
        <v>1.8E-3</v>
      </c>
      <c r="BH60" s="262">
        <v>-1.1999999999999999E-3</v>
      </c>
      <c r="BI60" s="127">
        <v>8.9999999999999998E-4</v>
      </c>
      <c r="BJ60" s="113">
        <v>-1E-3</v>
      </c>
      <c r="BK60" s="168">
        <v>-1.2999999999999999E-3</v>
      </c>
      <c r="BL60" s="171">
        <v>1.1000000000000001E-3</v>
      </c>
      <c r="BM60" s="68">
        <v>-5.9999999999999995E-4</v>
      </c>
      <c r="BN60" s="262">
        <v>-1.1999999999999999E-3</v>
      </c>
      <c r="BO60" s="103">
        <v>-2.0000000000000001E-4</v>
      </c>
      <c r="BP60" s="113">
        <v>-1.1000000000000001E-3</v>
      </c>
      <c r="BQ60" s="174">
        <v>1.2999999999999999E-3</v>
      </c>
      <c r="BR60" s="214">
        <v>4.0000000000000002E-4</v>
      </c>
      <c r="BS60" s="126">
        <v>1.1999999999999999E-3</v>
      </c>
      <c r="BT60" s="102">
        <v>1E-4</v>
      </c>
      <c r="BU60" s="103">
        <v>-2.0000000000000001E-4</v>
      </c>
      <c r="BV60" s="264">
        <v>5.4999999999999997E-3</v>
      </c>
      <c r="BW60" s="89">
        <v>-2.9999999999999997E-4</v>
      </c>
      <c r="BX60" s="65">
        <v>-2E-3</v>
      </c>
      <c r="BY60" s="103">
        <v>-2.0000000000000001E-4</v>
      </c>
      <c r="BZ60" s="92">
        <v>-1E-4</v>
      </c>
      <c r="CA60" s="172">
        <v>-2.9999999999999997E-4</v>
      </c>
      <c r="CB60" s="146">
        <v>1.8E-3</v>
      </c>
      <c r="CC60" s="140">
        <v>-2.3999999999999998E-3</v>
      </c>
      <c r="CD60" s="105">
        <v>2.3E-3</v>
      </c>
      <c r="CE60" s="127">
        <v>1E-3</v>
      </c>
      <c r="CF60" s="175">
        <v>2.0000000000000001E-4</v>
      </c>
      <c r="CG60" s="76">
        <v>1E-4</v>
      </c>
      <c r="CH60" s="170">
        <v>2.9999999999999997E-4</v>
      </c>
      <c r="CI60" s="258">
        <v>3.0000000000000001E-3</v>
      </c>
      <c r="CJ60" s="178">
        <v>5.9999999999999995E-4</v>
      </c>
      <c r="CK60" s="81">
        <v>-4.7000000000000002E-3</v>
      </c>
      <c r="CL60" s="180">
        <v>2.7000000000000001E-3</v>
      </c>
      <c r="CM60" s="258">
        <v>3.0000000000000001E-3</v>
      </c>
      <c r="CN60" s="216">
        <v>-5.0000000000000001E-4</v>
      </c>
      <c r="CO60" s="92">
        <v>-2.0000000000000001E-4</v>
      </c>
      <c r="CP60" s="142">
        <v>-1.8E-3</v>
      </c>
      <c r="CQ60" s="282">
        <v>-4.0000000000000001E-3</v>
      </c>
      <c r="CR60" s="194">
        <v>6.4000000000000003E-3</v>
      </c>
      <c r="CS60" s="97">
        <v>-1.5E-3</v>
      </c>
      <c r="CT60" s="113">
        <v>-1E-3</v>
      </c>
      <c r="CU60" s="211">
        <v>5.9999999999999995E-4</v>
      </c>
      <c r="CV60" s="94">
        <v>-1.5E-3</v>
      </c>
      <c r="CW60" s="113">
        <v>-1.1000000000000001E-3</v>
      </c>
      <c r="CX60" s="170">
        <v>2.9999999999999997E-4</v>
      </c>
      <c r="CY60" s="231">
        <v>3.8E-3</v>
      </c>
      <c r="CZ60" s="101">
        <v>2E-3</v>
      </c>
      <c r="DA60" s="68">
        <v>-5.9999999999999995E-4</v>
      </c>
      <c r="DB60" s="214">
        <v>5.0000000000000001E-4</v>
      </c>
      <c r="DC60" s="142">
        <v>-1.9E-3</v>
      </c>
      <c r="DD60" s="91">
        <v>0</v>
      </c>
      <c r="DE60" s="171">
        <v>1E-3</v>
      </c>
      <c r="DF60" s="262">
        <v>-1.2999999999999999E-3</v>
      </c>
      <c r="DG60" s="68">
        <v>-5.9999999999999995E-4</v>
      </c>
      <c r="DH60" s="278">
        <v>-5.9999999999999995E-4</v>
      </c>
      <c r="DI60" s="215">
        <v>1.2999999999999999E-3</v>
      </c>
      <c r="DJ60" s="277">
        <v>5.4999999999999997E-3</v>
      </c>
      <c r="DK60" s="72">
        <v>-1E-3</v>
      </c>
      <c r="DL60" s="70">
        <v>4.0000000000000002E-4</v>
      </c>
      <c r="DM60" s="102">
        <v>1E-4</v>
      </c>
      <c r="DN60" s="101">
        <v>2E-3</v>
      </c>
      <c r="DO60" s="312"/>
    </row>
    <row r="61" spans="1:119">
      <c r="A61" s="64" t="s">
        <v>9228</v>
      </c>
      <c r="B61" s="125">
        <v>8.0999999999999996E-3</v>
      </c>
      <c r="C61" s="83">
        <v>-6.1999999999999998E-3</v>
      </c>
      <c r="D61" s="74">
        <v>4.0000000000000002E-4</v>
      </c>
      <c r="E61" s="70">
        <v>-1.8E-3</v>
      </c>
      <c r="F61" s="70">
        <v>-2.9999999999999997E-4</v>
      </c>
      <c r="G61" s="233">
        <v>4.4000000000000003E-3</v>
      </c>
      <c r="H61" s="140">
        <v>-2.5000000000000001E-3</v>
      </c>
      <c r="I61" s="103">
        <v>-8.0000000000000004E-4</v>
      </c>
      <c r="J61" s="125">
        <v>7.4000000000000003E-3</v>
      </c>
      <c r="K61" s="95">
        <v>-2.7000000000000001E-3</v>
      </c>
      <c r="L61" s="101">
        <v>1E-3</v>
      </c>
      <c r="M61" s="72">
        <v>-1.2999999999999999E-3</v>
      </c>
      <c r="N61" s="86">
        <v>-3.2000000000000002E-3</v>
      </c>
      <c r="O61" s="164">
        <v>1.1000000000000001E-3</v>
      </c>
      <c r="P61" s="67">
        <v>-1.1000000000000001E-3</v>
      </c>
      <c r="Q61" s="119">
        <v>1.5E-3</v>
      </c>
      <c r="R61" s="165">
        <v>-1E-4</v>
      </c>
      <c r="S61" s="76">
        <v>-5.9999999999999995E-4</v>
      </c>
      <c r="T61" s="94">
        <v>-1.6999999999999999E-3</v>
      </c>
      <c r="U61" s="111">
        <v>-1.2999999999999999E-3</v>
      </c>
      <c r="V61" s="92">
        <v>-6.9999999999999999E-4</v>
      </c>
      <c r="W61" s="282">
        <v>-3.7000000000000002E-3</v>
      </c>
      <c r="X61" s="99">
        <v>1E-4</v>
      </c>
      <c r="Y61" s="101">
        <v>8.9999999999999998E-4</v>
      </c>
      <c r="Z61" s="141">
        <v>-8.9999999999999998E-4</v>
      </c>
      <c r="AA61" s="197">
        <v>3.8E-3</v>
      </c>
      <c r="AB61" s="300">
        <v>1.9E-3</v>
      </c>
      <c r="AC61" s="135">
        <v>-3.3999999999999998E-3</v>
      </c>
      <c r="AD61" s="212">
        <v>-2.5999999999999999E-3</v>
      </c>
      <c r="AE61" s="278">
        <v>-1E-3</v>
      </c>
      <c r="AF61" s="191">
        <v>3.8E-3</v>
      </c>
      <c r="AG61" s="107">
        <v>1.8E-3</v>
      </c>
      <c r="AH61" s="85">
        <v>-2.3E-3</v>
      </c>
      <c r="AI61" s="103">
        <v>-6.9999999999999999E-4</v>
      </c>
      <c r="AJ61" s="146">
        <v>8.0000000000000004E-4</v>
      </c>
      <c r="AK61" s="211">
        <v>-1E-4</v>
      </c>
      <c r="AL61" s="71">
        <v>0</v>
      </c>
      <c r="AM61" s="162">
        <v>1.9E-3</v>
      </c>
      <c r="AN61" s="67">
        <v>-1.1000000000000001E-3</v>
      </c>
      <c r="AO61" s="119">
        <v>1.5E-3</v>
      </c>
      <c r="AP61" s="174">
        <v>4.0000000000000002E-4</v>
      </c>
      <c r="AQ61" s="134">
        <v>-3.3999999999999998E-3</v>
      </c>
      <c r="AR61" s="126">
        <v>4.0000000000000002E-4</v>
      </c>
      <c r="AS61" s="161">
        <v>1.1999999999999999E-3</v>
      </c>
      <c r="AT61" s="216">
        <v>-8.9999999999999998E-4</v>
      </c>
      <c r="AU61" s="193">
        <v>3.3999999999999998E-3</v>
      </c>
      <c r="AV61" s="208">
        <v>8.0000000000000004E-4</v>
      </c>
      <c r="AW61" s="206">
        <v>2.2000000000000001E-3</v>
      </c>
      <c r="AX61" s="213">
        <v>-4.0000000000000002E-4</v>
      </c>
      <c r="AY61" s="245">
        <v>-4.4000000000000003E-3</v>
      </c>
      <c r="AZ61" s="216">
        <v>-8.9999999999999998E-4</v>
      </c>
      <c r="BA61" s="169">
        <v>-2.3E-3</v>
      </c>
      <c r="BB61" s="142">
        <v>-2E-3</v>
      </c>
      <c r="BC61" s="146">
        <v>8.0000000000000004E-4</v>
      </c>
      <c r="BD61" s="174">
        <v>5.0000000000000001E-4</v>
      </c>
      <c r="BE61" s="107">
        <v>1.8E-3</v>
      </c>
      <c r="BF61" s="208">
        <v>8.9999999999999998E-4</v>
      </c>
      <c r="BG61" s="270">
        <v>2.8999999999999998E-3</v>
      </c>
      <c r="BH61" s="213">
        <v>-2.9999999999999997E-4</v>
      </c>
      <c r="BI61" s="220">
        <v>2.8E-3</v>
      </c>
      <c r="BJ61" s="207">
        <v>1.6999999999999999E-3</v>
      </c>
      <c r="BK61" s="68">
        <v>-1.1000000000000001E-3</v>
      </c>
      <c r="BL61" s="140">
        <v>-2.5000000000000001E-3</v>
      </c>
      <c r="BM61" s="271">
        <v>2.9999999999999997E-4</v>
      </c>
      <c r="BN61" s="201">
        <v>2.7000000000000001E-3</v>
      </c>
      <c r="BO61" s="93">
        <v>-1E-3</v>
      </c>
      <c r="BP61" s="101">
        <v>1E-3</v>
      </c>
      <c r="BQ61" s="160">
        <v>1.2999999999999999E-3</v>
      </c>
      <c r="BR61" s="93">
        <v>-1E-3</v>
      </c>
      <c r="BS61" s="102">
        <v>-5.0000000000000001E-4</v>
      </c>
      <c r="BT61" s="300">
        <v>1.9E-3</v>
      </c>
      <c r="BU61" s="88">
        <v>-3.0999999999999999E-3</v>
      </c>
      <c r="BV61" s="126">
        <v>2.9999999999999997E-4</v>
      </c>
      <c r="BW61" s="161">
        <v>1.1999999999999999E-3</v>
      </c>
      <c r="BX61" s="106">
        <v>6.9999999999999999E-4</v>
      </c>
      <c r="BY61" s="278">
        <v>-1E-3</v>
      </c>
      <c r="BZ61" s="223">
        <v>8.9999999999999998E-4</v>
      </c>
      <c r="CA61" s="165">
        <v>-1E-4</v>
      </c>
      <c r="CB61" s="276">
        <v>3.0999999999999999E-3</v>
      </c>
      <c r="CC61" s="105">
        <v>1.1999999999999999E-3</v>
      </c>
      <c r="CD61" s="146">
        <v>8.0000000000000004E-4</v>
      </c>
      <c r="CE61" s="72">
        <v>-1.2999999999999999E-3</v>
      </c>
      <c r="CF61" s="127">
        <v>1E-4</v>
      </c>
      <c r="CG61" s="110">
        <v>-1.1999999999999999E-3</v>
      </c>
      <c r="CH61" s="118">
        <v>6.9999999999999999E-4</v>
      </c>
      <c r="CI61" s="106">
        <v>6.9999999999999999E-4</v>
      </c>
      <c r="CJ61" s="231">
        <v>2.3999999999999998E-3</v>
      </c>
      <c r="CK61" s="83">
        <v>-4.7000000000000002E-3</v>
      </c>
      <c r="CL61" s="93">
        <v>-1E-3</v>
      </c>
      <c r="CM61" s="99">
        <v>1E-4</v>
      </c>
      <c r="CN61" s="160">
        <v>1.2999999999999999E-3</v>
      </c>
      <c r="CO61" s="92">
        <v>-6.9999999999999999E-4</v>
      </c>
      <c r="CP61" s="75">
        <v>1.1000000000000001E-3</v>
      </c>
      <c r="CQ61" s="93">
        <v>-1E-3</v>
      </c>
      <c r="CR61" s="120">
        <v>2E-3</v>
      </c>
      <c r="CS61" s="278">
        <v>-1E-3</v>
      </c>
      <c r="CT61" s="164">
        <v>1.1000000000000001E-3</v>
      </c>
      <c r="CU61" s="68">
        <v>-1.1000000000000001E-3</v>
      </c>
      <c r="CV61" s="208">
        <v>8.9999999999999998E-4</v>
      </c>
      <c r="CW61" s="163">
        <v>5.9999999999999995E-4</v>
      </c>
      <c r="CX61" s="177">
        <v>-3.3E-3</v>
      </c>
      <c r="CY61" s="72">
        <v>-1.2999999999999999E-3</v>
      </c>
      <c r="CZ61" s="201">
        <v>2.7000000000000001E-3</v>
      </c>
      <c r="DA61" s="129">
        <v>-2.5000000000000001E-3</v>
      </c>
      <c r="DB61" s="140">
        <v>-2.5000000000000001E-3</v>
      </c>
      <c r="DC61" s="208">
        <v>8.9999999999999998E-4</v>
      </c>
      <c r="DD61" s="145">
        <v>0</v>
      </c>
      <c r="DE61" s="69">
        <v>-6.9999999999999999E-4</v>
      </c>
      <c r="DF61" s="71">
        <v>0</v>
      </c>
      <c r="DG61" s="214">
        <v>-2.0000000000000001E-4</v>
      </c>
      <c r="DH61" s="127">
        <v>1E-4</v>
      </c>
      <c r="DI61" s="75">
        <v>1.1999999999999999E-3</v>
      </c>
      <c r="DJ61" s="231">
        <v>2.3999999999999998E-3</v>
      </c>
      <c r="DK61" s="265">
        <v>2.0999999999999999E-3</v>
      </c>
      <c r="DL61" s="216">
        <v>-8.9999999999999998E-4</v>
      </c>
      <c r="DM61" s="270">
        <v>2.8999999999999998E-3</v>
      </c>
      <c r="DN61" s="118">
        <v>6.9999999999999999E-4</v>
      </c>
      <c r="DO61" s="312"/>
    </row>
    <row r="62" spans="1:119">
      <c r="A62" s="64"/>
    </row>
    <row r="63" spans="1:119">
      <c r="A63" s="64" t="s">
        <v>9230</v>
      </c>
    </row>
    <row r="64" spans="1:119">
      <c r="A64" s="64" t="s">
        <v>23</v>
      </c>
      <c r="B64" s="137">
        <v>0.29270000000000002</v>
      </c>
      <c r="C64" s="88">
        <v>0.251</v>
      </c>
      <c r="D64" s="85">
        <v>0.27910000000000001</v>
      </c>
      <c r="E64" s="104">
        <v>0.28100000000000003</v>
      </c>
      <c r="F64" s="104">
        <v>0.28149999999999997</v>
      </c>
      <c r="G64" s="84">
        <v>0.26850000000000002</v>
      </c>
      <c r="H64" s="139">
        <v>0.27479999999999999</v>
      </c>
      <c r="I64" s="96">
        <v>0.26579999999999998</v>
      </c>
      <c r="J64" s="65">
        <v>0.28489999999999999</v>
      </c>
      <c r="K64" s="97">
        <v>0.29920000000000002</v>
      </c>
      <c r="L64" s="166">
        <v>0.3105</v>
      </c>
      <c r="M64" s="69">
        <v>0.33989999999999998</v>
      </c>
      <c r="N64" s="170">
        <v>0.35310000000000002</v>
      </c>
      <c r="O64" s="170">
        <v>0.35339999999999999</v>
      </c>
      <c r="P64" s="124">
        <v>0.30499999999999999</v>
      </c>
      <c r="Q64" s="129">
        <v>0.27229999999999999</v>
      </c>
      <c r="R64" s="113">
        <v>0.31380000000000002</v>
      </c>
      <c r="S64" s="72">
        <v>0.31490000000000001</v>
      </c>
      <c r="T64" s="175">
        <v>0.3498</v>
      </c>
      <c r="U64" s="262">
        <v>0.308</v>
      </c>
      <c r="V64" s="80">
        <v>0.22450000000000001</v>
      </c>
      <c r="W64" s="245">
        <v>0.20469999999999999</v>
      </c>
      <c r="X64" s="144">
        <v>0.2167</v>
      </c>
      <c r="Y64" s="82">
        <v>0.1986</v>
      </c>
      <c r="Z64" s="303">
        <v>0.19589999999999999</v>
      </c>
      <c r="AA64" s="83">
        <v>0.1928</v>
      </c>
      <c r="AB64" s="303">
        <v>0.1948</v>
      </c>
      <c r="AC64" s="79">
        <v>0.26019999999999999</v>
      </c>
      <c r="AD64" s="77">
        <v>0.2442</v>
      </c>
      <c r="AE64" s="246">
        <v>0.23050000000000001</v>
      </c>
      <c r="AF64" s="246">
        <v>0.23089999999999999</v>
      </c>
      <c r="AG64" s="79">
        <v>0.25790000000000002</v>
      </c>
      <c r="AH64" s="79">
        <v>0.25979999999999998</v>
      </c>
      <c r="AI64" s="135">
        <v>0.24060000000000001</v>
      </c>
      <c r="AJ64" s="114">
        <v>0.2631</v>
      </c>
      <c r="AK64" s="113">
        <v>0.31369999999999998</v>
      </c>
      <c r="AL64" s="68">
        <v>0.3251</v>
      </c>
      <c r="AM64" s="90">
        <v>0.31840000000000002</v>
      </c>
      <c r="AN64" s="170">
        <v>0.35270000000000001</v>
      </c>
      <c r="AO64" s="172">
        <v>0.33629999999999999</v>
      </c>
      <c r="AP64" s="72">
        <v>0.314</v>
      </c>
      <c r="AQ64" s="95">
        <v>0.2641</v>
      </c>
      <c r="AR64" s="87">
        <v>0.27750000000000002</v>
      </c>
      <c r="AS64" s="97">
        <v>0.29909999999999998</v>
      </c>
      <c r="AT64" s="113">
        <v>0.31380000000000002</v>
      </c>
      <c r="AU64" s="111">
        <v>0.31709999999999999</v>
      </c>
      <c r="AV64" s="214">
        <v>0.35589999999999999</v>
      </c>
      <c r="AW64" s="214">
        <v>0.35599999999999998</v>
      </c>
      <c r="AX64" s="99">
        <v>0.36890000000000001</v>
      </c>
      <c r="AY64" s="101">
        <v>0.39939999999999998</v>
      </c>
      <c r="AZ64" s="108">
        <v>0.43259999999999998</v>
      </c>
      <c r="BA64" s="174">
        <v>0.38</v>
      </c>
      <c r="BB64" s="147">
        <v>0.40229999999999999</v>
      </c>
      <c r="BC64" s="101">
        <v>0.39889999999999998</v>
      </c>
      <c r="BD64" s="74">
        <v>0.37809999999999999</v>
      </c>
      <c r="BE64" s="265">
        <v>0.44019999999999998</v>
      </c>
      <c r="BF64" s="192">
        <v>0.44309999999999999</v>
      </c>
      <c r="BG64" s="107">
        <v>0.43</v>
      </c>
      <c r="BH64" s="107">
        <v>0.42970000000000003</v>
      </c>
      <c r="BI64" s="224">
        <v>0.42130000000000001</v>
      </c>
      <c r="BJ64" s="118">
        <v>0.39129999999999998</v>
      </c>
      <c r="BK64" s="101">
        <v>0.39889999999999998</v>
      </c>
      <c r="BL64" s="147">
        <v>0.4032</v>
      </c>
      <c r="BM64" s="117">
        <v>0.3931</v>
      </c>
      <c r="BN64" s="118">
        <v>0.39129999999999998</v>
      </c>
      <c r="BO64" s="271">
        <v>0.37459999999999999</v>
      </c>
      <c r="BP64" s="174">
        <v>0.38040000000000002</v>
      </c>
      <c r="BQ64" s="174">
        <v>0.38109999999999999</v>
      </c>
      <c r="BR64" s="257">
        <v>0.4274</v>
      </c>
      <c r="BS64" s="117">
        <v>0.39279999999999998</v>
      </c>
      <c r="BT64" s="128">
        <v>0.36680000000000001</v>
      </c>
      <c r="BU64" s="101">
        <v>0.3987</v>
      </c>
      <c r="BV64" s="100">
        <v>0.371</v>
      </c>
      <c r="BW64" s="179">
        <v>0.46700000000000003</v>
      </c>
      <c r="BX64" s="231">
        <v>0.45169999999999999</v>
      </c>
      <c r="BY64" s="205">
        <v>0.44690000000000002</v>
      </c>
      <c r="BZ64" s="300">
        <v>0.43440000000000001</v>
      </c>
      <c r="CA64" s="300">
        <v>0.43409999999999999</v>
      </c>
      <c r="CB64" s="220">
        <v>0.46589999999999998</v>
      </c>
      <c r="CC64" s="158">
        <v>0.49609999999999999</v>
      </c>
      <c r="CD64" s="148">
        <v>0.4899</v>
      </c>
      <c r="CE64" s="217">
        <v>0.50149999999999995</v>
      </c>
      <c r="CF64" s="193">
        <v>0.48809999999999998</v>
      </c>
      <c r="CG64" s="189">
        <v>0.47239999999999999</v>
      </c>
      <c r="CH64" s="179">
        <v>0.46700000000000003</v>
      </c>
      <c r="CI64" s="206">
        <v>0.44429999999999997</v>
      </c>
      <c r="CJ64" s="107">
        <v>0.43090000000000001</v>
      </c>
      <c r="CK64" s="125">
        <v>0.63539999999999996</v>
      </c>
      <c r="CL64" s="247">
        <v>0.3841</v>
      </c>
      <c r="CM64" s="247">
        <v>0.38300000000000001</v>
      </c>
      <c r="CN64" s="127">
        <v>0.37069999999999997</v>
      </c>
      <c r="CO64" s="173">
        <v>0.41210000000000002</v>
      </c>
      <c r="CP64" s="161">
        <v>0.40860000000000002</v>
      </c>
      <c r="CQ64" s="109">
        <v>0.40060000000000001</v>
      </c>
      <c r="CR64" s="161">
        <v>0.40760000000000002</v>
      </c>
      <c r="CS64" s="327">
        <v>0.61870000000000003</v>
      </c>
      <c r="CT64" s="160">
        <v>0.41399999999999998</v>
      </c>
      <c r="CU64" s="75">
        <v>0.40679999999999999</v>
      </c>
      <c r="CV64" s="117">
        <v>0.39200000000000002</v>
      </c>
      <c r="CW64" s="271">
        <v>0.37480000000000002</v>
      </c>
      <c r="CX64" s="128">
        <v>0.36659999999999998</v>
      </c>
      <c r="CY64" s="74">
        <v>0.37930000000000003</v>
      </c>
      <c r="CZ64" s="109">
        <v>0.40039999999999998</v>
      </c>
      <c r="DA64" s="173">
        <v>0.4113</v>
      </c>
      <c r="DB64" s="117">
        <v>0.39269999999999999</v>
      </c>
      <c r="DC64" s="127">
        <v>0.37059999999999998</v>
      </c>
      <c r="DD64" s="118">
        <v>0.39090000000000003</v>
      </c>
      <c r="DE64" s="163">
        <v>0.38650000000000001</v>
      </c>
      <c r="DF64" s="117">
        <v>0.39219999999999999</v>
      </c>
      <c r="DG64" s="127">
        <v>0.37090000000000001</v>
      </c>
      <c r="DH64" s="110">
        <v>0.32</v>
      </c>
      <c r="DI64" s="113">
        <v>0.31230000000000002</v>
      </c>
      <c r="DJ64" s="111">
        <v>0.31630000000000003</v>
      </c>
      <c r="DK64" s="214">
        <v>0.3569</v>
      </c>
      <c r="DL64" s="163">
        <v>0.3876</v>
      </c>
      <c r="DM64" s="100">
        <v>0.37140000000000001</v>
      </c>
      <c r="DN64" s="106">
        <v>0.38969999999999999</v>
      </c>
      <c r="DO64" s="164">
        <v>0.40439999999999998</v>
      </c>
    </row>
    <row r="65" spans="1:119">
      <c r="A65" s="64" t="s">
        <v>25</v>
      </c>
      <c r="B65" s="136">
        <v>0.43519999999999998</v>
      </c>
      <c r="C65" s="95">
        <v>0.45219999999999999</v>
      </c>
      <c r="D65" s="140">
        <v>0.46179999999999999</v>
      </c>
      <c r="E65" s="95">
        <v>0.44450000000000001</v>
      </c>
      <c r="F65" s="95">
        <v>0.45400000000000001</v>
      </c>
      <c r="G65" s="65">
        <v>0.47520000000000001</v>
      </c>
      <c r="H65" s="112">
        <v>0.49940000000000001</v>
      </c>
      <c r="I65" s="115">
        <v>0.48859999999999998</v>
      </c>
      <c r="J65" s="142">
        <v>0.48120000000000002</v>
      </c>
      <c r="K65" s="102">
        <v>0.53690000000000004</v>
      </c>
      <c r="L65" s="216">
        <v>0.52029999999999998</v>
      </c>
      <c r="M65" s="216">
        <v>0.52010000000000001</v>
      </c>
      <c r="N65" s="110">
        <v>0.51080000000000003</v>
      </c>
      <c r="O65" s="262">
        <v>0.49780000000000002</v>
      </c>
      <c r="P65" s="65">
        <v>0.47689999999999999</v>
      </c>
      <c r="Q65" s="172">
        <v>0.52700000000000002</v>
      </c>
      <c r="R65" s="67">
        <v>0.51419999999999999</v>
      </c>
      <c r="S65" s="128">
        <v>0.55679999999999996</v>
      </c>
      <c r="T65" s="127">
        <v>0.56140000000000001</v>
      </c>
      <c r="U65" s="113">
        <v>0.50409999999999999</v>
      </c>
      <c r="V65" s="111">
        <v>0.50660000000000005</v>
      </c>
      <c r="W65" s="172">
        <v>0.52700000000000002</v>
      </c>
      <c r="X65" s="172">
        <v>0.52539999999999998</v>
      </c>
      <c r="Y65" s="89">
        <v>0.52449999999999997</v>
      </c>
      <c r="Z65" s="171">
        <v>0.56440000000000001</v>
      </c>
      <c r="AA65" s="268">
        <v>0.57720000000000005</v>
      </c>
      <c r="AB65" s="76">
        <v>0.53510000000000002</v>
      </c>
      <c r="AC65" s="91">
        <v>0.53300000000000003</v>
      </c>
      <c r="AD65" s="106">
        <v>0.58099999999999996</v>
      </c>
      <c r="AE65" s="172">
        <v>0.52649999999999997</v>
      </c>
      <c r="AF65" s="98">
        <v>0.51129999999999998</v>
      </c>
      <c r="AG65" s="117">
        <v>0.58309999999999995</v>
      </c>
      <c r="AH65" s="271">
        <v>0.56599999999999995</v>
      </c>
      <c r="AI65" s="211">
        <v>0.55030000000000001</v>
      </c>
      <c r="AJ65" s="93">
        <v>0.51829999999999998</v>
      </c>
      <c r="AK65" s="104">
        <v>0.4718</v>
      </c>
      <c r="AL65" s="110">
        <v>0.50980000000000003</v>
      </c>
      <c r="AM65" s="79">
        <v>0.44979999999999998</v>
      </c>
      <c r="AN65" s="113">
        <v>0.50270000000000004</v>
      </c>
      <c r="AO65" s="298">
        <v>0.43940000000000001</v>
      </c>
      <c r="AP65" s="72">
        <v>0.50580000000000003</v>
      </c>
      <c r="AQ65" s="94">
        <v>0.4909</v>
      </c>
      <c r="AR65" s="116">
        <v>0.48199999999999998</v>
      </c>
      <c r="AS65" s="95">
        <v>0.45500000000000002</v>
      </c>
      <c r="AT65" s="104">
        <v>0.47120000000000001</v>
      </c>
      <c r="AU65" s="221">
        <v>0.44519999999999998</v>
      </c>
      <c r="AV65" s="87">
        <v>0.4662</v>
      </c>
      <c r="AW65" s="137">
        <v>0.48499999999999999</v>
      </c>
      <c r="AX65" s="278">
        <v>0.51790000000000003</v>
      </c>
      <c r="AY65" s="137">
        <v>0.48399999999999999</v>
      </c>
      <c r="AZ65" s="278">
        <v>0.51800000000000002</v>
      </c>
      <c r="BA65" s="74">
        <v>0.5706</v>
      </c>
      <c r="BB65" s="223">
        <v>0.58860000000000001</v>
      </c>
      <c r="BC65" s="163">
        <v>0.57779999999999998</v>
      </c>
      <c r="BD65" s="106">
        <v>0.57950000000000002</v>
      </c>
      <c r="BE65" s="178">
        <v>0.54890000000000005</v>
      </c>
      <c r="BF65" s="165">
        <v>0.55320000000000003</v>
      </c>
      <c r="BG65" s="223">
        <v>0.5887</v>
      </c>
      <c r="BH65" s="160">
        <v>0.60499999999999998</v>
      </c>
      <c r="BI65" s="162">
        <v>0.62660000000000005</v>
      </c>
      <c r="BJ65" s="217">
        <v>0.69420000000000004</v>
      </c>
      <c r="BK65" s="197">
        <v>0.69499999999999995</v>
      </c>
      <c r="BL65" s="157">
        <v>0.69820000000000004</v>
      </c>
      <c r="BM65" s="191">
        <v>0.69789999999999996</v>
      </c>
      <c r="BN65" s="191">
        <v>0.69789999999999996</v>
      </c>
      <c r="BO65" s="237">
        <v>0.74380000000000002</v>
      </c>
      <c r="BP65" s="156">
        <v>0.73409999999999997</v>
      </c>
      <c r="BQ65" s="125">
        <v>0.82909999999999995</v>
      </c>
      <c r="BR65" s="294">
        <v>0.79800000000000004</v>
      </c>
      <c r="BS65" s="301">
        <v>0.71009999999999995</v>
      </c>
      <c r="BT65" s="181">
        <v>0.68610000000000004</v>
      </c>
      <c r="BU65" s="217">
        <v>0.69310000000000005</v>
      </c>
      <c r="BV65" s="181">
        <v>0.68759999999999999</v>
      </c>
      <c r="BW65" s="201">
        <v>0.65469999999999995</v>
      </c>
      <c r="BX65" s="207">
        <v>0.61699999999999999</v>
      </c>
      <c r="BY65" s="160">
        <v>0.60429999999999995</v>
      </c>
      <c r="BZ65" s="162">
        <v>0.62670000000000003</v>
      </c>
      <c r="CA65" s="207">
        <v>0.61680000000000001</v>
      </c>
      <c r="CB65" s="128">
        <v>0.55730000000000002</v>
      </c>
      <c r="CC65" s="215">
        <v>0.57269999999999999</v>
      </c>
      <c r="CD65" s="89">
        <v>0.52429999999999999</v>
      </c>
      <c r="CE65" s="70">
        <v>0.54520000000000002</v>
      </c>
      <c r="CF65" s="213">
        <v>0.54210000000000003</v>
      </c>
      <c r="CG65" s="147">
        <v>0.59470000000000001</v>
      </c>
      <c r="CH65" s="174">
        <v>0.57199999999999995</v>
      </c>
      <c r="CI65" s="160">
        <v>0.60540000000000005</v>
      </c>
      <c r="CJ65" s="271">
        <v>0.5665</v>
      </c>
      <c r="CK65" s="72">
        <v>0.50529999999999997</v>
      </c>
      <c r="CL65" s="99">
        <v>0.56010000000000004</v>
      </c>
      <c r="CM65" s="69">
        <v>0.53110000000000002</v>
      </c>
      <c r="CN65" s="103">
        <v>0.52710000000000001</v>
      </c>
      <c r="CO65" s="76">
        <v>0.53539999999999999</v>
      </c>
      <c r="CP65" s="166">
        <v>0.501</v>
      </c>
      <c r="CQ65" s="116">
        <v>0.48309999999999997</v>
      </c>
      <c r="CR65" s="116">
        <v>0.4819</v>
      </c>
      <c r="CS65" s="94">
        <v>0.49099999999999999</v>
      </c>
      <c r="CT65" s="215">
        <v>0.57369999999999999</v>
      </c>
      <c r="CU65" s="128">
        <v>0.55740000000000001</v>
      </c>
      <c r="CV65" s="211">
        <v>0.55030000000000001</v>
      </c>
      <c r="CW65" s="124">
        <v>0.49430000000000002</v>
      </c>
      <c r="CX65" s="91">
        <v>0.5323</v>
      </c>
      <c r="CY65" s="89">
        <v>0.52349999999999997</v>
      </c>
      <c r="CZ65" s="93">
        <v>0.51900000000000002</v>
      </c>
      <c r="DA65" s="115">
        <v>0.48709999999999998</v>
      </c>
      <c r="DB65" s="137">
        <v>0.48499999999999999</v>
      </c>
      <c r="DC65" s="104">
        <v>0.47189999999999999</v>
      </c>
      <c r="DD65" s="79">
        <v>0.44790000000000002</v>
      </c>
      <c r="DE65" s="124">
        <v>0.49390000000000001</v>
      </c>
      <c r="DF65" s="73">
        <v>0.47289999999999999</v>
      </c>
      <c r="DG65" s="88">
        <v>0.44080000000000003</v>
      </c>
      <c r="DH65" s="298">
        <v>0.43940000000000001</v>
      </c>
      <c r="DI65" s="78">
        <v>0.4415</v>
      </c>
      <c r="DJ65" s="139">
        <v>0.46560000000000001</v>
      </c>
      <c r="DK65" s="78">
        <v>0.44259999999999999</v>
      </c>
      <c r="DL65" s="134">
        <v>0.42699999999999999</v>
      </c>
      <c r="DM65" s="263">
        <v>0.4118</v>
      </c>
      <c r="DN65" s="132">
        <v>0.4</v>
      </c>
      <c r="DO65" s="83">
        <v>0.38200000000000001</v>
      </c>
    </row>
    <row r="66" spans="1:119">
      <c r="A66" s="64" t="s">
        <v>27</v>
      </c>
      <c r="B66" s="83">
        <v>0.17899999999999999</v>
      </c>
      <c r="C66" s="79">
        <v>0.21049999999999999</v>
      </c>
      <c r="D66" s="65">
        <v>0.22420000000000001</v>
      </c>
      <c r="E66" s="83">
        <v>0.18840000000000001</v>
      </c>
      <c r="F66" s="83">
        <v>0.18010000000000001</v>
      </c>
      <c r="G66" s="134">
        <v>0.2009</v>
      </c>
      <c r="H66" s="263">
        <v>0.19450000000000001</v>
      </c>
      <c r="I66" s="134">
        <v>0.20130000000000001</v>
      </c>
      <c r="J66" s="114">
        <v>0.21249999999999999</v>
      </c>
      <c r="K66" s="87">
        <v>0.219</v>
      </c>
      <c r="L66" s="116">
        <v>0.22670000000000001</v>
      </c>
      <c r="M66" s="89">
        <v>0.24629999999999999</v>
      </c>
      <c r="N66" s="213">
        <v>0.254</v>
      </c>
      <c r="O66" s="76">
        <v>0.25080000000000002</v>
      </c>
      <c r="P66" s="93">
        <v>0.24349999999999999</v>
      </c>
      <c r="Q66" s="90">
        <v>0.23880000000000001</v>
      </c>
      <c r="R66" s="86">
        <v>0.20469999999999999</v>
      </c>
      <c r="S66" s="165">
        <v>0.25850000000000001</v>
      </c>
      <c r="T66" s="122">
        <v>0.28489999999999999</v>
      </c>
      <c r="U66" s="160">
        <v>0.28270000000000001</v>
      </c>
      <c r="V66" s="222">
        <v>0.28770000000000001</v>
      </c>
      <c r="W66" s="277">
        <v>0.3236</v>
      </c>
      <c r="X66" s="200">
        <v>0.31190000000000001</v>
      </c>
      <c r="Y66" s="232">
        <v>0.30559999999999998</v>
      </c>
      <c r="Z66" s="122">
        <v>0.28489999999999999</v>
      </c>
      <c r="AA66" s="254">
        <v>0.2989</v>
      </c>
      <c r="AB66" s="119">
        <v>0.28560000000000002</v>
      </c>
      <c r="AC66" s="254">
        <v>0.29930000000000001</v>
      </c>
      <c r="AD66" s="188">
        <v>0.31290000000000001</v>
      </c>
      <c r="AE66" s="158">
        <v>0.32169999999999999</v>
      </c>
      <c r="AF66" s="244">
        <v>0.31509999999999999</v>
      </c>
      <c r="AG66" s="220">
        <v>0.30759999999999998</v>
      </c>
      <c r="AH66" s="220">
        <v>0.307</v>
      </c>
      <c r="AI66" s="192">
        <v>0.29670000000000002</v>
      </c>
      <c r="AJ66" s="270">
        <v>0.31</v>
      </c>
      <c r="AK66" s="271">
        <v>0.26490000000000002</v>
      </c>
      <c r="AL66" s="119">
        <v>0.2853</v>
      </c>
      <c r="AM66" s="69">
        <v>0.2492</v>
      </c>
      <c r="AN66" s="170">
        <v>0.25459999999999999</v>
      </c>
      <c r="AO66" s="178">
        <v>0.25740000000000002</v>
      </c>
      <c r="AP66" s="262">
        <v>0.23380000000000001</v>
      </c>
      <c r="AQ66" s="134">
        <v>0.20150000000000001</v>
      </c>
      <c r="AR66" s="79">
        <v>0.2104</v>
      </c>
      <c r="AS66" s="76">
        <v>0.25040000000000001</v>
      </c>
      <c r="AT66" s="271">
        <v>0.26569999999999999</v>
      </c>
      <c r="AU66" s="271">
        <v>0.26500000000000001</v>
      </c>
      <c r="AV66" s="141">
        <v>0.245</v>
      </c>
      <c r="AW66" s="102">
        <v>0.252</v>
      </c>
      <c r="AX66" s="110">
        <v>0.23910000000000001</v>
      </c>
      <c r="AY66" s="99">
        <v>0.26240000000000002</v>
      </c>
      <c r="AZ66" s="109">
        <v>0.27760000000000001</v>
      </c>
      <c r="BA66" s="190">
        <v>0.30170000000000002</v>
      </c>
      <c r="BB66" s="224">
        <v>0.28670000000000001</v>
      </c>
      <c r="BC66" s="192">
        <v>0.2969</v>
      </c>
      <c r="BD66" s="181">
        <v>0.32100000000000001</v>
      </c>
      <c r="BE66" s="151">
        <v>0.33</v>
      </c>
      <c r="BF66" s="264">
        <v>0.3226</v>
      </c>
      <c r="BG66" s="187">
        <v>0.3382</v>
      </c>
      <c r="BH66" s="154">
        <v>0.35160000000000002</v>
      </c>
      <c r="BI66" s="203">
        <v>0.37019999999999997</v>
      </c>
      <c r="BJ66" s="327">
        <v>0.37890000000000001</v>
      </c>
      <c r="BK66" s="125">
        <v>0.38679999999999998</v>
      </c>
      <c r="BL66" s="202">
        <v>0.37380000000000002</v>
      </c>
      <c r="BM66" s="249">
        <v>0.35770000000000002</v>
      </c>
      <c r="BN66" s="287">
        <v>0.33989999999999998</v>
      </c>
      <c r="BO66" s="264">
        <v>0.3226</v>
      </c>
      <c r="BP66" s="276">
        <v>0.31380000000000002</v>
      </c>
      <c r="BQ66" s="205">
        <v>0.29820000000000002</v>
      </c>
      <c r="BR66" s="210">
        <v>0.29509999999999997</v>
      </c>
      <c r="BS66" s="148">
        <v>0.31840000000000002</v>
      </c>
      <c r="BT66" s="149">
        <v>0.3085</v>
      </c>
      <c r="BU66" s="270">
        <v>0.30980000000000002</v>
      </c>
      <c r="BV66" s="264">
        <v>0.3226</v>
      </c>
      <c r="BW66" s="196">
        <v>0.311</v>
      </c>
      <c r="BX66" s="157">
        <v>0.32679999999999998</v>
      </c>
      <c r="BY66" s="252">
        <v>0.35070000000000001</v>
      </c>
      <c r="BZ66" s="255">
        <v>0.33260000000000001</v>
      </c>
      <c r="CA66" s="287">
        <v>0.33929999999999999</v>
      </c>
      <c r="CB66" s="243">
        <v>0.32790000000000002</v>
      </c>
      <c r="CC66" s="231">
        <v>0.30080000000000001</v>
      </c>
      <c r="CD66" s="198">
        <v>0.32729999999999998</v>
      </c>
      <c r="CE66" s="217">
        <v>0.32440000000000002</v>
      </c>
      <c r="CF66" s="199">
        <v>0.3044</v>
      </c>
      <c r="CG66" s="151">
        <v>0.33</v>
      </c>
      <c r="CH66" s="239">
        <v>0.33329999999999999</v>
      </c>
      <c r="CI66" s="243">
        <v>0.32819999999999999</v>
      </c>
      <c r="CJ66" s="196">
        <v>0.3115</v>
      </c>
      <c r="CK66" s="270">
        <v>0.30990000000000001</v>
      </c>
      <c r="CL66" s="264">
        <v>0.32279999999999998</v>
      </c>
      <c r="CM66" s="198">
        <v>0.32769999999999999</v>
      </c>
      <c r="CN66" s="239">
        <v>0.33339999999999997</v>
      </c>
      <c r="CO66" s="150">
        <v>0.31969999999999998</v>
      </c>
      <c r="CP66" s="200">
        <v>0.31240000000000001</v>
      </c>
      <c r="CQ66" s="232">
        <v>0.30590000000000001</v>
      </c>
      <c r="CR66" s="157">
        <v>0.3266</v>
      </c>
      <c r="CS66" s="152">
        <v>0.33679999999999999</v>
      </c>
      <c r="CT66" s="299">
        <v>0.35310000000000002</v>
      </c>
      <c r="CU66" s="294">
        <v>0.37230000000000002</v>
      </c>
      <c r="CV66" s="294">
        <v>0.37259999999999999</v>
      </c>
      <c r="CW66" s="301">
        <v>0.33129999999999998</v>
      </c>
      <c r="CX66" s="181">
        <v>0.32079999999999997</v>
      </c>
      <c r="CY66" s="198">
        <v>0.3276</v>
      </c>
      <c r="CZ66" s="151">
        <v>0.33</v>
      </c>
      <c r="DA66" s="237">
        <v>0.34760000000000002</v>
      </c>
      <c r="DB66" s="297">
        <v>0.34849999999999998</v>
      </c>
      <c r="DC66" s="194">
        <v>0.33650000000000002</v>
      </c>
      <c r="DD66" s="243">
        <v>0.32850000000000001</v>
      </c>
      <c r="DE66" s="206">
        <v>0.29770000000000002</v>
      </c>
      <c r="DF66" s="222">
        <v>0.28760000000000002</v>
      </c>
      <c r="DG66" s="147">
        <v>0.27810000000000001</v>
      </c>
      <c r="DH66" s="126">
        <v>0.26579999999999998</v>
      </c>
      <c r="DI66" s="128">
        <v>0.26140000000000002</v>
      </c>
      <c r="DJ66" s="216">
        <v>0.2447</v>
      </c>
      <c r="DK66" s="247">
        <v>0.26939999999999997</v>
      </c>
      <c r="DL66" s="109">
        <v>0.2772</v>
      </c>
      <c r="DM66" s="207">
        <v>0.28860000000000002</v>
      </c>
      <c r="DN66" s="75">
        <v>0.2802</v>
      </c>
      <c r="DO66" s="74">
        <v>0.26679999999999998</v>
      </c>
    </row>
    <row r="67" spans="1:119">
      <c r="A67" s="64" t="s">
        <v>29</v>
      </c>
      <c r="B67" s="187">
        <v>0.36899999999999999</v>
      </c>
      <c r="C67" s="239">
        <v>0.3634</v>
      </c>
      <c r="D67" s="237">
        <v>0.38090000000000002</v>
      </c>
      <c r="E67" s="157">
        <v>0.3347</v>
      </c>
      <c r="F67" s="157">
        <v>0.35759999999999997</v>
      </c>
      <c r="G67" s="311">
        <v>0.41310000000000002</v>
      </c>
      <c r="H67" s="259">
        <v>0.40200000000000002</v>
      </c>
      <c r="I67" s="194">
        <v>0.36830000000000002</v>
      </c>
      <c r="J67" s="299">
        <v>0.3871</v>
      </c>
      <c r="K67" s="239">
        <v>0.3649</v>
      </c>
      <c r="L67" s="240">
        <v>0.32769999999999999</v>
      </c>
      <c r="M67" s="265">
        <v>0.32269999999999999</v>
      </c>
      <c r="N67" s="208">
        <v>0.2999</v>
      </c>
      <c r="O67" s="106">
        <v>0.29609999999999997</v>
      </c>
      <c r="P67" s="222">
        <v>0.3145</v>
      </c>
      <c r="Q67" s="275">
        <v>0.3654</v>
      </c>
      <c r="R67" s="264">
        <v>0.35249999999999998</v>
      </c>
      <c r="S67" s="157">
        <v>0.35720000000000002</v>
      </c>
      <c r="T67" s="217">
        <v>0.35439999999999999</v>
      </c>
      <c r="U67" s="180">
        <v>0.31259999999999999</v>
      </c>
      <c r="V67" s="257">
        <v>0.31569999999999998</v>
      </c>
      <c r="W67" s="159">
        <v>0.33300000000000002</v>
      </c>
      <c r="X67" s="276">
        <v>0.34289999999999998</v>
      </c>
      <c r="Y67" s="154">
        <v>0.38500000000000001</v>
      </c>
      <c r="Z67" s="193">
        <v>0.34739999999999999</v>
      </c>
      <c r="AA67" s="253">
        <v>0.34520000000000001</v>
      </c>
      <c r="AB67" s="210">
        <v>0.3221</v>
      </c>
      <c r="AC67" s="243">
        <v>0.35920000000000002</v>
      </c>
      <c r="AD67" s="224">
        <v>0.31290000000000001</v>
      </c>
      <c r="AE67" s="223">
        <v>0.30009999999999998</v>
      </c>
      <c r="AF67" s="214">
        <v>0.27910000000000001</v>
      </c>
      <c r="AG67" s="178">
        <v>0.2792</v>
      </c>
      <c r="AH67" s="74">
        <v>0.29049999999999998</v>
      </c>
      <c r="AI67" s="103">
        <v>0.26869999999999999</v>
      </c>
      <c r="AJ67" s="262">
        <v>0.25369999999999998</v>
      </c>
      <c r="AK67" s="66">
        <v>0.251</v>
      </c>
      <c r="AL67" s="103">
        <v>0.26900000000000002</v>
      </c>
      <c r="AM67" s="209">
        <v>0.27460000000000001</v>
      </c>
      <c r="AN67" s="118">
        <v>0.29659999999999997</v>
      </c>
      <c r="AO67" s="171">
        <v>0.28760000000000002</v>
      </c>
      <c r="AP67" s="174">
        <v>0.29110000000000003</v>
      </c>
      <c r="AQ67" s="65">
        <v>0.2417</v>
      </c>
      <c r="AR67" s="90">
        <v>0.25900000000000001</v>
      </c>
      <c r="AS67" s="215">
        <v>0.29210000000000003</v>
      </c>
      <c r="AT67" s="74">
        <v>0.29089999999999999</v>
      </c>
      <c r="AU67" s="247">
        <v>0.29339999999999999</v>
      </c>
      <c r="AV67" s="271">
        <v>0.28889999999999999</v>
      </c>
      <c r="AW67" s="124">
        <v>0.252</v>
      </c>
      <c r="AX67" s="100">
        <v>0.28689999999999999</v>
      </c>
      <c r="AY67" s="127">
        <v>0.28560000000000002</v>
      </c>
      <c r="AZ67" s="116">
        <v>0.245</v>
      </c>
      <c r="BA67" s="89">
        <v>0.2671</v>
      </c>
      <c r="BB67" s="116">
        <v>0.24510000000000001</v>
      </c>
      <c r="BC67" s="89">
        <v>0.26669999999999999</v>
      </c>
      <c r="BD67" s="99">
        <v>0.2853</v>
      </c>
      <c r="BE67" s="67">
        <v>0.2616</v>
      </c>
      <c r="BF67" s="76">
        <v>0.27239999999999998</v>
      </c>
      <c r="BG67" s="118">
        <v>0.29709999999999998</v>
      </c>
      <c r="BH67" s="188">
        <v>0.34179999999999999</v>
      </c>
      <c r="BI67" s="198">
        <v>0.35799999999999998</v>
      </c>
      <c r="BJ67" s="189">
        <v>0.33929999999999999</v>
      </c>
      <c r="BK67" s="225">
        <v>0.36730000000000002</v>
      </c>
      <c r="BL67" s="301">
        <v>0.36249999999999999</v>
      </c>
      <c r="BM67" s="188">
        <v>0.34229999999999999</v>
      </c>
      <c r="BN67" s="159">
        <v>0.3332</v>
      </c>
      <c r="BO67" s="268">
        <v>0.29449999999999998</v>
      </c>
      <c r="BP67" s="68">
        <v>0.26219999999999999</v>
      </c>
      <c r="BQ67" s="178">
        <v>0.27950000000000003</v>
      </c>
      <c r="BR67" s="209">
        <v>0.27450000000000002</v>
      </c>
      <c r="BS67" s="103">
        <v>0.26860000000000001</v>
      </c>
      <c r="BT67" s="94">
        <v>0.25030000000000002</v>
      </c>
      <c r="BU67" s="139">
        <v>0.2361</v>
      </c>
      <c r="BV67" s="83">
        <v>0.1933</v>
      </c>
      <c r="BW67" s="117">
        <v>0.29730000000000001</v>
      </c>
      <c r="BX67" s="126">
        <v>0.28999999999999998</v>
      </c>
      <c r="BY67" s="222">
        <v>0.31419999999999998</v>
      </c>
      <c r="BZ67" s="109">
        <v>0.30230000000000001</v>
      </c>
      <c r="CA67" s="105">
        <v>0.30680000000000002</v>
      </c>
      <c r="CB67" s="163">
        <v>0.29530000000000001</v>
      </c>
      <c r="CC67" s="70">
        <v>0.2782</v>
      </c>
      <c r="CD67" s="164">
        <v>0.30430000000000001</v>
      </c>
      <c r="CE67" s="161">
        <v>0.30599999999999999</v>
      </c>
      <c r="CF67" s="117">
        <v>0.2974</v>
      </c>
      <c r="CG67" s="188">
        <v>0.34189999999999998</v>
      </c>
      <c r="CH67" s="121">
        <v>0.33100000000000002</v>
      </c>
      <c r="CI67" s="241">
        <v>0.3306</v>
      </c>
      <c r="CJ67" s="162">
        <v>0.3206</v>
      </c>
      <c r="CK67" s="147">
        <v>0.3034</v>
      </c>
      <c r="CL67" s="274">
        <v>0.30909999999999999</v>
      </c>
      <c r="CM67" s="208">
        <v>0.3</v>
      </c>
      <c r="CN67" s="191">
        <v>0.35670000000000002</v>
      </c>
      <c r="CO67" s="225">
        <v>0.36709999999999998</v>
      </c>
      <c r="CP67" s="275">
        <v>0.36530000000000001</v>
      </c>
      <c r="CQ67" s="235">
        <v>0.40060000000000001</v>
      </c>
      <c r="CR67" s="125">
        <v>0.42480000000000001</v>
      </c>
      <c r="CS67" s="287">
        <v>0.37209999999999999</v>
      </c>
      <c r="CT67" s="299">
        <v>0.38719999999999999</v>
      </c>
      <c r="CU67" s="299">
        <v>0.3871</v>
      </c>
      <c r="CV67" s="156">
        <v>0.37509999999999999</v>
      </c>
      <c r="CW67" s="148">
        <v>0.34820000000000001</v>
      </c>
      <c r="CX67" s="149">
        <v>0.3377</v>
      </c>
      <c r="CY67" s="196">
        <v>0.33989999999999998</v>
      </c>
      <c r="CZ67" s="158">
        <v>0.3518</v>
      </c>
      <c r="DA67" s="287">
        <v>0.37209999999999999</v>
      </c>
      <c r="DB67" s="151">
        <v>0.36080000000000001</v>
      </c>
      <c r="DC67" s="194">
        <v>0.36809999999999998</v>
      </c>
      <c r="DD67" s="182">
        <v>0.36209999999999998</v>
      </c>
      <c r="DE67" s="230">
        <v>0.3745</v>
      </c>
      <c r="DF67" s="310">
        <v>0.38979999999999998</v>
      </c>
      <c r="DG67" s="154">
        <v>0.3851</v>
      </c>
      <c r="DH67" s="236">
        <v>0.40460000000000002</v>
      </c>
      <c r="DI67" s="288">
        <v>0.4002</v>
      </c>
      <c r="DJ67" s="311">
        <v>0.41320000000000001</v>
      </c>
      <c r="DK67" s="281">
        <v>0.41449999999999998</v>
      </c>
      <c r="DL67" s="237">
        <v>0.38080000000000003</v>
      </c>
      <c r="DM67" s="252">
        <v>0.38479999999999998</v>
      </c>
      <c r="DN67" s="153">
        <v>0.3831</v>
      </c>
      <c r="DO67" s="225">
        <v>0.36709999999999998</v>
      </c>
    </row>
    <row r="68" spans="1:119">
      <c r="A68" s="64" t="s">
        <v>31</v>
      </c>
      <c r="B68" s="153">
        <v>0.40210000000000001</v>
      </c>
      <c r="C68" s="256">
        <v>0.3921</v>
      </c>
      <c r="D68" s="227">
        <v>0.4148</v>
      </c>
      <c r="E68" s="276">
        <v>0.37040000000000001</v>
      </c>
      <c r="F68" s="276">
        <v>0.36009999999999998</v>
      </c>
      <c r="G68" s="148">
        <v>0.36659999999999998</v>
      </c>
      <c r="H68" s="198">
        <v>0.37659999999999999</v>
      </c>
      <c r="I68" s="157">
        <v>0.37559999999999999</v>
      </c>
      <c r="J68" s="270">
        <v>0.35549999999999998</v>
      </c>
      <c r="K68" s="275">
        <v>0.38440000000000002</v>
      </c>
      <c r="L68" s="150">
        <v>0.36709999999999998</v>
      </c>
      <c r="M68" s="192">
        <v>0.33989999999999998</v>
      </c>
      <c r="N68" s="222">
        <v>0.32890000000000003</v>
      </c>
      <c r="O68" s="146">
        <v>0.31280000000000002</v>
      </c>
      <c r="P68" s="75">
        <v>0.31919999999999998</v>
      </c>
      <c r="Q68" s="253">
        <v>0.36299999999999999</v>
      </c>
      <c r="R68" s="275">
        <v>0.38440000000000002</v>
      </c>
      <c r="S68" s="264">
        <v>0.37130000000000002</v>
      </c>
      <c r="T68" s="188">
        <v>0.35899999999999999</v>
      </c>
      <c r="U68" s="300">
        <v>0.33560000000000001</v>
      </c>
      <c r="V68" s="190">
        <v>0.34610000000000002</v>
      </c>
      <c r="W68" s="201">
        <v>0.35170000000000001</v>
      </c>
      <c r="X68" s="128">
        <v>0.29770000000000002</v>
      </c>
      <c r="Y68" s="91">
        <v>0.28399999999999997</v>
      </c>
      <c r="Z68" s="66">
        <v>0.26169999999999999</v>
      </c>
      <c r="AA68" s="73">
        <v>0.25019999999999998</v>
      </c>
      <c r="AB68" s="140">
        <v>0.24440000000000001</v>
      </c>
      <c r="AC68" s="98">
        <v>0.2717</v>
      </c>
      <c r="AD68" s="85">
        <v>0.24890000000000001</v>
      </c>
      <c r="AE68" s="140">
        <v>0.24490000000000001</v>
      </c>
      <c r="AF68" s="212">
        <v>0.24299999999999999</v>
      </c>
      <c r="AG68" s="114">
        <v>0.23899999999999999</v>
      </c>
      <c r="AH68" s="169">
        <v>0.248</v>
      </c>
      <c r="AI68" s="272">
        <v>0.21490000000000001</v>
      </c>
      <c r="AJ68" s="286">
        <v>0.21840000000000001</v>
      </c>
      <c r="AK68" s="83">
        <v>0.19969999999999999</v>
      </c>
      <c r="AL68" s="273">
        <v>0.20730000000000001</v>
      </c>
      <c r="AM68" s="245">
        <v>0.20610000000000001</v>
      </c>
      <c r="AN68" s="212">
        <v>0.2429</v>
      </c>
      <c r="AO68" s="262">
        <v>0.26440000000000002</v>
      </c>
      <c r="AP68" s="284">
        <v>0.2155</v>
      </c>
      <c r="AQ68" s="245">
        <v>0.2059</v>
      </c>
      <c r="AR68" s="140">
        <v>0.24510000000000001</v>
      </c>
      <c r="AS68" s="262">
        <v>0.26429999999999998</v>
      </c>
      <c r="AT68" s="140">
        <v>0.24510000000000001</v>
      </c>
      <c r="AU68" s="113">
        <v>0.26740000000000003</v>
      </c>
      <c r="AV68" s="166">
        <v>0.26579999999999998</v>
      </c>
      <c r="AW68" s="66">
        <v>0.26119999999999999</v>
      </c>
      <c r="AX68" s="93">
        <v>0.27550000000000002</v>
      </c>
      <c r="AY68" s="129">
        <v>0.24379999999999999</v>
      </c>
      <c r="AZ68" s="273">
        <v>0.20680000000000001</v>
      </c>
      <c r="BA68" s="143">
        <v>0.22339999999999999</v>
      </c>
      <c r="BB68" s="285">
        <v>0.2382</v>
      </c>
      <c r="BC68" s="169">
        <v>0.2482</v>
      </c>
      <c r="BD68" s="166">
        <v>0.26629999999999998</v>
      </c>
      <c r="BE68" s="93">
        <v>0.27579999999999999</v>
      </c>
      <c r="BF68" s="90">
        <v>0.27</v>
      </c>
      <c r="BG68" s="128">
        <v>0.29709999999999998</v>
      </c>
      <c r="BH68" s="145">
        <v>0.2954</v>
      </c>
      <c r="BI68" s="271">
        <v>0.30199999999999999</v>
      </c>
      <c r="BJ68" s="119">
        <v>0.32690000000000002</v>
      </c>
      <c r="BK68" s="193">
        <v>0.3649</v>
      </c>
      <c r="BL68" s="182">
        <v>0.38059999999999999</v>
      </c>
      <c r="BM68" s="188">
        <v>0.3599</v>
      </c>
      <c r="BN68" s="210">
        <v>0.33760000000000001</v>
      </c>
      <c r="BO68" s="156">
        <v>0.39560000000000001</v>
      </c>
      <c r="BP68" s="225">
        <v>0.38690000000000002</v>
      </c>
      <c r="BQ68" s="243">
        <v>0.37830000000000003</v>
      </c>
      <c r="BR68" s="256">
        <v>0.39379999999999998</v>
      </c>
      <c r="BS68" s="158">
        <v>0.37040000000000001</v>
      </c>
      <c r="BT68" s="243">
        <v>0.3775</v>
      </c>
      <c r="BU68" s="182">
        <v>0.38129999999999997</v>
      </c>
      <c r="BV68" s="204">
        <v>0.36409999999999998</v>
      </c>
      <c r="BW68" s="257">
        <v>0.33139999999999997</v>
      </c>
      <c r="BX68" s="173">
        <v>0.32219999999999999</v>
      </c>
      <c r="BY68" s="109">
        <v>0.3165</v>
      </c>
      <c r="BZ68" s="271">
        <v>0.30230000000000001</v>
      </c>
      <c r="CA68" s="117">
        <v>0.31140000000000001</v>
      </c>
      <c r="CB68" s="247">
        <v>0.307</v>
      </c>
      <c r="CC68" s="106">
        <v>0.30990000000000001</v>
      </c>
      <c r="CD68" s="108">
        <v>0.3342</v>
      </c>
      <c r="CE68" s="257">
        <v>0.33129999999999998</v>
      </c>
      <c r="CF68" s="205">
        <v>0.34189999999999998</v>
      </c>
      <c r="CG68" s="265">
        <v>0.33950000000000002</v>
      </c>
      <c r="CH68" s="201">
        <v>0.35210000000000002</v>
      </c>
      <c r="CI68" s="248">
        <v>0.36149999999999999</v>
      </c>
      <c r="CJ68" s="148">
        <v>0.36609999999999998</v>
      </c>
      <c r="CK68" s="257">
        <v>0.33179999999999998</v>
      </c>
      <c r="CL68" s="121">
        <v>0.3478</v>
      </c>
      <c r="CM68" s="122">
        <v>0.32540000000000002</v>
      </c>
      <c r="CN68" s="119">
        <v>0.32640000000000002</v>
      </c>
      <c r="CO68" s="265">
        <v>0.3387</v>
      </c>
      <c r="CP68" s="206">
        <v>0.34129999999999999</v>
      </c>
      <c r="CQ68" s="159">
        <v>0.34960000000000002</v>
      </c>
      <c r="CR68" s="240">
        <v>0.34370000000000001</v>
      </c>
      <c r="CS68" s="173">
        <v>0.32269999999999999</v>
      </c>
      <c r="CT68" s="198">
        <v>0.3775</v>
      </c>
      <c r="CU68" s="198">
        <v>0.37719999999999998</v>
      </c>
      <c r="CV68" s="225">
        <v>0.38719999999999999</v>
      </c>
      <c r="CW68" s="230">
        <v>0.39419999999999999</v>
      </c>
      <c r="CX68" s="264">
        <v>0.3715</v>
      </c>
      <c r="CY68" s="188">
        <v>0.35959999999999998</v>
      </c>
      <c r="CZ68" s="148">
        <v>0.3664</v>
      </c>
      <c r="DA68" s="279">
        <v>0.39900000000000002</v>
      </c>
      <c r="DB68" s="297">
        <v>0.40250000000000002</v>
      </c>
      <c r="DC68" s="255">
        <v>0.38279999999999997</v>
      </c>
      <c r="DD68" s="149">
        <v>0.35489999999999999</v>
      </c>
      <c r="DE68" s="254">
        <v>0.34329999999999999</v>
      </c>
      <c r="DF68" s="148">
        <v>0.36599999999999999</v>
      </c>
      <c r="DG68" s="297">
        <v>0.40179999999999999</v>
      </c>
      <c r="DH68" s="289">
        <v>0.40460000000000002</v>
      </c>
      <c r="DI68" s="158">
        <v>0.37009999999999998</v>
      </c>
      <c r="DJ68" s="289">
        <v>0.40400000000000003</v>
      </c>
      <c r="DK68" s="292">
        <v>0.42070000000000002</v>
      </c>
      <c r="DL68" s="125">
        <v>0.44840000000000002</v>
      </c>
      <c r="DM68" s="123">
        <v>0.44209999999999999</v>
      </c>
      <c r="DN68" s="236">
        <v>0.42670000000000002</v>
      </c>
      <c r="DO68" s="327">
        <v>0.43919999999999998</v>
      </c>
    </row>
    <row r="69" spans="1:119">
      <c r="A69" s="64" t="s">
        <v>33</v>
      </c>
      <c r="B69" s="187">
        <v>0.31809999999999999</v>
      </c>
      <c r="C69" s="251">
        <v>0.33200000000000002</v>
      </c>
      <c r="D69" s="125">
        <v>0.34960000000000002</v>
      </c>
      <c r="E69" s="125">
        <v>0.32440000000000002</v>
      </c>
      <c r="F69" s="125">
        <v>0.33729999999999999</v>
      </c>
      <c r="G69" s="156">
        <v>0.30459999999999998</v>
      </c>
      <c r="H69" s="253">
        <v>0.28499999999999998</v>
      </c>
      <c r="I69" s="76">
        <v>0.2366</v>
      </c>
      <c r="J69" s="213">
        <v>0.23860000000000001</v>
      </c>
      <c r="K69" s="75">
        <v>0.25790000000000002</v>
      </c>
      <c r="L69" s="199">
        <v>0.27600000000000002</v>
      </c>
      <c r="M69" s="274">
        <v>0.2611</v>
      </c>
      <c r="N69" s="279">
        <v>0.30719999999999997</v>
      </c>
      <c r="O69" s="158">
        <v>0.28899999999999998</v>
      </c>
      <c r="P69" s="213">
        <v>0.23880000000000001</v>
      </c>
      <c r="Q69" s="117">
        <v>0.25319999999999998</v>
      </c>
      <c r="R69" s="90">
        <v>0.22739999999999999</v>
      </c>
      <c r="S69" s="258">
        <v>0.2656</v>
      </c>
      <c r="T69" s="201">
        <v>0.27800000000000002</v>
      </c>
      <c r="U69" s="220">
        <v>0.27810000000000001</v>
      </c>
      <c r="V69" s="120">
        <v>0.26900000000000002</v>
      </c>
      <c r="W69" s="198">
        <v>0.29310000000000003</v>
      </c>
      <c r="X69" s="127">
        <v>0.24529999999999999</v>
      </c>
      <c r="Y69" s="175">
        <v>0.2382</v>
      </c>
      <c r="Z69" s="115">
        <v>0.22</v>
      </c>
      <c r="AA69" s="124">
        <v>0.22239999999999999</v>
      </c>
      <c r="AB69" s="88">
        <v>0.2041</v>
      </c>
      <c r="AC69" s="110">
        <v>0.22789999999999999</v>
      </c>
      <c r="AD69" s="158">
        <v>0.28920000000000001</v>
      </c>
      <c r="AE69" s="120">
        <v>0.26889999999999997</v>
      </c>
      <c r="AF69" s="108">
        <v>0.26700000000000002</v>
      </c>
      <c r="AG69" s="300">
        <v>0.26740000000000003</v>
      </c>
      <c r="AH69" s="151">
        <v>0.29520000000000002</v>
      </c>
      <c r="AI69" s="195">
        <v>0.2944</v>
      </c>
      <c r="AJ69" s="163">
        <v>0.25130000000000002</v>
      </c>
      <c r="AK69" s="171">
        <v>0.24629999999999999</v>
      </c>
      <c r="AL69" s="223">
        <v>0.25490000000000002</v>
      </c>
      <c r="AM69" s="89">
        <v>0.2331</v>
      </c>
      <c r="AN69" s="93">
        <v>0.23119999999999999</v>
      </c>
      <c r="AO69" s="124">
        <v>0.22259999999999999</v>
      </c>
      <c r="AP69" s="111">
        <v>0.22689999999999999</v>
      </c>
      <c r="AQ69" s="104">
        <v>0.21490000000000001</v>
      </c>
      <c r="AR69" s="175">
        <v>0.2382</v>
      </c>
      <c r="AS69" s="79">
        <v>0.20710000000000001</v>
      </c>
      <c r="AT69" s="212">
        <v>0.2107</v>
      </c>
      <c r="AU69" s="143">
        <v>0.19850000000000001</v>
      </c>
      <c r="AV69" s="246">
        <v>0.1971</v>
      </c>
      <c r="AW69" s="82">
        <v>0.18609999999999999</v>
      </c>
      <c r="AX69" s="298">
        <v>0.2034</v>
      </c>
      <c r="AY69" s="268">
        <v>0.25080000000000002</v>
      </c>
      <c r="AZ69" s="250">
        <v>0.315</v>
      </c>
      <c r="BA69" s="189">
        <v>0.28100000000000003</v>
      </c>
      <c r="BB69" s="243">
        <v>0.29370000000000002</v>
      </c>
      <c r="BC69" s="292">
        <v>0.3201</v>
      </c>
      <c r="BD69" s="242">
        <v>0.30669999999999997</v>
      </c>
      <c r="BE69" s="220">
        <v>0.27810000000000001</v>
      </c>
      <c r="BF69" s="100">
        <v>0.24610000000000001</v>
      </c>
      <c r="BG69" s="258">
        <v>0.26569999999999999</v>
      </c>
      <c r="BH69" s="161">
        <v>0.25879999999999997</v>
      </c>
      <c r="BI69" s="72">
        <v>0.22650000000000001</v>
      </c>
      <c r="BJ69" s="267">
        <v>0.31950000000000001</v>
      </c>
      <c r="BK69" s="288">
        <v>0.3211</v>
      </c>
      <c r="BL69" s="267">
        <v>0.31940000000000002</v>
      </c>
      <c r="BM69" s="183">
        <v>0.318</v>
      </c>
      <c r="BN69" s="194">
        <v>0.29959999999999998</v>
      </c>
      <c r="BO69" s="232">
        <v>0.2772</v>
      </c>
      <c r="BP69" s="292">
        <v>0.32019999999999998</v>
      </c>
      <c r="BQ69" s="185">
        <v>0.31680000000000003</v>
      </c>
      <c r="BR69" s="236">
        <v>0.32400000000000001</v>
      </c>
      <c r="BS69" s="288">
        <v>0.3206</v>
      </c>
      <c r="BT69" s="235">
        <v>0.32150000000000001</v>
      </c>
      <c r="BU69" s="123">
        <v>0.33360000000000001</v>
      </c>
      <c r="BV69" s="248">
        <v>0.28349999999999997</v>
      </c>
      <c r="BW69" s="272">
        <v>0.19350000000000001</v>
      </c>
      <c r="BX69" s="133">
        <v>0.1915</v>
      </c>
      <c r="BY69" s="118">
        <v>0.25269999999999998</v>
      </c>
      <c r="BZ69" s="285">
        <v>0.2077</v>
      </c>
      <c r="CA69" s="97">
        <v>0.2208</v>
      </c>
      <c r="CB69" s="134">
        <v>0.19980000000000001</v>
      </c>
      <c r="CC69" s="144">
        <v>0.1928</v>
      </c>
      <c r="CD69" s="83">
        <v>0.184</v>
      </c>
      <c r="CE69" s="177">
        <v>0.20080000000000001</v>
      </c>
      <c r="CF69" s="177">
        <v>0.20119999999999999</v>
      </c>
      <c r="CG69" s="240">
        <v>0.27300000000000002</v>
      </c>
      <c r="CH69" s="257">
        <v>0.26519999999999999</v>
      </c>
      <c r="CI69" s="147">
        <v>0.25690000000000002</v>
      </c>
      <c r="CJ69" s="121">
        <v>0.27510000000000001</v>
      </c>
      <c r="CK69" s="67">
        <v>0.22919999999999999</v>
      </c>
      <c r="CL69" s="182">
        <v>0.29549999999999998</v>
      </c>
      <c r="CM69" s="265">
        <v>0.27</v>
      </c>
      <c r="CN69" s="200">
        <v>0.28210000000000002</v>
      </c>
      <c r="CO69" s="257">
        <v>0.26519999999999999</v>
      </c>
      <c r="CP69" s="108">
        <v>0.26679999999999998</v>
      </c>
      <c r="CQ69" s="118">
        <v>0.2525</v>
      </c>
      <c r="CR69" s="195">
        <v>0.29459999999999997</v>
      </c>
      <c r="CS69" s="255">
        <v>0.29680000000000001</v>
      </c>
      <c r="CT69" s="123">
        <v>0.33360000000000001</v>
      </c>
      <c r="CU69" s="252">
        <v>0.31069999999999998</v>
      </c>
      <c r="CV69" s="260">
        <v>0.33629999999999999</v>
      </c>
      <c r="CW69" s="287">
        <v>0.30230000000000001</v>
      </c>
      <c r="CX69" s="230">
        <v>0.3039</v>
      </c>
      <c r="CY69" s="292">
        <v>0.32019999999999998</v>
      </c>
      <c r="CZ69" s="125">
        <v>0.33729999999999999</v>
      </c>
      <c r="DA69" s="237">
        <v>0.30840000000000001</v>
      </c>
      <c r="DB69" s="225">
        <v>0.2994</v>
      </c>
      <c r="DC69" s="151">
        <v>0.29499999999999998</v>
      </c>
      <c r="DD69" s="194">
        <v>0.29970000000000002</v>
      </c>
      <c r="DE69" s="271">
        <v>0.24729999999999999</v>
      </c>
      <c r="DF69" s="208">
        <v>0.25430000000000003</v>
      </c>
      <c r="DG69" s="107">
        <v>0.26629999999999998</v>
      </c>
      <c r="DH69" s="201">
        <v>0.27760000000000001</v>
      </c>
      <c r="DI69" s="222">
        <v>0.26369999999999999</v>
      </c>
      <c r="DJ69" s="149">
        <v>0.27929999999999999</v>
      </c>
      <c r="DK69" s="252">
        <v>0.31090000000000001</v>
      </c>
      <c r="DL69" s="194">
        <v>0.29970000000000002</v>
      </c>
      <c r="DM69" s="230">
        <v>0.30430000000000001</v>
      </c>
      <c r="DN69" s="199">
        <v>0.27579999999999999</v>
      </c>
      <c r="DO69" s="195">
        <v>0.29449999999999998</v>
      </c>
    </row>
    <row r="70" spans="1:119">
      <c r="A70" s="64" t="s">
        <v>35</v>
      </c>
      <c r="B70" s="163">
        <v>0.41489999999999999</v>
      </c>
      <c r="C70" s="70">
        <v>0.38690000000000002</v>
      </c>
      <c r="D70" s="69">
        <v>0.37569999999999998</v>
      </c>
      <c r="E70" s="72">
        <v>0.34489999999999998</v>
      </c>
      <c r="F70" s="72">
        <v>0.35249999999999998</v>
      </c>
      <c r="G70" s="112">
        <v>0.34849999999999998</v>
      </c>
      <c r="H70" s="116">
        <v>0.33329999999999999</v>
      </c>
      <c r="I70" s="221">
        <v>0.3024</v>
      </c>
      <c r="J70" s="135">
        <v>0.28970000000000001</v>
      </c>
      <c r="K70" s="263">
        <v>0.27489999999999998</v>
      </c>
      <c r="L70" s="83">
        <v>0.24890000000000001</v>
      </c>
      <c r="M70" s="284">
        <v>0.27339999999999998</v>
      </c>
      <c r="N70" s="135">
        <v>0.29020000000000001</v>
      </c>
      <c r="O70" s="167">
        <v>0.28420000000000001</v>
      </c>
      <c r="P70" s="80">
        <v>0.27660000000000001</v>
      </c>
      <c r="Q70" s="65">
        <v>0.3296</v>
      </c>
      <c r="R70" s="168">
        <v>0.34570000000000001</v>
      </c>
      <c r="S70" s="170">
        <v>0.38540000000000002</v>
      </c>
      <c r="T70" s="102">
        <v>0.37990000000000002</v>
      </c>
      <c r="U70" s="214">
        <v>0.38850000000000001</v>
      </c>
      <c r="V70" s="215">
        <v>0.41160000000000002</v>
      </c>
      <c r="W70" s="271">
        <v>0.40570000000000001</v>
      </c>
      <c r="X70" s="247">
        <v>0.41199999999999998</v>
      </c>
      <c r="Y70" s="215">
        <v>0.41149999999999998</v>
      </c>
      <c r="Z70" s="102">
        <v>0.37980000000000003</v>
      </c>
      <c r="AA70" s="102">
        <v>0.38</v>
      </c>
      <c r="AB70" s="108">
        <v>0.4546</v>
      </c>
      <c r="AC70" s="201">
        <v>0.48</v>
      </c>
      <c r="AD70" s="181">
        <v>0.5071</v>
      </c>
      <c r="AE70" s="237">
        <v>0.55579999999999996</v>
      </c>
      <c r="AF70" s="156">
        <v>0.54720000000000002</v>
      </c>
      <c r="AG70" s="198">
        <v>0.51900000000000002</v>
      </c>
      <c r="AH70" s="277">
        <v>0.51160000000000005</v>
      </c>
      <c r="AI70" s="276">
        <v>0.49330000000000002</v>
      </c>
      <c r="AJ70" s="270">
        <v>0.4864</v>
      </c>
      <c r="AK70" s="222">
        <v>0.4466</v>
      </c>
      <c r="AL70" s="180">
        <v>0.44319999999999998</v>
      </c>
      <c r="AM70" s="107">
        <v>0.45290000000000002</v>
      </c>
      <c r="AN70" s="190">
        <v>0.47110000000000002</v>
      </c>
      <c r="AO70" s="182">
        <v>0.52429999999999999</v>
      </c>
      <c r="AP70" s="197">
        <v>0.5151</v>
      </c>
      <c r="AQ70" s="243">
        <v>0.5212</v>
      </c>
      <c r="AR70" s="236">
        <v>0.59489999999999998</v>
      </c>
      <c r="AS70" s="125">
        <v>0.62780000000000002</v>
      </c>
      <c r="AT70" s="183">
        <v>0.57989999999999997</v>
      </c>
      <c r="AU70" s="294">
        <v>0.60240000000000005</v>
      </c>
      <c r="AV70" s="301">
        <v>0.52569999999999995</v>
      </c>
      <c r="AW70" s="194">
        <v>0.53520000000000001</v>
      </c>
      <c r="AX70" s="225">
        <v>0.5333</v>
      </c>
      <c r="AY70" s="204">
        <v>0.49980000000000002</v>
      </c>
      <c r="AZ70" s="207">
        <v>0.44840000000000002</v>
      </c>
      <c r="BA70" s="274">
        <v>0.4395</v>
      </c>
      <c r="BB70" s="210">
        <v>0.46010000000000001</v>
      </c>
      <c r="BC70" s="274">
        <v>0.4395</v>
      </c>
      <c r="BD70" s="105">
        <v>0.4345</v>
      </c>
      <c r="BE70" s="161">
        <v>0.43380000000000002</v>
      </c>
      <c r="BF70" s="180">
        <v>0.44309999999999999</v>
      </c>
      <c r="BG70" s="120">
        <v>0.4577</v>
      </c>
      <c r="BH70" s="240">
        <v>0.46929999999999999</v>
      </c>
      <c r="BI70" s="300">
        <v>0.45490000000000003</v>
      </c>
      <c r="BJ70" s="222">
        <v>0.44579999999999997</v>
      </c>
      <c r="BK70" s="189">
        <v>0.48730000000000001</v>
      </c>
      <c r="BL70" s="149">
        <v>0.48449999999999999</v>
      </c>
      <c r="BM70" s="240">
        <v>0.46929999999999999</v>
      </c>
      <c r="BN70" s="121">
        <v>0.47520000000000001</v>
      </c>
      <c r="BO70" s="201">
        <v>0.48080000000000001</v>
      </c>
      <c r="BP70" s="71">
        <v>0.39560000000000001</v>
      </c>
      <c r="BQ70" s="211">
        <v>0.39240000000000003</v>
      </c>
      <c r="BR70" s="109">
        <v>0.4274</v>
      </c>
      <c r="BS70" s="106">
        <v>0.4163</v>
      </c>
      <c r="BT70" s="257">
        <v>0.44969999999999999</v>
      </c>
      <c r="BU70" s="159">
        <v>0.47799999999999998</v>
      </c>
      <c r="BV70" s="157">
        <v>0.51790000000000003</v>
      </c>
      <c r="BW70" s="220">
        <v>0.4824</v>
      </c>
      <c r="BX70" s="232">
        <v>0.4798</v>
      </c>
      <c r="BY70" s="201">
        <v>0.48080000000000001</v>
      </c>
      <c r="BZ70" s="108">
        <v>0.45329999999999998</v>
      </c>
      <c r="CA70" s="162">
        <v>0.45610000000000001</v>
      </c>
      <c r="CB70" s="193">
        <v>0.50049999999999994</v>
      </c>
      <c r="CC70" s="248">
        <v>0.49609999999999999</v>
      </c>
      <c r="CD70" s="157">
        <v>0.51800000000000002</v>
      </c>
      <c r="CE70" s="248">
        <v>0.49530000000000002</v>
      </c>
      <c r="CF70" s="264">
        <v>0.51039999999999996</v>
      </c>
      <c r="CG70" s="189">
        <v>0.48849999999999999</v>
      </c>
      <c r="CH70" s="157">
        <v>0.51800000000000002</v>
      </c>
      <c r="CI70" s="158">
        <v>0.50870000000000004</v>
      </c>
      <c r="CJ70" s="270">
        <v>0.48630000000000001</v>
      </c>
      <c r="CK70" s="300">
        <v>0.45500000000000002</v>
      </c>
      <c r="CL70" s="231">
        <v>0.4708</v>
      </c>
      <c r="CM70" s="160">
        <v>0.43719999999999998</v>
      </c>
      <c r="CN70" s="173">
        <v>0.4355</v>
      </c>
      <c r="CO70" s="223">
        <v>0.4239</v>
      </c>
      <c r="CP70" s="100">
        <v>0.40129999999999999</v>
      </c>
      <c r="CQ70" s="208">
        <v>0.42249999999999999</v>
      </c>
      <c r="CR70" s="174">
        <v>0.41</v>
      </c>
      <c r="CS70" s="170">
        <v>0.38629999999999998</v>
      </c>
      <c r="CT70" s="106">
        <v>0.41639999999999999</v>
      </c>
      <c r="CU70" s="126">
        <v>0.40679999999999999</v>
      </c>
      <c r="CV70" s="71">
        <v>0.39679999999999999</v>
      </c>
      <c r="CW70" s="211">
        <v>0.39179999999999998</v>
      </c>
      <c r="CX70" s="172">
        <v>0.3715</v>
      </c>
      <c r="CY70" s="93">
        <v>0.36459999999999998</v>
      </c>
      <c r="CZ70" s="76">
        <v>0.3785</v>
      </c>
      <c r="DA70" s="147">
        <v>0.4284</v>
      </c>
      <c r="DB70" s="208">
        <v>0.42209999999999998</v>
      </c>
      <c r="DC70" s="145">
        <v>0.39500000000000002</v>
      </c>
      <c r="DD70" s="172">
        <v>0.37169999999999997</v>
      </c>
      <c r="DE70" s="72">
        <v>0.35289999999999999</v>
      </c>
      <c r="DF70" s="113">
        <v>0.3518</v>
      </c>
      <c r="DG70" s="216">
        <v>0.36609999999999998</v>
      </c>
      <c r="DH70" s="92">
        <v>0.37409999999999999</v>
      </c>
      <c r="DI70" s="93">
        <v>0.36549999999999999</v>
      </c>
      <c r="DJ70" s="171">
        <v>0.40400000000000003</v>
      </c>
      <c r="DK70" s="128">
        <v>0.39839999999999998</v>
      </c>
      <c r="DL70" s="271">
        <v>0.40560000000000002</v>
      </c>
      <c r="DM70" s="174">
        <v>0.4088</v>
      </c>
      <c r="DN70" s="164">
        <v>0.42959999999999998</v>
      </c>
      <c r="DO70" s="162">
        <v>0.45650000000000002</v>
      </c>
    </row>
    <row r="71" spans="1:119">
      <c r="A71" s="64" t="s">
        <v>37</v>
      </c>
      <c r="B71" s="169">
        <v>0.26469999999999999</v>
      </c>
      <c r="C71" s="168">
        <v>0.29799999999999999</v>
      </c>
      <c r="D71" s="263">
        <v>0.19939999999999999</v>
      </c>
      <c r="E71" s="79">
        <v>0.2039</v>
      </c>
      <c r="F71" s="79">
        <v>0.24349999999999999</v>
      </c>
      <c r="G71" s="77">
        <v>0.22539999999999999</v>
      </c>
      <c r="H71" s="97">
        <v>0.29260000000000003</v>
      </c>
      <c r="I71" s="169">
        <v>0.26579999999999998</v>
      </c>
      <c r="J71" s="73">
        <v>0.2727</v>
      </c>
      <c r="K71" s="262">
        <v>0.30170000000000002</v>
      </c>
      <c r="L71" s="137">
        <v>0.2858</v>
      </c>
      <c r="M71" s="165">
        <v>0.36699999999999999</v>
      </c>
      <c r="N71" s="128">
        <v>0.3725</v>
      </c>
      <c r="O71" s="178">
        <v>0.36299999999999999</v>
      </c>
      <c r="P71" s="160">
        <v>0.42880000000000001</v>
      </c>
      <c r="Q71" s="101">
        <v>0.41320000000000001</v>
      </c>
      <c r="R71" s="194">
        <v>0.56659999999999999</v>
      </c>
      <c r="S71" s="156">
        <v>0.58230000000000004</v>
      </c>
      <c r="T71" s="289">
        <v>0.60219999999999996</v>
      </c>
      <c r="U71" s="187">
        <v>0.5696</v>
      </c>
      <c r="V71" s="156">
        <v>0.5827</v>
      </c>
      <c r="W71" s="154">
        <v>0.60640000000000005</v>
      </c>
      <c r="X71" s="301">
        <v>0.55449999999999999</v>
      </c>
      <c r="Y71" s="234">
        <v>0.57669999999999999</v>
      </c>
      <c r="Z71" s="226">
        <v>0.5927</v>
      </c>
      <c r="AA71" s="203">
        <v>0.65259999999999996</v>
      </c>
      <c r="AB71" s="195">
        <v>0.54749999999999999</v>
      </c>
      <c r="AC71" s="230">
        <v>0.57979999999999998</v>
      </c>
      <c r="AD71" s="231">
        <v>0.47489999999999999</v>
      </c>
      <c r="AE71" s="231">
        <v>0.47439999999999999</v>
      </c>
      <c r="AF71" s="149">
        <v>0.495</v>
      </c>
      <c r="AG71" s="301">
        <v>0.55420000000000003</v>
      </c>
      <c r="AH71" s="255">
        <v>0.55640000000000001</v>
      </c>
      <c r="AI71" s="187">
        <v>0.56930000000000003</v>
      </c>
      <c r="AJ71" s="234">
        <v>0.5756</v>
      </c>
      <c r="AK71" s="121">
        <v>0.48130000000000001</v>
      </c>
      <c r="AL71" s="277">
        <v>0.53190000000000004</v>
      </c>
      <c r="AM71" s="70">
        <v>0.35770000000000002</v>
      </c>
      <c r="AN71" s="146">
        <v>0.40639999999999998</v>
      </c>
      <c r="AO71" s="146">
        <v>0.40579999999999999</v>
      </c>
      <c r="AP71" s="241">
        <v>0.4778</v>
      </c>
      <c r="AQ71" s="121">
        <v>0.48180000000000001</v>
      </c>
      <c r="AR71" s="301">
        <v>0.55410000000000004</v>
      </c>
      <c r="AS71" s="244">
        <v>0.51160000000000005</v>
      </c>
      <c r="AT71" s="208">
        <v>0.40770000000000001</v>
      </c>
      <c r="AU71" s="106">
        <v>0.39989999999999998</v>
      </c>
      <c r="AV71" s="171">
        <v>0.38140000000000002</v>
      </c>
      <c r="AW71" s="171">
        <v>0.38140000000000002</v>
      </c>
      <c r="AX71" s="74">
        <v>0.3871</v>
      </c>
      <c r="AY71" s="141">
        <v>0.33200000000000002</v>
      </c>
      <c r="AZ71" s="96">
        <v>0.252</v>
      </c>
      <c r="BA71" s="298">
        <v>0.2303</v>
      </c>
      <c r="BB71" s="168">
        <v>0.30059999999999998</v>
      </c>
      <c r="BC71" s="262">
        <v>0.30149999999999999</v>
      </c>
      <c r="BD71" s="65">
        <v>0.27579999999999999</v>
      </c>
      <c r="BE71" s="93">
        <v>0.3276</v>
      </c>
      <c r="BF71" s="214">
        <v>0.36080000000000001</v>
      </c>
      <c r="BG71" s="71">
        <v>0.36959999999999998</v>
      </c>
      <c r="BH71" s="209">
        <v>0.34920000000000001</v>
      </c>
      <c r="BI71" s="74">
        <v>0.38719999999999999</v>
      </c>
      <c r="BJ71" s="171">
        <v>0.38140000000000002</v>
      </c>
      <c r="BK71" s="147">
        <v>0.41599999999999998</v>
      </c>
      <c r="BL71" s="268">
        <v>0.39639999999999997</v>
      </c>
      <c r="BM71" s="196">
        <v>0.50219999999999998</v>
      </c>
      <c r="BN71" s="217">
        <v>0.53580000000000005</v>
      </c>
      <c r="BO71" s="235">
        <v>0.64190000000000003</v>
      </c>
      <c r="BP71" s="125">
        <v>0.69610000000000005</v>
      </c>
      <c r="BQ71" s="269">
        <v>0.61380000000000001</v>
      </c>
      <c r="BR71" s="235">
        <v>0.64</v>
      </c>
      <c r="BS71" s="299">
        <v>0.61009999999999998</v>
      </c>
      <c r="BT71" s="187">
        <v>0.5696</v>
      </c>
      <c r="BU71" s="151">
        <v>0.54849999999999999</v>
      </c>
      <c r="BV71" s="202">
        <v>0.66159999999999997</v>
      </c>
      <c r="BW71" s="74">
        <v>0.3881</v>
      </c>
      <c r="BX71" s="145">
        <v>0.36820000000000003</v>
      </c>
      <c r="BY71" s="91">
        <v>0.34379999999999999</v>
      </c>
      <c r="BZ71" s="89">
        <v>0.33260000000000001</v>
      </c>
      <c r="CA71" s="113">
        <v>0.30909999999999999</v>
      </c>
      <c r="CB71" s="67">
        <v>0.32090000000000002</v>
      </c>
      <c r="CC71" s="92">
        <v>0.33929999999999999</v>
      </c>
      <c r="CD71" s="172">
        <v>0.3342</v>
      </c>
      <c r="CE71" s="103">
        <v>0.3382</v>
      </c>
      <c r="CF71" s="278">
        <v>0.32550000000000001</v>
      </c>
      <c r="CG71" s="73">
        <v>0.27300000000000002</v>
      </c>
      <c r="CH71" s="166">
        <v>0.30509999999999998</v>
      </c>
      <c r="CI71" s="65">
        <v>0.27589999999999998</v>
      </c>
      <c r="CJ71" s="104">
        <v>0.27060000000000001</v>
      </c>
      <c r="CK71" s="85">
        <v>0.26850000000000002</v>
      </c>
      <c r="CL71" s="114">
        <v>0.24779999999999999</v>
      </c>
      <c r="CM71" s="167">
        <v>0.21229999999999999</v>
      </c>
      <c r="CN71" s="88">
        <v>0.2331</v>
      </c>
      <c r="CO71" s="129">
        <v>0.2581</v>
      </c>
      <c r="CP71" s="246">
        <v>0.20979999999999999</v>
      </c>
      <c r="CQ71" s="136">
        <v>0.22819999999999999</v>
      </c>
      <c r="CR71" s="134">
        <v>0.21759999999999999</v>
      </c>
      <c r="CS71" s="306">
        <v>0.1817</v>
      </c>
      <c r="CT71" s="132">
        <v>0.1845</v>
      </c>
      <c r="CU71" s="82">
        <v>0.1734</v>
      </c>
      <c r="CV71" s="83">
        <v>0.16370000000000001</v>
      </c>
      <c r="CW71" s="245">
        <v>0.1767</v>
      </c>
      <c r="CX71" s="82">
        <v>0.17130000000000001</v>
      </c>
      <c r="CY71" s="176">
        <v>0.1749</v>
      </c>
      <c r="CZ71" s="306">
        <v>0.18060000000000001</v>
      </c>
      <c r="DA71" s="132">
        <v>0.1855</v>
      </c>
      <c r="DB71" s="81">
        <v>0.18429999999999999</v>
      </c>
      <c r="DC71" s="263">
        <v>0.1996</v>
      </c>
      <c r="DD71" s="80">
        <v>0.20119999999999999</v>
      </c>
      <c r="DE71" s="272">
        <v>0.19650000000000001</v>
      </c>
      <c r="DF71" s="221">
        <v>0.24010000000000001</v>
      </c>
      <c r="DG71" s="96">
        <v>0.252</v>
      </c>
      <c r="DH71" s="139">
        <v>0.26350000000000001</v>
      </c>
      <c r="DI71" s="65">
        <v>0.27760000000000001</v>
      </c>
      <c r="DJ71" s="97">
        <v>0.29089999999999999</v>
      </c>
      <c r="DK71" s="67">
        <v>0.3201</v>
      </c>
      <c r="DL71" s="170">
        <v>0.35599999999999998</v>
      </c>
      <c r="DM71" s="126">
        <v>0.38479999999999998</v>
      </c>
      <c r="DN71" s="208">
        <v>0.40889999999999999</v>
      </c>
      <c r="DO71" s="108">
        <v>0.45069999999999999</v>
      </c>
    </row>
    <row r="72" spans="1:119">
      <c r="A72" s="64" t="s">
        <v>39</v>
      </c>
      <c r="B72" s="92">
        <v>0.32069999999999999</v>
      </c>
      <c r="C72" s="76">
        <v>0.3241</v>
      </c>
      <c r="D72" s="116">
        <v>0.28179999999999999</v>
      </c>
      <c r="E72" s="116">
        <v>0.29630000000000001</v>
      </c>
      <c r="F72" s="116">
        <v>0.28149999999999997</v>
      </c>
      <c r="G72" s="102">
        <v>0.32790000000000002</v>
      </c>
      <c r="H72" s="165">
        <v>0.34089999999999998</v>
      </c>
      <c r="I72" s="213">
        <v>0.33169999999999999</v>
      </c>
      <c r="J72" s="106">
        <v>0.36520000000000002</v>
      </c>
      <c r="K72" s="104">
        <v>0.27250000000000002</v>
      </c>
      <c r="L72" s="88">
        <v>0.24640000000000001</v>
      </c>
      <c r="M72" s="282">
        <v>0.2266</v>
      </c>
      <c r="N72" s="79">
        <v>0.254</v>
      </c>
      <c r="O72" s="90">
        <v>0.30330000000000001</v>
      </c>
      <c r="P72" s="178">
        <v>0.33810000000000001</v>
      </c>
      <c r="Q72" s="209">
        <v>0.3296</v>
      </c>
      <c r="R72" s="103">
        <v>0.32069999999999999</v>
      </c>
      <c r="S72" s="91">
        <v>0.32429999999999998</v>
      </c>
      <c r="T72" s="209">
        <v>0.32890000000000003</v>
      </c>
      <c r="U72" s="211">
        <v>0.3402</v>
      </c>
      <c r="V72" s="74">
        <v>0.35549999999999998</v>
      </c>
      <c r="W72" s="300">
        <v>0.40329999999999999</v>
      </c>
      <c r="X72" s="210">
        <v>0.40720000000000001</v>
      </c>
      <c r="Y72" s="206">
        <v>0.41149999999999998</v>
      </c>
      <c r="Z72" s="232">
        <v>0.42630000000000001</v>
      </c>
      <c r="AA72" s="220">
        <v>0.42959999999999998</v>
      </c>
      <c r="AB72" s="108">
        <v>0.40210000000000001</v>
      </c>
      <c r="AC72" s="231">
        <v>0.41760000000000003</v>
      </c>
      <c r="AD72" s="117">
        <v>0.36749999999999999</v>
      </c>
      <c r="AE72" s="163">
        <v>0.36249999999999999</v>
      </c>
      <c r="AF72" s="117">
        <v>0.36809999999999998</v>
      </c>
      <c r="AG72" s="146">
        <v>0.36919999999999997</v>
      </c>
      <c r="AH72" s="164">
        <v>0.37790000000000001</v>
      </c>
      <c r="AI72" s="101">
        <v>0.37380000000000002</v>
      </c>
      <c r="AJ72" s="146">
        <v>0.36880000000000002</v>
      </c>
      <c r="AK72" s="124">
        <v>0.2928</v>
      </c>
      <c r="AL72" s="98">
        <v>0.30640000000000001</v>
      </c>
      <c r="AM72" s="111">
        <v>0.30230000000000001</v>
      </c>
      <c r="AN72" s="170">
        <v>0.33400000000000002</v>
      </c>
      <c r="AO72" s="67">
        <v>0.30840000000000001</v>
      </c>
      <c r="AP72" s="171">
        <v>0.35070000000000001</v>
      </c>
      <c r="AQ72" s="178">
        <v>0.33800000000000002</v>
      </c>
      <c r="AR72" s="109">
        <v>0.37459999999999999</v>
      </c>
      <c r="AS72" s="199">
        <v>0.42359999999999998</v>
      </c>
      <c r="AT72" s="119">
        <v>0.38929999999999998</v>
      </c>
      <c r="AU72" s="173">
        <v>0.38340000000000002</v>
      </c>
      <c r="AV72" s="159">
        <v>0.4254</v>
      </c>
      <c r="AW72" s="122">
        <v>0.38840000000000002</v>
      </c>
      <c r="AX72" s="240">
        <v>0.41599999999999998</v>
      </c>
      <c r="AY72" s="254">
        <v>0.41560000000000002</v>
      </c>
      <c r="AZ72" s="217">
        <v>0.46110000000000001</v>
      </c>
      <c r="BA72" s="199">
        <v>0.4239</v>
      </c>
      <c r="BB72" s="255">
        <v>0.4758</v>
      </c>
      <c r="BC72" s="193">
        <v>0.44890000000000002</v>
      </c>
      <c r="BD72" s="233">
        <v>0.47960000000000003</v>
      </c>
      <c r="BE72" s="152">
        <v>0.48499999999999999</v>
      </c>
      <c r="BF72" s="195">
        <v>0.46899999999999997</v>
      </c>
      <c r="BG72" s="243">
        <v>0.46750000000000003</v>
      </c>
      <c r="BH72" s="197">
        <v>0.4627</v>
      </c>
      <c r="BI72" s="238">
        <v>0.49780000000000002</v>
      </c>
      <c r="BJ72" s="294">
        <v>0.54990000000000006</v>
      </c>
      <c r="BK72" s="294">
        <v>0.55000000000000004</v>
      </c>
      <c r="BL72" s="236">
        <v>0.54290000000000005</v>
      </c>
      <c r="BM72" s="154">
        <v>0.51119999999999999</v>
      </c>
      <c r="BN72" s="152">
        <v>0.48430000000000001</v>
      </c>
      <c r="BO72" s="125">
        <v>0.57469999999999999</v>
      </c>
      <c r="BP72" s="294">
        <v>0.55000000000000004</v>
      </c>
      <c r="BQ72" s="259">
        <v>0.5383</v>
      </c>
      <c r="BR72" s="309">
        <v>0.55610000000000004</v>
      </c>
      <c r="BS72" s="304">
        <v>0.57189999999999996</v>
      </c>
      <c r="BT72" s="125">
        <v>0.57550000000000001</v>
      </c>
      <c r="BU72" s="203">
        <v>0.54549999999999998</v>
      </c>
      <c r="BV72" s="294">
        <v>0.54910000000000003</v>
      </c>
      <c r="BW72" s="227">
        <v>0.52549999999999997</v>
      </c>
      <c r="BX72" s="199">
        <v>0.42359999999999998</v>
      </c>
      <c r="BY72" s="210">
        <v>0.40760000000000002</v>
      </c>
      <c r="BZ72" s="121">
        <v>0.42180000000000001</v>
      </c>
      <c r="CA72" s="179">
        <v>0.43090000000000001</v>
      </c>
      <c r="CB72" s="271">
        <v>0.35349999999999998</v>
      </c>
      <c r="CC72" s="247">
        <v>0.35970000000000002</v>
      </c>
      <c r="CD72" s="209">
        <v>0.3296</v>
      </c>
      <c r="CE72" s="162">
        <v>0.40500000000000003</v>
      </c>
      <c r="CF72" s="206">
        <v>0.41210000000000002</v>
      </c>
      <c r="CG72" s="160">
        <v>0.3846</v>
      </c>
      <c r="CH72" s="120">
        <v>0.40610000000000002</v>
      </c>
      <c r="CI72" s="204">
        <v>0.44750000000000001</v>
      </c>
      <c r="CJ72" s="196">
        <v>0.437</v>
      </c>
      <c r="CK72" s="193">
        <v>0.4491</v>
      </c>
      <c r="CL72" s="108">
        <v>0.40229999999999999</v>
      </c>
      <c r="CM72" s="231">
        <v>0.41849999999999998</v>
      </c>
      <c r="CN72" s="258">
        <v>0.3987</v>
      </c>
      <c r="CO72" s="160">
        <v>0.38600000000000001</v>
      </c>
      <c r="CP72" s="271">
        <v>0.3533</v>
      </c>
      <c r="CQ72" s="126">
        <v>0.35449999999999998</v>
      </c>
      <c r="CR72" s="207">
        <v>0.39529999999999998</v>
      </c>
      <c r="CS72" s="127">
        <v>0.34860000000000002</v>
      </c>
      <c r="CT72" s="278">
        <v>0.31169999999999998</v>
      </c>
      <c r="CU72" s="102">
        <v>0.32790000000000002</v>
      </c>
      <c r="CV72" s="163">
        <v>0.36299999999999999</v>
      </c>
      <c r="CW72" s="163">
        <v>0.36270000000000002</v>
      </c>
      <c r="CX72" s="175">
        <v>0.33050000000000002</v>
      </c>
      <c r="CY72" s="262">
        <v>0.29559999999999997</v>
      </c>
      <c r="CZ72" s="110">
        <v>0.30570000000000003</v>
      </c>
      <c r="DA72" s="278">
        <v>0.31090000000000001</v>
      </c>
      <c r="DB72" s="97">
        <v>0.28720000000000001</v>
      </c>
      <c r="DC72" s="209">
        <v>0.3291</v>
      </c>
      <c r="DD72" s="124">
        <v>0.29249999999999998</v>
      </c>
      <c r="DE72" s="124">
        <v>0.29289999999999999</v>
      </c>
      <c r="DF72" s="278">
        <v>0.31140000000000001</v>
      </c>
      <c r="DG72" s="113">
        <v>0.29949999999999999</v>
      </c>
      <c r="DH72" s="166">
        <v>0.29880000000000001</v>
      </c>
      <c r="DI72" s="65">
        <v>0.27529999999999999</v>
      </c>
      <c r="DJ72" s="104">
        <v>0.27239999999999998</v>
      </c>
      <c r="DK72" s="134">
        <v>0.2349</v>
      </c>
      <c r="DL72" s="83">
        <v>0.19670000000000001</v>
      </c>
      <c r="DM72" s="284">
        <v>0.2215</v>
      </c>
      <c r="DN72" s="144">
        <v>0.2167</v>
      </c>
      <c r="DO72" s="133">
        <v>0.21560000000000001</v>
      </c>
    </row>
    <row r="73" spans="1:119">
      <c r="A73" s="64" t="s">
        <v>41</v>
      </c>
      <c r="B73" s="292">
        <v>0.77939999999999998</v>
      </c>
      <c r="C73" s="125">
        <v>0.87749999999999995</v>
      </c>
      <c r="D73" s="156">
        <v>0.5615</v>
      </c>
      <c r="E73" s="203">
        <v>0.60529999999999995</v>
      </c>
      <c r="F73" s="203">
        <v>0.64900000000000002</v>
      </c>
      <c r="G73" s="125">
        <v>0.70609999999999995</v>
      </c>
      <c r="H73" s="291">
        <v>0.65459999999999996</v>
      </c>
      <c r="I73" s="156">
        <v>0.55800000000000005</v>
      </c>
      <c r="J73" s="299">
        <v>0.59340000000000004</v>
      </c>
      <c r="K73" s="150">
        <v>0.47749999999999998</v>
      </c>
      <c r="L73" s="276">
        <v>0.4602</v>
      </c>
      <c r="M73" s="233">
        <v>0.5302</v>
      </c>
      <c r="N73" s="277">
        <v>0.49109999999999998</v>
      </c>
      <c r="O73" s="171">
        <v>0.29370000000000002</v>
      </c>
      <c r="P73" s="215">
        <v>0.30740000000000001</v>
      </c>
      <c r="Q73" s="70">
        <v>0.26269999999999999</v>
      </c>
      <c r="R73" s="138">
        <v>0.16919999999999999</v>
      </c>
      <c r="S73" s="65">
        <v>0.15740000000000001</v>
      </c>
      <c r="T73" s="65">
        <v>0.152</v>
      </c>
      <c r="U73" s="246">
        <v>6.7799999999999999E-2</v>
      </c>
      <c r="V73" s="246">
        <v>6.7500000000000004E-2</v>
      </c>
      <c r="W73" s="272">
        <v>4.8500000000000001E-2</v>
      </c>
      <c r="X73" s="282">
        <v>6.3200000000000006E-2</v>
      </c>
      <c r="Y73" s="246">
        <v>6.5500000000000003E-2</v>
      </c>
      <c r="Z73" s="167">
        <v>7.0599999999999996E-2</v>
      </c>
      <c r="AA73" s="167">
        <v>7.2099999999999997E-2</v>
      </c>
      <c r="AB73" s="143">
        <v>7.3400000000000007E-2</v>
      </c>
      <c r="AC73" s="114">
        <v>0.1167</v>
      </c>
      <c r="AD73" s="176">
        <v>2.1899999999999999E-2</v>
      </c>
      <c r="AE73" s="83">
        <v>7.1999999999999998E-3</v>
      </c>
      <c r="AF73" s="82">
        <v>1.9800000000000002E-2</v>
      </c>
      <c r="AG73" s="273">
        <v>2.8000000000000001E-2</v>
      </c>
      <c r="AH73" s="284">
        <v>5.1900000000000002E-2</v>
      </c>
      <c r="AI73" s="133">
        <v>4.0599999999999997E-2</v>
      </c>
      <c r="AJ73" s="273">
        <v>2.7E-2</v>
      </c>
      <c r="AK73" s="81">
        <v>3.2800000000000003E-2</v>
      </c>
      <c r="AL73" s="306">
        <v>3.15E-2</v>
      </c>
      <c r="AM73" s="133">
        <v>4.0099999999999997E-2</v>
      </c>
      <c r="AN73" s="246">
        <v>6.5100000000000005E-2</v>
      </c>
      <c r="AO73" s="133">
        <v>4.1099999999999998E-2</v>
      </c>
      <c r="AP73" s="263">
        <v>5.4899999999999997E-2</v>
      </c>
      <c r="AQ73" s="272">
        <v>4.9200000000000001E-2</v>
      </c>
      <c r="AR73" s="286">
        <v>5.91E-2</v>
      </c>
      <c r="AS73" s="286">
        <v>5.9299999999999999E-2</v>
      </c>
      <c r="AT73" s="272">
        <v>4.8800000000000003E-2</v>
      </c>
      <c r="AU73" s="282">
        <v>6.2100000000000002E-2</v>
      </c>
      <c r="AV73" s="134">
        <v>7.6499999999999999E-2</v>
      </c>
      <c r="AW73" s="284">
        <v>5.16E-2</v>
      </c>
      <c r="AX73" s="282">
        <v>6.2700000000000006E-2</v>
      </c>
      <c r="AY73" s="143">
        <v>7.3099999999999998E-2</v>
      </c>
      <c r="AZ73" s="134">
        <v>7.5700000000000003E-2</v>
      </c>
      <c r="BA73" s="263">
        <v>5.5100000000000003E-2</v>
      </c>
      <c r="BB73" s="284">
        <v>5.16E-2</v>
      </c>
      <c r="BC73" s="133">
        <v>3.73E-2</v>
      </c>
      <c r="BD73" s="144">
        <v>4.6800000000000001E-2</v>
      </c>
      <c r="BE73" s="144">
        <v>4.7899999999999998E-2</v>
      </c>
      <c r="BF73" s="144">
        <v>4.7800000000000002E-2</v>
      </c>
      <c r="BG73" s="282">
        <v>6.3399999999999998E-2</v>
      </c>
      <c r="BH73" s="143">
        <v>7.5200000000000003E-2</v>
      </c>
      <c r="BI73" s="134">
        <v>7.6600000000000001E-2</v>
      </c>
      <c r="BJ73" s="177">
        <v>8.5300000000000001E-2</v>
      </c>
      <c r="BK73" s="177">
        <v>8.5400000000000004E-2</v>
      </c>
      <c r="BL73" s="167">
        <v>7.0499999999999993E-2</v>
      </c>
      <c r="BM73" s="286">
        <v>6.0100000000000001E-2</v>
      </c>
      <c r="BN73" s="80">
        <v>5.79E-2</v>
      </c>
      <c r="BO73" s="133">
        <v>3.9800000000000002E-2</v>
      </c>
      <c r="BP73" s="133">
        <v>4.1599999999999998E-2</v>
      </c>
      <c r="BQ73" s="284">
        <v>5.2999999999999999E-2</v>
      </c>
      <c r="BR73" s="272">
        <v>5.0099999999999999E-2</v>
      </c>
      <c r="BS73" s="263">
        <v>5.6099999999999997E-2</v>
      </c>
      <c r="BT73" s="263">
        <v>5.5899999999999998E-2</v>
      </c>
      <c r="BU73" s="284">
        <v>5.33E-2</v>
      </c>
      <c r="BV73" s="272">
        <v>4.9099999999999998E-2</v>
      </c>
      <c r="BW73" s="88">
        <v>9.8100000000000007E-2</v>
      </c>
      <c r="BX73" s="79">
        <v>0.1089</v>
      </c>
      <c r="BY73" s="139">
        <v>0.13700000000000001</v>
      </c>
      <c r="BZ73" s="212">
        <v>0.12740000000000001</v>
      </c>
      <c r="CA73" s="85">
        <v>0.1462</v>
      </c>
      <c r="CB73" s="85">
        <v>0.1447</v>
      </c>
      <c r="CC73" s="212">
        <v>0.13</v>
      </c>
      <c r="CD73" s="130">
        <v>0.159</v>
      </c>
      <c r="CE73" s="65">
        <v>0.15720000000000001</v>
      </c>
      <c r="CF73" s="104">
        <v>0.1489</v>
      </c>
      <c r="CG73" s="137">
        <v>0.16700000000000001</v>
      </c>
      <c r="CH73" s="73">
        <v>0.1492</v>
      </c>
      <c r="CI73" s="137">
        <v>0.16569999999999999</v>
      </c>
      <c r="CJ73" s="72">
        <v>0.19850000000000001</v>
      </c>
      <c r="CK73" s="116">
        <v>0.16389999999999999</v>
      </c>
      <c r="CL73" s="116">
        <v>0.16300000000000001</v>
      </c>
      <c r="CM73" s="97">
        <v>0.1764</v>
      </c>
      <c r="CN73" s="115">
        <v>0.1719</v>
      </c>
      <c r="CO73" s="73">
        <v>0.15049999999999999</v>
      </c>
      <c r="CP73" s="142">
        <v>0.16250000000000001</v>
      </c>
      <c r="CQ73" s="124">
        <v>0.18229999999999999</v>
      </c>
      <c r="CR73" s="137">
        <v>0.16769999999999999</v>
      </c>
      <c r="CS73" s="137">
        <v>0.16569999999999999</v>
      </c>
      <c r="CT73" s="65">
        <v>0.15479999999999999</v>
      </c>
      <c r="CU73" s="169">
        <v>0.1434</v>
      </c>
      <c r="CV73" s="142">
        <v>0.16200000000000001</v>
      </c>
      <c r="CW73" s="85">
        <v>0.1439</v>
      </c>
      <c r="CX73" s="73">
        <v>0.15010000000000001</v>
      </c>
      <c r="CY73" s="84">
        <v>0.1265</v>
      </c>
      <c r="CZ73" s="129">
        <v>0.13120000000000001</v>
      </c>
      <c r="DA73" s="96">
        <v>0.12239999999999999</v>
      </c>
      <c r="DB73" s="129">
        <v>0.13109999999999999</v>
      </c>
      <c r="DC73" s="212">
        <v>0.1285</v>
      </c>
      <c r="DD73" s="212">
        <v>0.12809999999999999</v>
      </c>
      <c r="DE73" s="84">
        <v>0.12659999999999999</v>
      </c>
      <c r="DF73" s="142">
        <v>0.1608</v>
      </c>
      <c r="DG73" s="65">
        <v>0.156</v>
      </c>
      <c r="DH73" s="65">
        <v>0.15429999999999999</v>
      </c>
      <c r="DI73" s="130">
        <v>0.158</v>
      </c>
      <c r="DJ73" s="138">
        <v>0.17019999999999999</v>
      </c>
      <c r="DK73" s="138">
        <v>0.16980000000000001</v>
      </c>
      <c r="DL73" s="85">
        <v>0.14630000000000001</v>
      </c>
      <c r="DM73" s="114">
        <v>0.11799999999999999</v>
      </c>
      <c r="DN73" s="135">
        <v>8.2799999999999999E-2</v>
      </c>
      <c r="DO73" s="134">
        <v>7.9299999999999995E-2</v>
      </c>
    </row>
    <row r="74" spans="1:119">
      <c r="A74" s="64" t="s">
        <v>43</v>
      </c>
      <c r="B74" s="284">
        <v>0.21529999999999999</v>
      </c>
      <c r="C74" s="286">
        <v>0.22109999999999999</v>
      </c>
      <c r="D74" s="132">
        <v>0.20300000000000001</v>
      </c>
      <c r="E74" s="246">
        <v>0.1988</v>
      </c>
      <c r="F74" s="246">
        <v>0.2248</v>
      </c>
      <c r="G74" s="77">
        <v>0.24010000000000001</v>
      </c>
      <c r="H74" s="79">
        <v>0.25700000000000001</v>
      </c>
      <c r="I74" s="78">
        <v>0.25119999999999998</v>
      </c>
      <c r="J74" s="87">
        <v>0.28000000000000003</v>
      </c>
      <c r="K74" s="176">
        <v>0.19259999999999999</v>
      </c>
      <c r="L74" s="83">
        <v>0.1817</v>
      </c>
      <c r="M74" s="306">
        <v>0.1983</v>
      </c>
      <c r="N74" s="81">
        <v>0.20130000000000001</v>
      </c>
      <c r="O74" s="132">
        <v>0.2036</v>
      </c>
      <c r="P74" s="169">
        <v>0.28139999999999998</v>
      </c>
      <c r="Q74" s="111">
        <v>0.32479999999999998</v>
      </c>
      <c r="R74" s="111">
        <v>0.32519999999999999</v>
      </c>
      <c r="S74" s="112">
        <v>0.31730000000000003</v>
      </c>
      <c r="T74" s="112">
        <v>0.31730000000000003</v>
      </c>
      <c r="U74" s="67">
        <v>0.33329999999999999</v>
      </c>
      <c r="V74" s="91">
        <v>0.35549999999999998</v>
      </c>
      <c r="W74" s="91">
        <v>0.35639999999999999</v>
      </c>
      <c r="X74" s="72">
        <v>0.32379999999999998</v>
      </c>
      <c r="Y74" s="68">
        <v>0.33450000000000002</v>
      </c>
      <c r="Z74" s="168">
        <v>0.31269999999999998</v>
      </c>
      <c r="AA74" s="171">
        <v>0.3916</v>
      </c>
      <c r="AB74" s="278">
        <v>0.33810000000000001</v>
      </c>
      <c r="AC74" s="91">
        <v>0.35460000000000003</v>
      </c>
      <c r="AD74" s="72">
        <v>0.32240000000000002</v>
      </c>
      <c r="AE74" s="209">
        <v>0.36249999999999999</v>
      </c>
      <c r="AF74" s="110">
        <v>0.3296</v>
      </c>
      <c r="AG74" s="103">
        <v>0.35020000000000001</v>
      </c>
      <c r="AH74" s="209">
        <v>0.3614</v>
      </c>
      <c r="AI74" s="111">
        <v>0.32469999999999999</v>
      </c>
      <c r="AJ74" s="278">
        <v>0.3382</v>
      </c>
      <c r="AK74" s="72">
        <v>0.32300000000000001</v>
      </c>
      <c r="AL74" s="112">
        <v>0.31809999999999999</v>
      </c>
      <c r="AM74" s="97">
        <v>0.30459999999999998</v>
      </c>
      <c r="AN74" s="76">
        <v>0.3574</v>
      </c>
      <c r="AO74" s="165">
        <v>0.378</v>
      </c>
      <c r="AP74" s="126">
        <v>0.39660000000000001</v>
      </c>
      <c r="AQ74" s="69">
        <v>0.35370000000000001</v>
      </c>
      <c r="AR74" s="165">
        <v>0.37690000000000001</v>
      </c>
      <c r="AS74" s="271">
        <v>0.39410000000000001</v>
      </c>
      <c r="AT74" s="127">
        <v>0.3871</v>
      </c>
      <c r="AU74" s="76">
        <v>0.35730000000000001</v>
      </c>
      <c r="AV74" s="172">
        <v>0.34670000000000001</v>
      </c>
      <c r="AW74" s="213">
        <v>0.36520000000000002</v>
      </c>
      <c r="AX74" s="209">
        <v>0.36209999999999998</v>
      </c>
      <c r="AY74" s="102">
        <v>0.3599</v>
      </c>
      <c r="AZ74" s="128">
        <v>0.3826</v>
      </c>
      <c r="BA74" s="74">
        <v>0.39839999999999998</v>
      </c>
      <c r="BB74" s="164">
        <v>0.42880000000000001</v>
      </c>
      <c r="BC74" s="214">
        <v>0.37109999999999999</v>
      </c>
      <c r="BD74" s="127">
        <v>0.3876</v>
      </c>
      <c r="BE74" s="146">
        <v>0.4148</v>
      </c>
      <c r="BF74" s="274">
        <v>0.43980000000000002</v>
      </c>
      <c r="BG74" s="105">
        <v>0.43480000000000002</v>
      </c>
      <c r="BH74" s="163">
        <v>0.4078</v>
      </c>
      <c r="BI74" s="207">
        <v>0.4516</v>
      </c>
      <c r="BJ74" s="159">
        <v>0.49280000000000002</v>
      </c>
      <c r="BK74" s="219">
        <v>0.5302</v>
      </c>
      <c r="BL74" s="187">
        <v>0.5736</v>
      </c>
      <c r="BM74" s="181">
        <v>0.53220000000000001</v>
      </c>
      <c r="BN74" s="254">
        <v>0.4783</v>
      </c>
      <c r="BO74" s="203">
        <v>0.65459999999999996</v>
      </c>
      <c r="BP74" s="125">
        <v>0.69610000000000005</v>
      </c>
      <c r="BQ74" s="292">
        <v>0.63819999999999999</v>
      </c>
      <c r="BR74" s="297">
        <v>0.6008</v>
      </c>
      <c r="BS74" s="233">
        <v>0.56599999999999995</v>
      </c>
      <c r="BT74" s="187">
        <v>0.57550000000000001</v>
      </c>
      <c r="BU74" s="237">
        <v>0.59840000000000004</v>
      </c>
      <c r="BV74" s="153">
        <v>0.60219999999999996</v>
      </c>
      <c r="BW74" s="205">
        <v>0.47620000000000001</v>
      </c>
      <c r="BX74" s="265">
        <v>0.47039999999999998</v>
      </c>
      <c r="BY74" s="240">
        <v>0.48080000000000001</v>
      </c>
      <c r="BZ74" s="190">
        <v>0.48480000000000001</v>
      </c>
      <c r="CA74" s="192">
        <v>0.47189999999999999</v>
      </c>
      <c r="CB74" s="118">
        <v>0.41160000000000002</v>
      </c>
      <c r="CC74" s="120">
        <v>0.46539999999999998</v>
      </c>
      <c r="CD74" s="206">
        <v>0.4743</v>
      </c>
      <c r="CE74" s="122">
        <v>0.44219999999999998</v>
      </c>
      <c r="CF74" s="164">
        <v>0.42780000000000001</v>
      </c>
      <c r="CG74" s="75">
        <v>0.43059999999999998</v>
      </c>
      <c r="CH74" s="122">
        <v>0.44159999999999999</v>
      </c>
      <c r="CI74" s="105">
        <v>0.43459999999999999</v>
      </c>
      <c r="CJ74" s="101">
        <v>0.42159999999999997</v>
      </c>
      <c r="CK74" s="99">
        <v>0.38629999999999998</v>
      </c>
      <c r="CL74" s="163">
        <v>0.40689999999999998</v>
      </c>
      <c r="CM74" s="101">
        <v>0.42159999999999997</v>
      </c>
      <c r="CN74" s="257">
        <v>0.45440000000000003</v>
      </c>
      <c r="CO74" s="162">
        <v>0.46479999999999999</v>
      </c>
      <c r="CP74" s="223">
        <v>0.42059999999999997</v>
      </c>
      <c r="CQ74" s="161">
        <v>0.43219999999999997</v>
      </c>
      <c r="CR74" s="300">
        <v>0.46189999999999998</v>
      </c>
      <c r="CS74" s="99">
        <v>0.38629999999999998</v>
      </c>
      <c r="CT74" s="164">
        <v>0.42859999999999998</v>
      </c>
      <c r="CU74" s="173">
        <v>0.43640000000000001</v>
      </c>
      <c r="CV74" s="118">
        <v>0.41139999999999999</v>
      </c>
      <c r="CW74" s="75">
        <v>0.43049999999999999</v>
      </c>
      <c r="CX74" s="247">
        <v>0.40279999999999999</v>
      </c>
      <c r="CY74" s="145">
        <v>0.37930000000000003</v>
      </c>
      <c r="CZ74" s="214">
        <v>0.37119999999999997</v>
      </c>
      <c r="DA74" s="214">
        <v>0.37209999999999999</v>
      </c>
      <c r="DB74" s="91">
        <v>0.35589999999999999</v>
      </c>
      <c r="DC74" s="89">
        <v>0.34620000000000001</v>
      </c>
      <c r="DD74" s="111">
        <v>0.3261</v>
      </c>
      <c r="DE74" s="72">
        <v>0.3241</v>
      </c>
      <c r="DF74" s="278">
        <v>0.33750000000000002</v>
      </c>
      <c r="DG74" s="268">
        <v>0.40649999999999997</v>
      </c>
      <c r="DH74" s="101">
        <v>0.42109999999999997</v>
      </c>
      <c r="DI74" s="174">
        <v>0.4002</v>
      </c>
      <c r="DJ74" s="192">
        <v>0.47189999999999999</v>
      </c>
      <c r="DK74" s="268">
        <v>0.40529999999999999</v>
      </c>
      <c r="DL74" s="205">
        <v>0.47589999999999999</v>
      </c>
      <c r="DM74" s="190">
        <v>0.48459999999999998</v>
      </c>
      <c r="DN74" s="179">
        <v>0.50090000000000001</v>
      </c>
      <c r="DO74" s="248">
        <v>0.51729999999999998</v>
      </c>
    </row>
    <row r="75" spans="1:119">
      <c r="A75" s="64" t="s">
        <v>45</v>
      </c>
      <c r="B75" s="247">
        <v>0.27489999999999998</v>
      </c>
      <c r="C75" s="257">
        <v>0.3085</v>
      </c>
      <c r="D75" s="201">
        <v>0.33650000000000002</v>
      </c>
      <c r="E75" s="220">
        <v>0.30399999999999999</v>
      </c>
      <c r="F75" s="220">
        <v>0.33729999999999999</v>
      </c>
      <c r="G75" s="205">
        <v>0.32269999999999999</v>
      </c>
      <c r="H75" s="289">
        <v>0.40960000000000002</v>
      </c>
      <c r="I75" s="250">
        <v>0.41949999999999998</v>
      </c>
      <c r="J75" s="185">
        <v>0.42370000000000002</v>
      </c>
      <c r="K75" s="200">
        <v>0.34549999999999997</v>
      </c>
      <c r="L75" s="149">
        <v>0.34</v>
      </c>
      <c r="M75" s="148">
        <v>0.35709999999999997</v>
      </c>
      <c r="N75" s="150">
        <v>0.35799999999999998</v>
      </c>
      <c r="O75" s="264">
        <v>0.36299999999999999</v>
      </c>
      <c r="P75" s="279">
        <v>0.40200000000000002</v>
      </c>
      <c r="Q75" s="288">
        <v>0.43309999999999998</v>
      </c>
      <c r="R75" s="236">
        <v>0.44019999999999998</v>
      </c>
      <c r="S75" s="154">
        <v>0.4113</v>
      </c>
      <c r="T75" s="226">
        <v>0.40300000000000002</v>
      </c>
      <c r="U75" s="234">
        <v>0.3931</v>
      </c>
      <c r="V75" s="302">
        <v>0.42099999999999999</v>
      </c>
      <c r="W75" s="250">
        <v>0.41970000000000002</v>
      </c>
      <c r="X75" s="237">
        <v>0.40479999999999999</v>
      </c>
      <c r="Y75" s="259">
        <v>0.43640000000000001</v>
      </c>
      <c r="Z75" s="125">
        <v>0.4703</v>
      </c>
      <c r="AA75" s="183">
        <v>0.42649999999999999</v>
      </c>
      <c r="AB75" s="182">
        <v>0.377</v>
      </c>
      <c r="AC75" s="185">
        <v>0.42380000000000001</v>
      </c>
      <c r="AD75" s="264">
        <v>0.36270000000000002</v>
      </c>
      <c r="AE75" s="197">
        <v>0.36730000000000002</v>
      </c>
      <c r="AF75" s="181">
        <v>0.3609</v>
      </c>
      <c r="AG75" s="150">
        <v>0.35730000000000001</v>
      </c>
      <c r="AH75" s="218">
        <v>0.38969999999999999</v>
      </c>
      <c r="AI75" s="150">
        <v>0.3574</v>
      </c>
      <c r="AJ75" s="254">
        <v>0.3241</v>
      </c>
      <c r="AK75" s="117">
        <v>0.28120000000000001</v>
      </c>
      <c r="AL75" s="99">
        <v>0.26190000000000002</v>
      </c>
      <c r="AM75" s="278">
        <v>0.23080000000000001</v>
      </c>
      <c r="AN75" s="91">
        <v>0.2429</v>
      </c>
      <c r="AO75" s="85">
        <v>0.1946</v>
      </c>
      <c r="AP75" s="88">
        <v>0.1706</v>
      </c>
      <c r="AQ75" s="143">
        <v>0.159</v>
      </c>
      <c r="AR75" s="135">
        <v>0.16270000000000001</v>
      </c>
      <c r="AS75" s="221">
        <v>0.1757</v>
      </c>
      <c r="AT75" s="221">
        <v>0.17510000000000001</v>
      </c>
      <c r="AU75" s="104">
        <v>0.1953</v>
      </c>
      <c r="AV75" s="138">
        <v>0.20649999999999999</v>
      </c>
      <c r="AW75" s="68">
        <v>0.22889999999999999</v>
      </c>
      <c r="AX75" s="165">
        <v>0.25729999999999997</v>
      </c>
      <c r="AY75" s="141">
        <v>0.23449999999999999</v>
      </c>
      <c r="AZ75" s="97">
        <v>0.2084</v>
      </c>
      <c r="BA75" s="88">
        <v>0.1714</v>
      </c>
      <c r="BB75" s="94">
        <v>0.2104</v>
      </c>
      <c r="BC75" s="65">
        <v>0.19769999999999999</v>
      </c>
      <c r="BD75" s="104">
        <v>0.19470000000000001</v>
      </c>
      <c r="BE75" s="131">
        <v>0.17380000000000001</v>
      </c>
      <c r="BF75" s="78">
        <v>0.17299999999999999</v>
      </c>
      <c r="BG75" s="142">
        <v>0.20269999999999999</v>
      </c>
      <c r="BH75" s="168">
        <v>0.21479999999999999</v>
      </c>
      <c r="BI75" s="137">
        <v>0.20430000000000001</v>
      </c>
      <c r="BJ75" s="166">
        <v>0.21790000000000001</v>
      </c>
      <c r="BK75" s="142">
        <v>0.2024</v>
      </c>
      <c r="BL75" s="84">
        <v>0.18390000000000001</v>
      </c>
      <c r="BM75" s="130">
        <v>0.2009</v>
      </c>
      <c r="BN75" s="79">
        <v>0.17849999999999999</v>
      </c>
      <c r="BO75" s="136">
        <v>0.16850000000000001</v>
      </c>
      <c r="BP75" s="286">
        <v>0.15260000000000001</v>
      </c>
      <c r="BQ75" s="144">
        <v>0.14430000000000001</v>
      </c>
      <c r="BR75" s="167">
        <v>0.1578</v>
      </c>
      <c r="BS75" s="86">
        <v>0.1671</v>
      </c>
      <c r="BT75" s="144">
        <v>0.1459</v>
      </c>
      <c r="BU75" s="298">
        <v>0.17</v>
      </c>
      <c r="BV75" s="79">
        <v>0.1762</v>
      </c>
      <c r="BW75" s="221">
        <v>0.17510000000000001</v>
      </c>
      <c r="BX75" s="95">
        <v>0.1822</v>
      </c>
      <c r="BY75" s="139">
        <v>0.1895</v>
      </c>
      <c r="BZ75" s="65">
        <v>0.1983</v>
      </c>
      <c r="CA75" s="84">
        <v>0.184</v>
      </c>
      <c r="CB75" s="87">
        <v>0.192</v>
      </c>
      <c r="CC75" s="129">
        <v>0.1867</v>
      </c>
      <c r="CD75" s="73">
        <v>0.19650000000000001</v>
      </c>
      <c r="CE75" s="65">
        <v>0.1993</v>
      </c>
      <c r="CF75" s="73">
        <v>0.19650000000000001</v>
      </c>
      <c r="CG75" s="97">
        <v>0.2089</v>
      </c>
      <c r="CH75" s="129">
        <v>0.18740000000000001</v>
      </c>
      <c r="CI75" s="221">
        <v>0.1754</v>
      </c>
      <c r="CJ75" s="134">
        <v>0.16</v>
      </c>
      <c r="CK75" s="246">
        <v>0.155</v>
      </c>
      <c r="CL75" s="129">
        <v>0.18759999999999999</v>
      </c>
      <c r="CM75" s="246">
        <v>0.1545</v>
      </c>
      <c r="CN75" s="83">
        <v>0.12609999999999999</v>
      </c>
      <c r="CO75" s="83">
        <v>0.1265</v>
      </c>
      <c r="CP75" s="263">
        <v>0.14949999999999999</v>
      </c>
      <c r="CQ75" s="132">
        <v>0.13950000000000001</v>
      </c>
      <c r="CR75" s="81">
        <v>0.1394</v>
      </c>
      <c r="CS75" s="272">
        <v>0.14649999999999999</v>
      </c>
      <c r="CT75" s="136">
        <v>0.16800000000000001</v>
      </c>
      <c r="CU75" s="84">
        <v>0.18509999999999999</v>
      </c>
      <c r="CV75" s="102">
        <v>0.24440000000000001</v>
      </c>
      <c r="CW75" s="92">
        <v>0.2394</v>
      </c>
      <c r="CX75" s="168">
        <v>0.21379999999999999</v>
      </c>
      <c r="CY75" s="97">
        <v>0.20830000000000001</v>
      </c>
      <c r="CZ75" s="66">
        <v>0.21179999999999999</v>
      </c>
      <c r="DA75" s="262">
        <v>0.21529999999999999</v>
      </c>
      <c r="DB75" s="262">
        <v>0.21590000000000001</v>
      </c>
      <c r="DC75" s="85">
        <v>0.1946</v>
      </c>
      <c r="DD75" s="140">
        <v>0.18820000000000001</v>
      </c>
      <c r="DE75" s="221">
        <v>0.1754</v>
      </c>
      <c r="DF75" s="139">
        <v>0.18970000000000001</v>
      </c>
      <c r="DG75" s="212">
        <v>0.18659999999999999</v>
      </c>
      <c r="DH75" s="168">
        <v>0.21410000000000001</v>
      </c>
      <c r="DI75" s="95">
        <v>0.18149999999999999</v>
      </c>
      <c r="DJ75" s="112">
        <v>0.217</v>
      </c>
      <c r="DK75" s="170">
        <v>0.251</v>
      </c>
      <c r="DL75" s="137">
        <v>0.2051</v>
      </c>
      <c r="DM75" s="141">
        <v>0.2349</v>
      </c>
      <c r="DN75" s="72">
        <v>0.22109999999999999</v>
      </c>
      <c r="DO75" s="100">
        <v>0.26469999999999999</v>
      </c>
    </row>
    <row r="76" spans="1:119">
      <c r="A76" s="64" t="s">
        <v>47</v>
      </c>
      <c r="B76" s="278">
        <v>0.45050000000000001</v>
      </c>
      <c r="C76" s="110">
        <v>0.44180000000000003</v>
      </c>
      <c r="D76" s="124">
        <v>0.41739999999999999</v>
      </c>
      <c r="E76" s="216">
        <v>0.48749999999999999</v>
      </c>
      <c r="F76" s="216">
        <v>0.45650000000000002</v>
      </c>
      <c r="G76" s="178">
        <v>0.49969999999999998</v>
      </c>
      <c r="H76" s="172">
        <v>0.46489999999999998</v>
      </c>
      <c r="I76" s="98">
        <v>0.4456</v>
      </c>
      <c r="J76" s="72">
        <v>0.43340000000000001</v>
      </c>
      <c r="K76" s="214">
        <v>0.49730000000000002</v>
      </c>
      <c r="L76" s="147">
        <v>0.56710000000000005</v>
      </c>
      <c r="M76" s="220">
        <v>0.66039999999999999</v>
      </c>
      <c r="N76" s="179">
        <v>0.66159999999999997</v>
      </c>
      <c r="O76" s="189">
        <v>0.6694</v>
      </c>
      <c r="P76" s="242">
        <v>0.77969999999999995</v>
      </c>
      <c r="Q76" s="150">
        <v>0.6986</v>
      </c>
      <c r="R76" s="248">
        <v>0.68310000000000004</v>
      </c>
      <c r="S76" s="231">
        <v>0.63970000000000005</v>
      </c>
      <c r="T76" s="122">
        <v>0.58650000000000002</v>
      </c>
      <c r="U76" s="153">
        <v>0.79420000000000002</v>
      </c>
      <c r="V76" s="125">
        <v>0.91359999999999997</v>
      </c>
      <c r="W76" s="304">
        <v>0.90669999999999995</v>
      </c>
      <c r="X76" s="297">
        <v>0.79</v>
      </c>
      <c r="Y76" s="269">
        <v>0.8125</v>
      </c>
      <c r="Z76" s="293">
        <v>0.90469999999999995</v>
      </c>
      <c r="AA76" s="151">
        <v>0.73229999999999995</v>
      </c>
      <c r="AB76" s="225">
        <v>0.74890000000000001</v>
      </c>
      <c r="AC76" s="162">
        <v>0.61419999999999997</v>
      </c>
      <c r="AD76" s="224">
        <v>0.59379999999999999</v>
      </c>
      <c r="AE76" s="71">
        <v>0.51019999999999999</v>
      </c>
      <c r="AF76" s="247">
        <v>0.53739999999999999</v>
      </c>
      <c r="AG76" s="69">
        <v>0.47410000000000002</v>
      </c>
      <c r="AH76" s="137">
        <v>0.40389999999999998</v>
      </c>
      <c r="AI76" s="142">
        <v>0.3972</v>
      </c>
      <c r="AJ76" s="142">
        <v>0.39929999999999999</v>
      </c>
      <c r="AK76" s="78">
        <v>0.34160000000000001</v>
      </c>
      <c r="AL76" s="96">
        <v>0.36249999999999999</v>
      </c>
      <c r="AM76" s="84">
        <v>0.36459999999999998</v>
      </c>
      <c r="AN76" s="136">
        <v>0.33400000000000002</v>
      </c>
      <c r="AO76" s="135">
        <v>0.32469999999999999</v>
      </c>
      <c r="AP76" s="175">
        <v>0.48720000000000002</v>
      </c>
      <c r="AQ76" s="150">
        <v>0.69869999999999999</v>
      </c>
      <c r="AR76" s="213">
        <v>0.48830000000000001</v>
      </c>
      <c r="AS76" s="90">
        <v>0.43930000000000002</v>
      </c>
      <c r="AT76" s="97">
        <v>0.4123</v>
      </c>
      <c r="AU76" s="285">
        <v>0.35499999999999998</v>
      </c>
      <c r="AV76" s="67">
        <v>0.44740000000000002</v>
      </c>
      <c r="AW76" s="76">
        <v>0.4788</v>
      </c>
      <c r="AX76" s="172">
        <v>0.46539999999999998</v>
      </c>
      <c r="AY76" s="90">
        <v>0.44</v>
      </c>
      <c r="AZ76" s="124">
        <v>0.42</v>
      </c>
      <c r="BA76" s="92">
        <v>0.47070000000000001</v>
      </c>
      <c r="BB76" s="110">
        <v>0.44130000000000003</v>
      </c>
      <c r="BC76" s="66">
        <v>0.41749999999999998</v>
      </c>
      <c r="BD76" s="66">
        <v>0.41610000000000003</v>
      </c>
      <c r="BE76" s="115">
        <v>0.4078</v>
      </c>
      <c r="BF76" s="65">
        <v>0.38950000000000001</v>
      </c>
      <c r="BG76" s="140">
        <v>0.372</v>
      </c>
      <c r="BH76" s="79">
        <v>0.35160000000000002</v>
      </c>
      <c r="BI76" s="114">
        <v>0.35799999999999998</v>
      </c>
      <c r="BJ76" s="87">
        <v>0.3765</v>
      </c>
      <c r="BK76" s="177">
        <v>0.32600000000000001</v>
      </c>
      <c r="BL76" s="285">
        <v>0.35570000000000002</v>
      </c>
      <c r="BM76" s="129">
        <v>0.36880000000000002</v>
      </c>
      <c r="BN76" s="104">
        <v>0.3846</v>
      </c>
      <c r="BO76" s="95">
        <v>0.35949999999999999</v>
      </c>
      <c r="BP76" s="139">
        <v>0.374</v>
      </c>
      <c r="BQ76" s="88">
        <v>0.33960000000000001</v>
      </c>
      <c r="BR76" s="65">
        <v>0.39379999999999998</v>
      </c>
      <c r="BS76" s="104">
        <v>0.3856</v>
      </c>
      <c r="BT76" s="91">
        <v>0.47610000000000002</v>
      </c>
      <c r="BU76" s="88">
        <v>0.33789999999999998</v>
      </c>
      <c r="BV76" s="177">
        <v>0.32490000000000002</v>
      </c>
      <c r="BW76" s="221">
        <v>0.3473</v>
      </c>
      <c r="BX76" s="94">
        <v>0.4143</v>
      </c>
      <c r="BY76" s="73">
        <v>0.3871</v>
      </c>
      <c r="BZ76" s="138">
        <v>0.40699999999999997</v>
      </c>
      <c r="CA76" s="85">
        <v>0.38350000000000001</v>
      </c>
      <c r="CB76" s="115">
        <v>0.4093</v>
      </c>
      <c r="CC76" s="84">
        <v>0.36420000000000002</v>
      </c>
      <c r="CD76" s="282">
        <v>0.30659999999999998</v>
      </c>
      <c r="CE76" s="132">
        <v>0.27839999999999998</v>
      </c>
      <c r="CF76" s="80">
        <v>0.29970000000000002</v>
      </c>
      <c r="CG76" s="272">
        <v>0.29199999999999998</v>
      </c>
      <c r="CH76" s="245">
        <v>0.26989999999999997</v>
      </c>
      <c r="CI76" s="303">
        <v>0.25690000000000002</v>
      </c>
      <c r="CJ76" s="176">
        <v>0.26600000000000001</v>
      </c>
      <c r="CK76" s="283">
        <v>0.25969999999999999</v>
      </c>
      <c r="CL76" s="86">
        <v>0.33189999999999997</v>
      </c>
      <c r="CM76" s="104">
        <v>0.38540000000000002</v>
      </c>
      <c r="CN76" s="79">
        <v>0.34970000000000001</v>
      </c>
      <c r="CO76" s="298">
        <v>0.33629999999999999</v>
      </c>
      <c r="CP76" s="134">
        <v>0.32200000000000001</v>
      </c>
      <c r="CQ76" s="134">
        <v>0.31809999999999999</v>
      </c>
      <c r="CR76" s="306">
        <v>0.27500000000000002</v>
      </c>
      <c r="CS76" s="306">
        <v>0.27560000000000001</v>
      </c>
      <c r="CT76" s="272">
        <v>0.29220000000000002</v>
      </c>
      <c r="CU76" s="176">
        <v>0.26629999999999998</v>
      </c>
      <c r="CV76" s="81">
        <v>0.27579999999999999</v>
      </c>
      <c r="CW76" s="144">
        <v>0.29020000000000001</v>
      </c>
      <c r="CX76" s="282">
        <v>0.30630000000000002</v>
      </c>
      <c r="CY76" s="136">
        <v>0.33500000000000002</v>
      </c>
      <c r="CZ76" s="134">
        <v>0.32029999999999997</v>
      </c>
      <c r="DA76" s="132">
        <v>0.27910000000000001</v>
      </c>
      <c r="DB76" s="81">
        <v>0.27729999999999999</v>
      </c>
      <c r="DC76" s="272">
        <v>0.29260000000000003</v>
      </c>
      <c r="DD76" s="246">
        <v>0.30690000000000001</v>
      </c>
      <c r="DE76" s="77">
        <v>0.32890000000000003</v>
      </c>
      <c r="DF76" s="79">
        <v>0.34939999999999999</v>
      </c>
      <c r="DG76" s="79">
        <v>0.3518</v>
      </c>
      <c r="DH76" s="246">
        <v>0.30819999999999997</v>
      </c>
      <c r="DI76" s="96">
        <v>0.3609</v>
      </c>
      <c r="DJ76" s="81">
        <v>0.27700000000000002</v>
      </c>
      <c r="DK76" s="82">
        <v>0.26479999999999998</v>
      </c>
      <c r="DL76" s="83">
        <v>0.25240000000000001</v>
      </c>
      <c r="DM76" s="133">
        <v>0.28410000000000002</v>
      </c>
      <c r="DN76" s="132">
        <v>0.2802</v>
      </c>
      <c r="DO76" s="263">
        <v>0.29670000000000002</v>
      </c>
    </row>
    <row r="77" spans="1:119">
      <c r="A77" s="64" t="s">
        <v>49</v>
      </c>
      <c r="B77" s="125">
        <v>0.39700000000000002</v>
      </c>
      <c r="C77" s="202">
        <v>0.37640000000000001</v>
      </c>
      <c r="D77" s="307">
        <v>0.33650000000000002</v>
      </c>
      <c r="E77" s="191">
        <v>0.28360000000000002</v>
      </c>
      <c r="F77" s="191">
        <v>0.27639999999999998</v>
      </c>
      <c r="G77" s="125">
        <v>0.3614</v>
      </c>
      <c r="H77" s="156">
        <v>0.30020000000000002</v>
      </c>
      <c r="I77" s="153">
        <v>0.30969999999999998</v>
      </c>
      <c r="J77" s="200">
        <v>0.2581</v>
      </c>
      <c r="K77" s="133">
        <v>8.8700000000000001E-2</v>
      </c>
      <c r="L77" s="263">
        <v>9.4799999999999995E-2</v>
      </c>
      <c r="M77" s="246">
        <v>9.98E-2</v>
      </c>
      <c r="N77" s="263">
        <v>9.4700000000000006E-2</v>
      </c>
      <c r="O77" s="83">
        <v>7.51E-2</v>
      </c>
      <c r="P77" s="139">
        <v>0.12790000000000001</v>
      </c>
      <c r="Q77" s="142">
        <v>0.1389</v>
      </c>
      <c r="R77" s="67">
        <v>0.16</v>
      </c>
      <c r="S77" s="73">
        <v>0.13350000000000001</v>
      </c>
      <c r="T77" s="140">
        <v>0.1268</v>
      </c>
      <c r="U77" s="96">
        <v>0.12280000000000001</v>
      </c>
      <c r="V77" s="135">
        <v>0.10589999999999999</v>
      </c>
      <c r="W77" s="98">
        <v>0.15859999999999999</v>
      </c>
      <c r="X77" s="130">
        <v>0.1368</v>
      </c>
      <c r="Y77" s="262">
        <v>0.1497</v>
      </c>
      <c r="Z77" s="72">
        <v>0.1535</v>
      </c>
      <c r="AA77" s="166">
        <v>0.152</v>
      </c>
      <c r="AB77" s="76">
        <v>0.1731</v>
      </c>
      <c r="AC77" s="91">
        <v>0.17130000000000001</v>
      </c>
      <c r="AD77" s="118">
        <v>0.20369999999999999</v>
      </c>
      <c r="AE77" s="127">
        <v>0.19</v>
      </c>
      <c r="AF77" s="92">
        <v>0.16919999999999999</v>
      </c>
      <c r="AG77" s="136">
        <v>0.1103</v>
      </c>
      <c r="AH77" s="134">
        <v>0.1053</v>
      </c>
      <c r="AI77" s="114">
        <v>0.12</v>
      </c>
      <c r="AJ77" s="139">
        <v>0.12859999999999999</v>
      </c>
      <c r="AK77" s="85">
        <v>0.13200000000000001</v>
      </c>
      <c r="AL77" s="87">
        <v>0.12970000000000001</v>
      </c>
      <c r="AM77" s="79">
        <v>0.11849999999999999</v>
      </c>
      <c r="AN77" s="90">
        <v>0.15640000000000001</v>
      </c>
      <c r="AO77" s="92">
        <v>0.1694</v>
      </c>
      <c r="AP77" s="102">
        <v>0.17369999999999999</v>
      </c>
      <c r="AQ77" s="113">
        <v>0.15290000000000001</v>
      </c>
      <c r="AR77" s="178">
        <v>0.18149999999999999</v>
      </c>
      <c r="AS77" s="278">
        <v>0.1615</v>
      </c>
      <c r="AT77" s="89">
        <v>0.1658</v>
      </c>
      <c r="AU77" s="180">
        <v>0.22239999999999999</v>
      </c>
      <c r="AV77" s="91">
        <v>0.17199999999999999</v>
      </c>
      <c r="AW77" s="103">
        <v>0.16889999999999999</v>
      </c>
      <c r="AX77" s="118">
        <v>0.2034</v>
      </c>
      <c r="AY77" s="115">
        <v>0.1429</v>
      </c>
      <c r="AZ77" s="137">
        <v>0.1404</v>
      </c>
      <c r="BA77" s="78">
        <v>0.11360000000000001</v>
      </c>
      <c r="BB77" s="168">
        <v>0.14860000000000001</v>
      </c>
      <c r="BC77" s="140">
        <v>0.127</v>
      </c>
      <c r="BD77" s="96">
        <v>0.1222</v>
      </c>
      <c r="BE77" s="131">
        <v>0.1147</v>
      </c>
      <c r="BF77" s="65">
        <v>0.13569999999999999</v>
      </c>
      <c r="BG77" s="166">
        <v>0.15190000000000001</v>
      </c>
      <c r="BH77" s="68">
        <v>0.16020000000000001</v>
      </c>
      <c r="BI77" s="278">
        <v>0.16139999999999999</v>
      </c>
      <c r="BJ77" s="72">
        <v>0.15409999999999999</v>
      </c>
      <c r="BK77" s="171">
        <v>0.19259999999999999</v>
      </c>
      <c r="BL77" s="271">
        <v>0.19309999999999999</v>
      </c>
      <c r="BM77" s="175">
        <v>0.17630000000000001</v>
      </c>
      <c r="BN77" s="89">
        <v>0.16639999999999999</v>
      </c>
      <c r="BO77" s="138">
        <v>0.1421</v>
      </c>
      <c r="BP77" s="124">
        <v>0.14680000000000001</v>
      </c>
      <c r="BQ77" s="98">
        <v>0.1583</v>
      </c>
      <c r="BR77" s="90">
        <v>0.15640000000000001</v>
      </c>
      <c r="BS77" s="103">
        <v>0.16850000000000001</v>
      </c>
      <c r="BT77" s="141">
        <v>0.16489999999999999</v>
      </c>
      <c r="BU77" s="100">
        <v>0.19059999999999999</v>
      </c>
      <c r="BV77" s="146">
        <v>0.20580000000000001</v>
      </c>
      <c r="BW77" s="175">
        <v>0.17660000000000001</v>
      </c>
      <c r="BX77" s="268">
        <v>0.1993</v>
      </c>
      <c r="BY77" s="127">
        <v>0.1895</v>
      </c>
      <c r="BZ77" s="171">
        <v>0.192</v>
      </c>
      <c r="CA77" s="224">
        <v>0.22309999999999999</v>
      </c>
      <c r="CB77" s="231">
        <v>0.24179999999999999</v>
      </c>
      <c r="CC77" s="244">
        <v>0.26240000000000002</v>
      </c>
      <c r="CD77" s="220">
        <v>0.25130000000000002</v>
      </c>
      <c r="CE77" s="244">
        <v>0.26229999999999998</v>
      </c>
      <c r="CF77" s="159">
        <v>0.2482</v>
      </c>
      <c r="CG77" s="188">
        <v>0.25879999999999997</v>
      </c>
      <c r="CH77" s="255">
        <v>0.28639999999999999</v>
      </c>
      <c r="CI77" s="255">
        <v>0.28539999999999999</v>
      </c>
      <c r="CJ77" s="187">
        <v>0.29330000000000001</v>
      </c>
      <c r="CK77" s="276">
        <v>0.25969999999999999</v>
      </c>
      <c r="CL77" s="195">
        <v>0.28179999999999999</v>
      </c>
      <c r="CM77" s="120">
        <v>0.2331</v>
      </c>
      <c r="CN77" s="265">
        <v>0.23549999999999999</v>
      </c>
      <c r="CO77" s="109">
        <v>0.2099</v>
      </c>
      <c r="CP77" s="118">
        <v>0.20330000000000001</v>
      </c>
      <c r="CQ77" s="99">
        <v>0.18890000000000001</v>
      </c>
      <c r="CR77" s="76">
        <v>0.17269999999999999</v>
      </c>
      <c r="CS77" s="164">
        <v>0.21199999999999999</v>
      </c>
      <c r="CT77" s="276">
        <v>0.2606</v>
      </c>
      <c r="CU77" s="196">
        <v>0.25640000000000002</v>
      </c>
      <c r="CV77" s="270">
        <v>0.25409999999999999</v>
      </c>
      <c r="CW77" s="108">
        <v>0.22969999999999999</v>
      </c>
      <c r="CX77" s="161">
        <v>0.21379999999999999</v>
      </c>
      <c r="CY77" s="257">
        <v>0.2266</v>
      </c>
      <c r="CZ77" s="274">
        <v>0.21840000000000001</v>
      </c>
      <c r="DA77" s="199">
        <v>0.2472</v>
      </c>
      <c r="DB77" s="254">
        <v>0.24049999999999999</v>
      </c>
      <c r="DC77" s="147">
        <v>0.2112</v>
      </c>
      <c r="DD77" s="208">
        <v>0.20610000000000001</v>
      </c>
      <c r="DE77" s="74">
        <v>0.19489999999999999</v>
      </c>
      <c r="DF77" s="100">
        <v>0.19139999999999999</v>
      </c>
      <c r="DG77" s="170">
        <v>0.17849999999999999</v>
      </c>
      <c r="DH77" s="209">
        <v>0.17510000000000001</v>
      </c>
      <c r="DI77" s="67">
        <v>0.15959999999999999</v>
      </c>
      <c r="DJ77" s="76">
        <v>0.1734</v>
      </c>
      <c r="DK77" s="146">
        <v>0.20569999999999999</v>
      </c>
      <c r="DL77" s="128">
        <v>0.1875</v>
      </c>
      <c r="DM77" s="178">
        <v>0.18160000000000001</v>
      </c>
      <c r="DN77" s="209">
        <v>0.17480000000000001</v>
      </c>
      <c r="DO77" s="172">
        <v>0.16750000000000001</v>
      </c>
    </row>
    <row r="78" spans="1:119">
      <c r="A78" s="64" t="s">
        <v>51</v>
      </c>
      <c r="B78" s="246">
        <v>0.2291</v>
      </c>
      <c r="C78" s="134">
        <v>0.2379</v>
      </c>
      <c r="D78" s="82">
        <v>0.19589999999999999</v>
      </c>
      <c r="E78" s="284">
        <v>0.1918</v>
      </c>
      <c r="F78" s="284">
        <v>0.21970000000000001</v>
      </c>
      <c r="G78" s="134">
        <v>0.23749999999999999</v>
      </c>
      <c r="H78" s="83">
        <v>0.1893</v>
      </c>
      <c r="I78" s="82">
        <v>0.19800000000000001</v>
      </c>
      <c r="J78" s="135">
        <v>0.23860000000000001</v>
      </c>
      <c r="K78" s="81">
        <v>0.20580000000000001</v>
      </c>
      <c r="L78" s="284">
        <v>0.21840000000000001</v>
      </c>
      <c r="M78" s="77">
        <v>0.2414</v>
      </c>
      <c r="N78" s="104">
        <v>0.28060000000000002</v>
      </c>
      <c r="O78" s="168">
        <v>0.30570000000000003</v>
      </c>
      <c r="P78" s="124">
        <v>0.30499999999999999</v>
      </c>
      <c r="Q78" s="140">
        <v>0.27229999999999999</v>
      </c>
      <c r="R78" s="213">
        <v>0.35249999999999998</v>
      </c>
      <c r="S78" s="70">
        <v>0.35720000000000002</v>
      </c>
      <c r="T78" s="268">
        <v>0.3891</v>
      </c>
      <c r="U78" s="100">
        <v>0.37469999999999998</v>
      </c>
      <c r="V78" s="105">
        <v>0.41399999999999998</v>
      </c>
      <c r="W78" s="180">
        <v>0.42530000000000001</v>
      </c>
      <c r="X78" s="160">
        <v>0.41670000000000001</v>
      </c>
      <c r="Y78" s="105">
        <v>0.41389999999999999</v>
      </c>
      <c r="Z78" s="170">
        <v>0.35439999999999999</v>
      </c>
      <c r="AA78" s="128">
        <v>0.36840000000000001</v>
      </c>
      <c r="AB78" s="208">
        <v>0.39979999999999999</v>
      </c>
      <c r="AC78" s="105">
        <v>0.41439999999999999</v>
      </c>
      <c r="AD78" s="254">
        <v>0.45240000000000002</v>
      </c>
      <c r="AE78" s="253">
        <v>0.49070000000000003</v>
      </c>
      <c r="AF78" s="163">
        <v>0.38969999999999999</v>
      </c>
      <c r="AG78" s="120">
        <v>0.442</v>
      </c>
      <c r="AH78" s="232">
        <v>0.4667</v>
      </c>
      <c r="AI78" s="301">
        <v>0.52500000000000002</v>
      </c>
      <c r="AJ78" s="248">
        <v>0.4864</v>
      </c>
      <c r="AK78" s="179">
        <v>0.4718</v>
      </c>
      <c r="AL78" s="254">
        <v>0.45269999999999999</v>
      </c>
      <c r="AM78" s="190">
        <v>0.4592</v>
      </c>
      <c r="AN78" s="220">
        <v>0.47110000000000002</v>
      </c>
      <c r="AO78" s="173">
        <v>0.41510000000000002</v>
      </c>
      <c r="AP78" s="119">
        <v>0.4219</v>
      </c>
      <c r="AQ78" s="93">
        <v>0.32900000000000001</v>
      </c>
      <c r="AR78" s="70">
        <v>0.35610000000000003</v>
      </c>
      <c r="AS78" s="70">
        <v>0.35699999999999998</v>
      </c>
      <c r="AT78" s="146">
        <v>0.39850000000000002</v>
      </c>
      <c r="AU78" s="109">
        <v>0.4047</v>
      </c>
      <c r="AV78" s="161">
        <v>0.41139999999999999</v>
      </c>
      <c r="AW78" s="146">
        <v>0.39760000000000001</v>
      </c>
      <c r="AX78" s="75">
        <v>0.40989999999999999</v>
      </c>
      <c r="AY78" s="173">
        <v>0.41560000000000002</v>
      </c>
      <c r="AZ78" s="207">
        <v>0.4294</v>
      </c>
      <c r="BA78" s="164">
        <v>0.40760000000000002</v>
      </c>
      <c r="BB78" s="150">
        <v>0.49769999999999998</v>
      </c>
      <c r="BC78" s="253">
        <v>0.48980000000000001</v>
      </c>
      <c r="BD78" s="239">
        <v>0.52790000000000004</v>
      </c>
      <c r="BE78" s="226">
        <v>0.55840000000000001</v>
      </c>
      <c r="BF78" s="256">
        <v>0.54669999999999996</v>
      </c>
      <c r="BG78" s="311">
        <v>0.62470000000000003</v>
      </c>
      <c r="BH78" s="228">
        <v>0.62819999999999998</v>
      </c>
      <c r="BI78" s="227">
        <v>0.58689999999999998</v>
      </c>
      <c r="BJ78" s="295">
        <v>0.62039999999999995</v>
      </c>
      <c r="BK78" s="309">
        <v>0.62250000000000005</v>
      </c>
      <c r="BL78" s="254">
        <v>0.45379999999999998</v>
      </c>
      <c r="BM78" s="200">
        <v>0.48130000000000001</v>
      </c>
      <c r="BN78" s="275">
        <v>0.52980000000000005</v>
      </c>
      <c r="BO78" s="148">
        <v>0.49540000000000001</v>
      </c>
      <c r="BP78" s="194">
        <v>0.53539999999999999</v>
      </c>
      <c r="BQ78" s="241">
        <v>0.4597</v>
      </c>
      <c r="BR78" s="117">
        <v>0.39660000000000001</v>
      </c>
      <c r="BS78" s="119">
        <v>0.42220000000000002</v>
      </c>
      <c r="BT78" s="271">
        <v>0.3775</v>
      </c>
      <c r="BU78" s="222">
        <v>0.42809999999999998</v>
      </c>
      <c r="BV78" s="190">
        <v>0.45850000000000002</v>
      </c>
      <c r="BW78" s="207">
        <v>0.43009999999999998</v>
      </c>
      <c r="BX78" s="258">
        <v>0.433</v>
      </c>
      <c r="BY78" s="217">
        <v>0.50860000000000005</v>
      </c>
      <c r="BZ78" s="231">
        <v>0.45639999999999997</v>
      </c>
      <c r="CA78" s="276">
        <v>0.48449999999999999</v>
      </c>
      <c r="CB78" s="194">
        <v>0.53520000000000001</v>
      </c>
      <c r="CC78" s="151">
        <v>0.52059999999999995</v>
      </c>
      <c r="CD78" s="196">
        <v>0.48049999999999998</v>
      </c>
      <c r="CE78" s="264">
        <v>0.50460000000000005</v>
      </c>
      <c r="CF78" s="193">
        <v>0.4945</v>
      </c>
      <c r="CG78" s="254">
        <v>0.4531</v>
      </c>
      <c r="CH78" s="120">
        <v>0.44159999999999999</v>
      </c>
      <c r="CI78" s="105">
        <v>0.41389999999999999</v>
      </c>
      <c r="CJ78" s="100">
        <v>0.37519999999999998</v>
      </c>
      <c r="CK78" s="74">
        <v>0.38200000000000001</v>
      </c>
      <c r="CL78" s="103">
        <v>0.3387</v>
      </c>
      <c r="CM78" s="271">
        <v>0.37840000000000001</v>
      </c>
      <c r="CN78" s="74">
        <v>0.38229999999999997</v>
      </c>
      <c r="CO78" s="213">
        <v>0.35289999999999999</v>
      </c>
      <c r="CP78" s="178">
        <v>0.36049999999999999</v>
      </c>
      <c r="CQ78" s="165">
        <v>0.36420000000000002</v>
      </c>
      <c r="CR78" s="106">
        <v>0.39279999999999998</v>
      </c>
      <c r="CS78" s="108">
        <v>0.43669999999999998</v>
      </c>
      <c r="CT78" s="243">
        <v>0.51749999999999996</v>
      </c>
      <c r="CU78" s="149">
        <v>0.47389999999999999</v>
      </c>
      <c r="CV78" s="149">
        <v>0.47489999999999999</v>
      </c>
      <c r="CW78" s="248">
        <v>0.48770000000000002</v>
      </c>
      <c r="CX78" s="289">
        <v>0.56489999999999996</v>
      </c>
      <c r="CY78" s="125">
        <v>0.64700000000000002</v>
      </c>
      <c r="CZ78" s="259">
        <v>0.60119999999999996</v>
      </c>
      <c r="DA78" s="261">
        <v>0.63639999999999997</v>
      </c>
      <c r="DB78" s="266">
        <v>0.55159999999999998</v>
      </c>
      <c r="DC78" s="198">
        <v>0.51490000000000002</v>
      </c>
      <c r="DD78" s="202">
        <v>0.6169</v>
      </c>
      <c r="DE78" s="154">
        <v>0.56869999999999998</v>
      </c>
      <c r="DF78" s="289">
        <v>0.56630000000000003</v>
      </c>
      <c r="DG78" s="218">
        <v>0.54069999999999996</v>
      </c>
      <c r="DH78" s="299">
        <v>0.57330000000000003</v>
      </c>
      <c r="DI78" s="229">
        <v>0.62019999999999997</v>
      </c>
      <c r="DJ78" s="251">
        <v>0.57509999999999994</v>
      </c>
      <c r="DK78" s="250">
        <v>0.57989999999999997</v>
      </c>
      <c r="DL78" s="191">
        <v>0.51249999999999996</v>
      </c>
      <c r="DM78" s="201">
        <v>0.46939999999999998</v>
      </c>
      <c r="DN78" s="258">
        <v>0.43259999999999998</v>
      </c>
      <c r="DO78" s="119">
        <v>0.42180000000000001</v>
      </c>
    </row>
    <row r="79" spans="1:119">
      <c r="A79" s="64" t="s">
        <v>53</v>
      </c>
      <c r="B79" s="88">
        <v>0.217</v>
      </c>
      <c r="C79" s="131">
        <v>0.21929999999999999</v>
      </c>
      <c r="D79" s="86">
        <v>0.21</v>
      </c>
      <c r="E79" s="134">
        <v>0.1918</v>
      </c>
      <c r="F79" s="134">
        <v>0.20250000000000001</v>
      </c>
      <c r="G79" s="135">
        <v>0.2044</v>
      </c>
      <c r="H79" s="246">
        <v>0.19450000000000001</v>
      </c>
      <c r="I79" s="284">
        <v>0.18479999999999999</v>
      </c>
      <c r="J79" s="246">
        <v>0.19600000000000001</v>
      </c>
      <c r="K79" s="245">
        <v>0.16619999999999999</v>
      </c>
      <c r="L79" s="83">
        <v>0.15329999999999999</v>
      </c>
      <c r="M79" s="303">
        <v>0.15659999999999999</v>
      </c>
      <c r="N79" s="82">
        <v>0.1603</v>
      </c>
      <c r="O79" s="81">
        <v>0.17119999999999999</v>
      </c>
      <c r="P79" s="77">
        <v>0.20799999999999999</v>
      </c>
      <c r="Q79" s="129">
        <v>0.23880000000000001</v>
      </c>
      <c r="R79" s="124">
        <v>0.2752</v>
      </c>
      <c r="S79" s="85">
        <v>0.24909999999999999</v>
      </c>
      <c r="T79" s="97">
        <v>0.26869999999999999</v>
      </c>
      <c r="U79" s="169">
        <v>0.246</v>
      </c>
      <c r="V79" s="168">
        <v>0.27600000000000002</v>
      </c>
      <c r="W79" s="166">
        <v>0.28139999999999998</v>
      </c>
      <c r="X79" s="85">
        <v>0.24759999999999999</v>
      </c>
      <c r="Y79" s="139">
        <v>0.24299999999999999</v>
      </c>
      <c r="Z79" s="221">
        <v>0.2223</v>
      </c>
      <c r="AA79" s="79">
        <v>0.22470000000000001</v>
      </c>
      <c r="AB79" s="139">
        <v>0.2422</v>
      </c>
      <c r="AC79" s="115">
        <v>0.2671</v>
      </c>
      <c r="AD79" s="168">
        <v>0.27739999999999998</v>
      </c>
      <c r="AE79" s="168">
        <v>0.27610000000000001</v>
      </c>
      <c r="AF79" s="278">
        <v>0.29830000000000001</v>
      </c>
      <c r="AG79" s="216">
        <v>0.3029</v>
      </c>
      <c r="AH79" s="211">
        <v>0.33539999999999998</v>
      </c>
      <c r="AI79" s="171">
        <v>0.35039999999999999</v>
      </c>
      <c r="AJ79" s="101">
        <v>0.37809999999999999</v>
      </c>
      <c r="AK79" s="145">
        <v>0.33929999999999999</v>
      </c>
      <c r="AL79" s="126">
        <v>0.35320000000000001</v>
      </c>
      <c r="AM79" s="213">
        <v>0.32540000000000002</v>
      </c>
      <c r="AN79" s="127">
        <v>0.34570000000000001</v>
      </c>
      <c r="AO79" s="208">
        <v>0.37340000000000001</v>
      </c>
      <c r="AP79" s="211">
        <v>0.3347</v>
      </c>
      <c r="AQ79" s="76">
        <v>0.31790000000000002</v>
      </c>
      <c r="AR79" s="146">
        <v>0.37230000000000002</v>
      </c>
      <c r="AS79" s="300">
        <v>0.41499999999999998</v>
      </c>
      <c r="AT79" s="258">
        <v>0.41</v>
      </c>
      <c r="AU79" s="180">
        <v>0.39989999999999998</v>
      </c>
      <c r="AV79" s="99">
        <v>0.34439999999999998</v>
      </c>
      <c r="AW79" s="171">
        <v>0.34910000000000002</v>
      </c>
      <c r="AX79" s="74">
        <v>0.35520000000000002</v>
      </c>
      <c r="AY79" s="76">
        <v>0.31809999999999999</v>
      </c>
      <c r="AZ79" s="66">
        <v>0.27300000000000002</v>
      </c>
      <c r="BA79" s="72">
        <v>0.28560000000000002</v>
      </c>
      <c r="BB79" s="209">
        <v>0.32140000000000002</v>
      </c>
      <c r="BC79" s="278">
        <v>0.29920000000000002</v>
      </c>
      <c r="BD79" s="145">
        <v>0.3377</v>
      </c>
      <c r="BE79" s="268">
        <v>0.36299999999999999</v>
      </c>
      <c r="BF79" s="109">
        <v>0.37990000000000002</v>
      </c>
      <c r="BG79" s="223">
        <v>0.37680000000000002</v>
      </c>
      <c r="BH79" s="160">
        <v>0.3931</v>
      </c>
      <c r="BI79" s="207">
        <v>0.40670000000000001</v>
      </c>
      <c r="BJ79" s="75">
        <v>0.38640000000000002</v>
      </c>
      <c r="BK79" s="190">
        <v>0.43540000000000001</v>
      </c>
      <c r="BL79" s="181">
        <v>0.48149999999999998</v>
      </c>
      <c r="BM79" s="180">
        <v>0.40050000000000002</v>
      </c>
      <c r="BN79" s="147">
        <v>0.38240000000000002</v>
      </c>
      <c r="BO79" s="151">
        <v>0.50129999999999997</v>
      </c>
      <c r="BP79" s="201">
        <v>0.44800000000000001</v>
      </c>
      <c r="BQ79" s="107">
        <v>0.41199999999999998</v>
      </c>
      <c r="BR79" s="119">
        <v>0.39939999999999998</v>
      </c>
      <c r="BS79" s="222">
        <v>0.40460000000000002</v>
      </c>
      <c r="BT79" s="149">
        <v>0.45269999999999999</v>
      </c>
      <c r="BU79" s="204">
        <v>0.47210000000000002</v>
      </c>
      <c r="BV79" s="220">
        <v>0.44919999999999999</v>
      </c>
      <c r="BW79" s="213">
        <v>0.3246</v>
      </c>
      <c r="BX79" s="117">
        <v>0.3705</v>
      </c>
      <c r="BY79" s="106">
        <v>0.36659999999999998</v>
      </c>
      <c r="BZ79" s="74">
        <v>0.35580000000000001</v>
      </c>
      <c r="CA79" s="74">
        <v>0.35560000000000003</v>
      </c>
      <c r="CB79" s="117">
        <v>0.36969999999999997</v>
      </c>
      <c r="CC79" s="106">
        <v>0.3664</v>
      </c>
      <c r="CD79" s="257">
        <v>0.40799999999999997</v>
      </c>
      <c r="CE79" s="107">
        <v>0.41189999999999999</v>
      </c>
      <c r="CF79" s="196">
        <v>0.45960000000000001</v>
      </c>
      <c r="CG79" s="258">
        <v>0.41070000000000001</v>
      </c>
      <c r="CH79" s="119">
        <v>0.39900000000000002</v>
      </c>
      <c r="CI79" s="210">
        <v>0.42099999999999999</v>
      </c>
      <c r="CJ79" s="192">
        <v>0.42470000000000002</v>
      </c>
      <c r="CK79" s="257">
        <v>0.40770000000000001</v>
      </c>
      <c r="CL79" s="159">
        <v>0.443</v>
      </c>
      <c r="CM79" s="220">
        <v>0.44979999999999998</v>
      </c>
      <c r="CN79" s="232">
        <v>0.44490000000000002</v>
      </c>
      <c r="CO79" s="158">
        <v>0.48409999999999997</v>
      </c>
      <c r="CP79" s="107">
        <v>0.41099999999999998</v>
      </c>
      <c r="CQ79" s="206">
        <v>0.42730000000000001</v>
      </c>
      <c r="CR79" s="205">
        <v>0.42970000000000003</v>
      </c>
      <c r="CS79" s="175">
        <v>0.32269999999999999</v>
      </c>
      <c r="CT79" s="147">
        <v>0.38229999999999997</v>
      </c>
      <c r="CU79" s="258">
        <v>0.4093</v>
      </c>
      <c r="CV79" s="173">
        <v>0.39200000000000002</v>
      </c>
      <c r="CW79" s="254">
        <v>0.43049999999999999</v>
      </c>
      <c r="CX79" s="180">
        <v>0.40039999999999998</v>
      </c>
      <c r="CY79" s="119">
        <v>0.39900000000000002</v>
      </c>
      <c r="CZ79" s="117">
        <v>0.37119999999999997</v>
      </c>
      <c r="DA79" s="119">
        <v>0.39900000000000002</v>
      </c>
      <c r="DB79" s="205">
        <v>0.42949999999999999</v>
      </c>
      <c r="DC79" s="232">
        <v>0.44550000000000001</v>
      </c>
      <c r="DD79" s="192">
        <v>0.4244</v>
      </c>
      <c r="DE79" s="265">
        <v>0.42249999999999999</v>
      </c>
      <c r="DF79" s="162">
        <v>0.41830000000000001</v>
      </c>
      <c r="DG79" s="219">
        <v>0.47949999999999998</v>
      </c>
      <c r="DH79" s="152">
        <v>0.51910000000000001</v>
      </c>
      <c r="DI79" s="188">
        <v>0.46339999999999998</v>
      </c>
      <c r="DJ79" s="123">
        <v>0.62209999999999999</v>
      </c>
      <c r="DK79" s="307">
        <v>0.58930000000000005</v>
      </c>
      <c r="DL79" s="125">
        <v>0.63470000000000004</v>
      </c>
      <c r="DM79" s="184">
        <v>0.5907</v>
      </c>
      <c r="DN79" s="296">
        <v>0.5988</v>
      </c>
      <c r="DO79" s="228">
        <v>0.61560000000000004</v>
      </c>
    </row>
    <row r="80" spans="1:119">
      <c r="A80" s="64" t="s">
        <v>55</v>
      </c>
      <c r="B80" s="160">
        <v>0.23669999999999999</v>
      </c>
      <c r="C80" s="274">
        <v>0.2379</v>
      </c>
      <c r="D80" s="74">
        <v>0.21890000000000001</v>
      </c>
      <c r="E80" s="253">
        <v>0.27850000000000003</v>
      </c>
      <c r="F80" s="253">
        <v>0.27639999999999998</v>
      </c>
      <c r="G80" s="231">
        <v>0.25819999999999999</v>
      </c>
      <c r="H80" s="179">
        <v>0.26719999999999999</v>
      </c>
      <c r="I80" s="123">
        <v>0.35120000000000001</v>
      </c>
      <c r="J80" s="203">
        <v>0.33839999999999998</v>
      </c>
      <c r="K80" s="151">
        <v>0.29199999999999998</v>
      </c>
      <c r="L80" s="182">
        <v>0.29320000000000002</v>
      </c>
      <c r="M80" s="183">
        <v>0.3276</v>
      </c>
      <c r="N80" s="299">
        <v>0.31929999999999997</v>
      </c>
      <c r="O80" s="187">
        <v>0.3009</v>
      </c>
      <c r="P80" s="181">
        <v>0.28139999999999998</v>
      </c>
      <c r="Q80" s="275">
        <v>0.29609999999999997</v>
      </c>
      <c r="R80" s="153">
        <v>0.31380000000000002</v>
      </c>
      <c r="S80" s="259">
        <v>0.3337</v>
      </c>
      <c r="T80" s="219">
        <v>0.28029999999999999</v>
      </c>
      <c r="U80" s="223">
        <v>0.22989999999999999</v>
      </c>
      <c r="V80" s="100">
        <v>0.2152</v>
      </c>
      <c r="W80" s="85">
        <v>0.16650000000000001</v>
      </c>
      <c r="X80" s="112">
        <v>0.182</v>
      </c>
      <c r="Y80" s="175">
        <v>0.20349999999999999</v>
      </c>
      <c r="Z80" s="129">
        <v>0.16139999999999999</v>
      </c>
      <c r="AA80" s="65">
        <v>0.16930000000000001</v>
      </c>
      <c r="AB80" s="112">
        <v>0.18240000000000001</v>
      </c>
      <c r="AC80" s="241">
        <v>0.26019999999999999</v>
      </c>
      <c r="AD80" s="147">
        <v>0.23230000000000001</v>
      </c>
      <c r="AE80" s="210">
        <v>0.25209999999999999</v>
      </c>
      <c r="AF80" s="248">
        <v>0.2742</v>
      </c>
      <c r="AG80" s="223">
        <v>0.22950000000000001</v>
      </c>
      <c r="AH80" s="68">
        <v>0.19020000000000001</v>
      </c>
      <c r="AI80" s="166">
        <v>0.18329999999999999</v>
      </c>
      <c r="AJ80" s="65">
        <v>0.17</v>
      </c>
      <c r="AK80" s="213">
        <v>0.2044</v>
      </c>
      <c r="AL80" s="137">
        <v>0.17399999999999999</v>
      </c>
      <c r="AM80" s="98">
        <v>0.18890000000000001</v>
      </c>
      <c r="AN80" s="69">
        <v>0.1991</v>
      </c>
      <c r="AO80" s="180">
        <v>0.2412</v>
      </c>
      <c r="AP80" s="69">
        <v>0.19850000000000001</v>
      </c>
      <c r="AQ80" s="247">
        <v>0.22159999999999999</v>
      </c>
      <c r="AR80" s="162">
        <v>0.24970000000000001</v>
      </c>
      <c r="AS80" s="240">
        <v>0.25729999999999997</v>
      </c>
      <c r="AT80" s="100">
        <v>0.21529999999999999</v>
      </c>
      <c r="AU80" s="301">
        <v>0.29339999999999999</v>
      </c>
      <c r="AV80" s="196">
        <v>0.27039999999999997</v>
      </c>
      <c r="AW80" s="270">
        <v>0.2681</v>
      </c>
      <c r="AX80" s="206">
        <v>0.255</v>
      </c>
      <c r="AY80" s="147">
        <v>0.23219999999999999</v>
      </c>
      <c r="AZ80" s="175">
        <v>0.20369999999999999</v>
      </c>
      <c r="BA80" s="78">
        <v>0.15110000000000001</v>
      </c>
      <c r="BB80" s="283">
        <v>0.12189999999999999</v>
      </c>
      <c r="BC80" s="83">
        <v>0.1191</v>
      </c>
      <c r="BD80" s="272">
        <v>0.13339999999999999</v>
      </c>
      <c r="BE80" s="82">
        <v>0.1227</v>
      </c>
      <c r="BF80" s="131">
        <v>0.15190000000000001</v>
      </c>
      <c r="BG80" s="110">
        <v>0.18790000000000001</v>
      </c>
      <c r="BH80" s="92">
        <v>0.19819999999999999</v>
      </c>
      <c r="BI80" s="76">
        <v>0.20100000000000001</v>
      </c>
      <c r="BJ80" s="91">
        <v>0.19939999999999999</v>
      </c>
      <c r="BK80" s="108">
        <v>0.24809999999999999</v>
      </c>
      <c r="BL80" s="194">
        <v>0.29899999999999999</v>
      </c>
      <c r="BM80" s="277">
        <v>0.28489999999999999</v>
      </c>
      <c r="BN80" s="194">
        <v>0.29959999999999998</v>
      </c>
      <c r="BO80" s="204">
        <v>0.2772</v>
      </c>
      <c r="BP80" s="241">
        <v>0.2601</v>
      </c>
      <c r="BQ80" s="159">
        <v>0.26300000000000001</v>
      </c>
      <c r="BR80" s="199">
        <v>0.2621</v>
      </c>
      <c r="BS80" s="160">
        <v>0.23830000000000001</v>
      </c>
      <c r="BT80" s="190">
        <v>0.25890000000000002</v>
      </c>
      <c r="BU80" s="204">
        <v>0.27729999999999999</v>
      </c>
      <c r="BV80" s="219">
        <v>0.28110000000000002</v>
      </c>
      <c r="BW80" s="291">
        <v>0.34050000000000002</v>
      </c>
      <c r="BX80" s="243">
        <v>0.28999999999999998</v>
      </c>
      <c r="BY80" s="244">
        <v>0.27550000000000002</v>
      </c>
      <c r="BZ80" s="189">
        <v>0.26979999999999998</v>
      </c>
      <c r="CA80" s="148">
        <v>0.27889999999999998</v>
      </c>
      <c r="CB80" s="188">
        <v>0.27210000000000001</v>
      </c>
      <c r="CC80" s="201">
        <v>0.26469999999999999</v>
      </c>
      <c r="CD80" s="149">
        <v>0.26740000000000003</v>
      </c>
      <c r="CE80" s="151">
        <v>0.29220000000000002</v>
      </c>
      <c r="CF80" s="157">
        <v>0.28799999999999998</v>
      </c>
      <c r="CG80" s="158">
        <v>0.28249999999999997</v>
      </c>
      <c r="CH80" s="301">
        <v>0.29339999999999999</v>
      </c>
      <c r="CI80" s="302">
        <v>0.32350000000000001</v>
      </c>
      <c r="CJ80" s="294">
        <v>0.34110000000000001</v>
      </c>
      <c r="CK80" s="269">
        <v>0.32079999999999997</v>
      </c>
      <c r="CL80" s="250">
        <v>0.32279999999999998</v>
      </c>
      <c r="CM80" s="296">
        <v>0.3392</v>
      </c>
      <c r="CN80" s="308">
        <v>0.34970000000000001</v>
      </c>
      <c r="CO80" s="266">
        <v>0.30790000000000001</v>
      </c>
      <c r="CP80" s="152">
        <v>0.3004</v>
      </c>
      <c r="CQ80" s="305">
        <v>0.32779999999999998</v>
      </c>
      <c r="CR80" s="236">
        <v>0.33639999999999998</v>
      </c>
      <c r="CS80" s="269">
        <v>0.32029999999999997</v>
      </c>
      <c r="CT80" s="290">
        <v>0.35070000000000001</v>
      </c>
      <c r="CU80" s="125">
        <v>0.35749999999999998</v>
      </c>
      <c r="CV80" s="203">
        <v>0.33879999999999999</v>
      </c>
      <c r="CW80" s="227">
        <v>0.32650000000000001</v>
      </c>
      <c r="CX80" s="226">
        <v>0.31119999999999998</v>
      </c>
      <c r="CY80" s="225">
        <v>0.29799999999999999</v>
      </c>
      <c r="CZ80" s="287">
        <v>0.30330000000000001</v>
      </c>
      <c r="DA80" s="279">
        <v>0.31090000000000001</v>
      </c>
      <c r="DB80" s="191">
        <v>0.28720000000000001</v>
      </c>
      <c r="DC80" s="256">
        <v>0.30480000000000002</v>
      </c>
      <c r="DD80" s="219">
        <v>0.28050000000000003</v>
      </c>
      <c r="DE80" s="219">
        <v>0.28089999999999998</v>
      </c>
      <c r="DF80" s="270">
        <v>0.26860000000000001</v>
      </c>
      <c r="DG80" s="218">
        <v>0.3019</v>
      </c>
      <c r="DH80" s="304">
        <v>0.35520000000000002</v>
      </c>
      <c r="DI80" s="310">
        <v>0.3216</v>
      </c>
      <c r="DJ80" s="235">
        <v>0.33239999999999997</v>
      </c>
      <c r="DK80" s="249">
        <v>0.32469999999999999</v>
      </c>
      <c r="DL80" s="250">
        <v>0.32219999999999999</v>
      </c>
      <c r="DM80" s="251">
        <v>0.31990000000000002</v>
      </c>
      <c r="DN80" s="227">
        <v>0.32619999999999999</v>
      </c>
      <c r="DO80" s="249">
        <v>0.32440000000000002</v>
      </c>
    </row>
    <row r="81" spans="1:119">
      <c r="A81" s="64" t="s">
        <v>57</v>
      </c>
      <c r="B81" s="138">
        <v>0.217</v>
      </c>
      <c r="C81" s="198">
        <v>0.41299999999999998</v>
      </c>
      <c r="D81" s="218">
        <v>0.43569999999999998</v>
      </c>
      <c r="E81" s="292">
        <v>0.43680000000000002</v>
      </c>
      <c r="F81" s="292">
        <v>0.48399999999999999</v>
      </c>
      <c r="G81" s="185">
        <v>0.47520000000000001</v>
      </c>
      <c r="H81" s="255">
        <v>0.4224</v>
      </c>
      <c r="I81" s="150">
        <v>0.39750000000000002</v>
      </c>
      <c r="J81" s="248">
        <v>0.3871</v>
      </c>
      <c r="K81" s="188">
        <v>0.38440000000000002</v>
      </c>
      <c r="L81" s="239">
        <v>0.42380000000000001</v>
      </c>
      <c r="M81" s="157">
        <v>0.4113</v>
      </c>
      <c r="N81" s="276">
        <v>0.38700000000000001</v>
      </c>
      <c r="O81" s="153">
        <v>0.45579999999999998</v>
      </c>
      <c r="P81" s="218">
        <v>0.43519999999999998</v>
      </c>
      <c r="Q81" s="302">
        <v>0.47199999999999998</v>
      </c>
      <c r="R81" s="256">
        <v>0.44019999999999998</v>
      </c>
      <c r="S81" s="250">
        <v>0.4708</v>
      </c>
      <c r="T81" s="327">
        <v>0.51429999999999998</v>
      </c>
      <c r="U81" s="250">
        <v>0.46989999999999998</v>
      </c>
      <c r="V81" s="186">
        <v>0.4622</v>
      </c>
      <c r="W81" s="227">
        <v>0.47610000000000002</v>
      </c>
      <c r="X81" s="249">
        <v>0.4738</v>
      </c>
      <c r="Y81" s="185">
        <v>0.47560000000000002</v>
      </c>
      <c r="Z81" s="184">
        <v>0.49220000000000003</v>
      </c>
      <c r="AA81" s="125">
        <v>0.53010000000000002</v>
      </c>
      <c r="AB81" s="297">
        <v>0.4546</v>
      </c>
      <c r="AC81" s="266">
        <v>0.4456</v>
      </c>
      <c r="AD81" s="213">
        <v>0.26790000000000003</v>
      </c>
      <c r="AE81" s="124">
        <v>0.22570000000000001</v>
      </c>
      <c r="AF81" s="93">
        <v>0.24779999999999999</v>
      </c>
      <c r="AG81" s="146">
        <v>0.30759999999999998</v>
      </c>
      <c r="AH81" s="231">
        <v>0.3614</v>
      </c>
      <c r="AI81" s="192">
        <v>0.3528</v>
      </c>
      <c r="AJ81" s="257">
        <v>0.3382</v>
      </c>
      <c r="AK81" s="163">
        <v>0.30209999999999998</v>
      </c>
      <c r="AL81" s="160">
        <v>0.3251</v>
      </c>
      <c r="AM81" s="102">
        <v>0.2631</v>
      </c>
      <c r="AN81" s="146">
        <v>0.30830000000000002</v>
      </c>
      <c r="AO81" s="262">
        <v>0.2296</v>
      </c>
      <c r="AP81" s="73">
        <v>0.20630000000000001</v>
      </c>
      <c r="AQ81" s="135">
        <v>0.1666</v>
      </c>
      <c r="AR81" s="136">
        <v>0.1736</v>
      </c>
      <c r="AS81" s="272">
        <v>0.1474</v>
      </c>
      <c r="AT81" s="132">
        <v>0.1394</v>
      </c>
      <c r="AU81" s="82">
        <v>0.128</v>
      </c>
      <c r="AV81" s="133">
        <v>0.14219999999999999</v>
      </c>
      <c r="AW81" s="80">
        <v>0.1532</v>
      </c>
      <c r="AX81" s="83">
        <v>0.1231</v>
      </c>
      <c r="AY81" s="134">
        <v>0.16489999999999999</v>
      </c>
      <c r="AZ81" s="212">
        <v>0.19420000000000001</v>
      </c>
      <c r="BA81" s="87">
        <v>0.19950000000000001</v>
      </c>
      <c r="BB81" s="212">
        <v>0.19400000000000001</v>
      </c>
      <c r="BC81" s="169">
        <v>0.20250000000000001</v>
      </c>
      <c r="BD81" s="88">
        <v>0.1769</v>
      </c>
      <c r="BE81" s="116">
        <v>0.2145</v>
      </c>
      <c r="BF81" s="111">
        <v>0.2366</v>
      </c>
      <c r="BG81" s="103">
        <v>0.25600000000000001</v>
      </c>
      <c r="BH81" s="102">
        <v>0.26369999999999999</v>
      </c>
      <c r="BI81" s="178">
        <v>0.2752</v>
      </c>
      <c r="BJ81" s="70">
        <v>0.27239999999999998</v>
      </c>
      <c r="BK81" s="103">
        <v>0.25540000000000002</v>
      </c>
      <c r="BL81" s="163">
        <v>0.30130000000000001</v>
      </c>
      <c r="BM81" s="271">
        <v>0.29149999999999998</v>
      </c>
      <c r="BN81" s="174">
        <v>0.29520000000000002</v>
      </c>
      <c r="BO81" s="127">
        <v>0.2858</v>
      </c>
      <c r="BP81" s="170">
        <v>0.27079999999999999</v>
      </c>
      <c r="BQ81" s="100">
        <v>0.2878</v>
      </c>
      <c r="BR81" s="117">
        <v>0.3075</v>
      </c>
      <c r="BS81" s="257">
        <v>0.33789999999999998</v>
      </c>
      <c r="BT81" s="268">
        <v>0.2999</v>
      </c>
      <c r="BU81" s="213">
        <v>0.26860000000000001</v>
      </c>
      <c r="BV81" s="175">
        <v>0.26729999999999998</v>
      </c>
      <c r="BW81" s="126">
        <v>0.2928</v>
      </c>
      <c r="BX81" s="211">
        <v>0.2762</v>
      </c>
      <c r="BY81" s="165">
        <v>0.27779999999999999</v>
      </c>
      <c r="BZ81" s="178">
        <v>0.27439999999999998</v>
      </c>
      <c r="CA81" s="175">
        <v>0.26729999999999998</v>
      </c>
      <c r="CB81" s="68">
        <v>0.2442</v>
      </c>
      <c r="CC81" s="76">
        <v>0.26240000000000002</v>
      </c>
      <c r="CD81" s="178">
        <v>0.27429999999999999</v>
      </c>
      <c r="CE81" s="165">
        <v>0.27839999999999998</v>
      </c>
      <c r="CF81" s="76">
        <v>0.26229999999999998</v>
      </c>
      <c r="CG81" s="213">
        <v>0.26829999999999998</v>
      </c>
      <c r="CH81" s="141">
        <v>0.25119999999999998</v>
      </c>
      <c r="CI81" s="72">
        <v>0.23549999999999999</v>
      </c>
      <c r="CJ81" s="138">
        <v>0.21829999999999999</v>
      </c>
      <c r="CK81" s="79">
        <v>0.18310000000000001</v>
      </c>
      <c r="CL81" s="114">
        <v>0.18759999999999999</v>
      </c>
      <c r="CM81" s="246">
        <v>0.15759999999999999</v>
      </c>
      <c r="CN81" s="80">
        <v>0.15290000000000001</v>
      </c>
      <c r="CO81" s="86">
        <v>0.1714</v>
      </c>
      <c r="CP81" s="114">
        <v>0.187</v>
      </c>
      <c r="CQ81" s="135">
        <v>0.16750000000000001</v>
      </c>
      <c r="CR81" s="79">
        <v>0.1827</v>
      </c>
      <c r="CS81" s="79">
        <v>0.1832</v>
      </c>
      <c r="CT81" s="140">
        <v>0.19769999999999999</v>
      </c>
      <c r="CU81" s="114">
        <v>0.18679999999999999</v>
      </c>
      <c r="CV81" s="214">
        <v>0.27339999999999998</v>
      </c>
      <c r="CW81" s="141">
        <v>0.2515</v>
      </c>
      <c r="CX81" s="89">
        <v>0.25330000000000003</v>
      </c>
      <c r="CY81" s="69">
        <v>0.2586</v>
      </c>
      <c r="CZ81" s="213">
        <v>0.26929999999999998</v>
      </c>
      <c r="DA81" s="247">
        <v>0.29859999999999998</v>
      </c>
      <c r="DB81" s="208">
        <v>0.30919999999999997</v>
      </c>
      <c r="DC81" s="207">
        <v>0.33650000000000002</v>
      </c>
      <c r="DD81" s="160">
        <v>0.3261</v>
      </c>
      <c r="DE81" s="75">
        <v>0.31929999999999997</v>
      </c>
      <c r="DF81" s="163">
        <v>0.30180000000000001</v>
      </c>
      <c r="DG81" s="247">
        <v>0.29949999999999999</v>
      </c>
      <c r="DH81" s="278">
        <v>0.247</v>
      </c>
      <c r="DI81" s="170">
        <v>0.2707</v>
      </c>
      <c r="DJ81" s="171">
        <v>0.28860000000000002</v>
      </c>
      <c r="DK81" s="164">
        <v>0.31780000000000003</v>
      </c>
      <c r="DL81" s="222">
        <v>0.33579999999999999</v>
      </c>
      <c r="DM81" s="222">
        <v>0.33560000000000001</v>
      </c>
      <c r="DN81" s="257">
        <v>0.33929999999999999</v>
      </c>
      <c r="DO81" s="75">
        <v>0.32019999999999998</v>
      </c>
    </row>
    <row r="82" spans="1:119">
      <c r="A82" s="64" t="s">
        <v>59</v>
      </c>
      <c r="B82" s="225">
        <v>0.32069999999999999</v>
      </c>
      <c r="C82" s="230">
        <v>0.33200000000000002</v>
      </c>
      <c r="D82" s="266">
        <v>0.33650000000000002</v>
      </c>
      <c r="E82" s="181">
        <v>0.31419999999999998</v>
      </c>
      <c r="F82" s="181">
        <v>0.29420000000000002</v>
      </c>
      <c r="G82" s="253">
        <v>0.28399999999999997</v>
      </c>
      <c r="H82" s="150">
        <v>0.29010000000000002</v>
      </c>
      <c r="I82" s="158">
        <v>0.29509999999999997</v>
      </c>
      <c r="J82" s="276">
        <v>0.28000000000000003</v>
      </c>
      <c r="K82" s="219">
        <v>0.29199999999999998</v>
      </c>
      <c r="L82" s="193">
        <v>0.2883</v>
      </c>
      <c r="M82" s="217">
        <v>0.30049999999999999</v>
      </c>
      <c r="N82" s="264">
        <v>0.29749999999999999</v>
      </c>
      <c r="O82" s="275">
        <v>0.31759999999999999</v>
      </c>
      <c r="P82" s="220">
        <v>0.26719999999999999</v>
      </c>
      <c r="Q82" s="223">
        <v>0.20849999999999999</v>
      </c>
      <c r="R82" s="159">
        <v>0.26379999999999998</v>
      </c>
      <c r="S82" s="250">
        <v>0.3619</v>
      </c>
      <c r="T82" s="281">
        <v>0.4007</v>
      </c>
      <c r="U82" s="152">
        <v>0.3241</v>
      </c>
      <c r="V82" s="256">
        <v>0.33210000000000001</v>
      </c>
      <c r="W82" s="154">
        <v>0.35170000000000001</v>
      </c>
      <c r="X82" s="226">
        <v>0.34289999999999998</v>
      </c>
      <c r="Y82" s="256">
        <v>0.33210000000000001</v>
      </c>
      <c r="Z82" s="153">
        <v>0.34739999999999999</v>
      </c>
      <c r="AA82" s="239">
        <v>0.31740000000000002</v>
      </c>
      <c r="AB82" s="189">
        <v>0.27410000000000001</v>
      </c>
      <c r="AC82" s="204">
        <v>0.28549999999999998</v>
      </c>
      <c r="AD82" s="191">
        <v>0.30349999999999999</v>
      </c>
      <c r="AE82" s="157">
        <v>0.3049</v>
      </c>
      <c r="AF82" s="217">
        <v>0.30070000000000002</v>
      </c>
      <c r="AG82" s="204">
        <v>0.2863</v>
      </c>
      <c r="AH82" s="257">
        <v>0.23380000000000001</v>
      </c>
      <c r="AI82" s="208">
        <v>0.20710000000000001</v>
      </c>
      <c r="AJ82" s="128">
        <v>0.18110000000000001</v>
      </c>
      <c r="AK82" s="70">
        <v>0.16980000000000001</v>
      </c>
      <c r="AL82" s="214">
        <v>0.1709</v>
      </c>
      <c r="AM82" s="209">
        <v>0.16389999999999999</v>
      </c>
      <c r="AN82" s="271">
        <v>0.18809999999999999</v>
      </c>
      <c r="AO82" s="211">
        <v>0.1741</v>
      </c>
      <c r="AP82" s="258">
        <v>0.2361</v>
      </c>
      <c r="AQ82" s="75">
        <v>0.21490000000000001</v>
      </c>
      <c r="AR82" s="75">
        <v>0.215</v>
      </c>
      <c r="AS82" s="265">
        <v>0.2457</v>
      </c>
      <c r="AT82" s="270">
        <v>0.27250000000000002</v>
      </c>
      <c r="AU82" s="150">
        <v>0.29110000000000003</v>
      </c>
      <c r="AV82" s="251">
        <v>0.35589999999999999</v>
      </c>
      <c r="AW82" s="226">
        <v>0.34210000000000002</v>
      </c>
      <c r="AX82" s="186">
        <v>0.35289999999999999</v>
      </c>
      <c r="AY82" s="152">
        <v>0.3251</v>
      </c>
      <c r="AZ82" s="219">
        <v>0.29160000000000003</v>
      </c>
      <c r="BA82" s="198">
        <v>0.30630000000000002</v>
      </c>
      <c r="BB82" s="271">
        <v>0.18770000000000001</v>
      </c>
      <c r="BC82" s="163">
        <v>0.1993</v>
      </c>
      <c r="BD82" s="171">
        <v>0.18659999999999999</v>
      </c>
      <c r="BE82" s="106">
        <v>0.20100000000000001</v>
      </c>
      <c r="BF82" s="147">
        <v>0.21179999999999999</v>
      </c>
      <c r="BG82" s="160">
        <v>0.22220000000000001</v>
      </c>
      <c r="BH82" s="107">
        <v>0.23680000000000001</v>
      </c>
      <c r="BI82" s="74">
        <v>0.19109999999999999</v>
      </c>
      <c r="BJ82" s="163">
        <v>0.19939999999999999</v>
      </c>
      <c r="BK82" s="117">
        <v>0.2041</v>
      </c>
      <c r="BL82" s="80">
        <v>5.5E-2</v>
      </c>
      <c r="BM82" s="282">
        <v>5.79E-2</v>
      </c>
      <c r="BN82" s="132">
        <v>4.2599999999999999E-2</v>
      </c>
      <c r="BO82" s="83">
        <v>2.63E-2</v>
      </c>
      <c r="BP82" s="306">
        <v>3.8800000000000001E-2</v>
      </c>
      <c r="BQ82" s="176">
        <v>3.4700000000000002E-2</v>
      </c>
      <c r="BR82" s="303">
        <v>2.92E-2</v>
      </c>
      <c r="BS82" s="82">
        <v>3.1300000000000001E-2</v>
      </c>
      <c r="BT82" s="133">
        <v>4.5999999999999999E-2</v>
      </c>
      <c r="BU82" s="133">
        <v>4.48E-2</v>
      </c>
      <c r="BV82" s="176">
        <v>3.4799999999999998E-2</v>
      </c>
      <c r="BW82" s="282">
        <v>5.7299999999999997E-2</v>
      </c>
      <c r="BX82" s="131">
        <v>8.0799999999999997E-2</v>
      </c>
      <c r="BY82" s="97">
        <v>0.1201</v>
      </c>
      <c r="BZ82" s="104">
        <v>0.1053</v>
      </c>
      <c r="CA82" s="98">
        <v>0.1399</v>
      </c>
      <c r="CB82" s="137">
        <v>0.1163</v>
      </c>
      <c r="CC82" s="87">
        <v>0.1009</v>
      </c>
      <c r="CD82" s="140">
        <v>9.8100000000000007E-2</v>
      </c>
      <c r="CE82" s="166">
        <v>0.13070000000000001</v>
      </c>
      <c r="CF82" s="97">
        <v>0.1203</v>
      </c>
      <c r="CG82" s="216">
        <v>0.1477</v>
      </c>
      <c r="CH82" s="216">
        <v>0.14760000000000001</v>
      </c>
      <c r="CI82" s="209">
        <v>0.1641</v>
      </c>
      <c r="CJ82" s="278">
        <v>0.14449999999999999</v>
      </c>
      <c r="CK82" s="65">
        <v>0.10920000000000001</v>
      </c>
      <c r="CL82" s="92">
        <v>0.15529999999999999</v>
      </c>
      <c r="CM82" s="216">
        <v>0.14829999999999999</v>
      </c>
      <c r="CN82" s="103">
        <v>0.1545</v>
      </c>
      <c r="CO82" s="65">
        <v>0.1104</v>
      </c>
      <c r="CP82" s="69">
        <v>0.15770000000000001</v>
      </c>
      <c r="CQ82" s="278">
        <v>0.14449999999999999</v>
      </c>
      <c r="CR82" s="210">
        <v>0.2455</v>
      </c>
      <c r="CS82" s="149">
        <v>0.27089999999999997</v>
      </c>
      <c r="CT82" s="264">
        <v>0.29709999999999998</v>
      </c>
      <c r="CU82" s="156">
        <v>0.33529999999999999</v>
      </c>
      <c r="CV82" s="230">
        <v>0.33389999999999997</v>
      </c>
      <c r="CW82" s="182">
        <v>0.312</v>
      </c>
      <c r="CX82" s="261">
        <v>0.41010000000000002</v>
      </c>
      <c r="CY82" s="125">
        <v>0.41870000000000002</v>
      </c>
      <c r="CZ82" s="229">
        <v>0.39550000000000002</v>
      </c>
      <c r="DA82" s="234">
        <v>0.33050000000000002</v>
      </c>
      <c r="DB82" s="289">
        <v>0.34849999999999998</v>
      </c>
      <c r="DC82" s="238">
        <v>0.33889999999999998</v>
      </c>
      <c r="DD82" s="183">
        <v>0.36930000000000002</v>
      </c>
      <c r="DE82" s="252">
        <v>0.35049999999999998</v>
      </c>
      <c r="DF82" s="295">
        <v>0.39689999999999998</v>
      </c>
      <c r="DG82" s="153">
        <v>0.34710000000000002</v>
      </c>
      <c r="DH82" s="297">
        <v>0.3458</v>
      </c>
      <c r="DI82" s="185">
        <v>0.36549999999999999</v>
      </c>
      <c r="DJ82" s="256">
        <v>0.33239999999999997</v>
      </c>
      <c r="DK82" s="301">
        <v>0.31319999999999998</v>
      </c>
      <c r="DL82" s="220">
        <v>0.26819999999999999</v>
      </c>
      <c r="DM82" s="108">
        <v>0.2394</v>
      </c>
      <c r="DN82" s="257">
        <v>0.23419999999999999</v>
      </c>
      <c r="DO82" s="149">
        <v>0.27110000000000001</v>
      </c>
    </row>
    <row r="83" spans="1:119">
      <c r="A83" s="64" t="s">
        <v>61</v>
      </c>
      <c r="B83" s="278">
        <v>0.33339999999999997</v>
      </c>
      <c r="C83" s="224">
        <v>0.45219999999999999</v>
      </c>
      <c r="D83" s="257">
        <v>0.45910000000000001</v>
      </c>
      <c r="E83" s="108">
        <v>0.47370000000000001</v>
      </c>
      <c r="F83" s="108">
        <v>0.46679999999999999</v>
      </c>
      <c r="G83" s="146">
        <v>0.41820000000000002</v>
      </c>
      <c r="H83" s="231">
        <v>0.48899999999999999</v>
      </c>
      <c r="I83" s="121">
        <v>0.49519999999999997</v>
      </c>
      <c r="J83" s="300">
        <v>0.46800000000000003</v>
      </c>
      <c r="K83" s="153">
        <v>0.61929999999999996</v>
      </c>
      <c r="L83" s="292">
        <v>0.65720000000000001</v>
      </c>
      <c r="M83" s="238">
        <v>0.6069</v>
      </c>
      <c r="N83" s="310">
        <v>0.63539999999999996</v>
      </c>
      <c r="O83" s="299">
        <v>0.63060000000000005</v>
      </c>
      <c r="P83" s="125">
        <v>0.71940000000000004</v>
      </c>
      <c r="Q83" s="184">
        <v>0.6694</v>
      </c>
      <c r="R83" s="239">
        <v>0.57579999999999998</v>
      </c>
      <c r="S83" s="243">
        <v>0.56320000000000003</v>
      </c>
      <c r="T83" s="274">
        <v>0.44519999999999998</v>
      </c>
      <c r="U83" s="160">
        <v>0.44180000000000003</v>
      </c>
      <c r="V83" s="75">
        <v>0.43369999999999997</v>
      </c>
      <c r="W83" s="180">
        <v>0.45069999999999999</v>
      </c>
      <c r="X83" s="126">
        <v>0.3977</v>
      </c>
      <c r="Y83" s="208">
        <v>0.42109999999999997</v>
      </c>
      <c r="Z83" s="151">
        <v>0.56759999999999999</v>
      </c>
      <c r="AA83" s="121">
        <v>0.49559999999999998</v>
      </c>
      <c r="AB83" s="211">
        <v>0.37469999999999998</v>
      </c>
      <c r="AC83" s="113">
        <v>0.31769999999999998</v>
      </c>
      <c r="AD83" s="165">
        <v>0.37690000000000001</v>
      </c>
      <c r="AE83" s="145">
        <v>0.37930000000000003</v>
      </c>
      <c r="AF83" s="163">
        <v>0.40899999999999997</v>
      </c>
      <c r="AG83" s="71">
        <v>0.38100000000000001</v>
      </c>
      <c r="AH83" s="74">
        <v>0.39910000000000001</v>
      </c>
      <c r="AI83" s="76">
        <v>0.35510000000000003</v>
      </c>
      <c r="AJ83" s="216">
        <v>0.3382</v>
      </c>
      <c r="AK83" s="137">
        <v>0.2928</v>
      </c>
      <c r="AL83" s="65">
        <v>0.28299999999999997</v>
      </c>
      <c r="AM83" s="66">
        <v>0.30459999999999998</v>
      </c>
      <c r="AN83" s="68">
        <v>0.33169999999999999</v>
      </c>
      <c r="AO83" s="221">
        <v>0.24579999999999999</v>
      </c>
      <c r="AP83" s="131">
        <v>0.24299999999999999</v>
      </c>
      <c r="AQ83" s="284">
        <v>0.20369999999999999</v>
      </c>
      <c r="AR83" s="133">
        <v>0.19400000000000001</v>
      </c>
      <c r="AS83" s="283">
        <v>0.17249999999999999</v>
      </c>
      <c r="AT83" s="83">
        <v>0.1673</v>
      </c>
      <c r="AU83" s="132">
        <v>0.1905</v>
      </c>
      <c r="AV83" s="272">
        <v>0.20180000000000001</v>
      </c>
      <c r="AW83" s="77">
        <v>0.23119999999999999</v>
      </c>
      <c r="AX83" s="79">
        <v>0.2482</v>
      </c>
      <c r="AY83" s="124">
        <v>0.30649999999999999</v>
      </c>
      <c r="AZ83" s="110">
        <v>0.3266</v>
      </c>
      <c r="BA83" s="168">
        <v>0.30859999999999999</v>
      </c>
      <c r="BB83" s="72">
        <v>0.31909999999999999</v>
      </c>
      <c r="BC83" s="93">
        <v>0.33629999999999999</v>
      </c>
      <c r="BD83" s="71">
        <v>0.38279999999999997</v>
      </c>
      <c r="BE83" s="118">
        <v>0.4148</v>
      </c>
      <c r="BF83" s="190">
        <v>0.49159999999999998</v>
      </c>
      <c r="BG83" s="189">
        <v>0.51659999999999995</v>
      </c>
      <c r="BH83" s="257">
        <v>0.45939999999999998</v>
      </c>
      <c r="BI83" s="199">
        <v>0.49780000000000002</v>
      </c>
      <c r="BJ83" s="76">
        <v>0.35659999999999997</v>
      </c>
      <c r="BK83" s="165">
        <v>0.377</v>
      </c>
      <c r="BL83" s="95">
        <v>0.25600000000000001</v>
      </c>
      <c r="BM83" s="221">
        <v>0.24510000000000001</v>
      </c>
      <c r="BN83" s="88">
        <v>0.23930000000000001</v>
      </c>
      <c r="BO83" s="77">
        <v>0.23169999999999999</v>
      </c>
      <c r="BP83" s="79">
        <v>0.24929999999999999</v>
      </c>
      <c r="BQ83" s="285">
        <v>0.25259999999999999</v>
      </c>
      <c r="BR83" s="221">
        <v>0.24560000000000001</v>
      </c>
      <c r="BS83" s="88">
        <v>0.2404</v>
      </c>
      <c r="BT83" s="246">
        <v>0.2157</v>
      </c>
      <c r="BU83" s="285">
        <v>0.25340000000000001</v>
      </c>
      <c r="BV83" s="286">
        <v>0.2097</v>
      </c>
      <c r="BW83" s="135">
        <v>0.22700000000000001</v>
      </c>
      <c r="BX83" s="285">
        <v>0.25319999999999998</v>
      </c>
      <c r="BY83" s="90">
        <v>0.32329999999999998</v>
      </c>
      <c r="BZ83" s="278">
        <v>0.33489999999999998</v>
      </c>
      <c r="CA83" s="141">
        <v>0.34160000000000001</v>
      </c>
      <c r="CB83" s="90">
        <v>0.32319999999999999</v>
      </c>
      <c r="CC83" s="91">
        <v>0.35289999999999999</v>
      </c>
      <c r="CD83" s="145">
        <v>0.38030000000000003</v>
      </c>
      <c r="CE83" s="171">
        <v>0.39350000000000002</v>
      </c>
      <c r="CF83" s="70">
        <v>0.37</v>
      </c>
      <c r="CG83" s="127">
        <v>0.38940000000000002</v>
      </c>
      <c r="CH83" s="170">
        <v>0.36620000000000003</v>
      </c>
      <c r="CI83" s="126">
        <v>0.3972</v>
      </c>
      <c r="CJ83" s="145">
        <v>0.37969999999999998</v>
      </c>
      <c r="CK83" s="92">
        <v>0.34920000000000001</v>
      </c>
      <c r="CL83" s="127">
        <v>0.38869999999999999</v>
      </c>
      <c r="CM83" s="214">
        <v>0.3715</v>
      </c>
      <c r="CN83" s="214">
        <v>0.37069999999999997</v>
      </c>
      <c r="CO83" s="103">
        <v>0.34810000000000002</v>
      </c>
      <c r="CP83" s="172">
        <v>0.34610000000000002</v>
      </c>
      <c r="CQ83" s="91">
        <v>0.35449999999999998</v>
      </c>
      <c r="CR83" s="211">
        <v>0.37569999999999998</v>
      </c>
      <c r="CS83" s="70">
        <v>0.36980000000000002</v>
      </c>
      <c r="CT83" s="145">
        <v>0.37990000000000002</v>
      </c>
      <c r="CU83" s="205">
        <v>0.4839</v>
      </c>
      <c r="CV83" s="204">
        <v>0.53390000000000004</v>
      </c>
      <c r="CW83" s="159">
        <v>0.50080000000000002</v>
      </c>
      <c r="CX83" s="101">
        <v>0.42449999999999999</v>
      </c>
      <c r="CY83" s="173">
        <v>0.44090000000000001</v>
      </c>
      <c r="CZ83" s="247">
        <v>0.4052</v>
      </c>
      <c r="DA83" s="147">
        <v>0.4284</v>
      </c>
      <c r="DB83" s="201">
        <v>0.505</v>
      </c>
      <c r="DC83" s="201">
        <v>0.50490000000000002</v>
      </c>
      <c r="DD83" s="163">
        <v>0.41</v>
      </c>
      <c r="DE83" s="101">
        <v>0.4249</v>
      </c>
      <c r="DF83" s="165">
        <v>0.37790000000000001</v>
      </c>
      <c r="DG83" s="247">
        <v>0.40649999999999997</v>
      </c>
      <c r="DH83" s="75">
        <v>0.433</v>
      </c>
      <c r="DI83" s="145">
        <v>0.37940000000000002</v>
      </c>
      <c r="DJ83" s="118">
        <v>0.41320000000000001</v>
      </c>
      <c r="DK83" s="71">
        <v>0.38219999999999998</v>
      </c>
      <c r="DL83" s="178">
        <v>0.37409999999999999</v>
      </c>
      <c r="DM83" s="70">
        <v>0.36919999999999997</v>
      </c>
      <c r="DN83" s="213">
        <v>0.36559999999999998</v>
      </c>
      <c r="DO83" s="178">
        <v>0.3735</v>
      </c>
    </row>
    <row r="84" spans="1:119">
      <c r="A84" s="64" t="s">
        <v>63</v>
      </c>
      <c r="B84" s="155">
        <v>0.31559999999999999</v>
      </c>
      <c r="C84" s="226">
        <v>0.2954</v>
      </c>
      <c r="D84" s="288">
        <v>0.31040000000000001</v>
      </c>
      <c r="E84" s="260">
        <v>0.30659999999999998</v>
      </c>
      <c r="F84" s="260">
        <v>0.32719999999999999</v>
      </c>
      <c r="G84" s="125">
        <v>0.32790000000000002</v>
      </c>
      <c r="H84" s="125">
        <v>0.32819999999999999</v>
      </c>
      <c r="I84" s="311">
        <v>0.31950000000000001</v>
      </c>
      <c r="J84" s="327">
        <v>0.32140000000000002</v>
      </c>
      <c r="K84" s="90">
        <v>0.19919999999999999</v>
      </c>
      <c r="L84" s="68">
        <v>0.20169999999999999</v>
      </c>
      <c r="M84" s="111">
        <v>0.1983</v>
      </c>
      <c r="N84" s="124">
        <v>0.19309999999999999</v>
      </c>
      <c r="O84" s="133">
        <v>0.15670000000000001</v>
      </c>
      <c r="P84" s="131">
        <v>0.17269999999999999</v>
      </c>
      <c r="Q84" s="103">
        <v>0.20680000000000001</v>
      </c>
      <c r="R84" s="70">
        <v>0.21379999999999999</v>
      </c>
      <c r="S84" s="173">
        <v>0.2374</v>
      </c>
      <c r="T84" s="174">
        <v>0.22470000000000001</v>
      </c>
      <c r="U84" s="126">
        <v>0.223</v>
      </c>
      <c r="V84" s="102">
        <v>0.21049999999999999</v>
      </c>
      <c r="W84" s="209">
        <v>0.21099999999999999</v>
      </c>
      <c r="X84" s="172">
        <v>0.20619999999999999</v>
      </c>
      <c r="Y84" s="178">
        <v>0.21490000000000001</v>
      </c>
      <c r="Z84" s="69">
        <v>0.2084</v>
      </c>
      <c r="AA84" s="216">
        <v>0.20380000000000001</v>
      </c>
      <c r="AB84" s="278">
        <v>0.20250000000000001</v>
      </c>
      <c r="AC84" s="124">
        <v>0.19320000000000001</v>
      </c>
      <c r="AD84" s="258">
        <v>0.2442</v>
      </c>
      <c r="AE84" s="241">
        <v>0.2545</v>
      </c>
      <c r="AF84" s="161">
        <v>0.23580000000000001</v>
      </c>
      <c r="AG84" s="205">
        <v>0.25080000000000002</v>
      </c>
      <c r="AH84" s="257">
        <v>0.24329999999999999</v>
      </c>
      <c r="AI84" s="98">
        <v>0.20080000000000001</v>
      </c>
      <c r="AJ84" s="111">
        <v>0.19869999999999999</v>
      </c>
      <c r="AK84" s="87">
        <v>0.18240000000000001</v>
      </c>
      <c r="AL84" s="130">
        <v>0.1867</v>
      </c>
      <c r="AM84" s="246">
        <v>0.16389999999999999</v>
      </c>
      <c r="AN84" s="138">
        <v>0.18959999999999999</v>
      </c>
      <c r="AO84" s="138">
        <v>0.18990000000000001</v>
      </c>
      <c r="AP84" s="167">
        <v>0.16439999999999999</v>
      </c>
      <c r="AQ84" s="273">
        <v>0.15290000000000001</v>
      </c>
      <c r="AR84" s="167">
        <v>0.16420000000000001</v>
      </c>
      <c r="AS84" s="87">
        <v>0.18190000000000001</v>
      </c>
      <c r="AT84" s="221">
        <v>0.17349999999999999</v>
      </c>
      <c r="AU84" s="175">
        <v>0.2114</v>
      </c>
      <c r="AV84" s="113">
        <v>0.1971</v>
      </c>
      <c r="AW84" s="68">
        <v>0.20180000000000001</v>
      </c>
      <c r="AX84" s="175">
        <v>0.21179999999999999</v>
      </c>
      <c r="AY84" s="216">
        <v>0.20430000000000001</v>
      </c>
      <c r="AZ84" s="137">
        <v>0.18940000000000001</v>
      </c>
      <c r="BA84" s="83">
        <v>0.14799999999999999</v>
      </c>
      <c r="BB84" s="221">
        <v>0.1736</v>
      </c>
      <c r="BC84" s="73">
        <v>0.1852</v>
      </c>
      <c r="BD84" s="116">
        <v>0.18820000000000001</v>
      </c>
      <c r="BE84" s="65">
        <v>0.18659999999999999</v>
      </c>
      <c r="BF84" s="140">
        <v>0.18099999999999999</v>
      </c>
      <c r="BG84" s="213">
        <v>0.21249999999999999</v>
      </c>
      <c r="BH84" s="214">
        <v>0.21479999999999999</v>
      </c>
      <c r="BI84" s="110">
        <v>0.19939999999999999</v>
      </c>
      <c r="BJ84" s="79">
        <v>0.17419999999999999</v>
      </c>
      <c r="BK84" s="70">
        <v>0.214</v>
      </c>
      <c r="BL84" s="178">
        <v>0.2152</v>
      </c>
      <c r="BM84" s="254">
        <v>0.25169999999999998</v>
      </c>
      <c r="BN84" s="102">
        <v>0.2102</v>
      </c>
      <c r="BO84" s="113">
        <v>0.1971</v>
      </c>
      <c r="BP84" s="88">
        <v>0.1716</v>
      </c>
      <c r="BQ84" s="116">
        <v>0.18840000000000001</v>
      </c>
      <c r="BR84" s="142">
        <v>0.18779999999999999</v>
      </c>
      <c r="BS84" s="262">
        <v>0.19489999999999999</v>
      </c>
      <c r="BT84" s="168">
        <v>0.19420000000000001</v>
      </c>
      <c r="BU84" s="216">
        <v>0.2036</v>
      </c>
      <c r="BV84" s="67">
        <v>0.20119999999999999</v>
      </c>
      <c r="BW84" s="105">
        <v>0.2361</v>
      </c>
      <c r="BX84" s="210">
        <v>0.24859999999999999</v>
      </c>
      <c r="BY84" s="121">
        <v>0.255</v>
      </c>
      <c r="BZ84" s="231">
        <v>0.2535</v>
      </c>
      <c r="CA84" s="75">
        <v>0.23469999999999999</v>
      </c>
      <c r="CB84" s="205">
        <v>0.25109999999999999</v>
      </c>
      <c r="CC84" s="158">
        <v>0.27139999999999997</v>
      </c>
      <c r="CD84" s="150">
        <v>0.2697</v>
      </c>
      <c r="CE84" s="232">
        <v>0.25769999999999998</v>
      </c>
      <c r="CF84" s="151">
        <v>0.27860000000000001</v>
      </c>
      <c r="CG84" s="265">
        <v>0.24929999999999999</v>
      </c>
      <c r="CH84" s="182">
        <v>0.27929999999999999</v>
      </c>
      <c r="CI84" s="159">
        <v>0.25690000000000002</v>
      </c>
      <c r="CJ84" s="179">
        <v>0.25919999999999999</v>
      </c>
      <c r="CK84" s="121">
        <v>0.25540000000000002</v>
      </c>
      <c r="CL84" s="188">
        <v>0.26369999999999999</v>
      </c>
      <c r="CM84" s="109">
        <v>0.2331</v>
      </c>
      <c r="CN84" s="118">
        <v>0.22850000000000001</v>
      </c>
      <c r="CO84" s="146">
        <v>0.22969999999999999</v>
      </c>
      <c r="CP84" s="276">
        <v>0.26440000000000002</v>
      </c>
      <c r="CQ84" s="197">
        <v>0.27439999999999998</v>
      </c>
      <c r="CR84" s="301">
        <v>0.27989999999999998</v>
      </c>
      <c r="CS84" s="188">
        <v>0.26379999999999998</v>
      </c>
      <c r="CT84" s="287">
        <v>0.2873</v>
      </c>
      <c r="CU84" s="218">
        <v>0.28599999999999998</v>
      </c>
      <c r="CV84" s="296">
        <v>0.31459999999999999</v>
      </c>
      <c r="CW84" s="311">
        <v>0.31919999999999998</v>
      </c>
      <c r="CX84" s="242">
        <v>0.29189999999999999</v>
      </c>
      <c r="CY84" s="244">
        <v>0.26600000000000001</v>
      </c>
      <c r="CZ84" s="196">
        <v>0.2621</v>
      </c>
      <c r="DA84" s="237">
        <v>0.29380000000000001</v>
      </c>
      <c r="DB84" s="252">
        <v>0.29699999999999999</v>
      </c>
      <c r="DC84" s="205">
        <v>0.25109999999999999</v>
      </c>
      <c r="DD84" s="67">
        <v>0.20119999999999999</v>
      </c>
      <c r="DE84" s="110">
        <v>0.19980000000000001</v>
      </c>
      <c r="DF84" s="92">
        <v>0.20749999999999999</v>
      </c>
      <c r="DG84" s="172">
        <v>0.2059</v>
      </c>
      <c r="DH84" s="102">
        <v>0.21010000000000001</v>
      </c>
      <c r="DI84" s="170">
        <v>0.21279999999999999</v>
      </c>
      <c r="DJ84" s="141">
        <v>0.2046</v>
      </c>
      <c r="DK84" s="109">
        <v>0.2326</v>
      </c>
      <c r="DL84" s="106">
        <v>0.2276</v>
      </c>
      <c r="DM84" s="222">
        <v>0.24160000000000001</v>
      </c>
      <c r="DN84" s="201">
        <v>0.25829999999999997</v>
      </c>
      <c r="DO84" s="253">
        <v>0.26679999999999998</v>
      </c>
    </row>
    <row r="85" spans="1:119">
      <c r="A85" s="64" t="s">
        <v>66</v>
      </c>
      <c r="B85" s="83">
        <v>0.20150000000000001</v>
      </c>
      <c r="C85" s="246">
        <v>0.24049999999999999</v>
      </c>
      <c r="D85" s="82">
        <v>0.20830000000000001</v>
      </c>
      <c r="E85" s="82">
        <v>0.2074</v>
      </c>
      <c r="F85" s="82">
        <v>0.2094</v>
      </c>
      <c r="G85" s="81">
        <v>0.21840000000000001</v>
      </c>
      <c r="H85" s="306">
        <v>0.21690000000000001</v>
      </c>
      <c r="I85" s="83">
        <v>0.20130000000000001</v>
      </c>
      <c r="J85" s="273">
        <v>0.2142</v>
      </c>
      <c r="K85" s="134">
        <v>0.2482</v>
      </c>
      <c r="L85" s="134">
        <v>0.24890000000000001</v>
      </c>
      <c r="M85" s="131">
        <v>0.26350000000000001</v>
      </c>
      <c r="N85" s="246">
        <v>0.23949999999999999</v>
      </c>
      <c r="O85" s="95">
        <v>0.27460000000000001</v>
      </c>
      <c r="P85" s="95">
        <v>0.27429999999999999</v>
      </c>
      <c r="Q85" s="79">
        <v>0.26750000000000002</v>
      </c>
      <c r="R85" s="212">
        <v>0.2797</v>
      </c>
      <c r="S85" s="175">
        <v>0.3619</v>
      </c>
      <c r="T85" s="211">
        <v>0.37290000000000001</v>
      </c>
      <c r="U85" s="215">
        <v>0.39539999999999997</v>
      </c>
      <c r="V85" s="271">
        <v>0.38819999999999999</v>
      </c>
      <c r="W85" s="118">
        <v>0.40329999999999999</v>
      </c>
      <c r="X85" s="120">
        <v>0.45119999999999999</v>
      </c>
      <c r="Y85" s="258">
        <v>0.44290000000000002</v>
      </c>
      <c r="Z85" s="148">
        <v>0.50480000000000003</v>
      </c>
      <c r="AA85" s="217">
        <v>0.51749999999999996</v>
      </c>
      <c r="AB85" s="190">
        <v>0.46700000000000003</v>
      </c>
      <c r="AC85" s="107">
        <v>0.4456</v>
      </c>
      <c r="AD85" s="197">
        <v>0.51990000000000003</v>
      </c>
      <c r="AE85" s="207">
        <v>0.43859999999999999</v>
      </c>
      <c r="AF85" s="173">
        <v>0.42580000000000001</v>
      </c>
      <c r="AG85" s="192">
        <v>0.45800000000000002</v>
      </c>
      <c r="AH85" s="247">
        <v>0.39679999999999999</v>
      </c>
      <c r="AI85" s="122">
        <v>0.43</v>
      </c>
      <c r="AJ85" s="223">
        <v>0.41099999999999998</v>
      </c>
      <c r="AK85" s="271">
        <v>0.3881</v>
      </c>
      <c r="AL85" s="211">
        <v>0.37190000000000001</v>
      </c>
      <c r="AM85" s="145">
        <v>0.37609999999999999</v>
      </c>
      <c r="AN85" s="271">
        <v>0.38769999999999999</v>
      </c>
      <c r="AO85" s="165">
        <v>0.37340000000000001</v>
      </c>
      <c r="AP85" s="247">
        <v>0.39660000000000001</v>
      </c>
      <c r="AQ85" s="271">
        <v>0.38719999999999999</v>
      </c>
      <c r="AR85" s="76">
        <v>0.35610000000000003</v>
      </c>
      <c r="AS85" s="122">
        <v>0.4299</v>
      </c>
      <c r="AT85" s="258">
        <v>0.44330000000000003</v>
      </c>
      <c r="AU85" s="189">
        <v>0.4869</v>
      </c>
      <c r="AV85" s="197">
        <v>0.51939999999999997</v>
      </c>
      <c r="AW85" s="201">
        <v>0.4788</v>
      </c>
      <c r="AX85" s="189">
        <v>0.48699999999999999</v>
      </c>
      <c r="AY85" s="255">
        <v>0.53439999999999999</v>
      </c>
      <c r="AZ85" s="218">
        <v>0.54959999999999998</v>
      </c>
      <c r="BA85" s="235">
        <v>0.60809999999999997</v>
      </c>
      <c r="BB85" s="249">
        <v>0.5917</v>
      </c>
      <c r="BC85" s="194">
        <v>0.54320000000000002</v>
      </c>
      <c r="BD85" s="186">
        <v>0.57950000000000002</v>
      </c>
      <c r="BE85" s="155">
        <v>0.61599999999999999</v>
      </c>
      <c r="BF85" s="198">
        <v>0.52400000000000002</v>
      </c>
      <c r="BG85" s="251">
        <v>0.58209999999999995</v>
      </c>
      <c r="BH85" s="279">
        <v>0.56530000000000002</v>
      </c>
      <c r="BI85" s="194">
        <v>0.54400000000000004</v>
      </c>
      <c r="BJ85" s="242">
        <v>0.56330000000000002</v>
      </c>
      <c r="BK85" s="259">
        <v>0.60929999999999995</v>
      </c>
      <c r="BL85" s="235">
        <v>0.60740000000000005</v>
      </c>
      <c r="BM85" s="259">
        <v>0.61</v>
      </c>
      <c r="BN85" s="288">
        <v>0.60560000000000003</v>
      </c>
      <c r="BO85" s="125">
        <v>0.65459999999999996</v>
      </c>
      <c r="BP85" s="304">
        <v>0.64970000000000006</v>
      </c>
      <c r="BQ85" s="184">
        <v>0.61380000000000001</v>
      </c>
      <c r="BR85" s="269">
        <v>0.58399999999999996</v>
      </c>
      <c r="BS85" s="242">
        <v>0.56310000000000004</v>
      </c>
      <c r="BT85" s="256">
        <v>0.55500000000000005</v>
      </c>
      <c r="BU85" s="188">
        <v>0.49270000000000003</v>
      </c>
      <c r="BV85" s="188">
        <v>0.4929</v>
      </c>
      <c r="BW85" s="265">
        <v>0.45469999999999999</v>
      </c>
      <c r="BX85" s="196">
        <v>0.48909999999999998</v>
      </c>
      <c r="BY85" s="149">
        <v>0.4839</v>
      </c>
      <c r="BZ85" s="201">
        <v>0.47849999999999998</v>
      </c>
      <c r="CA85" s="108">
        <v>0.44669999999999999</v>
      </c>
      <c r="CB85" s="231">
        <v>0.46589999999999998</v>
      </c>
      <c r="CC85" s="107">
        <v>0.44390000000000002</v>
      </c>
      <c r="CD85" s="223">
        <v>0.4103</v>
      </c>
      <c r="CE85" s="208">
        <v>0.40960000000000002</v>
      </c>
      <c r="CF85" s="192">
        <v>0.45639999999999997</v>
      </c>
      <c r="CG85" s="163">
        <v>0.4012</v>
      </c>
      <c r="CH85" s="300">
        <v>0.44800000000000001</v>
      </c>
      <c r="CI85" s="107">
        <v>0.44429999999999997</v>
      </c>
      <c r="CJ85" s="178">
        <v>0.37059999999999998</v>
      </c>
      <c r="CK85" s="111">
        <v>0.32740000000000002</v>
      </c>
      <c r="CL85" s="99">
        <v>0.38190000000000002</v>
      </c>
      <c r="CM85" s="106">
        <v>0.40150000000000002</v>
      </c>
      <c r="CN85" s="163">
        <v>0.40100000000000002</v>
      </c>
      <c r="CO85" s="105">
        <v>0.4239</v>
      </c>
      <c r="CP85" s="147">
        <v>0.4158</v>
      </c>
      <c r="CQ85" s="106">
        <v>0.40310000000000001</v>
      </c>
      <c r="CR85" s="170">
        <v>0.36580000000000001</v>
      </c>
      <c r="CS85" s="142">
        <v>0.30149999999999999</v>
      </c>
      <c r="CT85" s="92">
        <v>0.35070000000000001</v>
      </c>
      <c r="CU85" s="209">
        <v>0.36</v>
      </c>
      <c r="CV85" s="100">
        <v>0.38469999999999999</v>
      </c>
      <c r="CW85" s="247">
        <v>0.39660000000000001</v>
      </c>
      <c r="CX85" s="165">
        <v>0.37390000000000001</v>
      </c>
      <c r="CY85" s="268">
        <v>0.39900000000000002</v>
      </c>
      <c r="CZ85" s="173">
        <v>0.42459999999999998</v>
      </c>
      <c r="DA85" s="268">
        <v>0.39900000000000002</v>
      </c>
      <c r="DB85" s="99">
        <v>0.38040000000000002</v>
      </c>
      <c r="DC85" s="163">
        <v>0.39979999999999999</v>
      </c>
      <c r="DD85" s="208">
        <v>0.41</v>
      </c>
      <c r="DE85" s="161">
        <v>0.42249999999999999</v>
      </c>
      <c r="DF85" s="101">
        <v>0.41360000000000002</v>
      </c>
      <c r="DG85" s="147">
        <v>0.41599999999999998</v>
      </c>
      <c r="DH85" s="161">
        <v>0.42109999999999997</v>
      </c>
      <c r="DI85" s="241">
        <v>0.46970000000000001</v>
      </c>
      <c r="DJ85" s="197">
        <v>0.51880000000000004</v>
      </c>
      <c r="DK85" s="305">
        <v>0.59860000000000002</v>
      </c>
      <c r="DL85" s="289">
        <v>0.5736</v>
      </c>
      <c r="DM85" s="185">
        <v>0.59379999999999999</v>
      </c>
      <c r="DN85" s="237">
        <v>0.56910000000000005</v>
      </c>
      <c r="DO85" s="264">
        <v>0.51439999999999997</v>
      </c>
    </row>
    <row r="86" spans="1:119">
      <c r="A86" s="64" t="s">
        <v>68</v>
      </c>
      <c r="B86" s="231">
        <v>0.63049999999999995</v>
      </c>
      <c r="C86" s="121">
        <v>0.63949999999999996</v>
      </c>
      <c r="D86" s="109">
        <v>0.5403</v>
      </c>
      <c r="E86" s="171">
        <v>0.57469999999999999</v>
      </c>
      <c r="F86" s="171">
        <v>0.49480000000000002</v>
      </c>
      <c r="G86" s="70">
        <v>0.45910000000000001</v>
      </c>
      <c r="H86" s="112">
        <v>0.38069999999999998</v>
      </c>
      <c r="I86" s="98">
        <v>0.39979999999999999</v>
      </c>
      <c r="J86" s="110">
        <v>0.3977</v>
      </c>
      <c r="K86" s="213">
        <v>0.45379999999999998</v>
      </c>
      <c r="L86" s="128">
        <v>0.48159999999999997</v>
      </c>
      <c r="M86" s="91">
        <v>0.43690000000000001</v>
      </c>
      <c r="N86" s="262">
        <v>0.37469999999999998</v>
      </c>
      <c r="O86" s="67">
        <v>0.40410000000000001</v>
      </c>
      <c r="P86" s="171">
        <v>0.49299999999999999</v>
      </c>
      <c r="Q86" s="214">
        <v>0.46150000000000002</v>
      </c>
      <c r="R86" s="165">
        <v>0.47239999999999999</v>
      </c>
      <c r="S86" s="69">
        <v>0.43480000000000002</v>
      </c>
      <c r="T86" s="98">
        <v>0.40229999999999999</v>
      </c>
      <c r="U86" s="241">
        <v>0.63919999999999999</v>
      </c>
      <c r="V86" s="270">
        <v>0.66610000000000003</v>
      </c>
      <c r="W86" s="210">
        <v>0.61109999999999998</v>
      </c>
      <c r="X86" s="240">
        <v>0.62849999999999995</v>
      </c>
      <c r="Y86" s="232">
        <v>0.65069999999999995</v>
      </c>
      <c r="Z86" s="150">
        <v>0.7036</v>
      </c>
      <c r="AA86" s="193">
        <v>0.69940000000000002</v>
      </c>
      <c r="AB86" s="279">
        <v>0.80669999999999997</v>
      </c>
      <c r="AC86" s="241">
        <v>0.6391</v>
      </c>
      <c r="AD86" s="199">
        <v>0.64410000000000001</v>
      </c>
      <c r="AE86" s="108">
        <v>0.59919999999999995</v>
      </c>
      <c r="AF86" s="240">
        <v>0.63039999999999996</v>
      </c>
      <c r="AG86" s="257">
        <v>0.59019999999999995</v>
      </c>
      <c r="AH86" s="105">
        <v>0.56010000000000004</v>
      </c>
      <c r="AI86" s="270">
        <v>0.66839999999999999</v>
      </c>
      <c r="AJ86" s="277">
        <v>0.71989999999999998</v>
      </c>
      <c r="AK86" s="188">
        <v>0.67789999999999995</v>
      </c>
      <c r="AL86" s="180">
        <v>0.57599999999999996</v>
      </c>
      <c r="AM86" s="200">
        <v>0.67769999999999997</v>
      </c>
      <c r="AN86" s="117">
        <v>0.52929999999999999</v>
      </c>
      <c r="AO86" s="120">
        <v>0.6079</v>
      </c>
      <c r="AP86" s="204">
        <v>0.69579999999999997</v>
      </c>
      <c r="AQ86" s="125">
        <v>0.96260000000000001</v>
      </c>
      <c r="AR86" s="200">
        <v>0.6774</v>
      </c>
      <c r="AS86" s="258">
        <v>0.59409999999999996</v>
      </c>
      <c r="AT86" s="254">
        <v>0.62619999999999998</v>
      </c>
      <c r="AU86" s="127">
        <v>0.4879</v>
      </c>
      <c r="AV86" s="121">
        <v>0.64180000000000004</v>
      </c>
      <c r="AW86" s="188">
        <v>0.6804</v>
      </c>
      <c r="AX86" s="179">
        <v>0.66039999999999999</v>
      </c>
      <c r="AY86" s="207">
        <v>0.58789999999999998</v>
      </c>
      <c r="AZ86" s="107">
        <v>0.59699999999999998</v>
      </c>
      <c r="BA86" s="173">
        <v>0.56240000000000001</v>
      </c>
      <c r="BB86" s="247">
        <v>0.5121</v>
      </c>
      <c r="BC86" s="268">
        <v>0.51639999999999997</v>
      </c>
      <c r="BD86" s="75">
        <v>0.55169999999999997</v>
      </c>
      <c r="BE86" s="106">
        <v>0.52210000000000001</v>
      </c>
      <c r="BF86" s="74">
        <v>0.50229999999999997</v>
      </c>
      <c r="BG86" s="66">
        <v>0.36709999999999998</v>
      </c>
      <c r="BH86" s="138">
        <v>0.35310000000000002</v>
      </c>
      <c r="BI86" s="85">
        <v>0.3251</v>
      </c>
      <c r="BJ86" s="84">
        <v>0.30590000000000001</v>
      </c>
      <c r="BK86" s="176">
        <v>0.18890000000000001</v>
      </c>
      <c r="BL86" s="283">
        <v>0.17910000000000001</v>
      </c>
      <c r="BM86" s="135">
        <v>0.25440000000000002</v>
      </c>
      <c r="BN86" s="86">
        <v>0.26369999999999999</v>
      </c>
      <c r="BO86" s="83">
        <v>0.1704</v>
      </c>
      <c r="BP86" s="144">
        <v>0.21240000000000001</v>
      </c>
      <c r="BQ86" s="306">
        <v>0.19800000000000001</v>
      </c>
      <c r="BR86" s="132">
        <v>0.2021</v>
      </c>
      <c r="BS86" s="134">
        <v>0.24909999999999999</v>
      </c>
      <c r="BT86" s="78">
        <v>0.27729999999999999</v>
      </c>
      <c r="BU86" s="134">
        <v>0.25359999999999999</v>
      </c>
      <c r="BV86" s="284">
        <v>0.22239999999999999</v>
      </c>
      <c r="BW86" s="212">
        <v>0.30809999999999998</v>
      </c>
      <c r="BX86" s="221">
        <v>0.28460000000000002</v>
      </c>
      <c r="BY86" s="177">
        <v>0.25829999999999997</v>
      </c>
      <c r="BZ86" s="212">
        <v>0.308</v>
      </c>
      <c r="CA86" s="87">
        <v>0.31909999999999999</v>
      </c>
      <c r="CB86" s="85">
        <v>0.32519999999999999</v>
      </c>
      <c r="CC86" s="84">
        <v>0.30499999999999999</v>
      </c>
      <c r="CD86" s="84">
        <v>0.30599999999999999</v>
      </c>
      <c r="CE86" s="114">
        <v>0.29649999999999999</v>
      </c>
      <c r="CF86" s="87">
        <v>0.32</v>
      </c>
      <c r="CG86" s="135">
        <v>0.25590000000000002</v>
      </c>
      <c r="CH86" s="246">
        <v>0.2382</v>
      </c>
      <c r="CI86" s="135">
        <v>0.25600000000000001</v>
      </c>
      <c r="CJ86" s="79">
        <v>0.2868</v>
      </c>
      <c r="CK86" s="114">
        <v>0.2959</v>
      </c>
      <c r="CL86" s="95">
        <v>0.30020000000000002</v>
      </c>
      <c r="CM86" s="72">
        <v>0.38790000000000002</v>
      </c>
      <c r="CN86" s="166">
        <v>0.38269999999999998</v>
      </c>
      <c r="CO86" s="124">
        <v>0.36959999999999998</v>
      </c>
      <c r="CP86" s="168">
        <v>0.3745</v>
      </c>
      <c r="CQ86" s="85">
        <v>0.32719999999999999</v>
      </c>
      <c r="CR86" s="136">
        <v>0.26869999999999999</v>
      </c>
      <c r="CS86" s="77">
        <v>0.26019999999999999</v>
      </c>
      <c r="CT86" s="167">
        <v>0.2445</v>
      </c>
      <c r="CU86" s="133">
        <v>0.2092</v>
      </c>
      <c r="CV86" s="283">
        <v>0.17899999999999999</v>
      </c>
      <c r="CW86" s="167">
        <v>0.24390000000000001</v>
      </c>
      <c r="CX86" s="86">
        <v>0.26400000000000001</v>
      </c>
      <c r="CY86" s="134">
        <v>0.2482</v>
      </c>
      <c r="CZ86" s="134">
        <v>0.24990000000000001</v>
      </c>
      <c r="DA86" s="80">
        <v>0.22639999999999999</v>
      </c>
      <c r="DB86" s="143">
        <v>0.2457</v>
      </c>
      <c r="DC86" s="96">
        <v>0.30199999999999999</v>
      </c>
      <c r="DD86" s="87">
        <v>0.31940000000000002</v>
      </c>
      <c r="DE86" s="65">
        <v>0.33760000000000001</v>
      </c>
      <c r="DF86" s="65">
        <v>0.33929999999999999</v>
      </c>
      <c r="DG86" s="130">
        <v>0.34129999999999999</v>
      </c>
      <c r="DH86" s="137">
        <v>0.35289999999999999</v>
      </c>
      <c r="DI86" s="111">
        <v>0.39029999999999998</v>
      </c>
      <c r="DJ86" s="87">
        <v>0.32040000000000002</v>
      </c>
      <c r="DK86" s="139">
        <v>0.31830000000000003</v>
      </c>
      <c r="DL86" s="96">
        <v>0.30159999999999998</v>
      </c>
      <c r="DM86" s="169">
        <v>0.32329999999999998</v>
      </c>
      <c r="DN86" s="115">
        <v>0.35820000000000002</v>
      </c>
      <c r="DO86" s="65">
        <v>0.33789999999999998</v>
      </c>
    </row>
    <row r="87" spans="1:119">
      <c r="A87" s="64" t="s">
        <v>70</v>
      </c>
      <c r="B87" s="125">
        <v>0.46910000000000002</v>
      </c>
      <c r="C87" s="289">
        <v>0.40679999999999999</v>
      </c>
      <c r="D87" s="125">
        <v>0.38940000000000002</v>
      </c>
      <c r="E87" s="299">
        <v>0.34920000000000001</v>
      </c>
      <c r="F87" s="299">
        <v>0.33439999999999998</v>
      </c>
      <c r="G87" s="237">
        <v>0.32700000000000001</v>
      </c>
      <c r="H87" s="310">
        <v>0.3367</v>
      </c>
      <c r="I87" s="151">
        <v>0.30499999999999999</v>
      </c>
      <c r="J87" s="207">
        <v>0.2535</v>
      </c>
      <c r="K87" s="223">
        <v>0.2379</v>
      </c>
      <c r="L87" s="222">
        <v>0.2525</v>
      </c>
      <c r="M87" s="71">
        <v>0.21870000000000001</v>
      </c>
      <c r="N87" s="75">
        <v>0.24249999999999999</v>
      </c>
      <c r="O87" s="196">
        <v>0.28210000000000002</v>
      </c>
      <c r="P87" s="102">
        <v>0.2074</v>
      </c>
      <c r="Q87" s="142">
        <v>0.17560000000000001</v>
      </c>
      <c r="R87" s="73">
        <v>0.17150000000000001</v>
      </c>
      <c r="S87" s="285">
        <v>0.1585</v>
      </c>
      <c r="T87" s="132">
        <v>0.1288</v>
      </c>
      <c r="U87" s="133">
        <v>0.12989999999999999</v>
      </c>
      <c r="V87" s="80">
        <v>0.13700000000000001</v>
      </c>
      <c r="W87" s="135">
        <v>0.14599999999999999</v>
      </c>
      <c r="X87" s="97">
        <v>0.1799</v>
      </c>
      <c r="Y87" s="96">
        <v>0.16159999999999999</v>
      </c>
      <c r="Z87" s="79">
        <v>0.15759999999999999</v>
      </c>
      <c r="AA87" s="134">
        <v>0.14499999999999999</v>
      </c>
      <c r="AB87" s="245">
        <v>0.12509999999999999</v>
      </c>
      <c r="AC87" s="286">
        <v>0.1386</v>
      </c>
      <c r="AD87" s="97">
        <v>0.1799</v>
      </c>
      <c r="AE87" s="262">
        <v>0.1855</v>
      </c>
      <c r="AF87" s="216">
        <v>0.19800000000000001</v>
      </c>
      <c r="AG87" s="175">
        <v>0.2094</v>
      </c>
      <c r="AH87" s="74">
        <v>0.2261</v>
      </c>
      <c r="AI87" s="258">
        <v>0.25590000000000002</v>
      </c>
      <c r="AJ87" s="105">
        <v>0.24440000000000001</v>
      </c>
      <c r="AK87" s="150">
        <v>0.29210000000000003</v>
      </c>
      <c r="AL87" s="182">
        <v>0.30549999999999999</v>
      </c>
      <c r="AM87" s="194">
        <v>0.31290000000000001</v>
      </c>
      <c r="AN87" s="179">
        <v>0.2782</v>
      </c>
      <c r="AO87" s="91">
        <v>0.2049</v>
      </c>
      <c r="AP87" s="137">
        <v>0.1772</v>
      </c>
      <c r="AQ87" s="246">
        <v>0.14080000000000001</v>
      </c>
      <c r="AR87" s="114">
        <v>0.15939999999999999</v>
      </c>
      <c r="AS87" s="112">
        <v>0.18640000000000001</v>
      </c>
      <c r="AT87" s="145">
        <v>0.21759999999999999</v>
      </c>
      <c r="AU87" s="161">
        <v>0.24349999999999999</v>
      </c>
      <c r="AV87" s="190">
        <v>0.26939999999999997</v>
      </c>
      <c r="AW87" s="171">
        <v>0.2233</v>
      </c>
      <c r="AX87" s="74">
        <v>0.22620000000000001</v>
      </c>
      <c r="AY87" s="265">
        <v>0.26300000000000001</v>
      </c>
      <c r="AZ87" s="246">
        <v>0.1406</v>
      </c>
      <c r="BA87" s="257">
        <v>0.25409999999999999</v>
      </c>
      <c r="BB87" s="132">
        <v>0.1295</v>
      </c>
      <c r="BC87" s="284">
        <v>0.1348</v>
      </c>
      <c r="BD87" s="83">
        <v>0.11849999999999999</v>
      </c>
      <c r="BE87" s="134">
        <v>0.14380000000000001</v>
      </c>
      <c r="BF87" s="65">
        <v>0.17249999999999999</v>
      </c>
      <c r="BG87" s="97">
        <v>0.18</v>
      </c>
      <c r="BH87" s="65">
        <v>0.17369999999999999</v>
      </c>
      <c r="BI87" s="166">
        <v>0.18690000000000001</v>
      </c>
      <c r="BJ87" s="129">
        <v>0.16420000000000001</v>
      </c>
      <c r="BK87" s="136">
        <v>0.15010000000000001</v>
      </c>
      <c r="BL87" s="73">
        <v>0.17150000000000001</v>
      </c>
      <c r="BM87" s="104">
        <v>0.1706</v>
      </c>
      <c r="BN87" s="72">
        <v>0.189</v>
      </c>
      <c r="BO87" s="221">
        <v>0.1555</v>
      </c>
      <c r="BP87" s="73">
        <v>0.1716</v>
      </c>
      <c r="BQ87" s="116">
        <v>0.17680000000000001</v>
      </c>
      <c r="BR87" s="73">
        <v>0.17130000000000001</v>
      </c>
      <c r="BS87" s="91">
        <v>0.20569999999999999</v>
      </c>
      <c r="BT87" s="213">
        <v>0.2107</v>
      </c>
      <c r="BU87" s="72">
        <v>0.18920000000000001</v>
      </c>
      <c r="BV87" s="163">
        <v>0.23169999999999999</v>
      </c>
      <c r="BW87" s="122">
        <v>0.24879999999999999</v>
      </c>
      <c r="BX87" s="270">
        <v>0.28000000000000003</v>
      </c>
      <c r="BY87" s="149">
        <v>0.27889999999999998</v>
      </c>
      <c r="BZ87" s="117">
        <v>0.2346</v>
      </c>
      <c r="CA87" s="164">
        <v>0.24110000000000001</v>
      </c>
      <c r="CB87" s="119">
        <v>0.2492</v>
      </c>
      <c r="CC87" s="161">
        <v>0.24349999999999999</v>
      </c>
      <c r="CD87" s="271">
        <v>0.2243</v>
      </c>
      <c r="CE87" s="97">
        <v>0.1802</v>
      </c>
      <c r="CF87" s="114">
        <v>0.15870000000000001</v>
      </c>
      <c r="CG87" s="66">
        <v>0.18279999999999999</v>
      </c>
      <c r="CH87" s="129">
        <v>0.1643</v>
      </c>
      <c r="CI87" s="138">
        <v>0.17810000000000001</v>
      </c>
      <c r="CJ87" s="210">
        <v>0.2616</v>
      </c>
      <c r="CK87" s="76">
        <v>0.20669999999999999</v>
      </c>
      <c r="CL87" s="205">
        <v>0.2656</v>
      </c>
      <c r="CM87" s="150">
        <v>0.29220000000000002</v>
      </c>
      <c r="CN87" s="219">
        <v>0.29249999999999998</v>
      </c>
      <c r="CO87" s="223">
        <v>0.23730000000000001</v>
      </c>
      <c r="CP87" s="217">
        <v>0.29799999999999999</v>
      </c>
      <c r="CQ87" s="158">
        <v>0.29499999999999998</v>
      </c>
      <c r="CR87" s="182">
        <v>0.30599999999999999</v>
      </c>
      <c r="CS87" s="121">
        <v>0.27210000000000001</v>
      </c>
      <c r="CT87" s="225">
        <v>0.31190000000000001</v>
      </c>
      <c r="CU87" s="195">
        <v>0.30420000000000003</v>
      </c>
      <c r="CV87" s="195">
        <v>0.30370000000000003</v>
      </c>
      <c r="CW87" s="275">
        <v>0.30990000000000001</v>
      </c>
      <c r="CX87" s="252">
        <v>0.3306</v>
      </c>
      <c r="CY87" s="183">
        <v>0.34329999999999999</v>
      </c>
      <c r="CZ87" s="155">
        <v>0.35449999999999998</v>
      </c>
      <c r="DA87" s="249">
        <v>0.33960000000000001</v>
      </c>
      <c r="DB87" s="269">
        <v>0.33629999999999999</v>
      </c>
      <c r="DC87" s="184">
        <v>0.35189999999999999</v>
      </c>
      <c r="DD87" s="288">
        <v>0.34799999999999998</v>
      </c>
      <c r="DE87" s="296">
        <v>0.35610000000000003</v>
      </c>
      <c r="DF87" s="227">
        <v>0.34189999999999998</v>
      </c>
      <c r="DG87" s="305">
        <v>0.34389999999999998</v>
      </c>
      <c r="DH87" s="229">
        <v>0.3604</v>
      </c>
      <c r="DI87" s="125">
        <v>0.37559999999999999</v>
      </c>
      <c r="DJ87" s="154">
        <v>0.33229999999999998</v>
      </c>
      <c r="DK87" s="191">
        <v>0.29959999999999998</v>
      </c>
      <c r="DL87" s="253">
        <v>0.28789999999999999</v>
      </c>
      <c r="DM87" s="189">
        <v>0.28060000000000002</v>
      </c>
      <c r="DN87" s="159">
        <v>0.27350000000000002</v>
      </c>
      <c r="DO87" s="108">
        <v>0.2581</v>
      </c>
    </row>
    <row r="88" spans="1:119">
      <c r="A88" s="64" t="s">
        <v>72</v>
      </c>
      <c r="B88" s="134">
        <v>0.1241</v>
      </c>
      <c r="C88" s="83">
        <v>5.6000000000000001E-2</v>
      </c>
      <c r="D88" s="83">
        <v>0.10009999999999999</v>
      </c>
      <c r="E88" s="134">
        <v>0.17699999999999999</v>
      </c>
      <c r="F88" s="134">
        <v>0.25330000000000003</v>
      </c>
      <c r="G88" s="83">
        <v>0.19650000000000001</v>
      </c>
      <c r="H88" s="138">
        <v>0.32719999999999999</v>
      </c>
      <c r="I88" s="127">
        <v>0.42049999999999998</v>
      </c>
      <c r="J88" s="91">
        <v>0.38619999999999999</v>
      </c>
      <c r="K88" s="161">
        <v>0.46889999999999998</v>
      </c>
      <c r="L88" s="294">
        <v>0.71679999999999999</v>
      </c>
      <c r="M88" s="288">
        <v>0.69410000000000005</v>
      </c>
      <c r="N88" s="251">
        <v>0.66659999999999997</v>
      </c>
      <c r="O88" s="252">
        <v>0.65739999999999998</v>
      </c>
      <c r="P88" s="242">
        <v>0.64219999999999999</v>
      </c>
      <c r="Q88" s="153">
        <v>0.65329999999999999</v>
      </c>
      <c r="R88" s="152">
        <v>0.62060000000000004</v>
      </c>
      <c r="S88" s="217">
        <v>0.58550000000000002</v>
      </c>
      <c r="T88" s="150">
        <v>0.57340000000000002</v>
      </c>
      <c r="U88" s="119">
        <v>0.48159999999999997</v>
      </c>
      <c r="V88" s="145">
        <v>0.4103</v>
      </c>
      <c r="W88" s="175">
        <v>0.39489999999999997</v>
      </c>
      <c r="X88" s="300">
        <v>0.50129999999999997</v>
      </c>
      <c r="Y88" s="146">
        <v>0.45140000000000002</v>
      </c>
      <c r="Z88" s="213">
        <v>0.39579999999999999</v>
      </c>
      <c r="AA88" s="171">
        <v>0.4239</v>
      </c>
      <c r="AB88" s="255">
        <v>0.60850000000000004</v>
      </c>
      <c r="AC88" s="121">
        <v>0.52929999999999999</v>
      </c>
      <c r="AD88" s="162">
        <v>0.50190000000000001</v>
      </c>
      <c r="AE88" s="194">
        <v>0.61760000000000004</v>
      </c>
      <c r="AF88" s="157">
        <v>0.59260000000000002</v>
      </c>
      <c r="AG88" s="244">
        <v>0.56220000000000003</v>
      </c>
      <c r="AH88" s="232">
        <v>0.53569999999999995</v>
      </c>
      <c r="AI88" s="199">
        <v>0.53180000000000005</v>
      </c>
      <c r="AJ88" s="120">
        <v>0.50519999999999998</v>
      </c>
      <c r="AK88" s="152">
        <v>0.62139999999999995</v>
      </c>
      <c r="AL88" s="152">
        <v>0.62039999999999995</v>
      </c>
      <c r="AM88" s="125">
        <v>0.75480000000000003</v>
      </c>
      <c r="AN88" s="267">
        <v>0.68940000000000001</v>
      </c>
      <c r="AO88" s="260">
        <v>0.752</v>
      </c>
      <c r="AP88" s="198">
        <v>0.59440000000000004</v>
      </c>
      <c r="AQ88" s="196">
        <v>0.55120000000000002</v>
      </c>
      <c r="AR88" s="288">
        <v>0.69520000000000004</v>
      </c>
      <c r="AS88" s="301">
        <v>0.60450000000000004</v>
      </c>
      <c r="AT88" s="182">
        <v>0.6028</v>
      </c>
      <c r="AU88" s="269">
        <v>0.66790000000000005</v>
      </c>
      <c r="AV88" s="270">
        <v>0.54710000000000003</v>
      </c>
      <c r="AW88" s="196">
        <v>0.55159999999999998</v>
      </c>
      <c r="AX88" s="121">
        <v>0.52949999999999997</v>
      </c>
      <c r="AY88" s="149">
        <v>0.54410000000000003</v>
      </c>
      <c r="AZ88" s="150">
        <v>0.57320000000000004</v>
      </c>
      <c r="BA88" s="224">
        <v>0.48620000000000002</v>
      </c>
      <c r="BB88" s="190">
        <v>0.5252</v>
      </c>
      <c r="BC88" s="159">
        <v>0.53310000000000002</v>
      </c>
      <c r="BD88" s="107">
        <v>0.49580000000000002</v>
      </c>
      <c r="BE88" s="147">
        <v>0.46179999999999999</v>
      </c>
      <c r="BF88" s="174">
        <v>0.43419999999999997</v>
      </c>
      <c r="BG88" s="213">
        <v>0.39660000000000001</v>
      </c>
      <c r="BH88" s="214">
        <v>0.40250000000000002</v>
      </c>
      <c r="BI88" s="214">
        <v>0.40329999999999999</v>
      </c>
      <c r="BJ88" s="90">
        <v>0.35439999999999999</v>
      </c>
      <c r="BK88" s="65">
        <v>0.3135</v>
      </c>
      <c r="BL88" s="262">
        <v>0.34100000000000003</v>
      </c>
      <c r="BM88" s="67">
        <v>0.36059999999999998</v>
      </c>
      <c r="BN88" s="101">
        <v>0.45679999999999998</v>
      </c>
      <c r="BO88" s="75">
        <v>0.46539999999999998</v>
      </c>
      <c r="BP88" s="173">
        <v>0.47239999999999999</v>
      </c>
      <c r="BQ88" s="120">
        <v>0.50490000000000002</v>
      </c>
      <c r="BR88" s="122">
        <v>0.47810000000000002</v>
      </c>
      <c r="BS88" s="199">
        <v>0.53069999999999995</v>
      </c>
      <c r="BT88" s="149">
        <v>0.54430000000000001</v>
      </c>
      <c r="BU88" s="220">
        <v>0.53990000000000005</v>
      </c>
      <c r="BV88" s="193">
        <v>0.56769999999999998</v>
      </c>
      <c r="BW88" s="239">
        <v>0.60880000000000001</v>
      </c>
      <c r="BX88" s="154">
        <v>0.6603</v>
      </c>
      <c r="BY88" s="197">
        <v>0.58809999999999996</v>
      </c>
      <c r="BZ88" s="237">
        <v>0.64810000000000001</v>
      </c>
      <c r="CA88" s="234">
        <v>0.63049999999999995</v>
      </c>
      <c r="CB88" s="156">
        <v>0.63639999999999997</v>
      </c>
      <c r="CC88" s="289">
        <v>0.65639999999999998</v>
      </c>
      <c r="CD88" s="237">
        <v>0.64849999999999997</v>
      </c>
      <c r="CE88" s="182">
        <v>0.60229999999999995</v>
      </c>
      <c r="CF88" s="194">
        <v>0.61939999999999995</v>
      </c>
      <c r="CG88" s="275">
        <v>0.6119</v>
      </c>
      <c r="CH88" s="156">
        <v>0.63549999999999995</v>
      </c>
      <c r="CI88" s="157">
        <v>0.59289999999999998</v>
      </c>
      <c r="CJ88" s="199">
        <v>0.53129999999999999</v>
      </c>
      <c r="CK88" s="179">
        <v>0.54200000000000004</v>
      </c>
      <c r="CL88" s="225">
        <v>0.61599999999999999</v>
      </c>
      <c r="CM88" s="266">
        <v>0.63880000000000003</v>
      </c>
      <c r="CN88" s="197">
        <v>0.58740000000000003</v>
      </c>
      <c r="CO88" s="217">
        <v>0.58499999999999996</v>
      </c>
      <c r="CP88" s="256">
        <v>0.63200000000000001</v>
      </c>
      <c r="CQ88" s="195">
        <v>0.59899999999999998</v>
      </c>
      <c r="CR88" s="254">
        <v>0.51859999999999995</v>
      </c>
      <c r="CS88" s="271">
        <v>0.42730000000000001</v>
      </c>
      <c r="CT88" s="75">
        <v>0.46610000000000001</v>
      </c>
      <c r="CU88" s="108">
        <v>0.4975</v>
      </c>
      <c r="CV88" s="105">
        <v>0.4708</v>
      </c>
      <c r="CW88" s="270">
        <v>0.54679999999999995</v>
      </c>
      <c r="CX88" s="159">
        <v>0.5343</v>
      </c>
      <c r="CY88" s="231">
        <v>0.52190000000000003</v>
      </c>
      <c r="CZ88" s="105">
        <v>0.46939999999999998</v>
      </c>
      <c r="DA88" s="119">
        <v>0.48020000000000002</v>
      </c>
      <c r="DB88" s="147">
        <v>0.46039999999999998</v>
      </c>
      <c r="DC88" s="118">
        <v>0.44640000000000002</v>
      </c>
      <c r="DD88" s="257">
        <v>0.49209999999999998</v>
      </c>
      <c r="DE88" s="232">
        <v>0.53549999999999998</v>
      </c>
      <c r="DF88" s="206">
        <v>0.51459999999999995</v>
      </c>
      <c r="DG88" s="196">
        <v>0.55169999999999997</v>
      </c>
      <c r="DH88" s="232">
        <v>0.5353</v>
      </c>
      <c r="DI88" s="232">
        <v>0.53490000000000004</v>
      </c>
      <c r="DJ88" s="254">
        <v>0.51729999999999998</v>
      </c>
      <c r="DK88" s="205">
        <v>0.51649999999999996</v>
      </c>
      <c r="DL88" s="162">
        <v>0.50339999999999996</v>
      </c>
      <c r="DM88" s="257">
        <v>0.4924</v>
      </c>
      <c r="DN88" s="108">
        <v>0.49959999999999999</v>
      </c>
      <c r="DO88" s="160">
        <v>0.47439999999999999</v>
      </c>
    </row>
    <row r="89" spans="1:119">
      <c r="A89" s="64" t="s">
        <v>74</v>
      </c>
      <c r="B89" s="128">
        <v>0.30180000000000001</v>
      </c>
      <c r="C89" s="166">
        <v>0.25530000000000003</v>
      </c>
      <c r="D89" s="257">
        <v>0.35439999999999999</v>
      </c>
      <c r="E89" s="160">
        <v>0.32240000000000002</v>
      </c>
      <c r="F89" s="160">
        <v>0.34439999999999998</v>
      </c>
      <c r="G89" s="175">
        <v>0.29049999999999998</v>
      </c>
      <c r="H89" s="265">
        <v>0.36809999999999998</v>
      </c>
      <c r="I89" s="301">
        <v>0.43230000000000002</v>
      </c>
      <c r="J89" s="157">
        <v>0.42359999999999998</v>
      </c>
      <c r="K89" s="184">
        <v>0.49890000000000001</v>
      </c>
      <c r="L89" s="291">
        <v>0.50719999999999998</v>
      </c>
      <c r="M89" s="183">
        <v>0.4864</v>
      </c>
      <c r="N89" s="249">
        <v>0.48139999999999999</v>
      </c>
      <c r="O89" s="179">
        <v>0.3906</v>
      </c>
      <c r="P89" s="117">
        <v>0.3276</v>
      </c>
      <c r="Q89" s="115">
        <v>0.2465</v>
      </c>
      <c r="R89" s="69">
        <v>0.2838</v>
      </c>
      <c r="S89" s="176">
        <v>0.16500000000000001</v>
      </c>
      <c r="T89" s="78">
        <v>0.20860000000000001</v>
      </c>
      <c r="U89" s="135">
        <v>0.19739999999999999</v>
      </c>
      <c r="V89" s="134">
        <v>0.19570000000000001</v>
      </c>
      <c r="W89" s="83">
        <v>0.15759999999999999</v>
      </c>
      <c r="X89" s="143">
        <v>0.19409999999999999</v>
      </c>
      <c r="Y89" s="79">
        <v>0.21379999999999999</v>
      </c>
      <c r="Z89" s="136">
        <v>0.20369999999999999</v>
      </c>
      <c r="AA89" s="115">
        <v>0.24610000000000001</v>
      </c>
      <c r="AB89" s="141">
        <v>0.27639999999999998</v>
      </c>
      <c r="AC89" s="92">
        <v>0.28129999999999999</v>
      </c>
      <c r="AD89" s="66">
        <v>0.25059999999999999</v>
      </c>
      <c r="AE89" s="102">
        <v>0.2878</v>
      </c>
      <c r="AF89" s="99">
        <v>0.30669999999999997</v>
      </c>
      <c r="AG89" s="92">
        <v>0.28120000000000001</v>
      </c>
      <c r="AH89" s="224">
        <v>0.35210000000000002</v>
      </c>
      <c r="AI89" s="161">
        <v>0.3412</v>
      </c>
      <c r="AJ89" s="117">
        <v>0.3276</v>
      </c>
      <c r="AK89" s="297">
        <v>0.46450000000000002</v>
      </c>
      <c r="AL89" s="148">
        <v>0.40920000000000001</v>
      </c>
      <c r="AM89" s="266">
        <v>0.4551</v>
      </c>
      <c r="AN89" s="234">
        <v>0.44879999999999998</v>
      </c>
      <c r="AO89" s="288">
        <v>0.49270000000000003</v>
      </c>
      <c r="AP89" s="254">
        <v>0.37419999999999998</v>
      </c>
      <c r="AQ89" s="264">
        <v>0.41639999999999999</v>
      </c>
      <c r="AR89" s="181">
        <v>0.41389999999999999</v>
      </c>
      <c r="AS89" s="300">
        <v>0.36230000000000001</v>
      </c>
      <c r="AT89" s="179">
        <v>0.39079999999999998</v>
      </c>
      <c r="AU89" s="276">
        <v>0.4007</v>
      </c>
      <c r="AV89" s="247">
        <v>0.31929999999999997</v>
      </c>
      <c r="AW89" s="161">
        <v>0.34</v>
      </c>
      <c r="AX89" s="175">
        <v>0.2898</v>
      </c>
      <c r="AY89" s="170">
        <v>0.2928</v>
      </c>
      <c r="AZ89" s="262">
        <v>0.2555</v>
      </c>
      <c r="BA89" s="216">
        <v>0.2737</v>
      </c>
      <c r="BB89" s="94">
        <v>0.24979999999999999</v>
      </c>
      <c r="BC89" s="170">
        <v>0.29289999999999999</v>
      </c>
      <c r="BD89" s="93">
        <v>0.27339999999999998</v>
      </c>
      <c r="BE89" s="90">
        <v>0.26450000000000001</v>
      </c>
      <c r="BF89" s="91">
        <v>0.2853</v>
      </c>
      <c r="BG89" s="90">
        <v>0.2636</v>
      </c>
      <c r="BH89" s="113">
        <v>0.25929999999999997</v>
      </c>
      <c r="BI89" s="114">
        <v>0.2167</v>
      </c>
      <c r="BJ89" s="285">
        <v>0.2152</v>
      </c>
      <c r="BK89" s="134">
        <v>0.1951</v>
      </c>
      <c r="BL89" s="104">
        <v>0.23330000000000001</v>
      </c>
      <c r="BM89" s="65">
        <v>0.23669999999999999</v>
      </c>
      <c r="BN89" s="139">
        <v>0.22800000000000001</v>
      </c>
      <c r="BO89" s="167">
        <v>0.19259999999999999</v>
      </c>
      <c r="BP89" s="282">
        <v>0.18770000000000001</v>
      </c>
      <c r="BQ89" s="86">
        <v>0.20219999999999999</v>
      </c>
      <c r="BR89" s="81">
        <v>0.17130000000000001</v>
      </c>
      <c r="BS89" s="142">
        <v>0.2404</v>
      </c>
      <c r="BT89" s="262">
        <v>0.25580000000000003</v>
      </c>
      <c r="BU89" s="212">
        <v>0.22320000000000001</v>
      </c>
      <c r="BV89" s="138">
        <v>0.24560000000000001</v>
      </c>
      <c r="BW89" s="90">
        <v>0.26469999999999999</v>
      </c>
      <c r="BX89" s="147">
        <v>0.33589999999999998</v>
      </c>
      <c r="BY89" s="178">
        <v>0.29720000000000002</v>
      </c>
      <c r="BZ89" s="117">
        <v>0.32700000000000001</v>
      </c>
      <c r="CA89" s="174">
        <v>0.31669999999999998</v>
      </c>
      <c r="CB89" s="105">
        <v>0.34179999999999999</v>
      </c>
      <c r="CC89" s="75">
        <v>0.33910000000000001</v>
      </c>
      <c r="CD89" s="300">
        <v>0.36209999999999998</v>
      </c>
      <c r="CE89" s="121">
        <v>0.38219999999999998</v>
      </c>
      <c r="CF89" s="192">
        <v>0.36980000000000002</v>
      </c>
      <c r="CG89" s="108">
        <v>0.36109999999999998</v>
      </c>
      <c r="CH89" s="121">
        <v>0.38200000000000001</v>
      </c>
      <c r="CI89" s="201">
        <v>0.38769999999999999</v>
      </c>
      <c r="CJ89" s="203">
        <v>0.50329999999999997</v>
      </c>
      <c r="CK89" s="239">
        <v>0.43590000000000001</v>
      </c>
      <c r="CL89" s="202">
        <v>0.50949999999999995</v>
      </c>
      <c r="CM89" s="302">
        <v>0.47970000000000002</v>
      </c>
      <c r="CN89" s="187">
        <v>0.44529999999999997</v>
      </c>
      <c r="CO89" s="237">
        <v>0.46310000000000001</v>
      </c>
      <c r="CP89" s="309">
        <v>0.51400000000000001</v>
      </c>
      <c r="CQ89" s="125">
        <v>0.53359999999999996</v>
      </c>
      <c r="CR89" s="228">
        <v>0.51859999999999995</v>
      </c>
      <c r="CS89" s="227">
        <v>0.48470000000000002</v>
      </c>
      <c r="CT89" s="218">
        <v>0.44669999999999999</v>
      </c>
      <c r="CU89" s="310">
        <v>0.47689999999999999</v>
      </c>
      <c r="CV89" s="289">
        <v>0.46750000000000003</v>
      </c>
      <c r="CW89" s="292">
        <v>0.49170000000000003</v>
      </c>
      <c r="CX89" s="288">
        <v>0.49259999999999998</v>
      </c>
      <c r="CY89" s="279">
        <v>0.45950000000000002</v>
      </c>
      <c r="CZ89" s="310">
        <v>0.4763</v>
      </c>
      <c r="DA89" s="233">
        <v>0.43840000000000001</v>
      </c>
      <c r="DB89" s="230">
        <v>0.45269999999999999</v>
      </c>
      <c r="DC89" s="230">
        <v>0.4516</v>
      </c>
      <c r="DD89" s="259">
        <v>0.49559999999999998</v>
      </c>
      <c r="DE89" s="309">
        <v>0.5141</v>
      </c>
      <c r="DF89" s="203">
        <v>0.50419999999999998</v>
      </c>
      <c r="DG89" s="299">
        <v>0.4723</v>
      </c>
      <c r="DH89" s="289">
        <v>0.46750000000000003</v>
      </c>
      <c r="DI89" s="299">
        <v>0.47210000000000002</v>
      </c>
      <c r="DJ89" s="151">
        <v>0.4304</v>
      </c>
      <c r="DK89" s="264">
        <v>0.41660000000000003</v>
      </c>
      <c r="DL89" s="157">
        <v>0.42349999999999999</v>
      </c>
      <c r="DM89" s="234">
        <v>0.44979999999999998</v>
      </c>
      <c r="DN89" s="242">
        <v>0.45839999999999997</v>
      </c>
      <c r="DO89" s="266">
        <v>0.45450000000000002</v>
      </c>
    </row>
    <row r="90" spans="1:119">
      <c r="A90" s="64" t="s">
        <v>76</v>
      </c>
      <c r="B90" s="265">
        <v>0.63049999999999995</v>
      </c>
      <c r="C90" s="243">
        <v>0.76849999999999996</v>
      </c>
      <c r="D90" s="182">
        <v>0.81220000000000003</v>
      </c>
      <c r="E90" s="155">
        <v>1.0589999999999999</v>
      </c>
      <c r="F90" s="155">
        <v>0.93720000000000003</v>
      </c>
      <c r="G90" s="125">
        <v>1.0114000000000001</v>
      </c>
      <c r="H90" s="295">
        <v>0.96350000000000002</v>
      </c>
      <c r="I90" s="259">
        <v>0.92430000000000001</v>
      </c>
      <c r="J90" s="311">
        <v>0.96730000000000005</v>
      </c>
      <c r="K90" s="227">
        <v>0.89680000000000004</v>
      </c>
      <c r="L90" s="274">
        <v>0.57850000000000001</v>
      </c>
      <c r="M90" s="128">
        <v>0.48349999999999999</v>
      </c>
      <c r="N90" s="127">
        <v>0.4924</v>
      </c>
      <c r="O90" s="241">
        <v>0.65739999999999998</v>
      </c>
      <c r="P90" s="300">
        <v>0.61729999999999996</v>
      </c>
      <c r="Q90" s="270">
        <v>0.68879999999999997</v>
      </c>
      <c r="R90" s="174">
        <v>0.51019999999999999</v>
      </c>
      <c r="S90" s="128">
        <v>0.48399999999999999</v>
      </c>
      <c r="T90" s="214">
        <v>0.46500000000000002</v>
      </c>
      <c r="U90" s="175">
        <v>0.44950000000000001</v>
      </c>
      <c r="V90" s="105">
        <v>0.56889999999999996</v>
      </c>
      <c r="W90" s="274">
        <v>0.57779999999999998</v>
      </c>
      <c r="X90" s="222">
        <v>0.59670000000000001</v>
      </c>
      <c r="Y90" s="147">
        <v>0.55710000000000004</v>
      </c>
      <c r="Z90" s="215">
        <v>0.51600000000000001</v>
      </c>
      <c r="AA90" s="170">
        <v>0.45839999999999997</v>
      </c>
      <c r="AB90" s="68">
        <v>0.4037</v>
      </c>
      <c r="AC90" s="168">
        <v>0.36709999999999998</v>
      </c>
      <c r="AD90" s="262">
        <v>0.36830000000000002</v>
      </c>
      <c r="AE90" s="213">
        <v>0.45350000000000001</v>
      </c>
      <c r="AF90" s="165">
        <v>0.47399999999999998</v>
      </c>
      <c r="AG90" s="127">
        <v>0.49230000000000002</v>
      </c>
      <c r="AH90" s="211">
        <v>0.46949999999999997</v>
      </c>
      <c r="AI90" s="100">
        <v>0.49320000000000003</v>
      </c>
      <c r="AJ90" s="207">
        <v>0.5998</v>
      </c>
      <c r="AK90" s="200">
        <v>0.69679999999999997</v>
      </c>
      <c r="AL90" s="287">
        <v>0.81389999999999996</v>
      </c>
      <c r="AM90" s="191">
        <v>0.75480000000000003</v>
      </c>
      <c r="AN90" s="258">
        <v>0.60760000000000003</v>
      </c>
      <c r="AO90" s="274">
        <v>0.57909999999999995</v>
      </c>
      <c r="AP90" s="151">
        <v>0.77359999999999995</v>
      </c>
      <c r="AQ90" s="107">
        <v>0.61080000000000001</v>
      </c>
      <c r="AR90" s="149">
        <v>0.6845</v>
      </c>
      <c r="AS90" s="181">
        <v>0.7359</v>
      </c>
      <c r="AT90" s="148">
        <v>0.72350000000000003</v>
      </c>
      <c r="AU90" s="195">
        <v>0.76770000000000005</v>
      </c>
      <c r="AV90" s="173">
        <v>0.57079999999999997</v>
      </c>
      <c r="AW90" s="106">
        <v>0.52790000000000004</v>
      </c>
      <c r="AX90" s="214">
        <v>0.46560000000000001</v>
      </c>
      <c r="AY90" s="173">
        <v>0.57099999999999995</v>
      </c>
      <c r="AZ90" s="231">
        <v>0.65129999999999999</v>
      </c>
      <c r="BA90" s="239">
        <v>0.78669999999999995</v>
      </c>
      <c r="BB90" s="198">
        <v>0.76160000000000005</v>
      </c>
      <c r="BC90" s="277">
        <v>0.74399999999999999</v>
      </c>
      <c r="BD90" s="210">
        <v>0.62519999999999998</v>
      </c>
      <c r="BE90" s="172">
        <v>0.42280000000000001</v>
      </c>
      <c r="BF90" s="142">
        <v>0.33579999999999999</v>
      </c>
      <c r="BG90" s="79">
        <v>0.27589999999999998</v>
      </c>
      <c r="BH90" s="285">
        <v>0.27660000000000001</v>
      </c>
      <c r="BI90" s="169">
        <v>0.31290000000000001</v>
      </c>
      <c r="BJ90" s="212">
        <v>0.29620000000000002</v>
      </c>
      <c r="BK90" s="136">
        <v>0.25169999999999998</v>
      </c>
      <c r="BL90" s="86">
        <v>0.24679999999999999</v>
      </c>
      <c r="BM90" s="80">
        <v>0.20569999999999999</v>
      </c>
      <c r="BN90" s="298">
        <v>0.2525</v>
      </c>
      <c r="BO90" s="84">
        <v>0.29120000000000001</v>
      </c>
      <c r="BP90" s="169">
        <v>0.31209999999999999</v>
      </c>
      <c r="BQ90" s="79">
        <v>0.27389999999999998</v>
      </c>
      <c r="BR90" s="134">
        <v>0.2298</v>
      </c>
      <c r="BS90" s="79">
        <v>0.27500000000000002</v>
      </c>
      <c r="BT90" s="79">
        <v>0.27089999999999997</v>
      </c>
      <c r="BU90" s="142">
        <v>0.33589999999999998</v>
      </c>
      <c r="BV90" s="110">
        <v>0.39150000000000001</v>
      </c>
      <c r="BW90" s="246">
        <v>0.21909999999999999</v>
      </c>
      <c r="BX90" s="82">
        <v>0.15459999999999999</v>
      </c>
      <c r="BY90" s="83">
        <v>0.14380000000000001</v>
      </c>
      <c r="BZ90" s="144">
        <v>0.19400000000000001</v>
      </c>
      <c r="CA90" s="306">
        <v>0.1711</v>
      </c>
      <c r="CB90" s="303">
        <v>0.14929999999999999</v>
      </c>
      <c r="CC90" s="245">
        <v>0.1663</v>
      </c>
      <c r="CD90" s="176">
        <v>0.1628</v>
      </c>
      <c r="CE90" s="176">
        <v>0.16139999999999999</v>
      </c>
      <c r="CF90" s="306">
        <v>0.17319999999999999</v>
      </c>
      <c r="CG90" s="286">
        <v>0.2087</v>
      </c>
      <c r="CH90" s="132">
        <v>0.1787</v>
      </c>
      <c r="CI90" s="176">
        <v>0.16350000000000001</v>
      </c>
      <c r="CJ90" s="303">
        <v>0.14899999999999999</v>
      </c>
      <c r="CK90" s="82">
        <v>0.16039999999999999</v>
      </c>
      <c r="CL90" s="144">
        <v>0.189</v>
      </c>
      <c r="CM90" s="144">
        <v>0.1928</v>
      </c>
      <c r="CN90" s="138">
        <v>0.34610000000000002</v>
      </c>
      <c r="CO90" s="72">
        <v>0.3821</v>
      </c>
      <c r="CP90" s="116">
        <v>0.33760000000000001</v>
      </c>
      <c r="CQ90" s="89">
        <v>0.41839999999999999</v>
      </c>
      <c r="CR90" s="66">
        <v>0.35920000000000002</v>
      </c>
      <c r="CS90" s="246">
        <v>0.2172</v>
      </c>
      <c r="CT90" s="263">
        <v>0.20430000000000001</v>
      </c>
      <c r="CU90" s="282">
        <v>0.21440000000000001</v>
      </c>
      <c r="CV90" s="143">
        <v>0.22539999999999999</v>
      </c>
      <c r="CW90" s="104">
        <v>0.3175</v>
      </c>
      <c r="CX90" s="113">
        <v>0.37930000000000003</v>
      </c>
      <c r="CY90" s="262">
        <v>0.36969999999999997</v>
      </c>
      <c r="CZ90" s="85">
        <v>0.31619999999999998</v>
      </c>
      <c r="DA90" s="137">
        <v>0.34210000000000002</v>
      </c>
      <c r="DB90" s="216">
        <v>0.41389999999999999</v>
      </c>
      <c r="DC90" s="178">
        <v>0.46739999999999998</v>
      </c>
      <c r="DD90" s="145">
        <v>0.47799999999999998</v>
      </c>
      <c r="DE90" s="76">
        <v>0.4405</v>
      </c>
      <c r="DF90" s="67">
        <v>0.39800000000000002</v>
      </c>
      <c r="DG90" s="66">
        <v>0.35909999999999997</v>
      </c>
      <c r="DH90" s="112">
        <v>0.37290000000000001</v>
      </c>
      <c r="DI90" s="141">
        <v>0.41710000000000003</v>
      </c>
      <c r="DJ90" s="97">
        <v>0.35360000000000003</v>
      </c>
      <c r="DK90" s="87">
        <v>0.30659999999999998</v>
      </c>
      <c r="DL90" s="111">
        <v>0.38769999999999999</v>
      </c>
      <c r="DM90" s="262">
        <v>0.37040000000000001</v>
      </c>
      <c r="DN90" s="66">
        <v>0.35820000000000002</v>
      </c>
      <c r="DO90" s="110">
        <v>0.39200000000000002</v>
      </c>
    </row>
    <row r="91" spans="1:119">
      <c r="A91" s="64" t="s">
        <v>78</v>
      </c>
      <c r="B91" s="152">
        <v>0.5413</v>
      </c>
      <c r="C91" s="239">
        <v>0.53149999999999997</v>
      </c>
      <c r="D91" s="236">
        <v>0.61399999999999999</v>
      </c>
      <c r="E91" s="184">
        <v>0.65469999999999995</v>
      </c>
      <c r="F91" s="184">
        <v>0.61539999999999995</v>
      </c>
      <c r="G91" s="183">
        <v>0.59889999999999999</v>
      </c>
      <c r="H91" s="187">
        <v>0.55059999999999998</v>
      </c>
      <c r="I91" s="290">
        <v>0.64139999999999997</v>
      </c>
      <c r="J91" s="123">
        <v>0.64370000000000005</v>
      </c>
      <c r="K91" s="125">
        <v>0.65510000000000002</v>
      </c>
      <c r="L91" s="231">
        <v>0.47210000000000002</v>
      </c>
      <c r="M91" s="105">
        <v>0.43109999999999998</v>
      </c>
      <c r="N91" s="193">
        <v>0.50719999999999998</v>
      </c>
      <c r="O91" s="256">
        <v>0.55810000000000004</v>
      </c>
      <c r="P91" s="184">
        <v>0.61380000000000001</v>
      </c>
      <c r="Q91" s="251">
        <v>0.58579999999999999</v>
      </c>
      <c r="R91" s="253">
        <v>0.50390000000000001</v>
      </c>
      <c r="S91" s="254">
        <v>0.46760000000000002</v>
      </c>
      <c r="T91" s="122">
        <v>0.43630000000000002</v>
      </c>
      <c r="U91" s="75">
        <v>0.42699999999999999</v>
      </c>
      <c r="V91" s="146">
        <v>0.4153</v>
      </c>
      <c r="W91" s="161">
        <v>0.42930000000000001</v>
      </c>
      <c r="X91" s="211">
        <v>0.38080000000000003</v>
      </c>
      <c r="Y91" s="98">
        <v>0.34250000000000003</v>
      </c>
      <c r="Z91" s="65">
        <v>0.30830000000000002</v>
      </c>
      <c r="AA91" s="130">
        <v>0.30940000000000001</v>
      </c>
      <c r="AB91" s="86">
        <v>0.26679999999999998</v>
      </c>
      <c r="AC91" s="88">
        <v>0.27179999999999999</v>
      </c>
      <c r="AD91" s="102">
        <v>0.36570000000000003</v>
      </c>
      <c r="AE91" s="117">
        <v>0.41270000000000001</v>
      </c>
      <c r="AF91" s="247">
        <v>0.40429999999999999</v>
      </c>
      <c r="AG91" s="216">
        <v>0.3508</v>
      </c>
      <c r="AH91" s="141">
        <v>0.35210000000000002</v>
      </c>
      <c r="AI91" s="110">
        <v>0.3412</v>
      </c>
      <c r="AJ91" s="110">
        <v>0.34100000000000003</v>
      </c>
      <c r="AK91" s="67">
        <v>0.34489999999999998</v>
      </c>
      <c r="AL91" s="110">
        <v>0.34100000000000003</v>
      </c>
      <c r="AM91" s="103">
        <v>0.3584</v>
      </c>
      <c r="AN91" s="113">
        <v>0.33329999999999999</v>
      </c>
      <c r="AO91" s="146">
        <v>0.41449999999999998</v>
      </c>
      <c r="AP91" s="178">
        <v>0.37909999999999999</v>
      </c>
      <c r="AQ91" s="94">
        <v>0.32150000000000001</v>
      </c>
      <c r="AR91" s="117">
        <v>0.41389999999999999</v>
      </c>
      <c r="AS91" s="205">
        <v>0.4662</v>
      </c>
      <c r="AT91" s="101">
        <v>0.42049999999999998</v>
      </c>
      <c r="AU91" s="101">
        <v>0.41970000000000002</v>
      </c>
      <c r="AV91" s="214">
        <v>0.37669999999999998</v>
      </c>
      <c r="AW91" s="165">
        <v>0.38250000000000001</v>
      </c>
      <c r="AX91" s="116">
        <v>0.31340000000000001</v>
      </c>
      <c r="AY91" s="165">
        <v>0.3821</v>
      </c>
      <c r="AZ91" s="254">
        <v>0.46789999999999998</v>
      </c>
      <c r="BA91" s="101">
        <v>0.42030000000000001</v>
      </c>
      <c r="BB91" s="121">
        <v>0.47589999999999999</v>
      </c>
      <c r="BC91" s="121">
        <v>0.47639999999999999</v>
      </c>
      <c r="BD91" s="162">
        <v>0.45660000000000001</v>
      </c>
      <c r="BE91" s="274">
        <v>0.43509999999999999</v>
      </c>
      <c r="BF91" s="149">
        <v>0.48859999999999998</v>
      </c>
      <c r="BG91" s="219">
        <v>0.51359999999999995</v>
      </c>
      <c r="BH91" s="232">
        <v>0.48130000000000001</v>
      </c>
      <c r="BI91" s="244">
        <v>0.503</v>
      </c>
      <c r="BJ91" s="179">
        <v>0.48630000000000001</v>
      </c>
      <c r="BK91" s="253">
        <v>0.50490000000000002</v>
      </c>
      <c r="BL91" s="198">
        <v>0.52849999999999997</v>
      </c>
      <c r="BM91" s="148">
        <v>0.5091</v>
      </c>
      <c r="BN91" s="277">
        <v>0.52039999999999997</v>
      </c>
      <c r="BO91" s="275">
        <v>0.54259999999999997</v>
      </c>
      <c r="BP91" s="225">
        <v>0.54590000000000005</v>
      </c>
      <c r="BQ91" s="238">
        <v>0.56479999999999997</v>
      </c>
      <c r="BR91" s="275">
        <v>0.54149999999999998</v>
      </c>
      <c r="BS91" s="151">
        <v>0.53369999999999995</v>
      </c>
      <c r="BT91" s="219">
        <v>0.51229999999999998</v>
      </c>
      <c r="BU91" s="150">
        <v>0.51049999999999995</v>
      </c>
      <c r="BV91" s="181">
        <v>0.51439999999999997</v>
      </c>
      <c r="BW91" s="208">
        <v>0.41699999999999998</v>
      </c>
      <c r="BX91" s="147">
        <v>0.42309999999999998</v>
      </c>
      <c r="BY91" s="120">
        <v>0.45789999999999997</v>
      </c>
      <c r="BZ91" s="265">
        <v>0.46179999999999999</v>
      </c>
      <c r="CA91" s="206">
        <v>0.46389999999999998</v>
      </c>
      <c r="CB91" s="240">
        <v>0.46910000000000002</v>
      </c>
      <c r="CC91" s="122">
        <v>0.43740000000000001</v>
      </c>
      <c r="CD91" s="159">
        <v>0.48070000000000002</v>
      </c>
      <c r="CE91" s="119">
        <v>0.439</v>
      </c>
      <c r="CF91" s="109">
        <v>0.4219</v>
      </c>
      <c r="CG91" s="223">
        <v>0.41849999999999998</v>
      </c>
      <c r="CH91" s="223">
        <v>0.41739999999999999</v>
      </c>
      <c r="CI91" s="118">
        <v>0.41160000000000002</v>
      </c>
      <c r="CJ91" s="103">
        <v>0.35799999999999998</v>
      </c>
      <c r="CK91" s="278">
        <v>0.34810000000000002</v>
      </c>
      <c r="CL91" s="173">
        <v>0.43130000000000002</v>
      </c>
      <c r="CM91" s="145">
        <v>0.3831</v>
      </c>
      <c r="CN91" s="262">
        <v>0.32900000000000001</v>
      </c>
      <c r="CO91" s="111">
        <v>0.3372</v>
      </c>
      <c r="CP91" s="110">
        <v>0.3402</v>
      </c>
      <c r="CQ91" s="170">
        <v>0.37280000000000002</v>
      </c>
      <c r="CR91" s="222">
        <v>0.44429999999999997</v>
      </c>
      <c r="CS91" s="262">
        <v>0.32940000000000003</v>
      </c>
      <c r="CT91" s="172">
        <v>0.35680000000000001</v>
      </c>
      <c r="CU91" s="70">
        <v>0.37509999999999999</v>
      </c>
      <c r="CV91" s="76">
        <v>0.36499999999999999</v>
      </c>
      <c r="CW91" s="127">
        <v>0.39119999999999999</v>
      </c>
      <c r="CX91" s="106">
        <v>0.41010000000000002</v>
      </c>
      <c r="CY91" s="247">
        <v>0.40400000000000003</v>
      </c>
      <c r="CZ91" s="111">
        <v>0.33660000000000001</v>
      </c>
      <c r="DA91" s="85">
        <v>0.30159999999999998</v>
      </c>
      <c r="DB91" s="116">
        <v>0.313</v>
      </c>
      <c r="DC91" s="73">
        <v>0.30459999999999998</v>
      </c>
      <c r="DD91" s="111">
        <v>0.33760000000000001</v>
      </c>
      <c r="DE91" s="111">
        <v>0.33760000000000001</v>
      </c>
      <c r="DF91" s="115">
        <v>0.31890000000000002</v>
      </c>
      <c r="DG91" s="110">
        <v>0.34129999999999999</v>
      </c>
      <c r="DH91" s="141">
        <v>0.35289999999999999</v>
      </c>
      <c r="DI91" s="91">
        <v>0.3634</v>
      </c>
      <c r="DJ91" s="90">
        <v>0.33939999999999998</v>
      </c>
      <c r="DK91" s="272">
        <v>0.24110000000000001</v>
      </c>
      <c r="DL91" s="134">
        <v>0.25850000000000001</v>
      </c>
      <c r="DM91" s="246">
        <v>0.2515</v>
      </c>
      <c r="DN91" s="282">
        <v>0.24959999999999999</v>
      </c>
      <c r="DO91" s="83">
        <v>0.214</v>
      </c>
    </row>
    <row r="92" spans="1:119">
      <c r="A92" s="64" t="s">
        <v>9228</v>
      </c>
      <c r="B92" s="204">
        <v>0.41660000000000003</v>
      </c>
      <c r="C92" s="169">
        <v>0.2797</v>
      </c>
      <c r="D92" s="120">
        <v>0.38590000000000002</v>
      </c>
      <c r="E92" s="188">
        <v>0.37830000000000003</v>
      </c>
      <c r="F92" s="188">
        <v>0.41460000000000002</v>
      </c>
      <c r="G92" s="204">
        <v>0.4194</v>
      </c>
      <c r="H92" s="271">
        <v>0.34610000000000002</v>
      </c>
      <c r="I92" s="120">
        <v>0.38790000000000002</v>
      </c>
      <c r="J92" s="121">
        <v>0.40060000000000001</v>
      </c>
      <c r="K92" s="129">
        <v>0.27650000000000002</v>
      </c>
      <c r="L92" s="92">
        <v>0.32219999999999999</v>
      </c>
      <c r="M92" s="72">
        <v>0.30580000000000002</v>
      </c>
      <c r="N92" s="175">
        <v>0.32819999999999999</v>
      </c>
      <c r="O92" s="107">
        <v>0.38240000000000002</v>
      </c>
      <c r="P92" s="147">
        <v>0.36430000000000001</v>
      </c>
      <c r="Q92" s="107">
        <v>0.38290000000000002</v>
      </c>
      <c r="R92" s="146">
        <v>0.35830000000000001</v>
      </c>
      <c r="S92" s="208">
        <v>0.36</v>
      </c>
      <c r="T92" s="105">
        <v>0.36940000000000001</v>
      </c>
      <c r="U92" s="241">
        <v>0.39850000000000002</v>
      </c>
      <c r="V92" s="204">
        <v>0.42020000000000002</v>
      </c>
      <c r="W92" s="197">
        <v>0.43169999999999997</v>
      </c>
      <c r="X92" s="236">
        <v>0.49419999999999997</v>
      </c>
      <c r="Y92" s="184">
        <v>0.49230000000000002</v>
      </c>
      <c r="Z92" s="250">
        <v>0.47649999999999998</v>
      </c>
      <c r="AA92" s="307">
        <v>0.4914</v>
      </c>
      <c r="AB92" s="264">
        <v>0.42780000000000001</v>
      </c>
      <c r="AC92" s="240">
        <v>0.3957</v>
      </c>
      <c r="AD92" s="287">
        <v>0.45269999999999999</v>
      </c>
      <c r="AE92" s="203">
        <v>0.49609999999999999</v>
      </c>
      <c r="AF92" s="261">
        <v>0.51319999999999999</v>
      </c>
      <c r="AG92" s="152">
        <v>0.44890000000000002</v>
      </c>
      <c r="AH92" s="253">
        <v>0.41889999999999999</v>
      </c>
      <c r="AI92" s="266">
        <v>0.45750000000000002</v>
      </c>
      <c r="AJ92" s="154">
        <v>0.46989999999999998</v>
      </c>
      <c r="AK92" s="230">
        <v>0.45619999999999999</v>
      </c>
      <c r="AL92" s="266">
        <v>0.4582</v>
      </c>
      <c r="AM92" s="266">
        <v>0.45789999999999997</v>
      </c>
      <c r="AN92" s="181">
        <v>0.42520000000000002</v>
      </c>
      <c r="AO92" s="275">
        <v>0.44369999999999998</v>
      </c>
      <c r="AP92" s="253">
        <v>0.41909999999999997</v>
      </c>
      <c r="AQ92" s="196">
        <v>0.4118</v>
      </c>
      <c r="AR92" s="252">
        <v>0.46889999999999998</v>
      </c>
      <c r="AS92" s="226">
        <v>0.4627</v>
      </c>
      <c r="AT92" s="239">
        <v>0.44269999999999998</v>
      </c>
      <c r="AU92" s="266">
        <v>0.45789999999999997</v>
      </c>
      <c r="AV92" s="199">
        <v>0.4017</v>
      </c>
      <c r="AW92" s="120">
        <v>0.38750000000000001</v>
      </c>
      <c r="AX92" s="215">
        <v>0.35110000000000002</v>
      </c>
      <c r="AY92" s="117">
        <v>0.35730000000000001</v>
      </c>
      <c r="AZ92" s="197">
        <v>0.43090000000000001</v>
      </c>
      <c r="BA92" s="225">
        <v>0.44650000000000001</v>
      </c>
      <c r="BB92" s="267">
        <v>0.48580000000000001</v>
      </c>
      <c r="BC92" s="125">
        <v>0.51970000000000005</v>
      </c>
      <c r="BD92" s="281">
        <v>0.50629999999999997</v>
      </c>
      <c r="BE92" s="291">
        <v>0.49859999999999999</v>
      </c>
      <c r="BF92" s="252">
        <v>0.46810000000000002</v>
      </c>
      <c r="BG92" s="234">
        <v>0.45350000000000001</v>
      </c>
      <c r="BH92" s="201">
        <v>0.40500000000000003</v>
      </c>
      <c r="BI92" s="189">
        <v>0.41070000000000001</v>
      </c>
      <c r="BJ92" s="147">
        <v>0.36420000000000002</v>
      </c>
      <c r="BK92" s="165">
        <v>0.33639999999999998</v>
      </c>
      <c r="BL92" s="163">
        <v>0.35449999999999998</v>
      </c>
      <c r="BM92" s="240">
        <v>0.39600000000000002</v>
      </c>
      <c r="BN92" s="192">
        <v>0.3911</v>
      </c>
      <c r="BO92" s="271">
        <v>0.34599999999999997</v>
      </c>
      <c r="BP92" s="101">
        <v>0.36199999999999999</v>
      </c>
      <c r="BQ92" s="271">
        <v>0.34549999999999997</v>
      </c>
      <c r="BR92" s="69">
        <v>0.32340000000000002</v>
      </c>
      <c r="BS92" s="128">
        <v>0.34</v>
      </c>
      <c r="BT92" s="74">
        <v>0.3483</v>
      </c>
      <c r="BU92" s="216">
        <v>0.31640000000000001</v>
      </c>
      <c r="BV92" s="161">
        <v>0.36840000000000001</v>
      </c>
      <c r="BW92" s="109">
        <v>0.3629</v>
      </c>
      <c r="BX92" s="127">
        <v>0.34289999999999998</v>
      </c>
      <c r="BY92" s="170">
        <v>0.33150000000000002</v>
      </c>
      <c r="BZ92" s="74">
        <v>0.3483</v>
      </c>
      <c r="CA92" s="214">
        <v>0.33329999999999999</v>
      </c>
      <c r="CB92" s="178">
        <v>0.3347</v>
      </c>
      <c r="CC92" s="85">
        <v>0.28220000000000001</v>
      </c>
      <c r="CD92" s="298">
        <v>0.2616</v>
      </c>
      <c r="CE92" s="282">
        <v>0.24790000000000001</v>
      </c>
      <c r="CF92" s="285">
        <v>0.2702</v>
      </c>
      <c r="CG92" s="79">
        <v>0.26779999999999998</v>
      </c>
      <c r="CH92" s="130">
        <v>0.28770000000000001</v>
      </c>
      <c r="CI92" s="212">
        <v>0.2752</v>
      </c>
      <c r="CJ92" s="78">
        <v>0.26390000000000002</v>
      </c>
      <c r="CK92" s="83">
        <v>0.22409999999999999</v>
      </c>
      <c r="CL92" s="112">
        <v>0.30249999999999999</v>
      </c>
      <c r="CM92" s="89">
        <v>0.31850000000000001</v>
      </c>
      <c r="CN92" s="141">
        <v>0.31680000000000003</v>
      </c>
      <c r="CO92" s="97">
        <v>0.29470000000000002</v>
      </c>
      <c r="CP92" s="72">
        <v>0.30590000000000001</v>
      </c>
      <c r="CQ92" s="65">
        <v>0.28699999999999998</v>
      </c>
      <c r="CR92" s="166">
        <v>0.30330000000000001</v>
      </c>
      <c r="CS92" s="285">
        <v>0.26979999999999998</v>
      </c>
      <c r="CT92" s="65">
        <v>0.28699999999999998</v>
      </c>
      <c r="CU92" s="79">
        <v>0.26869999999999999</v>
      </c>
      <c r="CV92" s="65">
        <v>0.28660000000000002</v>
      </c>
      <c r="CW92" s="95">
        <v>0.27179999999999999</v>
      </c>
      <c r="CX92" s="298">
        <v>0.26140000000000002</v>
      </c>
      <c r="CY92" s="141">
        <v>0.31690000000000002</v>
      </c>
      <c r="CZ92" s="71">
        <v>0.3392</v>
      </c>
      <c r="DA92" s="115">
        <v>0.29399999999999998</v>
      </c>
      <c r="DB92" s="165">
        <v>0.33629999999999999</v>
      </c>
      <c r="DC92" s="222">
        <v>0.37809999999999999</v>
      </c>
      <c r="DD92" s="109">
        <v>0.36359999999999998</v>
      </c>
      <c r="DE92" s="147">
        <v>0.36399999999999999</v>
      </c>
      <c r="DF92" s="119">
        <v>0.37509999999999999</v>
      </c>
      <c r="DG92" s="119">
        <v>0.37440000000000001</v>
      </c>
      <c r="DH92" s="222">
        <v>0.37790000000000001</v>
      </c>
      <c r="DI92" s="180">
        <v>0.37559999999999999</v>
      </c>
      <c r="DJ92" s="118">
        <v>0.35599999999999998</v>
      </c>
      <c r="DK92" s="216">
        <v>0.316</v>
      </c>
      <c r="DL92" s="169">
        <v>0.28110000000000002</v>
      </c>
      <c r="DM92" s="94">
        <v>0.2964</v>
      </c>
      <c r="DN92" s="282">
        <v>0.2475</v>
      </c>
      <c r="DO92" s="81">
        <v>0.23499999999999999</v>
      </c>
    </row>
    <row r="93" spans="1:119">
      <c r="A93" s="64"/>
    </row>
    <row r="94" spans="1:119">
      <c r="A94" s="64" t="s">
        <v>9231</v>
      </c>
    </row>
    <row r="95" spans="1:119">
      <c r="A95" s="64" t="s">
        <v>9232</v>
      </c>
      <c r="B95" s="89">
        <v>0.67859999999999998</v>
      </c>
      <c r="C95" s="171">
        <v>0.69779999999999998</v>
      </c>
      <c r="D95" s="91">
        <v>0.68259999999999998</v>
      </c>
      <c r="E95" s="216">
        <v>0.66180000000000005</v>
      </c>
      <c r="F95" s="216">
        <v>0.67620000000000002</v>
      </c>
      <c r="G95" s="145">
        <v>0.69240000000000002</v>
      </c>
      <c r="H95" s="128">
        <v>0.69379999999999997</v>
      </c>
      <c r="I95" s="67">
        <v>0.67210000000000003</v>
      </c>
      <c r="J95" s="92">
        <v>0.67989999999999995</v>
      </c>
      <c r="K95" s="262">
        <v>0.66469999999999996</v>
      </c>
      <c r="L95" s="66">
        <v>0.66190000000000004</v>
      </c>
      <c r="M95" s="214">
        <v>0.68869999999999998</v>
      </c>
      <c r="N95" s="99">
        <v>0.69440000000000002</v>
      </c>
      <c r="O95" s="69">
        <v>0.68069999999999997</v>
      </c>
      <c r="P95" s="102">
        <v>0.68400000000000005</v>
      </c>
      <c r="Q95" s="174">
        <v>0.70030000000000003</v>
      </c>
      <c r="R95" s="75">
        <v>0.71360000000000001</v>
      </c>
      <c r="S95" s="270">
        <v>0.74539999999999995</v>
      </c>
      <c r="T95" s="204">
        <v>0.75280000000000002</v>
      </c>
      <c r="U95" s="160">
        <v>0.71709999999999996</v>
      </c>
      <c r="V95" s="223">
        <v>0.70960000000000001</v>
      </c>
      <c r="W95" s="257">
        <v>0.72340000000000004</v>
      </c>
      <c r="X95" s="126">
        <v>0.69920000000000004</v>
      </c>
      <c r="Y95" s="163">
        <v>0.70379999999999998</v>
      </c>
      <c r="Z95" s="118">
        <v>0.70589999999999997</v>
      </c>
      <c r="AA95" s="247">
        <v>0.70269999999999999</v>
      </c>
      <c r="AB95" s="278">
        <v>0.67410000000000003</v>
      </c>
      <c r="AC95" s="161">
        <v>0.71430000000000005</v>
      </c>
      <c r="AD95" s="118">
        <v>0.70589999999999997</v>
      </c>
      <c r="AE95" s="70">
        <v>0.68789999999999996</v>
      </c>
      <c r="AF95" s="172">
        <v>0.67810000000000004</v>
      </c>
      <c r="AG95" s="100">
        <v>0.69610000000000005</v>
      </c>
      <c r="AH95" s="127">
        <v>0.69540000000000002</v>
      </c>
      <c r="AI95" s="90">
        <v>0.66969999999999996</v>
      </c>
      <c r="AJ95" s="137">
        <v>0.6583</v>
      </c>
      <c r="AK95" s="282">
        <v>0.62570000000000003</v>
      </c>
      <c r="AL95" s="95">
        <v>0.64380000000000004</v>
      </c>
      <c r="AM95" s="83">
        <v>0.60809999999999997</v>
      </c>
      <c r="AN95" s="115">
        <v>0.65980000000000005</v>
      </c>
      <c r="AO95" s="221">
        <v>0.63900000000000001</v>
      </c>
      <c r="AP95" s="140">
        <v>0.64749999999999996</v>
      </c>
      <c r="AQ95" s="245">
        <v>0.61339999999999995</v>
      </c>
      <c r="AR95" s="221">
        <v>0.63949999999999996</v>
      </c>
      <c r="AS95" s="94">
        <v>0.66110000000000002</v>
      </c>
      <c r="AT95" s="104">
        <v>0.65180000000000005</v>
      </c>
      <c r="AU95" s="168">
        <v>0.66400000000000003</v>
      </c>
      <c r="AV95" s="110">
        <v>0.67120000000000002</v>
      </c>
      <c r="AW95" s="90">
        <v>0.66979999999999995</v>
      </c>
      <c r="AX95" s="145">
        <v>0.69189999999999996</v>
      </c>
      <c r="AY95" s="214">
        <v>0.6885</v>
      </c>
      <c r="AZ95" s="165">
        <v>0.69099999999999995</v>
      </c>
      <c r="BA95" s="69">
        <v>0.68140000000000001</v>
      </c>
      <c r="BB95" s="268">
        <v>0.70299999999999996</v>
      </c>
      <c r="BC95" s="128">
        <v>0.69389999999999996</v>
      </c>
      <c r="BD95" s="106">
        <v>0.70450000000000002</v>
      </c>
      <c r="BE95" s="107">
        <v>0.72529999999999994</v>
      </c>
      <c r="BF95" s="120">
        <v>0.72909999999999997</v>
      </c>
      <c r="BG95" s="157">
        <v>0.76319999999999999</v>
      </c>
      <c r="BH95" s="233">
        <v>0.77139999999999997</v>
      </c>
      <c r="BI95" s="287">
        <v>0.77700000000000002</v>
      </c>
      <c r="BJ95" s="269">
        <v>0.79279999999999995</v>
      </c>
      <c r="BK95" s="125">
        <v>0.82650000000000001</v>
      </c>
      <c r="BL95" s="311">
        <v>0.81579999999999997</v>
      </c>
      <c r="BM95" s="280">
        <v>0.80059999999999998</v>
      </c>
      <c r="BN95" s="297">
        <v>0.78600000000000003</v>
      </c>
      <c r="BO95" s="294">
        <v>0.81120000000000003</v>
      </c>
      <c r="BP95" s="183">
        <v>0.79869999999999997</v>
      </c>
      <c r="BQ95" s="227">
        <v>0.79820000000000002</v>
      </c>
      <c r="BR95" s="296">
        <v>0.81010000000000004</v>
      </c>
      <c r="BS95" s="230">
        <v>0.77929999999999999</v>
      </c>
      <c r="BT95" s="275">
        <v>0.77090000000000003</v>
      </c>
      <c r="BU95" s="266">
        <v>0.78110000000000002</v>
      </c>
      <c r="BV95" s="255">
        <v>0.76919999999999999</v>
      </c>
      <c r="BW95" s="197">
        <v>0.76100000000000001</v>
      </c>
      <c r="BX95" s="253">
        <v>0.75190000000000001</v>
      </c>
      <c r="BY95" s="301">
        <v>0.7681</v>
      </c>
      <c r="BZ95" s="244">
        <v>0.75070000000000003</v>
      </c>
      <c r="CA95" s="204">
        <v>0.75290000000000001</v>
      </c>
      <c r="CB95" s="200">
        <v>0.74770000000000003</v>
      </c>
      <c r="CC95" s="148">
        <v>0.75480000000000003</v>
      </c>
      <c r="CD95" s="193">
        <v>0.75360000000000005</v>
      </c>
      <c r="CE95" s="195">
        <v>0.76559999999999995</v>
      </c>
      <c r="CF95" s="157">
        <v>0.7631</v>
      </c>
      <c r="CG95" s="225">
        <v>0.77210000000000001</v>
      </c>
      <c r="CH95" s="152">
        <v>0.77359999999999995</v>
      </c>
      <c r="CI95" s="194">
        <v>0.77349999999999997</v>
      </c>
      <c r="CJ95" s="244">
        <v>0.75090000000000001</v>
      </c>
      <c r="CK95" s="182">
        <v>0.76680000000000004</v>
      </c>
      <c r="CL95" s="265">
        <v>0.73070000000000002</v>
      </c>
      <c r="CM95" s="161">
        <v>0.71419999999999995</v>
      </c>
      <c r="CN95" s="274">
        <v>0.71809999999999996</v>
      </c>
      <c r="CO95" s="257">
        <v>0.72409999999999997</v>
      </c>
      <c r="CP95" s="118">
        <v>0.70609999999999995</v>
      </c>
      <c r="CQ95" s="101">
        <v>0.70989999999999998</v>
      </c>
      <c r="CR95" s="300">
        <v>0.72740000000000005</v>
      </c>
      <c r="CS95" s="157">
        <v>0.76329999999999998</v>
      </c>
      <c r="CT95" s="197">
        <v>0.76119999999999999</v>
      </c>
      <c r="CU95" s="197">
        <v>0.76139999999999997</v>
      </c>
      <c r="CV95" s="239">
        <v>0.76959999999999995</v>
      </c>
      <c r="CW95" s="159">
        <v>0.74019999999999997</v>
      </c>
      <c r="CX95" s="265">
        <v>0.73050000000000004</v>
      </c>
      <c r="CY95" s="240">
        <v>0.73509999999999998</v>
      </c>
      <c r="CZ95" s="201">
        <v>0.74139999999999995</v>
      </c>
      <c r="DA95" s="150">
        <v>0.75509999999999999</v>
      </c>
      <c r="DB95" s="149">
        <v>0.74399999999999999</v>
      </c>
      <c r="DC95" s="300">
        <v>0.72740000000000005</v>
      </c>
      <c r="DD95" s="164">
        <v>0.71289999999999998</v>
      </c>
      <c r="DE95" s="163">
        <v>0.70430000000000004</v>
      </c>
      <c r="DF95" s="147">
        <v>0.71199999999999997</v>
      </c>
      <c r="DG95" s="75">
        <v>0.7137</v>
      </c>
      <c r="DH95" s="101">
        <v>0.70979999999999999</v>
      </c>
      <c r="DI95" s="171">
        <v>0.69689999999999996</v>
      </c>
      <c r="DJ95" s="210">
        <v>0.72950000000000004</v>
      </c>
      <c r="DK95" s="196">
        <v>0.74690000000000001</v>
      </c>
      <c r="DL95" s="200">
        <v>0.74790000000000001</v>
      </c>
      <c r="DM95" s="220">
        <v>0.74260000000000004</v>
      </c>
      <c r="DN95" s="199">
        <v>0.7389</v>
      </c>
      <c r="DO95" s="188">
        <v>0.74809999999999999</v>
      </c>
    </row>
    <row r="96" spans="1:119">
      <c r="A96" s="64" t="s">
        <v>9233</v>
      </c>
      <c r="B96" s="181">
        <v>0.32140000000000002</v>
      </c>
      <c r="C96" s="241">
        <v>0.30220000000000002</v>
      </c>
      <c r="D96" s="204">
        <v>0.31740000000000002</v>
      </c>
      <c r="E96" s="264">
        <v>0.3382</v>
      </c>
      <c r="F96" s="264">
        <v>0.32379999999999998</v>
      </c>
      <c r="G96" s="220">
        <v>0.30759999999999998</v>
      </c>
      <c r="H96" s="232">
        <v>0.30620000000000003</v>
      </c>
      <c r="I96" s="191">
        <v>0.32790000000000002</v>
      </c>
      <c r="J96" s="148">
        <v>0.3201</v>
      </c>
      <c r="K96" s="239">
        <v>0.33529999999999999</v>
      </c>
      <c r="L96" s="225">
        <v>0.33810000000000001</v>
      </c>
      <c r="M96" s="189">
        <v>0.31130000000000002</v>
      </c>
      <c r="N96" s="159">
        <v>0.30559999999999998</v>
      </c>
      <c r="O96" s="193">
        <v>0.31929999999999997</v>
      </c>
      <c r="P96" s="244">
        <v>0.316</v>
      </c>
      <c r="Q96" s="254">
        <v>0.29970000000000002</v>
      </c>
      <c r="R96" s="224">
        <v>0.28639999999999999</v>
      </c>
      <c r="S96" s="178">
        <v>0.25459999999999999</v>
      </c>
      <c r="T96" s="91">
        <v>0.2472</v>
      </c>
      <c r="U96" s="274">
        <v>0.28289999999999998</v>
      </c>
      <c r="V96" s="107">
        <v>0.29039999999999999</v>
      </c>
      <c r="W96" s="109">
        <v>0.27660000000000001</v>
      </c>
      <c r="X96" s="231">
        <v>0.30080000000000001</v>
      </c>
      <c r="Y96" s="265">
        <v>0.29620000000000002</v>
      </c>
      <c r="Z96" s="120">
        <v>0.29409999999999997</v>
      </c>
      <c r="AA96" s="206">
        <v>0.29730000000000001</v>
      </c>
      <c r="AB96" s="217">
        <v>0.32590000000000002</v>
      </c>
      <c r="AC96" s="180">
        <v>0.28570000000000001</v>
      </c>
      <c r="AD96" s="120">
        <v>0.29409999999999997</v>
      </c>
      <c r="AE96" s="196">
        <v>0.31209999999999999</v>
      </c>
      <c r="AF96" s="219">
        <v>0.32190000000000002</v>
      </c>
      <c r="AG96" s="121">
        <v>0.3039</v>
      </c>
      <c r="AH96" s="199">
        <v>0.30459999999999998</v>
      </c>
      <c r="AI96" s="243">
        <v>0.33029999999999998</v>
      </c>
      <c r="AJ96" s="287">
        <v>0.3417</v>
      </c>
      <c r="AK96" s="203">
        <v>0.37430000000000002</v>
      </c>
      <c r="AL96" s="299">
        <v>0.35620000000000002</v>
      </c>
      <c r="AM96" s="125">
        <v>0.39190000000000003</v>
      </c>
      <c r="AN96" s="187">
        <v>0.3402</v>
      </c>
      <c r="AO96" s="302">
        <v>0.36099999999999999</v>
      </c>
      <c r="AP96" s="153">
        <v>0.35249999999999998</v>
      </c>
      <c r="AQ96" s="123">
        <v>0.3866</v>
      </c>
      <c r="AR96" s="302">
        <v>0.36049999999999999</v>
      </c>
      <c r="AS96" s="194">
        <v>0.33889999999999998</v>
      </c>
      <c r="AT96" s="242">
        <v>0.34820000000000001</v>
      </c>
      <c r="AU96" s="275">
        <v>0.33600000000000002</v>
      </c>
      <c r="AV96" s="198">
        <v>0.32879999999999998</v>
      </c>
      <c r="AW96" s="243">
        <v>0.33019999999999999</v>
      </c>
      <c r="AX96" s="220">
        <v>0.30809999999999998</v>
      </c>
      <c r="AY96" s="189">
        <v>0.3115</v>
      </c>
      <c r="AZ96" s="179">
        <v>0.309</v>
      </c>
      <c r="BA96" s="193">
        <v>0.31859999999999999</v>
      </c>
      <c r="BB96" s="192">
        <v>0.29699999999999999</v>
      </c>
      <c r="BC96" s="232">
        <v>0.30609999999999998</v>
      </c>
      <c r="BD96" s="210">
        <v>0.29549999999999998</v>
      </c>
      <c r="BE96" s="223">
        <v>0.2747</v>
      </c>
      <c r="BF96" s="118">
        <v>0.27089999999999997</v>
      </c>
      <c r="BG96" s="98">
        <v>0.23680000000000001</v>
      </c>
      <c r="BH96" s="124">
        <v>0.2286</v>
      </c>
      <c r="BI96" s="137">
        <v>0.223</v>
      </c>
      <c r="BJ96" s="285">
        <v>0.2072</v>
      </c>
      <c r="BK96" s="83">
        <v>0.17349999999999999</v>
      </c>
      <c r="BL96" s="133">
        <v>0.1842</v>
      </c>
      <c r="BM96" s="86">
        <v>0.19939999999999999</v>
      </c>
      <c r="BN96" s="139">
        <v>0.214</v>
      </c>
      <c r="BO96" s="263">
        <v>0.1888</v>
      </c>
      <c r="BP96" s="298">
        <v>0.20130000000000001</v>
      </c>
      <c r="BQ96" s="88">
        <v>0.20180000000000001</v>
      </c>
      <c r="BR96" s="286">
        <v>0.18990000000000001</v>
      </c>
      <c r="BS96" s="130">
        <v>0.22070000000000001</v>
      </c>
      <c r="BT96" s="168">
        <v>0.2291</v>
      </c>
      <c r="BU96" s="65">
        <v>0.21890000000000001</v>
      </c>
      <c r="BV96" s="112">
        <v>0.23080000000000001</v>
      </c>
      <c r="BW96" s="68">
        <v>0.23899999999999999</v>
      </c>
      <c r="BX96" s="76">
        <v>0.24809999999999999</v>
      </c>
      <c r="BY96" s="166">
        <v>0.2319</v>
      </c>
      <c r="BZ96" s="102">
        <v>0.24929999999999999</v>
      </c>
      <c r="CA96" s="91">
        <v>0.24709999999999999</v>
      </c>
      <c r="CB96" s="170">
        <v>0.25230000000000002</v>
      </c>
      <c r="CC96" s="92">
        <v>0.2452</v>
      </c>
      <c r="CD96" s="69">
        <v>0.24640000000000001</v>
      </c>
      <c r="CE96" s="111">
        <v>0.2344</v>
      </c>
      <c r="CF96" s="98">
        <v>0.2369</v>
      </c>
      <c r="CG96" s="66">
        <v>0.22789999999999999</v>
      </c>
      <c r="CH96" s="97">
        <v>0.22639999999999999</v>
      </c>
      <c r="CI96" s="94">
        <v>0.22650000000000001</v>
      </c>
      <c r="CJ96" s="102">
        <v>0.24909999999999999</v>
      </c>
      <c r="CK96" s="113">
        <v>0.23319999999999999</v>
      </c>
      <c r="CL96" s="163">
        <v>0.26929999999999998</v>
      </c>
      <c r="CM96" s="180">
        <v>0.2858</v>
      </c>
      <c r="CN96" s="160">
        <v>0.28189999999999998</v>
      </c>
      <c r="CO96" s="109">
        <v>0.27589999999999998</v>
      </c>
      <c r="CP96" s="120">
        <v>0.29389999999999999</v>
      </c>
      <c r="CQ96" s="258">
        <v>0.29010000000000002</v>
      </c>
      <c r="CR96" s="146">
        <v>0.27260000000000001</v>
      </c>
      <c r="CS96" s="98">
        <v>0.23669999999999999</v>
      </c>
      <c r="CT96" s="68">
        <v>0.23880000000000001</v>
      </c>
      <c r="CU96" s="68">
        <v>0.23860000000000001</v>
      </c>
      <c r="CV96" s="262">
        <v>0.23039999999999999</v>
      </c>
      <c r="CW96" s="99">
        <v>0.25979999999999998</v>
      </c>
      <c r="CX96" s="163">
        <v>0.26950000000000002</v>
      </c>
      <c r="CY96" s="74">
        <v>0.26490000000000002</v>
      </c>
      <c r="CZ96" s="71">
        <v>0.2586</v>
      </c>
      <c r="DA96" s="103">
        <v>0.24490000000000001</v>
      </c>
      <c r="DB96" s="211">
        <v>0.25600000000000001</v>
      </c>
      <c r="DC96" s="146">
        <v>0.27260000000000001</v>
      </c>
      <c r="DD96" s="222">
        <v>0.28710000000000002</v>
      </c>
      <c r="DE96" s="265">
        <v>0.29570000000000002</v>
      </c>
      <c r="DF96" s="207">
        <v>0.28799999999999998</v>
      </c>
      <c r="DG96" s="224">
        <v>0.2863</v>
      </c>
      <c r="DH96" s="258">
        <v>0.29020000000000001</v>
      </c>
      <c r="DI96" s="241">
        <v>0.30309999999999998</v>
      </c>
      <c r="DJ96" s="106">
        <v>0.27050000000000002</v>
      </c>
      <c r="DK96" s="70">
        <v>0.25309999999999999</v>
      </c>
      <c r="DL96" s="170">
        <v>0.25209999999999999</v>
      </c>
      <c r="DM96" s="145">
        <v>0.25740000000000002</v>
      </c>
      <c r="DN96" s="127">
        <v>0.2611</v>
      </c>
      <c r="DO96" s="213">
        <v>0.25190000000000001</v>
      </c>
    </row>
    <row r="97" spans="1:119">
      <c r="A97" s="64"/>
    </row>
    <row r="98" spans="1:119">
      <c r="A98" s="64" t="s">
        <v>9234</v>
      </c>
    </row>
    <row r="99" spans="1:119">
      <c r="A99" s="64" t="s">
        <v>9235</v>
      </c>
      <c r="B99" s="68">
        <v>4.6899999999999997E-2</v>
      </c>
      <c r="C99" s="77">
        <v>3.8100000000000002E-2</v>
      </c>
      <c r="D99" s="221">
        <v>3.95E-2</v>
      </c>
      <c r="E99" s="166">
        <v>4.4200000000000003E-2</v>
      </c>
      <c r="F99" s="166">
        <v>4.5499999999999999E-2</v>
      </c>
      <c r="G99" s="112">
        <v>4.53E-2</v>
      </c>
      <c r="H99" s="98">
        <v>4.6800000000000001E-2</v>
      </c>
      <c r="I99" s="175">
        <v>4.9799999999999997E-2</v>
      </c>
      <c r="J99" s="128">
        <v>5.1700000000000003E-2</v>
      </c>
      <c r="K99" s="271">
        <v>5.2600000000000001E-2</v>
      </c>
      <c r="L99" s="99">
        <v>5.1799999999999999E-2</v>
      </c>
      <c r="M99" s="223">
        <v>5.5100000000000003E-2</v>
      </c>
      <c r="N99" s="118">
        <v>5.4399999999999997E-2</v>
      </c>
      <c r="O99" s="71">
        <v>5.1400000000000001E-2</v>
      </c>
      <c r="P99" s="171">
        <v>5.2400000000000002E-2</v>
      </c>
      <c r="Q99" s="147">
        <v>5.5800000000000002E-2</v>
      </c>
      <c r="R99" s="75">
        <v>5.6099999999999997E-2</v>
      </c>
      <c r="S99" s="146">
        <v>5.4800000000000001E-2</v>
      </c>
      <c r="T99" s="145">
        <v>5.1299999999999998E-2</v>
      </c>
      <c r="U99" s="160">
        <v>5.6800000000000003E-2</v>
      </c>
      <c r="V99" s="207">
        <v>5.8200000000000002E-2</v>
      </c>
      <c r="W99" s="120">
        <v>5.9499999999999997E-2</v>
      </c>
      <c r="X99" s="160">
        <v>5.6899999999999999E-2</v>
      </c>
      <c r="Y99" s="207">
        <v>5.8299999999999998E-2</v>
      </c>
      <c r="Z99" s="210">
        <v>5.9799999999999999E-2</v>
      </c>
      <c r="AA99" s="149">
        <v>6.3E-2</v>
      </c>
      <c r="AB99" s="151">
        <v>6.7900000000000002E-2</v>
      </c>
      <c r="AC99" s="201">
        <v>6.2300000000000001E-2</v>
      </c>
      <c r="AD99" s="189">
        <v>6.3399999999999998E-2</v>
      </c>
      <c r="AE99" s="187">
        <v>6.9900000000000004E-2</v>
      </c>
      <c r="AF99" s="150">
        <v>6.54E-2</v>
      </c>
      <c r="AG99" s="179">
        <v>6.2700000000000006E-2</v>
      </c>
      <c r="AH99" s="257">
        <v>5.8400000000000001E-2</v>
      </c>
      <c r="AI99" s="196">
        <v>6.3500000000000001E-2</v>
      </c>
      <c r="AJ99" s="151">
        <v>6.7900000000000002E-2</v>
      </c>
      <c r="AK99" s="220">
        <v>6.2600000000000003E-2</v>
      </c>
      <c r="AL99" s="270">
        <v>6.3200000000000006E-2</v>
      </c>
      <c r="AM99" s="188">
        <v>6.4000000000000001E-2</v>
      </c>
      <c r="AN99" s="120">
        <v>5.96E-2</v>
      </c>
      <c r="AO99" s="301">
        <v>6.8400000000000002E-2</v>
      </c>
      <c r="AP99" s="264">
        <v>6.6299999999999998E-2</v>
      </c>
      <c r="AQ99" s="125">
        <v>8.1500000000000003E-2</v>
      </c>
      <c r="AR99" s="228">
        <v>7.9500000000000001E-2</v>
      </c>
      <c r="AS99" s="198">
        <v>6.7500000000000004E-2</v>
      </c>
      <c r="AT99" s="204">
        <v>6.4899999999999999E-2</v>
      </c>
      <c r="AU99" s="219">
        <v>6.5600000000000006E-2</v>
      </c>
      <c r="AV99" s="180">
        <v>5.7599999999999998E-2</v>
      </c>
      <c r="AW99" s="122">
        <v>5.7299999999999997E-2</v>
      </c>
      <c r="AX99" s="100">
        <v>5.2299999999999999E-2</v>
      </c>
      <c r="AY99" s="145">
        <v>5.1299999999999998E-2</v>
      </c>
      <c r="AZ99" s="90">
        <v>4.6300000000000001E-2</v>
      </c>
      <c r="BA99" s="168">
        <v>4.4999999999999998E-2</v>
      </c>
      <c r="BB99" s="110">
        <v>4.6600000000000003E-2</v>
      </c>
      <c r="BC99" s="169">
        <v>4.19E-2</v>
      </c>
      <c r="BD99" s="65">
        <v>4.2700000000000002E-2</v>
      </c>
      <c r="BE99" s="77">
        <v>3.8100000000000002E-2</v>
      </c>
      <c r="BF99" s="134">
        <v>3.7499999999999999E-2</v>
      </c>
      <c r="BG99" s="306">
        <v>3.4200000000000001E-2</v>
      </c>
      <c r="BH99" s="132">
        <v>3.44E-2</v>
      </c>
      <c r="BI99" s="144">
        <v>3.5099999999999999E-2</v>
      </c>
      <c r="BJ99" s="246">
        <v>3.6600000000000001E-2</v>
      </c>
      <c r="BK99" s="114">
        <v>4.02E-2</v>
      </c>
      <c r="BL99" s="212">
        <v>4.0899999999999999E-2</v>
      </c>
      <c r="BM99" s="84">
        <v>4.0800000000000003E-2</v>
      </c>
      <c r="BN99" s="124">
        <v>4.48E-2</v>
      </c>
      <c r="BO99" s="121">
        <v>6.1600000000000002E-2</v>
      </c>
      <c r="BP99" s="207">
        <v>5.8200000000000002E-2</v>
      </c>
      <c r="BQ99" s="274">
        <v>5.7099999999999998E-2</v>
      </c>
      <c r="BR99" s="206">
        <v>6.0299999999999999E-2</v>
      </c>
      <c r="BS99" s="162">
        <v>5.9400000000000001E-2</v>
      </c>
      <c r="BT99" s="276">
        <v>6.4100000000000004E-2</v>
      </c>
      <c r="BU99" s="182">
        <v>6.8199999999999997E-2</v>
      </c>
      <c r="BV99" s="202">
        <v>7.8399999999999997E-2</v>
      </c>
      <c r="BW99" s="258">
        <v>5.8700000000000002E-2</v>
      </c>
      <c r="BX99" s="113">
        <v>4.58E-2</v>
      </c>
      <c r="BY99" s="73">
        <v>4.2500000000000003E-2</v>
      </c>
      <c r="BZ99" s="124">
        <v>4.48E-2</v>
      </c>
      <c r="CA99" s="110">
        <v>4.65E-2</v>
      </c>
      <c r="CB99" s="141">
        <v>4.8000000000000001E-2</v>
      </c>
      <c r="CC99" s="100">
        <v>5.2299999999999999E-2</v>
      </c>
      <c r="CD99" s="216">
        <v>4.7699999999999999E-2</v>
      </c>
      <c r="CE99" s="93">
        <v>4.7399999999999998E-2</v>
      </c>
      <c r="CF99" s="100">
        <v>5.2299999999999999E-2</v>
      </c>
      <c r="CG99" s="138">
        <v>4.3799999999999999E-2</v>
      </c>
      <c r="CH99" s="68">
        <v>4.7100000000000003E-2</v>
      </c>
      <c r="CI99" s="216">
        <v>4.7600000000000003E-2</v>
      </c>
      <c r="CJ99" s="145">
        <v>5.1400000000000001E-2</v>
      </c>
      <c r="CK99" s="270">
        <v>6.3200000000000006E-2</v>
      </c>
      <c r="CL99" s="171">
        <v>5.2499999999999998E-2</v>
      </c>
      <c r="CM99" s="74">
        <v>5.2999999999999999E-2</v>
      </c>
      <c r="CN99" s="130">
        <v>4.3099999999999999E-2</v>
      </c>
      <c r="CO99" s="130">
        <v>4.3099999999999999E-2</v>
      </c>
      <c r="CP99" s="96">
        <v>4.0500000000000001E-2</v>
      </c>
      <c r="CQ99" s="73">
        <v>4.24E-2</v>
      </c>
      <c r="CR99" s="212">
        <v>4.1000000000000002E-2</v>
      </c>
      <c r="CS99" s="65">
        <v>4.2999999999999997E-2</v>
      </c>
      <c r="CT99" s="169">
        <v>4.19E-2</v>
      </c>
      <c r="CU99" s="298">
        <v>3.8600000000000002E-2</v>
      </c>
      <c r="CV99" s="83">
        <v>3.2399999999999998E-2</v>
      </c>
      <c r="CW99" s="144">
        <v>3.5099999999999999E-2</v>
      </c>
      <c r="CX99" s="246">
        <v>3.6600000000000001E-2</v>
      </c>
      <c r="CY99" s="133">
        <v>3.4799999999999998E-2</v>
      </c>
      <c r="CZ99" s="246">
        <v>3.6799999999999999E-2</v>
      </c>
      <c r="DA99" s="88">
        <v>3.8899999999999997E-2</v>
      </c>
      <c r="DB99" s="177">
        <v>3.7900000000000003E-2</v>
      </c>
      <c r="DC99" s="78">
        <v>3.9100000000000003E-2</v>
      </c>
      <c r="DD99" s="136">
        <v>3.85E-2</v>
      </c>
      <c r="DE99" s="298">
        <v>3.8699999999999998E-2</v>
      </c>
      <c r="DF99" s="131">
        <v>3.9199999999999999E-2</v>
      </c>
      <c r="DG99" s="84">
        <v>4.07E-2</v>
      </c>
      <c r="DH99" s="73">
        <v>4.2500000000000003E-2</v>
      </c>
      <c r="DI99" s="66">
        <v>4.4600000000000001E-2</v>
      </c>
      <c r="DJ99" s="89">
        <v>4.8099999999999997E-2</v>
      </c>
      <c r="DK99" s="93">
        <v>4.7399999999999998E-2</v>
      </c>
      <c r="DL99" s="216">
        <v>4.7699999999999999E-2</v>
      </c>
      <c r="DM99" s="68">
        <v>4.7E-2</v>
      </c>
      <c r="DN99" s="103">
        <v>4.8500000000000001E-2</v>
      </c>
      <c r="DO99" s="117">
        <v>5.45E-2</v>
      </c>
    </row>
    <row r="100" spans="1:119">
      <c r="A100" s="64" t="s">
        <v>9236</v>
      </c>
      <c r="B100" s="74">
        <v>0.15590000000000001</v>
      </c>
      <c r="C100" s="100">
        <v>0.15559999999999999</v>
      </c>
      <c r="D100" s="103">
        <v>0.15459999999999999</v>
      </c>
      <c r="E100" s="278">
        <v>0.15570000000000001</v>
      </c>
      <c r="F100" s="278">
        <v>0.1542</v>
      </c>
      <c r="G100" s="97">
        <v>0.153</v>
      </c>
      <c r="H100" s="65">
        <v>0.1525</v>
      </c>
      <c r="I100" s="262">
        <v>0.15340000000000001</v>
      </c>
      <c r="J100" s="138">
        <v>0.15279999999999999</v>
      </c>
      <c r="K100" s="72">
        <v>0.1537</v>
      </c>
      <c r="L100" s="92">
        <v>0.15479999999999999</v>
      </c>
      <c r="M100" s="90">
        <v>0.15379999999999999</v>
      </c>
      <c r="N100" s="142">
        <v>0.15260000000000001</v>
      </c>
      <c r="O100" s="168">
        <v>0.15329999999999999</v>
      </c>
      <c r="P100" s="175">
        <v>0.1552</v>
      </c>
      <c r="Q100" s="172">
        <v>0.15459999999999999</v>
      </c>
      <c r="R100" s="170">
        <v>0.15529999999999999</v>
      </c>
      <c r="S100" s="72">
        <v>0.1537</v>
      </c>
      <c r="T100" s="115">
        <v>0.15290000000000001</v>
      </c>
      <c r="U100" s="274">
        <v>0.15809999999999999</v>
      </c>
      <c r="V100" s="265">
        <v>0.15920000000000001</v>
      </c>
      <c r="W100" s="164">
        <v>0.15759999999999999</v>
      </c>
      <c r="X100" s="274">
        <v>0.15809999999999999</v>
      </c>
      <c r="Y100" s="207">
        <v>0.15859999999999999</v>
      </c>
      <c r="Z100" s="254">
        <v>0.15959999999999999</v>
      </c>
      <c r="AA100" s="205">
        <v>0.1595</v>
      </c>
      <c r="AB100" s="233">
        <v>0.16289999999999999</v>
      </c>
      <c r="AC100" s="224">
        <v>0.15840000000000001</v>
      </c>
      <c r="AD100" s="164">
        <v>0.15770000000000001</v>
      </c>
      <c r="AE100" s="101">
        <v>0.15740000000000001</v>
      </c>
      <c r="AF100" s="222">
        <v>0.1585</v>
      </c>
      <c r="AG100" s="118">
        <v>0.157</v>
      </c>
      <c r="AH100" s="174">
        <v>0.15659999999999999</v>
      </c>
      <c r="AI100" s="162">
        <v>0.159</v>
      </c>
      <c r="AJ100" s="179">
        <v>0.16039999999999999</v>
      </c>
      <c r="AK100" s="201">
        <v>0.1603</v>
      </c>
      <c r="AL100" s="164">
        <v>0.15770000000000001</v>
      </c>
      <c r="AM100" s="149">
        <v>0.1605</v>
      </c>
      <c r="AN100" s="126">
        <v>0.15640000000000001</v>
      </c>
      <c r="AO100" s="162">
        <v>0.15909999999999999</v>
      </c>
      <c r="AP100" s="190">
        <v>0.1598</v>
      </c>
      <c r="AQ100" s="125">
        <v>0.1678</v>
      </c>
      <c r="AR100" s="200">
        <v>0.1608</v>
      </c>
      <c r="AS100" s="257">
        <v>0.15859999999999999</v>
      </c>
      <c r="AT100" s="258">
        <v>0.15870000000000001</v>
      </c>
      <c r="AU100" s="126">
        <v>0.15640000000000001</v>
      </c>
      <c r="AV100" s="222">
        <v>0.1585</v>
      </c>
      <c r="AW100" s="206">
        <v>0.15939999999999999</v>
      </c>
      <c r="AX100" s="180">
        <v>0.1583</v>
      </c>
      <c r="AY100" s="174">
        <v>0.1565</v>
      </c>
      <c r="AZ100" s="214">
        <v>0.1555</v>
      </c>
      <c r="BA100" s="91">
        <v>0.15490000000000001</v>
      </c>
      <c r="BB100" s="90">
        <v>0.15379999999999999</v>
      </c>
      <c r="BC100" s="72">
        <v>0.1537</v>
      </c>
      <c r="BD100" s="98">
        <v>0.154</v>
      </c>
      <c r="BE100" s="166">
        <v>0.1535</v>
      </c>
      <c r="BF100" s="124">
        <v>0.1532</v>
      </c>
      <c r="BG100" s="86">
        <v>0.15060000000000001</v>
      </c>
      <c r="BH100" s="134">
        <v>0.1502</v>
      </c>
      <c r="BI100" s="282">
        <v>0.14990000000000001</v>
      </c>
      <c r="BJ100" s="144">
        <v>0.14929999999999999</v>
      </c>
      <c r="BK100" s="83">
        <v>0.14829999999999999</v>
      </c>
      <c r="BL100" s="144">
        <v>0.14940000000000001</v>
      </c>
      <c r="BM100" s="134">
        <v>0.15029999999999999</v>
      </c>
      <c r="BN100" s="77">
        <v>0.15060000000000001</v>
      </c>
      <c r="BO100" s="77">
        <v>0.15049999999999999</v>
      </c>
      <c r="BP100" s="86">
        <v>0.15060000000000001</v>
      </c>
      <c r="BQ100" s="282">
        <v>0.14979999999999999</v>
      </c>
      <c r="BR100" s="134">
        <v>0.1502</v>
      </c>
      <c r="BS100" s="79">
        <v>0.1512</v>
      </c>
      <c r="BT100" s="169">
        <v>0.152</v>
      </c>
      <c r="BU100" s="114">
        <v>0.15140000000000001</v>
      </c>
      <c r="BV100" s="129">
        <v>0.15179999999999999</v>
      </c>
      <c r="BW100" s="212">
        <v>0.1517</v>
      </c>
      <c r="BX100" s="139">
        <v>0.15190000000000001</v>
      </c>
      <c r="BY100" s="136">
        <v>0.1507</v>
      </c>
      <c r="BZ100" s="95">
        <v>0.1515</v>
      </c>
      <c r="CA100" s="79">
        <v>0.15129999999999999</v>
      </c>
      <c r="CB100" s="87">
        <v>0.152</v>
      </c>
      <c r="CC100" s="140">
        <v>0.15190000000000001</v>
      </c>
      <c r="CD100" s="104">
        <v>0.1522</v>
      </c>
      <c r="CE100" s="96">
        <v>0.1515</v>
      </c>
      <c r="CF100" s="85">
        <v>0.15210000000000001</v>
      </c>
      <c r="CG100" s="134">
        <v>0.15029999999999999</v>
      </c>
      <c r="CH100" s="77">
        <v>0.15060000000000001</v>
      </c>
      <c r="CI100" s="177">
        <v>0.15049999999999999</v>
      </c>
      <c r="CJ100" s="114">
        <v>0.15140000000000001</v>
      </c>
      <c r="CK100" s="95">
        <v>0.15140000000000001</v>
      </c>
      <c r="CL100" s="87">
        <v>0.152</v>
      </c>
      <c r="CM100" s="124">
        <v>0.1532</v>
      </c>
      <c r="CN100" s="116">
        <v>0.15260000000000001</v>
      </c>
      <c r="CO100" s="142">
        <v>0.15260000000000001</v>
      </c>
      <c r="CP100" s="97">
        <v>0.153</v>
      </c>
      <c r="CQ100" s="65">
        <v>0.15240000000000001</v>
      </c>
      <c r="CR100" s="298">
        <v>0.1507</v>
      </c>
      <c r="CS100" s="272">
        <v>0.14940000000000001</v>
      </c>
      <c r="CT100" s="133">
        <v>0.14929999999999999</v>
      </c>
      <c r="CU100" s="306">
        <v>0.14899999999999999</v>
      </c>
      <c r="CV100" s="176">
        <v>0.1487</v>
      </c>
      <c r="CW100" s="77">
        <v>0.15049999999999999</v>
      </c>
      <c r="CX100" s="167">
        <v>0.15010000000000001</v>
      </c>
      <c r="CY100" s="272">
        <v>0.14949999999999999</v>
      </c>
      <c r="CZ100" s="284">
        <v>0.14949999999999999</v>
      </c>
      <c r="DA100" s="263">
        <v>0.14960000000000001</v>
      </c>
      <c r="DB100" s="282">
        <v>0.14990000000000001</v>
      </c>
      <c r="DC100" s="136">
        <v>0.1507</v>
      </c>
      <c r="DD100" s="131">
        <v>0.151</v>
      </c>
      <c r="DE100" s="114">
        <v>0.15140000000000001</v>
      </c>
      <c r="DF100" s="95">
        <v>0.15140000000000001</v>
      </c>
      <c r="DG100" s="104">
        <v>0.1522</v>
      </c>
      <c r="DH100" s="130">
        <v>0.15260000000000001</v>
      </c>
      <c r="DI100" s="66">
        <v>0.15310000000000001</v>
      </c>
      <c r="DJ100" s="104">
        <v>0.1522</v>
      </c>
      <c r="DK100" s="104">
        <v>0.1522</v>
      </c>
      <c r="DL100" s="142">
        <v>0.15260000000000001</v>
      </c>
      <c r="DM100" s="168">
        <v>0.15329999999999999</v>
      </c>
      <c r="DN100" s="278">
        <v>0.1542</v>
      </c>
      <c r="DO100" s="68">
        <v>0.15409999999999999</v>
      </c>
    </row>
    <row r="101" spans="1:119">
      <c r="A101" s="64" t="s">
        <v>9237</v>
      </c>
      <c r="B101" s="72">
        <v>0.30099999999999999</v>
      </c>
      <c r="C101" s="246">
        <v>0.245</v>
      </c>
      <c r="D101" s="298">
        <v>0.2555</v>
      </c>
      <c r="E101" s="168">
        <v>0.28370000000000001</v>
      </c>
      <c r="F101" s="168">
        <v>0.29499999999999998</v>
      </c>
      <c r="G101" s="112">
        <v>0.29630000000000001</v>
      </c>
      <c r="H101" s="68">
        <v>0.307</v>
      </c>
      <c r="I101" s="213">
        <v>0.32490000000000002</v>
      </c>
      <c r="J101" s="100">
        <v>0.33839999999999998</v>
      </c>
      <c r="K101" s="126">
        <v>0.34229999999999999</v>
      </c>
      <c r="L101" s="128">
        <v>0.33500000000000002</v>
      </c>
      <c r="M101" s="109">
        <v>0.35830000000000001</v>
      </c>
      <c r="N101" s="223">
        <v>0.35639999999999999</v>
      </c>
      <c r="O101" s="128">
        <v>0.33560000000000001</v>
      </c>
      <c r="P101" s="127">
        <v>0.3377</v>
      </c>
      <c r="Q101" s="164">
        <v>0.36070000000000002</v>
      </c>
      <c r="R101" s="164">
        <v>0.36120000000000002</v>
      </c>
      <c r="S101" s="223">
        <v>0.35670000000000002</v>
      </c>
      <c r="T101" s="128">
        <v>0.3357</v>
      </c>
      <c r="U101" s="147">
        <v>0.3594</v>
      </c>
      <c r="V101" s="173">
        <v>0.36570000000000003</v>
      </c>
      <c r="W101" s="258">
        <v>0.37769999999999998</v>
      </c>
      <c r="X101" s="147">
        <v>0.3599</v>
      </c>
      <c r="Y101" s="274">
        <v>0.36749999999999999</v>
      </c>
      <c r="Z101" s="207">
        <v>0.37490000000000001</v>
      </c>
      <c r="AA101" s="241">
        <v>0.39479999999999998</v>
      </c>
      <c r="AB101" s="193">
        <v>0.41699999999999998</v>
      </c>
      <c r="AC101" s="190">
        <v>0.39350000000000002</v>
      </c>
      <c r="AD101" s="220">
        <v>0.40210000000000001</v>
      </c>
      <c r="AE101" s="194">
        <v>0.44369999999999998</v>
      </c>
      <c r="AF101" s="244">
        <v>0.41299999999999998</v>
      </c>
      <c r="AG101" s="232">
        <v>0.39950000000000002</v>
      </c>
      <c r="AH101" s="224">
        <v>0.37290000000000001</v>
      </c>
      <c r="AI101" s="232">
        <v>0.39960000000000001</v>
      </c>
      <c r="AJ101" s="264">
        <v>0.42370000000000002</v>
      </c>
      <c r="AK101" s="240">
        <v>0.39090000000000003</v>
      </c>
      <c r="AL101" s="201">
        <v>0.40100000000000002</v>
      </c>
      <c r="AM101" s="232">
        <v>0.39910000000000001</v>
      </c>
      <c r="AN101" s="300">
        <v>0.38109999999999999</v>
      </c>
      <c r="AO101" s="157">
        <v>0.4299</v>
      </c>
      <c r="AP101" s="253">
        <v>0.41489999999999999</v>
      </c>
      <c r="AQ101" s="235">
        <v>0.48549999999999999</v>
      </c>
      <c r="AR101" s="291">
        <v>0.49469999999999997</v>
      </c>
      <c r="AS101" s="277">
        <v>0.42530000000000001</v>
      </c>
      <c r="AT101" s="200">
        <v>0.40889999999999999</v>
      </c>
      <c r="AU101" s="150">
        <v>0.41959999999999997</v>
      </c>
      <c r="AV101" s="161">
        <v>0.36320000000000002</v>
      </c>
      <c r="AW101" s="147">
        <v>0.35970000000000002</v>
      </c>
      <c r="AX101" s="178">
        <v>0.33</v>
      </c>
      <c r="AY101" s="70">
        <v>0.3276</v>
      </c>
      <c r="AZ101" s="166">
        <v>0.29799999999999999</v>
      </c>
      <c r="BA101" s="97">
        <v>0.29039999999999999</v>
      </c>
      <c r="BB101" s="90">
        <v>0.30299999999999999</v>
      </c>
      <c r="BC101" s="140">
        <v>0.27260000000000001</v>
      </c>
      <c r="BD101" s="85">
        <v>0.27710000000000001</v>
      </c>
      <c r="BE101" s="134">
        <v>0.24829999999999999</v>
      </c>
      <c r="BF101" s="246">
        <v>0.24479999999999999</v>
      </c>
      <c r="BG101" s="273">
        <v>0.2268</v>
      </c>
      <c r="BH101" s="81">
        <v>0.2291</v>
      </c>
      <c r="BI101" s="144">
        <v>0.23400000000000001</v>
      </c>
      <c r="BJ101" s="167">
        <v>0.24529999999999999</v>
      </c>
      <c r="BK101" s="129">
        <v>0.27139999999999997</v>
      </c>
      <c r="BL101" s="139">
        <v>0.27360000000000001</v>
      </c>
      <c r="BM101" s="129">
        <v>0.2717</v>
      </c>
      <c r="BN101" s="166">
        <v>0.29759999999999998</v>
      </c>
      <c r="BO101" s="200">
        <v>0.40910000000000002</v>
      </c>
      <c r="BP101" s="192">
        <v>0.3861</v>
      </c>
      <c r="BQ101" s="162">
        <v>0.38140000000000002</v>
      </c>
      <c r="BR101" s="220">
        <v>0.40150000000000002</v>
      </c>
      <c r="BS101" s="231">
        <v>0.39290000000000003</v>
      </c>
      <c r="BT101" s="181">
        <v>0.4214</v>
      </c>
      <c r="BU101" s="256">
        <v>0.45029999999999998</v>
      </c>
      <c r="BV101" s="125">
        <v>0.51629999999999998</v>
      </c>
      <c r="BW101" s="192">
        <v>0.38679999999999998</v>
      </c>
      <c r="BX101" s="111">
        <v>0.30149999999999999</v>
      </c>
      <c r="BY101" s="130">
        <v>0.28239999999999998</v>
      </c>
      <c r="BZ101" s="262">
        <v>0.29559999999999997</v>
      </c>
      <c r="CA101" s="68">
        <v>0.30740000000000001</v>
      </c>
      <c r="CB101" s="103">
        <v>0.3155</v>
      </c>
      <c r="CC101" s="174">
        <v>0.34410000000000002</v>
      </c>
      <c r="CD101" s="89">
        <v>0.31330000000000002</v>
      </c>
      <c r="CE101" s="89">
        <v>0.31309999999999999</v>
      </c>
      <c r="CF101" s="74">
        <v>0.34370000000000001</v>
      </c>
      <c r="CG101" s="94">
        <v>0.29160000000000003</v>
      </c>
      <c r="CH101" s="89">
        <v>0.313</v>
      </c>
      <c r="CI101" s="92">
        <v>0.31640000000000001</v>
      </c>
      <c r="CJ101" s="171">
        <v>0.33950000000000002</v>
      </c>
      <c r="CK101" s="148">
        <v>0.41760000000000003</v>
      </c>
      <c r="CL101" s="215">
        <v>0.34539999999999998</v>
      </c>
      <c r="CM101" s="215">
        <v>0.34560000000000002</v>
      </c>
      <c r="CN101" s="130">
        <v>0.28270000000000001</v>
      </c>
      <c r="CO101" s="130">
        <v>0.28270000000000001</v>
      </c>
      <c r="CP101" s="285">
        <v>0.26469999999999999</v>
      </c>
      <c r="CQ101" s="104">
        <v>0.27850000000000003</v>
      </c>
      <c r="CR101" s="140">
        <v>0.27189999999999998</v>
      </c>
      <c r="CS101" s="138">
        <v>0.28749999999999998</v>
      </c>
      <c r="CT101" s="65">
        <v>0.28070000000000001</v>
      </c>
      <c r="CU101" s="131">
        <v>0.2591</v>
      </c>
      <c r="CV101" s="83">
        <v>0.21820000000000001</v>
      </c>
      <c r="CW101" s="133">
        <v>0.2329</v>
      </c>
      <c r="CX101" s="246">
        <v>0.2437</v>
      </c>
      <c r="CY101" s="133">
        <v>0.23280000000000001</v>
      </c>
      <c r="CZ101" s="167">
        <v>0.24590000000000001</v>
      </c>
      <c r="DA101" s="131">
        <v>0.25969999999999999</v>
      </c>
      <c r="DB101" s="86">
        <v>0.25319999999999998</v>
      </c>
      <c r="DC101" s="131">
        <v>0.25950000000000001</v>
      </c>
      <c r="DD101" s="136">
        <v>0.25469999999999998</v>
      </c>
      <c r="DE101" s="298">
        <v>0.25590000000000002</v>
      </c>
      <c r="DF101" s="131">
        <v>0.2591</v>
      </c>
      <c r="DG101" s="96">
        <v>0.26750000000000002</v>
      </c>
      <c r="DH101" s="104">
        <v>0.27839999999999998</v>
      </c>
      <c r="DI101" s="94">
        <v>0.29120000000000001</v>
      </c>
      <c r="DJ101" s="103">
        <v>0.316</v>
      </c>
      <c r="DK101" s="141">
        <v>0.31159999999999999</v>
      </c>
      <c r="DL101" s="141">
        <v>0.3125</v>
      </c>
      <c r="DM101" s="68">
        <v>0.30680000000000002</v>
      </c>
      <c r="DN101" s="172">
        <v>0.31459999999999999</v>
      </c>
      <c r="DO101" s="146">
        <v>0.35349999999999998</v>
      </c>
    </row>
    <row r="102" spans="1:119">
      <c r="A102" s="64" t="s">
        <v>9238</v>
      </c>
      <c r="B102" s="67">
        <v>-2.1000000000000001E-2</v>
      </c>
      <c r="C102" s="135">
        <v>-2.9700000000000001E-2</v>
      </c>
      <c r="D102" s="88">
        <v>-2.8500000000000001E-2</v>
      </c>
      <c r="E102" s="262">
        <v>-2.4E-2</v>
      </c>
      <c r="F102" s="262">
        <v>-2.2499999999999999E-2</v>
      </c>
      <c r="G102" s="124">
        <v>-2.2700000000000001E-2</v>
      </c>
      <c r="H102" s="111">
        <v>-2.1600000000000001E-2</v>
      </c>
      <c r="I102" s="91">
        <v>-1.8700000000000001E-2</v>
      </c>
      <c r="J102" s="165">
        <v>-1.6799999999999999E-2</v>
      </c>
      <c r="K102" s="128">
        <v>-1.6199999999999999E-2</v>
      </c>
      <c r="L102" s="99">
        <v>-1.5900000000000001E-2</v>
      </c>
      <c r="M102" s="75">
        <v>-1.2E-2</v>
      </c>
      <c r="N102" s="223">
        <v>-1.2800000000000001E-2</v>
      </c>
      <c r="O102" s="127">
        <v>-1.5800000000000002E-2</v>
      </c>
      <c r="P102" s="174">
        <v>-1.46E-2</v>
      </c>
      <c r="Q102" s="160">
        <v>-1.11E-2</v>
      </c>
      <c r="R102" s="122">
        <v>-1.09E-2</v>
      </c>
      <c r="S102" s="164">
        <v>-1.21E-2</v>
      </c>
      <c r="T102" s="127">
        <v>-1.5699999999999999E-2</v>
      </c>
      <c r="U102" s="119">
        <v>-1.0500000000000001E-2</v>
      </c>
      <c r="V102" s="108">
        <v>-9.1999999999999998E-3</v>
      </c>
      <c r="W102" s="206">
        <v>-7.9000000000000008E-3</v>
      </c>
      <c r="X102" s="180">
        <v>-1.04E-2</v>
      </c>
      <c r="Y102" s="108">
        <v>-9.1000000000000004E-3</v>
      </c>
      <c r="Z102" s="254">
        <v>-7.4999999999999997E-3</v>
      </c>
      <c r="AA102" s="200">
        <v>-4.4000000000000003E-3</v>
      </c>
      <c r="AB102" s="233">
        <v>6.9999999999999999E-4</v>
      </c>
      <c r="AC102" s="196">
        <v>-4.7000000000000002E-3</v>
      </c>
      <c r="AD102" s="276">
        <v>-4.1999999999999997E-3</v>
      </c>
      <c r="AE102" s="234">
        <v>2E-3</v>
      </c>
      <c r="AF102" s="181">
        <v>-2.5000000000000001E-3</v>
      </c>
      <c r="AG102" s="270">
        <v>-5.1000000000000004E-3</v>
      </c>
      <c r="AH102" s="257">
        <v>-9.7000000000000003E-3</v>
      </c>
      <c r="AI102" s="196">
        <v>-4.7999999999999996E-3</v>
      </c>
      <c r="AJ102" s="151">
        <v>-5.0000000000000001E-4</v>
      </c>
      <c r="AK102" s="159">
        <v>-6.3E-3</v>
      </c>
      <c r="AL102" s="179">
        <v>-5.4000000000000003E-3</v>
      </c>
      <c r="AM102" s="196">
        <v>-4.7000000000000002E-3</v>
      </c>
      <c r="AN102" s="300">
        <v>-8.8999999999999999E-3</v>
      </c>
      <c r="AO102" s="182">
        <v>-2.0000000000000001E-4</v>
      </c>
      <c r="AP102" s="158">
        <v>-2.2000000000000001E-3</v>
      </c>
      <c r="AQ102" s="125">
        <v>1.26E-2</v>
      </c>
      <c r="AR102" s="290">
        <v>1.11E-2</v>
      </c>
      <c r="AS102" s="243">
        <v>-8.9999999999999998E-4</v>
      </c>
      <c r="AT102" s="253">
        <v>-3.5000000000000001E-3</v>
      </c>
      <c r="AU102" s="219">
        <v>-2.5999999999999999E-3</v>
      </c>
      <c r="AV102" s="122">
        <v>-1.0800000000000001E-2</v>
      </c>
      <c r="AW102" s="274">
        <v>-1.09E-2</v>
      </c>
      <c r="AX102" s="99">
        <v>-1.5900000000000001E-2</v>
      </c>
      <c r="AY102" s="178">
        <v>-1.7000000000000001E-2</v>
      </c>
      <c r="AZ102" s="124">
        <v>-2.2800000000000001E-2</v>
      </c>
      <c r="BA102" s="115">
        <v>-2.3599999999999999E-2</v>
      </c>
      <c r="BB102" s="168">
        <v>-2.2599999999999999E-2</v>
      </c>
      <c r="BC102" s="285">
        <v>-2.7400000000000001E-2</v>
      </c>
      <c r="BD102" s="84">
        <v>-2.6599999999999999E-2</v>
      </c>
      <c r="BE102" s="282">
        <v>-3.09E-2</v>
      </c>
      <c r="BF102" s="263">
        <v>-3.15E-2</v>
      </c>
      <c r="BG102" s="83">
        <v>-3.4700000000000002E-2</v>
      </c>
      <c r="BH102" s="303">
        <v>-3.44E-2</v>
      </c>
      <c r="BI102" s="176">
        <v>-3.3700000000000001E-2</v>
      </c>
      <c r="BJ102" s="144">
        <v>-3.2300000000000002E-2</v>
      </c>
      <c r="BK102" s="88">
        <v>-2.8500000000000001E-2</v>
      </c>
      <c r="BL102" s="84">
        <v>-2.6599999999999999E-2</v>
      </c>
      <c r="BM102" s="96">
        <v>-2.6700000000000002E-2</v>
      </c>
      <c r="BN102" s="168">
        <v>-2.2700000000000001E-2</v>
      </c>
      <c r="BO102" s="232">
        <v>-5.8999999999999999E-3</v>
      </c>
      <c r="BP102" s="258">
        <v>-9.4999999999999998E-3</v>
      </c>
      <c r="BQ102" s="180">
        <v>-1.04E-2</v>
      </c>
      <c r="BR102" s="240">
        <v>-7.3000000000000001E-3</v>
      </c>
      <c r="BS102" s="265">
        <v>-8.2000000000000007E-3</v>
      </c>
      <c r="BT102" s="204">
        <v>-3.3999999999999998E-3</v>
      </c>
      <c r="BU102" s="233">
        <v>5.9999999999999995E-4</v>
      </c>
      <c r="BV102" s="308">
        <v>1.09E-2</v>
      </c>
      <c r="BW102" s="108">
        <v>-9.1000000000000004E-3</v>
      </c>
      <c r="BX102" s="278">
        <v>-2.0400000000000001E-2</v>
      </c>
      <c r="BY102" s="137">
        <v>-2.3800000000000002E-2</v>
      </c>
      <c r="BZ102" s="90">
        <v>-2.1399999999999999E-2</v>
      </c>
      <c r="CA102" s="141">
        <v>-1.9699999999999999E-2</v>
      </c>
      <c r="CB102" s="209">
        <v>-1.8100000000000002E-2</v>
      </c>
      <c r="CC102" s="106">
        <v>-1.37E-2</v>
      </c>
      <c r="CD102" s="209">
        <v>-1.8200000000000001E-2</v>
      </c>
      <c r="CE102" s="76">
        <v>-1.8599999999999998E-2</v>
      </c>
      <c r="CF102" s="106">
        <v>-1.37E-2</v>
      </c>
      <c r="CG102" s="112">
        <v>-2.23E-2</v>
      </c>
      <c r="CH102" s="69">
        <v>-1.8800000000000001E-2</v>
      </c>
      <c r="CI102" s="76">
        <v>-1.8499999999999999E-2</v>
      </c>
      <c r="CJ102" s="106">
        <v>-1.37E-2</v>
      </c>
      <c r="CK102" s="197">
        <v>-1.5E-3</v>
      </c>
      <c r="CL102" s="223">
        <v>-1.2699999999999999E-2</v>
      </c>
      <c r="CM102" s="147">
        <v>-1.2200000000000001E-2</v>
      </c>
      <c r="CN102" s="113">
        <v>-2.18E-2</v>
      </c>
      <c r="CO102" s="113">
        <v>-2.18E-2</v>
      </c>
      <c r="CP102" s="130">
        <v>-2.4500000000000001E-2</v>
      </c>
      <c r="CQ102" s="262">
        <v>-2.2499999999999999E-2</v>
      </c>
      <c r="CR102" s="116">
        <v>-2.41E-2</v>
      </c>
      <c r="CS102" s="166">
        <v>-2.1999999999999999E-2</v>
      </c>
      <c r="CT102" s="115">
        <v>-2.3400000000000001E-2</v>
      </c>
      <c r="CU102" s="84">
        <v>-2.6700000000000002E-2</v>
      </c>
      <c r="CV102" s="81">
        <v>-3.2899999999999999E-2</v>
      </c>
      <c r="CW102" s="143">
        <v>-3.0099999999999998E-2</v>
      </c>
      <c r="CX102" s="88">
        <v>-2.8400000000000002E-2</v>
      </c>
      <c r="CY102" s="143">
        <v>-3.0099999999999998E-2</v>
      </c>
      <c r="CZ102" s="131">
        <v>-2.8199999999999999E-2</v>
      </c>
      <c r="DA102" s="140">
        <v>-2.6100000000000002E-2</v>
      </c>
      <c r="DB102" s="95">
        <v>-2.7E-2</v>
      </c>
      <c r="DC102" s="139">
        <v>-2.58E-2</v>
      </c>
      <c r="DD102" s="129">
        <v>-2.64E-2</v>
      </c>
      <c r="DE102" s="140">
        <v>-2.5999999999999999E-2</v>
      </c>
      <c r="DF102" s="169">
        <v>-2.5499999999999998E-2</v>
      </c>
      <c r="DG102" s="116">
        <v>-2.41E-2</v>
      </c>
      <c r="DH102" s="124">
        <v>-2.2800000000000001E-2</v>
      </c>
      <c r="DI102" s="68">
        <v>-2.06E-2</v>
      </c>
      <c r="DJ102" s="214">
        <v>-1.7299999999999999E-2</v>
      </c>
      <c r="DK102" s="213">
        <v>-1.78E-2</v>
      </c>
      <c r="DL102" s="70">
        <v>-1.7500000000000002E-2</v>
      </c>
      <c r="DM102" s="209">
        <v>-1.8200000000000001E-2</v>
      </c>
      <c r="DN102" s="165">
        <v>-1.67E-2</v>
      </c>
      <c r="DO102" s="274">
        <v>-1.09E-2</v>
      </c>
    </row>
    <row r="103" spans="1:119">
      <c r="A103" s="64" t="s">
        <v>9239</v>
      </c>
      <c r="B103" s="167">
        <v>0.1016</v>
      </c>
      <c r="C103" s="86">
        <v>0.1177</v>
      </c>
      <c r="D103" s="83">
        <v>3.3500000000000002E-2</v>
      </c>
      <c r="E103" s="83">
        <v>6.25E-2</v>
      </c>
      <c r="F103" s="83">
        <v>8.2799999999999999E-2</v>
      </c>
      <c r="G103" s="245">
        <v>9.7199999999999995E-2</v>
      </c>
      <c r="H103" s="132">
        <v>0.10589999999999999</v>
      </c>
      <c r="I103" s="221">
        <v>0.1623</v>
      </c>
      <c r="J103" s="84">
        <v>0.1779</v>
      </c>
      <c r="K103" s="85">
        <v>0.1943</v>
      </c>
      <c r="L103" s="134">
        <v>0.14019999999999999</v>
      </c>
      <c r="M103" s="96">
        <v>0.17710000000000001</v>
      </c>
      <c r="N103" s="115">
        <v>0.21529999999999999</v>
      </c>
      <c r="O103" s="112">
        <v>0.23100000000000001</v>
      </c>
      <c r="P103" s="175">
        <v>0.28160000000000002</v>
      </c>
      <c r="Q103" s="175">
        <v>0.28170000000000001</v>
      </c>
      <c r="R103" s="75">
        <v>0.3553</v>
      </c>
      <c r="S103" s="127">
        <v>0.30880000000000002</v>
      </c>
      <c r="T103" s="215">
        <v>0.32450000000000001</v>
      </c>
      <c r="U103" s="257">
        <v>0.38030000000000003</v>
      </c>
      <c r="V103" s="108">
        <v>0.38790000000000002</v>
      </c>
      <c r="W103" s="162">
        <v>0.39140000000000003</v>
      </c>
      <c r="X103" s="247">
        <v>0.3266</v>
      </c>
      <c r="Y103" s="74">
        <v>0.3201</v>
      </c>
      <c r="Z103" s="248">
        <v>0.45019999999999999</v>
      </c>
      <c r="AA103" s="220">
        <v>0.43049999999999999</v>
      </c>
      <c r="AB103" s="264">
        <v>0.4708</v>
      </c>
      <c r="AC103" s="274">
        <v>0.36520000000000002</v>
      </c>
      <c r="AD103" s="171">
        <v>0.31380000000000002</v>
      </c>
      <c r="AE103" s="92">
        <v>0.26790000000000003</v>
      </c>
      <c r="AF103" s="98">
        <v>0.24759999999999999</v>
      </c>
      <c r="AG103" s="165">
        <v>0.29849999999999999</v>
      </c>
      <c r="AH103" s="209">
        <v>0.28039999999999998</v>
      </c>
      <c r="AI103" s="174">
        <v>0.3216</v>
      </c>
      <c r="AJ103" s="127">
        <v>0.30890000000000001</v>
      </c>
      <c r="AK103" s="76">
        <v>0.27579999999999999</v>
      </c>
      <c r="AL103" s="76">
        <v>0.27560000000000001</v>
      </c>
      <c r="AM103" s="213">
        <v>0.2843</v>
      </c>
      <c r="AN103" s="69">
        <v>0.27110000000000001</v>
      </c>
      <c r="AO103" s="128">
        <v>0.30449999999999999</v>
      </c>
      <c r="AP103" s="300">
        <v>0.39019999999999999</v>
      </c>
      <c r="AQ103" s="183">
        <v>0.57589999999999997</v>
      </c>
      <c r="AR103" s="119">
        <v>0.36990000000000001</v>
      </c>
      <c r="AS103" s="164">
        <v>0.35210000000000002</v>
      </c>
      <c r="AT103" s="224">
        <v>0.37380000000000002</v>
      </c>
      <c r="AU103" s="172">
        <v>0.26419999999999999</v>
      </c>
      <c r="AV103" s="74">
        <v>0.3206</v>
      </c>
      <c r="AW103" s="117">
        <v>0.3372</v>
      </c>
      <c r="AX103" s="224">
        <v>0.37480000000000002</v>
      </c>
      <c r="AY103" s="99">
        <v>0.30530000000000002</v>
      </c>
      <c r="AZ103" s="109">
        <v>0.34760000000000002</v>
      </c>
      <c r="BA103" s="180">
        <v>0.37230000000000002</v>
      </c>
      <c r="BB103" s="210">
        <v>0.39739999999999998</v>
      </c>
      <c r="BC103" s="119">
        <v>0.37080000000000002</v>
      </c>
      <c r="BD103" s="74">
        <v>0.31890000000000002</v>
      </c>
      <c r="BE103" s="117">
        <v>0.33760000000000001</v>
      </c>
      <c r="BF103" s="165">
        <v>0.2969</v>
      </c>
      <c r="BG103" s="175">
        <v>0.28149999999999997</v>
      </c>
      <c r="BH103" s="89">
        <v>0.26290000000000002</v>
      </c>
      <c r="BI103" s="175">
        <v>0.28100000000000003</v>
      </c>
      <c r="BJ103" s="209">
        <v>0.27979999999999999</v>
      </c>
      <c r="BK103" s="208">
        <v>0.34210000000000002</v>
      </c>
      <c r="BL103" s="200">
        <v>0.44259999999999999</v>
      </c>
      <c r="BM103" s="150">
        <v>0.46160000000000001</v>
      </c>
      <c r="BN103" s="188">
        <v>0.44619999999999999</v>
      </c>
      <c r="BO103" s="183">
        <v>0.57609999999999995</v>
      </c>
      <c r="BP103" s="305">
        <v>0.57769999999999999</v>
      </c>
      <c r="BQ103" s="125">
        <v>0.64659999999999995</v>
      </c>
      <c r="BR103" s="293">
        <v>0.63900000000000001</v>
      </c>
      <c r="BS103" s="187">
        <v>0.5131</v>
      </c>
      <c r="BT103" s="194">
        <v>0.50890000000000002</v>
      </c>
      <c r="BU103" s="225">
        <v>0.50590000000000002</v>
      </c>
      <c r="BV103" s="220">
        <v>0.42949999999999999</v>
      </c>
      <c r="BW103" s="265">
        <v>0.39900000000000002</v>
      </c>
      <c r="BX103" s="173">
        <v>0.3609</v>
      </c>
      <c r="BY103" s="161">
        <v>0.35749999999999998</v>
      </c>
      <c r="BZ103" s="118">
        <v>0.33439999999999998</v>
      </c>
      <c r="CA103" s="215">
        <v>0.3236</v>
      </c>
      <c r="CB103" s="74">
        <v>0.32029999999999997</v>
      </c>
      <c r="CC103" s="257">
        <v>0.38059999999999999</v>
      </c>
      <c r="CD103" s="146">
        <v>0.33929999999999999</v>
      </c>
      <c r="CE103" s="223">
        <v>0.34420000000000001</v>
      </c>
      <c r="CF103" s="74">
        <v>0.31950000000000001</v>
      </c>
      <c r="CG103" s="214">
        <v>0.29139999999999999</v>
      </c>
      <c r="CH103" s="74">
        <v>0.31929999999999997</v>
      </c>
      <c r="CI103" s="211">
        <v>0.29609999999999997</v>
      </c>
      <c r="CJ103" s="106">
        <v>0.33360000000000001</v>
      </c>
      <c r="CK103" s="148">
        <v>0.4607</v>
      </c>
      <c r="CL103" s="268">
        <v>0.32779999999999998</v>
      </c>
      <c r="CM103" s="211">
        <v>0.2964</v>
      </c>
      <c r="CN103" s="89">
        <v>0.26329999999999998</v>
      </c>
      <c r="CO103" s="216">
        <v>0.25679999999999997</v>
      </c>
      <c r="CP103" s="65">
        <v>0.20069999999999999</v>
      </c>
      <c r="CQ103" s="139">
        <v>0.1865</v>
      </c>
      <c r="CR103" s="95">
        <v>0.1734</v>
      </c>
      <c r="CS103" s="71">
        <v>0.3019</v>
      </c>
      <c r="CT103" s="137">
        <v>0.21260000000000001</v>
      </c>
      <c r="CU103" s="65">
        <v>0.20269999999999999</v>
      </c>
      <c r="CV103" s="124">
        <v>0.2243</v>
      </c>
      <c r="CW103" s="73">
        <v>0.19789999999999999</v>
      </c>
      <c r="CX103" s="73">
        <v>0.19900000000000001</v>
      </c>
      <c r="CY103" s="285">
        <v>0.16950000000000001</v>
      </c>
      <c r="CZ103" s="169">
        <v>0.19170000000000001</v>
      </c>
      <c r="DA103" s="169">
        <v>0.19139999999999999</v>
      </c>
      <c r="DB103" s="114">
        <v>0.17249999999999999</v>
      </c>
      <c r="DC103" s="221">
        <v>0.16259999999999999</v>
      </c>
      <c r="DD103" s="169">
        <v>0.19189999999999999</v>
      </c>
      <c r="DE103" s="85">
        <v>0.19309999999999999</v>
      </c>
      <c r="DF103" s="130">
        <v>0.20480000000000001</v>
      </c>
      <c r="DG103" s="65">
        <v>0.20219999999999999</v>
      </c>
      <c r="DH103" s="124">
        <v>0.2258</v>
      </c>
      <c r="DI103" s="216">
        <v>0.25679999999999997</v>
      </c>
      <c r="DJ103" s="175">
        <v>0.28299999999999997</v>
      </c>
      <c r="DK103" s="213">
        <v>0.28499999999999998</v>
      </c>
      <c r="DL103" s="106">
        <v>0.33360000000000001</v>
      </c>
      <c r="DM103" s="117">
        <v>0.33650000000000002</v>
      </c>
      <c r="DN103" s="258">
        <v>0.38419999999999999</v>
      </c>
      <c r="DO103" s="232">
        <v>0.4254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9F2C6-CEA3-4B4E-9410-D8694E09B9EA}">
  <dimension ref="B2:O129"/>
  <sheetViews>
    <sheetView topLeftCell="A82" workbookViewId="0">
      <selection activeCell="F74" sqref="B74:F74"/>
    </sheetView>
  </sheetViews>
  <sheetFormatPr defaultRowHeight="14.5"/>
  <cols>
    <col min="2" max="2" width="48.6328125" bestFit="1" customWidth="1"/>
  </cols>
  <sheetData>
    <row r="2" spans="2:15">
      <c r="B2" s="358" t="s">
        <v>9301</v>
      </c>
      <c r="C2" s="358">
        <v>6857</v>
      </c>
      <c r="D2" s="358">
        <v>17925</v>
      </c>
      <c r="E2" s="358"/>
      <c r="F2" s="358"/>
      <c r="G2" s="358"/>
      <c r="H2" s="358">
        <v>0</v>
      </c>
      <c r="K2" t="s">
        <v>5619</v>
      </c>
      <c r="L2" t="s">
        <v>5621</v>
      </c>
      <c r="M2">
        <v>0.5</v>
      </c>
    </row>
    <row r="3" spans="2:15">
      <c r="B3" t="s">
        <v>8633</v>
      </c>
      <c r="C3" t="s">
        <v>5621</v>
      </c>
      <c r="D3">
        <v>858.8</v>
      </c>
      <c r="F3">
        <v>0.5</v>
      </c>
      <c r="H3">
        <v>0.30007898030315444</v>
      </c>
      <c r="K3" t="s">
        <v>3587</v>
      </c>
      <c r="L3">
        <v>1299</v>
      </c>
      <c r="M3">
        <v>1.25</v>
      </c>
      <c r="O3" t="b">
        <f>L2=C3</f>
        <v>1</v>
      </c>
    </row>
    <row r="4" spans="2:15">
      <c r="B4" t="s">
        <v>9305</v>
      </c>
      <c r="C4">
        <v>1299</v>
      </c>
      <c r="D4">
        <v>88.95</v>
      </c>
      <c r="F4">
        <v>1.25</v>
      </c>
      <c r="H4">
        <v>1.2737968519070324</v>
      </c>
      <c r="K4" t="s">
        <v>5679</v>
      </c>
      <c r="L4" t="s">
        <v>5681</v>
      </c>
      <c r="M4">
        <v>0.5</v>
      </c>
      <c r="O4" t="b">
        <f t="shared" ref="O4:O20" si="0">L3=C4</f>
        <v>1</v>
      </c>
    </row>
    <row r="5" spans="2:15">
      <c r="B5" t="s">
        <v>8642</v>
      </c>
      <c r="C5" t="s">
        <v>5681</v>
      </c>
      <c r="D5">
        <v>52.12</v>
      </c>
      <c r="F5">
        <v>0.5</v>
      </c>
      <c r="H5">
        <v>0.40511210373285145</v>
      </c>
      <c r="K5" t="s">
        <v>6986</v>
      </c>
      <c r="L5" t="s">
        <v>6988</v>
      </c>
      <c r="M5">
        <v>0.5</v>
      </c>
      <c r="O5" t="b">
        <f t="shared" si="0"/>
        <v>1</v>
      </c>
    </row>
    <row r="6" spans="2:15">
      <c r="B6" t="s">
        <v>8645</v>
      </c>
      <c r="C6" t="s">
        <v>6988</v>
      </c>
      <c r="D6">
        <v>61.6</v>
      </c>
      <c r="F6">
        <v>0.5</v>
      </c>
      <c r="H6">
        <v>0.47299925055705316</v>
      </c>
      <c r="K6" t="s">
        <v>899</v>
      </c>
      <c r="L6">
        <v>9988</v>
      </c>
      <c r="M6">
        <v>2</v>
      </c>
      <c r="O6" t="b">
        <f t="shared" si="0"/>
        <v>1</v>
      </c>
    </row>
    <row r="7" spans="2:15">
      <c r="B7" t="s">
        <v>9306</v>
      </c>
      <c r="C7">
        <v>9988</v>
      </c>
      <c r="D7">
        <v>125.5</v>
      </c>
      <c r="F7">
        <v>2</v>
      </c>
      <c r="H7">
        <v>2.025389614757851</v>
      </c>
      <c r="K7" t="s">
        <v>495</v>
      </c>
      <c r="L7" t="s">
        <v>497</v>
      </c>
      <c r="M7">
        <v>1.25</v>
      </c>
      <c r="O7" t="b">
        <f t="shared" si="0"/>
        <v>1</v>
      </c>
    </row>
    <row r="8" spans="2:15">
      <c r="B8" t="s">
        <v>8652</v>
      </c>
      <c r="C8" t="s">
        <v>497</v>
      </c>
      <c r="D8">
        <v>16.12</v>
      </c>
      <c r="F8">
        <v>1.25</v>
      </c>
      <c r="H8">
        <v>1.4736183019869853</v>
      </c>
      <c r="K8" t="s">
        <v>5423</v>
      </c>
      <c r="L8" t="s">
        <v>5425</v>
      </c>
      <c r="M8">
        <v>0.5</v>
      </c>
      <c r="O8" t="b">
        <f t="shared" si="0"/>
        <v>1</v>
      </c>
    </row>
    <row r="9" spans="2:15">
      <c r="B9" t="s">
        <v>9325</v>
      </c>
      <c r="C9" s="358" t="s">
        <v>5425</v>
      </c>
      <c r="D9">
        <v>23.58</v>
      </c>
      <c r="F9">
        <v>0.5</v>
      </c>
      <c r="H9">
        <v>0.6454245882715598</v>
      </c>
      <c r="K9" t="s">
        <v>295</v>
      </c>
      <c r="L9" t="s">
        <v>297</v>
      </c>
      <c r="M9">
        <v>0.5</v>
      </c>
      <c r="O9" t="b">
        <f t="shared" si="0"/>
        <v>1</v>
      </c>
    </row>
    <row r="10" spans="2:15">
      <c r="B10" t="s">
        <v>9322</v>
      </c>
      <c r="C10" t="s">
        <v>297</v>
      </c>
      <c r="D10">
        <v>38.840000000000003</v>
      </c>
      <c r="F10">
        <v>0.5</v>
      </c>
      <c r="H10">
        <v>0.59911795026066716</v>
      </c>
      <c r="K10" t="s">
        <v>5807</v>
      </c>
      <c r="L10" t="s">
        <v>5809</v>
      </c>
      <c r="M10">
        <v>0.75</v>
      </c>
      <c r="O10" t="b">
        <f t="shared" si="0"/>
        <v>1</v>
      </c>
    </row>
    <row r="11" spans="2:15">
      <c r="B11" t="s">
        <v>9313</v>
      </c>
      <c r="C11" t="s">
        <v>5809</v>
      </c>
      <c r="D11">
        <v>757.8</v>
      </c>
      <c r="F11">
        <v>0.75</v>
      </c>
      <c r="H11">
        <v>0.80063500206382321</v>
      </c>
      <c r="K11" t="s">
        <v>5835</v>
      </c>
      <c r="L11" t="s">
        <v>5837</v>
      </c>
      <c r="M11">
        <v>2</v>
      </c>
      <c r="O11" t="b">
        <f t="shared" si="0"/>
        <v>1</v>
      </c>
    </row>
    <row r="12" spans="2:15">
      <c r="B12" t="s">
        <v>8664</v>
      </c>
      <c r="C12" t="s">
        <v>5837</v>
      </c>
      <c r="D12">
        <v>1270</v>
      </c>
      <c r="F12">
        <v>2</v>
      </c>
      <c r="H12">
        <v>2.0080098743096797</v>
      </c>
      <c r="K12" t="s">
        <v>341</v>
      </c>
      <c r="L12" t="s">
        <v>343</v>
      </c>
      <c r="M12">
        <v>0.5</v>
      </c>
      <c r="O12" t="b">
        <f t="shared" si="0"/>
        <v>1</v>
      </c>
    </row>
    <row r="13" spans="2:15">
      <c r="B13" t="s">
        <v>8667</v>
      </c>
      <c r="C13" t="s">
        <v>343</v>
      </c>
      <c r="D13">
        <v>58.43</v>
      </c>
      <c r="F13">
        <v>0.5</v>
      </c>
      <c r="H13">
        <v>0.61128466742289711</v>
      </c>
      <c r="K13" t="s">
        <v>571</v>
      </c>
      <c r="L13" t="s">
        <v>573</v>
      </c>
      <c r="M13">
        <v>0.75</v>
      </c>
      <c r="O13" t="b">
        <f t="shared" si="0"/>
        <v>1</v>
      </c>
    </row>
    <row r="14" spans="2:15">
      <c r="B14" t="s">
        <v>9331</v>
      </c>
      <c r="C14" t="s">
        <v>573</v>
      </c>
      <c r="D14">
        <v>19.510000000000002</v>
      </c>
      <c r="F14">
        <v>0.75</v>
      </c>
      <c r="H14">
        <v>1.0363536441885146</v>
      </c>
      <c r="K14" t="s">
        <v>7391</v>
      </c>
      <c r="L14" t="s">
        <v>7393</v>
      </c>
      <c r="M14">
        <v>1.25</v>
      </c>
      <c r="O14" t="b">
        <f t="shared" si="0"/>
        <v>1</v>
      </c>
    </row>
    <row r="15" spans="2:15">
      <c r="B15" t="s">
        <v>8672</v>
      </c>
      <c r="C15" t="s">
        <v>7393</v>
      </c>
      <c r="D15">
        <v>21.94</v>
      </c>
      <c r="F15">
        <v>1.25</v>
      </c>
      <c r="H15">
        <v>1.2770010523493358</v>
      </c>
      <c r="K15" t="s">
        <v>6698</v>
      </c>
      <c r="L15" t="s">
        <v>6700</v>
      </c>
      <c r="M15">
        <v>0.75</v>
      </c>
      <c r="O15" t="b">
        <f t="shared" si="0"/>
        <v>1</v>
      </c>
    </row>
    <row r="16" spans="2:15">
      <c r="B16" t="s">
        <v>9289</v>
      </c>
      <c r="C16" t="s">
        <v>6700</v>
      </c>
      <c r="D16">
        <v>19.704999999999998</v>
      </c>
      <c r="F16">
        <v>0.75</v>
      </c>
      <c r="H16">
        <v>0.6853002219699933</v>
      </c>
      <c r="K16" t="s">
        <v>636</v>
      </c>
      <c r="L16" t="s">
        <v>638</v>
      </c>
      <c r="M16">
        <v>0.5</v>
      </c>
      <c r="O16" t="b">
        <f t="shared" si="0"/>
        <v>1</v>
      </c>
    </row>
    <row r="17" spans="2:15">
      <c r="B17" t="s">
        <v>8681</v>
      </c>
      <c r="C17" t="s">
        <v>3897</v>
      </c>
      <c r="D17">
        <v>4670</v>
      </c>
      <c r="F17">
        <v>0.75</v>
      </c>
      <c r="H17">
        <v>0.73243823432742916</v>
      </c>
      <c r="K17" t="s">
        <v>785</v>
      </c>
      <c r="L17" t="s">
        <v>787</v>
      </c>
      <c r="M17">
        <v>0.5</v>
      </c>
      <c r="O17" t="b">
        <f>L16=C17</f>
        <v>0</v>
      </c>
    </row>
    <row r="18" spans="2:15">
      <c r="B18" t="s">
        <v>9310</v>
      </c>
      <c r="C18" t="s">
        <v>787</v>
      </c>
      <c r="D18">
        <v>199.73</v>
      </c>
      <c r="F18">
        <v>0.5</v>
      </c>
      <c r="H18">
        <v>0.54202322266040348</v>
      </c>
      <c r="K18" t="s">
        <v>2378</v>
      </c>
      <c r="L18" t="s">
        <v>2380</v>
      </c>
      <c r="M18">
        <v>0.5</v>
      </c>
      <c r="O18" t="b">
        <f t="shared" si="0"/>
        <v>1</v>
      </c>
    </row>
    <row r="19" spans="2:15">
      <c r="B19" t="s">
        <v>8687</v>
      </c>
      <c r="C19" t="s">
        <v>2380</v>
      </c>
      <c r="D19">
        <v>40.119999999999997</v>
      </c>
      <c r="F19">
        <v>0.5</v>
      </c>
      <c r="H19">
        <v>0.46918021289314404</v>
      </c>
      <c r="K19" t="s">
        <v>2564</v>
      </c>
      <c r="L19" t="s">
        <v>2566</v>
      </c>
      <c r="M19">
        <v>0.5</v>
      </c>
      <c r="O19" t="b">
        <f t="shared" si="0"/>
        <v>1</v>
      </c>
    </row>
    <row r="20" spans="2:15">
      <c r="B20" t="s">
        <v>9294</v>
      </c>
      <c r="C20" t="s">
        <v>2566</v>
      </c>
      <c r="D20">
        <v>83.84</v>
      </c>
      <c r="F20">
        <v>0.5</v>
      </c>
      <c r="H20">
        <v>0.47188219632792822</v>
      </c>
      <c r="K20" t="s">
        <v>2067</v>
      </c>
      <c r="L20" t="s">
        <v>2069</v>
      </c>
      <c r="M20">
        <v>1.5</v>
      </c>
      <c r="O20" t="b">
        <f t="shared" si="0"/>
        <v>1</v>
      </c>
    </row>
    <row r="21" spans="2:15">
      <c r="B21" t="s">
        <v>9324</v>
      </c>
      <c r="C21" t="s">
        <v>638</v>
      </c>
      <c r="D21">
        <v>20.440000000000001</v>
      </c>
      <c r="F21">
        <v>0.5</v>
      </c>
      <c r="H21">
        <v>0.61157036175689428</v>
      </c>
      <c r="K21" t="s">
        <v>7502</v>
      </c>
      <c r="L21" t="s">
        <v>7504</v>
      </c>
      <c r="M21">
        <v>0.75</v>
      </c>
      <c r="O21" t="b">
        <f>L20=C22</f>
        <v>1</v>
      </c>
    </row>
    <row r="22" spans="2:15">
      <c r="B22" t="s">
        <v>8692</v>
      </c>
      <c r="C22" t="s">
        <v>2069</v>
      </c>
      <c r="D22">
        <v>90.33</v>
      </c>
      <c r="F22">
        <v>1.5</v>
      </c>
      <c r="H22">
        <v>1.5093248819190193</v>
      </c>
      <c r="K22" t="s">
        <v>7534</v>
      </c>
      <c r="L22" t="s">
        <v>7536</v>
      </c>
      <c r="M22">
        <v>0.75</v>
      </c>
      <c r="O22" t="b">
        <f>L20=C22</f>
        <v>1</v>
      </c>
    </row>
    <row r="23" spans="2:15">
      <c r="B23" t="s">
        <v>9295</v>
      </c>
      <c r="C23" t="s">
        <v>7504</v>
      </c>
      <c r="D23">
        <v>43.51</v>
      </c>
      <c r="F23">
        <v>0.75</v>
      </c>
      <c r="H23">
        <v>0.73371835357954673</v>
      </c>
      <c r="K23" t="s">
        <v>2095</v>
      </c>
      <c r="L23" t="s">
        <v>2097</v>
      </c>
      <c r="M23">
        <v>0.75</v>
      </c>
      <c r="O23" t="b">
        <f t="shared" ref="O23:O73" si="1">L21=C23</f>
        <v>1</v>
      </c>
    </row>
    <row r="24" spans="2:15">
      <c r="B24" t="s">
        <v>8697</v>
      </c>
      <c r="C24" t="s">
        <v>7536</v>
      </c>
      <c r="D24">
        <v>23.52</v>
      </c>
      <c r="F24">
        <v>0.75</v>
      </c>
      <c r="H24">
        <v>0.84464092552264114</v>
      </c>
      <c r="K24" t="s">
        <v>2156</v>
      </c>
      <c r="L24" t="s">
        <v>2158</v>
      </c>
      <c r="M24">
        <v>0.75</v>
      </c>
      <c r="O24" t="b">
        <f t="shared" si="1"/>
        <v>1</v>
      </c>
    </row>
    <row r="25" spans="2:15">
      <c r="B25" t="s">
        <v>8699</v>
      </c>
      <c r="C25" t="s">
        <v>2097</v>
      </c>
      <c r="D25">
        <v>27.21</v>
      </c>
      <c r="F25">
        <v>0.75</v>
      </c>
      <c r="H25">
        <v>0.73159929680004809</v>
      </c>
      <c r="K25" t="s">
        <v>6770</v>
      </c>
      <c r="L25" t="s">
        <v>6772</v>
      </c>
      <c r="M25">
        <v>0.5</v>
      </c>
      <c r="O25" t="b">
        <f t="shared" si="1"/>
        <v>1</v>
      </c>
    </row>
    <row r="26" spans="2:15">
      <c r="B26" t="s">
        <v>8701</v>
      </c>
      <c r="C26" t="s">
        <v>2158</v>
      </c>
      <c r="D26">
        <v>100.3</v>
      </c>
      <c r="F26">
        <v>0.75</v>
      </c>
      <c r="H26">
        <v>0</v>
      </c>
      <c r="K26" t="s">
        <v>1368</v>
      </c>
      <c r="L26" t="s">
        <v>1370</v>
      </c>
      <c r="M26">
        <v>0.75</v>
      </c>
      <c r="O26" t="b">
        <f t="shared" si="1"/>
        <v>1</v>
      </c>
    </row>
    <row r="27" spans="2:15">
      <c r="B27" t="s">
        <v>9314</v>
      </c>
      <c r="C27" t="s">
        <v>6772</v>
      </c>
      <c r="D27">
        <v>30.05</v>
      </c>
      <c r="F27">
        <v>0.5</v>
      </c>
      <c r="H27">
        <v>0.57608908741460252</v>
      </c>
      <c r="K27" t="s">
        <v>7054</v>
      </c>
      <c r="L27" t="s">
        <v>7056</v>
      </c>
      <c r="M27">
        <v>0.5</v>
      </c>
      <c r="O27" t="b">
        <f t="shared" si="1"/>
        <v>1</v>
      </c>
    </row>
    <row r="28" spans="2:15">
      <c r="B28" t="s">
        <v>8705</v>
      </c>
      <c r="C28" t="s">
        <v>1370</v>
      </c>
      <c r="D28">
        <v>428.5</v>
      </c>
      <c r="F28">
        <v>0.75</v>
      </c>
      <c r="H28">
        <v>0.55676721755280845</v>
      </c>
      <c r="K28" t="s">
        <v>2668</v>
      </c>
      <c r="L28" t="s">
        <v>2670</v>
      </c>
      <c r="M28">
        <v>0.5</v>
      </c>
      <c r="O28" t="b">
        <f t="shared" si="1"/>
        <v>1</v>
      </c>
    </row>
    <row r="29" spans="2:15">
      <c r="B29" t="s">
        <v>9299</v>
      </c>
      <c r="C29" t="s">
        <v>7056</v>
      </c>
      <c r="D29">
        <v>153.35</v>
      </c>
      <c r="F29">
        <v>0.5</v>
      </c>
      <c r="H29">
        <v>0.49339741183139507</v>
      </c>
      <c r="K29" t="s">
        <v>7626</v>
      </c>
      <c r="L29" t="s">
        <v>7628</v>
      </c>
      <c r="M29">
        <v>0.75</v>
      </c>
      <c r="O29" t="b">
        <f t="shared" si="1"/>
        <v>1</v>
      </c>
    </row>
    <row r="30" spans="2:15">
      <c r="B30" t="s">
        <v>8710</v>
      </c>
      <c r="C30" t="s">
        <v>2670</v>
      </c>
      <c r="D30">
        <v>65.16</v>
      </c>
      <c r="F30">
        <v>0.5</v>
      </c>
      <c r="H30">
        <v>0.55697683588643199</v>
      </c>
      <c r="K30" t="s">
        <v>388</v>
      </c>
      <c r="L30" t="s">
        <v>390</v>
      </c>
      <c r="M30">
        <v>0.5</v>
      </c>
      <c r="O30" t="b">
        <f t="shared" si="1"/>
        <v>1</v>
      </c>
    </row>
    <row r="31" spans="2:15">
      <c r="B31" t="s">
        <v>9318</v>
      </c>
      <c r="C31" t="s">
        <v>7628</v>
      </c>
      <c r="D31">
        <v>29.67</v>
      </c>
      <c r="F31">
        <v>0.75</v>
      </c>
      <c r="H31">
        <v>0.83488834416546309</v>
      </c>
      <c r="K31" t="s">
        <v>4342</v>
      </c>
      <c r="L31">
        <v>8750</v>
      </c>
      <c r="M31">
        <v>0.75</v>
      </c>
      <c r="O31" t="b">
        <f t="shared" si="1"/>
        <v>1</v>
      </c>
    </row>
    <row r="32" spans="2:15">
      <c r="B32" t="s">
        <v>8714</v>
      </c>
      <c r="C32" t="s">
        <v>390</v>
      </c>
      <c r="D32">
        <v>137.29</v>
      </c>
      <c r="F32">
        <v>0.5</v>
      </c>
      <c r="H32">
        <v>0.40628184288039698</v>
      </c>
      <c r="K32" t="s">
        <v>4409</v>
      </c>
      <c r="L32">
        <v>4568</v>
      </c>
      <c r="M32">
        <v>1</v>
      </c>
      <c r="O32" t="b">
        <f t="shared" si="1"/>
        <v>1</v>
      </c>
    </row>
    <row r="33" spans="2:15">
      <c r="B33" t="s">
        <v>9311</v>
      </c>
      <c r="C33">
        <v>8750</v>
      </c>
      <c r="D33">
        <v>1482</v>
      </c>
      <c r="F33">
        <v>0.75</v>
      </c>
      <c r="H33">
        <v>0.79662731679827958</v>
      </c>
      <c r="K33" t="s">
        <v>4461</v>
      </c>
      <c r="L33">
        <v>6367</v>
      </c>
      <c r="M33">
        <v>0.75</v>
      </c>
      <c r="O33" t="b">
        <f t="shared" si="1"/>
        <v>1</v>
      </c>
    </row>
    <row r="34" spans="2:15">
      <c r="B34" t="s">
        <v>9283</v>
      </c>
      <c r="C34">
        <v>4568</v>
      </c>
      <c r="D34">
        <v>2772.5</v>
      </c>
      <c r="F34">
        <v>1</v>
      </c>
      <c r="H34">
        <v>0.89303524596418971</v>
      </c>
      <c r="K34" t="s">
        <v>7673</v>
      </c>
      <c r="L34" t="s">
        <v>7675</v>
      </c>
      <c r="M34">
        <v>1.5</v>
      </c>
      <c r="O34" t="b">
        <f>L32=C34</f>
        <v>1</v>
      </c>
    </row>
    <row r="35" spans="2:15">
      <c r="B35" t="s">
        <v>8721</v>
      </c>
      <c r="C35">
        <v>6367</v>
      </c>
      <c r="D35">
        <v>20635</v>
      </c>
      <c r="F35">
        <v>0.75</v>
      </c>
      <c r="H35">
        <v>0.75182694150913554</v>
      </c>
      <c r="K35" t="s">
        <v>2748</v>
      </c>
      <c r="L35" t="s">
        <v>2750</v>
      </c>
      <c r="M35">
        <v>0.5</v>
      </c>
      <c r="O35" t="b">
        <f t="shared" si="1"/>
        <v>1</v>
      </c>
    </row>
    <row r="36" spans="2:15">
      <c r="B36" t="s">
        <v>8723</v>
      </c>
      <c r="C36" t="s">
        <v>7675</v>
      </c>
      <c r="D36">
        <v>14.41</v>
      </c>
      <c r="F36">
        <v>1.5</v>
      </c>
      <c r="H36">
        <v>1.2758031048901914</v>
      </c>
      <c r="K36" t="s">
        <v>7062</v>
      </c>
      <c r="L36" t="s">
        <v>7064</v>
      </c>
      <c r="M36">
        <v>0.5</v>
      </c>
      <c r="O36" t="b">
        <f t="shared" si="1"/>
        <v>1</v>
      </c>
    </row>
    <row r="37" spans="2:15">
      <c r="B37" t="s">
        <v>9292</v>
      </c>
      <c r="C37" t="s">
        <v>2750</v>
      </c>
      <c r="D37">
        <v>40.93</v>
      </c>
      <c r="F37">
        <v>0.5</v>
      </c>
      <c r="H37">
        <v>0.45132907025833746</v>
      </c>
      <c r="K37" t="s">
        <v>4262</v>
      </c>
      <c r="L37" t="s">
        <v>4264</v>
      </c>
      <c r="M37">
        <v>0.5</v>
      </c>
      <c r="O37" t="b">
        <f t="shared" si="1"/>
        <v>1</v>
      </c>
    </row>
    <row r="38" spans="2:15">
      <c r="B38" t="s">
        <v>8727</v>
      </c>
      <c r="C38" t="s">
        <v>7064</v>
      </c>
      <c r="D38">
        <v>62.62</v>
      </c>
      <c r="F38">
        <v>0.5</v>
      </c>
      <c r="H38">
        <v>0.46438413896439396</v>
      </c>
      <c r="K38" t="s">
        <v>4513</v>
      </c>
      <c r="L38">
        <v>6954</v>
      </c>
      <c r="M38">
        <v>0.75</v>
      </c>
      <c r="O38" t="b">
        <f t="shared" si="1"/>
        <v>1</v>
      </c>
    </row>
    <row r="39" spans="2:15">
      <c r="B39" t="s">
        <v>8729</v>
      </c>
      <c r="C39" t="s">
        <v>4264</v>
      </c>
      <c r="D39">
        <v>23.95</v>
      </c>
      <c r="F39">
        <v>0.5</v>
      </c>
      <c r="H39">
        <v>0.76296747827089428</v>
      </c>
      <c r="K39" t="s">
        <v>5431</v>
      </c>
      <c r="L39" t="s">
        <v>5433</v>
      </c>
      <c r="M39">
        <v>1</v>
      </c>
      <c r="O39" t="b">
        <f t="shared" si="1"/>
        <v>1</v>
      </c>
    </row>
    <row r="40" spans="2:15">
      <c r="B40" t="s">
        <v>9288</v>
      </c>
      <c r="C40">
        <v>6954</v>
      </c>
      <c r="D40">
        <v>6249</v>
      </c>
      <c r="F40">
        <v>0.75</v>
      </c>
      <c r="H40">
        <v>0.6752613092428551</v>
      </c>
      <c r="K40" t="s">
        <v>6150</v>
      </c>
      <c r="L40" t="s">
        <v>6152</v>
      </c>
      <c r="M40">
        <v>1</v>
      </c>
      <c r="O40" t="b">
        <f t="shared" si="1"/>
        <v>1</v>
      </c>
    </row>
    <row r="41" spans="2:15">
      <c r="B41" t="s">
        <v>9330</v>
      </c>
      <c r="C41" s="358" t="s">
        <v>5433</v>
      </c>
      <c r="D41">
        <v>201.55</v>
      </c>
      <c r="F41">
        <v>1</v>
      </c>
      <c r="H41">
        <v>1.2288798615552399</v>
      </c>
      <c r="K41" t="s">
        <v>5551</v>
      </c>
      <c r="L41" t="s">
        <v>5553</v>
      </c>
      <c r="M41">
        <v>0.75</v>
      </c>
      <c r="O41" t="b">
        <f t="shared" si="1"/>
        <v>1</v>
      </c>
    </row>
    <row r="42" spans="2:15">
      <c r="B42" t="s">
        <v>8735</v>
      </c>
      <c r="C42" t="s">
        <v>6152</v>
      </c>
      <c r="D42">
        <v>5.657</v>
      </c>
      <c r="F42">
        <v>1</v>
      </c>
      <c r="H42">
        <v>1.03162755747306</v>
      </c>
      <c r="K42" t="s">
        <v>7689</v>
      </c>
      <c r="L42" t="s">
        <v>7691</v>
      </c>
      <c r="M42">
        <v>1</v>
      </c>
      <c r="O42" t="b">
        <f t="shared" si="1"/>
        <v>1</v>
      </c>
    </row>
    <row r="43" spans="2:15">
      <c r="B43" t="s">
        <v>9321</v>
      </c>
      <c r="C43" s="358" t="s">
        <v>5553</v>
      </c>
      <c r="D43">
        <v>198.95</v>
      </c>
      <c r="F43">
        <v>0.75</v>
      </c>
      <c r="H43">
        <v>0.84432058997533055</v>
      </c>
      <c r="K43" t="s">
        <v>3591</v>
      </c>
      <c r="L43" t="s">
        <v>3593</v>
      </c>
      <c r="M43">
        <v>0.75</v>
      </c>
      <c r="O43" t="b">
        <f t="shared" si="1"/>
        <v>1</v>
      </c>
    </row>
    <row r="44" spans="2:15">
      <c r="B44" t="s">
        <v>8738</v>
      </c>
      <c r="C44" t="s">
        <v>7691</v>
      </c>
      <c r="D44">
        <v>21.76</v>
      </c>
      <c r="F44">
        <v>1</v>
      </c>
      <c r="H44">
        <v>1.1595120277015187</v>
      </c>
      <c r="K44" t="s">
        <v>2973</v>
      </c>
      <c r="L44" t="s">
        <v>2975</v>
      </c>
      <c r="M44">
        <v>0.5</v>
      </c>
      <c r="O44" t="b">
        <f t="shared" si="1"/>
        <v>1</v>
      </c>
    </row>
    <row r="45" spans="2:15">
      <c r="B45" t="s">
        <v>9312</v>
      </c>
      <c r="C45" t="s">
        <v>3593</v>
      </c>
      <c r="D45">
        <v>810.3</v>
      </c>
      <c r="F45">
        <v>0.75</v>
      </c>
      <c r="H45">
        <v>0.79836768788482404</v>
      </c>
      <c r="K45" t="s">
        <v>8580</v>
      </c>
      <c r="L45">
        <v>6465</v>
      </c>
      <c r="M45">
        <v>0.5</v>
      </c>
      <c r="O45" t="b">
        <f t="shared" si="1"/>
        <v>1</v>
      </c>
    </row>
    <row r="46" spans="2:15">
      <c r="B46" t="s">
        <v>8743</v>
      </c>
      <c r="C46" t="s">
        <v>2975</v>
      </c>
      <c r="D46">
        <v>66.7</v>
      </c>
      <c r="F46">
        <v>0.5</v>
      </c>
      <c r="H46">
        <v>0.42892400859716245</v>
      </c>
      <c r="K46" t="s">
        <v>4691</v>
      </c>
      <c r="L46">
        <v>7741</v>
      </c>
      <c r="M46">
        <v>0.75</v>
      </c>
      <c r="O46" t="b">
        <f t="shared" si="1"/>
        <v>1</v>
      </c>
    </row>
    <row r="47" spans="2:15">
      <c r="B47" t="s">
        <v>9304</v>
      </c>
      <c r="C47">
        <v>6465</v>
      </c>
      <c r="D47">
        <v>5293</v>
      </c>
      <c r="F47">
        <v>0.5</v>
      </c>
      <c r="H47">
        <v>0.5152529026186774</v>
      </c>
      <c r="K47" t="s">
        <v>7785</v>
      </c>
      <c r="L47" t="s">
        <v>7787</v>
      </c>
      <c r="M47">
        <v>0.75</v>
      </c>
      <c r="O47" t="b">
        <f t="shared" si="1"/>
        <v>1</v>
      </c>
    </row>
    <row r="48" spans="2:15">
      <c r="B48" t="s">
        <v>8746</v>
      </c>
      <c r="C48">
        <v>7741</v>
      </c>
      <c r="D48">
        <v>29490</v>
      </c>
      <c r="F48">
        <v>0.75</v>
      </c>
      <c r="H48">
        <v>0.8312780674140684</v>
      </c>
      <c r="K48" t="s">
        <v>3739</v>
      </c>
      <c r="L48" t="s">
        <v>3741</v>
      </c>
      <c r="M48">
        <v>0.5</v>
      </c>
      <c r="O48" t="b">
        <f>L46=C48</f>
        <v>1</v>
      </c>
    </row>
    <row r="49" spans="2:15">
      <c r="B49" t="s">
        <v>8748</v>
      </c>
      <c r="C49" t="s">
        <v>7787</v>
      </c>
      <c r="D49">
        <v>13.401999999999999</v>
      </c>
      <c r="F49">
        <v>0.75</v>
      </c>
      <c r="H49">
        <v>0.78891185389876217</v>
      </c>
      <c r="K49" t="s">
        <v>3883</v>
      </c>
      <c r="L49" t="s">
        <v>3885</v>
      </c>
      <c r="M49">
        <v>0.5</v>
      </c>
      <c r="O49" t="b">
        <f t="shared" si="1"/>
        <v>1</v>
      </c>
    </row>
    <row r="50" spans="2:15">
      <c r="B50" t="s">
        <v>8751</v>
      </c>
      <c r="C50" t="s">
        <v>3741</v>
      </c>
      <c r="D50">
        <v>1321.9</v>
      </c>
      <c r="F50">
        <v>0.5</v>
      </c>
      <c r="H50">
        <v>0.5362658223819381</v>
      </c>
      <c r="K50" t="s">
        <v>6053</v>
      </c>
      <c r="L50" t="s">
        <v>6055</v>
      </c>
      <c r="M50">
        <v>0.5</v>
      </c>
      <c r="O50" t="b">
        <f t="shared" si="1"/>
        <v>1</v>
      </c>
    </row>
    <row r="51" spans="2:15">
      <c r="B51" t="s">
        <v>8753</v>
      </c>
      <c r="C51" t="s">
        <v>3885</v>
      </c>
      <c r="D51">
        <v>1292.5</v>
      </c>
      <c r="F51">
        <v>0.5</v>
      </c>
      <c r="H51">
        <v>0</v>
      </c>
      <c r="K51" t="s">
        <v>8288</v>
      </c>
      <c r="L51" t="s">
        <v>8290</v>
      </c>
      <c r="M51">
        <v>0.75</v>
      </c>
      <c r="O51" t="b">
        <f t="shared" si="1"/>
        <v>1</v>
      </c>
    </row>
    <row r="52" spans="2:15">
      <c r="B52" t="s">
        <v>8755</v>
      </c>
      <c r="C52" t="s">
        <v>6055</v>
      </c>
      <c r="D52">
        <v>24.585000000000001</v>
      </c>
      <c r="F52">
        <v>0.5</v>
      </c>
      <c r="H52">
        <v>0.54996691351996752</v>
      </c>
      <c r="K52" t="s">
        <v>1011</v>
      </c>
      <c r="L52">
        <v>9618</v>
      </c>
      <c r="M52">
        <v>1</v>
      </c>
      <c r="O52" t="b">
        <f t="shared" si="1"/>
        <v>1</v>
      </c>
    </row>
    <row r="53" spans="2:15">
      <c r="B53" t="s">
        <v>9284</v>
      </c>
      <c r="C53" t="s">
        <v>8290</v>
      </c>
      <c r="D53">
        <v>28.75</v>
      </c>
      <c r="F53">
        <v>0.75</v>
      </c>
      <c r="H53">
        <v>0.66394168175610235</v>
      </c>
      <c r="K53" t="s">
        <v>7100</v>
      </c>
      <c r="L53" t="s">
        <v>7102</v>
      </c>
      <c r="M53">
        <v>0.5</v>
      </c>
      <c r="O53" t="b">
        <f t="shared" si="1"/>
        <v>1</v>
      </c>
    </row>
    <row r="54" spans="2:15">
      <c r="B54" t="s">
        <v>8759</v>
      </c>
      <c r="C54">
        <v>9618</v>
      </c>
      <c r="D54">
        <v>111.4</v>
      </c>
      <c r="F54">
        <v>1</v>
      </c>
      <c r="H54">
        <v>0.89607310467646084</v>
      </c>
      <c r="K54" t="s">
        <v>2160</v>
      </c>
      <c r="L54" t="s">
        <v>2162</v>
      </c>
      <c r="M54">
        <v>0.5</v>
      </c>
      <c r="O54" t="b">
        <f t="shared" si="1"/>
        <v>1</v>
      </c>
    </row>
    <row r="55" spans="2:15">
      <c r="B55" t="s">
        <v>9300</v>
      </c>
      <c r="C55" t="s">
        <v>7102</v>
      </c>
      <c r="D55">
        <v>59.68</v>
      </c>
      <c r="F55">
        <v>0.5</v>
      </c>
      <c r="H55">
        <v>0.49346811839891586</v>
      </c>
      <c r="K55" t="s">
        <v>4054</v>
      </c>
      <c r="L55" t="s">
        <v>4056</v>
      </c>
      <c r="M55">
        <v>0.5</v>
      </c>
      <c r="O55" t="b">
        <f t="shared" si="1"/>
        <v>1</v>
      </c>
    </row>
    <row r="56" spans="2:15">
      <c r="B56" t="s">
        <v>8763</v>
      </c>
      <c r="C56" t="s">
        <v>2162</v>
      </c>
      <c r="D56">
        <v>276.45</v>
      </c>
      <c r="F56">
        <v>0.5</v>
      </c>
      <c r="H56">
        <v>0.46505996125176041</v>
      </c>
      <c r="K56" t="s">
        <v>4118</v>
      </c>
      <c r="L56" t="s">
        <v>4120</v>
      </c>
      <c r="M56">
        <v>0.75</v>
      </c>
      <c r="O56" t="b">
        <f t="shared" si="1"/>
        <v>1</v>
      </c>
    </row>
    <row r="57" spans="2:15">
      <c r="B57" t="s">
        <v>8766</v>
      </c>
      <c r="C57" t="s">
        <v>4056</v>
      </c>
      <c r="D57">
        <v>67.75</v>
      </c>
      <c r="F57">
        <v>0.5</v>
      </c>
      <c r="H57">
        <v>0.40206679089821434</v>
      </c>
      <c r="K57" t="s">
        <v>6073</v>
      </c>
      <c r="L57" t="s">
        <v>6075</v>
      </c>
      <c r="M57">
        <v>1</v>
      </c>
      <c r="O57" t="b">
        <f t="shared" si="1"/>
        <v>1</v>
      </c>
    </row>
    <row r="58" spans="2:15">
      <c r="B58" t="s">
        <v>8768</v>
      </c>
      <c r="C58" t="s">
        <v>4120</v>
      </c>
      <c r="D58">
        <v>77.150000000000006</v>
      </c>
      <c r="F58">
        <v>0.75</v>
      </c>
      <c r="H58">
        <v>0.79052842560973313</v>
      </c>
      <c r="K58" t="s">
        <v>4743</v>
      </c>
      <c r="L58">
        <v>6326</v>
      </c>
      <c r="M58">
        <v>1</v>
      </c>
      <c r="O58" t="b">
        <f t="shared" si="1"/>
        <v>1</v>
      </c>
    </row>
    <row r="59" spans="2:15">
      <c r="B59" t="s">
        <v>9308</v>
      </c>
      <c r="C59" t="s">
        <v>6075</v>
      </c>
      <c r="D59">
        <v>24.27</v>
      </c>
      <c r="F59">
        <v>1</v>
      </c>
      <c r="H59">
        <v>1.0370452793740403</v>
      </c>
      <c r="K59" t="s">
        <v>1015</v>
      </c>
      <c r="L59">
        <v>600519</v>
      </c>
      <c r="M59">
        <v>0.5</v>
      </c>
      <c r="O59" t="b">
        <f t="shared" si="1"/>
        <v>1</v>
      </c>
    </row>
    <row r="60" spans="2:15">
      <c r="B60" t="s">
        <v>8773</v>
      </c>
      <c r="C60">
        <v>6326</v>
      </c>
      <c r="D60">
        <v>2698</v>
      </c>
      <c r="F60">
        <v>1</v>
      </c>
      <c r="H60">
        <v>1.0264095405335687</v>
      </c>
      <c r="K60" t="s">
        <v>7805</v>
      </c>
      <c r="L60" t="s">
        <v>7807</v>
      </c>
      <c r="M60">
        <v>0.75</v>
      </c>
      <c r="O60" t="b">
        <f t="shared" si="1"/>
        <v>1</v>
      </c>
    </row>
    <row r="61" spans="2:15">
      <c r="B61" t="s">
        <v>8775</v>
      </c>
      <c r="C61">
        <v>600519</v>
      </c>
      <c r="D61">
        <v>1453.96</v>
      </c>
      <c r="F61">
        <v>0.5</v>
      </c>
      <c r="H61">
        <v>0.49270836597879569</v>
      </c>
      <c r="K61" t="s">
        <v>2196</v>
      </c>
      <c r="L61" t="s">
        <v>2198</v>
      </c>
      <c r="M61">
        <v>1.5</v>
      </c>
      <c r="O61" t="b">
        <f t="shared" si="1"/>
        <v>1</v>
      </c>
    </row>
    <row r="62" spans="2:15">
      <c r="B62" t="s">
        <v>9319</v>
      </c>
      <c r="C62" t="s">
        <v>7807</v>
      </c>
      <c r="D62">
        <v>89.68</v>
      </c>
      <c r="F62">
        <v>0.75</v>
      </c>
      <c r="H62">
        <v>0.83604355417085241</v>
      </c>
      <c r="K62" t="s">
        <v>789</v>
      </c>
      <c r="L62" t="s">
        <v>791</v>
      </c>
      <c r="M62">
        <v>0.5</v>
      </c>
      <c r="O62" t="b">
        <f t="shared" si="1"/>
        <v>1</v>
      </c>
    </row>
    <row r="63" spans="2:15">
      <c r="B63" t="s">
        <v>9276</v>
      </c>
      <c r="C63" t="s">
        <v>2198</v>
      </c>
      <c r="D63">
        <v>483.3</v>
      </c>
      <c r="F63">
        <v>1.5</v>
      </c>
      <c r="H63">
        <v>1.3314306402349103</v>
      </c>
      <c r="K63" t="s">
        <v>4767</v>
      </c>
      <c r="L63">
        <v>2269</v>
      </c>
      <c r="M63">
        <v>0.5</v>
      </c>
      <c r="O63" t="b">
        <f t="shared" si="1"/>
        <v>1</v>
      </c>
    </row>
    <row r="64" spans="2:15">
      <c r="B64" t="s">
        <v>9320</v>
      </c>
      <c r="C64" t="s">
        <v>791</v>
      </c>
      <c r="D64">
        <v>80.02</v>
      </c>
      <c r="F64">
        <v>0.5</v>
      </c>
      <c r="H64">
        <v>0.58814489140519111</v>
      </c>
      <c r="K64" t="s">
        <v>7845</v>
      </c>
      <c r="L64" t="s">
        <v>7847</v>
      </c>
      <c r="M64">
        <v>0.5</v>
      </c>
      <c r="O64" t="b">
        <f t="shared" si="1"/>
        <v>1</v>
      </c>
    </row>
    <row r="65" spans="2:15">
      <c r="B65" t="s">
        <v>9309</v>
      </c>
      <c r="C65">
        <v>2269</v>
      </c>
      <c r="D65">
        <v>3903</v>
      </c>
      <c r="F65">
        <v>0.5</v>
      </c>
      <c r="H65">
        <v>0.54108525248549444</v>
      </c>
      <c r="K65" t="s">
        <v>3118</v>
      </c>
      <c r="L65" t="s">
        <v>3120</v>
      </c>
      <c r="M65">
        <v>0.5</v>
      </c>
      <c r="O65" t="b">
        <f t="shared" si="1"/>
        <v>1</v>
      </c>
    </row>
    <row r="66" spans="2:15">
      <c r="B66" t="s">
        <v>9285</v>
      </c>
      <c r="C66" t="s">
        <v>7847</v>
      </c>
      <c r="D66">
        <v>5.2619999999999996</v>
      </c>
      <c r="F66">
        <v>0.5</v>
      </c>
      <c r="H66">
        <v>0.4139596863758796</v>
      </c>
      <c r="K66" t="s">
        <v>3130</v>
      </c>
      <c r="L66" t="s">
        <v>3132</v>
      </c>
      <c r="M66">
        <v>0.5</v>
      </c>
      <c r="O66" t="b">
        <f t="shared" si="1"/>
        <v>1</v>
      </c>
    </row>
    <row r="67" spans="2:15">
      <c r="B67" t="s">
        <v>9298</v>
      </c>
      <c r="C67" t="s">
        <v>3120</v>
      </c>
      <c r="D67">
        <v>53.88</v>
      </c>
      <c r="F67">
        <v>0.5</v>
      </c>
      <c r="H67">
        <v>0.4927358390680957</v>
      </c>
      <c r="K67" t="s">
        <v>1192</v>
      </c>
      <c r="L67">
        <v>333</v>
      </c>
      <c r="M67">
        <v>0.5</v>
      </c>
      <c r="O67" t="b">
        <f t="shared" si="1"/>
        <v>1</v>
      </c>
    </row>
    <row r="68" spans="2:15">
      <c r="B68" t="s">
        <v>8789</v>
      </c>
      <c r="C68" t="s">
        <v>3132</v>
      </c>
      <c r="D68">
        <v>111.85</v>
      </c>
      <c r="F68">
        <v>0.5</v>
      </c>
      <c r="H68">
        <v>0.49439042783929205</v>
      </c>
      <c r="K68" t="s">
        <v>4853</v>
      </c>
      <c r="L68">
        <v>8725</v>
      </c>
      <c r="M68">
        <v>0.5</v>
      </c>
      <c r="O68" t="b">
        <f t="shared" si="1"/>
        <v>1</v>
      </c>
    </row>
    <row r="69" spans="2:15">
      <c r="B69" t="s">
        <v>8791</v>
      </c>
      <c r="C69" s="358">
        <v>333</v>
      </c>
      <c r="D69">
        <v>85.9</v>
      </c>
      <c r="F69">
        <v>0.5</v>
      </c>
      <c r="H69">
        <v>0.46752472475648693</v>
      </c>
      <c r="K69" t="s">
        <v>4865</v>
      </c>
      <c r="L69">
        <v>6981</v>
      </c>
      <c r="M69">
        <v>0.5</v>
      </c>
      <c r="O69" t="b">
        <f t="shared" si="1"/>
        <v>1</v>
      </c>
    </row>
    <row r="70" spans="2:15">
      <c r="B70" t="s">
        <v>8793</v>
      </c>
      <c r="C70">
        <v>8725</v>
      </c>
      <c r="D70">
        <v>4077</v>
      </c>
      <c r="F70">
        <v>0.5</v>
      </c>
      <c r="H70">
        <v>0.51549191809773365</v>
      </c>
      <c r="K70" t="s">
        <v>6194</v>
      </c>
      <c r="L70">
        <v>35420</v>
      </c>
      <c r="M70">
        <v>0.5</v>
      </c>
      <c r="O70" t="b">
        <f t="shared" si="1"/>
        <v>1</v>
      </c>
    </row>
    <row r="71" spans="2:15">
      <c r="B71" t="s">
        <v>9316</v>
      </c>
      <c r="C71">
        <v>6981</v>
      </c>
      <c r="D71">
        <v>4146</v>
      </c>
      <c r="F71">
        <v>0.5</v>
      </c>
      <c r="H71">
        <v>0.58164958639481357</v>
      </c>
      <c r="K71" t="s">
        <v>7172</v>
      </c>
      <c r="L71" t="s">
        <v>7174</v>
      </c>
      <c r="M71">
        <v>1.5</v>
      </c>
      <c r="O71" t="b">
        <f t="shared" si="1"/>
        <v>1</v>
      </c>
    </row>
    <row r="72" spans="2:15">
      <c r="B72" t="s">
        <v>8636</v>
      </c>
      <c r="C72" s="358">
        <v>35420</v>
      </c>
      <c r="D72">
        <v>202000</v>
      </c>
      <c r="F72">
        <v>0.5</v>
      </c>
      <c r="H72">
        <v>0.38719637463643086</v>
      </c>
      <c r="K72" t="s">
        <v>4338</v>
      </c>
      <c r="L72" t="s">
        <v>4340</v>
      </c>
      <c r="M72">
        <v>0.75</v>
      </c>
      <c r="O72" t="b">
        <f t="shared" si="1"/>
        <v>1</v>
      </c>
    </row>
    <row r="73" spans="2:15">
      <c r="B73" t="s">
        <v>8799</v>
      </c>
      <c r="C73" t="s">
        <v>7174</v>
      </c>
      <c r="D73">
        <v>79.099999999999994</v>
      </c>
      <c r="F73">
        <v>1.5</v>
      </c>
      <c r="H73">
        <v>1.468502091281727</v>
      </c>
      <c r="K73" t="s">
        <v>6794</v>
      </c>
      <c r="L73" t="s">
        <v>6796</v>
      </c>
      <c r="M73">
        <v>0.75</v>
      </c>
      <c r="O73" t="b">
        <f t="shared" si="1"/>
        <v>1</v>
      </c>
    </row>
    <row r="74" spans="2:15">
      <c r="B74" s="425" t="s">
        <v>8802</v>
      </c>
      <c r="C74" s="425">
        <v>9999</v>
      </c>
      <c r="D74">
        <v>178.4</v>
      </c>
      <c r="F74">
        <v>1.5</v>
      </c>
      <c r="H74">
        <v>1.498687230962289</v>
      </c>
      <c r="K74" t="s">
        <v>1409</v>
      </c>
      <c r="L74" t="s">
        <v>1411</v>
      </c>
      <c r="M74">
        <v>1</v>
      </c>
      <c r="O74" t="b">
        <f>L72=C75</f>
        <v>1</v>
      </c>
    </row>
    <row r="75" spans="2:15">
      <c r="B75" t="s">
        <v>8638</v>
      </c>
      <c r="C75" t="s">
        <v>4340</v>
      </c>
      <c r="D75">
        <v>3.4169999999999998</v>
      </c>
      <c r="F75">
        <v>0.75</v>
      </c>
      <c r="H75">
        <v>0.52206849364723618</v>
      </c>
      <c r="K75" t="s">
        <v>4873</v>
      </c>
      <c r="L75">
        <v>6645</v>
      </c>
      <c r="M75">
        <v>0.5</v>
      </c>
      <c r="O75" t="b">
        <f t="shared" ref="O75:O76" si="2">L73=C76</f>
        <v>1</v>
      </c>
    </row>
    <row r="76" spans="2:15">
      <c r="B76" t="s">
        <v>8806</v>
      </c>
      <c r="C76" s="358" t="s">
        <v>6796</v>
      </c>
      <c r="D76">
        <v>15.79</v>
      </c>
      <c r="F76">
        <v>0.75</v>
      </c>
      <c r="H76">
        <v>0.68196585884652516</v>
      </c>
      <c r="K76" t="s">
        <v>2045</v>
      </c>
      <c r="L76" t="s">
        <v>2047</v>
      </c>
      <c r="M76">
        <v>0.5</v>
      </c>
      <c r="O76" t="b">
        <f t="shared" si="2"/>
        <v>1</v>
      </c>
    </row>
    <row r="77" spans="2:15">
      <c r="B77" t="s">
        <v>8634</v>
      </c>
      <c r="C77" t="s">
        <v>1411</v>
      </c>
      <c r="D77">
        <v>240.65</v>
      </c>
      <c r="F77">
        <v>1</v>
      </c>
      <c r="H77">
        <v>0.6612150438989518</v>
      </c>
      <c r="K77" t="s">
        <v>7857</v>
      </c>
      <c r="L77" t="s">
        <v>7859</v>
      </c>
      <c r="M77">
        <v>0.5</v>
      </c>
      <c r="O77" t="b">
        <f>L75=C79</f>
        <v>1</v>
      </c>
    </row>
    <row r="78" spans="2:15">
      <c r="B78" s="425" t="s">
        <v>9281</v>
      </c>
      <c r="C78" s="425">
        <v>7733</v>
      </c>
      <c r="D78" s="425">
        <v>1568.5</v>
      </c>
      <c r="F78">
        <v>0.5</v>
      </c>
      <c r="H78">
        <v>0.38256493624716514</v>
      </c>
      <c r="K78" t="s">
        <v>660</v>
      </c>
      <c r="L78" t="s">
        <v>662</v>
      </c>
      <c r="M78">
        <v>0.75</v>
      </c>
      <c r="O78" t="b">
        <f t="shared" ref="O78:O82" si="3">L76=C80</f>
        <v>1</v>
      </c>
    </row>
    <row r="79" spans="2:15">
      <c r="B79" t="s">
        <v>8811</v>
      </c>
      <c r="C79">
        <v>6645</v>
      </c>
      <c r="D79">
        <v>4672</v>
      </c>
      <c r="F79">
        <v>0.5</v>
      </c>
      <c r="H79">
        <v>0.6103313945924026</v>
      </c>
      <c r="K79" t="s">
        <v>1276</v>
      </c>
      <c r="L79">
        <v>2318</v>
      </c>
      <c r="M79">
        <v>1</v>
      </c>
      <c r="O79" t="b">
        <f t="shared" si="3"/>
        <v>1</v>
      </c>
    </row>
    <row r="80" spans="2:15">
      <c r="B80" t="s">
        <v>8813</v>
      </c>
      <c r="C80" t="s">
        <v>2047</v>
      </c>
      <c r="D80">
        <v>485.3</v>
      </c>
      <c r="F80">
        <v>0.5</v>
      </c>
      <c r="H80">
        <v>0.37541951987815281</v>
      </c>
      <c r="K80" t="s">
        <v>7876</v>
      </c>
      <c r="L80" t="s">
        <v>7878</v>
      </c>
      <c r="M80">
        <v>0.5</v>
      </c>
      <c r="O80" t="b">
        <f t="shared" si="3"/>
        <v>1</v>
      </c>
    </row>
    <row r="81" spans="2:15">
      <c r="B81" t="s">
        <v>8815</v>
      </c>
      <c r="C81" t="s">
        <v>7859</v>
      </c>
      <c r="D81">
        <v>11.484999999999999</v>
      </c>
      <c r="F81">
        <v>0.5</v>
      </c>
      <c r="H81">
        <v>0.39555188367932503</v>
      </c>
      <c r="K81" t="s">
        <v>3895</v>
      </c>
      <c r="L81" t="s">
        <v>3897</v>
      </c>
      <c r="M81">
        <v>0.75</v>
      </c>
      <c r="O81" t="b">
        <f t="shared" si="3"/>
        <v>1</v>
      </c>
    </row>
    <row r="82" spans="2:15">
      <c r="B82" t="s">
        <v>9329</v>
      </c>
      <c r="C82" s="358" t="s">
        <v>662</v>
      </c>
      <c r="D82">
        <v>21.51</v>
      </c>
      <c r="F82">
        <v>0.75</v>
      </c>
      <c r="H82">
        <v>0.94944267203333621</v>
      </c>
      <c r="K82" t="s">
        <v>401</v>
      </c>
      <c r="L82" t="s">
        <v>402</v>
      </c>
      <c r="M82">
        <v>0.5</v>
      </c>
      <c r="O82" t="b">
        <f t="shared" si="3"/>
        <v>1</v>
      </c>
    </row>
    <row r="83" spans="2:15">
      <c r="B83" t="s">
        <v>9296</v>
      </c>
      <c r="C83">
        <v>2318</v>
      </c>
      <c r="D83">
        <v>62.75</v>
      </c>
      <c r="F83">
        <v>1</v>
      </c>
      <c r="H83">
        <v>0.98581755752531219</v>
      </c>
      <c r="K83" t="s">
        <v>7899</v>
      </c>
      <c r="L83" t="s">
        <v>7901</v>
      </c>
      <c r="M83">
        <v>1</v>
      </c>
      <c r="O83" t="b">
        <f>L82=C85</f>
        <v>1</v>
      </c>
    </row>
    <row r="84" spans="2:15">
      <c r="B84" t="s">
        <v>8822</v>
      </c>
      <c r="C84" t="s">
        <v>7878</v>
      </c>
      <c r="D84">
        <v>11.11</v>
      </c>
      <c r="F84">
        <v>0.5</v>
      </c>
      <c r="H84">
        <v>0.50930818110385179</v>
      </c>
      <c r="K84" t="s">
        <v>7970</v>
      </c>
      <c r="L84" t="s">
        <v>7972</v>
      </c>
      <c r="M84">
        <v>0.5</v>
      </c>
      <c r="O84" t="b">
        <f t="shared" ref="O84:O114" si="4">L83=C86</f>
        <v>1</v>
      </c>
    </row>
    <row r="85" spans="2:15">
      <c r="B85" t="s">
        <v>8824</v>
      </c>
      <c r="C85" t="s">
        <v>402</v>
      </c>
      <c r="D85">
        <v>39.51</v>
      </c>
      <c r="F85">
        <v>0.5</v>
      </c>
      <c r="H85">
        <v>0.46679840205594431</v>
      </c>
      <c r="K85" t="s">
        <v>8093</v>
      </c>
      <c r="L85" t="s">
        <v>8095</v>
      </c>
      <c r="M85">
        <v>0.5</v>
      </c>
      <c r="O85" t="b">
        <f t="shared" si="4"/>
        <v>1</v>
      </c>
    </row>
    <row r="86" spans="2:15">
      <c r="B86" t="s">
        <v>9275</v>
      </c>
      <c r="C86" t="s">
        <v>7901</v>
      </c>
      <c r="D86">
        <v>51.6</v>
      </c>
      <c r="F86">
        <v>1</v>
      </c>
      <c r="H86">
        <v>0.81296045089632152</v>
      </c>
      <c r="K86" t="s">
        <v>7176</v>
      </c>
      <c r="L86" t="s">
        <v>7178</v>
      </c>
      <c r="M86">
        <v>1</v>
      </c>
      <c r="O86" t="b">
        <f t="shared" si="4"/>
        <v>1</v>
      </c>
    </row>
    <row r="87" spans="2:15">
      <c r="B87" t="s">
        <v>8828</v>
      </c>
      <c r="C87" t="s">
        <v>7972</v>
      </c>
      <c r="D87">
        <v>24.65</v>
      </c>
      <c r="F87">
        <v>0.5</v>
      </c>
      <c r="H87">
        <v>0.45845498783056454</v>
      </c>
      <c r="K87" t="s">
        <v>793</v>
      </c>
      <c r="L87" t="s">
        <v>795</v>
      </c>
      <c r="M87">
        <v>1</v>
      </c>
      <c r="O87" t="b">
        <f t="shared" si="4"/>
        <v>1</v>
      </c>
    </row>
    <row r="88" spans="2:15">
      <c r="B88" t="s">
        <v>8830</v>
      </c>
      <c r="C88" t="s">
        <v>8095</v>
      </c>
      <c r="D88">
        <v>4.9560000000000004</v>
      </c>
      <c r="F88">
        <v>0.5</v>
      </c>
      <c r="H88">
        <v>0.62336094869383474</v>
      </c>
      <c r="K88" t="s">
        <v>3379</v>
      </c>
      <c r="L88" t="s">
        <v>3381</v>
      </c>
      <c r="M88">
        <v>0.5</v>
      </c>
      <c r="O88" t="b">
        <f t="shared" si="4"/>
        <v>1</v>
      </c>
    </row>
    <row r="89" spans="2:15">
      <c r="B89" t="s">
        <v>9282</v>
      </c>
      <c r="C89" t="s">
        <v>7178</v>
      </c>
      <c r="D89">
        <v>315.60000000000002</v>
      </c>
      <c r="F89">
        <v>1</v>
      </c>
      <c r="H89">
        <v>0.88569735562835072</v>
      </c>
      <c r="K89" t="s">
        <v>2200</v>
      </c>
      <c r="L89" t="s">
        <v>2202</v>
      </c>
      <c r="M89">
        <v>1</v>
      </c>
      <c r="O89" t="b">
        <f t="shared" si="4"/>
        <v>1</v>
      </c>
    </row>
    <row r="90" spans="2:15">
      <c r="B90" t="s">
        <v>9279</v>
      </c>
      <c r="C90" s="358" t="s">
        <v>795</v>
      </c>
      <c r="D90">
        <v>44.86</v>
      </c>
      <c r="F90">
        <v>1</v>
      </c>
      <c r="H90">
        <v>0.85843919413315406</v>
      </c>
      <c r="K90" t="s">
        <v>6246</v>
      </c>
      <c r="L90">
        <v>5930</v>
      </c>
      <c r="M90">
        <v>1.25</v>
      </c>
      <c r="O90" t="b">
        <f t="shared" si="4"/>
        <v>1</v>
      </c>
    </row>
    <row r="91" spans="2:15">
      <c r="B91" t="s">
        <v>8836</v>
      </c>
      <c r="C91" t="s">
        <v>3381</v>
      </c>
      <c r="D91">
        <v>59.04</v>
      </c>
      <c r="F91">
        <v>0.5</v>
      </c>
      <c r="H91">
        <v>0.55726946309787662</v>
      </c>
      <c r="K91" t="s">
        <v>6322</v>
      </c>
      <c r="L91" t="s">
        <v>6324</v>
      </c>
      <c r="M91">
        <v>0.5</v>
      </c>
      <c r="O91" t="b">
        <f t="shared" si="4"/>
        <v>1</v>
      </c>
    </row>
    <row r="92" spans="2:15">
      <c r="B92" t="s">
        <v>8838</v>
      </c>
      <c r="C92" t="s">
        <v>2202</v>
      </c>
      <c r="D92">
        <v>313.3</v>
      </c>
      <c r="F92">
        <v>1</v>
      </c>
      <c r="H92">
        <v>1.0444514263777205</v>
      </c>
      <c r="K92" t="s">
        <v>6326</v>
      </c>
      <c r="L92" t="s">
        <v>6324</v>
      </c>
      <c r="M92">
        <v>0.5</v>
      </c>
      <c r="O92" t="b">
        <f t="shared" si="4"/>
        <v>1</v>
      </c>
    </row>
    <row r="93" spans="2:15">
      <c r="B93" t="s">
        <v>9334</v>
      </c>
      <c r="C93" s="358">
        <v>5930</v>
      </c>
      <c r="D93">
        <v>206000</v>
      </c>
      <c r="F93">
        <v>1.25</v>
      </c>
      <c r="H93">
        <v>2.0465426522046979</v>
      </c>
      <c r="K93" t="s">
        <v>8105</v>
      </c>
      <c r="L93" t="s">
        <v>8107</v>
      </c>
      <c r="M93">
        <v>1.75</v>
      </c>
      <c r="O93" t="b">
        <f>L92=C95</f>
        <v>0</v>
      </c>
    </row>
    <row r="94" spans="2:15">
      <c r="B94" t="s">
        <v>9333</v>
      </c>
      <c r="C94" t="s">
        <v>6324</v>
      </c>
      <c r="D94">
        <v>139.38</v>
      </c>
      <c r="F94">
        <v>0.5</v>
      </c>
      <c r="H94">
        <v>0.99460378225262236</v>
      </c>
      <c r="K94" t="s">
        <v>4911</v>
      </c>
      <c r="L94">
        <v>7309</v>
      </c>
      <c r="M94">
        <v>0.5</v>
      </c>
      <c r="O94" t="b">
        <f>L94=C96</f>
        <v>1</v>
      </c>
    </row>
    <row r="95" spans="2:15">
      <c r="B95" t="s">
        <v>8841</v>
      </c>
      <c r="C95" t="s">
        <v>8107</v>
      </c>
      <c r="D95">
        <v>34.204999999999998</v>
      </c>
      <c r="F95">
        <v>1.75</v>
      </c>
      <c r="H95">
        <v>2.1371498239126261</v>
      </c>
      <c r="K95" t="s">
        <v>3451</v>
      </c>
      <c r="L95" t="s">
        <v>3453</v>
      </c>
      <c r="M95">
        <v>1</v>
      </c>
    </row>
    <row r="96" spans="2:15">
      <c r="B96" t="s">
        <v>8843</v>
      </c>
      <c r="C96">
        <v>7309</v>
      </c>
      <c r="D96">
        <v>16620</v>
      </c>
      <c r="F96">
        <v>0.5</v>
      </c>
      <c r="H96">
        <v>0.45735149215390442</v>
      </c>
      <c r="K96" t="s">
        <v>6162</v>
      </c>
      <c r="L96" t="s">
        <v>6164</v>
      </c>
      <c r="M96">
        <v>0.5</v>
      </c>
      <c r="O96" t="b">
        <f>L95=C98</f>
        <v>1</v>
      </c>
    </row>
    <row r="97" spans="2:15">
      <c r="B97" t="s">
        <v>9302</v>
      </c>
      <c r="C97" t="s">
        <v>803</v>
      </c>
      <c r="D97">
        <v>168.26</v>
      </c>
      <c r="H97">
        <v>0</v>
      </c>
      <c r="K97" t="s">
        <v>6850</v>
      </c>
      <c r="L97" t="s">
        <v>6852</v>
      </c>
      <c r="M97">
        <v>0.75</v>
      </c>
      <c r="O97" t="b">
        <f t="shared" si="4"/>
        <v>1</v>
      </c>
    </row>
    <row r="98" spans="2:15">
      <c r="B98" t="s">
        <v>9278</v>
      </c>
      <c r="C98" t="s">
        <v>3453</v>
      </c>
      <c r="D98">
        <v>37.770000000000003</v>
      </c>
      <c r="F98">
        <v>1</v>
      </c>
      <c r="H98">
        <v>0.8514796145193152</v>
      </c>
      <c r="K98" t="s">
        <v>412</v>
      </c>
      <c r="L98" t="s">
        <v>8578</v>
      </c>
      <c r="M98">
        <v>0.5</v>
      </c>
      <c r="O98" t="b">
        <f t="shared" si="4"/>
        <v>1</v>
      </c>
    </row>
    <row r="99" spans="2:15">
      <c r="B99" t="s">
        <v>9327</v>
      </c>
      <c r="C99" t="s">
        <v>6164</v>
      </c>
      <c r="D99">
        <v>11.41</v>
      </c>
      <c r="F99">
        <v>0.5</v>
      </c>
      <c r="H99">
        <v>0.67066970602981246</v>
      </c>
      <c r="K99" t="s">
        <v>5063</v>
      </c>
      <c r="L99">
        <v>6758</v>
      </c>
      <c r="M99">
        <v>1.25</v>
      </c>
      <c r="O99" t="b">
        <f t="shared" si="4"/>
        <v>1</v>
      </c>
    </row>
    <row r="100" spans="2:15">
      <c r="B100" t="s">
        <v>8851</v>
      </c>
      <c r="C100" t="s">
        <v>6852</v>
      </c>
      <c r="D100">
        <v>239</v>
      </c>
      <c r="F100">
        <v>0.75</v>
      </c>
      <c r="H100">
        <v>0.73689122200174906</v>
      </c>
      <c r="K100" t="s">
        <v>8237</v>
      </c>
      <c r="L100" t="s">
        <v>8239</v>
      </c>
      <c r="M100">
        <v>0.5</v>
      </c>
      <c r="O100" t="b">
        <f t="shared" si="4"/>
        <v>1</v>
      </c>
    </row>
    <row r="101" spans="2:15">
      <c r="B101" t="s">
        <v>8853</v>
      </c>
      <c r="C101" s="403" t="s">
        <v>414</v>
      </c>
      <c r="D101">
        <v>19.72</v>
      </c>
      <c r="F101">
        <v>0.5</v>
      </c>
      <c r="H101">
        <v>0.4449616392799311</v>
      </c>
      <c r="K101" t="s">
        <v>5083</v>
      </c>
      <c r="L101">
        <v>8316</v>
      </c>
      <c r="M101">
        <v>1</v>
      </c>
      <c r="O101" t="b">
        <f t="shared" si="4"/>
        <v>1</v>
      </c>
    </row>
    <row r="102" spans="2:15">
      <c r="B102" t="s">
        <v>9287</v>
      </c>
      <c r="C102">
        <v>6758</v>
      </c>
      <c r="D102">
        <v>3325</v>
      </c>
      <c r="F102">
        <v>1.25</v>
      </c>
      <c r="H102">
        <v>1.1740089269172935</v>
      </c>
      <c r="K102" t="s">
        <v>5155</v>
      </c>
      <c r="L102">
        <v>8309</v>
      </c>
      <c r="M102">
        <v>0.75</v>
      </c>
      <c r="O102" t="b">
        <f t="shared" si="4"/>
        <v>1</v>
      </c>
    </row>
    <row r="103" spans="2:15">
      <c r="B103" t="s">
        <v>8857</v>
      </c>
      <c r="C103" t="s">
        <v>8239</v>
      </c>
      <c r="D103">
        <v>27.524999999999999</v>
      </c>
      <c r="F103">
        <v>0.5</v>
      </c>
      <c r="H103">
        <v>0.56905037143637704</v>
      </c>
      <c r="K103" t="s">
        <v>8602</v>
      </c>
      <c r="L103" t="s">
        <v>8603</v>
      </c>
      <c r="M103">
        <v>0.75</v>
      </c>
      <c r="O103" t="b">
        <f t="shared" si="4"/>
        <v>1</v>
      </c>
    </row>
    <row r="104" spans="2:15">
      <c r="B104" t="s">
        <v>9291</v>
      </c>
      <c r="C104">
        <v>8316</v>
      </c>
      <c r="D104">
        <v>5536</v>
      </c>
      <c r="F104">
        <v>1</v>
      </c>
      <c r="H104">
        <v>0.94258420832843859</v>
      </c>
      <c r="K104" t="s">
        <v>6878</v>
      </c>
      <c r="L104" t="s">
        <v>6880</v>
      </c>
      <c r="M104">
        <v>0.5</v>
      </c>
      <c r="O104" t="b">
        <f t="shared" si="4"/>
        <v>1</v>
      </c>
    </row>
    <row r="105" spans="2:15">
      <c r="B105" t="s">
        <v>9315</v>
      </c>
      <c r="C105">
        <v>8309</v>
      </c>
      <c r="D105">
        <v>5336</v>
      </c>
      <c r="F105">
        <v>0.75</v>
      </c>
      <c r="H105">
        <v>0.82648628331553819</v>
      </c>
      <c r="K105" t="s">
        <v>3580</v>
      </c>
      <c r="L105" t="s">
        <v>3581</v>
      </c>
      <c r="M105">
        <v>0.5</v>
      </c>
      <c r="O105" t="b">
        <f t="shared" si="4"/>
        <v>1</v>
      </c>
    </row>
    <row r="106" spans="2:15">
      <c r="B106" t="s">
        <v>9286</v>
      </c>
      <c r="C106" t="s">
        <v>8603</v>
      </c>
      <c r="D106">
        <v>49.5</v>
      </c>
      <c r="F106">
        <v>0.75</v>
      </c>
      <c r="H106">
        <v>0.6733809828294347</v>
      </c>
      <c r="K106" t="s">
        <v>7295</v>
      </c>
      <c r="L106">
        <v>2330</v>
      </c>
      <c r="M106">
        <v>4.25</v>
      </c>
      <c r="O106" t="b">
        <f t="shared" si="4"/>
        <v>1</v>
      </c>
    </row>
    <row r="107" spans="2:15">
      <c r="B107" t="s">
        <v>9303</v>
      </c>
      <c r="C107" t="s">
        <v>6880</v>
      </c>
      <c r="D107">
        <v>128.80000000000001</v>
      </c>
      <c r="F107">
        <v>0.5</v>
      </c>
      <c r="H107">
        <v>0.51448901424647064</v>
      </c>
      <c r="K107" t="s">
        <v>5183</v>
      </c>
      <c r="L107">
        <v>6762</v>
      </c>
      <c r="M107">
        <v>0.5</v>
      </c>
      <c r="O107" t="b">
        <f t="shared" si="4"/>
        <v>1</v>
      </c>
    </row>
    <row r="108" spans="2:15">
      <c r="B108" t="s">
        <v>8867</v>
      </c>
      <c r="C108" t="s">
        <v>3581</v>
      </c>
      <c r="D108">
        <v>73.2</v>
      </c>
      <c r="F108">
        <v>0.5</v>
      </c>
      <c r="H108">
        <v>0.52689228688720613</v>
      </c>
      <c r="K108" t="s">
        <v>7470</v>
      </c>
      <c r="L108">
        <v>700</v>
      </c>
      <c r="M108">
        <v>1.75</v>
      </c>
      <c r="O108" t="b">
        <f t="shared" si="4"/>
        <v>1</v>
      </c>
    </row>
    <row r="109" spans="2:15">
      <c r="B109" t="s">
        <v>9332</v>
      </c>
      <c r="C109" s="358">
        <v>2330</v>
      </c>
      <c r="D109">
        <v>370.6</v>
      </c>
      <c r="F109">
        <v>4.25</v>
      </c>
      <c r="H109">
        <v>4.6797944448662152</v>
      </c>
      <c r="K109" t="s">
        <v>8573</v>
      </c>
      <c r="L109" t="s">
        <v>8574</v>
      </c>
      <c r="M109">
        <v>0.75</v>
      </c>
      <c r="O109" t="b">
        <f t="shared" si="4"/>
        <v>1</v>
      </c>
    </row>
    <row r="110" spans="2:15">
      <c r="B110" t="s">
        <v>8872</v>
      </c>
      <c r="C110">
        <v>6762</v>
      </c>
      <c r="D110">
        <v>2310</v>
      </c>
      <c r="F110">
        <v>0.5</v>
      </c>
      <c r="H110">
        <v>0.51036265355700638</v>
      </c>
      <c r="K110" t="s">
        <v>2204</v>
      </c>
      <c r="L110" t="s">
        <v>2206</v>
      </c>
      <c r="M110">
        <v>0.5</v>
      </c>
      <c r="O110" t="b">
        <f t="shared" si="4"/>
        <v>1</v>
      </c>
    </row>
    <row r="111" spans="2:15">
      <c r="B111" t="s">
        <v>9274</v>
      </c>
      <c r="C111">
        <v>700</v>
      </c>
      <c r="D111">
        <v>504.5</v>
      </c>
      <c r="F111">
        <v>1.75</v>
      </c>
      <c r="H111">
        <v>1.5565012575165484</v>
      </c>
      <c r="K111" t="s">
        <v>837</v>
      </c>
      <c r="L111" t="s">
        <v>839</v>
      </c>
      <c r="M111">
        <v>0.75</v>
      </c>
      <c r="O111" t="b">
        <f t="shared" si="4"/>
        <v>1</v>
      </c>
    </row>
    <row r="112" spans="2:15">
      <c r="B112" t="s">
        <v>9273</v>
      </c>
      <c r="C112" t="s">
        <v>8574</v>
      </c>
      <c r="D112">
        <v>9.36</v>
      </c>
      <c r="F112">
        <v>0.75</v>
      </c>
      <c r="H112">
        <v>0.50259544212803964</v>
      </c>
      <c r="K112" t="s">
        <v>5187</v>
      </c>
      <c r="L112">
        <v>8035</v>
      </c>
      <c r="M112">
        <v>0.75</v>
      </c>
      <c r="O112" t="b">
        <f>L111=C114</f>
        <v>0</v>
      </c>
    </row>
    <row r="113" spans="2:15">
      <c r="B113" t="s">
        <v>8879</v>
      </c>
      <c r="C113" t="s">
        <v>2206</v>
      </c>
      <c r="D113">
        <v>259.2</v>
      </c>
      <c r="F113">
        <v>0.5</v>
      </c>
      <c r="H113">
        <v>0.50563598748574035</v>
      </c>
      <c r="K113" t="s">
        <v>2303</v>
      </c>
      <c r="L113" t="s">
        <v>2305</v>
      </c>
      <c r="M113">
        <v>1.75</v>
      </c>
      <c r="O113" t="b">
        <f t="shared" si="4"/>
        <v>0</v>
      </c>
    </row>
    <row r="114" spans="2:15">
      <c r="B114" t="s">
        <v>8881</v>
      </c>
      <c r="C114">
        <v>8035</v>
      </c>
      <c r="D114">
        <v>44040</v>
      </c>
      <c r="F114">
        <v>0.75</v>
      </c>
      <c r="H114">
        <v>0.79317187530382594</v>
      </c>
      <c r="K114" t="s">
        <v>7247</v>
      </c>
      <c r="L114" t="s">
        <v>7249</v>
      </c>
      <c r="M114">
        <v>0.5</v>
      </c>
      <c r="O114" t="b">
        <f t="shared" si="4"/>
        <v>1</v>
      </c>
    </row>
    <row r="115" spans="2:15">
      <c r="B115" t="s">
        <v>9317</v>
      </c>
      <c r="C115" t="s">
        <v>839</v>
      </c>
      <c r="D115">
        <v>139.28</v>
      </c>
      <c r="F115">
        <v>0.75</v>
      </c>
      <c r="H115">
        <v>0.83315678755224498</v>
      </c>
      <c r="K115" t="s">
        <v>6182</v>
      </c>
      <c r="L115" t="s">
        <v>6184</v>
      </c>
      <c r="M115">
        <v>0.75</v>
      </c>
      <c r="O115" t="b">
        <f>L114=C118</f>
        <v>1</v>
      </c>
    </row>
    <row r="116" spans="2:15">
      <c r="B116" t="s">
        <v>8885</v>
      </c>
      <c r="C116" t="s">
        <v>2305</v>
      </c>
      <c r="D116">
        <v>78.61</v>
      </c>
      <c r="F116">
        <v>1.75</v>
      </c>
      <c r="H116">
        <v>2.352820156905254</v>
      </c>
      <c r="K116" t="s">
        <v>6098</v>
      </c>
      <c r="L116" t="s">
        <v>6100</v>
      </c>
      <c r="M116">
        <v>0.5</v>
      </c>
    </row>
    <row r="117" spans="2:15">
      <c r="B117" s="425" t="s">
        <v>8887</v>
      </c>
      <c r="C117" s="425">
        <v>7203</v>
      </c>
      <c r="D117">
        <v>3319</v>
      </c>
      <c r="F117">
        <v>1</v>
      </c>
      <c r="H117">
        <v>0.86599209792319864</v>
      </c>
      <c r="K117" t="s">
        <v>664</v>
      </c>
      <c r="L117" t="s">
        <v>666</v>
      </c>
      <c r="M117">
        <v>0.75</v>
      </c>
      <c r="O117" t="b">
        <f>L116=C120</f>
        <v>1</v>
      </c>
    </row>
    <row r="118" spans="2:15">
      <c r="B118" t="s">
        <v>8889</v>
      </c>
      <c r="C118" t="s">
        <v>7249</v>
      </c>
      <c r="D118">
        <v>32.72</v>
      </c>
      <c r="F118">
        <v>0.5</v>
      </c>
      <c r="H118">
        <v>0.48553808731490294</v>
      </c>
      <c r="K118" t="s">
        <v>2374</v>
      </c>
      <c r="L118" t="s">
        <v>2376</v>
      </c>
      <c r="M118">
        <v>0.5</v>
      </c>
      <c r="O118" t="b">
        <f>L117=C122</f>
        <v>1</v>
      </c>
    </row>
    <row r="119" spans="2:15">
      <c r="B119" s="425" t="s">
        <v>8891</v>
      </c>
      <c r="C119" s="425">
        <v>8113</v>
      </c>
      <c r="D119">
        <v>952.6</v>
      </c>
      <c r="F119">
        <v>0.5</v>
      </c>
      <c r="H119">
        <v>0.42933693108652643</v>
      </c>
      <c r="K119" t="s">
        <v>5603</v>
      </c>
      <c r="L119" t="s">
        <v>5605</v>
      </c>
      <c r="M119">
        <v>0.5</v>
      </c>
      <c r="O119" t="b">
        <f t="shared" ref="O119:O122" si="5">L118=C123</f>
        <v>1</v>
      </c>
    </row>
    <row r="120" spans="2:15">
      <c r="B120" t="s">
        <v>9293</v>
      </c>
      <c r="C120" t="s">
        <v>6100</v>
      </c>
      <c r="D120">
        <v>19.425000000000001</v>
      </c>
      <c r="F120">
        <v>0.5</v>
      </c>
      <c r="H120">
        <v>0.45611445939511613</v>
      </c>
      <c r="K120" t="s">
        <v>6110</v>
      </c>
      <c r="L120" t="s">
        <v>6112</v>
      </c>
      <c r="M120">
        <v>0.5</v>
      </c>
      <c r="O120" t="b">
        <f>L119=C124</f>
        <v>1</v>
      </c>
    </row>
    <row r="121" spans="2:15">
      <c r="B121" t="s">
        <v>9297</v>
      </c>
      <c r="C121" t="s">
        <v>6184</v>
      </c>
      <c r="D121">
        <v>37.39</v>
      </c>
      <c r="F121">
        <v>0.75</v>
      </c>
      <c r="H121">
        <v>0.7427030096251056</v>
      </c>
      <c r="K121" t="s">
        <v>487</v>
      </c>
      <c r="L121" t="s">
        <v>489</v>
      </c>
      <c r="M121">
        <v>0.5</v>
      </c>
      <c r="O121" t="b">
        <f t="shared" si="5"/>
        <v>1</v>
      </c>
    </row>
    <row r="122" spans="2:15">
      <c r="B122" t="s">
        <v>8897</v>
      </c>
      <c r="C122" t="s">
        <v>666</v>
      </c>
      <c r="D122">
        <v>85.59</v>
      </c>
      <c r="F122">
        <v>0.75</v>
      </c>
      <c r="H122">
        <v>0.79173829835452414</v>
      </c>
      <c r="K122" t="s">
        <v>6429</v>
      </c>
      <c r="L122">
        <v>316140</v>
      </c>
      <c r="M122">
        <v>0.5</v>
      </c>
      <c r="O122" t="b">
        <f t="shared" si="5"/>
        <v>1</v>
      </c>
    </row>
    <row r="123" spans="2:15">
      <c r="B123" t="s">
        <v>9326</v>
      </c>
      <c r="C123" t="s">
        <v>2376</v>
      </c>
      <c r="D123">
        <v>35.1</v>
      </c>
      <c r="F123">
        <v>0.5</v>
      </c>
      <c r="H123">
        <v>0.66562470167952204</v>
      </c>
      <c r="K123" t="s">
        <v>1284</v>
      </c>
      <c r="L123" t="s">
        <v>1286</v>
      </c>
      <c r="M123">
        <v>1.5</v>
      </c>
      <c r="O123" t="b">
        <f>L122=C127</f>
        <v>1</v>
      </c>
    </row>
    <row r="124" spans="2:15">
      <c r="B124" t="s">
        <v>9307</v>
      </c>
      <c r="C124" s="403" t="s">
        <v>5605</v>
      </c>
      <c r="D124">
        <v>57.77</v>
      </c>
      <c r="F124">
        <v>0.5</v>
      </c>
      <c r="H124">
        <v>0.53060236753941359</v>
      </c>
      <c r="O124" t="b">
        <f t="shared" ref="O124:O125" si="6">L123=C128</f>
        <v>0</v>
      </c>
    </row>
    <row r="125" spans="2:15">
      <c r="B125" t="s">
        <v>9280</v>
      </c>
      <c r="C125" t="s">
        <v>6112</v>
      </c>
      <c r="D125">
        <v>62.68</v>
      </c>
      <c r="F125">
        <v>0.5</v>
      </c>
      <c r="H125">
        <v>0.36805934167557974</v>
      </c>
      <c r="O125" t="b">
        <f t="shared" si="6"/>
        <v>0</v>
      </c>
    </row>
    <row r="126" spans="2:15">
      <c r="B126" t="s">
        <v>9328</v>
      </c>
      <c r="C126" t="s">
        <v>489</v>
      </c>
      <c r="D126">
        <v>34.15</v>
      </c>
      <c r="F126">
        <v>0.5</v>
      </c>
      <c r="H126">
        <v>0.69003433255972491</v>
      </c>
    </row>
    <row r="127" spans="2:15">
      <c r="B127" t="s">
        <v>9323</v>
      </c>
      <c r="C127" s="403">
        <v>316140</v>
      </c>
      <c r="D127">
        <v>34150</v>
      </c>
      <c r="F127">
        <v>0.5</v>
      </c>
      <c r="H127">
        <v>0.59926242988837253</v>
      </c>
    </row>
    <row r="128" spans="2:15">
      <c r="B128" s="425" t="s">
        <v>9290</v>
      </c>
      <c r="C128" s="425">
        <v>6506</v>
      </c>
      <c r="D128">
        <v>4894</v>
      </c>
      <c r="F128">
        <v>0.5</v>
      </c>
      <c r="H128">
        <v>0.43828680328738467</v>
      </c>
    </row>
    <row r="129" spans="2:8">
      <c r="B129" t="s">
        <v>9277</v>
      </c>
      <c r="C129" s="378" t="s">
        <v>1286</v>
      </c>
      <c r="D129">
        <v>392.8</v>
      </c>
      <c r="F129">
        <v>1.5</v>
      </c>
      <c r="H129">
        <v>1.3383101905976931</v>
      </c>
    </row>
  </sheetData>
  <sortState xmlns:xlrd2="http://schemas.microsoft.com/office/spreadsheetml/2017/richdata2" ref="K2:M123">
    <sortCondition ref="K2:K12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2B3153D255B24CBECEAE1C39E316FA" ma:contentTypeVersion="15" ma:contentTypeDescription="Create a new document." ma:contentTypeScope="" ma:versionID="0f175373665006851ede3852a16ce15f">
  <xsd:schema xmlns:xsd="http://www.w3.org/2001/XMLSchema" xmlns:xs="http://www.w3.org/2001/XMLSchema" xmlns:p="http://schemas.microsoft.com/office/2006/metadata/properties" xmlns:ns2="d08bb76a-1b7c-4562-8331-651f602bd343" xmlns:ns3="6e2a0aa4-7488-4321-ae65-a139f9f1893a" xmlns:ns4="6e78ff2e-7cd1-4db1-a5aa-e80c3081f3be" targetNamespace="http://schemas.microsoft.com/office/2006/metadata/properties" ma:root="true" ma:fieldsID="5771a59e36caee3751a1f88c637c7884" ns2:_="" ns3:_="" ns4:_="">
    <xsd:import namespace="d08bb76a-1b7c-4562-8331-651f602bd343"/>
    <xsd:import namespace="6e2a0aa4-7488-4321-ae65-a139f9f1893a"/>
    <xsd:import namespace="6e78ff2e-7cd1-4db1-a5aa-e80c3081f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8bb76a-1b7c-4562-8331-651f602bd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957a171-654f-4563-9f59-7d53f9f432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2a0aa4-7488-4321-ae65-a139f9f1893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8ff2e-7cd1-4db1-a5aa-e80c3081f3b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0a9eb6c-5033-46bf-9192-992f01f8715a}" ma:internalName="TaxCatchAll" ma:showField="CatchAllData" ma:web="6e2a0aa4-7488-4321-ae65-a139f9f189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78ff2e-7cd1-4db1-a5aa-e80c3081f3be" xsi:nil="true"/>
    <lcf76f155ced4ddcb4097134ff3c332f xmlns="d08bb76a-1b7c-4562-8331-651f602bd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51EE69-7260-490A-BFB7-498A729757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8bb76a-1b7c-4562-8331-651f602bd343"/>
    <ds:schemaRef ds:uri="6e2a0aa4-7488-4321-ae65-a139f9f1893a"/>
    <ds:schemaRef ds:uri="6e78ff2e-7cd1-4db1-a5aa-e80c3081f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C7FEDA6-2632-4936-938B-4087BC2177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20434A-F613-4BD3-A7B9-74C4575A2042}">
  <ds:schemaRefs>
    <ds:schemaRef ds:uri="6e78ff2e-7cd1-4db1-a5aa-e80c3081f3be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6e2a0aa4-7488-4321-ae65-a139f9f1893a"/>
    <ds:schemaRef ds:uri="http://purl.org/dc/dcmitype/"/>
    <ds:schemaRef ds:uri="d08bb76a-1b7c-4562-8331-651f602bd343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Portfolio Metrics </vt:lpstr>
      <vt:lpstr>xUS Opp Value (Values)</vt:lpstr>
      <vt:lpstr>xUS Opp Value</vt:lpstr>
      <vt:lpstr>CRIMs</vt:lpstr>
      <vt:lpstr>xUS TME</vt:lpstr>
      <vt:lpstr>Overrides</vt:lpstr>
      <vt:lpstr>Algo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Shivika Churiwalla</dc:creator>
  <cp:keywords/>
  <dc:description/>
  <cp:lastModifiedBy>Shivika Churiwalla</cp:lastModifiedBy>
  <cp:revision/>
  <dcterms:created xsi:type="dcterms:W3CDTF">2015-06-05T18:17:20Z</dcterms:created>
  <dcterms:modified xsi:type="dcterms:W3CDTF">2026-04-20T20:41:29Z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0x010100892B3153D255B24CBECEAE1C39E316FA</vt:lpwstr>
  </property>
  <property fmtid="{D5CDD505-2E9C-101B-9397-08002B2CF9AE}" pid="3" name="MediaServiceImageTags">
    <vt:lpwstr/>
  </property>
</Properties>
</file>